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8"/>
  <workbookPr codeName="Ta_delovni_zvezek"/>
  <mc:AlternateContent xmlns:mc="http://schemas.openxmlformats.org/markup-compatibility/2006">
    <mc:Choice Requires="x15">
      <x15ac:absPath xmlns:x15ac="http://schemas.microsoft.com/office/spreadsheetml/2010/11/ac" url="C:\Users\pavlict\Documents\PROJEKTI\KOLE Mežica-Črna\02_Razpisna dokumentacija\Specifikacija naročila\"/>
    </mc:Choice>
  </mc:AlternateContent>
  <xr:revisionPtr revIDLastSave="0" documentId="13_ncr:1_{A0370CEC-1AFD-4820-A48E-DA0244CFA3FC}" xr6:coauthVersionLast="36" xr6:coauthVersionMax="36" xr10:uidLastSave="{00000000-0000-0000-0000-000000000000}"/>
  <bookViews>
    <workbookView xWindow="0" yWindow="0" windowWidth="28800" windowHeight="11745" tabRatio="817" xr2:uid="{00000000-000D-0000-FFFF-FFFF00000000}"/>
  </bookViews>
  <sheets>
    <sheet name="REKAPITULACIJA" sheetId="24" r:id="rId1"/>
    <sheet name="Opombe" sheetId="57" r:id="rId2"/>
    <sheet name="Pododsek 1" sheetId="1" r:id="rId3"/>
    <sheet name="Pododsek 2" sheetId="2" r:id="rId4"/>
    <sheet name="Pododsek 3" sheetId="3" r:id="rId5"/>
    <sheet name="Pododsek 4" sheetId="4" r:id="rId6"/>
    <sheet name="Pododsek 5" sheetId="5" r:id="rId7"/>
    <sheet name="Pododsek 5a" sheetId="6" r:id="rId8"/>
    <sheet name="Priključek P118" sheetId="8" r:id="rId9"/>
    <sheet name="Etapa 1 " sheetId="26" r:id="rId10"/>
    <sheet name="Etapa 2" sheetId="25" r:id="rId11"/>
    <sheet name="Cesta" sheetId="34" r:id="rId12"/>
    <sheet name="Kol. steza" sheetId="35" r:id="rId13"/>
    <sheet name="KP-odsek 3" sheetId="36" r:id="rId14"/>
    <sheet name="KP-odsek 4" sheetId="37" r:id="rId15"/>
    <sheet name="KP-odsek 5" sheetId="38" r:id="rId16"/>
    <sheet name="AP" sheetId="39" r:id="rId17"/>
    <sheet name="Most M1" sheetId="9" r:id="rId18"/>
    <sheet name="Most M2" sheetId="10" r:id="rId19"/>
    <sheet name="Most MB128" sheetId="27" r:id="rId20"/>
    <sheet name="Most MB129" sheetId="33" r:id="rId21"/>
    <sheet name="PR1" sheetId="11" r:id="rId22"/>
    <sheet name="PR2" sheetId="12" r:id="rId23"/>
    <sheet name="MB130" sheetId="44" r:id="rId24"/>
    <sheet name="MB131" sheetId="45" r:id="rId25"/>
    <sheet name="BRV 3" sheetId="46" r:id="rId26"/>
    <sheet name="BRV 4" sheetId="47" r:id="rId27"/>
    <sheet name="BRV 5" sheetId="48" r:id="rId28"/>
    <sheet name="RV1" sheetId="49" r:id="rId29"/>
    <sheet name="Prepust 01" sheetId="50" r:id="rId30"/>
    <sheet name="Prepust 02" sheetId="51" r:id="rId31"/>
    <sheet name="PZ1" sheetId="13" r:id="rId32"/>
    <sheet name="PZ2" sheetId="14" r:id="rId33"/>
    <sheet name="PZ 3-7" sheetId="15" r:id="rId34"/>
    <sheet name="OZ8" sheetId="16" r:id="rId35"/>
    <sheet name="PZ9" sheetId="17" r:id="rId36"/>
    <sheet name="PZA" sheetId="18" r:id="rId37"/>
    <sheet name="PZB" sheetId="19" r:id="rId38"/>
    <sheet name="OZ3" sheetId="32" r:id="rId39"/>
    <sheet name="PZ100" sheetId="40" r:id="rId40"/>
    <sheet name="PZ101" sheetId="41" r:id="rId41"/>
    <sheet name="PZ102" sheetId="42" r:id="rId42"/>
    <sheet name="PZ103" sheetId="43" r:id="rId43"/>
    <sheet name="VGU 1-5" sheetId="20" r:id="rId44"/>
    <sheet name="VGU 5a" sheetId="29" r:id="rId45"/>
    <sheet name="VGU(Ž-ČnK)" sheetId="52" r:id="rId46"/>
    <sheet name="BREŽINE" sheetId="21" r:id="rId47"/>
    <sheet name="CR 1" sheetId="22" r:id="rId48"/>
    <sheet name="CR 2" sheetId="30" r:id="rId49"/>
    <sheet name="TK" sheetId="31" r:id="rId50"/>
    <sheet name="JR-VDJK (Ž-ČnK)" sheetId="54" r:id="rId51"/>
    <sheet name="JR-izvenVDJK (Ž-ČnK)" sheetId="53" r:id="rId52"/>
    <sheet name="KTV (Ž-ČnK)" sheetId="55" r:id="rId53"/>
    <sheet name="TK (Ž-ČnK)" sheetId="56" r:id="rId54"/>
    <sheet name="KA" sheetId="23" r:id="rId55"/>
  </sheets>
  <definedNames>
    <definedName name="_xlnm.Print_Area" localSheetId="2">'Pododsek 1'!$A$1:$G$121</definedName>
    <definedName name="_xlnm.Print_Area" localSheetId="7">'Pododsek 5a'!$A$1:$G$95</definedName>
    <definedName name="_xlnm.Print_Area" localSheetId="8">'Priključek P118'!$A$1:$G$105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40" i="23" l="1"/>
  <c r="L141" i="23"/>
  <c r="L142" i="23"/>
  <c r="L143" i="23"/>
  <c r="L144" i="23"/>
  <c r="L145" i="23"/>
  <c r="L146" i="23"/>
  <c r="L147" i="23"/>
  <c r="L148" i="23"/>
  <c r="L149" i="23"/>
  <c r="L150" i="23"/>
  <c r="L151" i="23"/>
  <c r="L139" i="23"/>
  <c r="L135" i="23"/>
  <c r="L134" i="23"/>
  <c r="L133" i="23"/>
  <c r="L118" i="23"/>
  <c r="L107" i="23"/>
  <c r="L106" i="23"/>
  <c r="L100" i="23"/>
  <c r="L99" i="23"/>
  <c r="L98" i="23"/>
  <c r="L97" i="23"/>
  <c r="F69" i="23"/>
  <c r="F65" i="23"/>
  <c r="F62" i="23"/>
  <c r="F59" i="23"/>
  <c r="F56" i="23"/>
  <c r="F53" i="23"/>
  <c r="F52" i="23"/>
  <c r="F51" i="23"/>
  <c r="F50" i="23"/>
  <c r="F45" i="23"/>
  <c r="F42" i="23"/>
  <c r="F39" i="23"/>
  <c r="F36" i="23"/>
  <c r="G45" i="56"/>
  <c r="G46" i="56"/>
  <c r="G47" i="56"/>
  <c r="G48" i="56"/>
  <c r="G49" i="56"/>
  <c r="G50" i="56"/>
  <c r="G51" i="56"/>
  <c r="G52" i="56"/>
  <c r="G53" i="56"/>
  <c r="G54" i="56"/>
  <c r="G55" i="56"/>
  <c r="G56" i="56"/>
  <c r="G57" i="56"/>
  <c r="G58" i="56"/>
  <c r="G59" i="56"/>
  <c r="G60" i="56"/>
  <c r="G61" i="56"/>
  <c r="G62" i="56"/>
  <c r="G63" i="56"/>
  <c r="G44" i="56"/>
  <c r="G64" i="56" s="1"/>
  <c r="G18" i="56"/>
  <c r="G19" i="56"/>
  <c r="G20" i="56"/>
  <c r="G21" i="56"/>
  <c r="G22" i="56"/>
  <c r="G23" i="56"/>
  <c r="G24" i="56"/>
  <c r="G25" i="56"/>
  <c r="G26" i="56"/>
  <c r="G27" i="56"/>
  <c r="G28" i="56"/>
  <c r="G29" i="56"/>
  <c r="G30" i="56"/>
  <c r="G31" i="56"/>
  <c r="G32" i="56"/>
  <c r="G33" i="56"/>
  <c r="G34" i="56"/>
  <c r="G35" i="56"/>
  <c r="G36" i="56"/>
  <c r="G37" i="56"/>
  <c r="G17" i="56"/>
  <c r="G38" i="56" s="1"/>
  <c r="G45" i="55"/>
  <c r="G46" i="55"/>
  <c r="G47" i="55"/>
  <c r="G48" i="55"/>
  <c r="G49" i="55"/>
  <c r="G50" i="55"/>
  <c r="G51" i="55"/>
  <c r="G52" i="55"/>
  <c r="G53" i="55"/>
  <c r="G54" i="55"/>
  <c r="G55" i="55"/>
  <c r="G56" i="55"/>
  <c r="G57" i="55"/>
  <c r="G58" i="55"/>
  <c r="G59" i="55"/>
  <c r="G60" i="55"/>
  <c r="G61" i="55"/>
  <c r="G62" i="55"/>
  <c r="G44" i="55"/>
  <c r="G18" i="55"/>
  <c r="G19" i="55"/>
  <c r="G20" i="55"/>
  <c r="G21" i="55"/>
  <c r="G22" i="55"/>
  <c r="G23" i="55"/>
  <c r="G24" i="55"/>
  <c r="G25" i="55"/>
  <c r="G26" i="55"/>
  <c r="G27" i="55"/>
  <c r="G28" i="55"/>
  <c r="G29" i="55"/>
  <c r="G30" i="55"/>
  <c r="G31" i="55"/>
  <c r="G32" i="55"/>
  <c r="G33" i="55"/>
  <c r="G34" i="55"/>
  <c r="G35" i="55"/>
  <c r="G36" i="55"/>
  <c r="G37" i="55"/>
  <c r="G17" i="55"/>
  <c r="G84" i="53" l="1"/>
  <c r="G80" i="53"/>
  <c r="G81" i="53"/>
  <c r="G82" i="53"/>
  <c r="G83" i="53"/>
  <c r="G79" i="53"/>
  <c r="G72" i="53"/>
  <c r="G73" i="53"/>
  <c r="G74" i="53"/>
  <c r="G75" i="53"/>
  <c r="G71" i="53"/>
  <c r="G67" i="53"/>
  <c r="G66" i="53"/>
  <c r="G61" i="53"/>
  <c r="G62" i="53"/>
  <c r="G60" i="53"/>
  <c r="G52" i="53"/>
  <c r="G53" i="53"/>
  <c r="G51" i="53"/>
  <c r="G29" i="53"/>
  <c r="G30" i="53"/>
  <c r="G31" i="53"/>
  <c r="G32" i="53"/>
  <c r="G33" i="53"/>
  <c r="G34" i="53"/>
  <c r="G35" i="53"/>
  <c r="G36" i="53"/>
  <c r="G37" i="53"/>
  <c r="G38" i="53"/>
  <c r="G39" i="53"/>
  <c r="G40" i="53"/>
  <c r="G41" i="53"/>
  <c r="G42" i="53"/>
  <c r="G43" i="53"/>
  <c r="G44" i="53"/>
  <c r="G45" i="53"/>
  <c r="G46" i="53"/>
  <c r="G47" i="53"/>
  <c r="G28" i="53"/>
  <c r="G110" i="54"/>
  <c r="G111" i="54"/>
  <c r="G112" i="54"/>
  <c r="G113" i="54"/>
  <c r="G109" i="54"/>
  <c r="G101" i="54"/>
  <c r="G102" i="54"/>
  <c r="G103" i="54"/>
  <c r="G104" i="54"/>
  <c r="G105" i="54"/>
  <c r="G100" i="54"/>
  <c r="G94" i="54"/>
  <c r="G95" i="54"/>
  <c r="G96" i="54"/>
  <c r="G93" i="54"/>
  <c r="G62" i="54"/>
  <c r="G63" i="54"/>
  <c r="G64" i="54"/>
  <c r="G61" i="54"/>
  <c r="G53" i="54"/>
  <c r="G54" i="54"/>
  <c r="G52" i="54"/>
  <c r="G28" i="54"/>
  <c r="G29" i="54"/>
  <c r="G30" i="54"/>
  <c r="G31" i="54"/>
  <c r="G32" i="54"/>
  <c r="G33" i="54"/>
  <c r="G34" i="54"/>
  <c r="G35" i="54"/>
  <c r="G36" i="54"/>
  <c r="G37" i="54"/>
  <c r="G38" i="54"/>
  <c r="G39" i="54"/>
  <c r="G40" i="54"/>
  <c r="G41" i="54"/>
  <c r="G42" i="54"/>
  <c r="G43" i="54"/>
  <c r="G44" i="54"/>
  <c r="G45" i="54"/>
  <c r="G46" i="54"/>
  <c r="G47" i="54"/>
  <c r="G48" i="54"/>
  <c r="G27" i="54"/>
  <c r="F122" i="31"/>
  <c r="F123" i="31"/>
  <c r="F121" i="31"/>
  <c r="F110" i="31"/>
  <c r="F106" i="31"/>
  <c r="F107" i="31"/>
  <c r="F108" i="31"/>
  <c r="F105" i="31"/>
  <c r="F90" i="31"/>
  <c r="F91" i="31"/>
  <c r="F92" i="31"/>
  <c r="F93" i="31"/>
  <c r="F89" i="31"/>
  <c r="F70" i="31"/>
  <c r="F71" i="31"/>
  <c r="F72" i="31"/>
  <c r="F73" i="31"/>
  <c r="F74" i="31"/>
  <c r="F75" i="31"/>
  <c r="F76" i="31"/>
  <c r="F77" i="31"/>
  <c r="F69" i="31"/>
  <c r="F147" i="30"/>
  <c r="F146" i="30"/>
  <c r="F135" i="30"/>
  <c r="F133" i="30"/>
  <c r="F126" i="30"/>
  <c r="F127" i="30"/>
  <c r="F128" i="30"/>
  <c r="F129" i="30"/>
  <c r="F130" i="30"/>
  <c r="F131" i="30"/>
  <c r="F132" i="30"/>
  <c r="F117" i="30"/>
  <c r="F118" i="30"/>
  <c r="F119" i="30"/>
  <c r="F120" i="30"/>
  <c r="F121" i="30"/>
  <c r="F122" i="30"/>
  <c r="F123" i="30"/>
  <c r="F124" i="30"/>
  <c r="F125" i="30"/>
  <c r="F116" i="30"/>
  <c r="F98" i="30"/>
  <c r="F99" i="30"/>
  <c r="F100" i="30"/>
  <c r="F101" i="30"/>
  <c r="F102" i="30"/>
  <c r="F103" i="30"/>
  <c r="F91" i="30"/>
  <c r="F92" i="30"/>
  <c r="F93" i="30"/>
  <c r="F94" i="30"/>
  <c r="F95" i="30"/>
  <c r="F96" i="30"/>
  <c r="F97" i="30"/>
  <c r="F90" i="30"/>
  <c r="F71" i="30"/>
  <c r="F72" i="30"/>
  <c r="F73" i="30"/>
  <c r="F74" i="30"/>
  <c r="F75" i="30"/>
  <c r="F76" i="30"/>
  <c r="F77" i="30"/>
  <c r="F70" i="30"/>
  <c r="F180" i="22"/>
  <c r="F179" i="22"/>
  <c r="F168" i="22"/>
  <c r="F146" i="22"/>
  <c r="F147" i="22"/>
  <c r="F148" i="22"/>
  <c r="F149" i="22"/>
  <c r="F150" i="22"/>
  <c r="F151" i="22"/>
  <c r="F152" i="22"/>
  <c r="F153" i="22"/>
  <c r="F154" i="22"/>
  <c r="F155" i="22"/>
  <c r="F156" i="22"/>
  <c r="F157" i="22"/>
  <c r="F158" i="22"/>
  <c r="F159" i="22"/>
  <c r="F160" i="22"/>
  <c r="F161" i="22"/>
  <c r="F163" i="22"/>
  <c r="F164" i="22"/>
  <c r="F165" i="22"/>
  <c r="F166" i="22"/>
  <c r="F145" i="22"/>
  <c r="F128" i="22"/>
  <c r="F129" i="22"/>
  <c r="F130" i="22"/>
  <c r="F131" i="22"/>
  <c r="F132" i="22"/>
  <c r="F133" i="22"/>
  <c r="F134" i="22"/>
  <c r="F135" i="22"/>
  <c r="F136" i="22"/>
  <c r="F137" i="22"/>
  <c r="F138" i="22"/>
  <c r="F139" i="22"/>
  <c r="F140" i="22"/>
  <c r="F141" i="22"/>
  <c r="F142" i="22"/>
  <c r="F143" i="22"/>
  <c r="F119" i="22"/>
  <c r="F120" i="22"/>
  <c r="F121" i="22"/>
  <c r="F122" i="22"/>
  <c r="F123" i="22"/>
  <c r="F124" i="22"/>
  <c r="F125" i="22"/>
  <c r="F126" i="22"/>
  <c r="F127" i="22"/>
  <c r="F118" i="22"/>
  <c r="F95" i="22"/>
  <c r="F96" i="22"/>
  <c r="F97" i="22"/>
  <c r="F98" i="22"/>
  <c r="F99" i="22"/>
  <c r="F100" i="22"/>
  <c r="F101" i="22"/>
  <c r="F102" i="22"/>
  <c r="F103" i="22"/>
  <c r="F91" i="22"/>
  <c r="F92" i="22"/>
  <c r="F93" i="22"/>
  <c r="F94" i="22"/>
  <c r="F90" i="22"/>
  <c r="F70" i="22"/>
  <c r="F71" i="22"/>
  <c r="F72" i="22"/>
  <c r="F73" i="22"/>
  <c r="F74" i="22"/>
  <c r="F75" i="22"/>
  <c r="F76" i="22"/>
  <c r="F77" i="22"/>
  <c r="F69" i="22"/>
  <c r="G35" i="21"/>
  <c r="G36" i="21"/>
  <c r="G38" i="21"/>
  <c r="G34" i="21"/>
  <c r="G33" i="21"/>
  <c r="G22" i="21"/>
  <c r="G23" i="21"/>
  <c r="G24" i="21"/>
  <c r="G26" i="21"/>
  <c r="G27" i="21"/>
  <c r="G20" i="21"/>
  <c r="G70" i="52"/>
  <c r="G71" i="52"/>
  <c r="G72" i="52"/>
  <c r="G69" i="52"/>
  <c r="G43" i="52"/>
  <c r="G44" i="52"/>
  <c r="G45" i="52"/>
  <c r="G46" i="52"/>
  <c r="G47" i="52"/>
  <c r="G49" i="52"/>
  <c r="G51" i="52"/>
  <c r="G52" i="52"/>
  <c r="G54" i="52"/>
  <c r="G55" i="52"/>
  <c r="G56" i="52"/>
  <c r="G57" i="52"/>
  <c r="G58" i="52"/>
  <c r="G59" i="52"/>
  <c r="G60" i="52"/>
  <c r="G61" i="52"/>
  <c r="G62" i="52"/>
  <c r="G63" i="52"/>
  <c r="G65" i="52"/>
  <c r="G42" i="52"/>
  <c r="G27" i="52"/>
  <c r="G28" i="52"/>
  <c r="G29" i="52"/>
  <c r="G31" i="52"/>
  <c r="G32" i="52"/>
  <c r="G33" i="52"/>
  <c r="G34" i="52"/>
  <c r="G35" i="52"/>
  <c r="G36" i="52"/>
  <c r="G37" i="52"/>
  <c r="G26" i="52"/>
  <c r="G54" i="29"/>
  <c r="G56" i="29"/>
  <c r="G57" i="29"/>
  <c r="G58" i="29"/>
  <c r="G60" i="29"/>
  <c r="G62" i="29"/>
  <c r="G64" i="29"/>
  <c r="G65" i="29"/>
  <c r="G53" i="29"/>
  <c r="G48" i="29"/>
  <c r="G33" i="29"/>
  <c r="G34" i="29"/>
  <c r="G35" i="29"/>
  <c r="G36" i="29"/>
  <c r="G37" i="29"/>
  <c r="G39" i="29"/>
  <c r="G40" i="29"/>
  <c r="G41" i="29"/>
  <c r="G42" i="29"/>
  <c r="G43" i="29"/>
  <c r="G44" i="29"/>
  <c r="G31" i="29"/>
  <c r="G21" i="29"/>
  <c r="G22" i="29"/>
  <c r="G24" i="29"/>
  <c r="G25" i="29"/>
  <c r="G26" i="29"/>
  <c r="G20" i="29"/>
  <c r="G70" i="20"/>
  <c r="G71" i="20"/>
  <c r="G69" i="20"/>
  <c r="G57" i="20"/>
  <c r="G58" i="20"/>
  <c r="G59" i="20"/>
  <c r="G60" i="20"/>
  <c r="G61" i="20"/>
  <c r="G62" i="20"/>
  <c r="G64" i="20"/>
  <c r="G65" i="20"/>
  <c r="G56" i="20"/>
  <c r="G51" i="20"/>
  <c r="G34" i="20"/>
  <c r="G35" i="20"/>
  <c r="G36" i="20"/>
  <c r="G37" i="20"/>
  <c r="G38" i="20"/>
  <c r="G39" i="20"/>
  <c r="G41" i="20"/>
  <c r="G42" i="20"/>
  <c r="G43" i="20"/>
  <c r="G44" i="20"/>
  <c r="G45" i="20"/>
  <c r="G46" i="20"/>
  <c r="G47" i="20"/>
  <c r="G32" i="20"/>
  <c r="G21" i="20"/>
  <c r="G22" i="20"/>
  <c r="G24" i="20"/>
  <c r="G25" i="20"/>
  <c r="G26" i="20"/>
  <c r="G27" i="20"/>
  <c r="G20" i="20"/>
  <c r="G107" i="43"/>
  <c r="G108" i="43"/>
  <c r="G109" i="43"/>
  <c r="G110" i="43"/>
  <c r="G111" i="43"/>
  <c r="G105" i="43"/>
  <c r="G100" i="43"/>
  <c r="G99" i="43"/>
  <c r="G58" i="43"/>
  <c r="G59" i="43"/>
  <c r="G60" i="43"/>
  <c r="G61" i="43"/>
  <c r="G62" i="43"/>
  <c r="G63" i="43"/>
  <c r="G64" i="43"/>
  <c r="G66" i="43"/>
  <c r="G67" i="43"/>
  <c r="G68" i="43"/>
  <c r="G69" i="43"/>
  <c r="G71" i="43"/>
  <c r="G72" i="43"/>
  <c r="G73" i="43"/>
  <c r="G74" i="43"/>
  <c r="G75" i="43"/>
  <c r="G77" i="43"/>
  <c r="G78" i="43"/>
  <c r="G80" i="43"/>
  <c r="G82" i="43"/>
  <c r="G83" i="43"/>
  <c r="G84" i="43"/>
  <c r="G85" i="43"/>
  <c r="G86" i="43"/>
  <c r="G87" i="43"/>
  <c r="G88" i="43"/>
  <c r="G89" i="43"/>
  <c r="G90" i="43"/>
  <c r="G91" i="43"/>
  <c r="G93" i="43"/>
  <c r="G57" i="43"/>
  <c r="G49" i="43"/>
  <c r="G50" i="43"/>
  <c r="G48" i="43"/>
  <c r="G43" i="43"/>
  <c r="G32" i="43"/>
  <c r="G33" i="43"/>
  <c r="G35" i="43"/>
  <c r="G37" i="43"/>
  <c r="G38" i="43"/>
  <c r="G31" i="43"/>
  <c r="G24" i="43"/>
  <c r="G23" i="43"/>
  <c r="G100" i="42"/>
  <c r="G101" i="42"/>
  <c r="G102" i="42"/>
  <c r="G103" i="42"/>
  <c r="G104" i="42"/>
  <c r="G98" i="42"/>
  <c r="G93" i="42"/>
  <c r="G92" i="42"/>
  <c r="G57" i="42"/>
  <c r="G58" i="42"/>
  <c r="G59" i="42"/>
  <c r="G60" i="42"/>
  <c r="G61" i="42"/>
  <c r="G62" i="42"/>
  <c r="G64" i="42"/>
  <c r="G65" i="42"/>
  <c r="G66" i="42"/>
  <c r="G67" i="42"/>
  <c r="G69" i="42"/>
  <c r="G70" i="42"/>
  <c r="G71" i="42"/>
  <c r="G72" i="42"/>
  <c r="G74" i="42"/>
  <c r="G75" i="42"/>
  <c r="G77" i="42"/>
  <c r="G79" i="42"/>
  <c r="G80" i="42"/>
  <c r="G81" i="42"/>
  <c r="G82" i="42"/>
  <c r="G83" i="42"/>
  <c r="G84" i="42"/>
  <c r="G85" i="42"/>
  <c r="G86" i="42"/>
  <c r="G87" i="42"/>
  <c r="G88" i="42"/>
  <c r="G56" i="42"/>
  <c r="G49" i="42"/>
  <c r="G48" i="42"/>
  <c r="G43" i="42"/>
  <c r="G32" i="42"/>
  <c r="G33" i="42"/>
  <c r="G35" i="42"/>
  <c r="G37" i="42"/>
  <c r="G38" i="42"/>
  <c r="G31" i="42"/>
  <c r="G24" i="42"/>
  <c r="G23" i="42"/>
  <c r="G96" i="41"/>
  <c r="G97" i="41"/>
  <c r="G98" i="41"/>
  <c r="G99" i="41"/>
  <c r="G95" i="41"/>
  <c r="G93" i="41"/>
  <c r="G88" i="41"/>
  <c r="G54" i="41"/>
  <c r="G55" i="41"/>
  <c r="G56" i="41"/>
  <c r="G57" i="41"/>
  <c r="G59" i="41"/>
  <c r="G60" i="41"/>
  <c r="G62" i="41"/>
  <c r="G63" i="41"/>
  <c r="G64" i="41"/>
  <c r="G65" i="41"/>
  <c r="G66" i="41"/>
  <c r="G68" i="41"/>
  <c r="G69" i="41"/>
  <c r="G71" i="41"/>
  <c r="G73" i="41"/>
  <c r="G75" i="41"/>
  <c r="G76" i="41"/>
  <c r="G77" i="41"/>
  <c r="G78" i="41"/>
  <c r="G79" i="41"/>
  <c r="G80" i="41"/>
  <c r="G81" i="41"/>
  <c r="G82" i="41"/>
  <c r="G83" i="41"/>
  <c r="G53" i="41"/>
  <c r="G45" i="41"/>
  <c r="G46" i="41"/>
  <c r="G43" i="41"/>
  <c r="G31" i="41"/>
  <c r="G32" i="41"/>
  <c r="G33" i="41"/>
  <c r="G35" i="41"/>
  <c r="G37" i="41"/>
  <c r="G38" i="41"/>
  <c r="G30" i="41"/>
  <c r="G23" i="41"/>
  <c r="G22" i="41"/>
  <c r="G83" i="40"/>
  <c r="G84" i="40"/>
  <c r="G85" i="40"/>
  <c r="G86" i="40"/>
  <c r="G82" i="40"/>
  <c r="G77" i="40"/>
  <c r="G76" i="40"/>
  <c r="G49" i="40"/>
  <c r="G50" i="40"/>
  <c r="G51" i="40"/>
  <c r="G53" i="40"/>
  <c r="G54" i="40"/>
  <c r="G55" i="40"/>
  <c r="G56" i="40"/>
  <c r="G58" i="40"/>
  <c r="G59" i="40"/>
  <c r="G60" i="40"/>
  <c r="G62" i="40"/>
  <c r="G64" i="40"/>
  <c r="G66" i="40"/>
  <c r="G67" i="40"/>
  <c r="G68" i="40"/>
  <c r="G69" i="40"/>
  <c r="G70" i="40"/>
  <c r="G71" i="40"/>
  <c r="G48" i="40"/>
  <c r="G41" i="40"/>
  <c r="G31" i="40"/>
  <c r="G32" i="40"/>
  <c r="G34" i="40"/>
  <c r="G36" i="40"/>
  <c r="G30" i="40"/>
  <c r="G23" i="40"/>
  <c r="G22" i="40"/>
  <c r="G91" i="32"/>
  <c r="G92" i="32"/>
  <c r="G90" i="32"/>
  <c r="G62" i="32"/>
  <c r="G63" i="32"/>
  <c r="G65" i="32"/>
  <c r="G66" i="32"/>
  <c r="G67" i="32"/>
  <c r="G69" i="32"/>
  <c r="G70" i="32"/>
  <c r="G71" i="32"/>
  <c r="G73" i="32"/>
  <c r="G75" i="32"/>
  <c r="G76" i="32"/>
  <c r="G77" i="32"/>
  <c r="G78" i="32"/>
  <c r="G79" i="32"/>
  <c r="G81" i="32"/>
  <c r="G82" i="32"/>
  <c r="G83" i="32"/>
  <c r="G85" i="32"/>
  <c r="G61" i="32"/>
  <c r="G51" i="32"/>
  <c r="G52" i="32"/>
  <c r="G53" i="32"/>
  <c r="G55" i="32"/>
  <c r="G56" i="32"/>
  <c r="G49" i="32"/>
  <c r="G38" i="32"/>
  <c r="G40" i="32"/>
  <c r="G42" i="32"/>
  <c r="G43" i="32"/>
  <c r="G44" i="32"/>
  <c r="G37" i="32"/>
  <c r="G22" i="32"/>
  <c r="G25" i="32"/>
  <c r="G26" i="32"/>
  <c r="G29" i="32"/>
  <c r="G31" i="32"/>
  <c r="G32" i="32"/>
  <c r="G21" i="32"/>
  <c r="G65" i="19"/>
  <c r="G64" i="19"/>
  <c r="G63" i="19"/>
  <c r="G52" i="19"/>
  <c r="G53" i="19"/>
  <c r="G55" i="19"/>
  <c r="G56" i="19"/>
  <c r="G58" i="19"/>
  <c r="G59" i="19"/>
  <c r="G50" i="19"/>
  <c r="G46" i="19"/>
  <c r="G45" i="19"/>
  <c r="G34" i="19"/>
  <c r="G35" i="19"/>
  <c r="G36" i="19"/>
  <c r="G38" i="19"/>
  <c r="G39" i="19"/>
  <c r="G40" i="19"/>
  <c r="G41" i="19"/>
  <c r="G33" i="19"/>
  <c r="G21" i="19"/>
  <c r="G23" i="19"/>
  <c r="G24" i="19"/>
  <c r="G25" i="19"/>
  <c r="G26" i="19"/>
  <c r="G27" i="19"/>
  <c r="G28" i="19"/>
  <c r="G20" i="19"/>
  <c r="G64" i="18"/>
  <c r="G65" i="18"/>
  <c r="G63" i="18"/>
  <c r="G52" i="18"/>
  <c r="G53" i="18"/>
  <c r="G55" i="18"/>
  <c r="G56" i="18"/>
  <c r="G58" i="18"/>
  <c r="G59" i="18"/>
  <c r="G50" i="18"/>
  <c r="G46" i="18"/>
  <c r="G45" i="18"/>
  <c r="G33" i="18"/>
  <c r="G34" i="18"/>
  <c r="G35" i="18"/>
  <c r="G36" i="18"/>
  <c r="G38" i="18"/>
  <c r="G39" i="18"/>
  <c r="G40" i="18"/>
  <c r="G41" i="18"/>
  <c r="G31" i="18"/>
  <c r="G21" i="18"/>
  <c r="G23" i="18"/>
  <c r="G24" i="18"/>
  <c r="G25" i="18"/>
  <c r="G26" i="18"/>
  <c r="G20" i="18"/>
  <c r="G64" i="17"/>
  <c r="G65" i="17"/>
  <c r="G63" i="17"/>
  <c r="G45" i="17"/>
  <c r="G46" i="17"/>
  <c r="G47" i="17"/>
  <c r="G49" i="17"/>
  <c r="G50" i="17"/>
  <c r="G52" i="17"/>
  <c r="G53" i="17"/>
  <c r="G55" i="17"/>
  <c r="G57" i="17"/>
  <c r="G59" i="17"/>
  <c r="G44" i="17"/>
  <c r="G35" i="17"/>
  <c r="G37" i="17"/>
  <c r="G39" i="17"/>
  <c r="G34" i="17"/>
  <c r="G21" i="17"/>
  <c r="G22" i="17"/>
  <c r="G23" i="17"/>
  <c r="G24" i="17"/>
  <c r="G25" i="17"/>
  <c r="G27" i="17"/>
  <c r="G28" i="17"/>
  <c r="G29" i="17"/>
  <c r="G20" i="17"/>
  <c r="G78" i="16"/>
  <c r="G79" i="16"/>
  <c r="G77" i="16"/>
  <c r="G73" i="16"/>
  <c r="G72" i="16"/>
  <c r="G57" i="16"/>
  <c r="G58" i="16"/>
  <c r="G60" i="16"/>
  <c r="G61" i="16"/>
  <c r="G62" i="16"/>
  <c r="G64" i="16"/>
  <c r="G65" i="16"/>
  <c r="G67" i="16"/>
  <c r="G68" i="16"/>
  <c r="G56" i="16"/>
  <c r="G42" i="16"/>
  <c r="G43" i="16"/>
  <c r="G44" i="16"/>
  <c r="G46" i="16"/>
  <c r="G47" i="16"/>
  <c r="G49" i="16"/>
  <c r="G51" i="16"/>
  <c r="G40" i="16"/>
  <c r="G22" i="16"/>
  <c r="G24" i="16"/>
  <c r="G25" i="16"/>
  <c r="G26" i="16"/>
  <c r="G27" i="16"/>
  <c r="G28" i="16"/>
  <c r="G29" i="16"/>
  <c r="G30" i="16"/>
  <c r="G32" i="16"/>
  <c r="G33" i="16"/>
  <c r="G34" i="16"/>
  <c r="G35" i="16"/>
  <c r="G21" i="16"/>
  <c r="G71" i="15"/>
  <c r="G72" i="15"/>
  <c r="G70" i="15"/>
  <c r="G58" i="15"/>
  <c r="G59" i="15"/>
  <c r="G61" i="15"/>
  <c r="G62" i="15"/>
  <c r="G63" i="15"/>
  <c r="G65" i="15"/>
  <c r="G66" i="15"/>
  <c r="G56" i="15"/>
  <c r="G52" i="15"/>
  <c r="G51" i="15"/>
  <c r="G38" i="15"/>
  <c r="G39" i="15"/>
  <c r="G40" i="15"/>
  <c r="G41" i="15"/>
  <c r="G43" i="15"/>
  <c r="G44" i="15"/>
  <c r="G45" i="15"/>
  <c r="G46" i="15"/>
  <c r="G47" i="15"/>
  <c r="G36" i="15"/>
  <c r="G31" i="15"/>
  <c r="G21" i="15"/>
  <c r="G23" i="15"/>
  <c r="G24" i="15"/>
  <c r="G25" i="15"/>
  <c r="G26" i="15"/>
  <c r="G27" i="15"/>
  <c r="G28" i="15"/>
  <c r="G30" i="15"/>
  <c r="G20" i="15"/>
  <c r="G74" i="14"/>
  <c r="G72" i="14"/>
  <c r="G73" i="14"/>
  <c r="G71" i="14"/>
  <c r="G58" i="14"/>
  <c r="G59" i="14"/>
  <c r="G61" i="14"/>
  <c r="G62" i="14"/>
  <c r="G64" i="14"/>
  <c r="G66" i="14"/>
  <c r="G67" i="14"/>
  <c r="G56" i="14"/>
  <c r="G52" i="14"/>
  <c r="G51" i="14"/>
  <c r="G36" i="14"/>
  <c r="G37" i="14"/>
  <c r="G38" i="14"/>
  <c r="G39" i="14"/>
  <c r="G40" i="14"/>
  <c r="G42" i="14"/>
  <c r="G43" i="14"/>
  <c r="G44" i="14"/>
  <c r="G45" i="14"/>
  <c r="G46" i="14"/>
  <c r="G47" i="14"/>
  <c r="G34" i="14"/>
  <c r="G21" i="14"/>
  <c r="G23" i="14"/>
  <c r="G24" i="14"/>
  <c r="G25" i="14"/>
  <c r="G26" i="14"/>
  <c r="G28" i="14"/>
  <c r="G29" i="14"/>
  <c r="G20" i="14"/>
  <c r="G70" i="13"/>
  <c r="G71" i="13"/>
  <c r="G69" i="13"/>
  <c r="G56" i="13"/>
  <c r="G58" i="13"/>
  <c r="G59" i="13"/>
  <c r="G61" i="13"/>
  <c r="G62" i="13"/>
  <c r="G63" i="13"/>
  <c r="G65" i="13"/>
  <c r="G55" i="13"/>
  <c r="G51" i="13"/>
  <c r="G36" i="13"/>
  <c r="G37" i="13"/>
  <c r="G38" i="13"/>
  <c r="G39" i="13"/>
  <c r="G41" i="13"/>
  <c r="G42" i="13"/>
  <c r="G43" i="13"/>
  <c r="G44" i="13"/>
  <c r="G45" i="13"/>
  <c r="G47" i="13"/>
  <c r="G34" i="13"/>
  <c r="G21" i="13"/>
  <c r="G23" i="13"/>
  <c r="G24" i="13"/>
  <c r="G25" i="13"/>
  <c r="G26" i="13"/>
  <c r="G28" i="13"/>
  <c r="G29" i="13"/>
  <c r="G20" i="13"/>
  <c r="G111" i="51"/>
  <c r="G112" i="51"/>
  <c r="G113" i="51"/>
  <c r="G115" i="51"/>
  <c r="G116" i="51"/>
  <c r="G118" i="51"/>
  <c r="G119" i="51"/>
  <c r="G120" i="51"/>
  <c r="G121" i="51"/>
  <c r="G109" i="51"/>
  <c r="G98" i="51"/>
  <c r="G100" i="51"/>
  <c r="G102" i="51"/>
  <c r="G104" i="51"/>
  <c r="G97" i="51"/>
  <c r="G68" i="51"/>
  <c r="G69" i="51"/>
  <c r="G70" i="51"/>
  <c r="G71" i="51"/>
  <c r="G72" i="51"/>
  <c r="G74" i="51"/>
  <c r="G75" i="51"/>
  <c r="G77" i="51"/>
  <c r="G78" i="51"/>
  <c r="G79" i="51"/>
  <c r="G80" i="51"/>
  <c r="G81" i="51"/>
  <c r="G83" i="51"/>
  <c r="G85" i="51"/>
  <c r="G87" i="51"/>
  <c r="G88" i="51"/>
  <c r="G89" i="51"/>
  <c r="G90" i="51"/>
  <c r="G91" i="51"/>
  <c r="G92" i="51"/>
  <c r="G67" i="51"/>
  <c r="G48" i="51"/>
  <c r="G49" i="51"/>
  <c r="G51" i="51"/>
  <c r="G53" i="51"/>
  <c r="G54" i="51"/>
  <c r="G55" i="51"/>
  <c r="G57" i="51"/>
  <c r="G58" i="51"/>
  <c r="G60" i="51"/>
  <c r="G61" i="51"/>
  <c r="G62" i="51"/>
  <c r="G47" i="51"/>
  <c r="G23" i="51"/>
  <c r="G24" i="51"/>
  <c r="G25" i="51"/>
  <c r="G26" i="51"/>
  <c r="G27" i="51"/>
  <c r="G29" i="51"/>
  <c r="G30" i="51"/>
  <c r="G31" i="51"/>
  <c r="G32" i="51"/>
  <c r="G33" i="51"/>
  <c r="G35" i="51"/>
  <c r="G36" i="51"/>
  <c r="G37" i="51"/>
  <c r="G38" i="51"/>
  <c r="G39" i="51"/>
  <c r="G41" i="51"/>
  <c r="G42" i="51"/>
  <c r="G22" i="51"/>
  <c r="G72" i="50"/>
  <c r="G73" i="50"/>
  <c r="G74" i="50"/>
  <c r="G71" i="50"/>
  <c r="G66" i="50" l="1"/>
  <c r="G65" i="50"/>
  <c r="G45" i="50"/>
  <c r="G46" i="50"/>
  <c r="G48" i="50"/>
  <c r="G49" i="50"/>
  <c r="G51" i="50"/>
  <c r="G52" i="50"/>
  <c r="G53" i="50"/>
  <c r="G55" i="50"/>
  <c r="G57" i="50"/>
  <c r="G58" i="50"/>
  <c r="G60" i="50"/>
  <c r="G44" i="50"/>
  <c r="G37" i="50"/>
  <c r="G32" i="50"/>
  <c r="G30" i="50"/>
  <c r="G24" i="50"/>
  <c r="G25" i="50"/>
  <c r="G23" i="50"/>
  <c r="G55" i="49"/>
  <c r="G56" i="49"/>
  <c r="G57" i="49"/>
  <c r="G54" i="49"/>
  <c r="G52" i="49"/>
  <c r="G47" i="49"/>
  <c r="G34" i="49"/>
  <c r="G36" i="49"/>
  <c r="G38" i="49"/>
  <c r="G40" i="49"/>
  <c r="G42" i="49"/>
  <c r="G32" i="49"/>
  <c r="G25" i="49"/>
  <c r="G79" i="48"/>
  <c r="G84" i="48"/>
  <c r="G85" i="48"/>
  <c r="G86" i="48"/>
  <c r="G87" i="48"/>
  <c r="G83" i="48"/>
  <c r="G66" i="48"/>
  <c r="G67" i="48"/>
  <c r="G68" i="48"/>
  <c r="G70" i="48"/>
  <c r="G71" i="48"/>
  <c r="G72" i="48"/>
  <c r="G73" i="48"/>
  <c r="G74" i="48"/>
  <c r="G75" i="48"/>
  <c r="G76" i="48"/>
  <c r="G78" i="48"/>
  <c r="G65" i="48"/>
  <c r="G50" i="48"/>
  <c r="G51" i="48"/>
  <c r="G53" i="48"/>
  <c r="G54" i="48"/>
  <c r="G56" i="48"/>
  <c r="G57" i="48"/>
  <c r="G58" i="48"/>
  <c r="G60" i="48"/>
  <c r="G49" i="48"/>
  <c r="G34" i="48"/>
  <c r="G36" i="48"/>
  <c r="G38" i="48"/>
  <c r="G39" i="48"/>
  <c r="G40" i="48"/>
  <c r="G41" i="48"/>
  <c r="G43" i="48"/>
  <c r="G44" i="48"/>
  <c r="G33" i="48"/>
  <c r="G22" i="48"/>
  <c r="G24" i="48"/>
  <c r="G25" i="48"/>
  <c r="G27" i="48"/>
  <c r="G28" i="48"/>
  <c r="G21" i="48"/>
  <c r="G109" i="47"/>
  <c r="G110" i="47"/>
  <c r="G111" i="47"/>
  <c r="G112" i="47"/>
  <c r="G114" i="47"/>
  <c r="G115" i="47"/>
  <c r="G116" i="47"/>
  <c r="G117" i="47"/>
  <c r="G118" i="47"/>
  <c r="G108" i="47"/>
  <c r="G97" i="47"/>
  <c r="G99" i="47"/>
  <c r="G101" i="47"/>
  <c r="G103" i="47"/>
  <c r="G96" i="47"/>
  <c r="G65" i="47"/>
  <c r="G66" i="47"/>
  <c r="G67" i="47"/>
  <c r="G68" i="47"/>
  <c r="G69" i="47"/>
  <c r="G70" i="47"/>
  <c r="G71" i="47"/>
  <c r="G73" i="47"/>
  <c r="G74" i="47"/>
  <c r="G76" i="47"/>
  <c r="G77" i="47"/>
  <c r="G78" i="47"/>
  <c r="G79" i="47"/>
  <c r="G81" i="47"/>
  <c r="G83" i="47"/>
  <c r="G84" i="47"/>
  <c r="G85" i="47"/>
  <c r="G86" i="47"/>
  <c r="G88" i="47"/>
  <c r="G89" i="47"/>
  <c r="G90" i="47"/>
  <c r="G91" i="47"/>
  <c r="G64" i="47"/>
  <c r="G60" i="47"/>
  <c r="G43" i="47"/>
  <c r="G45" i="47"/>
  <c r="G46" i="47"/>
  <c r="G47" i="47"/>
  <c r="G48" i="47"/>
  <c r="G49" i="47"/>
  <c r="G51" i="47"/>
  <c r="G52" i="47"/>
  <c r="G54" i="47"/>
  <c r="G55" i="47"/>
  <c r="G57" i="47"/>
  <c r="G59" i="47"/>
  <c r="G34" i="47"/>
  <c r="G35" i="47"/>
  <c r="G37" i="47"/>
  <c r="G39" i="47"/>
  <c r="G41" i="47"/>
  <c r="G42" i="47"/>
  <c r="G33" i="47"/>
  <c r="G22" i="47"/>
  <c r="G23" i="47"/>
  <c r="G25" i="47"/>
  <c r="G27" i="47"/>
  <c r="G28" i="47"/>
  <c r="G21" i="47"/>
  <c r="G109" i="46"/>
  <c r="G110" i="46"/>
  <c r="G111" i="46"/>
  <c r="G112" i="46"/>
  <c r="G114" i="46"/>
  <c r="G115" i="46"/>
  <c r="G116" i="46"/>
  <c r="G117" i="46"/>
  <c r="G118" i="46"/>
  <c r="G108" i="46"/>
  <c r="G99" i="46"/>
  <c r="G101" i="46"/>
  <c r="G103" i="46"/>
  <c r="G98" i="46"/>
  <c r="G65" i="46"/>
  <c r="G66" i="46"/>
  <c r="G67" i="46"/>
  <c r="G68" i="46"/>
  <c r="G69" i="46"/>
  <c r="G70" i="46"/>
  <c r="G71" i="46"/>
  <c r="G72" i="46"/>
  <c r="G74" i="46"/>
  <c r="G75" i="46"/>
  <c r="G77" i="46"/>
  <c r="G78" i="46"/>
  <c r="G79" i="46"/>
  <c r="G80" i="46"/>
  <c r="G81" i="46"/>
  <c r="G83" i="46"/>
  <c r="G85" i="46"/>
  <c r="G86" i="46"/>
  <c r="G87" i="46"/>
  <c r="G89" i="46"/>
  <c r="G90" i="46"/>
  <c r="G91" i="46"/>
  <c r="G92" i="46"/>
  <c r="G93" i="46"/>
  <c r="G64" i="46"/>
  <c r="G49" i="46"/>
  <c r="G51" i="46"/>
  <c r="G52" i="46"/>
  <c r="G54" i="46"/>
  <c r="G55" i="46"/>
  <c r="G57" i="46"/>
  <c r="G59" i="46"/>
  <c r="G34" i="46"/>
  <c r="G35" i="46"/>
  <c r="G37" i="46"/>
  <c r="G39" i="46"/>
  <c r="G41" i="46"/>
  <c r="G42" i="46"/>
  <c r="G43" i="46"/>
  <c r="G45" i="46"/>
  <c r="G46" i="46"/>
  <c r="G47" i="46"/>
  <c r="G48" i="46"/>
  <c r="G33" i="46"/>
  <c r="G22" i="46"/>
  <c r="G23" i="46"/>
  <c r="G25" i="46"/>
  <c r="G27" i="46"/>
  <c r="G28" i="46"/>
  <c r="G21" i="46"/>
  <c r="G136" i="45" l="1"/>
  <c r="G137" i="45"/>
  <c r="G135" i="45"/>
  <c r="G130" i="45"/>
  <c r="G93" i="45"/>
  <c r="G94" i="45"/>
  <c r="G95" i="45"/>
  <c r="G96" i="45"/>
  <c r="G98" i="45"/>
  <c r="G99" i="45"/>
  <c r="G101" i="45"/>
  <c r="G102" i="45"/>
  <c r="G103" i="45"/>
  <c r="G105" i="45"/>
  <c r="G106" i="45"/>
  <c r="G108" i="45"/>
  <c r="G109" i="45"/>
  <c r="G110" i="45"/>
  <c r="G111" i="45"/>
  <c r="G112" i="45"/>
  <c r="G113" i="45"/>
  <c r="G114" i="45"/>
  <c r="G115" i="45"/>
  <c r="G117" i="45"/>
  <c r="G118" i="45"/>
  <c r="G119" i="45"/>
  <c r="G120" i="45"/>
  <c r="G122" i="45"/>
  <c r="G123" i="45"/>
  <c r="G124" i="45"/>
  <c r="G125" i="45"/>
  <c r="G92" i="45"/>
  <c r="G87" i="45"/>
  <c r="G86" i="45"/>
  <c r="G72" i="45"/>
  <c r="G73" i="45"/>
  <c r="G74" i="45"/>
  <c r="G75" i="45"/>
  <c r="G78" i="45"/>
  <c r="G79" i="45"/>
  <c r="G80" i="45"/>
  <c r="G81" i="45"/>
  <c r="G71" i="45"/>
  <c r="G63" i="45"/>
  <c r="G65" i="45"/>
  <c r="G62" i="45"/>
  <c r="G24" i="45"/>
  <c r="G25" i="45"/>
  <c r="G26" i="45"/>
  <c r="G27" i="45"/>
  <c r="G30" i="45"/>
  <c r="G32" i="45"/>
  <c r="G33" i="45"/>
  <c r="G35" i="45"/>
  <c r="G36" i="45"/>
  <c r="G37" i="45"/>
  <c r="G40" i="45"/>
  <c r="G42" i="45"/>
  <c r="G43" i="45"/>
  <c r="G44" i="45"/>
  <c r="G45" i="45"/>
  <c r="G46" i="45"/>
  <c r="G48" i="45"/>
  <c r="G49" i="45"/>
  <c r="G51" i="45"/>
  <c r="G52" i="45"/>
  <c r="G53" i="45"/>
  <c r="G54" i="45"/>
  <c r="G55" i="45"/>
  <c r="G56" i="45"/>
  <c r="G57" i="45"/>
  <c r="G23" i="45"/>
  <c r="G150" i="44"/>
  <c r="G151" i="44"/>
  <c r="G149" i="44"/>
  <c r="G144" i="44"/>
  <c r="G98" i="44"/>
  <c r="G99" i="44"/>
  <c r="G101" i="44"/>
  <c r="G103" i="44"/>
  <c r="G104" i="44"/>
  <c r="G105" i="44"/>
  <c r="G107" i="44"/>
  <c r="G108" i="44"/>
  <c r="G110" i="44"/>
  <c r="G111" i="44"/>
  <c r="G112" i="44"/>
  <c r="G113" i="44"/>
  <c r="G114" i="44"/>
  <c r="G115" i="44"/>
  <c r="G116" i="44"/>
  <c r="G117" i="44"/>
  <c r="G118" i="44"/>
  <c r="G119" i="44"/>
  <c r="G120" i="44"/>
  <c r="G121" i="44"/>
  <c r="G122" i="44"/>
  <c r="G123" i="44"/>
  <c r="G125" i="44"/>
  <c r="G126" i="44"/>
  <c r="G127" i="44"/>
  <c r="G128" i="44"/>
  <c r="G130" i="44"/>
  <c r="G131" i="44"/>
  <c r="G132" i="44"/>
  <c r="G133" i="44"/>
  <c r="G135" i="44"/>
  <c r="G136" i="44"/>
  <c r="G137" i="44"/>
  <c r="G138" i="44"/>
  <c r="G139" i="44"/>
  <c r="G97" i="44"/>
  <c r="G92" i="44"/>
  <c r="G93" i="44" s="1"/>
  <c r="G91" i="44"/>
  <c r="G86" i="44"/>
  <c r="G85" i="44"/>
  <c r="G76" i="44"/>
  <c r="G77" i="44"/>
  <c r="G78" i="44"/>
  <c r="G79" i="44"/>
  <c r="G80" i="44"/>
  <c r="G81" i="44"/>
  <c r="G82" i="44"/>
  <c r="G75" i="44"/>
  <c r="G66" i="44"/>
  <c r="G67" i="44"/>
  <c r="G69" i="44"/>
  <c r="G65" i="44"/>
  <c r="G24" i="44"/>
  <c r="G25" i="44"/>
  <c r="G26" i="44"/>
  <c r="G27" i="44"/>
  <c r="G30" i="44"/>
  <c r="G31" i="44"/>
  <c r="G33" i="44"/>
  <c r="G34" i="44"/>
  <c r="G36" i="44"/>
  <c r="G37" i="44"/>
  <c r="G38" i="44"/>
  <c r="G41" i="44"/>
  <c r="G43" i="44"/>
  <c r="G44" i="44"/>
  <c r="G45" i="44"/>
  <c r="G46" i="44"/>
  <c r="G48" i="44"/>
  <c r="G49" i="44"/>
  <c r="G51" i="44"/>
  <c r="G52" i="44"/>
  <c r="G53" i="44"/>
  <c r="G54" i="44"/>
  <c r="G55" i="44"/>
  <c r="G56" i="44"/>
  <c r="G57" i="44"/>
  <c r="G58" i="44"/>
  <c r="G59" i="44"/>
  <c r="G60" i="44"/>
  <c r="G23" i="44"/>
  <c r="G113" i="12"/>
  <c r="G114" i="12"/>
  <c r="G115" i="12"/>
  <c r="G116" i="12"/>
  <c r="G112" i="12"/>
  <c r="G87" i="12"/>
  <c r="G88" i="12"/>
  <c r="G89" i="12"/>
  <c r="G90" i="12"/>
  <c r="G92" i="12"/>
  <c r="G93" i="12"/>
  <c r="G95" i="12"/>
  <c r="G96" i="12"/>
  <c r="G98" i="12"/>
  <c r="G101" i="12"/>
  <c r="G102" i="12"/>
  <c r="G103" i="12"/>
  <c r="G104" i="12"/>
  <c r="G105" i="12"/>
  <c r="G107" i="12"/>
  <c r="G108" i="12"/>
  <c r="G86" i="12"/>
  <c r="G78" i="12"/>
  <c r="G79" i="12"/>
  <c r="G80" i="12"/>
  <c r="G81" i="12"/>
  <c r="G82" i="12"/>
  <c r="G83" i="12"/>
  <c r="G77" i="12"/>
  <c r="G66" i="12"/>
  <c r="G67" i="12"/>
  <c r="G68" i="12"/>
  <c r="G70" i="12"/>
  <c r="G71" i="12"/>
  <c r="G72" i="12"/>
  <c r="G74" i="12"/>
  <c r="G65" i="12"/>
  <c r="G60" i="12"/>
  <c r="G57" i="12"/>
  <c r="G58" i="12"/>
  <c r="G59" i="12"/>
  <c r="G49" i="12"/>
  <c r="G50" i="12"/>
  <c r="G51" i="12"/>
  <c r="G52" i="12"/>
  <c r="G53" i="12"/>
  <c r="G54" i="12"/>
  <c r="G55" i="12"/>
  <c r="G56" i="12"/>
  <c r="G48" i="12"/>
  <c r="G40" i="12"/>
  <c r="G41" i="12"/>
  <c r="G42" i="12"/>
  <c r="G43" i="12"/>
  <c r="G39" i="12"/>
  <c r="G22" i="12"/>
  <c r="G23" i="12"/>
  <c r="G25" i="12"/>
  <c r="G26" i="12"/>
  <c r="G28" i="12"/>
  <c r="G29" i="12"/>
  <c r="G30" i="12"/>
  <c r="G31" i="12"/>
  <c r="G32" i="12"/>
  <c r="G33" i="12"/>
  <c r="G21" i="12"/>
  <c r="G110" i="11"/>
  <c r="G111" i="11"/>
  <c r="G112" i="11"/>
  <c r="G113" i="11"/>
  <c r="G109" i="11"/>
  <c r="G95" i="11"/>
  <c r="G96" i="11"/>
  <c r="G97" i="11"/>
  <c r="G99" i="11"/>
  <c r="G100" i="11"/>
  <c r="G102" i="11"/>
  <c r="G103" i="11"/>
  <c r="G105" i="11"/>
  <c r="G94" i="11"/>
  <c r="G85" i="11"/>
  <c r="G86" i="11"/>
  <c r="G87" i="11"/>
  <c r="G88" i="11"/>
  <c r="G89" i="11"/>
  <c r="G90" i="11"/>
  <c r="G91" i="11"/>
  <c r="G84" i="11"/>
  <c r="G78" i="11"/>
  <c r="G79" i="11"/>
  <c r="G81" i="11"/>
  <c r="G77" i="11"/>
  <c r="G72" i="11"/>
  <c r="G73" i="11"/>
  <c r="G74" i="11"/>
  <c r="G75" i="11"/>
  <c r="G71" i="11"/>
  <c r="G65" i="11"/>
  <c r="G66" i="11"/>
  <c r="G67" i="11"/>
  <c r="G68" i="11"/>
  <c r="G64" i="11"/>
  <c r="G52" i="11"/>
  <c r="G53" i="11"/>
  <c r="G54" i="11"/>
  <c r="G55" i="11"/>
  <c r="G56" i="11"/>
  <c r="G57" i="11"/>
  <c r="G58" i="11"/>
  <c r="G59" i="11"/>
  <c r="G51" i="11"/>
  <c r="G40" i="11"/>
  <c r="G41" i="11"/>
  <c r="G42" i="11"/>
  <c r="G43" i="11"/>
  <c r="G44" i="11"/>
  <c r="G45" i="11"/>
  <c r="G46" i="11"/>
  <c r="G39" i="11"/>
  <c r="G22" i="11"/>
  <c r="G23" i="11"/>
  <c r="G25" i="11"/>
  <c r="G26" i="11"/>
  <c r="G28" i="11"/>
  <c r="G29" i="11"/>
  <c r="G30" i="11"/>
  <c r="G31" i="11"/>
  <c r="G32" i="11"/>
  <c r="G33" i="11"/>
  <c r="G21" i="11"/>
  <c r="G119" i="33"/>
  <c r="G121" i="33"/>
  <c r="G122" i="33"/>
  <c r="G123" i="33"/>
  <c r="G118" i="33"/>
  <c r="G113" i="33"/>
  <c r="G84" i="33"/>
  <c r="G72" i="33"/>
  <c r="G73" i="33"/>
  <c r="G74" i="33"/>
  <c r="G75" i="33"/>
  <c r="G77" i="33"/>
  <c r="G78" i="33"/>
  <c r="G79" i="33"/>
  <c r="G81" i="33"/>
  <c r="G82" i="33"/>
  <c r="G83" i="33"/>
  <c r="G86" i="33"/>
  <c r="G87" i="33"/>
  <c r="G89" i="33"/>
  <c r="G90" i="33"/>
  <c r="G91" i="33"/>
  <c r="G92" i="33"/>
  <c r="G93" i="33"/>
  <c r="G94" i="33"/>
  <c r="G95" i="33"/>
  <c r="G97" i="33"/>
  <c r="G98" i="33"/>
  <c r="G100" i="33"/>
  <c r="G101" i="33"/>
  <c r="G102" i="33"/>
  <c r="G103" i="33"/>
  <c r="G105" i="33"/>
  <c r="G106" i="33"/>
  <c r="G107" i="33"/>
  <c r="G108" i="33"/>
  <c r="G71" i="33"/>
  <c r="G63" i="33"/>
  <c r="G65" i="33"/>
  <c r="G66" i="33"/>
  <c r="G62" i="33"/>
  <c r="G55" i="33"/>
  <c r="G57" i="33"/>
  <c r="G54" i="33"/>
  <c r="G23" i="33"/>
  <c r="G25" i="33"/>
  <c r="G27" i="33"/>
  <c r="G28" i="33"/>
  <c r="G30" i="33"/>
  <c r="G31" i="33"/>
  <c r="G32" i="33"/>
  <c r="G33" i="33"/>
  <c r="G35" i="33"/>
  <c r="G37" i="33"/>
  <c r="G38" i="33"/>
  <c r="G39" i="33"/>
  <c r="G40" i="33"/>
  <c r="G41" i="33"/>
  <c r="G43" i="33"/>
  <c r="G44" i="33"/>
  <c r="G46" i="33"/>
  <c r="G47" i="33"/>
  <c r="G48" i="33"/>
  <c r="G49" i="33"/>
  <c r="G22" i="33"/>
  <c r="G129" i="27"/>
  <c r="G130" i="27"/>
  <c r="G128" i="27"/>
  <c r="G123" i="27"/>
  <c r="G121" i="27"/>
  <c r="G78" i="27"/>
  <c r="G79" i="27"/>
  <c r="G80" i="27"/>
  <c r="G82" i="27"/>
  <c r="G83" i="27"/>
  <c r="G84" i="27"/>
  <c r="G86" i="27"/>
  <c r="G87" i="27"/>
  <c r="G88" i="27"/>
  <c r="G89" i="27"/>
  <c r="G90" i="27"/>
  <c r="G91" i="27"/>
  <c r="G93" i="27"/>
  <c r="G94" i="27"/>
  <c r="G96" i="27"/>
  <c r="G97" i="27"/>
  <c r="G98" i="27"/>
  <c r="G99" i="27"/>
  <c r="G100" i="27"/>
  <c r="G101" i="27"/>
  <c r="G102" i="27"/>
  <c r="G103" i="27"/>
  <c r="G104" i="27"/>
  <c r="G105" i="27"/>
  <c r="G106" i="27"/>
  <c r="G107" i="27"/>
  <c r="G108" i="27"/>
  <c r="G109" i="27"/>
  <c r="G111" i="27"/>
  <c r="G113" i="27"/>
  <c r="G114" i="27"/>
  <c r="G115" i="27"/>
  <c r="G116" i="27"/>
  <c r="G77" i="27"/>
  <c r="G72" i="27"/>
  <c r="G71" i="27"/>
  <c r="G68" i="27"/>
  <c r="G67" i="27"/>
  <c r="G61" i="27"/>
  <c r="G59" i="27"/>
  <c r="G23" i="27"/>
  <c r="G24" i="27"/>
  <c r="G25" i="27"/>
  <c r="G26" i="27"/>
  <c r="G29" i="27"/>
  <c r="G30" i="27"/>
  <c r="G32" i="27"/>
  <c r="G34" i="27"/>
  <c r="G35" i="27"/>
  <c r="G38" i="27"/>
  <c r="G40" i="27"/>
  <c r="G41" i="27"/>
  <c r="G42" i="27"/>
  <c r="G44" i="27"/>
  <c r="G45" i="27"/>
  <c r="G47" i="27"/>
  <c r="G48" i="27"/>
  <c r="G49" i="27"/>
  <c r="G50" i="27"/>
  <c r="G51" i="27"/>
  <c r="G52" i="27"/>
  <c r="G53" i="27"/>
  <c r="G54" i="27"/>
  <c r="G22" i="27"/>
  <c r="G96" i="10"/>
  <c r="G97" i="10"/>
  <c r="G98" i="10"/>
  <c r="G99" i="10"/>
  <c r="G95" i="10"/>
  <c r="G78" i="10"/>
  <c r="G79" i="10"/>
  <c r="G80" i="10"/>
  <c r="G82" i="10"/>
  <c r="G83" i="10"/>
  <c r="G84" i="10"/>
  <c r="G92" i="10" s="1"/>
  <c r="G85" i="10"/>
  <c r="G87" i="10"/>
  <c r="G89" i="10"/>
  <c r="G90" i="10"/>
  <c r="G91" i="10"/>
  <c r="G77" i="10"/>
  <c r="G67" i="10"/>
  <c r="G68" i="10"/>
  <c r="G69" i="10"/>
  <c r="G70" i="10"/>
  <c r="G72" i="10"/>
  <c r="G73" i="10"/>
  <c r="G74" i="10"/>
  <c r="G66" i="10"/>
  <c r="G49" i="10"/>
  <c r="G50" i="10"/>
  <c r="G51" i="10"/>
  <c r="G52" i="10"/>
  <c r="G53" i="10"/>
  <c r="G54" i="10"/>
  <c r="G55" i="10"/>
  <c r="G57" i="10"/>
  <c r="G58" i="10"/>
  <c r="G59" i="10"/>
  <c r="G60" i="10"/>
  <c r="G48" i="10"/>
  <c r="G43" i="10"/>
  <c r="G42" i="10"/>
  <c r="G21" i="10"/>
  <c r="G22" i="10"/>
  <c r="G23" i="10"/>
  <c r="G25" i="10"/>
  <c r="G26" i="10"/>
  <c r="G27" i="10"/>
  <c r="G29" i="10"/>
  <c r="G30" i="10"/>
  <c r="G31" i="10"/>
  <c r="G32" i="10"/>
  <c r="G33" i="10"/>
  <c r="G34" i="10"/>
  <c r="G35" i="10"/>
  <c r="G36" i="10"/>
  <c r="G20" i="10"/>
  <c r="G101" i="9" l="1"/>
  <c r="G102" i="9"/>
  <c r="G103" i="9"/>
  <c r="G104" i="9"/>
  <c r="G100" i="9"/>
  <c r="G83" i="9"/>
  <c r="G84" i="9"/>
  <c r="G85" i="9"/>
  <c r="G87" i="9"/>
  <c r="G88" i="9"/>
  <c r="G89" i="9"/>
  <c r="G90" i="9"/>
  <c r="G92" i="9"/>
  <c r="G94" i="9"/>
  <c r="G95" i="9"/>
  <c r="G96" i="9"/>
  <c r="G82" i="9"/>
  <c r="G72" i="9"/>
  <c r="G73" i="9"/>
  <c r="G74" i="9"/>
  <c r="G75" i="9"/>
  <c r="G77" i="9"/>
  <c r="G78" i="9"/>
  <c r="G79" i="9"/>
  <c r="G71" i="9"/>
  <c r="G67" i="9"/>
  <c r="G68" i="9"/>
  <c r="G66" i="9"/>
  <c r="G50" i="9"/>
  <c r="G51" i="9"/>
  <c r="G52" i="9"/>
  <c r="G53" i="9"/>
  <c r="G54" i="9"/>
  <c r="G55" i="9"/>
  <c r="G56" i="9"/>
  <c r="G58" i="9"/>
  <c r="G59" i="9"/>
  <c r="G60" i="9"/>
  <c r="G61" i="9"/>
  <c r="G49" i="9"/>
  <c r="G41" i="9"/>
  <c r="G42" i="9"/>
  <c r="G43" i="9"/>
  <c r="G44" i="9"/>
  <c r="G40" i="9"/>
  <c r="G21" i="9"/>
  <c r="G22" i="9"/>
  <c r="G23" i="9"/>
  <c r="G25" i="9"/>
  <c r="G26" i="9"/>
  <c r="G27" i="9"/>
  <c r="G29" i="9"/>
  <c r="G30" i="9"/>
  <c r="G31" i="9"/>
  <c r="G32" i="9"/>
  <c r="G33" i="9"/>
  <c r="G34" i="9"/>
  <c r="G20" i="9"/>
  <c r="G64" i="39"/>
  <c r="G65" i="39"/>
  <c r="G63" i="39"/>
  <c r="G50" i="39"/>
  <c r="G52" i="39"/>
  <c r="G54" i="39"/>
  <c r="G49" i="39"/>
  <c r="G36" i="39"/>
  <c r="G37" i="39"/>
  <c r="G39" i="39"/>
  <c r="G40" i="39"/>
  <c r="G42" i="39"/>
  <c r="G44" i="39"/>
  <c r="G35" i="39"/>
  <c r="G26" i="39"/>
  <c r="G28" i="39"/>
  <c r="G29" i="39"/>
  <c r="G30" i="39"/>
  <c r="G25" i="39"/>
  <c r="G101" i="38"/>
  <c r="G102" i="38"/>
  <c r="G103" i="38"/>
  <c r="G104" i="38"/>
  <c r="G100" i="38"/>
  <c r="G83" i="38"/>
  <c r="G84" i="38"/>
  <c r="G85" i="38"/>
  <c r="G86" i="38"/>
  <c r="G87" i="38"/>
  <c r="G88" i="38"/>
  <c r="G90" i="38"/>
  <c r="G91" i="38"/>
  <c r="G92" i="38"/>
  <c r="G93" i="38"/>
  <c r="G95" i="38"/>
  <c r="G96" i="38"/>
  <c r="G82" i="38"/>
  <c r="G75" i="38"/>
  <c r="G77" i="38"/>
  <c r="G73" i="38"/>
  <c r="G64" i="38"/>
  <c r="G66" i="38"/>
  <c r="G68" i="38"/>
  <c r="G63" i="38"/>
  <c r="G38" i="38"/>
  <c r="G39" i="38"/>
  <c r="G40" i="38"/>
  <c r="G41" i="38"/>
  <c r="G42" i="38"/>
  <c r="G43" i="38"/>
  <c r="G44" i="38"/>
  <c r="G46" i="38"/>
  <c r="G47" i="38"/>
  <c r="G48" i="38"/>
  <c r="G50" i="38"/>
  <c r="G51" i="38"/>
  <c r="G52" i="38"/>
  <c r="G54" i="38"/>
  <c r="G55" i="38"/>
  <c r="G56" i="38"/>
  <c r="G58" i="38"/>
  <c r="G37" i="38"/>
  <c r="G26" i="38"/>
  <c r="G27" i="38"/>
  <c r="G28" i="38"/>
  <c r="G30" i="38"/>
  <c r="G31" i="38"/>
  <c r="G32" i="38"/>
  <c r="G25" i="38"/>
  <c r="G95" i="37"/>
  <c r="G96" i="37"/>
  <c r="G97" i="37"/>
  <c r="G94" i="37"/>
  <c r="G81" i="37"/>
  <c r="G82" i="37"/>
  <c r="G83" i="37"/>
  <c r="G84" i="37"/>
  <c r="G85" i="37"/>
  <c r="G86" i="37"/>
  <c r="G87" i="37"/>
  <c r="G88" i="37"/>
  <c r="G90" i="37"/>
  <c r="G80" i="37"/>
  <c r="G71" i="37"/>
  <c r="G73" i="37"/>
  <c r="G75" i="37"/>
  <c r="G70" i="37"/>
  <c r="G63" i="37"/>
  <c r="G65" i="37"/>
  <c r="G61" i="37"/>
  <c r="G38" i="37"/>
  <c r="G39" i="37"/>
  <c r="G40" i="37"/>
  <c r="G41" i="37"/>
  <c r="G42" i="37"/>
  <c r="G44" i="37"/>
  <c r="G45" i="37"/>
  <c r="G46" i="37"/>
  <c r="G48" i="37"/>
  <c r="G49" i="37"/>
  <c r="G50" i="37"/>
  <c r="G52" i="37"/>
  <c r="G53" i="37"/>
  <c r="G54" i="37"/>
  <c r="G56" i="37"/>
  <c r="G37" i="37"/>
  <c r="G26" i="37"/>
  <c r="G27" i="37"/>
  <c r="G28" i="37"/>
  <c r="G30" i="37"/>
  <c r="G31" i="37"/>
  <c r="G32" i="37"/>
  <c r="G25" i="37"/>
  <c r="G93" i="36"/>
  <c r="G94" i="36"/>
  <c r="G95" i="36"/>
  <c r="G96" i="36"/>
  <c r="G92" i="36"/>
  <c r="G82" i="36"/>
  <c r="G83" i="36"/>
  <c r="G85" i="36"/>
  <c r="G86" i="36"/>
  <c r="G87" i="36"/>
  <c r="G88" i="36"/>
  <c r="G81" i="36"/>
  <c r="G73" i="36"/>
  <c r="G75" i="36"/>
  <c r="G76" i="36"/>
  <c r="G72" i="36"/>
  <c r="G65" i="36"/>
  <c r="G67" i="36"/>
  <c r="G63" i="36"/>
  <c r="G40" i="36"/>
  <c r="G41" i="36"/>
  <c r="G42" i="36"/>
  <c r="G43" i="36"/>
  <c r="G44" i="36"/>
  <c r="G45" i="36"/>
  <c r="G47" i="36"/>
  <c r="G48" i="36"/>
  <c r="G49" i="36"/>
  <c r="G51" i="36"/>
  <c r="G52" i="36"/>
  <c r="G54" i="36"/>
  <c r="G55" i="36"/>
  <c r="G56" i="36"/>
  <c r="G58" i="36"/>
  <c r="G39" i="36"/>
  <c r="G26" i="36"/>
  <c r="G27" i="36"/>
  <c r="G28" i="36"/>
  <c r="G30" i="36"/>
  <c r="G31" i="36"/>
  <c r="G32" i="36"/>
  <c r="G33" i="36"/>
  <c r="G34" i="36"/>
  <c r="G25" i="36"/>
  <c r="G97" i="35"/>
  <c r="G98" i="35"/>
  <c r="G99" i="35"/>
  <c r="G96" i="35"/>
  <c r="G81" i="35"/>
  <c r="G82" i="35"/>
  <c r="G83" i="35"/>
  <c r="G85" i="35"/>
  <c r="G86" i="35"/>
  <c r="G87" i="35"/>
  <c r="G88" i="35"/>
  <c r="G89" i="35"/>
  <c r="G90" i="35"/>
  <c r="G92" i="35"/>
  <c r="G80" i="35"/>
  <c r="G68" i="35"/>
  <c r="G69" i="35"/>
  <c r="G70" i="35"/>
  <c r="G71" i="35"/>
  <c r="G72" i="35"/>
  <c r="G74" i="35"/>
  <c r="G75" i="35"/>
  <c r="G66" i="35"/>
  <c r="G42" i="35"/>
  <c r="G43" i="35"/>
  <c r="G44" i="35"/>
  <c r="G45" i="35"/>
  <c r="G46" i="35"/>
  <c r="G48" i="35"/>
  <c r="G49" i="35"/>
  <c r="G51" i="35"/>
  <c r="G52" i="35"/>
  <c r="G53" i="35"/>
  <c r="G54" i="35"/>
  <c r="G56" i="35"/>
  <c r="G57" i="35"/>
  <c r="G58" i="35"/>
  <c r="G59" i="35"/>
  <c r="G61" i="35"/>
  <c r="G41" i="35"/>
  <c r="G27" i="35"/>
  <c r="G28" i="35"/>
  <c r="G29" i="35"/>
  <c r="G30" i="35"/>
  <c r="G31" i="35"/>
  <c r="G32" i="35"/>
  <c r="G33" i="35"/>
  <c r="G34" i="35"/>
  <c r="G35" i="35"/>
  <c r="G36" i="35"/>
  <c r="G25" i="35"/>
  <c r="G155" i="25"/>
  <c r="G156" i="25"/>
  <c r="G157" i="25"/>
  <c r="G158" i="25"/>
  <c r="G154" i="25"/>
  <c r="G134" i="25"/>
  <c r="G135" i="25"/>
  <c r="G136" i="25"/>
  <c r="G137" i="25"/>
  <c r="G138" i="25"/>
  <c r="G140" i="25"/>
  <c r="G141" i="25"/>
  <c r="G143" i="25"/>
  <c r="G145" i="25"/>
  <c r="G146" i="25"/>
  <c r="G147" i="25"/>
  <c r="G148" i="25"/>
  <c r="G149" i="25"/>
  <c r="G133" i="25"/>
  <c r="G94" i="25"/>
  <c r="G96" i="25"/>
  <c r="G97" i="25"/>
  <c r="G98" i="25"/>
  <c r="G99" i="25"/>
  <c r="G101" i="25"/>
  <c r="G102" i="25"/>
  <c r="G103" i="25"/>
  <c r="G104" i="25"/>
  <c r="G105" i="25"/>
  <c r="G106" i="25"/>
  <c r="G107" i="25"/>
  <c r="G108" i="25"/>
  <c r="G110" i="25"/>
  <c r="G111" i="25"/>
  <c r="G112" i="25"/>
  <c r="G113" i="25"/>
  <c r="G114" i="25"/>
  <c r="G115" i="25"/>
  <c r="G116" i="25"/>
  <c r="G117" i="25"/>
  <c r="G118" i="25"/>
  <c r="G119" i="25"/>
  <c r="G120" i="25"/>
  <c r="G121" i="25"/>
  <c r="G123" i="25"/>
  <c r="G124" i="25"/>
  <c r="G125" i="25"/>
  <c r="G126" i="25"/>
  <c r="G127" i="25"/>
  <c r="G128" i="25"/>
  <c r="G82" i="25"/>
  <c r="G84" i="25"/>
  <c r="G86" i="25"/>
  <c r="G87" i="25"/>
  <c r="G89" i="25"/>
  <c r="G80" i="25"/>
  <c r="G49" i="25"/>
  <c r="G50" i="25"/>
  <c r="G51" i="25"/>
  <c r="G52" i="25"/>
  <c r="G53" i="25"/>
  <c r="G54" i="25"/>
  <c r="G55" i="25"/>
  <c r="G56" i="25"/>
  <c r="G57" i="25"/>
  <c r="G58" i="25"/>
  <c r="G60" i="25"/>
  <c r="G61" i="25"/>
  <c r="G62" i="25"/>
  <c r="G64" i="25"/>
  <c r="G66" i="25"/>
  <c r="G68" i="25"/>
  <c r="G69" i="25"/>
  <c r="G70" i="25"/>
  <c r="G72" i="25"/>
  <c r="G73" i="25"/>
  <c r="G74" i="25"/>
  <c r="G75" i="25"/>
  <c r="G48" i="25"/>
  <c r="G43" i="25"/>
  <c r="G23" i="25"/>
  <c r="G24" i="25"/>
  <c r="G25" i="25"/>
  <c r="G26" i="25"/>
  <c r="G28" i="25"/>
  <c r="G29" i="25"/>
  <c r="G30" i="25"/>
  <c r="G31" i="25"/>
  <c r="G32" i="25"/>
  <c r="G33" i="25"/>
  <c r="G34" i="25"/>
  <c r="G35" i="25"/>
  <c r="G36" i="25"/>
  <c r="G37" i="25"/>
  <c r="G38" i="25"/>
  <c r="G39" i="25"/>
  <c r="G40" i="25"/>
  <c r="G42" i="25"/>
  <c r="G22" i="25"/>
  <c r="G137" i="26"/>
  <c r="G138" i="26"/>
  <c r="G139" i="26"/>
  <c r="G140" i="26"/>
  <c r="G141" i="26"/>
  <c r="G125" i="26"/>
  <c r="G126" i="26"/>
  <c r="G128" i="26"/>
  <c r="G129" i="26"/>
  <c r="G131" i="26"/>
  <c r="G132" i="26"/>
  <c r="G124" i="26"/>
  <c r="G118" i="26"/>
  <c r="G119" i="26"/>
  <c r="G94" i="26"/>
  <c r="G95" i="26"/>
  <c r="G97" i="26"/>
  <c r="G98" i="26"/>
  <c r="G99" i="26"/>
  <c r="G100" i="26"/>
  <c r="G101" i="26"/>
  <c r="G102" i="26"/>
  <c r="G104" i="26"/>
  <c r="G105" i="26"/>
  <c r="G106" i="26"/>
  <c r="G107" i="26"/>
  <c r="G108" i="26"/>
  <c r="G110" i="26"/>
  <c r="G111" i="26"/>
  <c r="G112" i="26"/>
  <c r="G113" i="26"/>
  <c r="G114" i="26"/>
  <c r="G115" i="26"/>
  <c r="G116" i="26"/>
  <c r="G80" i="26"/>
  <c r="G82" i="26"/>
  <c r="G84" i="26"/>
  <c r="G85" i="26"/>
  <c r="G86" i="26"/>
  <c r="G88" i="26"/>
  <c r="G89" i="26"/>
  <c r="G78" i="26"/>
  <c r="G50" i="26"/>
  <c r="G51" i="26"/>
  <c r="G52" i="26"/>
  <c r="G53" i="26"/>
  <c r="G54" i="26"/>
  <c r="G55" i="26"/>
  <c r="G56" i="26"/>
  <c r="G57" i="26"/>
  <c r="G58" i="26"/>
  <c r="G60" i="26"/>
  <c r="G61" i="26"/>
  <c r="G62" i="26"/>
  <c r="G64" i="26"/>
  <c r="G66" i="26"/>
  <c r="G68" i="26"/>
  <c r="G69" i="26"/>
  <c r="G71" i="26"/>
  <c r="G72" i="26"/>
  <c r="G73" i="26"/>
  <c r="G23" i="26"/>
  <c r="G24" i="26"/>
  <c r="G25" i="26"/>
  <c r="G26" i="26"/>
  <c r="G28" i="26"/>
  <c r="G29" i="26"/>
  <c r="G30" i="26"/>
  <c r="G31" i="26"/>
  <c r="G32" i="26"/>
  <c r="G33" i="26"/>
  <c r="G34" i="26"/>
  <c r="G35" i="26"/>
  <c r="G36" i="26"/>
  <c r="G37" i="26"/>
  <c r="G38" i="26"/>
  <c r="G39" i="26"/>
  <c r="G40" i="26"/>
  <c r="G41" i="26"/>
  <c r="G42" i="26"/>
  <c r="G44" i="26"/>
  <c r="G45" i="26"/>
  <c r="G22" i="26"/>
  <c r="G95" i="8"/>
  <c r="G96" i="8"/>
  <c r="G97" i="8"/>
  <c r="G98" i="8"/>
  <c r="G94" i="8"/>
  <c r="G90" i="8"/>
  <c r="G82" i="8"/>
  <c r="G84" i="8"/>
  <c r="G85" i="8"/>
  <c r="G86" i="8"/>
  <c r="G87" i="8"/>
  <c r="G89" i="8"/>
  <c r="G81" i="8"/>
  <c r="G71" i="8"/>
  <c r="G73" i="8"/>
  <c r="G74" i="8"/>
  <c r="G75" i="8"/>
  <c r="G76" i="8"/>
  <c r="G70" i="8"/>
  <c r="G60" i="8"/>
  <c r="G61" i="8"/>
  <c r="G63" i="8"/>
  <c r="G65" i="8"/>
  <c r="G58" i="8"/>
  <c r="G42" i="8"/>
  <c r="G43" i="8"/>
  <c r="G45" i="8"/>
  <c r="G47" i="8"/>
  <c r="G48" i="8"/>
  <c r="G50" i="8"/>
  <c r="G51" i="8"/>
  <c r="G53" i="8"/>
  <c r="G41" i="8"/>
  <c r="G24" i="8"/>
  <c r="G25" i="8"/>
  <c r="G27" i="8"/>
  <c r="G28" i="8"/>
  <c r="G29" i="8"/>
  <c r="G30" i="8"/>
  <c r="G31" i="8"/>
  <c r="G32" i="8"/>
  <c r="G34" i="8"/>
  <c r="G36" i="8"/>
  <c r="G23" i="8"/>
  <c r="G14" i="1"/>
  <c r="G14" i="2"/>
  <c r="G14" i="3"/>
  <c r="G14" i="5"/>
  <c r="G14" i="6"/>
  <c r="G93" i="6"/>
  <c r="G94" i="6"/>
  <c r="G92" i="6"/>
  <c r="G82" i="6"/>
  <c r="G83" i="6"/>
  <c r="G84" i="6"/>
  <c r="G85" i="6"/>
  <c r="G86" i="6"/>
  <c r="G87" i="6"/>
  <c r="G88" i="6"/>
  <c r="G75" i="6"/>
  <c r="G76" i="6"/>
  <c r="G77" i="6"/>
  <c r="G78" i="6"/>
  <c r="G79" i="6"/>
  <c r="G80" i="6"/>
  <c r="G74" i="6"/>
  <c r="G64" i="6"/>
  <c r="G65" i="6"/>
  <c r="G67" i="6"/>
  <c r="G68" i="6"/>
  <c r="G69" i="6"/>
  <c r="G62" i="6"/>
  <c r="G52" i="6"/>
  <c r="G53" i="6"/>
  <c r="G55" i="6"/>
  <c r="G57" i="6"/>
  <c r="G51" i="6"/>
  <c r="G47" i="6"/>
  <c r="G38" i="6"/>
  <c r="G39" i="6"/>
  <c r="G41" i="6"/>
  <c r="G43" i="6"/>
  <c r="G44" i="6"/>
  <c r="G46" i="6"/>
  <c r="G37" i="6"/>
  <c r="G23" i="6"/>
  <c r="G24" i="6"/>
  <c r="G26" i="6"/>
  <c r="G27" i="6"/>
  <c r="G28" i="6"/>
  <c r="G29" i="6"/>
  <c r="G31" i="6"/>
  <c r="G32" i="6"/>
  <c r="G22" i="6"/>
  <c r="G112" i="5"/>
  <c r="G110" i="5"/>
  <c r="G111" i="5"/>
  <c r="G109" i="5"/>
  <c r="G92" i="5"/>
  <c r="G93" i="5"/>
  <c r="G94" i="5"/>
  <c r="G95" i="5"/>
  <c r="G97" i="5"/>
  <c r="G98" i="5"/>
  <c r="G99" i="5"/>
  <c r="G100" i="5"/>
  <c r="G101" i="5"/>
  <c r="G103" i="5"/>
  <c r="G104" i="5"/>
  <c r="G105" i="5"/>
  <c r="G91" i="5"/>
  <c r="G78" i="5"/>
  <c r="G79" i="5"/>
  <c r="G81" i="5"/>
  <c r="G82" i="5"/>
  <c r="G84" i="5"/>
  <c r="G85" i="5"/>
  <c r="G86" i="5"/>
  <c r="G77" i="5"/>
  <c r="G63" i="5"/>
  <c r="G73" i="5" s="1"/>
  <c r="G64" i="5"/>
  <c r="G65" i="5"/>
  <c r="G67" i="5"/>
  <c r="G68" i="5"/>
  <c r="G70" i="5"/>
  <c r="G72" i="5"/>
  <c r="G62" i="5"/>
  <c r="G44" i="5"/>
  <c r="G45" i="5"/>
  <c r="G46" i="5"/>
  <c r="G47" i="5"/>
  <c r="G49" i="5"/>
  <c r="G50" i="5"/>
  <c r="G52" i="5"/>
  <c r="G54" i="5"/>
  <c r="G55" i="5"/>
  <c r="G57" i="5"/>
  <c r="G43" i="5"/>
  <c r="G23" i="5"/>
  <c r="G24" i="5"/>
  <c r="G26" i="5"/>
  <c r="G27" i="5"/>
  <c r="G28" i="5"/>
  <c r="G29" i="5"/>
  <c r="G30" i="5"/>
  <c r="G31" i="5"/>
  <c r="G32" i="5"/>
  <c r="G33" i="5"/>
  <c r="G34" i="5"/>
  <c r="G36" i="5"/>
  <c r="G37" i="5"/>
  <c r="G38" i="5"/>
  <c r="G22" i="5"/>
  <c r="G125" i="4"/>
  <c r="G126" i="4"/>
  <c r="G127" i="4"/>
  <c r="G108" i="4"/>
  <c r="G109" i="4"/>
  <c r="G110" i="4"/>
  <c r="G111" i="4"/>
  <c r="G112" i="4"/>
  <c r="G113" i="4"/>
  <c r="G114" i="4"/>
  <c r="G116" i="4"/>
  <c r="G117" i="4"/>
  <c r="G118" i="4"/>
  <c r="G119" i="4"/>
  <c r="G120" i="4"/>
  <c r="G121" i="4"/>
  <c r="G99" i="4"/>
  <c r="G100" i="4"/>
  <c r="G101" i="4"/>
  <c r="G102" i="4"/>
  <c r="G103" i="4"/>
  <c r="G104" i="4"/>
  <c r="G105" i="4"/>
  <c r="G106" i="4"/>
  <c r="G98" i="4"/>
  <c r="G80" i="4"/>
  <c r="G82" i="4"/>
  <c r="G84" i="4"/>
  <c r="G85" i="4"/>
  <c r="G87" i="4"/>
  <c r="G88" i="4"/>
  <c r="G89" i="4"/>
  <c r="G90" i="4"/>
  <c r="G91" i="4"/>
  <c r="G92" i="4"/>
  <c r="G93" i="4"/>
  <c r="G79" i="4"/>
  <c r="G62" i="4"/>
  <c r="G63" i="4"/>
  <c r="G64" i="4"/>
  <c r="G66" i="4"/>
  <c r="G67" i="4"/>
  <c r="G69" i="4"/>
  <c r="G71" i="4"/>
  <c r="G72" i="4"/>
  <c r="G74" i="4"/>
  <c r="G61" i="4"/>
  <c r="G43" i="4"/>
  <c r="G44" i="4"/>
  <c r="G45" i="4"/>
  <c r="G46" i="4"/>
  <c r="G48" i="4"/>
  <c r="G49" i="4"/>
  <c r="G51" i="4"/>
  <c r="G53" i="4"/>
  <c r="G54" i="4"/>
  <c r="G56" i="4"/>
  <c r="G42" i="4"/>
  <c r="G23" i="4"/>
  <c r="G24" i="4"/>
  <c r="G26" i="4"/>
  <c r="G27" i="4"/>
  <c r="G28" i="4"/>
  <c r="G29" i="4"/>
  <c r="G30" i="4"/>
  <c r="G31" i="4"/>
  <c r="G32" i="4"/>
  <c r="G33" i="4"/>
  <c r="G34" i="4"/>
  <c r="G36" i="4"/>
  <c r="G37" i="4"/>
  <c r="G22" i="4"/>
  <c r="G101" i="3"/>
  <c r="G102" i="3"/>
  <c r="G100" i="3"/>
  <c r="G86" i="3"/>
  <c r="G87" i="3"/>
  <c r="G89" i="3"/>
  <c r="G90" i="3"/>
  <c r="G91" i="3"/>
  <c r="G92" i="3"/>
  <c r="G93" i="3"/>
  <c r="G95" i="3"/>
  <c r="G96" i="3"/>
  <c r="G85" i="3"/>
  <c r="G75" i="3"/>
  <c r="G77" i="3"/>
  <c r="G79" i="3"/>
  <c r="G80" i="3"/>
  <c r="G74" i="3"/>
  <c r="G61" i="3"/>
  <c r="G62" i="3"/>
  <c r="G64" i="3"/>
  <c r="G65" i="3"/>
  <c r="G67" i="3"/>
  <c r="G69" i="3"/>
  <c r="G60" i="3"/>
  <c r="G42" i="3"/>
  <c r="G43" i="3"/>
  <c r="G44" i="3"/>
  <c r="G45" i="3"/>
  <c r="G47" i="3"/>
  <c r="G48" i="3"/>
  <c r="G50" i="3"/>
  <c r="G52" i="3"/>
  <c r="G53" i="3"/>
  <c r="G55" i="3"/>
  <c r="G41" i="3"/>
  <c r="G23" i="3"/>
  <c r="G24" i="3"/>
  <c r="G26" i="3"/>
  <c r="G27" i="3"/>
  <c r="G28" i="3"/>
  <c r="G29" i="3"/>
  <c r="G30" i="3"/>
  <c r="G31" i="3"/>
  <c r="G32" i="3"/>
  <c r="G33" i="3"/>
  <c r="G35" i="3"/>
  <c r="G36" i="3"/>
  <c r="G22" i="3"/>
  <c r="G124" i="2"/>
  <c r="G125" i="2"/>
  <c r="G123" i="2"/>
  <c r="G98" i="2"/>
  <c r="G99" i="2"/>
  <c r="G100" i="2"/>
  <c r="G101" i="2"/>
  <c r="G102" i="2"/>
  <c r="G103" i="2"/>
  <c r="G104" i="2"/>
  <c r="G106" i="2"/>
  <c r="G107" i="2"/>
  <c r="G108" i="2"/>
  <c r="G109" i="2"/>
  <c r="G110" i="2"/>
  <c r="G111" i="2"/>
  <c r="G112" i="2"/>
  <c r="G114" i="2"/>
  <c r="G115" i="2"/>
  <c r="G116" i="2"/>
  <c r="G117" i="2"/>
  <c r="G118" i="2"/>
  <c r="G119" i="2"/>
  <c r="G97" i="2"/>
  <c r="G81" i="2"/>
  <c r="G83" i="2"/>
  <c r="G85" i="2"/>
  <c r="G86" i="2"/>
  <c r="G88" i="2"/>
  <c r="G89" i="2"/>
  <c r="G90" i="2"/>
  <c r="G91" i="2"/>
  <c r="G92" i="2"/>
  <c r="G80" i="2"/>
  <c r="G63" i="2"/>
  <c r="G64" i="2"/>
  <c r="G65" i="2"/>
  <c r="G67" i="2"/>
  <c r="G68" i="2"/>
  <c r="G70" i="2"/>
  <c r="G72" i="2"/>
  <c r="G73" i="2"/>
  <c r="G75" i="2"/>
  <c r="G62" i="2"/>
  <c r="G41" i="2"/>
  <c r="G42" i="2"/>
  <c r="G43" i="2"/>
  <c r="G44" i="2"/>
  <c r="G46" i="2"/>
  <c r="G47" i="2"/>
  <c r="G49" i="2"/>
  <c r="G51" i="2"/>
  <c r="G52" i="2"/>
  <c r="G54" i="2"/>
  <c r="G55" i="2"/>
  <c r="G57" i="2"/>
  <c r="G40" i="2"/>
  <c r="G23" i="2"/>
  <c r="G24" i="2"/>
  <c r="G26" i="2"/>
  <c r="G27" i="2"/>
  <c r="G28" i="2"/>
  <c r="G29" i="2"/>
  <c r="G30" i="2"/>
  <c r="G31" i="2"/>
  <c r="G32" i="2"/>
  <c r="G34" i="2"/>
  <c r="G35" i="2"/>
  <c r="G22" i="2"/>
  <c r="G119" i="1"/>
  <c r="G120" i="1"/>
  <c r="G118" i="1"/>
  <c r="G103" i="1"/>
  <c r="G104" i="1"/>
  <c r="G105" i="1"/>
  <c r="G106" i="1"/>
  <c r="G107" i="1"/>
  <c r="G109" i="1"/>
  <c r="G110" i="1"/>
  <c r="G111" i="1"/>
  <c r="G112" i="1"/>
  <c r="G113" i="1"/>
  <c r="G114" i="1"/>
  <c r="G97" i="1"/>
  <c r="G98" i="1"/>
  <c r="G99" i="1"/>
  <c r="G100" i="1"/>
  <c r="G101" i="1"/>
  <c r="G96" i="1"/>
  <c r="G74" i="1"/>
  <c r="G75" i="1"/>
  <c r="G77" i="1"/>
  <c r="G78" i="1"/>
  <c r="G80" i="1"/>
  <c r="G82" i="1"/>
  <c r="G83" i="1"/>
  <c r="G84" i="1"/>
  <c r="G85" i="1"/>
  <c r="G86" i="1"/>
  <c r="G88" i="1"/>
  <c r="G89" i="1"/>
  <c r="G90" i="1"/>
  <c r="G91" i="1"/>
  <c r="G73" i="1"/>
  <c r="G63" i="1"/>
  <c r="G64" i="1"/>
  <c r="G66" i="1"/>
  <c r="G68" i="1"/>
  <c r="G62" i="1"/>
  <c r="G39" i="1"/>
  <c r="G40" i="1"/>
  <c r="G41" i="1"/>
  <c r="G42" i="1"/>
  <c r="G43" i="1"/>
  <c r="G45" i="1"/>
  <c r="G46" i="1"/>
  <c r="G48" i="1"/>
  <c r="G50" i="1"/>
  <c r="G52" i="1"/>
  <c r="G53" i="1"/>
  <c r="G54" i="1"/>
  <c r="G55" i="1"/>
  <c r="G57" i="1"/>
  <c r="G38" i="1"/>
  <c r="G23" i="1"/>
  <c r="G24" i="1"/>
  <c r="G26" i="1"/>
  <c r="G27" i="1"/>
  <c r="G28" i="1"/>
  <c r="G29" i="1"/>
  <c r="G30" i="1"/>
  <c r="G31" i="1"/>
  <c r="G33" i="1"/>
  <c r="G22" i="1"/>
  <c r="G195" i="34"/>
  <c r="G196" i="34"/>
  <c r="G197" i="34"/>
  <c r="G198" i="34"/>
  <c r="G199" i="34"/>
  <c r="G200" i="34"/>
  <c r="G201" i="34"/>
  <c r="G202" i="34"/>
  <c r="G203" i="34"/>
  <c r="G204" i="34"/>
  <c r="G194" i="34"/>
  <c r="G157" i="34"/>
  <c r="G158" i="34"/>
  <c r="G159" i="34"/>
  <c r="G160" i="34"/>
  <c r="G161" i="34"/>
  <c r="G162" i="34"/>
  <c r="G163" i="34"/>
  <c r="G164" i="34"/>
  <c r="G165" i="34"/>
  <c r="G166" i="34"/>
  <c r="G167" i="34"/>
  <c r="G169" i="34"/>
  <c r="G170" i="34"/>
  <c r="G171" i="34"/>
  <c r="G172" i="34"/>
  <c r="G173" i="34"/>
  <c r="G174" i="34"/>
  <c r="G175" i="34"/>
  <c r="G176" i="34"/>
  <c r="G177" i="34"/>
  <c r="G178" i="34"/>
  <c r="G180" i="34"/>
  <c r="G182" i="34"/>
  <c r="G183" i="34"/>
  <c r="G184" i="34"/>
  <c r="G185" i="34"/>
  <c r="G186" i="34"/>
  <c r="G187" i="34"/>
  <c r="G188" i="34"/>
  <c r="G189" i="34"/>
  <c r="G190" i="34"/>
  <c r="G156" i="34"/>
  <c r="G114" i="34"/>
  <c r="G115" i="34"/>
  <c r="G117" i="34"/>
  <c r="G118" i="34"/>
  <c r="G119" i="34"/>
  <c r="G120" i="34"/>
  <c r="G121" i="34"/>
  <c r="G123" i="34"/>
  <c r="G125" i="34"/>
  <c r="G126" i="34"/>
  <c r="G127" i="34"/>
  <c r="G128" i="34"/>
  <c r="G129" i="34"/>
  <c r="G130" i="34"/>
  <c r="G131" i="34"/>
  <c r="G132" i="34"/>
  <c r="G133" i="34"/>
  <c r="G134" i="34"/>
  <c r="G135" i="34"/>
  <c r="G136" i="34"/>
  <c r="G137" i="34"/>
  <c r="G139" i="34"/>
  <c r="G140" i="34"/>
  <c r="G141" i="34"/>
  <c r="G142" i="34"/>
  <c r="G143" i="34"/>
  <c r="G144" i="34"/>
  <c r="G145" i="34"/>
  <c r="G146" i="34"/>
  <c r="G147" i="34"/>
  <c r="G148" i="34"/>
  <c r="G149" i="34"/>
  <c r="G150" i="34"/>
  <c r="G151" i="34"/>
  <c r="G113" i="34"/>
  <c r="G102" i="34"/>
  <c r="G96" i="34"/>
  <c r="G97" i="34"/>
  <c r="G98" i="34"/>
  <c r="G100" i="34"/>
  <c r="G101" i="34"/>
  <c r="G104" i="34"/>
  <c r="G105" i="34"/>
  <c r="G107" i="34"/>
  <c r="G108" i="34"/>
  <c r="G62" i="34"/>
  <c r="G63" i="34"/>
  <c r="G64" i="34"/>
  <c r="G65" i="34"/>
  <c r="G66" i="34"/>
  <c r="G67" i="34"/>
  <c r="G68" i="34"/>
  <c r="G69" i="34"/>
  <c r="G70" i="34"/>
  <c r="G71" i="34"/>
  <c r="G72" i="34"/>
  <c r="G73" i="34"/>
  <c r="G74" i="34"/>
  <c r="G76" i="34"/>
  <c r="G77" i="34"/>
  <c r="G78" i="34"/>
  <c r="G79" i="34"/>
  <c r="G81" i="34"/>
  <c r="G82" i="34"/>
  <c r="G83" i="34"/>
  <c r="G85" i="34"/>
  <c r="G86" i="34"/>
  <c r="G87" i="34"/>
  <c r="G88" i="34"/>
  <c r="G89" i="34"/>
  <c r="G91" i="34"/>
  <c r="G61" i="34"/>
  <c r="G27" i="34"/>
  <c r="G28" i="34"/>
  <c r="G29" i="34"/>
  <c r="G30" i="34"/>
  <c r="G31" i="34"/>
  <c r="G33" i="34"/>
  <c r="G34" i="34"/>
  <c r="G35" i="34"/>
  <c r="G36" i="34"/>
  <c r="G37" i="34"/>
  <c r="G38" i="34"/>
  <c r="G39" i="34"/>
  <c r="G40" i="34"/>
  <c r="G41" i="34"/>
  <c r="G42" i="34"/>
  <c r="G43" i="34"/>
  <c r="G44" i="34"/>
  <c r="G45" i="34"/>
  <c r="G46" i="34"/>
  <c r="G47" i="34"/>
  <c r="G48" i="34"/>
  <c r="G49" i="34"/>
  <c r="G50" i="34"/>
  <c r="G51" i="34"/>
  <c r="G52" i="34"/>
  <c r="G53" i="34"/>
  <c r="G54" i="34"/>
  <c r="G55" i="34"/>
  <c r="G56" i="34"/>
  <c r="G26" i="34"/>
  <c r="G150" i="25" l="1"/>
  <c r="G120" i="26"/>
  <c r="G8" i="56"/>
  <c r="G63" i="55" l="1"/>
  <c r="G8" i="55" s="1"/>
  <c r="G38" i="55" l="1"/>
  <c r="G7" i="55" s="1"/>
  <c r="G114" i="54"/>
  <c r="G14" i="54" s="1"/>
  <c r="G90" i="54"/>
  <c r="G11" i="54" s="1"/>
  <c r="G106" i="54"/>
  <c r="G13" i="54" s="1"/>
  <c r="G97" i="54"/>
  <c r="G12" i="54" s="1"/>
  <c r="G49" i="54"/>
  <c r="G8" i="54" s="1"/>
  <c r="C55" i="54"/>
  <c r="A53" i="54"/>
  <c r="A54" i="54" s="1"/>
  <c r="A39" i="54"/>
  <c r="A40" i="54" s="1"/>
  <c r="A41" i="54" s="1"/>
  <c r="A42" i="54" s="1"/>
  <c r="A43" i="54" s="1"/>
  <c r="A44" i="54" s="1"/>
  <c r="A45" i="54" s="1"/>
  <c r="A28" i="54"/>
  <c r="A29" i="54" s="1"/>
  <c r="A30" i="54" s="1"/>
  <c r="A31" i="54" s="1"/>
  <c r="A32" i="54" s="1"/>
  <c r="A33" i="54" s="1"/>
  <c r="A34" i="54" s="1"/>
  <c r="A35" i="54" s="1"/>
  <c r="A40" i="53"/>
  <c r="A41" i="53" s="1"/>
  <c r="A42" i="53" s="1"/>
  <c r="A43" i="53" s="1"/>
  <c r="A44" i="53" s="1"/>
  <c r="A45" i="53" s="1"/>
  <c r="A46" i="53" s="1"/>
  <c r="C66" i="52"/>
  <c r="G55" i="54" l="1"/>
  <c r="G14" i="53"/>
  <c r="G76" i="53"/>
  <c r="G13" i="53" s="1"/>
  <c r="G68" i="53"/>
  <c r="G12" i="53" s="1"/>
  <c r="G63" i="53"/>
  <c r="G11" i="53" s="1"/>
  <c r="G48" i="53"/>
  <c r="G8" i="53" s="1"/>
  <c r="G54" i="53"/>
  <c r="G7" i="56"/>
  <c r="G10" i="53" l="1"/>
  <c r="G10" i="54"/>
  <c r="G9" i="54"/>
  <c r="G7" i="54" s="1"/>
  <c r="G9" i="53"/>
  <c r="G7" i="53" s="1"/>
  <c r="G9" i="56"/>
  <c r="G10" i="56" s="1"/>
  <c r="G9" i="55"/>
  <c r="G10" i="55" l="1"/>
  <c r="G11" i="55" s="1"/>
  <c r="D82" i="24"/>
  <c r="G15" i="53"/>
  <c r="G16" i="53" s="1"/>
  <c r="G17" i="53" s="1"/>
  <c r="G11" i="56"/>
  <c r="D83" i="24"/>
  <c r="G15" i="54"/>
  <c r="D81" i="24" l="1"/>
  <c r="G16" i="54"/>
  <c r="G17" i="54" s="1"/>
  <c r="D80" i="24"/>
  <c r="C73" i="52"/>
  <c r="C38" i="52"/>
  <c r="G10" i="44"/>
  <c r="G66" i="52" l="1"/>
  <c r="G8" i="52" s="1"/>
  <c r="G38" i="52"/>
  <c r="G7" i="52" s="1"/>
  <c r="G73" i="52"/>
  <c r="G9" i="52" s="1"/>
  <c r="G88" i="45"/>
  <c r="G10" i="45" s="1"/>
  <c r="G10" i="52" l="1"/>
  <c r="G11" i="52" l="1"/>
  <c r="G12" i="52" s="1"/>
  <c r="D67" i="24"/>
  <c r="G122" i="51"/>
  <c r="G63" i="51"/>
  <c r="G75" i="50"/>
  <c r="G92" i="47"/>
  <c r="G145" i="44" l="1"/>
  <c r="G12" i="44" s="1"/>
  <c r="G152" i="44"/>
  <c r="G13" i="44" s="1"/>
  <c r="G61" i="44"/>
  <c r="G7" i="44" s="1"/>
  <c r="G70" i="44"/>
  <c r="G8" i="44" s="1"/>
  <c r="G87" i="44"/>
  <c r="G9" i="44" s="1"/>
  <c r="G140" i="44"/>
  <c r="G11" i="44" s="1"/>
  <c r="G66" i="45"/>
  <c r="G8" i="45" s="1"/>
  <c r="G131" i="45"/>
  <c r="G12" i="45" s="1"/>
  <c r="G58" i="45"/>
  <c r="G7" i="45" s="1"/>
  <c r="G138" i="45"/>
  <c r="G13" i="45" s="1"/>
  <c r="G82" i="45"/>
  <c r="G9" i="45" s="1"/>
  <c r="G126" i="45"/>
  <c r="G11" i="45" s="1"/>
  <c r="G45" i="48"/>
  <c r="G8" i="48" s="1"/>
  <c r="G88" i="48"/>
  <c r="G11" i="48" s="1"/>
  <c r="G29" i="48"/>
  <c r="G7" i="48" s="1"/>
  <c r="G61" i="48"/>
  <c r="G9" i="48" s="1"/>
  <c r="G10" i="48"/>
  <c r="G8" i="47"/>
  <c r="G29" i="47"/>
  <c r="G7" i="47" s="1"/>
  <c r="G104" i="47"/>
  <c r="G10" i="47" s="1"/>
  <c r="G9" i="47"/>
  <c r="G119" i="47"/>
  <c r="G11" i="47" s="1"/>
  <c r="G94" i="46"/>
  <c r="G9" i="46" s="1"/>
  <c r="G119" i="46"/>
  <c r="G11" i="46" s="1"/>
  <c r="G60" i="46"/>
  <c r="G8" i="46" s="1"/>
  <c r="G29" i="46"/>
  <c r="G7" i="46" s="1"/>
  <c r="G104" i="46"/>
  <c r="G10" i="46" s="1"/>
  <c r="G105" i="51"/>
  <c r="G10" i="51" s="1"/>
  <c r="G8" i="51"/>
  <c r="G11" i="51"/>
  <c r="G93" i="51"/>
  <c r="G9" i="51" s="1"/>
  <c r="G43" i="51"/>
  <c r="G7" i="51" s="1"/>
  <c r="G33" i="50"/>
  <c r="G8" i="50" s="1"/>
  <c r="G38" i="50"/>
  <c r="G9" i="50" s="1"/>
  <c r="G67" i="50"/>
  <c r="G11" i="50" s="1"/>
  <c r="G61" i="50"/>
  <c r="G10" i="50" s="1"/>
  <c r="G26" i="50"/>
  <c r="G7" i="50" s="1"/>
  <c r="G12" i="50"/>
  <c r="G58" i="49"/>
  <c r="G11" i="49" s="1"/>
  <c r="G43" i="49"/>
  <c r="G9" i="49" s="1"/>
  <c r="G26" i="49"/>
  <c r="G8" i="49" s="1"/>
  <c r="G48" i="49"/>
  <c r="G10" i="49" s="1"/>
  <c r="G14" i="44" l="1"/>
  <c r="G14" i="45"/>
  <c r="G12" i="48"/>
  <c r="G12" i="47"/>
  <c r="G12" i="46"/>
  <c r="G12" i="51"/>
  <c r="G13" i="51" s="1"/>
  <c r="G13" i="50"/>
  <c r="G12" i="49"/>
  <c r="G94" i="43"/>
  <c r="G10" i="43" s="1"/>
  <c r="G14" i="51" l="1"/>
  <c r="D43" i="24"/>
  <c r="G14" i="50"/>
  <c r="G15" i="50" s="1"/>
  <c r="D42" i="24"/>
  <c r="G13" i="49"/>
  <c r="G14" i="49" s="1"/>
  <c r="D41" i="24"/>
  <c r="G13" i="48"/>
  <c r="G14" i="48" s="1"/>
  <c r="D40" i="24"/>
  <c r="G13" i="47"/>
  <c r="G14" i="47" s="1"/>
  <c r="D39" i="24"/>
  <c r="G13" i="46"/>
  <c r="G14" i="46" s="1"/>
  <c r="D38" i="24"/>
  <c r="G15" i="45"/>
  <c r="G16" i="45" s="1"/>
  <c r="D37" i="24"/>
  <c r="G15" i="44"/>
  <c r="G16" i="44" s="1"/>
  <c r="D36" i="24"/>
  <c r="G94" i="42"/>
  <c r="G11" i="42" s="1"/>
  <c r="C6" i="43"/>
  <c r="B6" i="43"/>
  <c r="C6" i="42"/>
  <c r="B6" i="42"/>
  <c r="C6" i="41"/>
  <c r="B6" i="41"/>
  <c r="C6" i="40"/>
  <c r="B6" i="40"/>
  <c r="G55" i="39"/>
  <c r="G8" i="39" s="1"/>
  <c r="G66" i="39"/>
  <c r="G10" i="39" s="1"/>
  <c r="G78" i="38"/>
  <c r="G9" i="38" s="1"/>
  <c r="G69" i="38"/>
  <c r="G8" i="38" s="1"/>
  <c r="G59" i="38"/>
  <c r="G7" i="38" s="1"/>
  <c r="G97" i="38"/>
  <c r="G10" i="38" s="1"/>
  <c r="G66" i="37"/>
  <c r="G8" i="37" s="1"/>
  <c r="G57" i="37"/>
  <c r="G7" i="37" s="1"/>
  <c r="G35" i="36"/>
  <c r="G6" i="36" s="1"/>
  <c r="G68" i="36"/>
  <c r="G8" i="36" s="1"/>
  <c r="G89" i="36"/>
  <c r="G10" i="36" s="1"/>
  <c r="G31" i="39"/>
  <c r="G6" i="39" s="1"/>
  <c r="C6" i="39"/>
  <c r="B6" i="39"/>
  <c r="G33" i="38"/>
  <c r="G6" i="38" s="1"/>
  <c r="C6" i="38"/>
  <c r="B6" i="38"/>
  <c r="G33" i="37"/>
  <c r="G6" i="37" s="1"/>
  <c r="C6" i="37"/>
  <c r="B6" i="37"/>
  <c r="C6" i="36"/>
  <c r="B6" i="36"/>
  <c r="C6" i="35"/>
  <c r="B6" i="35"/>
  <c r="G112" i="43" l="1"/>
  <c r="G12" i="43" s="1"/>
  <c r="G39" i="43"/>
  <c r="G7" i="43" s="1"/>
  <c r="G101" i="43"/>
  <c r="G11" i="43" s="1"/>
  <c r="G51" i="43"/>
  <c r="G9" i="43" s="1"/>
  <c r="G44" i="43"/>
  <c r="G8" i="43" s="1"/>
  <c r="G25" i="43"/>
  <c r="G6" i="43" s="1"/>
  <c r="G89" i="42"/>
  <c r="G10" i="42" s="1"/>
  <c r="G105" i="42"/>
  <c r="G12" i="42" s="1"/>
  <c r="G50" i="42"/>
  <c r="G9" i="42" s="1"/>
  <c r="G44" i="42"/>
  <c r="G8" i="42" s="1"/>
  <c r="G39" i="42"/>
  <c r="G7" i="42" s="1"/>
  <c r="G25" i="42"/>
  <c r="G6" i="42" s="1"/>
  <c r="G100" i="41"/>
  <c r="G11" i="41" s="1"/>
  <c r="G39" i="41"/>
  <c r="G7" i="41" s="1"/>
  <c r="G89" i="41"/>
  <c r="G10" i="41" s="1"/>
  <c r="G84" i="41"/>
  <c r="G9" i="41" s="1"/>
  <c r="G47" i="41"/>
  <c r="G8" i="41" s="1"/>
  <c r="G24" i="41"/>
  <c r="G6" i="41" s="1"/>
  <c r="G87" i="40"/>
  <c r="G11" i="40" s="1"/>
  <c r="G37" i="40"/>
  <c r="G7" i="40" s="1"/>
  <c r="G78" i="40"/>
  <c r="G10" i="40" s="1"/>
  <c r="G72" i="40"/>
  <c r="G9" i="40" s="1"/>
  <c r="G42" i="40"/>
  <c r="G8" i="40" s="1"/>
  <c r="G24" i="40"/>
  <c r="G6" i="40" s="1"/>
  <c r="G45" i="39"/>
  <c r="G7" i="39" s="1"/>
  <c r="G12" i="39" s="1"/>
  <c r="G13" i="39" s="1"/>
  <c r="G105" i="38"/>
  <c r="G11" i="38" s="1"/>
  <c r="G12" i="38" s="1"/>
  <c r="G13" i="38" s="1"/>
  <c r="G91" i="37"/>
  <c r="G10" i="37" s="1"/>
  <c r="G76" i="37"/>
  <c r="G9" i="37" s="1"/>
  <c r="G98" i="37"/>
  <c r="G11" i="37" s="1"/>
  <c r="G97" i="36"/>
  <c r="G11" i="36" s="1"/>
  <c r="G59" i="36"/>
  <c r="G7" i="36" s="1"/>
  <c r="G77" i="36"/>
  <c r="G9" i="36" s="1"/>
  <c r="G100" i="35"/>
  <c r="G10" i="35" s="1"/>
  <c r="G93" i="35"/>
  <c r="G9" i="35" s="1"/>
  <c r="G76" i="35"/>
  <c r="G8" i="35" s="1"/>
  <c r="G62" i="35"/>
  <c r="G7" i="35" s="1"/>
  <c r="G37" i="35"/>
  <c r="G6" i="35" s="1"/>
  <c r="G14" i="39" l="1"/>
  <c r="D24" i="24"/>
  <c r="G13" i="43"/>
  <c r="G13" i="42"/>
  <c r="G14" i="42" s="1"/>
  <c r="G12" i="41"/>
  <c r="G13" i="41" s="1"/>
  <c r="G12" i="40"/>
  <c r="G13" i="40" s="1"/>
  <c r="G14" i="38"/>
  <c r="D23" i="24"/>
  <c r="G12" i="37"/>
  <c r="G12" i="36"/>
  <c r="G14" i="43" l="1"/>
  <c r="G15" i="43" s="1"/>
  <c r="D60" i="24"/>
  <c r="G13" i="37"/>
  <c r="G14" i="37" s="1"/>
  <c r="D22" i="24"/>
  <c r="G13" i="36"/>
  <c r="G14" i="36" s="1"/>
  <c r="D21" i="24"/>
  <c r="G15" i="42"/>
  <c r="D59" i="24"/>
  <c r="G14" i="41"/>
  <c r="D58" i="24"/>
  <c r="G14" i="40"/>
  <c r="D57" i="24"/>
  <c r="C6" i="34" l="1"/>
  <c r="B6" i="34"/>
  <c r="G57" i="34" l="1"/>
  <c r="G6" i="34" s="1"/>
  <c r="G92" i="34"/>
  <c r="G7" i="34" s="1"/>
  <c r="G205" i="34"/>
  <c r="G11" i="34" s="1"/>
  <c r="G191" i="34"/>
  <c r="G10" i="34" s="1"/>
  <c r="G152" i="34"/>
  <c r="G9" i="34" s="1"/>
  <c r="G109" i="34"/>
  <c r="G8" i="34" s="1"/>
  <c r="G12" i="34" l="1"/>
  <c r="G13" i="34" s="1"/>
  <c r="G14" i="34" l="1"/>
  <c r="D19" i="24"/>
  <c r="A36" i="31"/>
  <c r="A36" i="30"/>
  <c r="A39" i="30" s="1"/>
  <c r="A36" i="22"/>
  <c r="A39" i="31" l="1"/>
  <c r="A40" i="31" s="1"/>
  <c r="A40" i="30"/>
  <c r="A41" i="30" s="1"/>
  <c r="A39" i="22"/>
  <c r="A40" i="22" s="1"/>
  <c r="G86" i="32"/>
  <c r="G10" i="32" s="1"/>
  <c r="G33" i="32"/>
  <c r="G7" i="32" s="1"/>
  <c r="G93" i="32"/>
  <c r="G11" i="32" s="1"/>
  <c r="G57" i="32"/>
  <c r="G9" i="32" s="1"/>
  <c r="G45" i="32"/>
  <c r="G8" i="32" s="1"/>
  <c r="G114" i="33"/>
  <c r="G11" i="33" s="1"/>
  <c r="A41" i="31" l="1"/>
  <c r="A42" i="31" s="1"/>
  <c r="A43" i="31" s="1"/>
  <c r="A44" i="31" s="1"/>
  <c r="A42" i="30"/>
  <c r="A41" i="22"/>
  <c r="G12" i="32"/>
  <c r="G124" i="33"/>
  <c r="G12" i="33" s="1"/>
  <c r="G109" i="33"/>
  <c r="G10" i="33" s="1"/>
  <c r="G67" i="33"/>
  <c r="G9" i="33" s="1"/>
  <c r="G58" i="33"/>
  <c r="G8" i="33" s="1"/>
  <c r="G50" i="33"/>
  <c r="G7" i="33" s="1"/>
  <c r="G124" i="27"/>
  <c r="G11" i="27" s="1"/>
  <c r="G131" i="27"/>
  <c r="G12" i="27" s="1"/>
  <c r="G117" i="27"/>
  <c r="G10" i="27" s="1"/>
  <c r="G13" i="32" l="1"/>
  <c r="G14" i="32" s="1"/>
  <c r="D55" i="24"/>
  <c r="A45" i="31"/>
  <c r="A43" i="30"/>
  <c r="A44" i="30" s="1"/>
  <c r="A42" i="22"/>
  <c r="G13" i="33"/>
  <c r="G14" i="33" s="1"/>
  <c r="A45" i="30" l="1"/>
  <c r="A43" i="22"/>
  <c r="A44" i="22" s="1"/>
  <c r="A45" i="22" s="1"/>
  <c r="G15" i="33"/>
  <c r="D34" i="24"/>
  <c r="G73" i="27" l="1"/>
  <c r="G9" i="27" s="1"/>
  <c r="G62" i="27"/>
  <c r="G8" i="27" s="1"/>
  <c r="G55" i="27"/>
  <c r="G7" i="27" s="1"/>
  <c r="G13" i="27" l="1"/>
  <c r="G14" i="27" s="1"/>
  <c r="A155" i="25"/>
  <c r="A156" i="25" s="1"/>
  <c r="A157" i="25" s="1"/>
  <c r="A158" i="25" s="1"/>
  <c r="C11" i="25"/>
  <c r="B11" i="25"/>
  <c r="C10" i="25"/>
  <c r="B10" i="25"/>
  <c r="C9" i="25"/>
  <c r="C8" i="25"/>
  <c r="B8" i="25"/>
  <c r="C7" i="25"/>
  <c r="B7" i="25"/>
  <c r="C6" i="25"/>
  <c r="B6" i="25"/>
  <c r="G15" i="27" l="1"/>
  <c r="D33" i="24"/>
  <c r="G10" i="25"/>
  <c r="G44" i="25"/>
  <c r="G6" i="25" s="1"/>
  <c r="G129" i="25"/>
  <c r="G9" i="25" s="1"/>
  <c r="G159" i="25"/>
  <c r="G11" i="25" s="1"/>
  <c r="G76" i="25"/>
  <c r="G7" i="25" s="1"/>
  <c r="G90" i="25"/>
  <c r="G8" i="25" s="1"/>
  <c r="G12" i="25" l="1"/>
  <c r="G13" i="25" s="1"/>
  <c r="G14" i="25" l="1"/>
  <c r="D17" i="24"/>
  <c r="A138" i="26"/>
  <c r="A139" i="26" s="1"/>
  <c r="A140" i="26" s="1"/>
  <c r="A141" i="26" s="1"/>
  <c r="G142" i="26"/>
  <c r="A132" i="26"/>
  <c r="C11" i="26"/>
  <c r="B11" i="26"/>
  <c r="C10" i="26"/>
  <c r="B10" i="26"/>
  <c r="C9" i="26"/>
  <c r="C8" i="26"/>
  <c r="B8" i="26"/>
  <c r="C7" i="26"/>
  <c r="B7" i="26"/>
  <c r="C6" i="26"/>
  <c r="B6" i="26"/>
  <c r="G11" i="26" l="1"/>
  <c r="G90" i="26"/>
  <c r="G8" i="26" s="1"/>
  <c r="G133" i="26"/>
  <c r="G10" i="26" s="1"/>
  <c r="G46" i="26"/>
  <c r="G6" i="26" s="1"/>
  <c r="G9" i="26"/>
  <c r="G74" i="26"/>
  <c r="G7" i="26" s="1"/>
  <c r="G12" i="26" l="1"/>
  <c r="G13" i="26" s="1"/>
  <c r="G14" i="26" l="1"/>
  <c r="D16" i="24"/>
  <c r="I152" i="23"/>
  <c r="I136" i="23"/>
  <c r="L120" i="23"/>
  <c r="I106" i="23"/>
  <c r="D53" i="23"/>
  <c r="D51" i="23"/>
  <c r="F19" i="30"/>
  <c r="F125" i="31"/>
  <c r="F17" i="31" s="1"/>
  <c r="F19" i="31"/>
  <c r="L109" i="23" l="1"/>
  <c r="D52" i="23"/>
  <c r="F71" i="23" s="1"/>
  <c r="F7" i="23" s="1"/>
  <c r="L102" i="23"/>
  <c r="L152" i="23"/>
  <c r="L136" i="23"/>
  <c r="F95" i="31"/>
  <c r="F13" i="31" s="1"/>
  <c r="F79" i="31"/>
  <c r="F11" i="31" s="1"/>
  <c r="F15" i="31"/>
  <c r="F149" i="30"/>
  <c r="F17" i="30" s="1"/>
  <c r="F105" i="30"/>
  <c r="F13" i="30" s="1"/>
  <c r="F15" i="30"/>
  <c r="F79" i="30"/>
  <c r="F11" i="30" s="1"/>
  <c r="F79" i="22"/>
  <c r="F11" i="22" s="1"/>
  <c r="F107" i="22"/>
  <c r="F13" i="22" s="1"/>
  <c r="F15" i="22"/>
  <c r="F182" i="22"/>
  <c r="F17" i="22" s="1"/>
  <c r="L156" i="23" l="1"/>
  <c r="F8" i="23" s="1"/>
  <c r="F11" i="23" s="1"/>
  <c r="F12" i="23" s="1"/>
  <c r="F22" i="31"/>
  <c r="D76" i="24" s="1"/>
  <c r="F22" i="30"/>
  <c r="D78" i="24" s="1"/>
  <c r="D87" i="24" l="1"/>
  <c r="D88" i="24" s="1"/>
  <c r="F14" i="23"/>
  <c r="G44" i="21"/>
  <c r="G43" i="21"/>
  <c r="A22" i="21"/>
  <c r="A23" i="21" s="1"/>
  <c r="A24" i="21" s="1"/>
  <c r="A26" i="21" s="1"/>
  <c r="A27" i="21" s="1"/>
  <c r="A33" i="21" s="1"/>
  <c r="A34" i="21" s="1"/>
  <c r="A35" i="21" s="1"/>
  <c r="A36" i="21" s="1"/>
  <c r="A38" i="21" s="1"/>
  <c r="A43" i="21" s="1"/>
  <c r="A44" i="21" s="1"/>
  <c r="C71" i="29"/>
  <c r="G70" i="29"/>
  <c r="G69" i="29"/>
  <c r="C66" i="29"/>
  <c r="C49" i="29"/>
  <c r="C45" i="29"/>
  <c r="C27" i="29"/>
  <c r="A21" i="29"/>
  <c r="A22" i="29" s="1"/>
  <c r="A24" i="29" s="1"/>
  <c r="A25" i="29" s="1"/>
  <c r="A26" i="29" s="1"/>
  <c r="A31" i="29" s="1"/>
  <c r="A33" i="29" s="1"/>
  <c r="A34" i="29" s="1"/>
  <c r="A35" i="29" s="1"/>
  <c r="A36" i="29" s="1"/>
  <c r="A37" i="29" s="1"/>
  <c r="A39" i="29" s="1"/>
  <c r="A40" i="29" s="1"/>
  <c r="A41" i="29" s="1"/>
  <c r="A42" i="29" s="1"/>
  <c r="A43" i="29" s="1"/>
  <c r="A44" i="29" s="1"/>
  <c r="A48" i="29" s="1"/>
  <c r="A53" i="29" s="1"/>
  <c r="A54" i="29" s="1"/>
  <c r="A56" i="29" s="1"/>
  <c r="A57" i="29" s="1"/>
  <c r="A58" i="29" s="1"/>
  <c r="A60" i="29" s="1"/>
  <c r="A62" i="29" s="1"/>
  <c r="A64" i="29" s="1"/>
  <c r="A65" i="29" s="1"/>
  <c r="A69" i="29" s="1"/>
  <c r="A70" i="29" s="1"/>
  <c r="C72" i="20"/>
  <c r="G72" i="20"/>
  <c r="G11" i="20" s="1"/>
  <c r="C66" i="20"/>
  <c r="C52" i="20"/>
  <c r="G52" i="20"/>
  <c r="G9" i="20" s="1"/>
  <c r="C48" i="20"/>
  <c r="C28" i="20"/>
  <c r="A21" i="20"/>
  <c r="A22" i="20" s="1"/>
  <c r="A24" i="20" s="1"/>
  <c r="A25" i="20" s="1"/>
  <c r="A26" i="20" s="1"/>
  <c r="A27" i="20" s="1"/>
  <c r="A32" i="20" s="1"/>
  <c r="A34" i="20" s="1"/>
  <c r="A35" i="20" s="1"/>
  <c r="A36" i="20" s="1"/>
  <c r="A37" i="20" s="1"/>
  <c r="A38" i="20" s="1"/>
  <c r="A39" i="20" s="1"/>
  <c r="A41" i="20" s="1"/>
  <c r="A42" i="20" s="1"/>
  <c r="A43" i="20" s="1"/>
  <c r="A44" i="20" s="1"/>
  <c r="A45" i="20" s="1"/>
  <c r="A46" i="20" s="1"/>
  <c r="A47" i="20" s="1"/>
  <c r="A51" i="20" s="1"/>
  <c r="A56" i="20" s="1"/>
  <c r="A57" i="20" s="1"/>
  <c r="A58" i="20" s="1"/>
  <c r="A59" i="20" s="1"/>
  <c r="A60" i="20" s="1"/>
  <c r="A61" i="20" s="1"/>
  <c r="A62" i="20" s="1"/>
  <c r="A64" i="20" s="1"/>
  <c r="A65" i="20" s="1"/>
  <c r="A69" i="20" s="1"/>
  <c r="A70" i="20" s="1"/>
  <c r="A71" i="20" s="1"/>
  <c r="C66" i="19"/>
  <c r="A64" i="19"/>
  <c r="A65" i="19" s="1"/>
  <c r="C60" i="19"/>
  <c r="E59" i="19"/>
  <c r="E58" i="19"/>
  <c r="A58" i="19"/>
  <c r="E56" i="19"/>
  <c r="E55" i="19"/>
  <c r="E53" i="19"/>
  <c r="C47" i="19"/>
  <c r="C42" i="19"/>
  <c r="A41" i="19"/>
  <c r="A45" i="19" s="1"/>
  <c r="A46" i="19" s="1"/>
  <c r="A50" i="19" s="1"/>
  <c r="A52" i="19" s="1"/>
  <c r="A53" i="19" s="1"/>
  <c r="A55" i="19" s="1"/>
  <c r="E39" i="19"/>
  <c r="E38" i="19"/>
  <c r="E36" i="19"/>
  <c r="A35" i="19"/>
  <c r="A36" i="19" s="1"/>
  <c r="A38" i="19" s="1"/>
  <c r="A23" i="19"/>
  <c r="A24" i="19" s="1"/>
  <c r="A25" i="19" s="1"/>
  <c r="A26" i="19" s="1"/>
  <c r="A27" i="19" s="1"/>
  <c r="A21" i="19"/>
  <c r="C66" i="18"/>
  <c r="A64" i="18"/>
  <c r="A65" i="18" s="1"/>
  <c r="C60" i="18"/>
  <c r="E58" i="18"/>
  <c r="A58" i="18"/>
  <c r="E56" i="18"/>
  <c r="E53" i="18"/>
  <c r="C47" i="18"/>
  <c r="A45" i="18"/>
  <c r="A46" i="18" s="1"/>
  <c r="A50" i="18" s="1"/>
  <c r="A52" i="18" s="1"/>
  <c r="A53" i="18" s="1"/>
  <c r="A55" i="18" s="1"/>
  <c r="C42" i="18"/>
  <c r="E41" i="18"/>
  <c r="A41" i="18"/>
  <c r="E39" i="18"/>
  <c r="E38" i="18"/>
  <c r="A35" i="18"/>
  <c r="A36" i="18" s="1"/>
  <c r="A38" i="18" s="1"/>
  <c r="A33" i="18"/>
  <c r="A21" i="18"/>
  <c r="A23" i="18" s="1"/>
  <c r="A24" i="18" s="1"/>
  <c r="A25" i="18" s="1"/>
  <c r="A26" i="18" s="1"/>
  <c r="C73" i="15"/>
  <c r="A71" i="15"/>
  <c r="A72" i="15" s="1"/>
  <c r="C67" i="15"/>
  <c r="E66" i="15"/>
  <c r="A65" i="15"/>
  <c r="C53" i="15"/>
  <c r="C48" i="15"/>
  <c r="A47" i="15"/>
  <c r="A51" i="15" s="1"/>
  <c r="A52" i="15" s="1"/>
  <c r="A56" i="15" s="1"/>
  <c r="A58" i="15" s="1"/>
  <c r="A39" i="15"/>
  <c r="A40" i="15" s="1"/>
  <c r="A41" i="15" s="1"/>
  <c r="A43" i="15" s="1"/>
  <c r="A44" i="15" s="1"/>
  <c r="C32" i="15"/>
  <c r="A31" i="15"/>
  <c r="A36" i="15" s="1"/>
  <c r="A21" i="15"/>
  <c r="A23" i="15" s="1"/>
  <c r="A24" i="15" s="1"/>
  <c r="A25" i="15" s="1"/>
  <c r="A26" i="15" s="1"/>
  <c r="A27" i="15" s="1"/>
  <c r="A28" i="15" s="1"/>
  <c r="C66" i="17"/>
  <c r="A64" i="17"/>
  <c r="A65" i="17" s="1"/>
  <c r="E57" i="17"/>
  <c r="E50" i="17"/>
  <c r="E49" i="17"/>
  <c r="E44" i="17"/>
  <c r="E39" i="17"/>
  <c r="A39" i="17"/>
  <c r="A44" i="17" s="1"/>
  <c r="A45" i="17" s="1"/>
  <c r="A46" i="17" s="1"/>
  <c r="A47" i="17" s="1"/>
  <c r="A49" i="17" s="1"/>
  <c r="A50" i="17" s="1"/>
  <c r="E35" i="17"/>
  <c r="E27" i="17"/>
  <c r="A21" i="17"/>
  <c r="A22" i="17" s="1"/>
  <c r="A23" i="17" s="1"/>
  <c r="A24" i="17" s="1"/>
  <c r="A25" i="17" s="1"/>
  <c r="A27" i="17" s="1"/>
  <c r="A28" i="17" s="1"/>
  <c r="A29" i="17" s="1"/>
  <c r="C74" i="14"/>
  <c r="C68" i="14"/>
  <c r="C53" i="14"/>
  <c r="C48" i="14"/>
  <c r="C30" i="14"/>
  <c r="A30" i="14"/>
  <c r="A32" i="14" s="1"/>
  <c r="A48" i="14" s="1"/>
  <c r="A50" i="14" s="1"/>
  <c r="A53" i="14" s="1"/>
  <c r="A55" i="14" s="1"/>
  <c r="A68" i="14" s="1"/>
  <c r="A70" i="14" s="1"/>
  <c r="A74" i="14" s="1"/>
  <c r="A21" i="14"/>
  <c r="A23" i="14" s="1"/>
  <c r="A24" i="14" s="1"/>
  <c r="A25" i="14" s="1"/>
  <c r="A26" i="14" s="1"/>
  <c r="A28" i="14" s="1"/>
  <c r="A29" i="14" s="1"/>
  <c r="A34" i="14" s="1"/>
  <c r="A36" i="14" s="1"/>
  <c r="A37" i="14" s="1"/>
  <c r="A38" i="14" s="1"/>
  <c r="A39" i="14" s="1"/>
  <c r="A40" i="14" s="1"/>
  <c r="A42" i="14" s="1"/>
  <c r="A43" i="14" s="1"/>
  <c r="A44" i="14" s="1"/>
  <c r="A45" i="14" s="1"/>
  <c r="A46" i="14" s="1"/>
  <c r="A47" i="14" s="1"/>
  <c r="A51" i="14" s="1"/>
  <c r="A52" i="14" s="1"/>
  <c r="A56" i="14" s="1"/>
  <c r="A57" i="14" s="1"/>
  <c r="A58" i="14" s="1"/>
  <c r="A59" i="14" s="1"/>
  <c r="A60" i="14" s="1"/>
  <c r="A61" i="14" s="1"/>
  <c r="A62" i="14" s="1"/>
  <c r="A63" i="14" s="1"/>
  <c r="A64" i="14" s="1"/>
  <c r="A65" i="14" s="1"/>
  <c r="A66" i="14" s="1"/>
  <c r="A67" i="14" s="1"/>
  <c r="A71" i="14" s="1"/>
  <c r="A72" i="14" s="1"/>
  <c r="A73" i="14" s="1"/>
  <c r="C72" i="13"/>
  <c r="A70" i="13"/>
  <c r="A71" i="13" s="1"/>
  <c r="C66" i="13"/>
  <c r="C52" i="13"/>
  <c r="G52" i="13"/>
  <c r="G9" i="13" s="1"/>
  <c r="C48" i="13"/>
  <c r="A36" i="13"/>
  <c r="A37" i="13" s="1"/>
  <c r="A39" i="13" s="1"/>
  <c r="A41" i="13" s="1"/>
  <c r="A42" i="13" s="1"/>
  <c r="A43" i="13" s="1"/>
  <c r="A44" i="13" s="1"/>
  <c r="A45" i="13" s="1"/>
  <c r="A47" i="13" s="1"/>
  <c r="A56" i="13" s="1"/>
  <c r="A58" i="13" s="1"/>
  <c r="A59" i="13" s="1"/>
  <c r="A61" i="13" s="1"/>
  <c r="A62" i="13" s="1"/>
  <c r="A63" i="13" s="1"/>
  <c r="A65" i="13" s="1"/>
  <c r="C30" i="13"/>
  <c r="A21" i="13"/>
  <c r="A23" i="13" s="1"/>
  <c r="A24" i="13" s="1"/>
  <c r="A25" i="13" s="1"/>
  <c r="A26" i="13" s="1"/>
  <c r="A28" i="13" s="1"/>
  <c r="A29" i="13" s="1"/>
  <c r="C100" i="10"/>
  <c r="C10" i="10" s="1"/>
  <c r="C92" i="10"/>
  <c r="C9" i="10" s="1"/>
  <c r="C61" i="10"/>
  <c r="C8" i="10" s="1"/>
  <c r="C44" i="10"/>
  <c r="C7" i="10" s="1"/>
  <c r="C37" i="10"/>
  <c r="C6" i="10" s="1"/>
  <c r="A37" i="10"/>
  <c r="B6" i="10" s="1"/>
  <c r="C105" i="9"/>
  <c r="C10" i="9" s="1"/>
  <c r="C97" i="9"/>
  <c r="C9" i="9" s="1"/>
  <c r="C62" i="9"/>
  <c r="C8" i="9" s="1"/>
  <c r="C45" i="9"/>
  <c r="C7" i="9" s="1"/>
  <c r="A37" i="9"/>
  <c r="A45" i="9" s="1"/>
  <c r="C35" i="9"/>
  <c r="C6" i="9" s="1"/>
  <c r="A35" i="9"/>
  <c r="B6" i="9" s="1"/>
  <c r="C117" i="12"/>
  <c r="G117" i="12"/>
  <c r="G11" i="12" s="1"/>
  <c r="C109" i="12"/>
  <c r="E89" i="12"/>
  <c r="C60" i="12"/>
  <c r="A48" i="12"/>
  <c r="A49" i="12" s="1"/>
  <c r="A50" i="12" s="1"/>
  <c r="A51" i="12" s="1"/>
  <c r="A52" i="12" s="1"/>
  <c r="A53" i="12" s="1"/>
  <c r="A54" i="12" s="1"/>
  <c r="A55" i="12" s="1"/>
  <c r="A56" i="12" s="1"/>
  <c r="A57" i="12" s="1"/>
  <c r="A58" i="12" s="1"/>
  <c r="A59" i="12" s="1"/>
  <c r="C44" i="12"/>
  <c r="C34" i="12"/>
  <c r="A34" i="12"/>
  <c r="C114" i="11"/>
  <c r="A110" i="11"/>
  <c r="A111" i="11" s="1"/>
  <c r="A112" i="11" s="1"/>
  <c r="A113" i="11" s="1"/>
  <c r="C106" i="11"/>
  <c r="C60" i="11"/>
  <c r="C47" i="11"/>
  <c r="C34" i="11"/>
  <c r="A34" i="11"/>
  <c r="A36" i="11" s="1"/>
  <c r="A47" i="11" s="1"/>
  <c r="C12" i="8"/>
  <c r="B12" i="8"/>
  <c r="C11" i="8"/>
  <c r="B11" i="8"/>
  <c r="C10" i="8"/>
  <c r="B10" i="8"/>
  <c r="C9" i="8"/>
  <c r="B9" i="8"/>
  <c r="C8" i="8"/>
  <c r="B8" i="8"/>
  <c r="C7" i="8"/>
  <c r="B7" i="8"/>
  <c r="C6" i="8"/>
  <c r="B6" i="8"/>
  <c r="G104" i="8"/>
  <c r="A104" i="8"/>
  <c r="G103" i="8"/>
  <c r="A94" i="8"/>
  <c r="A95" i="8" s="1"/>
  <c r="A96" i="8" s="1"/>
  <c r="A97" i="8" s="1"/>
  <c r="A98" i="8" s="1"/>
  <c r="A85" i="8"/>
  <c r="A87" i="8" s="1"/>
  <c r="A82" i="8"/>
  <c r="E61" i="8"/>
  <c r="E60" i="8"/>
  <c r="A60" i="8"/>
  <c r="A61" i="8" s="1"/>
  <c r="A63" i="8" s="1"/>
  <c r="A65" i="8" s="1"/>
  <c r="E50" i="8"/>
  <c r="A48" i="8"/>
  <c r="A50" i="8" s="1"/>
  <c r="A51" i="8" s="1"/>
  <c r="A42" i="8"/>
  <c r="A43" i="8" s="1"/>
  <c r="A36" i="8"/>
  <c r="A30" i="8"/>
  <c r="A31" i="8" s="1"/>
  <c r="A32" i="8" s="1"/>
  <c r="A25" i="8"/>
  <c r="G45" i="21" l="1"/>
  <c r="G9" i="21" s="1"/>
  <c r="G28" i="21"/>
  <c r="G7" i="21" s="1"/>
  <c r="G39" i="21"/>
  <c r="G71" i="29"/>
  <c r="G11" i="29" s="1"/>
  <c r="G49" i="29"/>
  <c r="G9" i="29" s="1"/>
  <c r="G45" i="29"/>
  <c r="G8" i="29" s="1"/>
  <c r="G27" i="29"/>
  <c r="G7" i="29" s="1"/>
  <c r="G66" i="29"/>
  <c r="G10" i="29" s="1"/>
  <c r="G66" i="20"/>
  <c r="G10" i="20" s="1"/>
  <c r="G48" i="20"/>
  <c r="G8" i="20" s="1"/>
  <c r="G28" i="20"/>
  <c r="G7" i="20" s="1"/>
  <c r="G42" i="19"/>
  <c r="G8" i="19" s="1"/>
  <c r="G29" i="19"/>
  <c r="G7" i="19" s="1"/>
  <c r="G47" i="19"/>
  <c r="G9" i="19" s="1"/>
  <c r="G66" i="19"/>
  <c r="G11" i="19" s="1"/>
  <c r="G47" i="18"/>
  <c r="G9" i="18" s="1"/>
  <c r="G27" i="18"/>
  <c r="G7" i="18" s="1"/>
  <c r="G66" i="18"/>
  <c r="G11" i="18" s="1"/>
  <c r="G60" i="18"/>
  <c r="G10" i="18" s="1"/>
  <c r="G66" i="17"/>
  <c r="G10" i="17" s="1"/>
  <c r="G30" i="17"/>
  <c r="G7" i="17" s="1"/>
  <c r="G32" i="15"/>
  <c r="G7" i="15" s="1"/>
  <c r="G73" i="15"/>
  <c r="G11" i="15" s="1"/>
  <c r="G48" i="15"/>
  <c r="G8" i="15" s="1"/>
  <c r="G53" i="15"/>
  <c r="G9" i="15" s="1"/>
  <c r="G67" i="15"/>
  <c r="G10" i="15" s="1"/>
  <c r="G68" i="14"/>
  <c r="G10" i="14" s="1"/>
  <c r="G48" i="14"/>
  <c r="G8" i="14" s="1"/>
  <c r="G30" i="14"/>
  <c r="G7" i="14" s="1"/>
  <c r="G53" i="14"/>
  <c r="G9" i="14" s="1"/>
  <c r="G11" i="14"/>
  <c r="G72" i="13"/>
  <c r="G11" i="13" s="1"/>
  <c r="G30" i="13"/>
  <c r="G7" i="13" s="1"/>
  <c r="G48" i="13"/>
  <c r="G66" i="13"/>
  <c r="G10" i="13" s="1"/>
  <c r="G9" i="12"/>
  <c r="G44" i="12"/>
  <c r="G8" i="12" s="1"/>
  <c r="A36" i="12"/>
  <c r="A44" i="12" s="1"/>
  <c r="A46" i="12" s="1"/>
  <c r="G109" i="12"/>
  <c r="G10" i="12" s="1"/>
  <c r="G34" i="12"/>
  <c r="G7" i="12" s="1"/>
  <c r="G34" i="11"/>
  <c r="G7" i="11" s="1"/>
  <c r="G60" i="11"/>
  <c r="G9" i="11" s="1"/>
  <c r="G114" i="11"/>
  <c r="G11" i="11" s="1"/>
  <c r="G47" i="11"/>
  <c r="G8" i="11" s="1"/>
  <c r="G106" i="11"/>
  <c r="G10" i="11" s="1"/>
  <c r="A39" i="10"/>
  <c r="A44" i="10" s="1"/>
  <c r="G105" i="8"/>
  <c r="G12" i="8" s="1"/>
  <c r="G100" i="10"/>
  <c r="G10" i="10" s="1"/>
  <c r="G37" i="10"/>
  <c r="G6" i="10" s="1"/>
  <c r="G44" i="10"/>
  <c r="G7" i="10" s="1"/>
  <c r="G9" i="10"/>
  <c r="G61" i="10"/>
  <c r="G8" i="10" s="1"/>
  <c r="G45" i="9"/>
  <c r="G7" i="9" s="1"/>
  <c r="G35" i="9"/>
  <c r="G6" i="9" s="1"/>
  <c r="G105" i="9"/>
  <c r="G10" i="9" s="1"/>
  <c r="G97" i="9"/>
  <c r="G9" i="9" s="1"/>
  <c r="G62" i="9"/>
  <c r="G8" i="9" s="1"/>
  <c r="G77" i="8"/>
  <c r="G9" i="8" s="1"/>
  <c r="G99" i="8"/>
  <c r="G11" i="8" s="1"/>
  <c r="E51" i="8"/>
  <c r="G37" i="8"/>
  <c r="G6" i="8" s="1"/>
  <c r="G66" i="8"/>
  <c r="G8" i="8" s="1"/>
  <c r="G10" i="8"/>
  <c r="G60" i="19"/>
  <c r="G10" i="19" s="1"/>
  <c r="G42" i="18"/>
  <c r="G8" i="18" s="1"/>
  <c r="A61" i="15"/>
  <c r="A59" i="15"/>
  <c r="A62" i="15" s="1"/>
  <c r="G60" i="17"/>
  <c r="G9" i="17" s="1"/>
  <c r="G40" i="17"/>
  <c r="G8" i="17" s="1"/>
  <c r="A38" i="13"/>
  <c r="A46" i="10"/>
  <c r="B7" i="10"/>
  <c r="B7" i="9"/>
  <c r="A47" i="9"/>
  <c r="A49" i="11"/>
  <c r="G54" i="8"/>
  <c r="G7" i="8" s="1"/>
  <c r="A94" i="6"/>
  <c r="A93" i="6"/>
  <c r="A76" i="6"/>
  <c r="A77" i="6" s="1"/>
  <c r="A78" i="6" s="1"/>
  <c r="A79" i="6" s="1"/>
  <c r="A75" i="6"/>
  <c r="A65" i="6"/>
  <c r="A67" i="6" s="1"/>
  <c r="A68" i="6" s="1"/>
  <c r="A69" i="6" s="1"/>
  <c r="A64" i="6"/>
  <c r="A52" i="6"/>
  <c r="A53" i="6" s="1"/>
  <c r="A55" i="6" s="1"/>
  <c r="A57" i="6" s="1"/>
  <c r="A38" i="6"/>
  <c r="A39" i="6" s="1"/>
  <c r="A41" i="6" s="1"/>
  <c r="A43" i="6" s="1"/>
  <c r="A44" i="6" s="1"/>
  <c r="A46" i="6" s="1"/>
  <c r="A23" i="6"/>
  <c r="A24" i="6" s="1"/>
  <c r="A26" i="6" s="1"/>
  <c r="A27" i="6" s="1"/>
  <c r="A28" i="6" s="1"/>
  <c r="A29" i="6" s="1"/>
  <c r="A31" i="6" s="1"/>
  <c r="A32" i="6" s="1"/>
  <c r="A110" i="5"/>
  <c r="A111" i="5" s="1"/>
  <c r="A92" i="5"/>
  <c r="A93" i="5" s="1"/>
  <c r="A94" i="5" s="1"/>
  <c r="A95" i="5" s="1"/>
  <c r="A97" i="5" s="1"/>
  <c r="A98" i="5" s="1"/>
  <c r="A99" i="5" s="1"/>
  <c r="A100" i="5" s="1"/>
  <c r="A101" i="5" s="1"/>
  <c r="A103" i="5" s="1"/>
  <c r="A104" i="5" s="1"/>
  <c r="A105" i="5" s="1"/>
  <c r="A78" i="5"/>
  <c r="A81" i="5" s="1"/>
  <c r="A82" i="5" s="1"/>
  <c r="A84" i="5" s="1"/>
  <c r="A85" i="5" s="1"/>
  <c r="A86" i="5" s="1"/>
  <c r="A63" i="5"/>
  <c r="A64" i="5" s="1"/>
  <c r="A65" i="5" s="1"/>
  <c r="A67" i="5" s="1"/>
  <c r="A68" i="5" s="1"/>
  <c r="A70" i="5" s="1"/>
  <c r="A72" i="5" s="1"/>
  <c r="A44" i="5"/>
  <c r="A45" i="5" s="1"/>
  <c r="A46" i="5" s="1"/>
  <c r="A47" i="5" s="1"/>
  <c r="A49" i="5" s="1"/>
  <c r="A50" i="5" s="1"/>
  <c r="A52" i="5" s="1"/>
  <c r="A54" i="5" s="1"/>
  <c r="A55" i="5" s="1"/>
  <c r="A57" i="5" s="1"/>
  <c r="D38" i="5"/>
  <c r="D30" i="5"/>
  <c r="D29" i="5"/>
  <c r="D26" i="5"/>
  <c r="A23" i="5"/>
  <c r="A24" i="5" s="1"/>
  <c r="A26" i="5" s="1"/>
  <c r="A27" i="5" s="1"/>
  <c r="A28" i="5" s="1"/>
  <c r="A29" i="5" s="1"/>
  <c r="A30" i="5" s="1"/>
  <c r="A31" i="5" s="1"/>
  <c r="A32" i="5" s="1"/>
  <c r="A33" i="5" s="1"/>
  <c r="A34" i="5" s="1"/>
  <c r="A36" i="5" s="1"/>
  <c r="A37" i="5" s="1"/>
  <c r="A38" i="5" s="1"/>
  <c r="A126" i="4"/>
  <c r="A127" i="4" s="1"/>
  <c r="A100" i="4"/>
  <c r="A101" i="4" s="1"/>
  <c r="A102" i="4" s="1"/>
  <c r="A103" i="4" s="1"/>
  <c r="A104" i="4" s="1"/>
  <c r="A105" i="4" s="1"/>
  <c r="A106" i="4" s="1"/>
  <c r="A108" i="4" s="1"/>
  <c r="A109" i="4" s="1"/>
  <c r="A110" i="4" s="1"/>
  <c r="A111" i="4" s="1"/>
  <c r="A112" i="4" s="1"/>
  <c r="A113" i="4" s="1"/>
  <c r="A114" i="4" s="1"/>
  <c r="A116" i="4" s="1"/>
  <c r="A117" i="4" s="1"/>
  <c r="A118" i="4" s="1"/>
  <c r="A119" i="4" s="1"/>
  <c r="A120" i="4" s="1"/>
  <c r="A121" i="4" s="1"/>
  <c r="A80" i="4"/>
  <c r="A82" i="4" s="1"/>
  <c r="A84" i="4" s="1"/>
  <c r="A85" i="4" s="1"/>
  <c r="A87" i="4" s="1"/>
  <c r="A88" i="4" s="1"/>
  <c r="A89" i="4" s="1"/>
  <c r="A90" i="4" s="1"/>
  <c r="A91" i="4" s="1"/>
  <c r="A92" i="4" s="1"/>
  <c r="A93" i="4" s="1"/>
  <c r="A62" i="4"/>
  <c r="A63" i="4" s="1"/>
  <c r="A64" i="4" s="1"/>
  <c r="A66" i="4" s="1"/>
  <c r="A67" i="4" s="1"/>
  <c r="A69" i="4" s="1"/>
  <c r="A71" i="4" s="1"/>
  <c r="A72" i="4" s="1"/>
  <c r="A74" i="4" s="1"/>
  <c r="A43" i="4"/>
  <c r="A44" i="4" s="1"/>
  <c r="A45" i="4" s="1"/>
  <c r="A46" i="4" s="1"/>
  <c r="A48" i="4" s="1"/>
  <c r="A49" i="4" s="1"/>
  <c r="A51" i="4" s="1"/>
  <c r="A53" i="4" s="1"/>
  <c r="A54" i="4" s="1"/>
  <c r="A56" i="4" s="1"/>
  <c r="A23" i="4"/>
  <c r="A24" i="4" s="1"/>
  <c r="A26" i="4" s="1"/>
  <c r="A27" i="4" s="1"/>
  <c r="A28" i="4" s="1"/>
  <c r="A29" i="4" s="1"/>
  <c r="A30" i="4" s="1"/>
  <c r="A31" i="4" s="1"/>
  <c r="A32" i="4" s="1"/>
  <c r="A33" i="4" s="1"/>
  <c r="A34" i="4" s="1"/>
  <c r="A36" i="4" s="1"/>
  <c r="A37" i="4" s="1"/>
  <c r="A101" i="3"/>
  <c r="A102" i="3" s="1"/>
  <c r="A86" i="3"/>
  <c r="A87" i="3" s="1"/>
  <c r="A89" i="3" s="1"/>
  <c r="A90" i="3" s="1"/>
  <c r="A91" i="3" s="1"/>
  <c r="A92" i="3" s="1"/>
  <c r="A93" i="3" s="1"/>
  <c r="A95" i="3" s="1"/>
  <c r="A96" i="3" s="1"/>
  <c r="A75" i="3"/>
  <c r="A77" i="3" s="1"/>
  <c r="A79" i="3" s="1"/>
  <c r="A80" i="3" s="1"/>
  <c r="A62" i="3"/>
  <c r="A64" i="3" s="1"/>
  <c r="A65" i="3" s="1"/>
  <c r="A67" i="3" s="1"/>
  <c r="A69" i="3" s="1"/>
  <c r="A61" i="3"/>
  <c r="A42" i="3"/>
  <c r="A43" i="3" s="1"/>
  <c r="A44" i="3" s="1"/>
  <c r="A45" i="3" s="1"/>
  <c r="A47" i="3" s="1"/>
  <c r="A48" i="3" s="1"/>
  <c r="A50" i="3" s="1"/>
  <c r="A52" i="3" s="1"/>
  <c r="A53" i="3" s="1"/>
  <c r="A55" i="3" s="1"/>
  <c r="A23" i="3"/>
  <c r="A24" i="3" s="1"/>
  <c r="A26" i="3" s="1"/>
  <c r="A27" i="3" s="1"/>
  <c r="A28" i="3" s="1"/>
  <c r="A29" i="3" s="1"/>
  <c r="A30" i="3" s="1"/>
  <c r="A31" i="3" s="1"/>
  <c r="A32" i="3" s="1"/>
  <c r="A33" i="3" s="1"/>
  <c r="A35" i="3" s="1"/>
  <c r="A36" i="3" s="1"/>
  <c r="A119" i="1"/>
  <c r="A120" i="1" s="1"/>
  <c r="A97" i="1"/>
  <c r="A98" i="1" s="1"/>
  <c r="A99" i="1" s="1"/>
  <c r="A100" i="1" s="1"/>
  <c r="A101" i="1" s="1"/>
  <c r="A103" i="1" s="1"/>
  <c r="A104" i="1" s="1"/>
  <c r="A105" i="1" s="1"/>
  <c r="A106" i="1" s="1"/>
  <c r="A107" i="1" s="1"/>
  <c r="A109" i="1" s="1"/>
  <c r="A110" i="1" s="1"/>
  <c r="A111" i="1" s="1"/>
  <c r="A112" i="1" s="1"/>
  <c r="A113" i="1" s="1"/>
  <c r="A114" i="1" s="1"/>
  <c r="A74" i="1"/>
  <c r="A75" i="1" s="1"/>
  <c r="A77" i="1" s="1"/>
  <c r="A78" i="1" s="1"/>
  <c r="A80" i="1" s="1"/>
  <c r="A82" i="1" s="1"/>
  <c r="A83" i="1" s="1"/>
  <c r="A84" i="1" s="1"/>
  <c r="A85" i="1" s="1"/>
  <c r="A86" i="1" s="1"/>
  <c r="A88" i="1" s="1"/>
  <c r="A89" i="1" s="1"/>
  <c r="A90" i="1" s="1"/>
  <c r="A91" i="1" s="1"/>
  <c r="A63" i="1"/>
  <c r="A64" i="1" s="1"/>
  <c r="A66" i="1" s="1"/>
  <c r="A68" i="1" s="1"/>
  <c r="A39" i="1"/>
  <c r="A40" i="1" s="1"/>
  <c r="A41" i="1" s="1"/>
  <c r="A42" i="1" s="1"/>
  <c r="A43" i="1" s="1"/>
  <c r="A45" i="1" s="1"/>
  <c r="A46" i="1" s="1"/>
  <c r="A48" i="1" s="1"/>
  <c r="A50" i="1" s="1"/>
  <c r="A52" i="1" s="1"/>
  <c r="A53" i="1" s="1"/>
  <c r="A54" i="1" s="1"/>
  <c r="A55" i="1" s="1"/>
  <c r="A57" i="1" s="1"/>
  <c r="A23" i="1"/>
  <c r="A24" i="1" s="1"/>
  <c r="A26" i="1" s="1"/>
  <c r="A27" i="1" s="1"/>
  <c r="A28" i="1" s="1"/>
  <c r="A29" i="1" s="1"/>
  <c r="A30" i="1" s="1"/>
  <c r="A31" i="1" s="1"/>
  <c r="A33" i="1" s="1"/>
  <c r="G8" i="21" l="1"/>
  <c r="G10" i="21" s="1"/>
  <c r="G12" i="29"/>
  <c r="G12" i="20"/>
  <c r="D65" i="24" s="1"/>
  <c r="G12" i="19"/>
  <c r="G12" i="15"/>
  <c r="G13" i="15" s="1"/>
  <c r="G12" i="14"/>
  <c r="G13" i="14" s="1"/>
  <c r="G8" i="13"/>
  <c r="G12" i="13" s="1"/>
  <c r="G13" i="13" s="1"/>
  <c r="G12" i="12"/>
  <c r="G13" i="12" s="1"/>
  <c r="A62" i="12"/>
  <c r="A109" i="12" s="1"/>
  <c r="A60" i="12"/>
  <c r="G11" i="10"/>
  <c r="G11" i="9"/>
  <c r="G121" i="1"/>
  <c r="G12" i="1" s="1"/>
  <c r="G58" i="1"/>
  <c r="G8" i="1" s="1"/>
  <c r="G34" i="1"/>
  <c r="G7" i="1" s="1"/>
  <c r="G92" i="1"/>
  <c r="G10" i="1" s="1"/>
  <c r="G115" i="1"/>
  <c r="G11" i="1" s="1"/>
  <c r="G69" i="1"/>
  <c r="G9" i="1" s="1"/>
  <c r="G97" i="3"/>
  <c r="G11" i="3" s="1"/>
  <c r="G81" i="3"/>
  <c r="G10" i="3" s="1"/>
  <c r="G37" i="3"/>
  <c r="G7" i="3" s="1"/>
  <c r="G56" i="3"/>
  <c r="G8" i="3" s="1"/>
  <c r="G70" i="3"/>
  <c r="G9" i="3" s="1"/>
  <c r="G103" i="3"/>
  <c r="G12" i="3" s="1"/>
  <c r="G57" i="4"/>
  <c r="G8" i="4" s="1"/>
  <c r="G38" i="4"/>
  <c r="G7" i="4" s="1"/>
  <c r="G94" i="4"/>
  <c r="G10" i="4" s="1"/>
  <c r="G122" i="4"/>
  <c r="G11" i="4" s="1"/>
  <c r="G128" i="4"/>
  <c r="G12" i="4" s="1"/>
  <c r="G75" i="4"/>
  <c r="G9" i="4" s="1"/>
  <c r="G12" i="5"/>
  <c r="G87" i="5"/>
  <c r="G10" i="5" s="1"/>
  <c r="G39" i="5"/>
  <c r="G7" i="5" s="1"/>
  <c r="G9" i="5"/>
  <c r="G106" i="5"/>
  <c r="G11" i="5" s="1"/>
  <c r="G89" i="6"/>
  <c r="G11" i="6" s="1"/>
  <c r="G70" i="6"/>
  <c r="G10" i="6" s="1"/>
  <c r="G8" i="6"/>
  <c r="G33" i="6"/>
  <c r="G7" i="6" s="1"/>
  <c r="G95" i="6"/>
  <c r="G12" i="6" s="1"/>
  <c r="G58" i="6"/>
  <c r="G9" i="6" s="1"/>
  <c r="A63" i="10"/>
  <c r="A92" i="10" s="1"/>
  <c r="A61" i="10"/>
  <c r="B8" i="10" s="1"/>
  <c r="A62" i="9"/>
  <c r="B8" i="9" s="1"/>
  <c r="A64" i="9"/>
  <c r="A97" i="9" s="1"/>
  <c r="A62" i="11"/>
  <c r="A106" i="11" s="1"/>
  <c r="A60" i="11"/>
  <c r="G13" i="8"/>
  <c r="G14" i="8" s="1"/>
  <c r="A80" i="6"/>
  <c r="A82" i="6"/>
  <c r="G58" i="5"/>
  <c r="G8" i="5" s="1"/>
  <c r="A79" i="5"/>
  <c r="G11" i="21" l="1"/>
  <c r="G12" i="21" s="1"/>
  <c r="D71" i="24"/>
  <c r="D72" i="24" s="1"/>
  <c r="G13" i="29"/>
  <c r="G14" i="29" s="1"/>
  <c r="D66" i="24"/>
  <c r="D68" i="24" s="1"/>
  <c r="G13" i="20"/>
  <c r="G14" i="20" s="1"/>
  <c r="G13" i="19"/>
  <c r="G14" i="19" s="1"/>
  <c r="D54" i="24"/>
  <c r="D30" i="24"/>
  <c r="G12" i="10"/>
  <c r="G13" i="10" s="1"/>
  <c r="D29" i="24"/>
  <c r="G12" i="9"/>
  <c r="G13" i="9" s="1"/>
  <c r="G12" i="18"/>
  <c r="G13" i="18" s="1"/>
  <c r="G14" i="13"/>
  <c r="D48" i="24"/>
  <c r="G14" i="15"/>
  <c r="D50" i="24"/>
  <c r="G14" i="14"/>
  <c r="D49" i="24"/>
  <c r="G14" i="12"/>
  <c r="D32" i="24"/>
  <c r="A111" i="12"/>
  <c r="A117" i="12" s="1"/>
  <c r="G12" i="11"/>
  <c r="G13" i="11" s="1"/>
  <c r="G13" i="1"/>
  <c r="G15" i="1" s="1"/>
  <c r="G13" i="3"/>
  <c r="D11" i="24" s="1"/>
  <c r="G13" i="4"/>
  <c r="G14" i="4" s="1"/>
  <c r="G13" i="5"/>
  <c r="G15" i="5" s="1"/>
  <c r="G13" i="6"/>
  <c r="G15" i="8"/>
  <c r="D15" i="24"/>
  <c r="G11" i="17"/>
  <c r="G12" i="17" s="1"/>
  <c r="B9" i="10"/>
  <c r="A94" i="10"/>
  <c r="A100" i="10" s="1"/>
  <c r="B10" i="10" s="1"/>
  <c r="B9" i="9"/>
  <c r="A99" i="9"/>
  <c r="A105" i="9" s="1"/>
  <c r="B10" i="9" s="1"/>
  <c r="A108" i="11"/>
  <c r="A114" i="11" s="1"/>
  <c r="A84" i="6"/>
  <c r="A85" i="6" s="1"/>
  <c r="A86" i="6" s="1"/>
  <c r="A87" i="6" s="1"/>
  <c r="A88" i="6" s="1"/>
  <c r="A83" i="6"/>
  <c r="G14" i="18" l="1"/>
  <c r="D53" i="24"/>
  <c r="G13" i="17"/>
  <c r="D52" i="24"/>
  <c r="G14" i="11"/>
  <c r="D31" i="24"/>
  <c r="D44" i="24" s="1"/>
  <c r="G15" i="6"/>
  <c r="D14" i="24"/>
  <c r="D9" i="24"/>
  <c r="G15" i="3"/>
  <c r="G15" i="4"/>
  <c r="D12" i="24"/>
  <c r="D13" i="24"/>
  <c r="F19" i="22"/>
  <c r="F22" i="22" l="1"/>
  <c r="D77" i="24" s="1"/>
  <c r="D84" i="24" s="1"/>
  <c r="C80" i="16" l="1"/>
  <c r="A78" i="16"/>
  <c r="A79" i="16" s="1"/>
  <c r="C74" i="16"/>
  <c r="A57" i="16"/>
  <c r="A58" i="16" s="1"/>
  <c r="A60" i="16" s="1"/>
  <c r="A61" i="16" s="1"/>
  <c r="A62" i="16" s="1"/>
  <c r="A64" i="16" s="1"/>
  <c r="A65" i="16" s="1"/>
  <c r="A67" i="16" s="1"/>
  <c r="A68" i="16" s="1"/>
  <c r="A42" i="16"/>
  <c r="A43" i="16" s="1"/>
  <c r="A44" i="16" s="1"/>
  <c r="A46" i="16" s="1"/>
  <c r="A47" i="16" s="1"/>
  <c r="A49" i="16" s="1"/>
  <c r="A51" i="16" s="1"/>
  <c r="A24" i="16"/>
  <c r="A25" i="16" s="1"/>
  <c r="A26" i="16" s="1"/>
  <c r="A27" i="16" s="1"/>
  <c r="A28" i="16" s="1"/>
  <c r="A29" i="16" s="1"/>
  <c r="A30" i="16" s="1"/>
  <c r="A32" i="16" s="1"/>
  <c r="A33" i="16" s="1"/>
  <c r="A34" i="16" s="1"/>
  <c r="A35" i="16" s="1"/>
  <c r="A22" i="16"/>
  <c r="G69" i="16" l="1"/>
  <c r="G9" i="16" s="1"/>
  <c r="G52" i="16"/>
  <c r="G8" i="16" s="1"/>
  <c r="G36" i="16"/>
  <c r="G80" i="16"/>
  <c r="G11" i="16" s="1"/>
  <c r="G74" i="16"/>
  <c r="G10" i="16" s="1"/>
  <c r="G7" i="16" l="1"/>
  <c r="G12" i="16" s="1"/>
  <c r="A124" i="2"/>
  <c r="A125" i="2" s="1"/>
  <c r="A98" i="2"/>
  <c r="A99" i="2" s="1"/>
  <c r="A81" i="2"/>
  <c r="A83" i="2" s="1"/>
  <c r="A85" i="2" s="1"/>
  <c r="A86" i="2" s="1"/>
  <c r="A88" i="2" s="1"/>
  <c r="A89" i="2" s="1"/>
  <c r="A90" i="2" s="1"/>
  <c r="A91" i="2" s="1"/>
  <c r="A92" i="2" s="1"/>
  <c r="A63" i="2"/>
  <c r="A64" i="2" s="1"/>
  <c r="A65" i="2" s="1"/>
  <c r="A67" i="2" s="1"/>
  <c r="A68" i="2" s="1"/>
  <c r="A70" i="2" s="1"/>
  <c r="A72" i="2" s="1"/>
  <c r="A73" i="2" s="1"/>
  <c r="A75" i="2" s="1"/>
  <c r="A41" i="2"/>
  <c r="A42" i="2" s="1"/>
  <c r="A43" i="2" s="1"/>
  <c r="A44" i="2" s="1"/>
  <c r="A46" i="2" s="1"/>
  <c r="A47" i="2" s="1"/>
  <c r="A49" i="2" s="1"/>
  <c r="A51" i="2" s="1"/>
  <c r="A23" i="2"/>
  <c r="A24" i="2" s="1"/>
  <c r="A26" i="2" s="1"/>
  <c r="A27" i="2" s="1"/>
  <c r="A28" i="2" s="1"/>
  <c r="A29" i="2" s="1"/>
  <c r="A30" i="2" s="1"/>
  <c r="A31" i="2" s="1"/>
  <c r="A32" i="2" s="1"/>
  <c r="A34" i="2" s="1"/>
  <c r="A35" i="2" s="1"/>
  <c r="G13" i="16" l="1"/>
  <c r="G14" i="16" s="1"/>
  <c r="D51" i="24"/>
  <c r="D61" i="24" s="1"/>
  <c r="G126" i="2"/>
  <c r="G12" i="2" s="1"/>
  <c r="G36" i="2"/>
  <c r="G7" i="2" s="1"/>
  <c r="G58" i="2"/>
  <c r="G8" i="2" s="1"/>
  <c r="G76" i="2"/>
  <c r="G9" i="2" s="1"/>
  <c r="G93" i="2"/>
  <c r="G10" i="2" s="1"/>
  <c r="G120" i="2"/>
  <c r="G11" i="2" s="1"/>
  <c r="A54" i="2"/>
  <c r="A55" i="2" s="1"/>
  <c r="A57" i="2" s="1"/>
  <c r="A52" i="2"/>
  <c r="A104" i="2"/>
  <c r="A106" i="2" s="1"/>
  <c r="A107" i="2" s="1"/>
  <c r="A108" i="2" s="1"/>
  <c r="A109" i="2" s="1"/>
  <c r="A110" i="2" s="1"/>
  <c r="A111" i="2" s="1"/>
  <c r="A112" i="2" s="1"/>
  <c r="A114" i="2" s="1"/>
  <c r="A115" i="2" s="1"/>
  <c r="A116" i="2" s="1"/>
  <c r="A117" i="2" s="1"/>
  <c r="A118" i="2" s="1"/>
  <c r="A119" i="2" s="1"/>
  <c r="A101" i="2"/>
  <c r="A102" i="2" s="1"/>
  <c r="A103" i="2" s="1"/>
  <c r="G13" i="2" l="1"/>
  <c r="G15" i="2" s="1"/>
  <c r="D10" i="24" l="1"/>
  <c r="G11" i="35"/>
  <c r="G12" i="35" l="1"/>
  <c r="G13" i="35" s="1"/>
  <c r="D20" i="24"/>
  <c r="D25" i="24" s="1"/>
  <c r="D90" i="24" s="1"/>
  <c r="D92" i="24" l="1"/>
  <c r="D94" i="24" s="1"/>
  <c r="D96" i="24" l="1"/>
</calcChain>
</file>

<file path=xl/sharedStrings.xml><?xml version="1.0" encoding="utf-8"?>
<sst xmlns="http://schemas.openxmlformats.org/spreadsheetml/2006/main" count="10942" uniqueCount="3000">
  <si>
    <t>Zap.št.</t>
  </si>
  <si>
    <t>Šifra</t>
  </si>
  <si>
    <t>Opis</t>
  </si>
  <si>
    <t>EM</t>
  </si>
  <si>
    <t>Kol.</t>
  </si>
  <si>
    <t>Cena/EM</t>
  </si>
  <si>
    <t>Vrednost</t>
  </si>
  <si>
    <t>PREDDELA</t>
  </si>
  <si>
    <t>11</t>
  </si>
  <si>
    <t>Geodetska dela</t>
  </si>
  <si>
    <t>11112</t>
  </si>
  <si>
    <t>Obnova in zavarovanje zakoličbe osi trase za javne ceste v gričevnatem terenu</t>
  </si>
  <si>
    <t>m'</t>
  </si>
  <si>
    <t>11222</t>
  </si>
  <si>
    <t>Postavitev in zavarovanje prečnih profilov v gričevnatem terenu</t>
  </si>
  <si>
    <t>kos</t>
  </si>
  <si>
    <t>N</t>
  </si>
  <si>
    <t xml:space="preserve">Zakoličba obstoječih vodov s strani upraljalcev insfrastrukture in nadzor nad izvedbo </t>
  </si>
  <si>
    <t>12</t>
  </si>
  <si>
    <t>Čiščenje terena</t>
  </si>
  <si>
    <t>12142</t>
  </si>
  <si>
    <t>Odstranitev grmovja in dreves z debli premera do 10 cm ter vej na gosto porasli površini - strojno</t>
  </si>
  <si>
    <r>
      <t>m</t>
    </r>
    <r>
      <rPr>
        <vertAlign val="superscript"/>
        <sz val="11"/>
        <rFont val="Arial Narrow"/>
        <family val="2"/>
        <charset val="238"/>
      </rPr>
      <t>2</t>
    </r>
  </si>
  <si>
    <t>Posek in odstranitev drevesa z deblom premera 11 do 30 cm ter odstranitev vej</t>
  </si>
  <si>
    <t>Odstranitev panja s premerom 11 do 30 cm z odvozom na  stalno deponijo</t>
  </si>
  <si>
    <t>12282</t>
  </si>
  <si>
    <t>Odstranitev prometnega znaka in deponiranje na gradbišču za ponovno montažo po končanih delih</t>
  </si>
  <si>
    <t>12322</t>
  </si>
  <si>
    <t>Porušitev in odstranitev asfaltne plasti v debelini do 10 cm</t>
  </si>
  <si>
    <t>Demontaža jeklene varnostne ograje skupaj z zaključnicami in odvoz na deponijo</t>
  </si>
  <si>
    <t>12382</t>
  </si>
  <si>
    <t xml:space="preserve">Rezanje asfaltne zmesi s talno diamantno žago, debeline 6 do 10 cm </t>
  </si>
  <si>
    <t>13</t>
  </si>
  <si>
    <t>Ostala preddela</t>
  </si>
  <si>
    <t>13111</t>
  </si>
  <si>
    <t>D</t>
  </si>
  <si>
    <t>- nalaganje in odvoz ter deponiranje odpadnega materiala na stalno deponijo z vsemi stroški</t>
  </si>
  <si>
    <r>
      <t>m</t>
    </r>
    <r>
      <rPr>
        <vertAlign val="superscript"/>
        <sz val="11"/>
        <rFont val="Arial Narrow"/>
        <family val="2"/>
        <charset val="238"/>
      </rPr>
      <t>3</t>
    </r>
  </si>
  <si>
    <t>PREDDELA SKUPAJ</t>
  </si>
  <si>
    <t>2</t>
  </si>
  <si>
    <t>ZEMELJSKA DELA</t>
  </si>
  <si>
    <t>21</t>
  </si>
  <si>
    <t>Izkopi</t>
  </si>
  <si>
    <t xml:space="preserve">Površinski izkop plodne zemljine - 1. kategorije - strojno z deponiranjem na gradbišču </t>
  </si>
  <si>
    <t>21224</t>
  </si>
  <si>
    <t xml:space="preserve">Široki izkop vezljive zemljine 3. kategorije, strojno z nakladanjem  </t>
  </si>
  <si>
    <t>Široki izkop zrnate kamnine - 3. kategorije strojno z nakladanjem</t>
  </si>
  <si>
    <t>Široki izkop mehke kamnine - 4.  kategorije strojno z nakladanjem</t>
  </si>
  <si>
    <t>Izkop mehke kamnine - 4. kategorije za temelje, kanalske rove, prepuste, jaške in drenaže, širine do 1,0 m in globine do 1,0 m (drenaža pod planumom, prepust jaški)</t>
  </si>
  <si>
    <t>Planum temeljnih tal</t>
  </si>
  <si>
    <t>22112</t>
  </si>
  <si>
    <t>Ureditev planuma temeljnih tal vezljive zemljine 3. kategorije</t>
  </si>
  <si>
    <t>Ureditev planuma temeljnih tal mehke kamnine - 4. kategorije</t>
  </si>
  <si>
    <t>23</t>
  </si>
  <si>
    <t>Ločilne, drenažne in filterske plasti</t>
  </si>
  <si>
    <t>23311</t>
  </si>
  <si>
    <t>Dobava in vgraditev geotekstilije za ločilno plast (po načrtu), natezna trdnost do 12 kN/m2</t>
  </si>
  <si>
    <t>24</t>
  </si>
  <si>
    <t>Nasipi, zasipo, posteljice, glinasti naboj</t>
  </si>
  <si>
    <t>Izdelava zasipa iz zrnate kamnine - 3. kategorija z dobavo iz začasne deponije po plasteh 40 cm</t>
  </si>
  <si>
    <t>24118</t>
  </si>
  <si>
    <t>Izdelava nasipa iz zrnate kamnine - 3. kategorije z dobavo iz gramoznice po plasteh 40 cm</t>
  </si>
  <si>
    <t>25</t>
  </si>
  <si>
    <t>Brežine in zelenice</t>
  </si>
  <si>
    <t>25111</t>
  </si>
  <si>
    <t>Humusiranje brežine, v debelini do 15 - ročno cm</t>
  </si>
  <si>
    <t>25151</t>
  </si>
  <si>
    <t>Doplačilo za zatravitev s semenom</t>
  </si>
  <si>
    <t>29</t>
  </si>
  <si>
    <t>Prevoz, razprostiranje in ureditev deponij</t>
  </si>
  <si>
    <t>Odvoz in deponiranje odvečnega materiala od izkopa v trajno deponijo materiala</t>
  </si>
  <si>
    <t>ZEMELJSKA DELA SKUPAJ</t>
  </si>
  <si>
    <t>3</t>
  </si>
  <si>
    <t>VOZIŠČNE KONSTRUKCIJE</t>
  </si>
  <si>
    <t>31</t>
  </si>
  <si>
    <t>Nosilne plasti</t>
  </si>
  <si>
    <t>31113</t>
  </si>
  <si>
    <t>Izdelava nevezane nosilne plasti gramoza v debelini 31do 40 cm (greda debeline min 40 cm, zmrzlinsko odporna, G 0/64)</t>
  </si>
  <si>
    <t>31132</t>
  </si>
  <si>
    <t>Izdelava nevezane nosilne plasti enakomerno zrnatega drobljenca iz kamnine v debelini 21 do 30 cm (upoštevana debelina 25 cm)</t>
  </si>
  <si>
    <t>31432</t>
  </si>
  <si>
    <t>Izdelava nosilne plasti bituminizirane zmesi AC 16 base B50/70, A4 / Z6 v debelini 6 cm (javne poti, ojačitev kolesarske poti na prehodih)</t>
  </si>
  <si>
    <t>31566</t>
  </si>
  <si>
    <t>32</t>
  </si>
  <si>
    <t>Obrabne plasti</t>
  </si>
  <si>
    <t>32291</t>
  </si>
  <si>
    <t>32278</t>
  </si>
  <si>
    <t>34</t>
  </si>
  <si>
    <t>Tlakovane obrabne plasti</t>
  </si>
  <si>
    <t>34112</t>
  </si>
  <si>
    <t>Izdelava obrabne plasti iz malih tlakovcev iz silikatne kamnine velikosti 8 cm/8 cm/8 cm, stiki zaliti s cementno malto (nastopi in izstopi z mosta, zlakovani usmerjevalni otoki)</t>
  </si>
  <si>
    <t>35</t>
  </si>
  <si>
    <t>Robni elementi vozišč</t>
  </si>
  <si>
    <t>Dobava in vgraditev predfabriciranega dvignjenega robnika iz cementnega betona  s prerezom 15/25 cm (ob koritnici)</t>
  </si>
  <si>
    <t>Dobava in vgraditev predfabriciranega pogreznjenega robnika iz cementnega betona  s prerezom 15/25 cm</t>
  </si>
  <si>
    <t>36</t>
  </si>
  <si>
    <t>Bankine</t>
  </si>
  <si>
    <t>36111</t>
  </si>
  <si>
    <t>Izdelava bankine/berme iz gramoza ali naravno zdrobljenega kamnitega materiala, široke nad 0,76 m do 1,0 m (bankina)</t>
  </si>
  <si>
    <t>VOZIŠČNE KONSTRUKCIJE SKUPAJ</t>
  </si>
  <si>
    <t>4</t>
  </si>
  <si>
    <t>ODVODNJEVANJE</t>
  </si>
  <si>
    <t>41</t>
  </si>
  <si>
    <t>Površinsko odvodnjavanje</t>
  </si>
  <si>
    <t>41143</t>
  </si>
  <si>
    <t>Tlakovanje jarka z lomljencem, debelina 20 cm, stiki zapolnjeni s cementno malto, na podložni plasti cementnega betona, debeli 20 cm</t>
  </si>
  <si>
    <t>Izdelava kadujnastega jarka (mulde) iz AC 11 surf B 70/100 A5 v debelini 5 cm na podložni plasti AC 16 base B 50/70 A4 v debelini 6 cm - širine 50 cm</t>
  </si>
  <si>
    <t>43</t>
  </si>
  <si>
    <t>Globinsko odvodnjavanje - kanalizacija</t>
  </si>
  <si>
    <t>43232</t>
  </si>
  <si>
    <t>Izdelava kanalizacije iz cevi iz polivinilklorida, vključno s podložno plastjo iz cementnega betona, premera 20 cm, v globini do 1,0 m</t>
  </si>
  <si>
    <t>44</t>
  </si>
  <si>
    <t>Jaški</t>
  </si>
  <si>
    <t>44122</t>
  </si>
  <si>
    <t>Izdelava jaška iz cementnega betona, krožnega prereza s premerom 40 cm, globokega 1,0 do 1,5 m (peskolov)</t>
  </si>
  <si>
    <t>44854</t>
  </si>
  <si>
    <t>Dobava in vgraditev rešetke iz duktilne litine z nosilnostjo 400 kN, s prerezom 400/400 mm (kadunjasta)</t>
  </si>
  <si>
    <t>45</t>
  </si>
  <si>
    <t>Prepusti</t>
  </si>
  <si>
    <t>Izdelava obloge (obbetoniranje) cevi pod voziščem s cementnim betonom C 12/15, po načrtu</t>
  </si>
  <si>
    <t>45114</t>
  </si>
  <si>
    <t>45116</t>
  </si>
  <si>
    <t>45213</t>
  </si>
  <si>
    <t>Izdelava poševne vtočne ali iztočne glave prepusta krožnega prereza iz cementnega betona s premerom 60 cm</t>
  </si>
  <si>
    <t>45216</t>
  </si>
  <si>
    <t>ODVODNJEVANJE SKUPAJ</t>
  </si>
  <si>
    <t>6</t>
  </si>
  <si>
    <t xml:space="preserve">OPREMA CEST </t>
  </si>
  <si>
    <t>61</t>
  </si>
  <si>
    <t>Pokončna oprema cest</t>
  </si>
  <si>
    <t>61122</t>
  </si>
  <si>
    <t>Izdelava temelja iz cementnega betona C12/15, globine 80 cm, premera 30cm za prometni znak</t>
  </si>
  <si>
    <t xml:space="preserve">Dobava in vgraditev stebrička za prometni znak iz vroče cinkane jeklene cevi s premerom 64 mm, dolge 2500 mm </t>
  </si>
  <si>
    <t>61218</t>
  </si>
  <si>
    <t>Dobava in vgraditev stebrička za prometni znak iz vroče cinkane jeklene cevi s premerom 64 mm, dolge 4000 mm (dolžino stebrička se prilagodi na licu mesta glede na postavitev za zagotovitev ustrezne preglednosti)</t>
  </si>
  <si>
    <t>61451</t>
  </si>
  <si>
    <t>Dobava in pritrditev trikotnega prometnega znaka, podloga iz aluminijaste pločevine, znak z odsevno folijo 2. vrste, dolžina stranice a = 600 mm</t>
  </si>
  <si>
    <t>61 452</t>
  </si>
  <si>
    <t>Dobava in pritrditev trikotnega prometnega znaka, podloga iz aluminijaste pločevine, znak z odsevno folijo 1. vrste, dolžina stranice a = 900 mm</t>
  </si>
  <si>
    <t>61 642</t>
  </si>
  <si>
    <t>Dobava in pritrditev okroglega prometnega znaka, podloga iz aluminijaste pločevine, znak z odsevno folijo 1. vrste, premera 600 mm</t>
  </si>
  <si>
    <t>Ponovna postavitev predhodno demontiraih prometnih znakov</t>
  </si>
  <si>
    <t>62</t>
  </si>
  <si>
    <t>Označbe na cestišču</t>
  </si>
  <si>
    <t>62121</t>
  </si>
  <si>
    <t>Izdelava tankoslojne vzdolžne označbe na vozišču z enokomponentno belo barvo, vključno 250 g/m2 posipa z drobci / kroglicami stekla, strojno, debelina plasti suhe snovi 250  m, širina črte 10 cm</t>
  </si>
  <si>
    <t>62123</t>
  </si>
  <si>
    <t>Izdelava tankoslojne vzdolžne označbe na vozišču z enokomponentno belo barvo, vključno 250 g/m2 posipa z drobci / kroglicami stekla, strojno, debelina plasti suhe snovi 250  m, širina črte 15 cm</t>
  </si>
  <si>
    <t>62163</t>
  </si>
  <si>
    <t>Izdelava tankoslojne prečne in ostalih označb na vozišču z enokomponentno belo barvo, vključno 250 g/m2 posipa z drobci / kroglicami stekla, strojno, debelina plasti suhe snovi 250 mikrometra, širina črte 20 do 30 cm</t>
  </si>
  <si>
    <t>Izdelava tankoslojne prečne in ostalih označb na vozišču z enokomponentno belo barvo ( na rdečerjavi podlagi), vključno 250 g/m2 posipa z drobci / kroglicami stekla, strojno, debelina plasti suhe snovi 250  m, površina označbe do 0,5 m2 (oznaka 5461, 5604,5609-1)</t>
  </si>
  <si>
    <t>Doplačilo za ročno izdelavo ostalih označb na vozišču, posamezna površina označbe do 0,5 m2</t>
  </si>
  <si>
    <t>62251</t>
  </si>
  <si>
    <t>Doplačilo za izdelavo prekinjenih vzdolžnih označb na vozišču, širina črte 10 cm (1/1/1/)</t>
  </si>
  <si>
    <t>62253</t>
  </si>
  <si>
    <t>Doplačilo za izdelavo prekinjenih vzdolžnih označb na vozišču, širina črte 15 cm (1/1/1, 5/10/5)</t>
  </si>
  <si>
    <t>64</t>
  </si>
  <si>
    <t>Oprema za zavarobanje prometa</t>
  </si>
  <si>
    <t>64281</t>
  </si>
  <si>
    <t>Dobava in vgraditev vkopane zaključnice, dolžine 4 m</t>
  </si>
  <si>
    <t>64288</t>
  </si>
  <si>
    <t>Dobava in vgraditev krožne zaključnice vrste ZA-F</t>
  </si>
  <si>
    <t>64434</t>
  </si>
  <si>
    <t>Dobava in vgraditev jeklene varnostne ograje, vključno vse elemente, za nivo zadrževanja N2 in za delovno širino W4 (zabita)</t>
  </si>
  <si>
    <t>64524</t>
  </si>
  <si>
    <t>Dobava in vgraditev lesene (leseno-jeklena) varnostne ograje, vključno vse elemente, za nivo zadrževanja N2 in za delovno širino W4 (zabita skozi asfalt, bankino)</t>
  </si>
  <si>
    <t>Dobava in vgraditev lesene (leseno-jeklena) varnostne ograje, vključno vse elemente, zakolesarje višine 1,30m (sidrana/vijačena na objekt)</t>
  </si>
  <si>
    <t>OPREMA CEST SKUPAJ</t>
  </si>
  <si>
    <t>TUJE STORITVE</t>
  </si>
  <si>
    <t>Projektantski nadzor</t>
  </si>
  <si>
    <t>ur</t>
  </si>
  <si>
    <t>Geomehanski nadzor</t>
  </si>
  <si>
    <t>Izdelava projektne dokumentacije za projekt izvedenih del</t>
  </si>
  <si>
    <t>TUJE STORITVE SKUPAJ</t>
  </si>
  <si>
    <t>REKAPITULACIJA</t>
  </si>
  <si>
    <t>znesek EUR</t>
  </si>
  <si>
    <t>1</t>
  </si>
  <si>
    <t>OPREMA CESTE</t>
  </si>
  <si>
    <t>SKUPAJ BREZ DDV</t>
  </si>
  <si>
    <t>DDV 22 %</t>
  </si>
  <si>
    <t>SKUPAJ</t>
  </si>
  <si>
    <t>11122</t>
  </si>
  <si>
    <t>Posek in odstranitev drevesa z deblom premera 31 do 50 cm ter odstranitev vej</t>
  </si>
  <si>
    <t>Odstranitev panja s premerom 31 do 50 cm z odvozom na deponijo na razdaljo na stalno deponijo</t>
  </si>
  <si>
    <t>21253</t>
  </si>
  <si>
    <t>Široki izkop trde kamnine - 5. kategorije z nakladanjem</t>
  </si>
  <si>
    <t>Dobava in vgraditev predfabriciranega dvignjenega robnika iz cementnega betona  s prerezom 15/25 cm (ob muldi)</t>
  </si>
  <si>
    <t>36112</t>
  </si>
  <si>
    <t>Izdelava bankine/berme iz gramoza ali naravno zdrobljenega kamnitega materiala, široke nad 0,51 m do 0,76 m (berma /bankina)</t>
  </si>
  <si>
    <t>45112</t>
  </si>
  <si>
    <t>45115</t>
  </si>
  <si>
    <t>45211</t>
  </si>
  <si>
    <t>Izdelava poševne vtočne ali iztočne glave prepusta krožnega prereza iz cementnega betona s premerom 30 do 40 cm</t>
  </si>
  <si>
    <t>45214</t>
  </si>
  <si>
    <t>Izdelava poševne vtočne ali iztočne glave prepusta krožnega prereza iz cementnega betona s premerom 80 cm</t>
  </si>
  <si>
    <t>61214</t>
  </si>
  <si>
    <t>Dobava in vgraditev stebrička za prometni znak iz vroče cinkane jeklene cevi s premerom 64 mm, dolge 2000 mm</t>
  </si>
  <si>
    <t>61215</t>
  </si>
  <si>
    <t>61 441</t>
  </si>
  <si>
    <t>63571</t>
  </si>
  <si>
    <t>Dobava in vgraditev cestnega ogledala (brez stebriča)</t>
  </si>
  <si>
    <t>Izdelava tankoslojne prečne in ostalih označb na vozišču z enokomponentno belo barvo, vključno 250 g/m2 posipa z drobci / kroglicami stekla, strojno, debelina plasti suhe snovi 250 mikrometra, širina črte 50 cm</t>
  </si>
  <si>
    <t>Izdelava tankoslojne prečne in ostalih označb na vozišču z enokomponentno belo barvo ( na rdečerjavi podlagi), vključno 250 g/m2 posipa z drobci / kroglicami stekla, strojno, debelina plasti suhe snovi 250  m, površina označbe do 0,5 m2 (oznaka 5461,5609-1)</t>
  </si>
  <si>
    <t>Doplačilo za izdelavo prekinjenih vzdolžnih označb na vozišču, širina črte 10 cm-prekinjene črte na kolesarski povezavi</t>
  </si>
  <si>
    <t>Doplačilo za izdelavo prekinjenih vzdolžnih označb na vozišču, širina črte 15 cm-prekinjena robna črta na regionalni cesti</t>
  </si>
  <si>
    <t>Dobava in vgraditev lesene (leseno-jeklena) varnostne ograje, vključno vse elemente, za nivo zadrževanja N2 in za delovno širino W4 (sidrana na objekt)</t>
  </si>
  <si>
    <t>Dobava in vgraditev lesene (leseno-jeklena) varnostne ograje, vključno vse elemente, za nivo zadrževanja N2 in za delovno širino W4 (izvedena z v predpripravljene tulce za demontažo)</t>
  </si>
  <si>
    <t>43233</t>
  </si>
  <si>
    <t>Izdelava kanalizacije iz cevi iz polivinilklorida, vključno s podložno plastjo iz cementnega betona, premera 25 cm, v globini do 1,0 m podaljšanje obst iztokov</t>
  </si>
  <si>
    <t>44132</t>
  </si>
  <si>
    <t>Izdelava jaška iz cementnega betona, krožnega prereza s premerom 50 cm, globokega 1,0 do 1,5 m (peskolov)</t>
  </si>
  <si>
    <t>Doplačilo za izdelavo prekinjenih vzdolžnih označb na vozišču, širina črte 15 cm</t>
  </si>
  <si>
    <t>13113</t>
  </si>
  <si>
    <t>25211</t>
  </si>
  <si>
    <t>Zaščita brežine z lahko visečo mrežo - pocinkana jeklena žica F do 2,5 mm</t>
  </si>
  <si>
    <t>218</t>
  </si>
  <si>
    <t>Zaščita brežine s težko sidrano mrežo, 1 sidro/2 m2</t>
  </si>
  <si>
    <t>42</t>
  </si>
  <si>
    <t>Globinsko odvodnjavanje - drenaže</t>
  </si>
  <si>
    <t>42113</t>
  </si>
  <si>
    <t>Izdelava vzdolžne in prečne drenaže, globoke do 1,0 m, na podložni plasti iz cementnega betona, debeline 10 cm, z gibljivimi plastičnimi cevmi premera 10 cm</t>
  </si>
  <si>
    <t>Zasip cevne drenaže z zmesjo kamnitih zrn, obvito z geosintetikom, z 0,21 do 0,4 m3/m1, po načrtu</t>
  </si>
  <si>
    <t>Izdelava jaška iz cementnega betona, krožnega prereza s premerom 80 cm, globokega 1,5 do 2,0 m (vtočni jašek prepusta-stranski vtok, vtočni jašek ob muldi)</t>
  </si>
  <si>
    <t>Dobava in vgraditev rešetke iz duktilne litine z nosilnostjo 400 kN, s prerezom 400/400 mm (ravna)</t>
  </si>
  <si>
    <t>Izdelava prepusta krožnega prereza iz cevi iz cementnega betona s premerom 40 cm</t>
  </si>
  <si>
    <t>Izdelava tankoslojne prečne in ostalih označb na vozišču z enokomponentno belo barvo ( na rdečerjavi podlagi), vključno 250 g/m2 posipa z drobci / kroglicami stekla, strojno, debelina plasti suhe snovi 250  m, površina označbe do 0,5 m2 (oznaka 5461, 5462, 5464, 5465, 5466 -puščice, 5212 (80x40) 5604, 5607,5609-1, 5610)</t>
  </si>
  <si>
    <t>Doplačilo za izdelavo prekinjenih vzdolžnih označb na vozišču, širina črte 10 cm</t>
  </si>
  <si>
    <t>Oprema za zavarovanje prometa</t>
  </si>
  <si>
    <t>Dobava in vgraditev temelja in napenjalnega stebrička, ter vmesnih stebričkov za zaščitno ograjo, vključno sidra in razpornice za utrditev (po načrtu), stebriček iz plastificirane kovinske cevi, skupaj z plastificirano mrežomrežo</t>
  </si>
  <si>
    <t>41461</t>
  </si>
  <si>
    <t>Zavarovanje dna kadunjastega jarka z malimi kamnitimi tlakovci (kockami) na podložni plasti cementnega betona, debeli 10 cm, široko 50 cm (granitne kocke 8/8/8cm)</t>
  </si>
  <si>
    <t>m1</t>
  </si>
  <si>
    <t>I.</t>
  </si>
  <si>
    <t>Postavitev in zavarovanje prečnega profila ostale javne ceste v gričevnatem terenu</t>
  </si>
  <si>
    <t>Obnova in zavarovanje zakoličbe osi trase ostale javne ceste v gričevnatem terenu</t>
  </si>
  <si>
    <t>Organizacija gradbišča za  - postavitev začasnih objektov, zavarovanje gradbišča, varovanje pred prahom in hrupom,..</t>
  </si>
  <si>
    <t>pav</t>
  </si>
  <si>
    <t>Demontaža prometnega znaka na enem podstavku (deponiranje na gradbišču za ponovno montažo)</t>
  </si>
  <si>
    <t>Odstranitev grmovja (npr.žive meje) in dreves z debli premera do 10 cm ter vej na gosto porasli površini - strojno z nakladanjem ter odvozom na stalno deponijo</t>
  </si>
  <si>
    <t>m2</t>
  </si>
  <si>
    <t>Rezanje asfaltnih površin do debeline 10cm, z vsemi deli</t>
  </si>
  <si>
    <t>Porušitev in odstranitev asfaltne plasti v debelini 6 do 10 cm</t>
  </si>
  <si>
    <t>Porušitev in odstranitev kamnite zložbe</t>
  </si>
  <si>
    <t>m3</t>
  </si>
  <si>
    <t>Porušitev in odstranitev zidu iz cementnega betona</t>
  </si>
  <si>
    <t>Deponije</t>
  </si>
  <si>
    <t xml:space="preserve">Nalaganje in odvoz ter deponiranje odpadnega materiala pri pooblaščenemu zbiratelju odpadkov </t>
  </si>
  <si>
    <t>II.</t>
  </si>
  <si>
    <t>Izkop slabo zemljine - 3. kategorije - strojno z nakladanjem</t>
  </si>
  <si>
    <t>Izkop mehke kamnine - 4. kategorije - strojno z nakladanjem</t>
  </si>
  <si>
    <t>Izkop trde kamnine - 5. kategorije - strojno z nakladanjem</t>
  </si>
  <si>
    <t>Nasipi</t>
  </si>
  <si>
    <t>Izdelava delovnega platoja - nasipa za potrebe izvedbe kamnite obloge, material iz izkopa</t>
  </si>
  <si>
    <t>Ureditev planuma temeljnih tal mehke kamnine - 4. in 5. kategorije</t>
  </si>
  <si>
    <t>Ureditev planuma temeljnih tal vezljive zemljine - 2. in 3. kategorije</t>
  </si>
  <si>
    <t>Humuziranje brežine brez valjanja, v debelini do 15 cm - ročno</t>
  </si>
  <si>
    <t>Doplačilo za zatravitev s semenom avtohtonega rastlinja</t>
  </si>
  <si>
    <t>Deponije, odvozi</t>
  </si>
  <si>
    <t xml:space="preserve">Odvoz izkopanega materiala vseh kategorij na trajno deponijo </t>
  </si>
  <si>
    <t>III.</t>
  </si>
  <si>
    <t>Izdelava bankine iz gramoza ali naravno zdrobljenega kamnitega materiala, široke 0,50 m</t>
  </si>
  <si>
    <t>Nosilne nevezane plasti</t>
  </si>
  <si>
    <t>Izdelava nevezane nosilne plasti enakozrnatega drobljenca TD32 iz kamnine v debelini od 20 do 30 cm, nosilnost  planuma posteljice Ev2=100Mpa; Ev2/Ev1=2,2; Evd=45MPa ter gostote 98% po MPP</t>
  </si>
  <si>
    <t>Izdelava posteljice iz drobljenih kamnitih zrn v debelini 50 cm z apnenčasto enakomerno zrnato kamnino 4. ktg. 0/125 - z dobavo iz kamnoloma - v plasti debeline 0,20m, nosilnost  planuma posteljice Ev2=80Mpa; Ev2/Ev1=3,0; Evd=40MPa ter gostote 98% po MPP</t>
  </si>
  <si>
    <t>IV.</t>
  </si>
  <si>
    <t>GRADBENA IN OBRTNIŠKA DELA</t>
  </si>
  <si>
    <t>Dela s cementom in betonom</t>
  </si>
  <si>
    <t>Dobava in vgraditev podložnega cementnega betona C8/12 v prerez do 0,15 m3/m2 (kamnite zložbe)</t>
  </si>
  <si>
    <t>Izdelava AB grede, vključno z armaturo in dvostranski opažem (armatura - glej načrt PZI ceste)</t>
  </si>
  <si>
    <t>Zidarska in kamnoseška dela</t>
  </si>
  <si>
    <t>Zidanje z lomljencem iz karbonatnih kamnin v cementni malti, na dve lici, prerez 0,36 do 0,75 m3/m2 (kamnite zložbe)</t>
  </si>
  <si>
    <t>Zidanje z lomljencem iz karbonatnih kamnin v cementni malti, na eno lice, prerez 0,36 do 0,75 m3/m2 (kamnite obloga brežine)</t>
  </si>
  <si>
    <t>Dobava in vgraditev zaščitne ograje za pešce iz jeklenih cevnih profilov z vertikalnimi polnili, visoke 110 cm (po načrtu PZI ceste)</t>
  </si>
  <si>
    <t>Dobava in vgraditev tipske ograje s stebrički in mrežnimi polnili, višine 110cm</t>
  </si>
  <si>
    <t>GRADBENA IN OBRTNIŠKA DELA SKUPAJ</t>
  </si>
  <si>
    <t>V.</t>
  </si>
  <si>
    <t>ODVODNJAVANJE</t>
  </si>
  <si>
    <t>Globinsko odvodnjavanje - kanalizacija, drenaža in ponikanje</t>
  </si>
  <si>
    <t>Izdelava meteorne kanalizacije iz PEHD premera 200mm cevi,vključno s podložno plastjo iz cementnega betona, ter obsipom 0,20m3/m1 v globini do 1,50 m, postavka vključuje tudi vse priklope na obstoječe ter nove kanalizacijske elemente</t>
  </si>
  <si>
    <t>Dobava in izdelava izcednice (barbakane) iz gibljive plastične cevi črne barve, premera 10 cm, dolžine 51 do 100 cm; na razmaku 1izcednica/m'</t>
  </si>
  <si>
    <t>Dobava in vgradnja tipske linijske rešetke za razred obremenitve D400 (npr. ACO DRAIN Multiline V200) z vsemi priključnimi elementi vključno z obbetoniranjem</t>
  </si>
  <si>
    <t>Višinska prilagoditev obstoječega LTŽ pokrova, 800x800mm</t>
  </si>
  <si>
    <t>Dobava in vgraditev  rešetke iz duktilne litine z nosilnostjo 250 kN, s prerezom 400/400 mm</t>
  </si>
  <si>
    <t>ODVODNJAVANJE SKUPAJ</t>
  </si>
  <si>
    <t>VI.</t>
  </si>
  <si>
    <t>OPREMA CEST</t>
  </si>
  <si>
    <t>Izdelava temelja iz cementnega betona C 16/20 od 0,21 do 0,40 m3 / temelj</t>
  </si>
  <si>
    <t>Dobava in vgraditev cestnega ogledala (brez stebriča), šifra 11201, širine 800 in višine 600mm</t>
  </si>
  <si>
    <t>Dobava in pritrditev znaka ustavi, šifra 3102, širina 400 mm</t>
  </si>
  <si>
    <t>Izdelava tankoslojne prečne in ostalih označb na vozišču z enokomponentno belo barvo, vključno 250 g/m2 posipa z drobci / kroglicami stekla, strojno, debelina plasti suhe snovi 250m, širina črte 30cm</t>
  </si>
  <si>
    <t>VII.</t>
  </si>
  <si>
    <t>Preskusi, nadzor in tehnična dokumentacija</t>
  </si>
  <si>
    <t>DDV 22%</t>
  </si>
  <si>
    <t>SKUPAJ Z DDV</t>
  </si>
  <si>
    <t>projektantski predračun</t>
  </si>
  <si>
    <t>Št.</t>
  </si>
  <si>
    <t>Opis dela</t>
  </si>
  <si>
    <t>e.m.</t>
  </si>
  <si>
    <t>Količina</t>
  </si>
  <si>
    <t>cena / enoto</t>
  </si>
  <si>
    <t>Znesek / EUR</t>
  </si>
  <si>
    <t>PRIPRAVLJALNA DELA</t>
  </si>
  <si>
    <t xml:space="preserve">Zakoličba obstoječih instalacij in izvedba potrebnih ukrepov za njihovo zavarovanje v sodelovanju z upravljalci. (plinovod)
</t>
  </si>
  <si>
    <t>Postavitev in zavarovanje profilov za zakoličbo objekta s površino nad 100 m2</t>
  </si>
  <si>
    <t>Zakoličenje osi podpornih in opornih konstrukcij</t>
  </si>
  <si>
    <t>Zakoličenje pilotov in zavarovanje profilov</t>
  </si>
  <si>
    <t>Varnost pri delu</t>
  </si>
  <si>
    <t>Izdelava varnostnega načrta za fazo izvajanja in zagotovitev koordinatorja za varnost</t>
  </si>
  <si>
    <t>Zavarovanje gradbišča v času gradnje s polovično zaporo prometa in usmerjanjem s semaforji</t>
  </si>
  <si>
    <t>Postavitev, kontrola in odstranitev zapore prometa tip »A« ali »B«, v trajanju nad 10 dni, po revidiranem in potrjenem načrtu prometne ureditve</t>
  </si>
  <si>
    <t>Organizacija gradbišča – postavitev začasnih objektov, sprotno čiščenje prometnih površin</t>
  </si>
  <si>
    <t>Organizacija gradbišča – odstranitev začasnih objektov</t>
  </si>
  <si>
    <t>Vzpostavitev delovnega platoja za postavitev vrtalne garniture</t>
  </si>
  <si>
    <t>Preusmeritev reke Meže z izdelavo začasnih nasipov</t>
  </si>
  <si>
    <t>Zagotovitev ustreznih pogojev v dnu gradbene jame (črpanje vode s črpalko)</t>
  </si>
  <si>
    <t>Transport vrtalne garniture za izdelavo pilotov  na in z gradbišča.</t>
  </si>
  <si>
    <t>RUŠITVENA DELA</t>
  </si>
  <si>
    <t>Ročno in strojno rušenje dela objekta s predhodnim odklopom od vseh komunalnih vodov ter odvoz ruševin na urejeno deponijo. Pri rušenju je potrebno upoštevati vse varnostne ukrepe navedene v projektu.</t>
  </si>
  <si>
    <t>V ceni morajo biti vključeni tudi stroški odlaganja, ločevanja, odvoza odpadkov na deponijo ter plačilo vseh pristojbin. V ceni so zajeta vsa potrebna pomožna dela, odri, dostopi in transporti.</t>
  </si>
  <si>
    <t>Demontaža jeklene varnostne ograje</t>
  </si>
  <si>
    <t>Porušitev in odstranitev kamnite zložbe, izvedene s cementnim betonom</t>
  </si>
  <si>
    <t>Porušitev in odstranitev kamnite zložbe, izvedene v suho</t>
  </si>
  <si>
    <t>V ceni del je potrebno upoštevati tudi stroške zavarovanja pred vdorom vode v gradbeno jamo.
Pri izvedbi del je potrebno zavarovati obstoječe objekte, komunikacije, naprave in rastline ter zagotoviti redno vzdrževanje uporabljenih javnih površin in dostopnih javnih poti.
Delo mora biti organizirano tako, da v primeru slabega vremena (neurja) ne pride do škode na že opravljenem delu in sosednjih objektih. V ta namen mora izvajalec stalno skrbeti za primerno odtekanje vseh vod.
Planum temeljnih tal mora ustrezati predpisanim pogojem.
Upoštevati je potrebno vse posebne tehnične pogoje po veljavni zakonodaji.
V ceni del je potrebno upoštevati tudi zagotovitev in izvedbo začasnih deponij.</t>
  </si>
  <si>
    <t>Površinski izkop plodne zemljine – 1. kategorije – strojno z odrivom do 50 m</t>
  </si>
  <si>
    <t>Široki izkop vezljive zemljine - III. ktg - (temelja, krajna opornika in krila) skupaj z nakladanjem in prevozom materiala na začasno deponijo.</t>
  </si>
  <si>
    <t>Izkop gradbene jame v zemljini III.-IV. ktg do globine 5,0m z deponiranjem materiala na začasni deponiji.</t>
  </si>
  <si>
    <t>Izkop gradbene jame v zemljini IV.-V. ktg od globine 5m do 7m z deponiranjem materiala na začasni deponiji.</t>
  </si>
  <si>
    <t>Planum temeljnih tal v zemljini IV. ktg. (temelji).</t>
  </si>
  <si>
    <t>Zasip in utrjevanje po plasteh 30 cm (vgradljiv material z začasne deponije) - dovoz in vgradnja</t>
  </si>
  <si>
    <t>Dobava in vgradnja kamnitega materiala za izdelavo obloge struge hudournika na iztoku (&gt;40cm), vgradnja v beton, količina betona upoštevan pri delu z betonom</t>
  </si>
  <si>
    <t>Nakladanje in odvoz odvečnega materiala iz začasne na trajno deponijo, z razkladanjem in razprostiranjem na deponiji.
V ceni je potrebno zajeti plačilo vseh taks za deponiranje materiala. Izvajalec je dolžan izdelati elaborat ravnanja z gradbenimi odpadki, voditi evidenco o vrstah in količinah gradbenih odpadkov ter predložiti vse evidenčne liste o odvozu odpadkov.</t>
  </si>
  <si>
    <t>Koli in vodnjaki</t>
  </si>
  <si>
    <t>Vrtanje s cevitvijo za izdelavo uvrtanih kolov iz ojačenega cementnega betona, sistema Benotto, premera 80 cm, izkop v glinah in prodih.</t>
  </si>
  <si>
    <t>Vrtanje s cevitvijo za izdelavo uvrtanih kolov iz ojačenega cementnega betona, sistema Benotto, premera 80 cm, izkop v hribini.</t>
  </si>
  <si>
    <t>Odbijanje glav pilota premera 80cm z nakladanjem in odvozom porušenega betona.</t>
  </si>
  <si>
    <t>Ročni izkop okoli pilotov v zemljini 2. in 3 kategorije</t>
  </si>
  <si>
    <t>EUR</t>
  </si>
  <si>
    <t>Sanacije obstoječe AB konstrukcije</t>
  </si>
  <si>
    <t>Čiščenje površine cementnega betona z vodnim curkom pod visokim pritiskom, površina vertikalna ali nagnjena do 20˚ glede na horizontalo, posamične površine od 1,1 do 10 m2 (obstoječi obrežni zid ob mostu MB 127)</t>
  </si>
  <si>
    <t>Nanos stične površine betona s snovmi za boljši oprijem novega betona (npr Mapei Eporip)</t>
  </si>
  <si>
    <t>Zaključek saniranih površin z reparaturno malto (npr Mapei Mapegrout Tixotropic)</t>
  </si>
  <si>
    <t>Dela z betonom</t>
  </si>
  <si>
    <t xml:space="preserve">V ceni postavke je potrebno zajeti vse potrebne delovne odre, delovna sredstva, pomožni material in prenose za učinkovito vgradnjo betona.
Dela je potrebno izvajati v temperaturah in vremenskih pogojih, ki so predpisani v tehničnih pogojih za vsako fazo posebej.
Izvajati je potrebno predhodne tehnološke, tekoče in kontrolne preiskave.
Izvajalec mora predložiti ustrezna dokazila o izvoru in primerni kakovosti vseh vgrajenih materialov.
</t>
  </si>
  <si>
    <t>Izdelava podložnega betona pod temelji in prehodnimi ploščami z betonom C 12/15 X0  prereza do 0,12 m3/m2,m1. 
(dobava in vgradnja materiala)</t>
  </si>
  <si>
    <t>Dobava in vgraditev ojačenega cementnega betona
C 25/30 XC2 PV-II Dmax32 v pilote</t>
  </si>
  <si>
    <t>Dobava in vgraditev ojačenega cementnega betona
C 25/30 XC2 PV-II Dmax32 v temelje</t>
  </si>
  <si>
    <t>Dobava in vgraditev ojačenega cementnega betona C30/37 XC4 XD3 XF4 PV-III, Dmax16 v robni venec</t>
  </si>
  <si>
    <t>Metličenje pohodne površine hodnika</t>
  </si>
  <si>
    <t>Dela z jeklom za ojačitev</t>
  </si>
  <si>
    <t>Dobava in postavitev rebrastih žic iz visokovrednega naravno trdega jekla B 500B s premerom do 12 mm, za srednje zahtevno ojačitev</t>
  </si>
  <si>
    <t>kg</t>
  </si>
  <si>
    <t>Dobava in postavitev rebrastih žic iz visokovrednega naravno trdega jekla B 500B s premerom nad 12 mm, za srednje zahtevno ojačitev</t>
  </si>
  <si>
    <t xml:space="preserve">Dobava in vgraditev merilnih čepov, vključno z navezavo na veljavno nivelmansko mrežo                                                                                                       </t>
  </si>
  <si>
    <t>Tesarska dela</t>
  </si>
  <si>
    <t>V ceni postavke je potrebno zajeti dobavo, montažo, demontažo in čiščenje opaža.
Potrebno je zajetu tudi vsa sredstva opiranja in vezanja opaža.</t>
  </si>
  <si>
    <t>Izdelava podprtega opaža za pilotno gredo</t>
  </si>
  <si>
    <t>Izdelava škatel za opaženje dvižnih niš na pilotni gredi</t>
  </si>
  <si>
    <t>Trikotne letvice 3/3 za za vse zunanje robove.
(dobava in vgradnja materiala)</t>
  </si>
  <si>
    <t>Ključavničarka dela in dela v jeklu</t>
  </si>
  <si>
    <t>Dobava in montaža jeklene palične konstrukcije mosta  (skladno s specifikacijo)
- material S355 J2
- razred izvedbe EXC 3
- protikorozojska zaščita A5I.02 ISO 12944-5</t>
  </si>
  <si>
    <t>Dobava in montaža jeklene palične konstrukcije mosta  (skladno s specifikacijo)
- material S275 J2
- razred izvedbe EXC 3
- protikorozojska zaščita A5I.02 ISO 12944-5</t>
  </si>
  <si>
    <t>Barvanje jeklene konstrukcije (RAL 7021)</t>
  </si>
  <si>
    <t>Dobava in vgraditev traku FeZn 25x4 mm za ozemljitev</t>
  </si>
  <si>
    <t>Odvodnjavanje</t>
  </si>
  <si>
    <t>Dobava in vgraditev PVC cevi DN100 v krajne opornike, dolžine vsaj 100cm</t>
  </si>
  <si>
    <t>Dobva in vgradnja pridržnega profila z nastavkom za namestitev LED razsvetljave (nerjavno jeklo)
odprta cev DN50mm</t>
  </si>
  <si>
    <t>Dobava in vgradnja varovalne mreže kot ograja na mostu (npr Jakob inox line)
- napenjalna vrv fi10 mm (spodaj+zgoraj)
- velikost oken mreže do 50mm
- fi2 mm žice mreže
- višina ograje do 1,30 m</t>
  </si>
  <si>
    <t>Izdelava geodetskega posnetka novega stanja</t>
  </si>
  <si>
    <t>Nadzor upravljavcev GJI</t>
  </si>
  <si>
    <t>SKUPAJ brez DDV</t>
  </si>
  <si>
    <t>Prestavitev vodovoda (III omrežje, LTŽ)</t>
  </si>
  <si>
    <t>Prestavitev droga za EN napeljavo</t>
  </si>
  <si>
    <t>Postavitev in zavarovanje profilov za zakoličbo objekta s površino do 50 m2</t>
  </si>
  <si>
    <t>m</t>
  </si>
  <si>
    <t>Ureditev dostopnih poti do objekta po strugi reke</t>
  </si>
  <si>
    <t>Porušitev monolitno izvedenega cementnega betona, hodnika in robnega venca s površino prereza nad 0,50 m2</t>
  </si>
  <si>
    <t>Demontaža prometnega znaka na enem podstavku, začasna hramba in ponovna postavitev po končani gradnji</t>
  </si>
  <si>
    <t>Porušitev in odstranitev elementa (temelj, stena, plošča) iz cementnega betona. Pri rušitvah je treba armaturo v obstoječem objektu ohraniti.</t>
  </si>
  <si>
    <t>Odstranitev cementnega betona, z dletom, ročno ali strojno, brez odkrivanja armature, površina vertikalna ali pod nagibom do 20° glede na vertikalo, posamična površina prereza 0,21 do 1,0 m2, globina nad 40 mm</t>
  </si>
  <si>
    <t>Izdelava zasipnega klina za oporniki s filtrnim materialom  (gruščnati material 8/32 brez finih frakcij), po plasteh 30 cm z utrjevanjem (stopnja komprimacije 95% po SPP), namestitev geotekstila (gostota 450 g/m2) po obodu (dobava, dovoz in vgradnja)</t>
  </si>
  <si>
    <t>Izdelava glinastega naboja pod filtrnim materialom.</t>
  </si>
  <si>
    <t>Protikorozijska zaščita armature ali kablov z nanašanjem premaza v skladu z navodili proizvajalca (npr Mapefer 1K 2x)</t>
  </si>
  <si>
    <t>Dobava in vgraditev ojačenega cementnega betona
C 30/37 XC4 XD1 XF1 PV-II Dmax32 v plošče, stene propusta, krila</t>
  </si>
  <si>
    <t>Dobava in vgraditev ojačenega cementnega betona C30/37 XC4 XD3 XF4 PV-III, Dmax16 v robni venec in hodnik</t>
  </si>
  <si>
    <t>Dobava in postavitev rebrastih žic iz visokovrednega naravno trdega jekla B 500 B s premerom do 12 mm, za srednje zahtevno ojačitev</t>
  </si>
  <si>
    <t>Dobava in postavitev rebrastih žic iz visokovrednega naravno trdega jekla B 500 B s premerom nad 12 mm, za srednje zahtevno ojačitev</t>
  </si>
  <si>
    <t>Dobava in vgraditev predfabriciranega dvignjenega robnika iz cementnega betona s prerezom 15/25cm</t>
  </si>
  <si>
    <t>Izdelava podprtega opaža za ravne temelje</t>
  </si>
  <si>
    <t xml:space="preserve">Izdelava dvostranskega vezanega opaža za raven zid, visok do 5 m
</t>
  </si>
  <si>
    <t xml:space="preserve">Izdelava podprtega opaža za ravno ploščo s podporo, visoko do 5 m
</t>
  </si>
  <si>
    <t>Izdelava podprtega opaža za bočne stranice ravnih plošč</t>
  </si>
  <si>
    <t>Izdelava opaža robnega venca.
Izvedba opaža za vidni beton na vidnih ploskvah.</t>
  </si>
  <si>
    <t>Trikotne letvice 3/3 za za izdelavo odkapnih robov.
(dobava in vgradnja materiala)</t>
  </si>
  <si>
    <t>Dobava in vgradnja PVC cevi DN 110  v robni venec za kabelsko kanalizacijo.</t>
  </si>
  <si>
    <t>Hidroizolacija in zgornji ustroj</t>
  </si>
  <si>
    <t>Naprava HI skupaj z zaščito le-teh, z izvedbo vseh potrebnih dilatacij, zaključkov, potrebnih zaokrožnic, vse za gotove izvedene HI po tehničnih opisih in pravilih stroke.
Lastnosti materialov in način vgradnje skladno s TSC 07.104</t>
  </si>
  <si>
    <t>Horizontalna hidroizolacija AB voziščne plošče v sestavu:
- epoksidni premaz s kremenčevim posipom
- lepilna masa,
- 2x HI bitumenski trakovi, varjeni, d=5mm, ob notranjih robovih plošč zavihani navzdol vsaj 30 cm pod delovni stik.</t>
  </si>
  <si>
    <t>Zatesnitev reže med robniki in asfaltom s trajno elastično zalivno zmesjo širine do 20mm. Zatesnitev se izvede samo v višini obrabnega sloja asfaltbetona.</t>
  </si>
  <si>
    <t xml:space="preserve">Zarezanje dilatacije med robnikom in robnim vencem širine 0,5 cm in zalitje s trajnoelastičnim kitom.           </t>
  </si>
  <si>
    <t>Izdelava obrabno zaporne plasti na vozišču - ZAJETO V PROJEKTU SANACIJE PREPUSTA MOST OPUŠČENA RIŽA (MB 128), št projekta 9315/051</t>
  </si>
  <si>
    <t>Dobava in vgraditev proti koroziji odporne cevke za odvajanje pronicujoče vode</t>
  </si>
  <si>
    <t>Izdelava tankoslojne vzdolžne označbe na betonskem vozišču z enokomponentno barvo, vključno 250g/m2 posipa z drobci/ kroglicami stekla, strojno, debelina plasti suhe snovi 50 mikrometra, širina črte 10cm.
(enkratno barvanje)</t>
  </si>
  <si>
    <t>Nadzor upravlavcev GJI (plinovod)</t>
  </si>
  <si>
    <t>Zakoličba obstoječih instalacij in izvedba potrebnih ukrepov za njihovo zavarovanje v sodelovanju z upravljalci. (plinovod, neevidentirani vodi - glej načrt)</t>
  </si>
  <si>
    <t>Preusmeritev reke Meže z izdelavo začasnih nasipov z meterialom iz izkopa za temelje</t>
  </si>
  <si>
    <t>Ročno in strojno rušenje celotnega objekta s predhodnim odklopom od vseh komunalnih vodov ter odvoz ruševin na urejeno deponijo. Pri rušenju je potrebno upoštevati vse varnostne ukrepe navedene v projektu.</t>
  </si>
  <si>
    <t>Porušitev in odstranitev ploščatega prepusta iz ojačenega cementnega betona z razpetino 3 do 5 m</t>
  </si>
  <si>
    <t>Površinski izkop plodne zemljine I. ktg., do globine 20 cm - z nakladanjem in odvozom na začasno deponijo. (ločeno deponiranje zaradi kasnejše ponovne vgradnje)</t>
  </si>
  <si>
    <t>Izdelava nevezane nosilne plasti iz gruščnatega materiala 0/64mm z utrjevanjem po plasteh (dobava, dovoz in vgradnja)</t>
  </si>
  <si>
    <t>Planiranje brežin ob mostu</t>
  </si>
  <si>
    <t>Humuziranje brežine brez valjanja, v debelini do 15 cm, z zatravitvijo</t>
  </si>
  <si>
    <t xml:space="preserve">V ceni postavke je potrebno zajeti vse potrebne delovne odre, delovna sredstva, pomožni material in prenose za učinkovito vgradnjo betona.
Dela je potrebno izvajati v temparaturah in vremenskih pogojih, ki so predpisani v tehničnih pogojih za vsako fazo posebej.
Izvajati je potrebno predhodne tehnološke, tekoče in kontrolne preiskave.
Izvajalec mora predložiti ustrezna dokazila o izvoru in primerni kakovosti vseh vgrajenih materialov.
</t>
  </si>
  <si>
    <t xml:space="preserve">Izdelava podložnega betona pod temelji  in prehodnimi ploščami z betonom C 12/15 X0  prereza do 0,12 m3/m2,m1. 
(dobava in vgradnja materiala)                                                                                  </t>
  </si>
  <si>
    <t>Dobava in vgraditev predfabriciranega dvignjenega robnika iz cementnega betona s prerezom 15/25 cm</t>
  </si>
  <si>
    <t>Izdelava dvostranskega vezanega opaža za raven zid, visok 2,1 do 4 m</t>
  </si>
  <si>
    <t>Izdelava podprtega opaža za ravno ploščo s podporo, visoko 2,1 do 4 m</t>
  </si>
  <si>
    <t>Izdelava podprtega opaža robnega venca na premostitvenem, opornem in podpornem objektu</t>
  </si>
  <si>
    <t>Izdelava prečne dilatacije hodnikov s stiroporom deb. 1 cm in zalitjem s trajno elastično zmesjo.</t>
  </si>
  <si>
    <t>Izvedba dilatacije na vozišču (npr mostna dilatacija tip Asfaltex)</t>
  </si>
  <si>
    <t>Sestava na regionalni ceste povzeta po projektu št 9315/051)</t>
  </si>
  <si>
    <t>Izdelava zaščitne  plasti bituminizirane zmesi AC 8 surf B70/100, A4  v debelini 3 cm (prepust, zaščita HI)</t>
  </si>
  <si>
    <t>Izdelava vezne plasti bituminizirane zmesi AC 11 surf B70/100, A3 v debelini 7 cm (prepust)</t>
  </si>
  <si>
    <t>Izdelava nevezane nosilne plasti gramoza v debelini 31do 40 cm (greda debeline min 41 cm, zmrzlinsko odporna, G 0/64), regionalna cesta</t>
  </si>
  <si>
    <t>Izdelava nevezane nosilne plasti enakomerno zrnatega drobljenca iz kamnine v debelini 21 do 30 cm (upoštevana debelina 25 cm), regionalna cesta</t>
  </si>
  <si>
    <t>Izdelava obrabne plasti bituminizirane zmesi AC 11 surf B70/100, A3 v debelini 4 cm (prepust)</t>
  </si>
  <si>
    <t>Izdelava obrabne in zaporne plasti bituminizirane zmesi AC11 surf B50/70, A3 v debelini 4 cm iz zmesi zrn peska iz silikatnih kamnin, drobirja iz karbonatnih kamnin in cestogradbenega bitumna (regionalna cesta)</t>
  </si>
  <si>
    <t>Ureditev kolesarske steze</t>
  </si>
  <si>
    <t>R2-425/1265 Poljana-Šentvid</t>
  </si>
  <si>
    <t>Odsek Mežica - Žerjav od km 5,090 do km 8,630</t>
  </si>
  <si>
    <t>Odstranitev grmovja na redko porasli površini (nad 50 % pokritega tlorisa) - strojno</t>
  </si>
  <si>
    <t>Odstranitev grmovja na redko porasli površini (nad 50 % pokritega tlorisa) - ročno</t>
  </si>
  <si>
    <t>Postavitev in zavarovanje profilov za zakoličbo podpornih, opornih konstrukcij in škarpiranj brežin</t>
  </si>
  <si>
    <t>Zakoličenje osi podpornih konstrukcij</t>
  </si>
  <si>
    <t xml:space="preserve">Zakoličenje osi platoja za izdelavo podpornih konstrukcij in zavarovanje profilov </t>
  </si>
  <si>
    <t>Izdelava geodetskega posnetka trase za komunalni kataster</t>
  </si>
  <si>
    <t>kpl</t>
  </si>
  <si>
    <t>Prestavitve</t>
  </si>
  <si>
    <t>Prestavitev nosilnih drogov in vodnikov obstoječega TK omrežja.</t>
  </si>
  <si>
    <t>Prestavitev nosilnih drogov in vodnikov obstoječega EE omrežja.</t>
  </si>
  <si>
    <t>Zagatne stene</t>
  </si>
  <si>
    <t>Montaža zagatne stene iz jeklenih profilov (tirnic) dolžine 4-6 m na medsebojnem razmaku 1,00 m, založene z deskami vključno z vso montažo spojnih elementov. V postavki je vključena tudi demontaža.</t>
  </si>
  <si>
    <t>Izkop vezljive zemljine/zrnate kamnine – 3. kategorije za gradbene jame za objekte, globine 2,1 do 4,0 m – strojno, planiranje dna ročno (platoji)</t>
  </si>
  <si>
    <t>Izkop mehke kamnine – 4. kategorije za gradbene jame za objekte, globine 2,1 do 4,0 m</t>
  </si>
  <si>
    <t>Izkop trde kamnine – 5. kategorije za gradbene jame za objekte, globine 2,1 do 4,0 m   (zložbe)</t>
  </si>
  <si>
    <t>Ureditev planuma temeljnih tal hribine - 4. kategorije (temelji kamnitih zložb)</t>
  </si>
  <si>
    <t>Nasipi, zasipi, klini, posteljica in glinasti nabo</t>
  </si>
  <si>
    <t>Zasip z zrnato kamnino - 4. kategorije z dobavo iz kamnoloma po plasteh 40cm (kamnite zložbe, grede in drenaže)</t>
  </si>
  <si>
    <t>Odvoz zemljin vseh kategorij z odvozom na začasno deponijo (upoštevani vsi izkopi za objekte in postavke v popisu)</t>
  </si>
  <si>
    <t>Odvoz zemljin vseh kategorij na trajno deponijo, vključno z deponiranjem. Postavka vključuje vse stroške, povezane z deponiranjem materiala (upoštevani vsi izkopi za objekte in postavke v popisu)</t>
  </si>
  <si>
    <t>Izdelava izcednice (barbakane) iz trde plastične cevi, premera 10 cm, dolžine nad 100 cm.</t>
  </si>
  <si>
    <t xml:space="preserve">Dobava in vgraditev ojačanega cementnega betona C 25/30,XD3, XF4, v zaključni venec zidu. </t>
  </si>
  <si>
    <t>Dobava in vgraditev ojačanega cementnega betona C30/37,XC3, XD2, XF4, v krono zložbe.</t>
  </si>
  <si>
    <t>Fugiranje zidu s cementno malto</t>
  </si>
  <si>
    <t>Dobava in vgraditev lomljenca iz karbonatnih kamnin vezanim s polnilnim betonom C 25/30 v kamnito zložbo opornega zidu v razmerju porabe kamen - beton 70:30 %</t>
  </si>
  <si>
    <t xml:space="preserve">Dobava in postavitev rebrastih žic iz visokovrednega naravno trdega jekla BSt 500S s premerom do 12 mm, za enostavno ojačitev. </t>
  </si>
  <si>
    <t>Dobava in vgraditev merilnih čepov, vključno z navezavo na nivelmansko mrežo</t>
  </si>
  <si>
    <t>Metlanje površine cementnega betona</t>
  </si>
  <si>
    <t>Izdelava dvostranskega vezanega opaža robnega venca in krone kamnite zložbe</t>
  </si>
  <si>
    <t xml:space="preserve">Izdelava projektne dokumentacije PID </t>
  </si>
  <si>
    <t>Izkop vezljive zemljine/zrnate kamnine – 3. kategorije za gradbene jame za objekte, globine 2,1 do 4,0 m – strojno, planiranje dna ročno (zložba)</t>
  </si>
  <si>
    <t>Izkop mehke kamnine – 4. kategorije za gradbene jame za objekte, globine 2,1 do 4,0 m (zložbe)</t>
  </si>
  <si>
    <t>Ureditev planuma temeljnih tal - 3. in 4. kategorije (temelji kamnitih zložb)</t>
  </si>
  <si>
    <t>Nasip z zrnato kamnino - 4. kategorije z dobavo iz kamnoloma po plasteh 40cm (delovni plato v strugi, višine 1m nad koto dna struge, širine 5m v dolžini minimalno 10m)</t>
  </si>
  <si>
    <t>Izdelava nasipa iz zrnate kamnine - 3. kategorije z dobavo iz kamnoloma in začasnih deponij (nasipi brežin, zasip pred zložbo)</t>
  </si>
  <si>
    <t>Tlakovanje jarka z lomljencem, debelina 10 cm, širina dna 30cm, stiki zapolnjeni s cementno malto, na podložni plasti cementnega betona, debeli 10 cm</t>
  </si>
  <si>
    <t xml:space="preserve">Dobava in postavitev rebrastih žic iz visokovrednega naravno trdega jekla B500S s premerom do 12 mm, za enostavno ojačitev. </t>
  </si>
  <si>
    <t>Ključavničarska dela</t>
  </si>
  <si>
    <t>Dobava in vgraditev varovalne pletene, žičnate ograje. Višine 150cm, s kovinskimi stebrički na 2m.</t>
  </si>
  <si>
    <t>Montaža premičnega delovnega odra, višine dolžine 6m in višine 4m, vključno z vso montažo spojnih elementov. V postavki je vključena tudi demontaža. Oder se prestavlja vzporedno s kampado, ki se gradi.</t>
  </si>
  <si>
    <t>Odvoz ruševin na trajno deponijo, skupaj s stroški deponiranja</t>
  </si>
  <si>
    <t>Izdelava in porušitev delovnih platojev za izvedbo kamnitih zložb iz materiala iz izkopa (delovni plato v strugi, višine 1m nad koto dna struge, širine 5m)</t>
  </si>
  <si>
    <t xml:space="preserve">Dobava in postavitev rebrastih žic iz visokovrednega naravno trdega jekla B500S s premerom  14mm in več, za enostavno ojačitev. </t>
  </si>
  <si>
    <t>3.</t>
  </si>
  <si>
    <t>4.</t>
  </si>
  <si>
    <t>Zap. št</t>
  </si>
  <si>
    <t>šifra</t>
  </si>
  <si>
    <t>kol.</t>
  </si>
  <si>
    <t xml:space="preserve"> cena/enoto</t>
  </si>
  <si>
    <t>PRIPRAVLJALNA IN ZAKLJUČNA DELA</t>
  </si>
  <si>
    <t>Zakoličenje delovnega platoja, gradbene jame, točk za široki izkop in podpornih zidov, kompletno z zavarovanjem profilov</t>
  </si>
  <si>
    <t xml:space="preserve">Izvedba uradnega (certifikat) geodetskega posnetka izvedenih del, skupaj s komunalnim katastrom; za potrebe tehničnega pregleda in izvedbe projekta izvedenih del </t>
  </si>
  <si>
    <t>Rušitvena dela</t>
  </si>
  <si>
    <t>Odstranitev grmovja na gosto porasli površini (nad 50 % pokritega tlorisa) - ročno</t>
  </si>
  <si>
    <t>Odstranitev dreves z debli premera do 35 cm, kompletno z izkopom panjev in odvozom na stalno deponijo. (ocena)</t>
  </si>
  <si>
    <t>Odstranitev nadstrešnice in klopi avtobusnega postajališča kompletno s transportom na začasno deponijo po izbiri naročnika.</t>
  </si>
  <si>
    <t>Odstranitev prometnega znaka z nosilnim drogom, kompletno s transportom na začasno deponijo po izbiri naročnika.</t>
  </si>
  <si>
    <t>Odstranitev oglasne deske, kompletno s transportom na začasno deponijo po izbiri naročnika.</t>
  </si>
  <si>
    <t>Odstranitev kovinske ograje s krone obstoječega podpornega zidu in odvoz na trajno deponijo, kompletno s stroški deponiranja.</t>
  </si>
  <si>
    <t>Porušitev in odstranitev konstrukcije iz AB cementnega betona (obstoječi podporni zid). Postavka vključuje vse stroške, povezane z odvozom in  deponiranjem materiala (upoštevani vsi upravni postopki, raziskave materialov, ipd..)</t>
  </si>
  <si>
    <t>Končna ureditev</t>
  </si>
  <si>
    <t>Ponovna montaža prometnega znaka z nosilnim drogom, kompletno s transportom iz začasne deponije.</t>
  </si>
  <si>
    <t>Ponovna montaža oglasne deske, kompletno s transportom iz začasne deponije.</t>
  </si>
  <si>
    <t>Izdelava in montaža kovinske ograje na krono podporne konstrukcije</t>
  </si>
  <si>
    <t>PRIPRAVLJALNA IN ZAKLJUČNA DELA SKUPAJ</t>
  </si>
  <si>
    <t>Izkop vezljive in zrnate zemljine - 3. kategorije skupaj z nakladanjem (gradbena jama, delovni platoji, dostopne ceste,.. )</t>
  </si>
  <si>
    <t>Izkop mehke kamnine - 4. kategorije skupaj z nakladanjem (gradbena jama)</t>
  </si>
  <si>
    <t>Ureditev planuma temeljnih tal mehke zemljine - 2. in 3. kategorije (gradbena jama)</t>
  </si>
  <si>
    <t>Nasipi, zasipi</t>
  </si>
  <si>
    <t>Začasni nasip z zrnato kamnino - 4. kategorije z dobavo iz kamnoloma (delovni platoji, transportne poti...)</t>
  </si>
  <si>
    <t>Zasip zaledja podpornega zidu s kamnitim materialom z dobavo iz kamnoloma po plasteh 40cm</t>
  </si>
  <si>
    <t>Prevozi, razprostiranje in ureditev deponij materiala</t>
  </si>
  <si>
    <t>Odvoz zemljin 3. in 4. ktg na trajno deponijo na razdalji do 20km, vključno z deponiranjem. Postavka vključuje vse stroške, povezane z deponiranjem materiala (upoštevani vsi upravni postopki, raziskave materialov, ipd..)</t>
  </si>
  <si>
    <t>Humuziranje brežine, v debelini do 15 cm kompletno z zatravitvijo.</t>
  </si>
  <si>
    <t>Dela s cementnim betonom</t>
  </si>
  <si>
    <t>Dobava in vgraditev podložnega cementnega betona C12/16 v prerez do 0,15 m3/m2</t>
  </si>
  <si>
    <t>Dobava in vgraditev ojačenega cementnega betona C30/37 XC2; XD1; XF2; PVI v prerez nad 0,50 m3/m1 - temelj podpornega zidu in betonske obloge</t>
  </si>
  <si>
    <t>Dobava in vgraditev cementnega betona C35/45 XC4; XD3; XF4; PV-III  v prerez do 0,30 m3/m1 - podporni zid in betonska obloga</t>
  </si>
  <si>
    <t>Dobava in postavitev rebrastih palic iz visokovrednega naravno trdega jekla B500 B s premerom 14 mm in večjim, za srednje zahtevno ojačitev (piloti in AB grede)</t>
  </si>
  <si>
    <t>Dobava in postavitev rebrastih žic iz visokovrednega naravno trdega jekla B500 B s premerom do 12 mm, za srednje zahtevno ojačitev (piloti in AB grede)</t>
  </si>
  <si>
    <t>Dobava in postavitev armaturnih mrež iz visokovrednega naravno trdega jekla B500 B, za srednje zahtevno ojačitev (podporni zid, betonska obloga)</t>
  </si>
  <si>
    <t>Izdelava vezanega opaža temeljev višine do 70cm.</t>
  </si>
  <si>
    <t>Izdelava dvostranskega opaža ravnih sten višine do 6m</t>
  </si>
  <si>
    <t>Izdelava izcednice (barbakane) iz trde plastične cevi, premera 10 cm, dolžine do 50 cm</t>
  </si>
  <si>
    <t>Izdelava vzdolžne in prečne drenaže, globoke 1,1 do 2,0 m, iz mešanice enakozrnatega cementnega betona, obvite z geosintetikom, na planumu izkopa, po načrtu</t>
  </si>
  <si>
    <t>SKUPAJ Z DDV:</t>
  </si>
  <si>
    <t>Porušitev in odstranitev jeklene varnostne ograje z odvozom na trajno deponijo in stroški deponiranja</t>
  </si>
  <si>
    <t>Porušitev in odstranitev obstoječega zidu iz cementnega betona, do višine nove konstrukcije</t>
  </si>
  <si>
    <t>Porušitev in odstranitev stebra iz betona</t>
  </si>
  <si>
    <t>Porušitev in odstranitev jeklenega stebra javne razsvetjeve z odvozom na trajno deponijo</t>
  </si>
  <si>
    <t>Dobava in postavitev nepremičnega delovnega odra za izvajanje del na stebrih za namen, visok do 5,0 m. Tudi kot podpora opaža konzol</t>
  </si>
  <si>
    <t>Začasna prestavitev inštalacij elektroenergetskega kabelskega voda z obstoječega zidu v dolžini 90m</t>
  </si>
  <si>
    <t>Izkop vezljive in zrnate zemljine - 3. kategorije skupaj z nakladanjem</t>
  </si>
  <si>
    <t>Ureditev planuma temeljnih tal mehke zemljine - 3. in 3. kategorije (gradbena jama)</t>
  </si>
  <si>
    <t>Zasip zaledja konstrukcije s kamnitim materialom z dobavo iz kamnoloma po plasteh 40cm</t>
  </si>
  <si>
    <t>Dobava in vgraditev cementnega betona C30/37 v prerez do 0,50 m3/m1 - dobetonaža starega zidu (podlivanje temelja, venec, obbetonaža z notranje strani zidu)</t>
  </si>
  <si>
    <t>Dobava in vgraditev cementnega betona C30/37 XC3; XD2; XF4; PV-II  v prerez do 0,50 m3/m1 - konstrukcija</t>
  </si>
  <si>
    <t>Dobava in vgraditev cementnega betona C30/37 XC3; XD3; XF4; PV-III  v prerez do 0,50 m3/m1 - robni venec</t>
  </si>
  <si>
    <t>Dobava in postavitev rebrastih palic iz visokovrednega naravno trdega jekla B500 B s premerom 14 mm in večjim, za srednje zahtevno ojačitev</t>
  </si>
  <si>
    <t>Dobava in postavitev rebrastih žic iz visokovrednega naravno trdega jekla B500 B s premerom do 12 mm, za srednje zahtevno ojačitev</t>
  </si>
  <si>
    <t>Izdelava enostranskega opaža</t>
  </si>
  <si>
    <t>Izdelava dvostranskega podprtega opaža robnih vencev</t>
  </si>
  <si>
    <t>Ključavničarska dela in dela v jeklu</t>
  </si>
  <si>
    <t>Dobava in vgraditev ograje za pešce iz jeklenih cevnih profilov z vertikalnimi polnili, visoke 110 cm</t>
  </si>
  <si>
    <t xml:space="preserve">m1 </t>
  </si>
  <si>
    <t>Dela pri popravilu objektov</t>
  </si>
  <si>
    <t>Čiščenje površine cementnega betona brez odkrite armature, z vodnim curkom pod visokim pritiskom</t>
  </si>
  <si>
    <t>Zaščitna dela</t>
  </si>
  <si>
    <t>Izdelava hidroizolacije z bitumenskimi trakovi, debelimi 5 mm, sprijemna plast iz bitumenske lepilne zmesi</t>
  </si>
  <si>
    <t xml:space="preserve">m2 </t>
  </si>
  <si>
    <t>Izkop vezljive zemljine/zrnate kamnine – 3. kategorije, globine 2,1 do 4,0 m – strojno</t>
  </si>
  <si>
    <t>Izkop mehke kamnine – 4. kategorije, globine 2,1 do 5,0 m (zložbe)</t>
  </si>
  <si>
    <t>Izkop trde kamnine – 5. kategorij,  globine 2,1 do 5,0 m   (zložbe)</t>
  </si>
  <si>
    <t>Zasip z zrnato kamnino - 4. kategorije z dobavo iz kamnoloma ali iz izkopa, po plasteh 40cm (kamnite zložbe, grede in drenaže)</t>
  </si>
  <si>
    <t xml:space="preserve">Dobava in postavitev rebrastih žic iz visokovrednega naravno trdega jekla B500S vseh premerov, za enostavno ojačitev. </t>
  </si>
  <si>
    <t>Porušitev in odstranitev obstoječega zidu iz cementnega betona</t>
  </si>
  <si>
    <t>Izkop vezljive zemljine/zrnate kamnine – 3. kategorije, globine 2,1 do 5,0 m – strojno</t>
  </si>
  <si>
    <t>Ureditev planuma temeljnih tal - 3., 4.  in 5. kategorije (temelji kamnitih zložb)</t>
  </si>
  <si>
    <t>Posek in odstranitev dreves s premerom debla 10-30 cm, skupaj s panji in z vsemi prenosi ter nakladanjem in odvozom na trajno deponijo, vključno s stroški deponiranja.</t>
  </si>
  <si>
    <t>Posek in odstranitev dreves s premerom 30-50 cm, skupaj  s panji in z vsemi prenosi ter nakladanjem in odvozom na trajno deponijo, vključno s stroški deponiranja.</t>
  </si>
  <si>
    <t>Zakoličenje osi struge</t>
  </si>
  <si>
    <t xml:space="preserve">Zakoličenje osi platojev za izdelavo ureditev struge in zavarovanje profilov </t>
  </si>
  <si>
    <t>Izkop vezljive zemljine/zrnate kamnine – 3. kategorije za ureditev struge, globine 2,1 do 4,0 m – strojno, planiranje dna ročno (razširitev struge, brežine, skalometi, zaščite dna).</t>
  </si>
  <si>
    <t>Izkop mehke kamnine – 4. kategorije za ureditev strugee, globine 2,1 do 4,0 m (razširitev struge, brežine, skalometi, zaščite dna).</t>
  </si>
  <si>
    <t>Izkop trde kamnine – 5. kategorije za ureditev struge, globine 2,1 do 4,0 m   (razširitev struge, brežine, skalometi, zaščite dna).</t>
  </si>
  <si>
    <t>Ureditev planuma temeljnih tal - 3. in 4. kategorije (temelji lesenih kašt)</t>
  </si>
  <si>
    <t>Nasipi, zasipi, klini, posteljica in glinasti naboj</t>
  </si>
  <si>
    <t>Zasip z zrnato kamnino - 3. in 4. kategorije z dobavo iz začasnih deponij (razprostiranje ob brežinah, zasip skalometov, razprostiranje proda po dnu)</t>
  </si>
  <si>
    <t>Strojno planiranje poševnih površin s planirno žlico in humusiranje brežine brez valjanja s humusnim materialom od izkopa, v debelini do 20cm (strojno)</t>
  </si>
  <si>
    <t>Zatravitev površin s travnim semenom</t>
  </si>
  <si>
    <t>Dobava in vgradnja pletiva iz jute za prekritje dela zatravljenih površin (skupaj z sidri za pritditev na brežino)</t>
  </si>
  <si>
    <t>Izdelava izcednice (barbakane črne barve) iz trde plastične cevi, premera 10 cm, dolžine nad 100 cm.</t>
  </si>
  <si>
    <t>Zavarovalna in ureditvena dela</t>
  </si>
  <si>
    <t>Strojna izdelava skalometa v betonu z globokim stičenjem iz lomljenca od fi50cm do fi80cm položenega v svež beton C20/25 (70% kamen, 30% beton), vključno z dobavo materiala; stiki zatravljeni</t>
  </si>
  <si>
    <t>Dobava in zasaditev raznih grmovnih vrst na brežini, visokih 40 do 80cm (vrste grmovnic skladno z načrtom krajinske arhitektutre).</t>
  </si>
  <si>
    <t>Dobava in vgradnja borovih oblic fi25cm za izvedbo lesenih kašt. Skupaj s spojnim materialom.</t>
  </si>
  <si>
    <t>Brežine</t>
  </si>
  <si>
    <t>ZAVAROVALNA / SANACIJSKA DELA</t>
  </si>
  <si>
    <t>Zaščita brežin s prilagojenimi ali visečimi mrežami in pasivnimi sidri ter lovilno sidrano zaveso</t>
  </si>
  <si>
    <t>*OPOMBA</t>
  </si>
  <si>
    <t>Pozidava kamnite obloge</t>
  </si>
  <si>
    <t>Geološki in geomehanski nadzor</t>
  </si>
  <si>
    <t>A.</t>
  </si>
  <si>
    <t>ELEKTROINŠTALACIJSKI MATERIAL IN DELA</t>
  </si>
  <si>
    <t>1.</t>
  </si>
  <si>
    <t>PRIPRAVLJALNA IN ZAKLJUČNA DELA ZA SN, NN IN JR INŠTALACIJE</t>
  </si>
  <si>
    <t>2.</t>
  </si>
  <si>
    <t>GRADBENI MATERIAL IN DELA ZA SN, NN IN JR INŠTALACIJO</t>
  </si>
  <si>
    <t>ELEKTROMONTAŽNI MATERIAL IN DELA ZA SN, NN IN JR INŠTALACIJO</t>
  </si>
  <si>
    <t>MERITVE IN PREGLEDI</t>
  </si>
  <si>
    <t>PROJEKT IZVEDENIH DEL PID KOMPLET ELEKTRO INSTALACIJ V 4-IH IZVODIH IN 1 IZVOD V ELEKTRONSKI OBLIKI (format dwg, doc, xlx,pdf) NA USTREZNEM MEDIJU</t>
  </si>
  <si>
    <t>KPL</t>
  </si>
  <si>
    <t>SKUPAJ ELEKTROINŠTALACIJSKI MATERIAL IN DELA:</t>
  </si>
  <si>
    <t>1.1.</t>
  </si>
  <si>
    <t>Pripravljalna in zaključna dela</t>
  </si>
  <si>
    <t>1.2.</t>
  </si>
  <si>
    <t>Prevozi</t>
  </si>
  <si>
    <t>1.3.</t>
  </si>
  <si>
    <t>Zavarovanje gradbišča</t>
  </si>
  <si>
    <t>1.4.</t>
  </si>
  <si>
    <t>Usmeritev prometa</t>
  </si>
  <si>
    <t>1.5.</t>
  </si>
  <si>
    <t>Čiščenje okolice trase</t>
  </si>
  <si>
    <t>1.6.</t>
  </si>
  <si>
    <t>Odvoz materiala na trajno deponijo</t>
  </si>
  <si>
    <t>1.7.</t>
  </si>
  <si>
    <t>Koordinacije odklopov in priklopov</t>
  </si>
  <si>
    <t>1.8.</t>
  </si>
  <si>
    <t>Zakoličba obstoječih komunalnih vodov</t>
  </si>
  <si>
    <t>SKUPAJ PRIPRAVLJALNA IN ZAKLJUČNA DELA ZA SN, NN IN JR INŠTALACIJE</t>
  </si>
  <si>
    <t>zap.št.</t>
  </si>
  <si>
    <t>opis materiala oz. del</t>
  </si>
  <si>
    <t>ME</t>
  </si>
  <si>
    <t>količina</t>
  </si>
  <si>
    <t>delo in mat.</t>
  </si>
  <si>
    <t>vse skupaj</t>
  </si>
  <si>
    <t>UPOŠTEVATI JE POTREBNO SPLOŠNE OPOMBE K POPISU</t>
  </si>
  <si>
    <t>2.1.</t>
  </si>
  <si>
    <t>2.2.</t>
  </si>
  <si>
    <t>2.3.</t>
  </si>
  <si>
    <t>2.4.</t>
  </si>
  <si>
    <r>
      <t xml:space="preserve">Dobava DWP cevi </t>
    </r>
    <r>
      <rPr>
        <sz val="8"/>
        <color indexed="8"/>
        <rFont val="Calibri"/>
        <family val="2"/>
        <charset val="238"/>
      </rPr>
      <t xml:space="preserve">Ø </t>
    </r>
    <r>
      <rPr>
        <sz val="8"/>
        <color indexed="8"/>
        <rFont val="Arial"/>
        <family val="2"/>
        <charset val="238"/>
      </rPr>
      <t xml:space="preserve">110 mm </t>
    </r>
  </si>
  <si>
    <t>2.5.</t>
  </si>
  <si>
    <t>Izkop jarka in izdelava kabelskega jaška, betonska cev Φ 600 mm, višine 1.0 m z LTŽ pokrovom za lahek promet (pokrov 60 x 60 cm) napis ELEKTRIKA za JR</t>
  </si>
  <si>
    <t>2.6.</t>
  </si>
  <si>
    <t>Izkop jarka in izdelava kabelskega jaška, betonska cev Φ 600 mm, višine 1.0 m z LTŽ pokrovom za težak promet (pokrov 60 x 60 cm) napis ELEKTRIKA za JR</t>
  </si>
  <si>
    <t>2.7.</t>
  </si>
  <si>
    <t>Izkop jarka in izdelava kabelskega jaška, betonska cev Φ 400 mm, višine 1.0 m z LTŽ pokrovom za lahek promet (pokrov 60 x 60 cm) napis ELEKTRIKA za JR</t>
  </si>
  <si>
    <t>2.8.</t>
  </si>
  <si>
    <t>Izkop jarka in izdelava tipskega betonskega temelja za drog ZIP pole ZP2-10, skladno z navodili proizvajalca ter ostalim drobnim montažnim materialom</t>
  </si>
  <si>
    <t>2.9.</t>
  </si>
  <si>
    <t>Izkop jarka in izdelava tipskega betonskega temelja za NN drog N9 skladno z navodili proizvajalca z ostalim drobnim montažnim materialom</t>
  </si>
  <si>
    <t>2.10.</t>
  </si>
  <si>
    <t>Izkop jarka in izdelava tipskega betonskega temelja za SN drog Z12 skladno z navodili proizvajalca z ostalim drobnim montažnim materialom ter polaganjem valjanca Fe/Zn 25 x 4 mm dolžine 12m v izkopan jarek in križnimi sponkami kosov 8</t>
  </si>
  <si>
    <t>2.11.</t>
  </si>
  <si>
    <t>Prečkanje SN daljnovoda čez kolesarsko stezo, mehansko zaščititi daljnovod pri izkopih za kolesarsko stezo</t>
  </si>
  <si>
    <t>2.12.</t>
  </si>
  <si>
    <t>Zasip kabelskega jarka do prekritja cevi s peskom, izravnava</t>
  </si>
  <si>
    <t>2.13.</t>
  </si>
  <si>
    <t>Zasip kabelskega jarka s tamponskim materialom z zabijanjem v plasteh</t>
  </si>
  <si>
    <t>2.14.</t>
  </si>
  <si>
    <t>Opozorilni trak z napisom POZOR ENERGETSKI KABEL v kabelskem jarku nad cevmi</t>
  </si>
  <si>
    <t>SKUPAJ GRADBENI MATERIAL IN DELA ZA SN, NN IN JR INŠTALACIJO</t>
  </si>
  <si>
    <t>3.1.</t>
  </si>
  <si>
    <r>
      <t xml:space="preserve">Dobava in uvlačenje kabla NAYY-J 4 x 16 + 2.5 mm2 v DWP cev </t>
    </r>
    <r>
      <rPr>
        <sz val="8"/>
        <color indexed="8"/>
        <rFont val="Calibri"/>
        <family val="2"/>
        <charset val="238"/>
      </rPr>
      <t>Ø</t>
    </r>
    <r>
      <rPr>
        <sz val="9.1999999999999993"/>
        <color indexed="8"/>
        <rFont val="Arial"/>
        <family val="2"/>
        <charset val="238"/>
      </rPr>
      <t xml:space="preserve"> 110 mm, skupaj z V-S sčitniki</t>
    </r>
  </si>
  <si>
    <t>3.2.</t>
  </si>
  <si>
    <t>Dobava in polaganje valjenca Fe/Zn 25 x 4 mm v izkopan rov skupaj s kabelsko kanalizacijo za JR</t>
  </si>
  <si>
    <t>3.3.</t>
  </si>
  <si>
    <t>Križna sponka 58 x 58 mm narejena po slovenskem standardu, zalita s kabelsko maso in položena v zemljo za izvedbo odcepov na kandelabre</t>
  </si>
  <si>
    <t>3.4.</t>
  </si>
  <si>
    <t>Dobava in montaža LED cestne svetilke 82W, 9600lm, 3000K, CRI&gt;=80, kot naprimer SITECO 5XC3A31B08MC, moči 80.5W, 9523lm, 3000K, CRI&gt;=80, komplet z drobnim montažnim materialom oziroma ustrezna</t>
  </si>
  <si>
    <t>3.5.</t>
  </si>
  <si>
    <t>Dobava in montaža LED cestne svetilke 130W, 12600lm, 3000K, CRI&gt;=80, kot naprimer SITECO 5XC3F31B08MC, moči 129.6W, 12520lm, 3000K, CRI&gt;=80, komplet z drobnim montažnim materialom oziroma ustrezna</t>
  </si>
  <si>
    <t>3.6.</t>
  </si>
  <si>
    <t>Varni lomljiv drog tip ZIP pole ZP2-10 h=10m komplet s sponkami, vratci s pokrovom za sponke, ozemljitveno sponko, varovalko in vsem materialom potrebnim za montažo ter nastavkom za D=60mm za namestitev svetilke oziroma ustrezen</t>
  </si>
  <si>
    <t>3.7.</t>
  </si>
  <si>
    <t xml:space="preserve">NN nosilni drog N9, komplet </t>
  </si>
  <si>
    <t>3.8.</t>
  </si>
  <si>
    <t>SN nosilni ojačan drog NO 12, komplet z ročnim pogonom za zunanjo postavitev tip RPZ 1 in vso ostalo opremo</t>
  </si>
  <si>
    <t>3.9.</t>
  </si>
  <si>
    <t>Odklop NN prostozračnega voda na obstoječem drogu</t>
  </si>
  <si>
    <t>3.10.</t>
  </si>
  <si>
    <t>Priklop NN prostozračnega voda na novem prestavljenem drogu</t>
  </si>
  <si>
    <t>3.11.</t>
  </si>
  <si>
    <t>Odstranitev obstoječega NN droga komplet s temeljem</t>
  </si>
  <si>
    <t>3.12.</t>
  </si>
  <si>
    <t>Odklop SN daljnovoda na obstoječem drogu</t>
  </si>
  <si>
    <t>3.13.</t>
  </si>
  <si>
    <t>Priklop SN daljnovoda na novem prestavljenem drogu</t>
  </si>
  <si>
    <t>3.14.</t>
  </si>
  <si>
    <t>Odstranitev obstoječega SN droga komplet s temeljem</t>
  </si>
  <si>
    <t>3.15.</t>
  </si>
  <si>
    <t>Povezava ozemljitvenega traku na kandelabre ter vse ostale večje kovinske mase</t>
  </si>
  <si>
    <t>3.16.</t>
  </si>
  <si>
    <t>Koordinacija in sodelovanje pri delih z elektro distribucijskim podjetjem Elektro Celje.</t>
  </si>
  <si>
    <t>3.17.</t>
  </si>
  <si>
    <t>Priprava odklopov, zavarovanje-stroški distribucije</t>
  </si>
  <si>
    <t>3.18.</t>
  </si>
  <si>
    <t>Geodetski posnetek trase</t>
  </si>
  <si>
    <t>SKUPAJ ELEKTROMONTAŽNI MATERIAL IN DELA ZA SN, NN in JR INŠTALACIJO</t>
  </si>
  <si>
    <t>4.1.</t>
  </si>
  <si>
    <t>Električne meritve kablovodov, komplet z izdelavo tehnične dokumentacije meritev v 4-ih izvodih</t>
  </si>
  <si>
    <t>4.2.</t>
  </si>
  <si>
    <t xml:space="preserve">Meritve ozemljil in izenačitve potencialov vseh prevodnih kovinskih mas, komplet z izdelavo tehnične dokumentacije meritev v 4-ih izvodih. </t>
  </si>
  <si>
    <t>SKUPAJ MERITVE IN PREGLEDI</t>
  </si>
  <si>
    <t>SPLOŠNE OPOMBE K POPISU</t>
  </si>
  <si>
    <t xml:space="preserve">Ponudnik mora v ponujenih cenah vsake posamezne postavke popisa zajeti in upoštevati: </t>
  </si>
  <si>
    <t xml:space="preserve"> - dobavo novega nerabljenega materiala </t>
  </si>
  <si>
    <t xml:space="preserve"> - dobavo navedenega materiala na objekt naročnika, zajeti morajo biti vsi stroški nabave, transporta, dostave in storitev dobave,</t>
  </si>
  <si>
    <t xml:space="preserve"> - strokovno vgradnjo oz. montažo dobavljenega materiala, zajeti morajo biti vsi stroški storitve vgradnje oz. montaže,</t>
  </si>
  <si>
    <t xml:space="preserve"> - drobni montažni material, ki je potreben za storitev vgradnje oz. montaže, zajeti morajo biti vsi stroški nabave, transporta, dostave in storitev dobave.</t>
  </si>
  <si>
    <t xml:space="preserve">Ovrednotiti je potrebno vse postavke popisa - v kolikor je pri kateri od postavk dopisano "ne nudimo" oz. je postavka neovrednotena, se šteje, da je ponudba neveljavna. </t>
  </si>
  <si>
    <r>
      <t xml:space="preserve">Pri posameznih postavkah naročnik zahteva, da ponudnik izpolni rubriko </t>
    </r>
    <r>
      <rPr>
        <b/>
        <i/>
        <u/>
        <sz val="10"/>
        <rFont val="Arial"/>
        <family val="2"/>
        <charset val="238"/>
      </rPr>
      <t xml:space="preserve">Ponujamo znamka in tip : (obvezno vpisati). </t>
    </r>
    <r>
      <rPr>
        <b/>
        <i/>
        <sz val="10"/>
        <rFont val="Arial"/>
        <family val="2"/>
        <charset val="238"/>
      </rPr>
      <t>Ponudnik navede proizvajalca in točen model in tip materiala, ki ga ponuja in namerava dobaviti in vgraditi oz. montirati. Ponudnik mora priložiti  tehnično dokumentacijo ponujanega materiala in druga dokazila o izpolnjevanju pogojev.</t>
    </r>
  </si>
  <si>
    <t>V kolikor ponudnik pri posameznih postavkah ne izpolni rubrike "ponujamo" se upošteva, da ponuja enak model in tip materiala navedenega proizvajalca v popisu!</t>
  </si>
  <si>
    <t>Popis tvori celoto skupaj z grafičnim in teksualnim delom načrta, zato ga je potrebno brati skupaj s celotnim načrtom (grafike, tehnična poročila)</t>
  </si>
  <si>
    <t>V posameznih postavkah je zajeto: dobava materiala, vgradnja ali montaža materiala in gradbena pomoč inštalaterjem, razen kjer je eksplicitno drugače navedeno</t>
  </si>
  <si>
    <t>Tam, kjer je v popisu opreme določen kos opisan kot določen tip ali blagovna znamka, se to razume v smislu lažjega opisa: enakovreden ali boljši.</t>
  </si>
  <si>
    <t>Ponudnik je dolžan o vsaki ugotovljeni neskladnosti med popisom in tehničnim poročilom in/ali grafičnimi prikazi obvestiti projektanta in investitorja ter zahtevati pojasnilo pred oddajo ponudbe.</t>
  </si>
  <si>
    <t>Investitor bo zagotovil delovne površine v okviru ustreznega delovnega pasu. Na odsekih, kjer bo zaradi objektivnih vzrokov (v območju bližine objektov, konfiguracije terena, nepridobljenih soglasij ipd.) delovni pas ožji od običajnega se gradnja prilagodi dejanskim razmeram na terenu.</t>
  </si>
  <si>
    <t xml:space="preserve">Vse ostale površine, ki jih bo izvajalec potreboval za gradnjo in za organizacijo gradbišč, si bo moral priskbeti sam na svoje stroške.   </t>
  </si>
  <si>
    <t>Izvajalec je dolžan izvesti vsa dela kvalitetno, v skladu s predpisi, projektom, tehničnimi pogoji za izgradnjo plinovodov in v skladu z dobro gradbeno prakso.</t>
  </si>
  <si>
    <t xml:space="preserve">Izvajalec mora omogočati stalen, prost in vzdrževan dostop za potrebe intervencije oz. vzdrževanja  </t>
  </si>
  <si>
    <t>Izkopi za jarke, kanale in jaške vključujejo odmet na rob jarka oz. na tovorno vozilo in odvoz na deponijo</t>
  </si>
  <si>
    <t>Izvajalec mora v enotnih cenah upoštevati naslednje stroške, v kolikor le-ti niso upoštevani v posebnih postavkah:</t>
  </si>
  <si>
    <t>- vse stroške za pridobitev začasnih površin za gradnjo  izven delovnega pasu (soglasja, odškodnine, itd.);</t>
  </si>
  <si>
    <t>- vse stroške v zvezi z začasnim odvozom, deponiranjem in vračanjem izkopanega materiala na mestih, kjer ga ne bo možno deponirati na gradbišču;</t>
  </si>
  <si>
    <t>- vse stroške za postavitev gradbišča, gradbiščnih objektov, ureditev začasnih deponij, tekoče vzdrževanje in odstranitev gradbišča;</t>
  </si>
  <si>
    <t>- vse stroške za sanacijo in kultiviranje površin delovnega pasu in gradbiščnih površin po odstranitvi objektov;</t>
  </si>
  <si>
    <t>- stroške za postavitev objekta s poslovnim prostorom vključno z opremo za dve delovni mesti in za skupne operativne sestanke vel. cca 20 m2 za potrebe investitorja, s tekočim vzdrževanjem in čiščenjem</t>
  </si>
  <si>
    <t>- vse stroške v zvezi s transporti po javnih poteh in cestah: morebitne odškodnine, morebitne sanacije cestišč zaradi poškodb med gradnjo itd.</t>
  </si>
  <si>
    <t>- stroške odvoza in zagotovitev odstranjevanja odpadnega gradbenega materiala skladno z zakonodajo na področju ravnanja z odpadki (odvoz na urejene deponije s taksami itd.)</t>
  </si>
  <si>
    <t>- vsi stroški za zagotavljanje varnosti in zdravja pri delu, zlasti stroške za vsa dela, ki izhajajo iz zahtev Varnostnega načrta</t>
  </si>
  <si>
    <t>- stroški odvoda meteorne vode iz gradbene jame in vode, ki se izceja iz bočnih strani izkopa, če je potrebno</t>
  </si>
  <si>
    <t>- stroški dela v kampadah zaradi oteženih geoloških razmer</t>
  </si>
  <si>
    <t>- stroški dela v nagnjenem terenu</t>
  </si>
  <si>
    <t>- stroški oteženega izkopa v mokrem terenu, izkop v vodi, prekop potokov itd.</t>
  </si>
  <si>
    <t>- stroške gradbiščne eletrične omarice z obdobnimi električnimi meritvami</t>
  </si>
  <si>
    <t>Vsa nepredvidena dela so zajeta v generalni postavki nepredvidenih del v skupni rekapitulaciji vseh sklopov projekta</t>
  </si>
  <si>
    <t>Načrt:</t>
  </si>
  <si>
    <t>PRIPRAVLJALNA IN DRUGA DELA</t>
  </si>
  <si>
    <t>SADILNA IN SETVENA DELA</t>
  </si>
  <si>
    <t>SPLOŠNE OPOMBE:</t>
  </si>
  <si>
    <t>Cene so projektantske (informativne).</t>
  </si>
  <si>
    <t>Pri delih upoštevati tudi: vse vertikalne in horizontalne prenose, prevoze in transporte; vsa zavarovanja okolice med izvedbo del; vsa pripravljalna in zaključna dela.</t>
  </si>
  <si>
    <t>Izvajalec je dolžan pri sestavi ponudbe in izvajanju del upoštevati vse grafične in tekstualne dele  projekta, v primeru tiskarskih napak in neskladij v projektu je dolžan na to opozoriti projektanta pred oddajo ponudbe oz. izvedbo!</t>
  </si>
  <si>
    <t>Izvajalec je dolžan pri ponudbi upoštevati vse povezane stroške, ki so potrebni za tehnično pravilno izvedbo del, ki jih ponuja v izvedbo (kot npr. razni pritrdilni material, vezni, tesnilni material, podkonstrukcije  in podobno.</t>
  </si>
  <si>
    <t>Izvajalec je dolžan pred izvedbo predložiti vse elemente, materiale, gradiva, vključno s sadilnim materialom, v potrditev odgovornemu projektantu krajinske arhitekture!</t>
  </si>
  <si>
    <t>Vse spremembe je potrebno nujno uskladiti s projektantom!</t>
  </si>
  <si>
    <t>OPOMBE:</t>
  </si>
  <si>
    <t>Gradbena mehanizacija se pred začetkom gradnje opere, da se odstranijo morebitni ostanki invazivnih vrst. Pri gradnji in urejanju terena je potrebno uporabljati le zemljino, ki preverjeno ne vsebuje ostankov (semen, delov stebel, korenik, listov) invazivnih avtohtonih in tujerodnih rastlin.</t>
  </si>
  <si>
    <t>Pred začetkom gradbenih del je treba odgrniti in ustrezno shraniti živico (humozna površinska plast), iz območja korenin odstranjenih dreves. Za vsa zemeljska dela velja DIN 18915/2013 Uporaba rastlin pri urejanje zelenih površin - Zemeljska dela (Vegetationstechnik im Landschaftsbau – Bodenarbeiten).
Živico se loči od mrtvice in se jo ustrezno hrani na začasni deponiji po DIN 18915. Odgrnjeno živico se ustrezno shrani, na kup (zasipnico maksimalne višine 100 cm) znotraj gradbenega zemljišča. Če je predvideno daljše shranjevanje (več kot 3 mesece), je zasipnico treba začasno ozeleniti, pri čemer morajo semena ustrezati DIN 18917/2013.
Po zasipnicah se ne sme voziti! Pred ponovnim razprostiranjem in dodajanjem snovi za izboljšanje je treba živico presejati in odstraniti kamenje in večje dele rastlin (večje od 5 cm). Živica se ne sme mešati s tujki (npr. porušenim materialom, deli podrtih dreves itd.). Obogateno živico se uporabi za rastni substrat za zatravitev in sajenje dreves.</t>
  </si>
  <si>
    <t>Pred začetkom gradbenih del je obvezno varovanje obstoječih dreves na gradbišču, ki mora biti izvedeno v skladu s tehničnimi predpisi, tako da se za časa gradnje dreves ne poškoduje. Za zaščito dreves in zasaditev pri gradbenih posegih se upošteva DIN 18920. Varovanje celotnega gozdnega roba in celotnega oboda drevoreda POTIi, ki meji na območje obdelave, se izvede z 2-metrsko visoko trdno ograjo, s stranskim odmikom od roba krošnje dreves 1,5 m oz. od gozdnega roba, ki ga ohranjamo. Območja drevesnih korenin se ne smejo zalivati z odpadno vodo z gradbišča, le-ta na njih tudi ne sme zastajati!
Na območju korenin je prepovedana vožnja z delovni stroji, odlaganje gradbenega materiala in odkopavanje zemlje. Treba se je izogniti kakršnemukoli nasipavanju na območju korenin dreves. Če ni druge možnosti, so dovoljena manjša lokalna nasutja do 20 cm zračnega grobozrnatega materiala, vendar morata vsaj 1 m okrog debla in 1/3 površine območja korenin ostati brez nasutja. Če se na gradbišču v času rasti zniža nivo podtalnice in to traja več kot 3 tedne, je treba drevesa primerno zalivati. Po potrebi je primerno tudi zmanjšanje transpiracijske listnate površine ali uporaba antitranspirantov.</t>
  </si>
  <si>
    <t>V območju drevesnih korenin se dela obvezno izvajajo ročno. Korenin se ne sme poškodovati!</t>
  </si>
  <si>
    <t>Poz</t>
  </si>
  <si>
    <t>Opis dela oz. dobave</t>
  </si>
  <si>
    <t>enota</t>
  </si>
  <si>
    <t>cena/enoto</t>
  </si>
  <si>
    <t>cena</t>
  </si>
  <si>
    <t>1.1</t>
  </si>
  <si>
    <t>Odstranitev cvetlične grede na območju parka</t>
  </si>
  <si>
    <t xml:space="preserve">Odstranitev obstoječe cvetlične grede, fino planiranje in zatravitev. </t>
  </si>
  <si>
    <t>1.2</t>
  </si>
  <si>
    <t>Odstranitev grmovnic na območju parka</t>
  </si>
  <si>
    <t xml:space="preserve">Odstranitev obstoječih grmovnic do višine 1,5m z izkopom korenin in zapolnitvijo jame. </t>
  </si>
  <si>
    <t>1.3</t>
  </si>
  <si>
    <t>Odstranitev obstoječe klopi</t>
  </si>
  <si>
    <t>Odstranitev obstoječe klopi na območju parka, vključno s temeljenjem!</t>
  </si>
  <si>
    <t>1.4</t>
  </si>
  <si>
    <t>Odstranitev obstoječe peščene poti</t>
  </si>
  <si>
    <t>Odstranitev obstoječe poti. Uporaba odstranjenega materiala za nov potek poti</t>
  </si>
  <si>
    <t>Sanacija površine - zasip in zatravitev (glej postavko zatravitve!)</t>
  </si>
  <si>
    <t>1.5</t>
  </si>
  <si>
    <t>Izvedba peščene pešpoti v širini 1,0m</t>
  </si>
  <si>
    <t>Zakoličba poti. Višinski potek poti sledi poteku terena. Zakoličbo pred izvedbo potrdi projektant!</t>
  </si>
  <si>
    <t>Izkop v globini 35 cm. Skladiščenje izkopanega materiala na začasni deponiji.</t>
  </si>
  <si>
    <t>Dobava, vgradnja in uvaljanje tamponskega drobljenca 0/32mm v minimalni debelini 30cm, 2-3cm pod končno koto!</t>
  </si>
  <si>
    <t>Dobava, vgradnja in uvaljanje zaporne plasti drobljenca frakcije 0-4. Pred vgradnjo projektant potrdi vzorec materiala, ki mora biti enake frakcije in tipa kamnine kot drugod po parku!</t>
  </si>
  <si>
    <t>Fino planiranje in sanacija robov (glej postavko zatravitve!)</t>
  </si>
  <si>
    <t>1.6</t>
  </si>
  <si>
    <t>Klop</t>
  </si>
  <si>
    <t>Izvedba klopi po detajlu - glej načrt krajinske arhitekture! Pred izvedbo vzorec potrdi projektant! Leseno sedišče, iz lepljenih lesenih desk (macesen) 5x 8/20/300 z vmesno fugo 1,5cm. Pritrditev preko vroče cinkanega ploščatega jekla 8x50x440mm in U profilov U50x30x3mm, dolžine 194mm s privarjenim trakom 8x50x440mm. AB temelj dimenzije 200x70x20cm, brušen prefabrikat, temeljenje do globine zmrzovanja.</t>
  </si>
  <si>
    <t>1.7</t>
  </si>
  <si>
    <t>Miza</t>
  </si>
  <si>
    <t>Izvedba klopi po detajlu - glej načrt krajinske arhitekture! Pred izvedbo vzorec potrdi projektant! MIZA je 300 cm dolga in 84,5 cm široka z zgornjo leseno oblogo iz ležeče postavljenih lepljenih lesenih desk dim. 4x 8/20/300 cm, z vmesno fugo 1,5 cm, enake dimenzije, lesa in obdelave kot klop. Lesen del se preko vroče cinkane kovinske podkostrukcije pričvrsti na 2 betonski nogi - AB trapezno oblikovan prefabrikat s finalno obdelavo brušenega betona dim 110x15x45/82x(enako kot klop), katerega se vtopi v temelj do globine zmrzovanja.</t>
  </si>
  <si>
    <t>1.8</t>
  </si>
  <si>
    <t>Označevalna tabla</t>
  </si>
  <si>
    <t xml:space="preserve">Izvedba table po detajlu - navodilo ZVKDS! </t>
  </si>
  <si>
    <t>1.9</t>
  </si>
  <si>
    <t xml:space="preserve">Zakoličba točk </t>
  </si>
  <si>
    <t>kom</t>
  </si>
  <si>
    <t>Zakoličba točk za sadilna mesta drevorednih dreves in pozicije klopi z geodetsko natančnostjo. Po zakoličbi pozicije potrdi projektant krajinske arhitekture!</t>
  </si>
  <si>
    <t>1.10</t>
  </si>
  <si>
    <t>Projektantski nadzor pooblaščenega krajinskega arhitekta</t>
  </si>
  <si>
    <t>ure</t>
  </si>
  <si>
    <t>PRIPRAVLJALNA IN DRUGA DELA SKUPAJ:</t>
  </si>
  <si>
    <t xml:space="preserve">aa aa </t>
  </si>
  <si>
    <t>Izvajalec sadilnih in setvenih del je odgovoren za 2-letno investicijsko  vzdrževanje oziroma vzdrževanje do vraščenosti rastlin</t>
  </si>
  <si>
    <t xml:space="preserve">aa aa aa aa </t>
  </si>
  <si>
    <t>Vse sadike morajo ustrezati standardu Evropskemu tehničnemu in kakovostnemu standardu za drevesnice (ENA).</t>
  </si>
  <si>
    <t xml:space="preserve">Pred vgradnjo sadik je potreben strokovni nadzor. </t>
  </si>
  <si>
    <t>RAVNANJE S SADIKAMI - ZAŠČITA 1: Rastline je potrebno posaditi takoj po dobavi. Če to ni mogoče, se jih lahko uskladišči za največ 48 ur. V tem času je treba rastline z enostavnimi ukrepi, kot je to na primer z zalivanjem in s pokrivanjem, zaščititi tako, da ne bo prišlo do poškodb zaradi izsušitve, zmrzali ali pregrevanja.</t>
  </si>
  <si>
    <t>RAVNANJE S SADIKAMI - ZAŠČITA 2: ko so rastline na gradbišču je treba preprečiti, da bi se poškodovale pri prevozu in premikanju, skladiščenju, vkopavanju v zasip in sajenju. Prav tako jih je treba zaščititi pred izsušitvijo, pregretjem in zmrzaljo.</t>
  </si>
  <si>
    <t>RAVNANJE S SADIKAMI - ZAŠČITA - ZASIP: glede na obseg zasaditve se predvidi čas oz. trajanje sadilnih del. Rastline se prestavijo v predhodno izkopane jarke ali se na območju vrtnarije izdelajo nadtalni zasipi! Pred zasipavanjem se koreninske grude OBVEZNO!! navlažijo. Korenine ali koreninske grude se z vseh strani prekrijejo z nasipom iz rahle zemlje, ki jo nato potlačimo in utrdimo, ter izdatno zalijemo. Sadike v loncih ustrezno zalijemo (5 litrov na lonec!!)</t>
  </si>
  <si>
    <t>Sadike se nabavijo po pogojih PZR in po terminskem planu. Če predpisanih sadik ni na voljo, mora izvajalec o spremembi obvestiti projektanta in šele z njegovim pisnim privoljenjem izvesti morebitno spremembo.</t>
  </si>
  <si>
    <t>V primeru nejasnosti veljajo določila DIN: 18915, 18916, 18917, 18918 in 18919!</t>
  </si>
  <si>
    <t>aa</t>
  </si>
  <si>
    <r>
      <t xml:space="preserve">SIST DIN 18915/2013 </t>
    </r>
    <r>
      <rPr>
        <sz val="10"/>
        <rFont val="Tahoma"/>
        <family val="2"/>
      </rPr>
      <t>Uporaba rastlin pri urejanje zelenih površin - Zemeljska dela</t>
    </r>
  </si>
  <si>
    <r>
      <t xml:space="preserve">SIST DIN 18916/2013 </t>
    </r>
    <r>
      <rPr>
        <sz val="10"/>
        <rFont val="Tahoma"/>
        <family val="2"/>
      </rPr>
      <t xml:space="preserve">Uporaba rastlin pri urejanje zelenih površin – Rastline in saditvena dela </t>
    </r>
  </si>
  <si>
    <r>
      <t xml:space="preserve">SIST DIN 18917/2013 </t>
    </r>
    <r>
      <rPr>
        <sz val="10"/>
        <rFont val="Tahoma"/>
        <family val="2"/>
      </rPr>
      <t>Uporaba rastlin pri urejanje zelenih površin – Trate in setvena dela</t>
    </r>
  </si>
  <si>
    <r>
      <t xml:space="preserve">SIST DIN 18918 </t>
    </r>
    <r>
      <rPr>
        <sz val="10"/>
        <rFont val="Tahoma"/>
        <family val="2"/>
      </rPr>
      <t xml:space="preserve">– Vegetacijska tehnika v krajinski gradnji </t>
    </r>
  </si>
  <si>
    <r>
      <rPr>
        <b/>
        <sz val="10"/>
        <rFont val="Tahoma"/>
        <family val="2"/>
        <charset val="238"/>
      </rPr>
      <t>DIN 18919/2013</t>
    </r>
    <r>
      <rPr>
        <sz val="10"/>
        <rFont val="Tahoma"/>
        <family val="2"/>
        <charset val="238"/>
      </rPr>
      <t xml:space="preserve"> – Vegetationstechnik im Landschaftsbau - Povzetek načel dobre prakse pri ureditvi in oskrbi zelenih površin</t>
    </r>
  </si>
  <si>
    <r>
      <rPr>
        <b/>
        <sz val="10"/>
        <rFont val="Tahoma"/>
        <family val="2"/>
        <charset val="238"/>
      </rPr>
      <t>SIST DIN 18920</t>
    </r>
    <r>
      <rPr>
        <sz val="10"/>
        <rFont val="Tahoma"/>
        <family val="2"/>
        <charset val="238"/>
      </rPr>
      <t xml:space="preserve"> – Zaščita dreves med gradnjo</t>
    </r>
  </si>
  <si>
    <t>Navožena zemlja ne sme vsebovati semena plevelov ali delov korenin koreninskih plevelov: kostreba, srakonja, pesjak.</t>
  </si>
  <si>
    <t>aa aa aa aa aa</t>
  </si>
  <si>
    <t>Na terenu je izvajalec gradbenih del dolžan sanirati površino in vzpostaviti prvotno stanje. Sanirajo se površine, kjer se je odvijal promet ali skladiščil gradbeni material. Površine, potlačene od delovnih strojev in težkih kamionov, se podrahljajo do globine 40 cm; če je zemlja onesnažena z gradbenim materialom: cementom, kemikalijami ali naftnimi derivati, se odstrani do globine do koder je kontaminirana.</t>
  </si>
  <si>
    <t>Pred začetkom gradbenih del je treba odgrniti in ustrezno shraniti živico (humozna površinska plast) do globine 20 cm. Odgrnjeno živico se ustrezno shrani, na kup (zasipnico max. višine 100 cm) znotraj gradbenega zemljišča. Če je predvideno daljše shranjevanje (več kot 3 mesece), je zasipnico treba začasno ozeleniti. Po zasipnicah se ne sme voziti! Pred ponovnim razprostiranjem in dodajanjem snovi za izboljšanje je treba živico presejati in odstraniti kamenje in večje dele rastlin (večje od 5cm). Živica se ne sme mešati s tujki (npr. porušenim materialom, deli podrtih dreves, ...)</t>
  </si>
  <si>
    <t>DREVESA</t>
  </si>
  <si>
    <t>cena na e.</t>
  </si>
  <si>
    <t xml:space="preserve">aa aa aa aa aa </t>
  </si>
  <si>
    <t>izkop jame v širini 1,5x premera bale oz. koreninske grude, v globini, ki ustreza višini koreninske grude; upoštevamo 1m3 izkopa/sadiko, odvoz nerodovitnega materiala 0,25m3/sadiko, dovoz rodovitne zemlje (mešanica hygromulla, komposta in šote), 0,25m3/sadiko, gnojenje z organskim gnojilom 5 l/m2 z dolgotrajnim delovanjem, vgraditev zemlje in saditev dreves, gnojilo, izdelava zalivalne sklede, zalivanje.</t>
  </si>
  <si>
    <t>stabiliziranje sadik dreves z lesenimi koli (3 koli/sadiko,  premer 8 cm, ošiljeni, h=250cm)</t>
  </si>
  <si>
    <t>privezovanje sadik dreves na lesene kole z elastično vrvjo npr. z vrvjo iz kokosovih vlaken (3 kosi/sadiko)</t>
  </si>
  <si>
    <t xml:space="preserve">sajenje, nabava in dovoz sadik (glej seznam rastlin) </t>
  </si>
  <si>
    <t>DREVESA SKUPAJ</t>
  </si>
  <si>
    <t>GRMOVNICE</t>
  </si>
  <si>
    <t xml:space="preserve">aa aa aa aa aa aa aa </t>
  </si>
  <si>
    <t>izkop jame 40 cm debela plast kvalitetne vrtne ali njivske zemlje. Navožen substrat ne sme vsebovati semena plevelov ali delov korenin koreninskih plevelov: kostreba, srakonja, pesjak. Fino ročno planiranje na višino ± 1 cm (na 4 m lati). Nivo zemlje je potrebno zravnati na 1 cm +/- končno niveleto (upoštevati posedanje), zalivanje.</t>
  </si>
  <si>
    <t xml:space="preserve">nabava, dobava in saditev sadik (glej seznam rastlin). Izkop jame, odvoz nerodovitnega materiala, vgradnja zemlje, gnojenje z umetnimi gnojili s kontroliranim sproščanjem dušika po specifikaciji, zagrinjanje, valjanje; Zalivanje s primernimi finimi razpršilci, površina zemlje mora biti ves čas klitja (3 tedne) primerno vlažna. </t>
  </si>
  <si>
    <t>917</t>
  </si>
  <si>
    <t>GRMOVNICE SKUPAJ</t>
  </si>
  <si>
    <t>SANACIJA  GOZDNEGA ROBA</t>
  </si>
  <si>
    <t>Glej popis projekta ureditve struge Meže!</t>
  </si>
  <si>
    <t>ZATRAVITEV</t>
  </si>
  <si>
    <t xml:space="preserve">aa aa aa aaa </t>
  </si>
  <si>
    <t>Navoz plodne zemlje v debelini 15 cm, razgrinjanje, grobo in fino planiranje, dognojevanje, nabava in setev travne mešanice (cca. 25-50 g travne mešanice na m²), zagrabljanje, uvaljanje in čiščenje po končanih delih. Uporabi se živica z izkopov, ki se ustrezno skladišči in pred vgradnjo obogati.</t>
  </si>
  <si>
    <t>ZATRAVITEV SKUPAJ</t>
  </si>
  <si>
    <t>SEZNAM RASTLIN</t>
  </si>
  <si>
    <t>*</t>
  </si>
  <si>
    <t>VD-KG</t>
  </si>
  <si>
    <t>visokodebelno drevo - koreninska gruda</t>
  </si>
  <si>
    <t>VDD-KG</t>
  </si>
  <si>
    <t>večdebelno drevo - koreninska gruda</t>
  </si>
  <si>
    <t>LG-KG</t>
  </si>
  <si>
    <t>listopadni grm - koreninska gruda</t>
  </si>
  <si>
    <t>latinsko ime</t>
  </si>
  <si>
    <t>slovensko ime</t>
  </si>
  <si>
    <t>kvaliteta</t>
  </si>
  <si>
    <t xml:space="preserve">obseg debla (cm)/enota </t>
  </si>
  <si>
    <t>minimalno št. Poganjkov</t>
  </si>
  <si>
    <t>začetek krošnje (cm)</t>
  </si>
  <si>
    <t>presajena</t>
  </si>
  <si>
    <t>kos/enota</t>
  </si>
  <si>
    <t>cena na kos (€)</t>
  </si>
  <si>
    <t>cena skupaj  (€)</t>
  </si>
  <si>
    <t>Betula pendula</t>
  </si>
  <si>
    <t>breza</t>
  </si>
  <si>
    <t>16/18</t>
  </si>
  <si>
    <t>3x</t>
  </si>
  <si>
    <t>Pinus sylvestris</t>
  </si>
  <si>
    <t>bor</t>
  </si>
  <si>
    <t>200-250</t>
  </si>
  <si>
    <t>Alnus glutinosa</t>
  </si>
  <si>
    <t>jelša</t>
  </si>
  <si>
    <t>GRMOVNICE IN PLEZALKE</t>
  </si>
  <si>
    <t>Cornus alba 'Sibirica'</t>
  </si>
  <si>
    <t>sibirski svib</t>
  </si>
  <si>
    <t>LG - KG</t>
  </si>
  <si>
    <t>60-80</t>
  </si>
  <si>
    <t>/</t>
  </si>
  <si>
    <t>Cornus alba 'Kesselringii'</t>
  </si>
  <si>
    <t>beli dren</t>
  </si>
  <si>
    <t>Cornus stolonifera 'Flaviramea'</t>
  </si>
  <si>
    <t>živikavi dren</t>
  </si>
  <si>
    <t>Cornus sanguinea 'Winter beauty'</t>
  </si>
  <si>
    <t>rdeči dren</t>
  </si>
  <si>
    <t>Cornus sanguinea</t>
  </si>
  <si>
    <t>Corylus avellana</t>
  </si>
  <si>
    <t>leska</t>
  </si>
  <si>
    <t>Frangula alnus</t>
  </si>
  <si>
    <t>skalna krhlika</t>
  </si>
  <si>
    <t>Salix cinerea</t>
  </si>
  <si>
    <t>pepelnatosiva vrba</t>
  </si>
  <si>
    <t>Salix purpurea</t>
  </si>
  <si>
    <t>rdeča vrba</t>
  </si>
  <si>
    <t>Salix rosmarinifolia</t>
  </si>
  <si>
    <t>rožmarinolistna vrba</t>
  </si>
  <si>
    <t>Clematis vitalba</t>
  </si>
  <si>
    <t>navadni srobot</t>
  </si>
  <si>
    <t>Hedera helix</t>
  </si>
  <si>
    <t>bršljan</t>
  </si>
  <si>
    <t>VG - KG</t>
  </si>
  <si>
    <t>Parthenocissus quinquefolia</t>
  </si>
  <si>
    <t>navadna divja trta</t>
  </si>
  <si>
    <t>SADILNA IN SETVENA DELA SKUPAJ</t>
  </si>
  <si>
    <t>Št. Načrta</t>
  </si>
  <si>
    <t>Načrt rekonstrukcije ceste z ureditvijo kolesarske steze</t>
  </si>
  <si>
    <t>Pododsek 1</t>
  </si>
  <si>
    <t>Pododsek 2</t>
  </si>
  <si>
    <t>Pododsek 3</t>
  </si>
  <si>
    <t>Pododsek 4</t>
  </si>
  <si>
    <t>Pododsek 5</t>
  </si>
  <si>
    <t>Pododsek 5a</t>
  </si>
  <si>
    <t>Priključek P118</t>
  </si>
  <si>
    <t>Načrt rekonstrukcije ceste z ureditvijo kolesarske steze - SKUPAJ</t>
  </si>
  <si>
    <t>Načrt premostitvenih objektov</t>
  </si>
  <si>
    <t>Most M1</t>
  </si>
  <si>
    <t>Most M2</t>
  </si>
  <si>
    <t>Prepust PR1</t>
  </si>
  <si>
    <t>Prepust PR2</t>
  </si>
  <si>
    <t>Načrt premostitvenih objektov - SKUPAJ</t>
  </si>
  <si>
    <t>Načrt opornih in podpornih konstrukcij</t>
  </si>
  <si>
    <t>Pozdporni zid PZ3 do PZ7</t>
  </si>
  <si>
    <t>Načrt opornih in podpornih konstrukcij - SKUPAJ</t>
  </si>
  <si>
    <t>Načrt vodnogospodarskih ureditev - SKUPAJ</t>
  </si>
  <si>
    <t>Načrt zaščite brežin - SKUPAJ</t>
  </si>
  <si>
    <t>Načrt s področja elektrotehnike - SKUPAJ</t>
  </si>
  <si>
    <t>Načrt krajinske arhitekture - SKUPAJ</t>
  </si>
  <si>
    <t>Etapa 2 - dela za dokončanje rekonstrukcije ceste</t>
  </si>
  <si>
    <t>Etapa 1 - dela za dokončanje rekonstrukcije ceste</t>
  </si>
  <si>
    <t>6.</t>
  </si>
  <si>
    <t>7.</t>
  </si>
  <si>
    <t>11 132</t>
  </si>
  <si>
    <t>km</t>
  </si>
  <si>
    <t>11 222</t>
  </si>
  <si>
    <t>11 298</t>
  </si>
  <si>
    <t>11 299</t>
  </si>
  <si>
    <t>12 131</t>
  </si>
  <si>
    <t>12 141</t>
  </si>
  <si>
    <t>12 151</t>
  </si>
  <si>
    <t>12 152</t>
  </si>
  <si>
    <t>12 161</t>
  </si>
  <si>
    <t>12 164</t>
  </si>
  <si>
    <t>12 181</t>
  </si>
  <si>
    <t>Odstranitev vej predhodno posekanih dreves</t>
  </si>
  <si>
    <t>12 231</t>
  </si>
  <si>
    <t>12 281</t>
  </si>
  <si>
    <t>Odstranitev prometnega znaka s premerom 600 mm</t>
  </si>
  <si>
    <t>12 323</t>
  </si>
  <si>
    <t>12 371</t>
  </si>
  <si>
    <t>12 411</t>
  </si>
  <si>
    <t>12 435</t>
  </si>
  <si>
    <t>12 477</t>
  </si>
  <si>
    <t>12 481</t>
  </si>
  <si>
    <t>13 141</t>
  </si>
  <si>
    <t>13 311</t>
  </si>
  <si>
    <t>Organizacija gradbišča - postavitev začasnih objektov</t>
  </si>
  <si>
    <t>21 114</t>
  </si>
  <si>
    <t>21 224</t>
  </si>
  <si>
    <t>21 234</t>
  </si>
  <si>
    <t>21 243</t>
  </si>
  <si>
    <t>21 253</t>
  </si>
  <si>
    <t>21 313</t>
  </si>
  <si>
    <t>21 315</t>
  </si>
  <si>
    <t>21 316</t>
  </si>
  <si>
    <t>21 323</t>
  </si>
  <si>
    <t>21 325</t>
  </si>
  <si>
    <t>21 326</t>
  </si>
  <si>
    <t>22 112</t>
  </si>
  <si>
    <t>22 113</t>
  </si>
  <si>
    <t>22 114</t>
  </si>
  <si>
    <t>23 313</t>
  </si>
  <si>
    <t>24 113</t>
  </si>
  <si>
    <t>25 112</t>
  </si>
  <si>
    <t>25 211</t>
  </si>
  <si>
    <t>25 219</t>
  </si>
  <si>
    <t>29 133</t>
  </si>
  <si>
    <t>29 134</t>
  </si>
  <si>
    <t>29 135</t>
  </si>
  <si>
    <t>29 136</t>
  </si>
  <si>
    <t>31 112</t>
  </si>
  <si>
    <t>Izdelava nevezane nosilne plasti gramoza v 21 do 30 cm</t>
  </si>
  <si>
    <t>32 278</t>
  </si>
  <si>
    <t>35 214</t>
  </si>
  <si>
    <t>35 291</t>
  </si>
  <si>
    <t>36 112</t>
  </si>
  <si>
    <t>36 113</t>
  </si>
  <si>
    <t>41 221</t>
  </si>
  <si>
    <t>42 164</t>
  </si>
  <si>
    <t>42 165</t>
  </si>
  <si>
    <t>42 321</t>
  </si>
  <si>
    <t>42 332</t>
  </si>
  <si>
    <t>42 339</t>
  </si>
  <si>
    <t>Obvitje cevne drenaže z geosintetikom</t>
  </si>
  <si>
    <t>4.3.</t>
  </si>
  <si>
    <t>43 192</t>
  </si>
  <si>
    <t>43 194</t>
  </si>
  <si>
    <t>43 292</t>
  </si>
  <si>
    <t>43 294</t>
  </si>
  <si>
    <t>43 511</t>
  </si>
  <si>
    <t>43 831</t>
  </si>
  <si>
    <t>43 832</t>
  </si>
  <si>
    <t>43 841</t>
  </si>
  <si>
    <t>Pregled vgrajenih cevi s TV kamero</t>
  </si>
  <si>
    <t>4.4.</t>
  </si>
  <si>
    <t>44 144</t>
  </si>
  <si>
    <t>44 162</t>
  </si>
  <si>
    <t>44 163</t>
  </si>
  <si>
    <t>44 164</t>
  </si>
  <si>
    <t>44 172</t>
  </si>
  <si>
    <t>44 179</t>
  </si>
  <si>
    <t>44 854</t>
  </si>
  <si>
    <t>44 922</t>
  </si>
  <si>
    <t>44 972</t>
  </si>
  <si>
    <t>45 114</t>
  </si>
  <si>
    <t>45 213</t>
  </si>
  <si>
    <t>54 315</t>
  </si>
  <si>
    <t>61 122</t>
  </si>
  <si>
    <t>61 214</t>
  </si>
  <si>
    <t>61 217</t>
  </si>
  <si>
    <t>61 442</t>
  </si>
  <si>
    <t>61 722</t>
  </si>
  <si>
    <t>62 133</t>
  </si>
  <si>
    <t>62 253</t>
  </si>
  <si>
    <t>61 112</t>
  </si>
  <si>
    <t>64 445</t>
  </si>
  <si>
    <t>64 463</t>
  </si>
  <si>
    <t>64 281</t>
  </si>
  <si>
    <t>Doplačilo za izdelavo vkopane zaključnice, dolžine 4m</t>
  </si>
  <si>
    <t>64 288</t>
  </si>
  <si>
    <t>dobava in vgraditev krožne zaključnice vrste ZA-F</t>
  </si>
  <si>
    <t>79 311</t>
  </si>
  <si>
    <t>79 351</t>
  </si>
  <si>
    <t>Geotehnični nadzor</t>
  </si>
  <si>
    <t>79 514</t>
  </si>
  <si>
    <t>79 515</t>
  </si>
  <si>
    <t>Izdelava projektne dokumentacije za vzdrževanje in obratovanje</t>
  </si>
  <si>
    <t>79 516</t>
  </si>
  <si>
    <t>Izdelava dokumentacije za BCP</t>
  </si>
  <si>
    <t>44 143</t>
  </si>
  <si>
    <t>64 469</t>
  </si>
  <si>
    <t>MOST Opuščena Riža (MB0128)</t>
  </si>
  <si>
    <t>11 511</t>
  </si>
  <si>
    <t>Zakoličenje ter dajanje in preverjanje višin in smeri pri sanaciji in rehabilitaciji objekta s površino do 200 m2</t>
  </si>
  <si>
    <t>11 611</t>
  </si>
  <si>
    <t>Posnetek višin obstoječe nivelete asfalta na objektu in pristopnih klančinah v treh točkah prečnega profila (razmik med profili 5 m)</t>
  </si>
  <si>
    <t>11 621</t>
  </si>
  <si>
    <t>Posnetek višin cementnega betona obstoječe voziščne plošče objekta (po odstranitvi plasti asfalta in hidroizolacije) v treh točkah prečnega profila (razmik med profili 5 m)</t>
  </si>
  <si>
    <t>11 641</t>
  </si>
  <si>
    <t>Postavitev profilov in dajanje višin dobetoniranja voziščne plošče objekta (razmik med profili 5 m)</t>
  </si>
  <si>
    <t>11 651</t>
  </si>
  <si>
    <t>Posnetek obstoječega objekta</t>
  </si>
  <si>
    <t>ura</t>
  </si>
  <si>
    <t>Odstranitev grmovja, dreves, vej in panjev</t>
  </si>
  <si>
    <t>Odstranitev grmovja in dreves z debli premera do 10 cm ter vej na redko porasli površini - ročno</t>
  </si>
  <si>
    <t>12 191</t>
  </si>
  <si>
    <t xml:space="preserve">Odstranitev skal in kamenja - čiščenje struge hudournika </t>
  </si>
  <si>
    <t>Odstranitev prometne signalizacije in opreme</t>
  </si>
  <si>
    <t>12 234</t>
  </si>
  <si>
    <t>Demontaža jeklene varnostne ograje za pešce</t>
  </si>
  <si>
    <t>Porušitev in odstranitev voziščnih konstrukcij</t>
  </si>
  <si>
    <t>12 322</t>
  </si>
  <si>
    <t>Porušitev in odstranitev asfaltne plasti v debelini 8 do 12 cm</t>
  </si>
  <si>
    <t>12 382</t>
  </si>
  <si>
    <t>Rezanje asfaltne plasti s talno diamantno žago, debele 8 do 12 cm</t>
  </si>
  <si>
    <t>Omejitve prometa</t>
  </si>
  <si>
    <t>13 111</t>
  </si>
  <si>
    <t>Zavarovanje gradbišča v času gradnje s polovično zaporo prometa in usmerjanjem s semaforji ves čas sanacije objekta</t>
  </si>
  <si>
    <t>pavšal</t>
  </si>
  <si>
    <t>Pripravljalna dela pri objektih</t>
  </si>
  <si>
    <t>13 226</t>
  </si>
  <si>
    <t>Ureditev začasne zaščitne ograje višine 2,0 m za varovanje prometa vzporednega voznega pasu pri odstranjevanju cementnega betona voziščne plošče</t>
  </si>
  <si>
    <t>13 271</t>
  </si>
  <si>
    <t>Dobava in postavitev nepremičnega delovnega odra za izvajanje del na spodnjem delu nosilne konstrukcije, višina odra do 5,0 m, vljučno z varnostno ograjo</t>
  </si>
  <si>
    <t>13 281</t>
  </si>
  <si>
    <t>Dobava in postavitev nepremičnega delovnega odra za izvajanje del na opornikih, višina odra do 5,0 m, vljučno z varnostno ograjo</t>
  </si>
  <si>
    <t>Začasni objekti</t>
  </si>
  <si>
    <t>13 312</t>
  </si>
  <si>
    <t>Organizacija gradbišča - odstranitev začasnih objektov in vzpostavitev uporabljene površine v prvotno stanje</t>
  </si>
  <si>
    <t>Predhodna dela za popravilo objektov</t>
  </si>
  <si>
    <t>14 121</t>
  </si>
  <si>
    <t>Porušitev monolitno izvedenega cementnega betona, hodnika in robnega venca s površino prereza do 0,20 m2</t>
  </si>
  <si>
    <t>14 511</t>
  </si>
  <si>
    <t>14 364</t>
  </si>
  <si>
    <t>14 594</t>
  </si>
  <si>
    <t>14 622</t>
  </si>
  <si>
    <t>14 662</t>
  </si>
  <si>
    <t>14 887</t>
  </si>
  <si>
    <t>Strojna odstranitev bitumenskega ali epoksi premaza in hidroizolacije z voziščne plošče z rezkanjem</t>
  </si>
  <si>
    <t>14 901</t>
  </si>
  <si>
    <t>Odstranitev pretrgane in poškodovane posamezne palice armature</t>
  </si>
  <si>
    <t>21 314</t>
  </si>
  <si>
    <t>Izkop vezljive zemljine/zrnate kamnine - 3. kategorije za temelje, kanalske rove, prepuste, jaške in drenaže, širine do 1,0 m in globine do 1,0 m - strojno, planiranje dna ročno</t>
  </si>
  <si>
    <t>24 214</t>
  </si>
  <si>
    <t>Zasip z zrnato kamnino - 3. kategorije - strojno. Zasip temelja z materialom iz izkopa</t>
  </si>
  <si>
    <t>3.2</t>
  </si>
  <si>
    <t>Vezane obrabne in zaporne plasti - drobir z bitumenskim mastiksom</t>
  </si>
  <si>
    <t>32 637</t>
  </si>
  <si>
    <t>Izdelava obrabne in zaporne plasti drobirja z bitumenskim mastiksom SMA 11 PmB 45/80-65 A2 iz zmesi zrn iz silikatnih kamnin in cestogradbenega bitumna v debelini 4,0 cm</t>
  </si>
  <si>
    <t>32 656</t>
  </si>
  <si>
    <t>Izdelava obrabne in zaporne plasti drobirja z bitumenskim mastiksom SMA 8 PmB 45/80-65 A2 iz zmesi zrn iz silikatnih kamnin in cestogradbenega bitumna v debelini 3,0 cm</t>
  </si>
  <si>
    <t>Robniki</t>
  </si>
  <si>
    <t>35 283</t>
  </si>
  <si>
    <t>Dobava in vgraditev robnika na objektu iz naravnega kamna s prerezom 20x23 cm.</t>
  </si>
  <si>
    <t>35 286</t>
  </si>
  <si>
    <t>Dobava in vgraditev robnika na prehodu z objekta na nasip iz naravnega kamna s prerezom 20x23 cm.</t>
  </si>
  <si>
    <t>51 211</t>
  </si>
  <si>
    <t>51 711</t>
  </si>
  <si>
    <t>51 873</t>
  </si>
  <si>
    <t>Izdelava opaža za obbetoniranje plošče</t>
  </si>
  <si>
    <t>51 874</t>
  </si>
  <si>
    <t>Izdelava opaža za obbetoniranje stene</t>
  </si>
  <si>
    <t>52 221</t>
  </si>
  <si>
    <t>Dobava in postavitev rebrastih žic iz visokovrednega naravno trdega jekla BSt 500S s premerom do 12 mm, za enostavno ojačitev</t>
  </si>
  <si>
    <t>52 232</t>
  </si>
  <si>
    <t>Dobava in postavitev rebrastih žic iz visokovrednega naravno trdega jekla BSt 500S s premerom 14 mm in večjim</t>
  </si>
  <si>
    <t>52 314</t>
  </si>
  <si>
    <t>53 124</t>
  </si>
  <si>
    <t>Dobava in vgraditev cementnega betona C16/20 v prerez nad 0,50 m3/m2-m1 temelja kamnite obloge</t>
  </si>
  <si>
    <t>53 151</t>
  </si>
  <si>
    <t>Dobava in vgraditev podložnega cementnega betona C12/15 v prerez do 0,15 m3/m2</t>
  </si>
  <si>
    <t>53 312</t>
  </si>
  <si>
    <t>Dobava in vgraditev ojačanega cementnega betona C25/30 v pasovne temelje, stopnja izpostavljenosti XC2</t>
  </si>
  <si>
    <t>53 317</t>
  </si>
  <si>
    <t>Dobava in vgraditev ojačanega cementnega betona C25/30 v stene opornikov, stopnja izpostavljenosti XD2, XF2</t>
  </si>
  <si>
    <t>53 338</t>
  </si>
  <si>
    <t>Dobava in vgraditev ojačanega cementnega betona C25/30 v hodnike in robne vence na premostitvenih objektih in podpornih ali opornih kontrukcijah stopnja izpostavljenosti XD3, XF4</t>
  </si>
  <si>
    <t>53 361</t>
  </si>
  <si>
    <t>Dobava in vgraditev ojačanega cementnega betona C30/37 v prekladno kontrukcijo tipa polne plošče, stopnja izpostavljenosti XD1, XF2</t>
  </si>
  <si>
    <t>54 122</t>
  </si>
  <si>
    <t>Oblaganje z lomljencem iz karbonatnih kamnin, vezanim s cementno malto, v debelini 11 do 15 cm</t>
  </si>
  <si>
    <t>54 542</t>
  </si>
  <si>
    <t>55 311</t>
  </si>
  <si>
    <t>55 321</t>
  </si>
  <si>
    <t>55 327</t>
  </si>
  <si>
    <t>55 331</t>
  </si>
  <si>
    <t>Čiščenje površine cementnega betona brez odkrite armature za vodnim curkom pod visokim pritiskom 400 barov, vključno s kartiranjem poškodb (spodnja površina plošče, stene opornikov)</t>
  </si>
  <si>
    <t>55 479</t>
  </si>
  <si>
    <t>55 543</t>
  </si>
  <si>
    <t>55 553</t>
  </si>
  <si>
    <t>55 559</t>
  </si>
  <si>
    <t>55 562</t>
  </si>
  <si>
    <t>55 574</t>
  </si>
  <si>
    <t>55 579</t>
  </si>
  <si>
    <t>55 768</t>
  </si>
  <si>
    <t>55 784</t>
  </si>
  <si>
    <t>55 811</t>
  </si>
  <si>
    <t>58 911</t>
  </si>
  <si>
    <t>Dobava in vgraditev kovinske plošče z vpisanim nazivom izvajalca in letom sanacije objekta</t>
  </si>
  <si>
    <t>59 411</t>
  </si>
  <si>
    <t>Priprava podlage - površine cementnega betona z vodnim curkom pod pritiskom</t>
  </si>
  <si>
    <t>59 655</t>
  </si>
  <si>
    <t>59 831</t>
  </si>
  <si>
    <t>Zatesnitev mejnih površin - stikov, širokih do 20 mm in globokih do 4 cm, s predhodnim premazom bližnjih površin in zapolnitvijo z bitumensko zmesjo za tesnjenje stikov. Stiki med robniki in asfaltom vozišča.</t>
  </si>
  <si>
    <t>59 833</t>
  </si>
  <si>
    <t>Zatesnitev mejnih površin - stikov, širokih do 15 mm in globokih do 4 cm, s predhodnim premazom bližnjih površin in zapolnitvijo z zmesjo iz umetnih organskih snovi. Stiki med robniki in betonom hodnika.</t>
  </si>
  <si>
    <t>6.2</t>
  </si>
  <si>
    <t>62 114</t>
  </si>
  <si>
    <t>Dobava in vgraditev jeklene varnostne ograje z nastavkom in držalom za pešce, vključno vse elemente, za nivo zadrževanja H2 in za delovno širino W5</t>
  </si>
  <si>
    <t>Projektantski nadzor v času izvajanja del</t>
  </si>
  <si>
    <t>Izdelava projektne dokumentacije za projekt izvedenih del PID</t>
  </si>
  <si>
    <t>Zakoličenje ter dajanje in preverjanje višin in smeri pri sanaciji in rehabilitaciji objekta s površino do 200m2</t>
  </si>
  <si>
    <t>12131</t>
  </si>
  <si>
    <t>Odstranitev grmovja in dreves z debli premera do 10 cm ter vej na redko porasli površini ročno</t>
  </si>
  <si>
    <t>12221</t>
  </si>
  <si>
    <t>Demontaža obvestilne table s površino do 1m2</t>
  </si>
  <si>
    <t>12293</t>
  </si>
  <si>
    <t>Porušitev in odstranitev ograje iz železnih elementov</t>
  </si>
  <si>
    <t>12381</t>
  </si>
  <si>
    <t>Rezanje asfaltne plasti s talno diamantno žago, debele  8 do 12 cm</t>
  </si>
  <si>
    <t>12391</t>
  </si>
  <si>
    <t>Porušitev in odstranitev robnika iz cementnega betona</t>
  </si>
  <si>
    <t>12496</t>
  </si>
  <si>
    <t>Porušitev in odstranitev ojačanega cementnega betona</t>
  </si>
  <si>
    <t>Omejitev prometa</t>
  </si>
  <si>
    <t>13141</t>
  </si>
  <si>
    <t>Ureditev in preusmeritev prometa po enem voznem pasu s semaforji ter pripadajočo horizontalno in vertikalno signalizacijo po revidiranem in potrjenem načrtu prometne ureditve za ves čas rekonstrukcije objekta</t>
  </si>
  <si>
    <t>13223</t>
  </si>
  <si>
    <t>Ureditev začasne preusmeritve vodotokov ves čas podbetoniranja temeljev in dobetoniranje stene opornika</t>
  </si>
  <si>
    <t>13226</t>
  </si>
  <si>
    <t>Ureditev začasne zaščitne ograje višine 1,5m za varovanje prometa vzporednega voznega pasu pri odstranjevanju cementnega betona voziščne plošče</t>
  </si>
  <si>
    <t>13261</t>
  </si>
  <si>
    <t>Dobava in postavitev premičnega odra za izvajanje del na spodnjem delu nosilne konstrukcije, višina odra do 5m, vključno z varnostno ograjo</t>
  </si>
  <si>
    <t>13281</t>
  </si>
  <si>
    <t>Dobava in postavitev nepremičnega delovnega odra za izvajanje del na opornikih in krilih, vključno z varnostno ograjo</t>
  </si>
  <si>
    <t>13291</t>
  </si>
  <si>
    <t>Začasna prestavitev inštalacij elektroenergetskega kabelskega voda nizke napetosti na območju objekta</t>
  </si>
  <si>
    <t>13311</t>
  </si>
  <si>
    <t>13312</t>
  </si>
  <si>
    <t>Organizacija gradbišča - odstranitev začasnih objektov in vzpostavitev prvotnega stanja</t>
  </si>
  <si>
    <t>14521</t>
  </si>
  <si>
    <t>Odstranitev cementnega betona z vodnim curkom pod visokim pritisko, brez odkrivanja armature, površina horizontalna ali pod nagibom do 20˚ glede na horizontalo, posamična površina prereza nad 10,0 m2, globina do 10mm; voziščna konstrukcija</t>
  </si>
  <si>
    <t>14541</t>
  </si>
  <si>
    <t>Odstranitev cementnega betona, z vodnim curkom pod visokim pritiskom, brez odkrivanja armature, površina vertikalna ali pod nagibom do 20˚ glede na vertikalo, posamična površina prereza nad 10,0 m2, globina do 10 mm; opornika in krila</t>
  </si>
  <si>
    <t>14581</t>
  </si>
  <si>
    <t>Odstranitev cementnega betona, z vodnim curkom pod visokim pritiskom, brez odkrivanja armature, površina nad glavo, posamična površina prereza nad 10,0m2, globina do 10 mm; prekladna konstrukcija spodaj</t>
  </si>
  <si>
    <t>14633</t>
  </si>
  <si>
    <t>21324</t>
  </si>
  <si>
    <t>Izkop vezljive zemljine/zrnate kamnine - 3. kategorije za temelje, kanalske rove, prepuste, jaške in drenažeširine do 1,0 m in globine 1,1 do 2,0 m - strojno, planiranje dna ročno; izkop temelja ob izpodkopanih temeljih opornika in kril</t>
  </si>
  <si>
    <t>21996</t>
  </si>
  <si>
    <t>Začasno črpanje vode pri napredovanju izkopa navzdol v vseh kategorijah ves čas izvajanja del pod gladino vode</t>
  </si>
  <si>
    <t>24213</t>
  </si>
  <si>
    <t>Zasip z zrnato kamnino - 3.kategorije - strojno</t>
  </si>
  <si>
    <t>32623</t>
  </si>
  <si>
    <t>Izdelava obrabne in zaporne plasti drobirja z bitumenskim mastiksom SMA8 PmB 45/80-65A2 iz zmesi zrn iz silikstnih kamenin in polimernega bitumna v debelini 4 cm</t>
  </si>
  <si>
    <t>32644</t>
  </si>
  <si>
    <t>Izdelava obrabne in zaporne plasti drobirja z bitumenskim mastiksom SMA11 PmB 45/80-65A2 iz zmesi iz zmesi zrn iz silikatnih kamenin in polimernega bitumna v debelini 4 cm</t>
  </si>
  <si>
    <t>35282</t>
  </si>
  <si>
    <t>35286</t>
  </si>
  <si>
    <t>Dobava in vgraditev robnika na prehodu z objekta iz naravnega kamna s prerezom 20/23cm</t>
  </si>
  <si>
    <t>5</t>
  </si>
  <si>
    <t>51211</t>
  </si>
  <si>
    <t>Izdelava podprtega opaža za ravne temelje;obbetoniranje temelja</t>
  </si>
  <si>
    <t>51221</t>
  </si>
  <si>
    <t>Izdelava dvostranskega vezanega opaža za raven temelj in podaljšan prečnik</t>
  </si>
  <si>
    <t>51312</t>
  </si>
  <si>
    <t>Izdelava podprtega opaža za raven zid visok 2,1 do 4,0 m</t>
  </si>
  <si>
    <t>51712</t>
  </si>
  <si>
    <t>Izdelava obešenega opaža robnega venca na premostitvenem, opornem in podpornem objektu</t>
  </si>
  <si>
    <t>51862</t>
  </si>
  <si>
    <t>Izdelava obešenega opaža za konzolo na premostitvenem, opornem in podpornem objektu, razpetina od 1,1 do 2,0 m, podpiranje v prekladno ali podporno konstrukcijo</t>
  </si>
  <si>
    <t>52222</t>
  </si>
  <si>
    <t>Dobava in postavitev rebrastih žic iz visokovrednega naravnotrdega jekla BSt 500 S s premerom do 12 mm za srednjezahtevno ojačitev</t>
  </si>
  <si>
    <t>Priprava in postavitev rebrastih palic iz visokovrednega naravno trdega jekla BSt 500 S s premerom 14 mm in večjim za zahtevno ojačitev.</t>
  </si>
  <si>
    <t>52233</t>
  </si>
  <si>
    <t>Dobava in postavitev mreže iz jeklene vlečene žice B500a, s premerom &gt; od 4 mm in &lt; od 12 mm, masa nad 6 kg/m2.</t>
  </si>
  <si>
    <t>53312</t>
  </si>
  <si>
    <t>Dobava in vgraditev podložnega cementnega betona C25/30 XC2 v pasovne temelje</t>
  </si>
  <si>
    <t>53317</t>
  </si>
  <si>
    <t>Dobava in vgraditev ojačanega cementnega betona C25/30 XD2, XF2 v krila</t>
  </si>
  <si>
    <t>53338</t>
  </si>
  <si>
    <t>Dobava in vgraditev ojačanega cementnega betona C25/30 XD3, XF4 v hodnike in robne vence</t>
  </si>
  <si>
    <t>53372</t>
  </si>
  <si>
    <t>Dobava in vgraditev ojačanega cementnega betona C30/37 XD1, XF2 v voziščno konstrukcijo, konzolo in debetonirani nosilec in opornik</t>
  </si>
  <si>
    <t>54122</t>
  </si>
  <si>
    <t>Oblaganje z lomljencem iz karbonatnih kamnin vezanim s cementno malto v debelini 15 cm, na podložni beton v debelini 10 cm</t>
  </si>
  <si>
    <t>54542</t>
  </si>
  <si>
    <t>Dela pri popravilu objekta</t>
  </si>
  <si>
    <t>55481</t>
  </si>
  <si>
    <t>Sprememba nagiba obstoječe armature po odstranjevanju betona konzolnega dela voziščne plošče</t>
  </si>
  <si>
    <t>55564</t>
  </si>
  <si>
    <t>55574</t>
  </si>
  <si>
    <t>55576</t>
  </si>
  <si>
    <t>55627</t>
  </si>
  <si>
    <t>55761</t>
  </si>
  <si>
    <t>Priprava in vgraditev cementne malte z dodatkom umetnih vlaken po navodilih proizvajalca, površina nagnjena 71˚ do 90˚, posamične površine do 1,0 m2 debelina do 20 mm; upoštevano 10% površine, obračun po dejanskih izvedenih delih</t>
  </si>
  <si>
    <t>55776</t>
  </si>
  <si>
    <t>Sidranje</t>
  </si>
  <si>
    <t>56812</t>
  </si>
  <si>
    <t>Sidranje armature ali moznikov v ekspanzijsko malto, vključno z vrtanjem lukenj ; 4 sidra fi 16 na m2, luknje ø20mm, L=15 cm, sidro dolžine 35 cm, samo pri dobetoniranju kril</t>
  </si>
  <si>
    <t>56813</t>
  </si>
  <si>
    <t>Sidranje armature ali moznikov fi 22 v ekspanzijsko malto, vključno z vrtanjem lukenj premera 30 mm, L=20 cm,  sidro dolžine 40 cm, samo pri dobetoniranju opornika in prečnika</t>
  </si>
  <si>
    <t>58211</t>
  </si>
  <si>
    <t>58357</t>
  </si>
  <si>
    <t>58821</t>
  </si>
  <si>
    <t>Dobava in vgraditev merilnih čepov, vključno z navezavo na veljavno nivelmansko mrežo</t>
  </si>
  <si>
    <t>58911</t>
  </si>
  <si>
    <t>59411</t>
  </si>
  <si>
    <t>Priprava podlage - površine cementnega betona z vodnim curkom</t>
  </si>
  <si>
    <t>59654</t>
  </si>
  <si>
    <t>59831</t>
  </si>
  <si>
    <t xml:space="preserve">Zatesnitev mejnih površin - stikov, širokih do 20 mm in globokih do 4 cm, s predhodnim premazom bližnjih površin in zapolnitvijo z bitumensko zmesjo za tesnenje stikov; stik med robnikom in asfaltom                                          </t>
  </si>
  <si>
    <t>59833</t>
  </si>
  <si>
    <t xml:space="preserve">Zatesnitev mejnih površin - stikov, širokih do 15 mm in globokih do 4 cm, s predhodnim premazom bližnjih površin in zapolnitvijo z zmesjo iz umetnih organskih snovi; stik med robnikom in robom hodnika                                         </t>
  </si>
  <si>
    <t>62114</t>
  </si>
  <si>
    <t>Telekomunikacijske storitve</t>
  </si>
  <si>
    <t>73334</t>
  </si>
  <si>
    <t>Izdelava kabelske kanalizacije iz cevi iz polietilena, premera 125 mm (PE HD 125)</t>
  </si>
  <si>
    <t>73427</t>
  </si>
  <si>
    <t>Izdelava prehodnega revizijskega jaška iz cementnega betona, s kovinskim okvirjem in pokrovom, za cevi vgrajene v hodnik, zunanje mere jaška 80/150 cm, globokega 80 cm</t>
  </si>
  <si>
    <t>79311</t>
  </si>
  <si>
    <t>79514</t>
  </si>
  <si>
    <t>79515</t>
  </si>
  <si>
    <t>2.1.1.Načrt ceste: Odsek 1: km 5,090 do km 5,760</t>
  </si>
  <si>
    <r>
      <t>m</t>
    </r>
    <r>
      <rPr>
        <vertAlign val="superscript"/>
        <sz val="11"/>
        <rFont val="Swis721 Cn BT"/>
        <family val="2"/>
      </rPr>
      <t>2</t>
    </r>
  </si>
  <si>
    <r>
      <t>m</t>
    </r>
    <r>
      <rPr>
        <vertAlign val="superscript"/>
        <sz val="11"/>
        <rFont val="Swis721 Cn BT"/>
        <family val="2"/>
      </rPr>
      <t>3</t>
    </r>
  </si>
  <si>
    <t>Izdelava travnega jarka širine do 1 m globine do 20 cm</t>
  </si>
  <si>
    <t>Izdelava kanalizacije iz cevi iz polivinilklorida, vključno s podložno plastjo iz cementnega betona, premera 30 cm, v globini do 1,0 m</t>
  </si>
  <si>
    <t>44162</t>
  </si>
  <si>
    <t>Izdelava jaška iz cementnega betona, krožnega prereza s premerom 60 cm, globokega 1,5 do 2,0 m (vtočni jašek prepusta-stranski vtok, vtočni jašek ob muldi)</t>
  </si>
  <si>
    <t>44975</t>
  </si>
  <si>
    <t>Dobava in vgraditev pokrova iz duktilne litine z nosilnostjo 400 kN, s prerezom 600/600 mm</t>
  </si>
  <si>
    <t>45111</t>
  </si>
  <si>
    <t>Izdelava prepusta krožnega prereza iz cevi iz cementnega betona s premerom 30 cm</t>
  </si>
  <si>
    <t>2.1.3. Načrt ceste: Odsek 3: km 6,490 do km 6,570</t>
  </si>
  <si>
    <t>2.1.4. Načrt ceste: Odsek 4: km 6,570 do km 7,990</t>
  </si>
  <si>
    <t>2.1.5. Načrt ceste: Odsek 5: km 7,990 do km 8,560</t>
  </si>
  <si>
    <t>2.1.6. Načrt ceste: Odsek 5a: km 8,560 do km 8,630</t>
  </si>
  <si>
    <t>2.1.7. Načrt ceste: Priključek P118</t>
  </si>
  <si>
    <t>2.2 Načrt premostitvenih objektov: PREPUST PR1</t>
  </si>
  <si>
    <t>Zavarovanje gradbišča v času gradnje s polovično zaporo prometa in usmerjanjem s semaforji
(Postavitev, kontrola in odstranitev zapore prometa tip »A« ali »B«, v trajanju nad 10 dni, po revidiranem in potrjenem načrtu prometne ureditve)</t>
  </si>
  <si>
    <t>Preusmeritev hudournika Opuščena riža za čas gradnje (PP cevi DN600)</t>
  </si>
  <si>
    <t xml:space="preserve">Ločeno zbiranje ruševin in odvoz na trajno deponijo.
</t>
  </si>
  <si>
    <t xml:space="preserve">Dobava in vgraditev merilnih čepov, vključno z navezavo na veljavno  mrežo                                                                                                       </t>
  </si>
  <si>
    <t>2.2 Načrt premostitvenih objektov: PREPUST PR2</t>
  </si>
  <si>
    <t>Preusmeritev hudournika Hudi graben za čas gradnje (PP cevi DN600)</t>
  </si>
  <si>
    <t>Ločeno zbiranje ruševin in odvoz na trajno deponijo.</t>
  </si>
  <si>
    <t>Izdelava vezne plasti bituminizirane zmesi AC 22 base  B50/70, A3 v debelini 10 cm (regionalna cesta)</t>
  </si>
  <si>
    <t>2.2 Načrt premostitvenih objektov: MOST M1</t>
  </si>
  <si>
    <t>Vgradnja ruševin v zasipe</t>
  </si>
  <si>
    <t>Odvoz ruševin na trajno deponijo</t>
  </si>
  <si>
    <t>2.2 Načrt premostitvenih objektov: MOST M2</t>
  </si>
  <si>
    <t>2.3.2 Načrt podpornih in opornih konstrukcij: PZ1</t>
  </si>
  <si>
    <r>
      <t xml:space="preserve">Zasip z zrnato kamnino - 3. in 4. kategorije z dobavo iz kamnoloma in izkopa (20%) po plasteh 40cm (kamnite zložbe, grede in drenaže, nasipi brežin)                                                               </t>
    </r>
    <r>
      <rPr>
        <b/>
        <sz val="10"/>
        <rFont val="Swis721 Cn BT"/>
        <family val="2"/>
      </rPr>
      <t>OPOMBA</t>
    </r>
    <r>
      <rPr>
        <sz val="10"/>
        <rFont val="Swis721 Cn BT"/>
        <family val="2"/>
      </rPr>
      <t>: Pogojno je uporaben za nasipe čist deluvialni in aluvijalni material (prod, grušč) ali drobljen material hribinske podlage; glinen material ni primeren za vgradnjo. O ustreznosti materiala ter pogojih izvedljivosti presodi geomehanik na terenu.</t>
    </r>
  </si>
  <si>
    <t>2.3.2 Načrt podpornih in opornih konstrukcij: PZ2</t>
  </si>
  <si>
    <r>
      <t xml:space="preserve">Zasip z zrnato kamnino - 3. in 4. kategorije z dobavo iz kamnoloma in izkopa (20%) po plasteh 40cm (kamnite zložbe, grede in drenaže)                                                               </t>
    </r>
    <r>
      <rPr>
        <b/>
        <sz val="10"/>
        <rFont val="Swis721 Cn BT"/>
        <family val="2"/>
      </rPr>
      <t>OPOMBA</t>
    </r>
    <r>
      <rPr>
        <sz val="10"/>
        <rFont val="Swis721 Cn BT"/>
        <family val="2"/>
      </rPr>
      <t>: Pogojno je uporaben za nasipe čist deluvialni in aluvijalni material (prod, grušč) ali drobljen material hribinske podlage; glinen material ni primeren za vgradnjo. O ustreznosti materiala ter pogojih izvedljivosti presodi geomehanik na terenu.</t>
    </r>
  </si>
  <si>
    <t>2.3.4 Načrt podpornih in opornih konstrukcij: PZ9</t>
  </si>
  <si>
    <t>2.3.5 Načrt podpornih in opornih konstrukcij: PZ3-PZ7</t>
  </si>
  <si>
    <r>
      <t xml:space="preserve">Zasip z zrnato kamnino - 3. in 4. kategorije z dobavo iz začasne deponije po plasteh 40cm (kamnite zložbe - zaledje) (20% izkopanega materiala)    
</t>
    </r>
    <r>
      <rPr>
        <b/>
        <sz val="10"/>
        <rFont val="Swis721 Cn BT"/>
        <family val="2"/>
      </rPr>
      <t>OPOMBA</t>
    </r>
    <r>
      <rPr>
        <sz val="10"/>
        <rFont val="Swis721 Cn BT"/>
        <family val="2"/>
      </rPr>
      <t>: Pogojno je uporaben za nasipe čist deluvialni in aluvijalni material (prod, grušč) ali drobljen material hribinske podlage; glinen material ni primeren za vgradnjo. O ustreznosti materiala ter pogojih izvedljivosti presodi geomehanik na terenu.</t>
    </r>
  </si>
  <si>
    <t>2.3.6 Načrt podpornih in opornih konstrukcij: PZA</t>
  </si>
  <si>
    <t>2.3.6 Načrt podpornih in opornih konstrukcij: PZB</t>
  </si>
  <si>
    <t>Izdelava geodetskega posnetka struge za komunalni kataster</t>
  </si>
  <si>
    <t>Montaža zagatne stene iz jeklenih profilov (tirnic) dolžine 4-6 m na medsebojnem razmaku 1,00 m, založene z deskami vključno z vso montažo spojnih elementov. V postavki je vključena tudi demontaža (vgradnja po potrebi).</t>
  </si>
  <si>
    <t>Površinski izkop plodne zemljine I. ktg., do globine 20 cm, z nakladanjem in odvozom na začasno deponijo (ločeno deponiranje zaradi kasnejše ponovne vgradnje).</t>
  </si>
  <si>
    <t>Izkop vezljive zemljine/zrnate kamnine – 3. kategorije za dostopne poti in preusmeritev vode za ureditev struge, globine 2,1 do 4,0 m – strojno (platoji)</t>
  </si>
  <si>
    <t>Strojna izdelava skalometa v suho z globokim stičenjem iz lomljenca od fi50cm do fi80cm, vključno z dobavo materiala; stiki zapolnjeni s humusnim materialom iz začasne deponije in zatravljeni).</t>
  </si>
  <si>
    <t>Strojna izdelava talnega rebra v kamen betonu širine 0.8m in dolžine 2.0m iz kamna nad fi40cm položenega v svež beton C20/25 (70% kamen, 30% beton) - zidanje na globoko stičenje, stiki zapolnjeni s prodnatim materialom iz izkopa. (ob peti kamnite zložbe - jezbice TIP A).</t>
  </si>
  <si>
    <t>Dobava in vgradnja posameznih skalnih samic premera 100-120cm, položenih v svež beton v talno rebro (ob peti kamnite zložbe - jezbice TIP A).</t>
  </si>
  <si>
    <t>Izdelava utrditve dna struge ob jezbicah (TIP A in B) iz kamna nad fi60cm, položenega v suho v podlago z globokim stičenjem, vključno z dobavo kamnitega materiala; stiki zapolnjeni s prodnatim materialom iz začasne deponije.</t>
  </si>
  <si>
    <t>Dobava in vgradnja posameznih skalnih samic premera 100-150cm, položenih v podlago v suho (po robu brežin in lesenih kašt - jezbice TIP B).</t>
  </si>
  <si>
    <t>Dobava in vgradnja lesenih borovih pilotov fi25cm L=2.0 m za izvedbo lesenih kašt in talnih zaščit brežine (jezbice TIP B), globina zabijanja cca. 1.0 m</t>
  </si>
  <si>
    <t>Postavitev in zavarovanje profilov za zakoličbo podpornih, opornih konstrukcij in ureditve brežin</t>
  </si>
  <si>
    <t>Zakoličenje osi platojev za izdelavo kamnite zložbe</t>
  </si>
  <si>
    <t>Ureditev planuma temeljnih tal - 3. in 4. kategorije (temelji kamnite zložbe)</t>
  </si>
  <si>
    <t>Zasip z zrnato kamnino - 3. in 4. kategorije z dobavo iz začasnih deponij (razprostiranje ob brežinah, zasip skalometov, kamnitih zložb, razprostiranje proda po dnu)</t>
  </si>
  <si>
    <t>Odvoz zemljin 3. in 4. kategorij (čisti do zaglinjeni prodi in grušči) z odvozom na začasno deponijo (upoštevani vsi izkopi za objekte in postavke v popisu)</t>
  </si>
  <si>
    <t>Strojno rušenje obstoječe AB konstrukcije (strojno rušenje, mletje in ločevanje</t>
  </si>
  <si>
    <t>Odvoz materiala po rušenju AB konstrukcije na trajno deponijo, vključno z deponiranjem. Postavka vključuje vse stroške, povezane z deponiranjem materiala</t>
  </si>
  <si>
    <t>54 234</t>
  </si>
  <si>
    <t>Fugiranje zložbe s cementno malto</t>
  </si>
  <si>
    <t>Izdelava dvostranskega vezanega opaža krone kamnite zložbe</t>
  </si>
  <si>
    <t>Izdelava utrditve dna struge ob kamniti zložbi iz kamna nad fi80cm, položenega v suho v podlago z globokim stičenjem, vključno z dobavo kamnitega materiala; stiki zapolnjeni s prodnatim materialom iz začasne deponije.</t>
  </si>
  <si>
    <t>Dobava in zasaditev avtohtonih grmovnih vrst na brežini, visokih 40 do 80cm.</t>
  </si>
  <si>
    <t>2.5 Načrt zaščite brežin</t>
  </si>
  <si>
    <t>4.1</t>
  </si>
  <si>
    <t>Ureditev struge VGU 1 - VGU 5</t>
  </si>
  <si>
    <t>4.2</t>
  </si>
  <si>
    <t>Ureditev struge VGU 5a</t>
  </si>
  <si>
    <t>6.1</t>
  </si>
  <si>
    <t>Načrt 033.1.19-E: TK</t>
  </si>
  <si>
    <t>Načrt 033.1.19-E: NN, SN, JR</t>
  </si>
  <si>
    <t>6.3</t>
  </si>
  <si>
    <t>Načrt 033.2.19-E: NN, SN, JR</t>
  </si>
  <si>
    <t>Načrt s področja elektrotehnike</t>
  </si>
  <si>
    <t>delo in material</t>
  </si>
  <si>
    <t>8.</t>
  </si>
  <si>
    <t>8.1.</t>
  </si>
  <si>
    <t>Električne meritve SB-JR1 in SB-JR2, izdaja protokola meritev v 4-ih izvodih</t>
  </si>
  <si>
    <t>zajeto v ceni omarice</t>
  </si>
  <si>
    <t>8.2.</t>
  </si>
  <si>
    <t>4.3</t>
  </si>
  <si>
    <t>7.1.</t>
  </si>
  <si>
    <t>7.2.</t>
  </si>
  <si>
    <r>
      <t xml:space="preserve">Dobava in uvlačenje kabla FG16(O)R16 2 x 2.5 mm2 v ojačano inštalacijsko cev </t>
    </r>
    <r>
      <rPr>
        <sz val="8"/>
        <color indexed="8"/>
        <rFont val="Calibri"/>
        <family val="2"/>
        <charset val="238"/>
      </rPr>
      <t>Ø</t>
    </r>
    <r>
      <rPr>
        <sz val="9.1999999999999993"/>
        <color indexed="8"/>
        <rFont val="Arial"/>
        <family val="2"/>
        <charset val="238"/>
      </rPr>
      <t xml:space="preserve"> 29 mm za napajanje LED traka</t>
    </r>
  </si>
  <si>
    <t>7.3.</t>
  </si>
  <si>
    <t>7.4.</t>
  </si>
  <si>
    <t>7.5.</t>
  </si>
  <si>
    <t>7.6.</t>
  </si>
  <si>
    <t>7.7.</t>
  </si>
  <si>
    <t>Dobava in montaža LED cestne svetilke 15W, 1400lm, 3000K, CRI&gt;=80, kot naprimer SITECO 5XC1C31B08CC, moči 14.02W, 1380lm, 3000K, CRI&gt;=80, komplet z drobnim montažnim materialom oziroma ustrezna</t>
  </si>
  <si>
    <t>7.8.</t>
  </si>
  <si>
    <t>7.9.</t>
  </si>
  <si>
    <t>Drog tip CHAMPION h=5,5m komplet s sponkami, vratci s pokrovom za sponke, ozemljitveno sponko, varovalko in vsem materialom potrebnim za montažo ter nastavkom za D=60mm za namestitev svetilke oziroma ustrezen</t>
  </si>
  <si>
    <t>7.10.</t>
  </si>
  <si>
    <t>Nadometna INOX omarica za javno razsvetljavo SB-JR1 dimenzij (v x š x g) 600x400x120mm, IP 65 s ključavnico in objemko za namestitev na drog JR svetilke opremljena z:</t>
  </si>
  <si>
    <t>. DIN nosilcem</t>
  </si>
  <si>
    <t>. PEN zbiralnica</t>
  </si>
  <si>
    <t>. nosilec zbiralnic 60 mm 3P</t>
  </si>
  <si>
    <t>. hitrosnemljivo prekritje zbiralnic</t>
  </si>
  <si>
    <t xml:space="preserve">. glavno stikalo, enopolno, modularne izvedbe 1 x 25A </t>
  </si>
  <si>
    <t>. avtomatski odklopnik 10A "C"</t>
  </si>
  <si>
    <t>. preklopno stikalo 1-0-2</t>
  </si>
  <si>
    <t>. stikalo na diferenčni tok 1 x 25A/30mA</t>
  </si>
  <si>
    <t>. prenapetostni odvodnik Protec B2S (R) 12.5/320 (10/350µs); TNC</t>
  </si>
  <si>
    <t>. tedenska stikalna ura 10A, 230V</t>
  </si>
  <si>
    <t>. svetlobni avtomat modularne izvedbe s fotouporom</t>
  </si>
  <si>
    <t>. modularni kontaktor 230V</t>
  </si>
  <si>
    <t>. Napajalnik SP-480 za LED trak, 480W, 230V/12V LEDX</t>
  </si>
  <si>
    <t>. drobni montažni in vezni material</t>
  </si>
  <si>
    <t>. nalepke, predal za načrte, plastificirana enopolna shema</t>
  </si>
  <si>
    <t>. priklop omare</t>
  </si>
  <si>
    <t>7.11.</t>
  </si>
  <si>
    <t>Nadometna INOX omarica za javno razsvetljavo SB-JR2 dimenzij (v x š x g) 600x400x120mm, IP 65 s ključavnico in objemko za namestitev na drog JR svetilke opremljena z:</t>
  </si>
  <si>
    <t>. Napajalnik HLG-320 za LED trak, 320W, 230V/12V LEDX</t>
  </si>
  <si>
    <t>7.12.</t>
  </si>
  <si>
    <t>7.13.</t>
  </si>
  <si>
    <t>7.14.</t>
  </si>
  <si>
    <t>7.15.</t>
  </si>
  <si>
    <t>6.1.</t>
  </si>
  <si>
    <t>6.2.</t>
  </si>
  <si>
    <t>6.3.</t>
  </si>
  <si>
    <t>6.4.</t>
  </si>
  <si>
    <t>6.5.</t>
  </si>
  <si>
    <r>
      <t xml:space="preserve">Dobava in polaganje ojačane inštalacijske cevi </t>
    </r>
    <r>
      <rPr>
        <sz val="8"/>
        <color indexed="8"/>
        <rFont val="Calibri"/>
        <family val="2"/>
        <charset val="238"/>
      </rPr>
      <t>Ø 29</t>
    </r>
    <r>
      <rPr>
        <sz val="8"/>
        <color indexed="8"/>
        <rFont val="Arial"/>
        <family val="2"/>
        <charset val="238"/>
      </rPr>
      <t xml:space="preserve"> mm v kabelski jarek, ravnanje in utrditev, v kandelaber luči ter v konstrukcijo mostu za napajanje LED traka</t>
    </r>
  </si>
  <si>
    <t>6.6.</t>
  </si>
  <si>
    <t>6.7.</t>
  </si>
  <si>
    <t>6.8.</t>
  </si>
  <si>
    <t>6.9.</t>
  </si>
  <si>
    <t>Izkop jarka in izdelava tipskega betonskega temelja za drog CHAMPION h=5.5 m skladno z navodili proizvajalca, komplet s siderno ploščo in vijaki ter ostalim drobnim montažnim materialom</t>
  </si>
  <si>
    <t>6.10.</t>
  </si>
  <si>
    <t>6.11.</t>
  </si>
  <si>
    <t>6.12.</t>
  </si>
  <si>
    <t>6.13.</t>
  </si>
  <si>
    <t>6.14.</t>
  </si>
  <si>
    <r>
      <t xml:space="preserve">OPOMBA: INOX cev </t>
    </r>
    <r>
      <rPr>
        <sz val="8"/>
        <color indexed="8"/>
        <rFont val="Calibri"/>
        <family val="2"/>
        <charset val="238"/>
      </rPr>
      <t>Ø</t>
    </r>
    <r>
      <rPr>
        <sz val="8"/>
        <color indexed="8"/>
        <rFont val="Arial"/>
        <family val="2"/>
        <charset val="238"/>
      </rPr>
      <t xml:space="preserve"> 110 mm ter njena postavitev, ki poteka po konstrukciji mostu je zajeta v popisu načrta gradbeništva.</t>
    </r>
  </si>
  <si>
    <t>5.</t>
  </si>
  <si>
    <t>5.1.</t>
  </si>
  <si>
    <t>Ureditev NN priključka za potrebe gradbišča</t>
  </si>
  <si>
    <t>5.2.</t>
  </si>
  <si>
    <t>5.3.</t>
  </si>
  <si>
    <t>5.4.</t>
  </si>
  <si>
    <t>5.5.</t>
  </si>
  <si>
    <t>5.6.</t>
  </si>
  <si>
    <t>5.7.</t>
  </si>
  <si>
    <t>5.8.</t>
  </si>
  <si>
    <t>5.9.</t>
  </si>
  <si>
    <t>REKAPITULACIJA ZA TK PRIKLJUČEK</t>
  </si>
  <si>
    <t>PRIPRAVLJALNA IN ZAKLJUČNA DELA ZA TK INŠTALACIJO</t>
  </si>
  <si>
    <t>GRADBENI MATERIAL IN DELA ZA ZA TK INŠTALACIJO</t>
  </si>
  <si>
    <t>ELEKTROMONTAŽNI MATERIAL IN DELA ZA ZA TK INŠTALACIJO</t>
  </si>
  <si>
    <t>MERITVE, PREGLEDI IN DOKUMENTACIJA</t>
  </si>
  <si>
    <t>Ureditev TK priključka za potrebe gradbišča</t>
  </si>
  <si>
    <t>1.9.</t>
  </si>
  <si>
    <t>SKUPAJ PRIPRAVLJALNA IN ZAKLJUČNA DELA ZA TK INŠTALACIJO</t>
  </si>
  <si>
    <t>GRADBENI MATERIAL IN DELA ZA TK INŠTALACIJO</t>
  </si>
  <si>
    <t>Obetoniranje obstoječe cevi v izkopanem kabelskem jarku z betonom MB 100 v kolesarski stezi do spodnjega roba asfalta</t>
  </si>
  <si>
    <t>Izkop za postavitev perforiranega lesenega TK droga v zemljo v terenu IV.ktg. 50% in V. ktg. 50% globine 180 cm in širine 25 cm</t>
  </si>
  <si>
    <t>Opozorilni trak z napisom POZOR TELEFON v kabelskem jarku nad cevmi</t>
  </si>
  <si>
    <t>Nadzor TELEKOMA</t>
  </si>
  <si>
    <t>SKUPAJ GRADBENI MATERIAL IN DELA SKUPAJ ZA TK INŠTALACIJO</t>
  </si>
  <si>
    <t>ELEKTROMONTAŽNI MATERIAL IN DELA ZA TK INŠTALACIJO</t>
  </si>
  <si>
    <t>3.1</t>
  </si>
  <si>
    <t>Lesen drog za vgradnjo v zemljo, perforiran dolžine 8 m</t>
  </si>
  <si>
    <t>Odstranitev obstoječih TK drogov</t>
  </si>
  <si>
    <t>3.3</t>
  </si>
  <si>
    <t>Odklop obstoječega prostozračnega kabla na odstranjenem drogu ter ponovni priklop na novem TK drogu</t>
  </si>
  <si>
    <t>3.4</t>
  </si>
  <si>
    <t>Prečkanje prostozračnega TK voda čez kolesarsko stezo, mehansko zaščititi vod pri izkopih za kolesarsko stezo</t>
  </si>
  <si>
    <t>SKUPAJ ELEKTROMONTAŽNI MATERIAL IN DELA ZA TK INŠTALACIJO</t>
  </si>
  <si>
    <t>Meritve po končanih delih, ki obsegajo: meritev upornosti zanke, izolacije, neprekinjenosti paric, presluha med pari. Meritve se izvedejo na relaciji, kjer se kabli odklopijo na odstranjenem drogu in ponovno priklopijo na novem drogu</t>
  </si>
  <si>
    <t>Po končanih gradbeno montažnih delih je potrebno izdelati izvršilno tehnično dokumentacijo (PID), ki obsega:
a) shematske in situacijske načrte poteka kablov
b) popravek obstoječe dokumentacije kabelskega omrežja</t>
  </si>
  <si>
    <t>Izdelava geodetskega posnetka kabelske trase</t>
  </si>
  <si>
    <t>SKUPAJ MERITVE, PREGLEDI IN DOKUMENTACIJA</t>
  </si>
  <si>
    <t>Most MB 0128</t>
  </si>
  <si>
    <t>Most MB 0129</t>
  </si>
  <si>
    <t xml:space="preserve">Geodetska dela </t>
  </si>
  <si>
    <t>11 313</t>
  </si>
  <si>
    <t>Postavitev in zavarovanje profilov za zakoličbo objekta s površino nad 100 m2.</t>
  </si>
  <si>
    <t>11 322</t>
  </si>
  <si>
    <t xml:space="preserve">Določitev in preverjanje položajev, višin in smeri pri gradnji objekta s površino od 200 do 500 m2. </t>
  </si>
  <si>
    <t>1.2.1.</t>
  </si>
  <si>
    <t>12 142</t>
  </si>
  <si>
    <t>Odstranitev grmovja in dreves z debli premera do 10 cm ter vej na gosto porasli površini - strojno.</t>
  </si>
  <si>
    <t>Posek in odstranitev dreves premera 31 do 50 cm ter odstranitev vej in panjev.</t>
  </si>
  <si>
    <t xml:space="preserve">1.3. </t>
  </si>
  <si>
    <t xml:space="preserve">Ostala dela </t>
  </si>
  <si>
    <t>1.3.1.</t>
  </si>
  <si>
    <t>Zavarovanje gradbišča  času gradnje s polovično zaporo prometa in usmerjanjem s semaforji.</t>
  </si>
  <si>
    <t>1.3.3.</t>
  </si>
  <si>
    <t xml:space="preserve">Začasni objekti </t>
  </si>
  <si>
    <t xml:space="preserve">Organizacija gradbišča, vključno s postavitvijo začasnih objektov. </t>
  </si>
  <si>
    <t xml:space="preserve">Organizacija gradbišča, vključno z odstranitvijo začasnih objektov.  </t>
  </si>
  <si>
    <t>21 434</t>
  </si>
  <si>
    <t xml:space="preserve">Izkop vezljive zemljine / zrnate kamnine - 3. kategorije za gradbene jame za objekte, globine 2,1 do 4,0 m, strojno, planiranje dna ročno. </t>
  </si>
  <si>
    <t>21 435</t>
  </si>
  <si>
    <t>Izkop vezljive zemljine / zrnate kamnine - 4. ktg. za gradbene jame za objekte, globina 2,1 do 4,0 m, strojno, planiranje dna ročno.</t>
  </si>
  <si>
    <t xml:space="preserve">2.4. </t>
  </si>
  <si>
    <t>24 219</t>
  </si>
  <si>
    <t xml:space="preserve">Zasip z zrnato kamnino - 3. kategorije z dobavo iz gramoznice. Zasip temelja opornega zidu na stiku s prometnico. </t>
  </si>
  <si>
    <t>25 111</t>
  </si>
  <si>
    <t>Humuziranje brežine brez valjanja v debelini do 15 cm, ročno, brežina med P73 - P74 ter konec zidu.</t>
  </si>
  <si>
    <t>25 274</t>
  </si>
  <si>
    <t xml:space="preserve">Zaščita brežine z lomljencem, grajenim na pripravljeno podlago iz peska, stiki zapolnjeni s cementno malto. Brežina med P74 - konec zidu. </t>
  </si>
  <si>
    <t>25 236</t>
  </si>
  <si>
    <t>Zaščita brežine z brizganim cementnim betonom debeline 10 cm in mrežo Q 283. Zaščita brežine gradbene jame pred kontaktnim betoniranjem.</t>
  </si>
  <si>
    <t>41 239</t>
  </si>
  <si>
    <t xml:space="preserve">Ureditev jarka s kanaletami na stik iz cementnega betona, dolžine 100 cm in notranje širine dna kanalete 50 cm na podložni plasti iz zmesi zrn drobljenca deb. 20 cm, vključno z izdelavo iztoka v jašek. </t>
  </si>
  <si>
    <t>42 162</t>
  </si>
  <si>
    <t>Izdelava vzdoolžne drenaže na podložni plasti iz cementnega betona, s trdimi plastičnimi cevmi premera 110 mm, po detajlu iz projekta.</t>
  </si>
  <si>
    <t>42 483</t>
  </si>
  <si>
    <t>Izdelava izpusta drenaže, po načrtu, ne glede na globino in oviranje z opažem, premera 110 mm.</t>
  </si>
  <si>
    <t>42 591</t>
  </si>
  <si>
    <t>Dobava in postavitev drenažnega geotekstila po detajlu iz projekta, vključno z obdelavo stika na drenažno cev.</t>
  </si>
  <si>
    <t>Izdelava jaška iz cementnega betona krožnega prereza s premerom 80 cm, globokega 1,0 do 1,5 m.</t>
  </si>
  <si>
    <t>44 914</t>
  </si>
  <si>
    <t>Dobava in vgraditev pokrova iz ojačanega cementnega betona, krožnega prereza s premerom 60 cm.</t>
  </si>
  <si>
    <t>Izdelava podprtega opaža za ravne temelje, upoštevajoč kontaktno betoniranje.</t>
  </si>
  <si>
    <t xml:space="preserve">51 312 </t>
  </si>
  <si>
    <t>Izdelava podprtega opaža za raven zid, visok 2,1 do 4 m. V obračunu količin upoštevano kontaktno betoniranje.</t>
  </si>
  <si>
    <t>51 732</t>
  </si>
  <si>
    <t xml:space="preserve">Izdelava opaža za izvedbo sidrnih glav za velikost nad 0,10 m2. </t>
  </si>
  <si>
    <t xml:space="preserve">52 222 </t>
  </si>
  <si>
    <t xml:space="preserve">Dobava in postavitev rebrastih žic iz visokovrednega naravno trdega jekla BSt 500 S (B) s premerom do 12 mm za srednje zahtevno ojačitev. </t>
  </si>
  <si>
    <t>52 233</t>
  </si>
  <si>
    <t>Dobava in postavitev rebrastih žic iz visokovrednega naravno trdega jekla BSt 500 S (B) s premerom 14 mm in večjim za srednje zahtevno ojačitev.</t>
  </si>
  <si>
    <t>52 315</t>
  </si>
  <si>
    <t>Dobava in postavitev mreže iz vlečne jeklene žice B 500 A</t>
  </si>
  <si>
    <t>Dobava in vgraditev podložnega cementnega betona C 12/15 v prerez do 0,15 m3/m2.</t>
  </si>
  <si>
    <t xml:space="preserve">53 315 </t>
  </si>
  <si>
    <t>Dobava in vgraditev ojačanega cementnega betona C 25/30, XC2,  v temelje.</t>
  </si>
  <si>
    <t>53 318</t>
  </si>
  <si>
    <t xml:space="preserve">Dobava in vgraditev ojačanega cementnega betona C 25/30, XD3, XF2, v stene podpornih in opornih zidov.  </t>
  </si>
  <si>
    <t xml:space="preserve">54 125 </t>
  </si>
  <si>
    <t>Dobava in vgraditev lomljenca iz karbonatnih kamnin vezanim z betonom C 25/30 v kamnito zložbo za zaščito brežin nad opornim zidom.</t>
  </si>
  <si>
    <t xml:space="preserve">5.6. </t>
  </si>
  <si>
    <t xml:space="preserve">56 422 </t>
  </si>
  <si>
    <t>Vrtanje vrtine, dobava, vgraditev, prednapenjanje in injektiranje trajnega geomehanskega sidra nosilnosti 350 kN, doolžine 10 - 20 m, tip 3 x 0,6", vgrajenih na medsebojnem razmaku e=2,8 m. Prosta dolžina sidra lp = 8,00 m, vezna dolžina lv = 6,00 m.</t>
  </si>
  <si>
    <t>56 865</t>
  </si>
  <si>
    <t>Preizkus nosilnosti sidra z obremenitvijo do porušitve, vključno z izdelavo poročila</t>
  </si>
  <si>
    <t>56 881</t>
  </si>
  <si>
    <t>Priprava in ureditev niše z opremo z opremo za merilno sidro</t>
  </si>
  <si>
    <t>56 533</t>
  </si>
  <si>
    <t xml:space="preserve">Vrtanje vrtin, dobava in vgraditev injekcijskih IBO sider, nosilnosti do 250 kN, dolžine 6,0 m. </t>
  </si>
  <si>
    <t>Izvedba obremenilnega preizkusa v skladu s  SIST prEN 14490:2007, pasivna sidra, vključno z izdelavo poročila.</t>
  </si>
  <si>
    <t xml:space="preserve">Ključavničarska dela </t>
  </si>
  <si>
    <t>Dobava in vgraditev ograje za pešce iz jeklenih cevnih profilov s horizontalnimi polnili visoke 1,20 cm.</t>
  </si>
  <si>
    <t>58 212</t>
  </si>
  <si>
    <t>Dobava in vgraditev merilni čepov, vključno navezavo na veljavno nivelmansko mrežo.</t>
  </si>
  <si>
    <t>58 821</t>
  </si>
  <si>
    <t xml:space="preserve">Dobava in vgraditev kovinske plošče z vpisanim nazivom izvajalca in letom izgradnje objekta. </t>
  </si>
  <si>
    <t>Hidroizolacija</t>
  </si>
  <si>
    <t>Izdelava dilatacijske rege pri izolacijskih trakovih - konstruktivni elementi, debeli nad 50 cm, s tesnilnim trakom na zunanji strani.</t>
  </si>
  <si>
    <t>59 911</t>
  </si>
  <si>
    <t>Nadzor, tehn. dokumentacija</t>
  </si>
  <si>
    <t>Projektantski nadzor v času izvajanja del.</t>
  </si>
  <si>
    <t>Izdelava projektne dokumentacije za projekt izvedenih del.</t>
  </si>
  <si>
    <t>Izdelava projektne dokumentacije za vzdrževanje in obratovanje.</t>
  </si>
  <si>
    <t>Oporni zid OZ3</t>
  </si>
  <si>
    <t>Ureditev kolesarske steze R2-425/1265 Poljana-Šentvid</t>
  </si>
  <si>
    <t>Izdelava nosilne plasti bituminizirane zmesi AC 22 base B 70/100 A3 v debelini 10 cm               
- regionalna cesta</t>
  </si>
  <si>
    <t>Izdelava obrabne in zaporne plasti bituminizirane zmesi AC 11 surf B 70/100 A3 v debelini 4 cm 
-regionalna cesta</t>
  </si>
  <si>
    <t>Izdelava prepusta krožnega prereza iz cevi iz cementnega betona s premerom 40 cm
-podaljšanje obst. prepusta</t>
  </si>
  <si>
    <t>Izdelava prepusta krožnega prereza iz cevi iz cementnega betona s premerom 60 cm
-podaljšanje obst. prepusta</t>
  </si>
  <si>
    <t>Izdelava prepusta krožnega prereza iz cevi iz cementnega betona s premerom 80 cm
-podaljšanje obst. prepusta</t>
  </si>
  <si>
    <t>Izdelava obrabne in zaporne plasti bituminizirane zmesi AC 11 surf B 70/100 A3 v debelini 4 cm
-regionalna cesta</t>
  </si>
  <si>
    <t>2.1.2. Načrt ceste: Odsek 2: km 6,076 do km 6,490</t>
  </si>
  <si>
    <t>Izdelava prepusta krožnega prereza iz cevi iz cementnega betona s premerom 60 cm
- podaljšanje obst prepusta</t>
  </si>
  <si>
    <t>Izdelava prepusta krožnega prereza iz cevi iz cementnega betona s premerom 140cm
-podaljšanje obst .prepusta</t>
  </si>
  <si>
    <t>Izdelava poševne vtočne ali iztočne glave prepusta krožnega prereza iz cementnega betona s premerom 120 do 150 cm
-podaljšanje obst prepusta</t>
  </si>
  <si>
    <t>Etapa 1 - cesta od km 6.210 do km 6.550</t>
  </si>
  <si>
    <t>Obnovitev in zavarovanje zakoličbe osi trase ostale javne ceste v gričevnatem terenu</t>
  </si>
  <si>
    <t>Obnova in zavarovanje zakoličbe osi trase komunalnih vodov v gričevnatem terenu.</t>
  </si>
  <si>
    <t>Zakoličba geodetskih točk uvozov, vtočnih niš, …</t>
  </si>
  <si>
    <t>Zakolličba geodestkih točk vtočnih in revizijskih jaškov.</t>
  </si>
  <si>
    <t>Odstranitev grmovja in dreves z debli premera do 10 cm ter vej na redko porasli površini - strojno</t>
  </si>
  <si>
    <t xml:space="preserve">Posek in odstranitev drevesa z debli premera 11 do 30 cm ter odstranitev vej </t>
  </si>
  <si>
    <t xml:space="preserve">Posek in odstranitev drevesa z debli premera 31 do 50 cm ter odstranitev vej </t>
  </si>
  <si>
    <t>Porušitev in odstranitev asfaltne plasti v debelini nad 10 cm</t>
  </si>
  <si>
    <t>Razkanje in odvoz asfaltne krovne plasti v debelini  4 do 7 cm</t>
  </si>
  <si>
    <t>Porušitev in odstranitev prepusta iz cevi s premerom do 60cm</t>
  </si>
  <si>
    <t>Porušitev in odstranitev glave prepusta s premerom do 60 cm</t>
  </si>
  <si>
    <t>Porušitev in odstranitev zidu iz ojačanega cementnega betona</t>
  </si>
  <si>
    <t>Porušitev in odstranitev zgradbe - lesene
lesena lopa</t>
  </si>
  <si>
    <t>Odstranitev panja s premerom 31 do 50 cm z odvozom na deponijo</t>
  </si>
  <si>
    <t>Odstranitev panja s premerom 11 do 30 cm z odvozom na deponijo</t>
  </si>
  <si>
    <t>Površinski izkopi plodne zemlje (humusa) - 1. kategorije - strojno z nakladanjem</t>
  </si>
  <si>
    <t>Široki izkop vezljive zemljine - 3 kategorije - strojno z nakladanjem</t>
  </si>
  <si>
    <t>Široki izkop zrnate kamnine - 3 kategorije - strojno z nakladanjem</t>
  </si>
  <si>
    <t>Široki izkop mehke kamenine - 4 kategorije - strojno z nakladanjem</t>
  </si>
  <si>
    <t>Široki izkop trde kamenine - 5 kategorije - strojno z nakladanjem</t>
  </si>
  <si>
    <t>Izkop vezljive zemljine/zrnate kamenine 3 kategorije za temelje, kanalske rove, prepuste, jaške in drenaže, širine 1,0 m in globine do 1,0 m - strojno, planiranje dna ročno</t>
  </si>
  <si>
    <t>Izkop mehke kamenine 4 kategorije za temelje, kanalske rove, prepuste, jaške in drenaže, širine 1,0 m in globine do 1,0 m - strojno</t>
  </si>
  <si>
    <t>Izkop trde kamenine 5 kategorije za temelje, kanalske rove, prepuste, jaške in drenaže, širine 1,0 m in globine do 1,0 m - strojno</t>
  </si>
  <si>
    <t>Izkop vezljive zemljine/zrnate kamenine 3 kategorije za temelje, kanalske rove, prepuste, jaške in drenaže, širine 1,1 m in globine do 2,0 m - strojno, planiranje dna ročno</t>
  </si>
  <si>
    <t>Izkop mehke kamenine 4 kategorije za temelje, kanalske rove, prepuste, jaške in drenaže, širine 1,1 m in globine do 2,0 m - strojno</t>
  </si>
  <si>
    <t>Izkop trde kamenine 5 kategorije za temelje, kanalske rove, prepuste, jaške in drenaže, širine 1,1 m in globine do 2,0 m - strojno</t>
  </si>
  <si>
    <t>Ureditev planuma temeljnih tal vezljive zemljine 3 kategorije</t>
  </si>
  <si>
    <t>Ureditev planuma temeljnih tal zrnate kamenine 3 kategorije</t>
  </si>
  <si>
    <t>Ureditev planuma temeljnih tal mehke kamenine 4 kategorije</t>
  </si>
  <si>
    <t>Ločilne, drenažne in filtrske plasti ter delovni plato</t>
  </si>
  <si>
    <t>Dobava in vgraditev geotekstilije za ločilno plast, natezna trdnost do  nad 14 do 16 kN/m2</t>
  </si>
  <si>
    <t>Nasipi, klini, zasipi, posteljica in glinasti naboj</t>
  </si>
  <si>
    <t>Vgrajevanje nasipa z mehke kanenine 4 kategorije
- kamnita greda v debelini min. 41 cm.</t>
  </si>
  <si>
    <t>Humuziranje brežin brez valjanja v debelini do 15 cm - strojno</t>
  </si>
  <si>
    <t>Zaščita brežine z lahko visečo mrežo - pocinkana jeklena žica fi 2,5mm skupaj s sidri in utežmi v spodnjem delu</t>
  </si>
  <si>
    <t>Zaščita brežine s težko sidrno mrežo, 1 sidro/4 m2 skupaj s sidri in utežmi v spodnjem delu</t>
  </si>
  <si>
    <t>Prevozi, razprostiranje in urejanje deponij materiala</t>
  </si>
  <si>
    <t>35 235</t>
  </si>
  <si>
    <t>Dobava in vgraditev prefabriciranega dvignjenega robnika iz cementnega betona s prerezom 15/25 cm</t>
  </si>
  <si>
    <t>Dobava in vgraditev prefabriciranega pogreznenjega robnika iz cementnega betona s prerezom 15/25 cm</t>
  </si>
  <si>
    <t>Dobava in vgraditev prefabriciranega vtočnega robnika iz cementnega betona, z dimenzijami 15/30/50 cm</t>
  </si>
  <si>
    <t>Izdelava bankine iz gramoza ali naravno zdrobljenega kamnitega materiala, široke od 0,50 do 0,75 m</t>
  </si>
  <si>
    <t>Izdelava bankine iz gramoza ali naravno zdrobljenega kamnitega materiala, široke od 0,76 do 1,0 m</t>
  </si>
  <si>
    <t>Izdelava koritnice iz bitumenskega betona, debeline 5 cm na obstoječo podlago, ob že zgrajenem robniku iz cementnega betona, široke 50 cm</t>
  </si>
  <si>
    <t>Izdelava kanelet iz tipskih betonskih elementov širine 45 cm, globine 10 cm, skupaj s polaganjem na izravnano peščeno podlago.</t>
  </si>
  <si>
    <t>42 136</t>
  </si>
  <si>
    <t>42 166</t>
  </si>
  <si>
    <t>Izdelava vzdolžne in prečne plitve drenaže do 1,0 m, na podložni plasti iz cementnega betona s trdimi plastičnimi cevmi premera 15 cm</t>
  </si>
  <si>
    <t>Izdelava vzdolžne in prečne plitve drenaže do 1,0 m, na podložni plasti iz cementnega betona s trdimi plastičnimi cevmi premera 20 cm</t>
  </si>
  <si>
    <t>Izdelava vzdolžne in prečne plitve drenaže do 1,0 m, na podložni plasti iz cementnega betona s trdimi plastičnimi cevmi premera 30 cm
- drenažna kanalizacija</t>
  </si>
  <si>
    <t>Izdelava vzdolžne in prečne plitve drenaže do 1,0 m, na podložni plasti iz cementnega betona s trdimi plastičnimi cevmi premera 25 cm 
- drenažna kanalizacija</t>
  </si>
  <si>
    <t>Zasip drenažnega rebra z zmesjo zrn drobljenih kamnitih zrn</t>
  </si>
  <si>
    <t>Kanalizacija</t>
  </si>
  <si>
    <t>43 193</t>
  </si>
  <si>
    <t>43 293</t>
  </si>
  <si>
    <t>Izdelava kanalizacije iz cevi iz polietilena, vključno s podložno plastjo iz cementnega betona, premera 20 cm, v globini do 1 m.</t>
  </si>
  <si>
    <t>Izdelava kanalizacije iz cevi iz polietilena, vključno s podložno plastjo iz cementnega betona, premera 25 cm, v globini do 1 m.</t>
  </si>
  <si>
    <t>Izdelava kanalizacije iz cevi iz polietilena, vključno s podložno plastjo iz cementnega betona, premera 30 cm, v globini do 1 m.</t>
  </si>
  <si>
    <t>Obetoniranje cevi za kanalizacijo s cementnim betonom C 12/15, po detajlu načrta, premera 20 cm</t>
  </si>
  <si>
    <t>Obetoniranje cevi za kanalizacijo s cementnim betonom C 12/15, po detajlu načrta, premera 25cm</t>
  </si>
  <si>
    <t>Obetoniranje cevi za kanalizacijo s cementnim betonom C 12/15, po detajlu načrta, premera 30 cm</t>
  </si>
  <si>
    <t>Doplačilo za izdelavo kanalizacje v globini 1,1 do  2 m s cevni premera do 30 cm</t>
  </si>
  <si>
    <t>Preizkus tesnosti cevi premera do 20 cm</t>
  </si>
  <si>
    <t>Preizkus tesnosti cevi premera do 30 cm</t>
  </si>
  <si>
    <t>44 142</t>
  </si>
  <si>
    <t>Izdelava jaška iz cementnega betona okroglega prereza, prereza fi 60 cm globokega 1,0 do 1,5 m.</t>
  </si>
  <si>
    <t>Izdelava jaška iz cementnega betona okroglega prereza, prereza fi 60 cm globokega 2,0 do 2,5 m.</t>
  </si>
  <si>
    <t>Izdelava jaška iz cementnega betona okroglega prereza, prereza fi 80 cm globokega 1,0 do 1,5 m.</t>
  </si>
  <si>
    <t>Izdelava jaška iz cementnega betona okroglega prereza, prereza fi 80 cm globokega 1,5 do 2,0 m.</t>
  </si>
  <si>
    <t>Izdelava jaška iz cementnega betona okroglega prereza, prereza fi 80 cm globokega 2,0 do 2,5 m.</t>
  </si>
  <si>
    <t>44 171</t>
  </si>
  <si>
    <t>Izdelava jaška iz cementnega betona okroglega prereza, prereza fi 100 cm globokega 1,0 do 1,5 m.</t>
  </si>
  <si>
    <t>Izdelava jaška iz cementnega betona okroglega prereza, prereza fi 100 cm globokega 1,5 do 2,0 m.</t>
  </si>
  <si>
    <t>Dobava in vgraditev rešetke iz duktilne litine z nosilnostjo 400 kN, s prerezom 400 x 400 mm</t>
  </si>
  <si>
    <t>Dobava in vgraditev pokrova iz ojačanega cementnega betona, izmere prereza 60/60 cm</t>
  </si>
  <si>
    <t>Dobava in vgraditev pokrova iz duktilne litine z nosilnostjo 400 kN, krožnega prereza s premerom 600 mm.</t>
  </si>
  <si>
    <t>Izdelava prepusta krožnega prereza iz cevi iz cementnega betona fi 60 cm</t>
  </si>
  <si>
    <t>45 118</t>
  </si>
  <si>
    <t>Podaljšanje obstoječega prepusta krožnega prereza iz cementnega betona fi 140 cm</t>
  </si>
  <si>
    <t>Izdelava tlakovanja iztočnih korit iz prepustov iz zmrzlinsko odpornega kamna debelina tlakovanja 30cm, kamen polagan v beton C20/25, skupaj s fugiranjem stikov</t>
  </si>
  <si>
    <t>Izdelava temelja iz cementnega betona C12/15, globine 80 cm, premera 30 cm,</t>
  </si>
  <si>
    <t>Dobava in vgraditev stebrička za prometni znak iz vroče cinakane jeklene cevi s premerom 64 mm, dolge 2000 mm</t>
  </si>
  <si>
    <t>61 215</t>
  </si>
  <si>
    <t>Dobava in vgraditev stebrička za prometni znak iz vroče cinakane jeklene cevi s premerom 64 mm, dolge 2500 mm</t>
  </si>
  <si>
    <t>61 216</t>
  </si>
  <si>
    <t>Dobava in vgraditev stebrička za prometni znak iz vroče cinakane jeklene cevi s premerom 64 mm, dolge 3500 mm</t>
  </si>
  <si>
    <t>61 652</t>
  </si>
  <si>
    <t>61 662</t>
  </si>
  <si>
    <t xml:space="preserve">Dobava in pritrditev okroglega prometnega znaka, podloga iz aluminijaste pločevine, znak z odsevno folijo 1 vrste, fi 600 mm </t>
  </si>
  <si>
    <t xml:space="preserve">Dobava in pritrditev trikotnega prometnega znaka podloga iz aluminijaste pločevine, znak z odsevno folijo 1 vrste, stranica 900 mm </t>
  </si>
  <si>
    <t>Dobava in pritrditev prometnega znaka, podloga iz aluminijaste pločevine, znak z belo barvo - folijo 1 vrste, velikost 300*600 mm.
dopolnilne table
velikosti od 0,11 do 0,20 m2</t>
  </si>
  <si>
    <t>Dobava in pritrditev prometnega znaka, podloga iz aluminijaste pločevine, znak z belo barvo - folijo 1 vrste, velikost 350*300 mm.
(kilometrske tablice III-105)
velikosti od 0,11 do 0,20 m2</t>
  </si>
  <si>
    <t>61 723</t>
  </si>
  <si>
    <t>61 721</t>
  </si>
  <si>
    <t>Označbe na vozišču</t>
  </si>
  <si>
    <r>
      <t xml:space="preserve">Izdelava tankoslojne vzdolžne označbe na vozišču z enokomponentno belo barvo, vključno 250 g/m2 posipa z drobci / krogljicami stekla, strojno, debelina plasti suhe snovi 300 </t>
    </r>
    <r>
      <rPr>
        <sz val="10"/>
        <rFont val="Calibri"/>
        <family val="2"/>
        <charset val="238"/>
      </rPr>
      <t>µ</t>
    </r>
    <r>
      <rPr>
        <sz val="10"/>
        <rFont val="Swis721 Cn BT"/>
        <family val="2"/>
      </rPr>
      <t>m, širina črte 15 cm</t>
    </r>
  </si>
  <si>
    <t>Oprema za vodenje prometa</t>
  </si>
  <si>
    <t>Dobava in postavitev plastičnega smernika z votlim prerezom, dolžina 1200 mm, z odsevnikom iz umetne snovi.</t>
  </si>
  <si>
    <t>Dobava in vgraditev jeklene varnostne ograje, brez distančnika, za nivo zadrževanja N2 in delovno širino W5</t>
  </si>
  <si>
    <t>Dobava in vgraditev jeklene varnostne ograje, brez distančnika, za nivo zadrževanja H2 in delovno širino W3</t>
  </si>
  <si>
    <t>Etapa 2 - cesta od km 6.570 do km 7.970</t>
  </si>
  <si>
    <t>Izdelava jaška iz cementnega betona okroglega prereza, prereza fi 60 cm globokega 1,5 do 2,0 m.</t>
  </si>
  <si>
    <t>Izdelava jaška iz cementnega betona okroglega prereza, prereza fi 100 cm globokega 2,0 do 2,5 m.</t>
  </si>
  <si>
    <t>Izdelava jaška iz cementnega betona pravokotnega prereza, prereza 100x100 cm globine 1,5 do 2,0 m.</t>
  </si>
  <si>
    <t>44 173</t>
  </si>
  <si>
    <t>Izdelava jaška iz cementnega betona pravokotnega prereza, prereza 150x150 cm globine 1,5 do 2,0 m.</t>
  </si>
  <si>
    <t>45 113</t>
  </si>
  <si>
    <t>Izdelava prepusta krožnega prereza iz cevi iz cementnega betona fi 50 cm</t>
  </si>
  <si>
    <t>45 115</t>
  </si>
  <si>
    <t>Izdelava prepusta krožnega prereza iz cevi iz cementnega betona fi 80 cm</t>
  </si>
  <si>
    <t>45 212</t>
  </si>
  <si>
    <t>Izdelava poševne vtočne ali iztočne glave prepusta krožnega prereza iz cementnega betona s premerom 30 cm</t>
  </si>
  <si>
    <t>Dobava in vgraditev prehodnega dela med ograjo H2 in N2</t>
  </si>
  <si>
    <t>Površinski izkop plodne zemljine – 1. kategorije – strojno z odrivom</t>
  </si>
  <si>
    <t>Dobava in montaža jeklene palične konstrukcije mostu  (skladno s specifikacijo)
- material S355 J2
- razred izvedbe EXC 3
- protikorozojska zaščita A5I.02 ISO 12944-5</t>
  </si>
  <si>
    <t>Dobava in montaža jeklene palične konstrukcije mostu  (skladno s specifikacijo)
- material S275 J2
- razred izvedbe EXC 3
- protikorozojska zaščita A5I.02 ISO 12944-5</t>
  </si>
  <si>
    <t>Dobava in vgradnja pridržnega profila z nastavkom za namestitev LED razsvetljave (nerjavno jeklo)
odprta cev DN50mm</t>
  </si>
  <si>
    <t xml:space="preserve">PREDDELA </t>
  </si>
  <si>
    <t>Odstranitev cementnega betona, z vodnim curkom pod visokim pritiskom, brez odkrivanja armature, površina horizontalna ali pod nagibom do 20° glede na horizontalo, posamična površina prereza do 1,0 m2, globina do 10 mm</t>
  </si>
  <si>
    <t>Odstranitev cementnega betona, z dletom, ročno ali strojno,  z odkrivanjem armature, površina horizontalna ali pod nagibom do 20° glede na horizontalo, posamična površina prereza 0,21 do 1,0 m2, globina nad 50 mm</t>
  </si>
  <si>
    <t>Odstranitev cementnega betona, z vodnim curkom pod visokim pritiskom,  z odkrivanjem armature, površina horizontalna ali pod nagibom do 20° glede na horizontalo, posamična površina prereza do 1,0 m2, globina nad 50 mm</t>
  </si>
  <si>
    <t>Odstranitev cementnega betona, z vodnim curkom pod visokim pritiskom,  z odkrivanjem armature, površina vertikalna ali pod nagibom do 20° glede na vertikalo, posamična površina prereza do 1,0 m2, globina 31 do 40 mm</t>
  </si>
  <si>
    <t>Odstranitev cementnega betona, z vodnim curkom pod visokim pritiskom,  z odkrivanjem armature, površina nad glavo horizontalna ali pod nagibom do 20° glede na horizontalo, posamična površina prereza do 1,0 m2, globina 31 do 40 mm</t>
  </si>
  <si>
    <t>Dobava in postavitev mreže iz vlečene jeklene žice B 500A, s premerom › od 4 in ‹ od 12 mm, masa 4,1 do 6 kg/m2</t>
  </si>
  <si>
    <t>Čiščenje površine cementnega betona brez odkrite armature, z komprimiranim zrakom, površina horizontalna ali nagnjena do 20° glede na horizontalo, posamične površine do 1,0 m2</t>
  </si>
  <si>
    <t>Čiščenje površine cementnega betona brez odkrite armature, z vodnim curkom pod visokim pritiskom, površina horizontalna ali nagnjena do 20° glede na horizontalo, posamične površine do 1,0 m2</t>
  </si>
  <si>
    <t>Čiščenje površine cementnega betona z odkrito armaturo, z vodnim curkom pod visokim pritiskom, površina horizontalna ali nagnjena do 20° glede na horizontalo, posamične površine od 1,1 do 10,0 m2</t>
  </si>
  <si>
    <t>Sanacija - injektiranje globinskih razpok in razpok, ki potekajo skozi celoten prerez, z nizkoviskozno epoksidno smolo, cementno suspenzijo ali poliuretansko smolo, z uporabo površinskih ali globinskih pakerjev, po načrtu in navodilih proizvajalca, površina nad glavo horizontalna ali nagnjena do 20° glede na horizontalo, širina razpok nad 5 mm</t>
  </si>
  <si>
    <t>Ročni čiščenje korodirane armature ali kablov z jeklenimi krtačami ali brušenjem, površina horizontalna ali nagnjena do 20° glede na horizontalo, posamične površine od 0,51 do 1,0 m2. Čiščenje po odstranitvi poškodovanega ali kontaminiranega betona na zgornji površini prekladne konstrukcije.</t>
  </si>
  <si>
    <t>Ročni čiščenje korodirane armature ali kablov z jeklenimi krtačami ali brušenjem, površina nagnjena 71° do 90°, posamične površine od 0,51 do 1,0 m2. Čiščenje po odstranitvi poškodovanega ali kontaminiranega betona na spodnji konstrukciji.</t>
  </si>
  <si>
    <t>Ročni čiščenje korodirane armature ali kablov z jeklenimi krtačami ali brušenjem, površina nad glavo, horizontalna ali nagnjena do 20° glede na horizontalo, posamične površine nad 1,0 m2. Čiščenje po odstranitvi poškodovanega ali kontaminiranega betona spodnje površine prekladne konstrukcije.</t>
  </si>
  <si>
    <t>Protikorozijska zaščita armature ali kablov z nanašanjem premaza na cementni bazi v skladu z navodili proizvajalca, površina horizontalna ali nagnjena do 20° glede na horizontalo, posamične površine od 0,51 do 1,0 m2</t>
  </si>
  <si>
    <t>Protikorozijska zaščita armature ali kablov z nanašanjem premaza na cementni bazi v skladu z navodili proizvajalca, površina nagnjena 71° do 90°, posamične površine nad 3,0 m2</t>
  </si>
  <si>
    <t>Protikorozijska zaščita armature ali kablov z nanašanjem premaza na cementni bazi v skladu z navodili proizvajalca, površina nad glavo, horizontalna ali nagnjena do 20° glede na horizontalo, posamične površine nad 3,0 m2</t>
  </si>
  <si>
    <t>Priprava in vgraditev cementne malte z dodatkom umetnih vlaken po navodilih proizvajalca, površina nagnjena 71° in 90°, posamične površine od 1,1 do 10,0 m2, debelina od 41 do 60 mm</t>
  </si>
  <si>
    <t>Priprava in vgraditev cementne malte z dodatkom umetnih vlaken po navodilih proizvajalca, površina nad glavo, horizontalna ali nagnjena do 20° glede na horizontalo, posamične površine od 1,1 do 10,0 m2, debelina nad 60 mm</t>
  </si>
  <si>
    <t>Priprava in vgraditev cementne malte z dodatkom umetnih vlaken in mikrosilike po navodilih proizvajalca, površina horizontalna ali nagnjena do 20° glede na horizontalo, posamične površine nad 10,0 m2, debelina do 20 mm</t>
  </si>
  <si>
    <t>Izdelava tankoslojne vzdolžne označbe na vozišču z enokomponentno belo barvo, vključno 250 g/m2 posipa z drobci / kroglicami stekla, strojno, debelina plasti suhe snovi 200 μm, širina črte 20 cm</t>
  </si>
  <si>
    <t>PREDDELA - skupaj</t>
  </si>
  <si>
    <t>ZEMELJSKA DELA - skupaj</t>
  </si>
  <si>
    <t>VOZIŠČNE KONSTRUKCIJE - skupaj</t>
  </si>
  <si>
    <t>Zaščitna dela - hidroizolacije</t>
  </si>
  <si>
    <t>Izdelava hidroizolacije voziščne plošče na pripravljeno površino, ki se sestoji:                                                       
- osnovni epoksi premaz v dveh slojih s porabo 0,8 - 1,0 kg/m2               
- posip epoksi premaza s kremenčevim peskom, poraba 1,6 - 2,0 kg/m2                                                        
- vroča sprijemna bitumenska plast, poraba 2,0 - 2,5 kg/m2                               
- bitumenski trakovi debelimi 5 mm</t>
  </si>
  <si>
    <t>GRADBENA IN OBRTNIŠKA DELA - skupaj</t>
  </si>
  <si>
    <t>Označbe</t>
  </si>
  <si>
    <t>OPREMA CEST - skupaj</t>
  </si>
  <si>
    <t>TUJE STORITVE - skupaj</t>
  </si>
  <si>
    <t>MOST Meža (MB0129)</t>
  </si>
  <si>
    <t>Odstranitev cementnega betona, z vodnim curkom pod visokim pritiskom, z odkrivanjem armature, površina vertikalna ali pod nagibom do 20° glede na vertikalo, posamična površina prereza nad 10,0m2, globina 41 do 50 mm; temelj kril in opornika</t>
  </si>
  <si>
    <t>Protikorozijska zaščita armature z nanašanjem premaza na cementni bazi v skladu z navodili proizvajalca, površina horizontalna ali nagnjena do 20˚ glede na horizontalo, posamične površine nad 3,0 m2; obračun po izvedenih delih</t>
  </si>
  <si>
    <t>Protikorozijska zaščita armature z nanašanjem premaza na cementni bazi v skladu z navodili proizvajalca, površina nagnjena 71˚ do 90˚, posamične površine nad 3,0 m2</t>
  </si>
  <si>
    <t>Protikorozijska zaščita armature z nanašanjem premaza na cementni bazi v skladu z navodili proizvajalca, površina nad glavo, horizontalna ali nagnjena do 20˚ glede na horizontalo posamične površine do 0,5 m2; upoštevano 10% površine, obračun po dejanskih izvedenih delih</t>
  </si>
  <si>
    <t>Priprava in vgraditev cementne malte za izravnavo, površina horizontalna ali nagnjena do 20˚ glede na horizontalo, posamične površine nad 10 m2, debelina do 20 mm</t>
  </si>
  <si>
    <t>Priprava in vgraditev cementne malte z dodatkom umetnih vlaken po navodilih proizvajalca, površina nad glavo, horizontalna ali nagnjena do 20˚ glede na horizontalo, posamična površina do 1,0 m2, debelina do 20 mm; upoštevano 10% površine, obračun po dejanskih izvedenih delih</t>
  </si>
  <si>
    <t>Izdelava tankoslojne vzdolžne označbe na vozišču z enokomponentno belo barvo, vključno 250 g/m2 posipa z drobci / kroglicami stekla strojno, debelina plasti suhe snovi 200 µm, širine črte 20 cm</t>
  </si>
  <si>
    <t>59/2</t>
  </si>
  <si>
    <t>Hidroizloacije</t>
  </si>
  <si>
    <t>Izdelava hidroizolacije z bitumenskimi trakovi v naslednjih slojih:                                                  
- epoksidni premaz 2x                          
- posip s kremenčevim peskom 2x     
- bitumenska lepilna zmes                
- bitumenski trakovi debeline 4.5-5 mm, preklopljeni 10 cm v vzdolžni in prečni smeri</t>
  </si>
  <si>
    <t>Označe na vozliščih</t>
  </si>
  <si>
    <t>73</t>
  </si>
  <si>
    <t>79</t>
  </si>
  <si>
    <t>Poskusi, nadzor in tehnična dokumentacija</t>
  </si>
  <si>
    <t>PREPUST PR1</t>
  </si>
  <si>
    <t>Čiščenje površine cementnega betona z odkrito armaturo, z vodnim curkom pod visokim pritiskom, površina vertikalna ali nagnjena do 20˚ glede na horizontalo, posamične površine od 1,1 do 10 m2</t>
  </si>
  <si>
    <t>Ročno čiščenje korodirane armature ali kablov z jeklenimi krtačami ali brušenjem, površina vertikalna, posamične površine od 0,51 do 1,0 m2</t>
  </si>
  <si>
    <t>PREPUST PR2</t>
  </si>
  <si>
    <t>Načrt podpornih in opornih konstrukcij: PZ1</t>
  </si>
  <si>
    <t>Načrt podpornih in opornih konstrukcij: PZ2</t>
  </si>
  <si>
    <t>Načrt podpornih in opornih konstrukcij: PZ3-PZ7</t>
  </si>
  <si>
    <t>Porušitev in odstranitev obstoječega zidu iz cementnega betona ali kamenbetona, do kote -70cm od novega vozišča)</t>
  </si>
  <si>
    <t>Načrt podpornih in opornih konstrukcij: OZ8 - ZID ŽERJAV</t>
  </si>
  <si>
    <t>Oporni zid OZ8 - ZID ŽERJAV</t>
  </si>
  <si>
    <t>Načrt podpornih in opornih konstrukcij: PZ9</t>
  </si>
  <si>
    <t>Odvoz zemljin 3. in 4. ktg na trajno deponijo, vključno z deponiranjem. Postavka vključuje vse stroške, povezane z deponiranjem materiala (upoštevani vsi upravni postopki, raziskave materialov, ipd..)</t>
  </si>
  <si>
    <t>Načrt podpornih in opornih konstrukcij: PZA</t>
  </si>
  <si>
    <t>Načrt podpornih in opornih konstrukcij: PZB</t>
  </si>
  <si>
    <t xml:space="preserve">Odstranjevanje grmovja, dreves, vej in panjev </t>
  </si>
  <si>
    <t xml:space="preserve">Nasipi, zasipi, klini, posteljice in glinasti naboj </t>
  </si>
  <si>
    <t>ODVODNJAVANJE - skupaj</t>
  </si>
  <si>
    <t>Načrt podpornih in opornih konstrukcij: OZ3</t>
  </si>
  <si>
    <t>2.3.6 Načrt podpornih in opornih konstrukcij: OZ3</t>
  </si>
  <si>
    <t>2.4 Načrt vodnogospodarskih ureditev: odsek  5a</t>
  </si>
  <si>
    <t>Načrt vodnogospodarskih ureditev: odsek  5a</t>
  </si>
  <si>
    <t>Načrt vodnogospodarskih ureditev: odseki 1 - 5</t>
  </si>
  <si>
    <t>2.4 Načrt vodnogospodarskih ureditev: odseki 1 - 5</t>
  </si>
  <si>
    <t>Zakoličenje ukrepov in lokacij postavitve zaščitnih mrež na obcestnih brežinah.</t>
  </si>
  <si>
    <t>Pregled, obtrkavanje (ročno škarpiranje) in ročno čiščenje obcestne brežine z odstranitvijo labilnih delov, ročno čiščenje kamnitega materiala (na začasnih objektih in višinsko delo). Skupaj z nalaganjem in odvozom odstranjenega materiala na trajno deponijo, vključno z deponiranjem. Postavka vključuje vse stroške, povezane z deponiranjem materiala (upoštevani vsi upravni postopki, raziskave materialov, ipd..).</t>
  </si>
  <si>
    <t>Strojno škarpiranje brežine in čiščenje kamnitega materiala (čiščenje obstoječega usada). Skupaj z nalaganjem in odvozom odstranjenega materiala na trajno deponijo, vključno z deponiranjem. Postavka vključuje vse stroške, povezane z deponiranjem materiala (upoštevani vsi upravni postopki, raziskave materialov, ipd..).</t>
  </si>
  <si>
    <t>Za izbrane materiale prilagojenih in visečih mrež ter lovilne zavese mora izvajalec imeti pridobljeno Evropsko tehnično oceno (ETA) in certifikat CE ali predložiti Izjavo o lastnostih  za vse bistvene zahteve.
Izvajalec mora upoštevati vsa navodila izbranega proizvajalca sistema nosilnih mrež glede vgrajevanja mreže, sidrnih plošč, ojačitvenih in sidrnih vrvi in sidrišč.
Po končanju del mora predložiti navodila za vzdrževanje sistema in Izjavo o lastnostih za izbran sistem in vgrajene materiale.
Vsi vgrajeni materiali morajo biti zaradi zagotavljanja ustrezne kakovosti opremljeni z Izjavo o lastnostih s certifikatom EN 10204 – 2.2 in izdelani v proizvodnji, ki je skladna z ISO9001.</t>
  </si>
  <si>
    <r>
      <rPr>
        <b/>
        <sz val="9"/>
        <rFont val="Swis721 Cn BT"/>
        <family val="2"/>
      </rPr>
      <t>VISEČA MREŽA</t>
    </r>
    <r>
      <rPr>
        <sz val="9"/>
        <rFont val="Swis721 Cn BT"/>
        <family val="2"/>
      </rPr>
      <t xml:space="preserve">
Nabava, dovoz, ročni, strojni transport na lokacijo in montažo, kompletno z mrežo, sidri, pletenicami, sidrnimi ploščicami, ojačitvami in vrtanjem sidr. Tehnične specifikacije:
</t>
    </r>
    <r>
      <rPr>
        <b/>
        <sz val="9"/>
        <rFont val="Swis721 Cn BT"/>
        <family val="2"/>
      </rPr>
      <t xml:space="preserve">1. </t>
    </r>
    <r>
      <rPr>
        <sz val="9"/>
        <rFont val="Swis721 Cn BT"/>
        <family val="2"/>
      </rPr>
      <t xml:space="preserve">Pocinkana mreža (iz jeklene žice debeline min. 2,0mm  in natezne trdnosti min. 450N/mm2), odprtina oken ali Di  dimenzije maks. 90mm (šeskotnik, romboid), vzdolžna natezna trdnost mreže min. </t>
    </r>
    <r>
      <rPr>
        <b/>
        <sz val="9"/>
        <rFont val="Swis721 Cn BT"/>
        <family val="2"/>
      </rPr>
      <t>50kN/m</t>
    </r>
    <r>
      <rPr>
        <sz val="9"/>
        <rFont val="Swis721 Cn BT"/>
        <family val="2"/>
      </rPr>
      <t xml:space="preserve">, galvanska zaščita min. razred A skladno z EN ISO 12944-2 in pripadajoče sidrne plošče (dimenzij min. 150x150mm in debeline 6mm).
</t>
    </r>
    <r>
      <rPr>
        <b/>
        <sz val="9"/>
        <rFont val="Swis721 Cn BT"/>
        <family val="2"/>
      </rPr>
      <t xml:space="preserve">2. </t>
    </r>
    <r>
      <rPr>
        <sz val="9"/>
        <rFont val="Swis721 Cn BT"/>
        <family val="2"/>
      </rPr>
      <t>Sidranje mreže s trajnimi pasivnimi jeklenimi sidri Φ16mm dolžine 1.5m, premer vrtine 36mm, injektiranje z injekcijsko maso (poraba cementa 20kg/m), po robovih na medsebojni razdalji cca. 2m in po potrebi v konkavah.</t>
    </r>
  </si>
  <si>
    <r>
      <rPr>
        <b/>
        <sz val="9"/>
        <rFont val="Swis721 Cn BT"/>
        <family val="2"/>
      </rPr>
      <t>PRILAGOJENA MREŽA</t>
    </r>
    <r>
      <rPr>
        <sz val="9"/>
        <rFont val="Swis721 Cn BT"/>
        <family val="2"/>
      </rPr>
      <t xml:space="preserve">
Nabava, dovoz, ročni, strojni transport na lokacijo in montažo, kompletno z mrežo, sidri, pletenicami, sidrnimi ploščicami, ojačitvami in vrtanjem sidr. Tehnične specifikacije:
</t>
    </r>
    <r>
      <rPr>
        <b/>
        <sz val="9"/>
        <rFont val="Swis721 Cn BT"/>
        <family val="2"/>
      </rPr>
      <t xml:space="preserve">1. </t>
    </r>
    <r>
      <rPr>
        <sz val="9"/>
        <rFont val="Swis721 Cn BT"/>
        <family val="2"/>
      </rPr>
      <t xml:space="preserve">Pocinkana mreža (iz jeklene žice debeline min. 2,0mm  in natezne trdnosti min. 550N/mm2), odprtina oken ali Di  dimenzije maks. 60mm (šeskotnik, romboid), vzdolžna natezna trdnost mreže min. </t>
    </r>
    <r>
      <rPr>
        <b/>
        <sz val="9"/>
        <rFont val="Swis721 Cn BT"/>
        <family val="2"/>
      </rPr>
      <t>80kN/m</t>
    </r>
    <r>
      <rPr>
        <sz val="9"/>
        <rFont val="Swis721 Cn BT"/>
        <family val="2"/>
      </rPr>
      <t xml:space="preserve">, galvanska zaščita min. razred A skladno z EN ISO 12944-2 in pripadajoče sidrne plošče (dimenzij min. 150x150mm in debeline 6mm).
</t>
    </r>
    <r>
      <rPr>
        <b/>
        <sz val="9"/>
        <rFont val="Swis721 Cn BT"/>
        <family val="2"/>
      </rPr>
      <t xml:space="preserve">2. </t>
    </r>
    <r>
      <rPr>
        <sz val="9"/>
        <rFont val="Swis721 Cn BT"/>
        <family val="2"/>
      </rPr>
      <t>Sidranje mreže s trajnimi pasivnimi jeklenimi sidri Φ20mm dolžine 3.0m, premer vrtine 76mm, injektiranje z injekcijsko maso (poraba cementa 20kg/m), v rastru cca. 2m x 2m in po potrebi v konkavah.</t>
    </r>
  </si>
  <si>
    <r>
      <rPr>
        <b/>
        <sz val="9"/>
        <rFont val="Swis721 Cn BT"/>
        <family val="2"/>
      </rPr>
      <t>SEKUNDARNA MREŽA - VGRADNJA PO POTREBI</t>
    </r>
    <r>
      <rPr>
        <sz val="9"/>
        <rFont val="Swis721 Cn BT"/>
        <family val="2"/>
      </rPr>
      <t xml:space="preserve">
Nabava, dovoz, ročni, strojni transport na lokacijo in montažo, kompletno z mrežo, pletenicami, in ojačitvami. Tehnične specifikacije:
</t>
    </r>
    <r>
      <rPr>
        <b/>
        <sz val="9"/>
        <rFont val="Swis721 Cn BT"/>
        <family val="2"/>
      </rPr>
      <t xml:space="preserve">1. </t>
    </r>
    <r>
      <rPr>
        <sz val="9"/>
        <rFont val="Swis721 Cn BT"/>
        <family val="2"/>
      </rPr>
      <t>Sekundarno šeskotno pocinkano pletivo z premerom žice min. 0.75mm in okenci max. 25mm x 25mm (vgradnja pod visečo mrežo skladno z geomehanskim nadzorom).</t>
    </r>
  </si>
  <si>
    <r>
      <rPr>
        <b/>
        <sz val="9"/>
        <rFont val="Swis721 Cn BT"/>
        <family val="2"/>
      </rPr>
      <t>SIDRANA LOVILNA ZAVESA ZA ZAPIRANJE GRAPE</t>
    </r>
    <r>
      <rPr>
        <sz val="9"/>
        <rFont val="Swis721 Cn BT"/>
        <family val="2"/>
      </rPr>
      <t xml:space="preserve">
Nabava, dovoz, ročni, strojni transport na lokacijo in montaža, kompletno z mrežo, sidri, pletenicami, sidrnimi ploščicami, ojačitvami in vrtanjem sidr. Tehnične specifikacije:
</t>
    </r>
    <r>
      <rPr>
        <b/>
        <sz val="9"/>
        <rFont val="Swis721 Cn BT"/>
        <family val="2"/>
      </rPr>
      <t xml:space="preserve">1. </t>
    </r>
    <r>
      <rPr>
        <sz val="9"/>
        <rFont val="Swis721 Cn BT"/>
        <family val="2"/>
      </rPr>
      <t xml:space="preserve">Pocinkana mreža (iz jeklene žice debeline min. 2,0mm  in natezne trdnosti min. 550N/mm2), odprtina oken ali Di  dimenzij maks. 60mm (šeskotnik, romboid), vzdolžna natezna trdnost mreže min.  </t>
    </r>
    <r>
      <rPr>
        <b/>
        <sz val="9"/>
        <rFont val="Swis721 Cn BT"/>
        <family val="2"/>
      </rPr>
      <t>80kN/m</t>
    </r>
    <r>
      <rPr>
        <sz val="9"/>
        <rFont val="Swis721 Cn BT"/>
        <family val="2"/>
      </rPr>
      <t xml:space="preserve">, galvanska zaščita min.razred A skladno z EN ISO 12944-2 in pripadajoči sidrni material.
</t>
    </r>
    <r>
      <rPr>
        <b/>
        <sz val="9"/>
        <rFont val="Swis721 Cn BT"/>
        <family val="2"/>
      </rPr>
      <t>2.</t>
    </r>
    <r>
      <rPr>
        <sz val="9"/>
        <rFont val="Swis721 Cn BT"/>
        <family val="2"/>
      </rPr>
      <t xml:space="preserve"> Sidranje sistema s trajnimi pasivnimi jeklenimi sidri Φ28mm dolžine 3.0m, premer vrtine 76mm, injektiranje z injekcijsko maso (poraba cementa 20kg/m) v steno grape (levo in desno) na razsloju max.3m
</t>
    </r>
    <r>
      <rPr>
        <b/>
        <sz val="9"/>
        <rFont val="Swis721 Cn BT"/>
        <family val="2"/>
      </rPr>
      <t>3.</t>
    </r>
    <r>
      <rPr>
        <sz val="9"/>
        <rFont val="Swis721 Cn BT"/>
        <family val="2"/>
      </rPr>
      <t xml:space="preserve"> Mrežo se poveže z robnimi jeklenimi vrvmi min. Φ16mm na zgornjem robu in min. Φ12mm ob robovih/stenah, spodnjem robu grape.</t>
    </r>
  </si>
  <si>
    <t>Zidanje z lomljencem iz karbonatnih kamnin (avtohtono kamenje) v betonu C20/25, prerez do 0,50 m3/m2, lomljenec od 20 do 40 cm, razmerje kamen beton 60:40; izvedba kamnite obloge brežine čelna vidna stran kamnite zložbe iz klesanega kamna brez fugiranja in vidnih fuh (izgked kot suhozložni zid).</t>
  </si>
  <si>
    <t>ZAVAROVALNA / SANACIJSKA DELA - skupaj</t>
  </si>
  <si>
    <t>Načrt zaščite brežin</t>
  </si>
  <si>
    <t>ZAVAROVALNA/SANACIJSKA DELA</t>
  </si>
  <si>
    <t>Posek in odstranitev dreves s premerom debla 10-30 cm, skupaj z vsemi prenosi ter nakladanjem in odvozom na trajno deponijo, vključno s stroški deponiranja.</t>
  </si>
  <si>
    <t>Odstranitev grmovja in dreves z debli premera do 10 cm ter vej na gosto porasli površini - ročno, skupaj z vsemi prenosi ter nakladanjem in odvozom na trajno deponijo, vključno s stroški deponiranja.</t>
  </si>
  <si>
    <t xml:space="preserve">Posek in odstranitev dreves s premerom 30-50 cm, skupaj z vsemi prenosi ter nakladanjem in odvozom na trajno deponijo, vključno s stroški deponiranja.
</t>
  </si>
  <si>
    <t>REKAPITULACIJA ZA SN, NN IN JR INŠTALACIJO (Načrt 0.33.1.19-E)</t>
  </si>
  <si>
    <r>
      <t xml:space="preserve">Ročni ali strojni izkop kabelskega jarka v terenu IV. ktg. 50% in V. ktg. 50% globine 90cm, širine 40 cm, polaganje DWP cevi </t>
    </r>
    <r>
      <rPr>
        <sz val="8"/>
        <rFont val="Calibri"/>
        <family val="2"/>
        <charset val="238"/>
      </rPr>
      <t>Ø</t>
    </r>
    <r>
      <rPr>
        <sz val="9.1999999999999993"/>
        <rFont val="Arial"/>
        <family val="2"/>
        <charset val="238"/>
      </rPr>
      <t xml:space="preserve"> 110 mm, zasipanje jarka, planiranje zemlje nad jarkom ter </t>
    </r>
    <r>
      <rPr>
        <sz val="8"/>
        <rFont val="Arial"/>
        <family val="2"/>
        <charset val="238"/>
      </rPr>
      <t>odvoz odvečnega materiala na deponijo za JR</t>
    </r>
  </si>
  <si>
    <r>
      <t xml:space="preserve">Ročni ali strojni izkop kabelskega jarka v terenu IV. ktg. 50% in V. ktg. 50% globine 90cm, širine 40 cm, polaganje DWP cevi </t>
    </r>
    <r>
      <rPr>
        <sz val="8"/>
        <rFont val="Calibri"/>
        <family val="2"/>
        <charset val="238"/>
      </rPr>
      <t>Ø</t>
    </r>
    <r>
      <rPr>
        <sz val="9.1999999999999993"/>
        <rFont val="Arial"/>
        <family val="2"/>
        <charset val="238"/>
      </rPr>
      <t xml:space="preserve"> 110 mm, obetoniranje jarka do spodnjega roba asfalta z betonom MB 100 ter </t>
    </r>
    <r>
      <rPr>
        <sz val="8"/>
        <rFont val="Arial"/>
        <family val="2"/>
        <charset val="238"/>
      </rPr>
      <t>odvoz odvečnega materiala na deponijo za JR</t>
    </r>
  </si>
  <si>
    <r>
      <t xml:space="preserve">Rezanje asfalta, strojni izkop kabelskega jarka čez cestišče globine 90cm, širine 40 cm, polaganje DWP cevi </t>
    </r>
    <r>
      <rPr>
        <sz val="8"/>
        <rFont val="Calibri"/>
        <family val="2"/>
        <charset val="238"/>
      </rPr>
      <t>Ø</t>
    </r>
    <r>
      <rPr>
        <sz val="9.1999999999999993"/>
        <rFont val="Arial"/>
        <family val="2"/>
        <charset val="238"/>
      </rPr>
      <t xml:space="preserve"> 110 mm, obetoniranje jarka do spodnjega roba asfalta z betonom MB 100, asfaltiranje cestišča z asfaltom debeline 10 cm ter </t>
    </r>
    <r>
      <rPr>
        <sz val="8"/>
        <rFont val="Arial"/>
        <family val="2"/>
        <charset val="238"/>
      </rPr>
      <t xml:space="preserve">odvoz odvečnega materiala na deponijo </t>
    </r>
  </si>
  <si>
    <t>REKAPITULACIJA ZA SN, NN IN JR INŠTALACIJO (Načrt 0.33.2.19-E)</t>
  </si>
  <si>
    <r>
      <t xml:space="preserve">Rezanje asfalta, strojni izkop kabelskega jarka čez cestišče globine 90cm, širine 40 cm, polaganje DWP cevi </t>
    </r>
    <r>
      <rPr>
        <sz val="8"/>
        <rFont val="Calibri"/>
        <family val="2"/>
        <charset val="238"/>
      </rPr>
      <t>Ø</t>
    </r>
    <r>
      <rPr>
        <sz val="9.1999999999999993"/>
        <rFont val="Arial"/>
        <family val="2"/>
        <charset val="238"/>
      </rPr>
      <t xml:space="preserve"> 110 mm, obetoniranje jarka do spodnjega roba asfalta z betonom MB 100, asfaltiranje cestišča z asfaltom debeline 10 cm ter </t>
    </r>
    <r>
      <rPr>
        <sz val="8"/>
        <rFont val="Arial"/>
        <family val="2"/>
        <charset val="238"/>
      </rPr>
      <t>odvoz odvečnega materiala na deponijo</t>
    </r>
  </si>
  <si>
    <t>TK PRIKLJUČEK</t>
  </si>
  <si>
    <t xml:space="preserve">Izkop kabelskega jarka v terenu IV. ktg. 50% in V. ktg. 50% globine 90 cm, širine 40 cm, odvoz v deponijo </t>
  </si>
  <si>
    <t>Krajinska arhitektura</t>
  </si>
  <si>
    <t>2.1</t>
  </si>
  <si>
    <t>2.2</t>
  </si>
  <si>
    <t>2.3</t>
  </si>
  <si>
    <t>2.4</t>
  </si>
  <si>
    <t>2.6</t>
  </si>
  <si>
    <t>2.5</t>
  </si>
  <si>
    <t>10</t>
  </si>
  <si>
    <t>Načrt vodnogospodarskih ureditev</t>
  </si>
  <si>
    <t>Načrt krajinske arhitekture</t>
  </si>
  <si>
    <t xml:space="preserve">Odsek Žerjav - Črna na Koroškem od km 9,190 do km 10,600 </t>
  </si>
  <si>
    <t>3.5</t>
  </si>
  <si>
    <t>3.6</t>
  </si>
  <si>
    <t>3.7</t>
  </si>
  <si>
    <t>3.8</t>
  </si>
  <si>
    <t>Cesta km 9.190 - 10.600</t>
  </si>
  <si>
    <t>Kolesarska steza 9.190-10.600</t>
  </si>
  <si>
    <t>Kolesarska pot - odsek 3</t>
  </si>
  <si>
    <t>Kolesarska pot - odsek 4</t>
  </si>
  <si>
    <t>Kolesarska pot - odsek 5</t>
  </si>
  <si>
    <t>Avtobusno postajališče</t>
  </si>
  <si>
    <t>Odsek Žerjav - Črna na Koroškem od km 9,190 do km 10,600</t>
  </si>
  <si>
    <t>- zajeta je regionalna cesta, odvodnjavanje in priključki</t>
  </si>
  <si>
    <t>- cena zavarovanja izkopa je zajeta v ceni postavke za izkop</t>
  </si>
  <si>
    <t>- cene na enoto in vrednosti so v eur brez DDV</t>
  </si>
  <si>
    <t>Zakoličba mejnih točk</t>
  </si>
  <si>
    <t>11 123</t>
  </si>
  <si>
    <t>Obnova in zavarovanje zakoličbe osi trase ostale javne ceste v hribovitem terenu</t>
  </si>
  <si>
    <t>11 223</t>
  </si>
  <si>
    <t>Postavitev in zavarovanje prečnega profila ostale javne ceste v hribovitrm terenu</t>
  </si>
  <si>
    <t>11 131</t>
  </si>
  <si>
    <t>Obnova in zavarovanje zakoličbe trase komunalnih vodov v hribovitem terenu</t>
  </si>
  <si>
    <t>11 233</t>
  </si>
  <si>
    <t>Postavitev in zavarovanje prečnega profila za komunalne vode v hribovitem terenu</t>
  </si>
  <si>
    <t>Zakolicba obstojecih komunalnih naprav</t>
  </si>
  <si>
    <t>12 111</t>
  </si>
  <si>
    <t>Odstranitev grmovja na redko porasli površini - ročno (ocenjeno)</t>
  </si>
  <si>
    <t xml:space="preserve">12 112 </t>
  </si>
  <si>
    <t>Odstranitev grmovja na redko porasli površini - strojno (ocenjeno)</t>
  </si>
  <si>
    <t>Odstranitev grmovja in dreves z debli premera do 10 cm ter vej na redko porasli površini - ročno (ocenjeno)</t>
  </si>
  <si>
    <t>Odstranitev grmovja in dreves z debli premera do 10 cm ter vej na gosto porasli površini-ročno (ocenjeno)</t>
  </si>
  <si>
    <t>Posek in odstranitev drevesa z deblom premera do 30 cm z odstranitvijo vej (ocenjeno)</t>
  </si>
  <si>
    <t>12 163</t>
  </si>
  <si>
    <t>Odstranitev panja s premerom do 30 cm z odvozom na deponijo (ocenjeno)</t>
  </si>
  <si>
    <t>Posek in odstranitev drevesa z deblom premera od 30 do 50 cm z odstranitvijo vej</t>
  </si>
  <si>
    <t>12 166</t>
  </si>
  <si>
    <t>Odstranitev panja s premeromod 30 do 50 cm z odvozom na deponijo</t>
  </si>
  <si>
    <t>12 211*</t>
  </si>
  <si>
    <t>Demontaža prometnega znaka in stebriča  z  deponiranjem na gradbišču (en podstavek)</t>
  </si>
  <si>
    <t>12 212*</t>
  </si>
  <si>
    <t>Demontaža prometnega znaka in stebričov  z  deponiranjem na gradbišču (dva podstavka)</t>
  </si>
  <si>
    <t>12 221*</t>
  </si>
  <si>
    <t>Demontaža reklamnih tabel z deponijranjem na gradbišču  in ponovna postavitev</t>
  </si>
  <si>
    <t>12 231*</t>
  </si>
  <si>
    <t>Demontaža jeklene varnostne ograje z odvozom na deponijo</t>
  </si>
  <si>
    <t>12 234*</t>
  </si>
  <si>
    <t>Demontaža jeklene varnostne ograje, nadgrajene nad enostransko JVO, namenjene za pešce in kolesarje, z odvozom na deponijo</t>
  </si>
  <si>
    <t>12 261</t>
  </si>
  <si>
    <t xml:space="preserve">Demontaža plastičnega smernika </t>
  </si>
  <si>
    <t>12 282</t>
  </si>
  <si>
    <t>Odstranitev prometnega znaka s stranico/premerom 600 mm</t>
  </si>
  <si>
    <t>12 283</t>
  </si>
  <si>
    <t>Odstranitev prometnega znaka s stranico/premerom 900 mm</t>
  </si>
  <si>
    <t>Porušitev in odstarnitev asfaltne plasti v debelini 6-10 cm</t>
  </si>
  <si>
    <t>12 373</t>
  </si>
  <si>
    <t>Rezkanje  in odvoz asfaltne plasti v debelini do 10 cm</t>
  </si>
  <si>
    <t>Rezanje asfaltne plasti v debelini 6-10 cm</t>
  </si>
  <si>
    <t>12 391</t>
  </si>
  <si>
    <t>12 351</t>
  </si>
  <si>
    <t>Porušitev in odstranitev nevezanega tlaka iz lomljenca, tlakovcev, plošč, debeline do 12 cm</t>
  </si>
  <si>
    <t xml:space="preserve">Izvedba prestavitve obstoječega lesenega objekta (12 m2) z nadstrešnico (10 m2)  na novo lokacijo (premik za cca 10 m), komplet z vsemi potrebnimi deli  </t>
  </si>
  <si>
    <t>Rušenje manjših obstoječih betonskih ter armirano betonskih objektov in utrditev (manjši zidovi, jaški, cevovodi in podobno) komplet z nakladanjem in odvozom v deponijo gradbenih odpadkov</t>
  </si>
  <si>
    <t>Mehansko  čiščenje odvodnih jarkov in odprtih odvodnikov komplet z nakladanjem in odvozom v deponijo gradbenih odpadkov</t>
  </si>
  <si>
    <t>I. PREDDELA - SKUPAJ:</t>
  </si>
  <si>
    <t>21 112</t>
  </si>
  <si>
    <t>Površinski izkop plodne zemljine - 1.kategorije strojno z odrivom</t>
  </si>
  <si>
    <t>Površinski izkop plodne zemljine - 1.kategorije strojno z nakladanjem</t>
  </si>
  <si>
    <t>Široki izkop obstoječe voziščne konstrukcije  strojno z odrivom (140 m3 - cestni del + (527+74+47) m3 - kolesarska steza= 788 m3)</t>
  </si>
  <si>
    <t>Široki izkop obstoječe voziščne konstrukcije  strojno z nakladanjem</t>
  </si>
  <si>
    <t xml:space="preserve">Široki izkop zrnate kamnine - 3.kategorije z nakladanjem </t>
  </si>
  <si>
    <t xml:space="preserve">Široki izkop mehke kamnine  4.ktg  strojno z nakladanjem </t>
  </si>
  <si>
    <t xml:space="preserve">Široki izkop trde kamnine 5.ktg  strojno z nakladanjem </t>
  </si>
  <si>
    <t xml:space="preserve">21 993 </t>
  </si>
  <si>
    <t>Doplačilo za ročni izkop zrnate kamnine 3.kategorije</t>
  </si>
  <si>
    <t>Izkop zrnate zemljine III.  za jarke, kanalske rove, temelje,  širine do 1.0 m globine do 1.0 m, strojno, planiranje dna ročno</t>
  </si>
  <si>
    <t>21 324*</t>
  </si>
  <si>
    <t>Izkop zrnate kamnine - 3.kategorije za temelje, kanalske rove, propuste, jaške, drenaže, globine do 2 m, strojno</t>
  </si>
  <si>
    <t>21 325*</t>
  </si>
  <si>
    <t>Izkop mehke kamnine - 4.kategorije za temelje, kanalske rove, propuste, jaške, drenaže, globine do 2 m, strojno</t>
  </si>
  <si>
    <t>21 334*</t>
  </si>
  <si>
    <t>Izkop zrnate kamnine - 3.kategorije za temelje, kanalske rove, propuste, jaške, drenaže, globine do 2 - 4 m, strojno</t>
  </si>
  <si>
    <t>21 335*</t>
  </si>
  <si>
    <t>Izkop mehke kamnine - 4.kategorije za temelje, kanalske rove, propuste, jaške, drenaže, globine do 2 - 4 m, strojno</t>
  </si>
  <si>
    <t>Ročni izkop jarka v okolici obstoječih vodov z odmetom na rob jarka</t>
  </si>
  <si>
    <t xml:space="preserve"> 22 113</t>
  </si>
  <si>
    <t>Ureditev planuma temeljnih tal zrnate kamnine - 3.kategorije</t>
  </si>
  <si>
    <t xml:space="preserve"> 22 114</t>
  </si>
  <si>
    <t>Ureditev planuma temeljnih tal mehke kamnine - 4.kategorije</t>
  </si>
  <si>
    <t>Ročno planiranje in valjanje z zbijanjem dna jarka s točnostjo +/- 3cm do EV = 40 N/mm2</t>
  </si>
  <si>
    <t>Dobava in vgraditev geotekstilije za ločilno plast, natezna trdnost nad 14 do 16 kN/m2</t>
  </si>
  <si>
    <t>24 112</t>
  </si>
  <si>
    <t>Vgraditev nasipa iz zrnate kamnine – 3. kategorije</t>
  </si>
  <si>
    <t>Zasip jarka z ustrezno naravno  pridobljeno zemljino od izkopa s komprimiranjem v plasteh po 30 cm, vklučno z dovozom iz deponije.</t>
  </si>
  <si>
    <t>24 476</t>
  </si>
  <si>
    <t>Izdelava posteljice iz drobljenih kamnitih zrn v debelini  45 in 57 cm</t>
  </si>
  <si>
    <t>25 121</t>
  </si>
  <si>
    <t>Humusiranje brežin v debelini do 15 cm</t>
  </si>
  <si>
    <t>25 142</t>
  </si>
  <si>
    <t>Humusiranje  zelenic v debelini do 15 cm</t>
  </si>
  <si>
    <t>25 151</t>
  </si>
  <si>
    <t>Doplačilo za zatravitev s travnim semenom</t>
  </si>
  <si>
    <t xml:space="preserve">Dobava in izvedba zaščite brežine z lahko sidranio pleteno žično heksagonalno mrežo, minimalna natezna trdnost &gt; 50 kN/m, premer žice 2,7 mm, velikost odprtin 8x10 cm, komplet s sidrnimi in prirdilnimi elementi (sidra iz rebraste armature fi 22, l= 1m/2,0 m; palice rebraste armature fi 14 mm s kljukami dolžine 30 do 70 cm /3  do 4 m) </t>
  </si>
  <si>
    <t>25 232</t>
  </si>
  <si>
    <t>Zaščita brežine z roliranjem v debelini nad 30 cm</t>
  </si>
  <si>
    <t>29 118*</t>
  </si>
  <si>
    <t>II. ZEMELJSKA DELA - SKUPAJ:</t>
  </si>
  <si>
    <t>31 132</t>
  </si>
  <si>
    <t>Izdelava nevezane nosilne plasti enakomerno zrnatega drobljenca iz kamnine v debelini 23  cm</t>
  </si>
  <si>
    <t>31 656</t>
  </si>
  <si>
    <t>Izdelava nosilne plasti bituminizirane zmesi AC 32 base B50/70 A3 v debelini 12 cm</t>
  </si>
  <si>
    <t>31 572</t>
  </si>
  <si>
    <t>Izdelava nosilne plasti bituminizirane zmesi AC 22 base B50/70 A4 v debelini 6 cm -priključki preko kolesarske steze</t>
  </si>
  <si>
    <t>Izdelava obrabne in zaporne plasti bitumenskega betona AC11 surf B70/100 A3 v debelini 4 cm</t>
  </si>
  <si>
    <t>34 311</t>
  </si>
  <si>
    <t>Izdelava obrabne plasti iz tlakovcev iz cementnega betona debeline 6 cm  na podložno plast iz peščenega materila deb. 3 cm, stiki zapolnjeni s kremenčevo mivko (nadomestni tlak na območju posegov na sosednje parcele)</t>
  </si>
  <si>
    <t>31 813</t>
  </si>
  <si>
    <t>Dobava in vgraditev predfabriciranega dvignjenega robnika iz cementnega betona s prerezom 15/25 cm na betonsko posteljico C12/15</t>
  </si>
  <si>
    <t>Dobava in vgraditev predfabriciranega pogreznjenega  robnika iz cementnega betona s prerezom 15/25 cm na betonsko posteljico C12/15</t>
  </si>
  <si>
    <t>36 133</t>
  </si>
  <si>
    <t>Izdelava bankine iz drobljenca,  širina do 1 m</t>
  </si>
  <si>
    <t>36 134</t>
  </si>
  <si>
    <t>Izdelava bankine iz drobljenca,  širina 1,2 m</t>
  </si>
  <si>
    <t>III. VOZIŠČNE KONSTRUKCIJE - SKUPAJ:</t>
  </si>
  <si>
    <t>41 342*</t>
  </si>
  <si>
    <t>Izdelava asfaltne koritnice iz AC 32 base B70/100, A3 v debelini 12 cm in AC11 surf B70/100 A3  v debelini 4 cm  ob že zgrajenem robniku, na obstoječo podlago, širine 50 cm</t>
  </si>
  <si>
    <t xml:space="preserve">Izdelava asfaltne mulde š= 50 cm  na obstoječo tamponsko podlago (AC 22 base B70/100, A3 v debelini 12 cm in AC11 surf B70/100 A3  v debelini 4 cm). </t>
  </si>
  <si>
    <t>41 143*</t>
  </si>
  <si>
    <t>Tlakovanje iztokov meteorne kanalizacije (razpršilec toka) z lomljencem preseka d &lt; 0.30m v betonu C16/20 debeline 20 cm, komplet</t>
  </si>
  <si>
    <t>42 133*</t>
  </si>
  <si>
    <t xml:space="preserve">Izdelava vzdolžne drenaže iz drenažnih cevi preseka 160 mm, komplet s filterskim zasipom, filcem in posteljico iz cementnega betona C16/20 deb.10 cm </t>
  </si>
  <si>
    <t>42 233*</t>
  </si>
  <si>
    <t xml:space="preserve">Izdelava drenažno kanalizacijske cevi preseka 200 mm, komplet s filterskim zasipom, filcem in posteljico iz cementnega betona C16/20 deb.12 cm </t>
  </si>
  <si>
    <t xml:space="preserve">Izdelava drenažno kanalizacijske cevi preseka 250 mm, komplet s filterskim zasipom, filcem in posteljico iz cementnega betona C16/20 deb.13 cm </t>
  </si>
  <si>
    <t xml:space="preserve">Izdelava drenažno kanalizacijske cevi preseka 315 mm, komplet s filterskim zasipom, filcem in posteljico iz cementnega betona C16/20 deb.15 cm </t>
  </si>
  <si>
    <t xml:space="preserve">Izdelava drenažno kanalizacijske cevi preseka 630 mm, komplet s filterskim zasipom, filcem in posteljico iz cementnega betona C16/20 deb.15 cm </t>
  </si>
  <si>
    <t>43 252*</t>
  </si>
  <si>
    <t>Izvedba vodotesnih kanalizacijskih priključkov požiralnikov iz PVC cevi preseka DN200mm (SN8), komplet s priključitvijo na kanal</t>
  </si>
  <si>
    <t>44 333*</t>
  </si>
  <si>
    <t>Izdelava peskolova iz armiranega poliestra krožnega prereza s premerom 50 cm, globine do 1,6 m, komplet z AB temeljem C16/20 in AB vencem C25/30</t>
  </si>
  <si>
    <t>44 334*</t>
  </si>
  <si>
    <t>Izdelava peskolova iz armiranega poliestra krožnega prereza s premerom 50 cm, globine 2.0 do 2,5 m, komplet z AB temeljem C16/20 in AB vencem C25/30</t>
  </si>
  <si>
    <t>44 363*</t>
  </si>
  <si>
    <t>Izdelava jaška iz polipropilena krožnega prereza s premerom 80 cm, globine do 1,6 m, komplet z AB temeljem C16/20 in AB vencem C25/30</t>
  </si>
  <si>
    <t>44 383*</t>
  </si>
  <si>
    <t>Izdelava jaška iz polipropilena krožnega prereza s premerom 100 cm, globine do 2.5 m, komplet z AB temeljem C16/20 in AB vencem C25/30</t>
  </si>
  <si>
    <t>Izdelava prepadnega jaška iz polipropilena, krožnega prereza 1000mm, komplet z AB temeljem C16/20 in AB vencem C25/ 30, globine do 4 m</t>
  </si>
  <si>
    <t>44 172*</t>
  </si>
  <si>
    <t>Izdelava vtočnega jaška s peskolovom iz betonske cevi prereza 80 cm globine do 1.8 m, komplet z  AB temeljem C16/20 in AB vencem C25/30</t>
  </si>
  <si>
    <t>44 173*</t>
  </si>
  <si>
    <t>Izdelava vtočnega jaška s peskolovom iz betonske cevi prereza 100 cm globine do 2.5 m, komplet z  AB temeljem C16/20 in AB vencem C25/30</t>
  </si>
  <si>
    <t>44 855*</t>
  </si>
  <si>
    <t>Dobava in vgraditev konkavne rešetke iz duktilne litine nosilnosti 250 kN, komplet s temeljem in AB vencem C25/30</t>
  </si>
  <si>
    <t>Dobava in vgraditev konkavne rešetke iz duktilne litine nosilnosti 400 kN, komplet s temeljem in AB vencem C25/30</t>
  </si>
  <si>
    <t>Dobava in vgraditev ravne rešetke iz duktilne litine nosilnosti 400 kN, komplet s temeljem in AB vencem C25/30</t>
  </si>
  <si>
    <t>Dobava in vgraditev robne rešetke iz duktilne litine nosilnosti 250 kN, komplet s temeljem in AB vencem C25/30</t>
  </si>
  <si>
    <t>44 962*</t>
  </si>
  <si>
    <t>Dobava in vgraditev pokrova iz duktilne litine z nosilnostjo 250 kN, krožnega prereza 600 mm, komplet s temeljem in AB vencem C25/30</t>
  </si>
  <si>
    <t>44 972*</t>
  </si>
  <si>
    <t>Dobava in vgraditev pokrova iz duktilne litine z nosilnostjo 400 kN, krožnega prereza 600 mm, komplet s poliestrsko razbremenilno ploščo (izvedba po detajlu)</t>
  </si>
  <si>
    <t>45 112*</t>
  </si>
  <si>
    <t>Izdelava prepusta krožnega prereza iz cevi iz cementnega betona s premerom 40 cm, komplet z obebtoniranjem C16/20</t>
  </si>
  <si>
    <t>45 114*</t>
  </si>
  <si>
    <t>Izdelava prepusta krožnega prereza iz cevi iz cementnega betona s premerom 60 cm, komplet z obebtoniranjem C16/20</t>
  </si>
  <si>
    <t>45 211*</t>
  </si>
  <si>
    <t>Izdelava poševne iztočne glave  iz cementnega betona preseka DN 160 mm</t>
  </si>
  <si>
    <t xml:space="preserve">kos </t>
  </si>
  <si>
    <t>Izdelava poševne iztočne glave  iz cementnega betona preseka DN 200 mm</t>
  </si>
  <si>
    <t>Izdelava poševne iztočne glave  iz cementnega betona preseka DN 250 mm</t>
  </si>
  <si>
    <t>45 211</t>
  </si>
  <si>
    <t>Izdelava poševne iztočne glave  iz cementnega betona preseka DN 300 mm</t>
  </si>
  <si>
    <t>Izdelava poševne iztočne glave  iz cementnega betona preseka DN 400 mm</t>
  </si>
  <si>
    <t>Izdelava poševne iztočne glave  iz cementnega betona preseka DN 600 mm</t>
  </si>
  <si>
    <t xml:space="preserve">Čiščenje in izpiranje kanalizacije, pregled s fotorobotom, videoposnetek </t>
  </si>
  <si>
    <t>IV. ODVODNJAVANJE - SKUPAJ:</t>
  </si>
  <si>
    <t xml:space="preserve">PROMETNA OPREMA </t>
  </si>
  <si>
    <t xml:space="preserve">Izdelava temelja iz cementnega betona C12/15, globine 80 cm, premera 30 cm </t>
  </si>
  <si>
    <t>Dobava in vgraditev stebriča za prometni znak iz vročecinkane jeklene cevi preseka 64 mm, dolžina cevi 2500 mm</t>
  </si>
  <si>
    <t>Dobava in vgraditev stebriča za prometni znak iz vročecinkane jeklene cevi preseka 64 mm, dolžina cevi 3000 mm</t>
  </si>
  <si>
    <t>Dobava in vgraditev stebrica za prometni znak iz vročecinkane jeklene cevi preseka 64 mm, dolžina cevi 3500 mm</t>
  </si>
  <si>
    <t>61 218</t>
  </si>
  <si>
    <t>Dobava in vgraditev stebrica za prometni znak iz vročecinkane jeklene cevi preseka 64 mm, dolžina cevi 4000 mm</t>
  </si>
  <si>
    <t>Dobava in vgraditev usločenega stebrica za prometni znak iz vročecinkane jeklene cevi preseka 64 mm, dolžina cevi 3500 mm</t>
  </si>
  <si>
    <t>Dobava in vgraditev usločenega stebrica za prometni znak iz vročecinkane jeklene cevi preseka 64 mm, dolžina cevi 4000 mm</t>
  </si>
  <si>
    <t>61 452*</t>
  </si>
  <si>
    <t>Dobava in pritrditev trikotnega prometnega znaka, podloga iz aluminijaste pločevine, znak z odsevno folijo 3.vrste, dolžina stranice a=900mm (1117)</t>
  </si>
  <si>
    <t>61 651</t>
  </si>
  <si>
    <t>Dobava in pritrditev okroglega prometnega znaka, podloga iz aluminijaste pločevine, znak z odsevno folijo 2.vrste, premera 400mm (2223)</t>
  </si>
  <si>
    <t>Dobava in pritrditev okroglega prometnega znaka, podloga iz aluminijaste pločevine, znak z odsevno folijo 2.vrste, premera 600mm (2232-5,2233-5)</t>
  </si>
  <si>
    <t>Dobava in pritrditev prometnega znaka iz aluminijaste plocevine velikosti 0.21 -0.4 m2 , z odsevno folijo RA2 (4103-1)</t>
  </si>
  <si>
    <t>61 723*</t>
  </si>
  <si>
    <t>Dobava in pritrditev  prometnega znaka iz aluminijaste plocevine velikosti 0.21 -0.4 m2 , z odsevno folijo RA3 (2430,3312,2102)</t>
  </si>
  <si>
    <t>Označbe na voziščih</t>
  </si>
  <si>
    <t>62 121</t>
  </si>
  <si>
    <t xml:space="preserve">Izdelava tankoslojne označbe z enokomponentno belo barvo,  vključno 250 g/m2 posipa s kroglicami stekla, deb. plasti suhe snovi 250 mikrometrov, širine 10 cm </t>
  </si>
  <si>
    <t>62 122</t>
  </si>
  <si>
    <t xml:space="preserve">Izdelava tankoslojne označbe z enokomponentno belo barvo,  vključno 250 g/m2 posipa s kroglicami stekla, deb. plasti suhe snovi 250 mikrometrov, širine 12 cm </t>
  </si>
  <si>
    <t xml:space="preserve">Izdelava tankoslojne označbe z enokomponentno rdečo barvo,  vključno 250 g/m2 posipa s kroglicami stekla, deb. plasti suhe snovi 250 mikrometrov, širine 20 cm </t>
  </si>
  <si>
    <t>62 163</t>
  </si>
  <si>
    <t>Izdelava tankoslojne prečne in ostalih označb na vozišču z enokomponentno belo barvo, vključno 250 g/m2posipa z kroglicami stekla, deb. plasti suhe snovi 250 mikrometrov , širina črte 50 cm  (prehod za pešce, prehod za kolesarje,STOP črta)</t>
  </si>
  <si>
    <t>62 165</t>
  </si>
  <si>
    <t>Izdelava tankoslojne prečne in ostalih označb z enokomponentno belo barvo, strojno deb. plasti suhe snovi 250 mikrometrov, perle 250 g/m2, površina označbe do 0,5m2  (5462,5604, 5607, 5212)</t>
  </si>
  <si>
    <t>62 252</t>
  </si>
  <si>
    <t>Doplačilo za izdelavo prekinjenih označb na vozišču, širina črte 12 cm</t>
  </si>
  <si>
    <t xml:space="preserve">Izdelava hrapave rdeče epoksidne prevleke debeline 3-5 mm iz pigmentiranega epoksidnega veziva in posipom iz rdečega kremenčevega peska </t>
  </si>
  <si>
    <t>62 251</t>
  </si>
  <si>
    <t xml:space="preserve">Doplačilo za izdelavo prekinjenih označb na vozišču, širina črte 10 cm  </t>
  </si>
  <si>
    <t>62 418*</t>
  </si>
  <si>
    <t>Izdelava dvokomponentne hladne plastike certificirane v soglasju z EN standardi (kot npr. Helios Signodur Structure) za nanos 3 x 3 cm vodilnih linij  - taktilne označbe preko vozišča</t>
  </si>
  <si>
    <t>63 112</t>
  </si>
  <si>
    <t>Dobava in postavitev plastičnega smernika z votlim prerezom, dolžina 1200 mm, z odsevnikom iz umetne snovi (6101)</t>
  </si>
  <si>
    <t xml:space="preserve">Dobava in vgraditev vkopane zaključnice, dolžina 4m </t>
  </si>
  <si>
    <t>64 283</t>
  </si>
  <si>
    <t xml:space="preserve">Dobava in vgraditev vkopane zaključnice, dolžina 12m </t>
  </si>
  <si>
    <t>64 434</t>
  </si>
  <si>
    <t>Dobava in vgraditev jeklene varnostne ograje, vključno vse elemente, za nivo zadrževanja N2 in za delovno širino W4</t>
  </si>
  <si>
    <t>64 464</t>
  </si>
  <si>
    <t>Dobava in vgraditev jeklene varnostne ograje, vključno vse elemente, za nivo zadrževanja H2 in za delovno širino W4</t>
  </si>
  <si>
    <t>64 452</t>
  </si>
  <si>
    <t>Dobava in vgraditev jeklene varnostne ograje, vključno vse elemente, za nivo zadrževanja H1 in za delovno širino W2</t>
  </si>
  <si>
    <t>64 921</t>
  </si>
  <si>
    <t>Dobava in vgraditev jeklenega nosilca pridržne ograje za pešce, vključno vse elemente</t>
  </si>
  <si>
    <t>64 922</t>
  </si>
  <si>
    <t>Dobava in vgraditev jeklene pridržne ograje za pešce, vključno vse elemente</t>
  </si>
  <si>
    <t>64 923</t>
  </si>
  <si>
    <t>Dobava in vgraditev jeklene zaključnice pridržne ograje za pešce, vključno vse elemente</t>
  </si>
  <si>
    <t>Dobava in vgraditev jeklenega ščitnika za kolesarje, vključno vse elemente</t>
  </si>
  <si>
    <t>V. PROMETNA OPREMA  - SKUPAJ:</t>
  </si>
  <si>
    <t>OSTALA DELA</t>
  </si>
  <si>
    <t>76 321</t>
  </si>
  <si>
    <t xml:space="preserve">Izdelava vodovoda iz polietilena, premera d90, komplet z navezavami in potrebnim materialom </t>
  </si>
  <si>
    <t>76 381*</t>
  </si>
  <si>
    <t>Dobava in montaža konzol na robni venec, z  gumi podložkami na konzolah ter objemkami in napravo toplotne izolacije (10 cm) v Alu zaščitnem plašču, komplet po detajlu</t>
  </si>
  <si>
    <t>Ureditev gradbišča po elaboratu ureditve gradbišča (varnostni načrt - izdela izvajalec)</t>
  </si>
  <si>
    <t xml:space="preserve">Zavarovaneje prometa v času gradnje z BVO (enostranska) iz prefabriciranih elementov, višine 80 cm, brez temelja, komplet z vsemi potrebnimi deli </t>
  </si>
  <si>
    <t xml:space="preserve">Zavarovaneje prometa v času gradnje z BVO (dvostranski) iz prefabriciranih elementov, z nadvišanjem s palisado višine 2.0 m(jekleni stebriči na 2m z vstavljenimi plohi) brez temelja, v  komplet z vsemi potrebnimi deli </t>
  </si>
  <si>
    <t xml:space="preserve">Doureditev bankine za zagotovitev širine za odvijanje prometa ob gradbišču (20 cm tamponska plast s cementno signalizacijo), komplet z zemeljskimi deli  </t>
  </si>
  <si>
    <t>13 111*</t>
  </si>
  <si>
    <t>Urejanje prometa v času gradnje (tipska zapora Z-1 (N-1) - promet urejen izmenično enosmerno z začasnimi semaforji), osvetlitev in signalizacija gradbišča, komplet z vsemi deli. Račun se izvede po dejansko dokazljivih stroških na podlagi računa, ki ga izstavi izvajalec zapore.</t>
  </si>
  <si>
    <t>Izdelava projekta izvedenih del</t>
  </si>
  <si>
    <t>Izdelava NOV</t>
  </si>
  <si>
    <t>Geomehnski nadzor</t>
  </si>
  <si>
    <t>OSTALA DELA - SKUPAJ:</t>
  </si>
  <si>
    <t>PROMETNA OPREMA</t>
  </si>
  <si>
    <t>Prevoz materiala na z razprostiranjem na deponiji</t>
  </si>
  <si>
    <t>Kolesarska steza in pločnik ob regionalni cesti</t>
  </si>
  <si>
    <t>- Zajema kolesarsko stezo in pločnik neposredno ob robu vozišča.</t>
  </si>
  <si>
    <t xml:space="preserve"> </t>
  </si>
  <si>
    <t>Odstranitev grmovja na redko porasli površini - ročno</t>
  </si>
  <si>
    <t>Odstranitev grmovja na redko porasli površini - strojno</t>
  </si>
  <si>
    <t>12 121</t>
  </si>
  <si>
    <t>Odstranitev grmovja na gosto porasli površini (nad 50% pokritega tlorisa) - ročno</t>
  </si>
  <si>
    <t>Posek in odstranitev drevesa z deblom premera do 30 cm z odstranitvijo vej</t>
  </si>
  <si>
    <t>Odstranitev panja s premerom do 30 cm z odvozom na deponijo</t>
  </si>
  <si>
    <t>Odstranitev panja s premerom od 30 do 50 cm z odvozom na deponijo</t>
  </si>
  <si>
    <t>12 321</t>
  </si>
  <si>
    <t>Porušitev in odstarnitev asfaltne plasti v debelini do 6 cm</t>
  </si>
  <si>
    <t xml:space="preserve">Površinski izkop plodne zemljine - 1.kategorije strojno z odrivom </t>
  </si>
  <si>
    <t>Široki izkop zrnate kamnine - 3.kategorije z nakladanjem</t>
  </si>
  <si>
    <t>Široki izkop zrnate kamnine - 4.kategorije z nakladanjem</t>
  </si>
  <si>
    <t>Ureditev planuma temeljnih talmehke kamnine - 4.kategorije</t>
  </si>
  <si>
    <t>Vgraditev nasipa iz zrnate kamnine – 3. kategorije (od izkopa voziščne konstrukcije cestnega dela)</t>
  </si>
  <si>
    <t>24  119</t>
  </si>
  <si>
    <t>Dobava in vgrajevanje kvalitetnega nasipnega materiala  z dovozom</t>
  </si>
  <si>
    <t>24 474*</t>
  </si>
  <si>
    <t>Izdelava posteljice iz drobljenih kamnitih zrn v debelini 35 cm</t>
  </si>
  <si>
    <t>25 122</t>
  </si>
  <si>
    <t>Humusiranje brežin in zelenic v debelini do 15 cm</t>
  </si>
  <si>
    <t>Izdelava travne mulde - humusiranje v debelini do 15 cm</t>
  </si>
  <si>
    <t xml:space="preserve">Nabava, dostava in saditev višjih grmovnic (Grm, 60-80 cm, 3-5 poganjkov),  (nabava, dostava, saditev pod motiko, zagrnitev s humusno mešanico, dodajanje založnega gnojila 10 g na sadiko, zalivanje, odvoz odvečnega materiala, planiranje po končanih delih, garancija 1 rastno sezono.) </t>
  </si>
  <si>
    <t>31 131</t>
  </si>
  <si>
    <t>Izdelava nevezane nosilne plasti enakomerno zrnatega drobljenca iz kamnine v debelini 20 cm</t>
  </si>
  <si>
    <t>32 256</t>
  </si>
  <si>
    <t>Izdelava obrabne in zaporne plasti bitumenskega betona AC8 surf B70/100 A5 v debelini 5 cm</t>
  </si>
  <si>
    <t xml:space="preserve">Dobava in polaganje obrabne plasti iz  betonskih plošč - vodilne taktilne plošče, rebraste  (npr.IGM, dimenzij 30/30/8 cm), na peščeno podložno plast debeline 3 cm, komplet z izvedbo fugiranja </t>
  </si>
  <si>
    <t xml:space="preserve">Dobava in polaganje obrabne plasti iz  betonskih plošč - opozorilne taktilne plošče s čepki (npr.IGM, dimenzij 30/30/8 cm), na peščeno podložno plast debeline 3 cm, komplet z izvedbo fugiranja </t>
  </si>
  <si>
    <t>33 119*</t>
  </si>
  <si>
    <t>35 232</t>
  </si>
  <si>
    <t>Dobava in vgraditev predfabriciranega pogreznjenega robnika iz cementnega betona s prerezom 10/20 cm na betonsko posteljico C12/15</t>
  </si>
  <si>
    <t>Izdelava temelja iz cementnega betona C12/15, globine 80 cm, premera 30 cm</t>
  </si>
  <si>
    <t>61 641*</t>
  </si>
  <si>
    <t>Dobava in pritrditev okroglega prometnega znaka,podloga iz aluminijeve pločevine, znak z odsevno folijo 1.vrste, premera 300 mm, 2309</t>
  </si>
  <si>
    <t>Dobava in pritrditev prometnega znaka, podloga iz aluminijaste pločevine, znak s folijo 1.vrste, velikost do 0,10m2 (4224-1 8x)</t>
  </si>
  <si>
    <t xml:space="preserve">Izdelava tankoslojne označbe z enokomponentno belo barvo,  vključno 250 g/m2 posipa z kroglicami stekla, deb. plasti suhe snovi 250 mikrometrov, širine 10 cm </t>
  </si>
  <si>
    <t>62 166</t>
  </si>
  <si>
    <t>Izdelava tankoslojne označbe z enokomponentno belo barvo, strojno deb. plasti suhe snovi 250 mikrometrov, perle 250 g/m2 na barvni podlagi rdeče barve (puščice za kolesarje, piktogram kolesa)</t>
  </si>
  <si>
    <t xml:space="preserve">Izdelava tankoslojne prečne in ostalih označb z enokomponentno belo barvo, strojno deb. plasti suhe snovi 250 mikrometrov, perle 250 g/m2, površina označbe do 0,5m2  (5461,5609-1, 5609) </t>
  </si>
  <si>
    <t xml:space="preserve">Doplačilo za izdelavo prekinjenih označb na vozišču, širina črte 10 cm </t>
  </si>
  <si>
    <t>IV. PROMETNA OPREMA  - SKUPAJ:</t>
  </si>
  <si>
    <t xml:space="preserve">Izdelava projektov izvedenih del </t>
  </si>
  <si>
    <t>V. OSTALA DELA - SKUPAJ:</t>
  </si>
  <si>
    <t>12 112</t>
  </si>
  <si>
    <t>Prevoz materiala z razprostiranjem na deponiji</t>
  </si>
  <si>
    <t>21 241</t>
  </si>
  <si>
    <t>Široki izkop mehke kamnine - 4.kategorije z odrivom</t>
  </si>
  <si>
    <t xml:space="preserve">Vgraditev nasipa iz mehke kamnine - 4.kategorije </t>
  </si>
  <si>
    <t>Izdelava posteljice iz drobljenih kamnitih zrn v debelini  35 cm</t>
  </si>
  <si>
    <t xml:space="preserve">Izdelava asfaltne mulde š= 50 cm  na obstoječo tamponsko podlago (AC8 surf B70/100 A5  v debelini 5 cm). </t>
  </si>
  <si>
    <t xml:space="preserve">Izdelava vzdolžne in prečne drenaže iz gibljivih drenažnih cevi preseka 160 mm, komplet s filterskim zasipom, filcem in posteljico iz cementnega betona C16/20 deb.10 cm </t>
  </si>
  <si>
    <t>Dobava in vgraditev stebrica za prometni znak iz vročecinkane jeklene cevi preseka 64 mm, dolžina cevi 2000 mm</t>
  </si>
  <si>
    <t>Dobava in pritrditev prometnega znaka iz aluminijaste plocevine velikosti 0.21 -0.4 m2 , z odsevno folijo RA1 (3209)</t>
  </si>
  <si>
    <t>Izdelava tankoslojne označbe z enokomponentno belo barvo,  vključno 250 g/m2 posipa z kroglicami stekla, deb. plasti suhe snovi 250 mikrometrov, širine 10 cm</t>
  </si>
  <si>
    <t>Izdelava tankoslojne prečne in ostalih označb z enokomponentno belo barvo, strojno deb. plasti suhe snovi 250 mikrometrov, perle 250 g/m2, površina označbe do 0,5m2  (5461,5609-1)</t>
  </si>
  <si>
    <t>Doplačilo za izdelavo prekinjenih označb na vozišču, širina črte 10 cm</t>
  </si>
  <si>
    <t xml:space="preserve">Izdelava NOV </t>
  </si>
  <si>
    <t>VI. OSTALA DELA - SKUPAJ:</t>
  </si>
  <si>
    <t>Široki izkop zrnate kamnine - 4.kategorije z odrivom</t>
  </si>
  <si>
    <t>24 475</t>
  </si>
  <si>
    <t>Dobava in pritrditev prometnega znaka, podloga iz aluminijaste pločevine, znak s folijo 1.vrste, velikost do 0,10m2 (4224-1)</t>
  </si>
  <si>
    <t>21 232</t>
  </si>
  <si>
    <t>Široki izkop zrnate kamnine - 3.kategorije z odrivom</t>
  </si>
  <si>
    <t>21 251</t>
  </si>
  <si>
    <t>Široki izkop trde kamnine 5.ktg  strojno z odrivom</t>
  </si>
  <si>
    <t xml:space="preserve">Izdelava nosilne plasti bituminizirane zmesi AC 22 base B50/70 A4 v debelini 6 cm </t>
  </si>
  <si>
    <t xml:space="preserve">Izdelava vzdolžne in prečne drenaže iz gibljivih drenažnih cevi preseka 100 mm, komplet s filterskim zasipom, filcem in posteljico iz cementnega betona C16/20 deb.10 cm </t>
  </si>
  <si>
    <t>Dobava in vgraditev stebriča iz nerjavečega jekla  za preprečevanje vožnje vozil presek  80 mm, višina (svetla) 800 mm</t>
  </si>
  <si>
    <t>61 641</t>
  </si>
  <si>
    <t>Dobava in pritrditev okroglega prometnega znaka iz aluminijaste plocevine premera 400 mm, z odsevno folijo RA1 - 2232 2x, 2215 2x</t>
  </si>
  <si>
    <t>Dobava in pritrditev prometnega znaka, podloga iz aluminijaste pločevine, znak s folijo 1.vrste, velikost do 0,10m2 (4224-1,  4602 2x)</t>
  </si>
  <si>
    <t xml:space="preserve">Izdelava tankoslojne prečne in ostalih označb z enokomponentno belo barvo, strojno deb. plasti suhe snovi 250 mikrometrov, perle 250 g/m2, površina označbe do 0,5m2  (5461,5609) </t>
  </si>
  <si>
    <t>Dobava in vgraditev kovinskega stebriča za preprečevanje vožnje vozil</t>
  </si>
  <si>
    <t>Avtobusni postajališči</t>
  </si>
  <si>
    <t>12 211</t>
  </si>
  <si>
    <t>Demontaža in ponovna montaža na enem postavku z deponiranjem na gradbišču</t>
  </si>
  <si>
    <t>Demontaža in odstranitev nadstrešnic na avtobusnih postajališčih</t>
  </si>
  <si>
    <t>Izdelava posteljice iz drobljenih kamnitih zrn v debelini  57cm</t>
  </si>
  <si>
    <t>Izdelava nevezane nosilne plasti enakomerno zrnatega drobljenca iz kamnine v debelini  23 cm</t>
  </si>
  <si>
    <t>31 655</t>
  </si>
  <si>
    <t>Izdelava nosilne plasti bituminizirane zmesi AC 32 base B50/70 A3 v debelini 11 cm</t>
  </si>
  <si>
    <t>Odvodnjavanje je upoštevano pri popisu ceste.</t>
  </si>
  <si>
    <t>V. PROMETNA OPREMA - SKUPAJ:</t>
  </si>
  <si>
    <t xml:space="preserve">Ostala dela so upoštevana v popisu ceste </t>
  </si>
  <si>
    <t>Izdelava posteljice iz drobljenih kamnitih zrn v debelini  35cm</t>
  </si>
  <si>
    <t>Prevoz materiala  z razprostiranjem na deponiji</t>
  </si>
  <si>
    <t>Dobava in vgraditev stebrica za prometni znak iz vročecinkane jeklene cevi preseka 64 mm, dolžina cevi 3500mm</t>
  </si>
  <si>
    <t>Dobava, polaganje in spajanje geotekstila  natezne trdnosti minimalno 14 kN/m</t>
  </si>
  <si>
    <t>Dobava in montaža nadstrešnice AP dimenzij 3,08x1,67x2,56 m, komplet z betonskim temeljem (kot npr. Lešnik, tip APL 03, vročecinkana in lakirana s črno barvo RAL 9005, ločna strešna konstrukcija s kritino iz UV stabilne umetne mase, stene iz kaljenega brušenega varnostnega stekla, s klopjo iz masivnega lesa dolžine 2 m, s tablo z imenim postajališča, vitrino za vozni red in kovinskim košem za smeti)</t>
  </si>
  <si>
    <t>Podporni zid PZ1</t>
  </si>
  <si>
    <t>Podporni zid PZ2</t>
  </si>
  <si>
    <t>Podporni zid PZ9</t>
  </si>
  <si>
    <t>Podporni zid PZB</t>
  </si>
  <si>
    <t>Podporni zid PZA</t>
  </si>
  <si>
    <t>Podporni zid PZ100</t>
  </si>
  <si>
    <t>Podporni zid PZ101</t>
  </si>
  <si>
    <t>Podporni zid PZ102</t>
  </si>
  <si>
    <t>Podporni zid PZ103</t>
  </si>
  <si>
    <t>Podporni zid PZ100 (P216-P221)</t>
  </si>
  <si>
    <t>SPLOŠNO - v ceni oz. cenah na enoto postavk je potrebno upoštevati tudi sledeče stroške:
1/ za vsa potrebna pripravljalna dela za organizacijo in ureditev gradbišča/delovišča (izvedba/postavitev, vzdrževanje v času trajanja gradbišča ter odstranitev po končanih delih), skladno z Načrtom ureditve gradbišča in velljavnimi zakonskimi in podzakonskimi akti, kot so npr.:
- dostopne in gradbiščne poti;
- varnostna gradbišcna ograja z vstopnimi-izstopnimi vrati;
- začasni objekti izvajalca;
- morebitni začasni objekti za potrebe naročnika (dogovorjene s pogodbo med naročnikom in izvajalcem);
- začasni/gradbiščni priključki in razvodi za potrebe izvajanja del (voda, elektrika, ozemljitve);
- morebitne druge napeljave (dogovorjene s pogodbo med naročnikom in izvajalcem);
- varnostne in opozorilne gradbiščne označbe;
- morebitni drugi začasni ukrepi za varovanje delavcev, sodelujočih oseb pri gradnji ter opreme;
- morebitni drugi začasni ukrepi za varovanje tretjih oseb, vozil/prometa v neposredni bližini gradbišča/delovišca, v kolikor to ni predmet locenega popisa oz. urejeno s posebnimi načrti v projektni dokumentaciji;
2/ za način samega izvajanja del in izvedbo predvidenih ukrepov za varovanje obstoječih objektov/napeljav v območju gradbišča/delovišca in okolice, skladno z zahtevami soglasodajalcev in še posebno vodnogospodarskega soglasja ter
zahtev iz načrtov projektne dokumentacije, v kolikor posamezni ukrepi niso zajeti v posameznih popisih oz. urejeni s posebnimi načrti v projektni dokumentaciji.
3/ za primerno zaščito in ukrepe na že izvedenih delih, izdelkih in okolice v času planiranih začasnih prekinitev oz. medfaznih rokih, za dosego primerne končne kvalitete in preprečitev morebitne škode.</t>
  </si>
  <si>
    <t>0001</t>
  </si>
  <si>
    <t>S 1 1 313</t>
  </si>
  <si>
    <t>Postavitev in zavarovanje profilov za zakoličbo objekta s površino nad  100 m2</t>
  </si>
  <si>
    <t>KOS</t>
  </si>
  <si>
    <t>0002</t>
  </si>
  <si>
    <t>S 1 1 322</t>
  </si>
  <si>
    <t>SPLOŠNO:
* v postavkah kjer je predviden odvoz v trajno deponijo, je potrebno zajeti nakladanje materiala na kamion, odvoz na trajno deponijo in vse stroške povezanane s stalnim deponiranjem. Izvajalec je dolžan izročiti investitorju vsa potrebna dokazila o načinu ravnanja in deponiranja gradbenih odpadkov in odvečnega zemeljskega materiala pri izkopih, skladno z veljavno zakonodajo, pravilniki oz. uredbami, ki urejajo evidenco stalno deponiranega materiala;
* v postavkah kjer je predviden ponovni zasip z izkopanim materialom, je potrebno v ceni upoštevati odmet na rob izkopa oz. nakladanje na kamion z odvozom na najbližjo možno lokacijo za začasno deponiranje, vključno z vsemi stroški urejanja začasne deponije;</t>
  </si>
  <si>
    <t>SPLOŠNO - v ceni oz. enotnih cenah osnovnih del je potrebno zajeti vsa potrebna dela in stroške za:
- morebitno potrebnega občasnega/začasnega odvodnjavanja padavinskih ali zalednih vod, pri izvajanju zemeljskih del in temeljenja (začasne cevi, jaški, črpanja);
- morebitne dostopne-gradbiščne ceste in delovne platoje za potrebe dostopov in premikov gradbene mehanizacije in transportnih sredstev pri izvajanju del;</t>
  </si>
  <si>
    <t>S 2 1 224</t>
  </si>
  <si>
    <t>M3</t>
  </si>
  <si>
    <t>S 2 1 243</t>
  </si>
  <si>
    <t>0003</t>
  </si>
  <si>
    <t>S 2 1 231</t>
  </si>
  <si>
    <t>S 2 2 112</t>
  </si>
  <si>
    <t>Ureditev planuma temeljnih tal vezljive zemljine - 3. kategorije</t>
  </si>
  <si>
    <t>M2</t>
  </si>
  <si>
    <t>S 2 4 111</t>
  </si>
  <si>
    <t>S 3 5 221</t>
  </si>
  <si>
    <t>Izdelava dvignjenega robnika iz cementnega betona  s prerezom 15/25 cm</t>
  </si>
  <si>
    <t>M1</t>
  </si>
  <si>
    <t>SPLOŠNO - za izvedbo vseh osnovnih del po postavkah, morajo biti v njihovi ceni oz. cenah na enoto zajeti tudi stroški:
- vseh predhodnih oz. pomožnih del za izvedbo;
- vseh potrebnih odrov (delovni, varovalni) in drugih varovalnih ukrepov, ki so potrebni za izvajanje osnovnih del in varnega dela;
- vseh vzdrževalnih del, negovalnih oz. zaključnih del;
- vso montažno armaturo za izvedbo medsebojnega odmika armaturnih slojev (pozitivna-negativna armatura);</t>
  </si>
  <si>
    <t>N 2 1 101</t>
  </si>
  <si>
    <t>OPOMBA ZA IZDELAVO OPAŽEV:_x000D_
Razredi obdelave opaženih betonskih površin po SIST EN 13670_x000D_
VB1 za temelje, VB2 za vmesne podpore in opornike s krili, VB2 za prekladno konstrukcijo, VB3 za robne vence in_x000D_
hodnike, VB3 za oporne in podporne zidove._x000D_
-Cene opažev površin vseh elementov, razen prekladne konstrukcije, vkljucujejo tudi delovno-zašcitni oder._x000D_
-Vse vidne robove je potrebno posneti s trikotno letvijo 3x3cm (oz. 5x5cm).</t>
  </si>
  <si>
    <t>S 5 1 312</t>
  </si>
  <si>
    <t>Izdelava podprtega opaža za raven zid, visok 2,1 do 4 m</t>
  </si>
  <si>
    <t>S 5 1 612</t>
  </si>
  <si>
    <t>0004</t>
  </si>
  <si>
    <t>S 5 1 631</t>
  </si>
  <si>
    <t>0005</t>
  </si>
  <si>
    <t>S 5 1 711</t>
  </si>
  <si>
    <t>OPOMBA ZA IZDELAVO OPAŽEV:
Razredi obdelave opaženih betonskih površin po SIST EN 13670
VB1 za temelje, VB2 za vmesne podpore in opornike s krili, VB2 za prekladno konstrukcijo, VB3 za robne vence in
hodnike, VB3 za oporne in podporne zidove.
-Cene opažev površin vseh elementov, razen prekladne konstrukcije, vkljucujejo tudi delovno-zašcitni oder.
-Vse vidne robove je potrebno posneti s trikotno letvijo 3x3cm (oz. 5x5cm).</t>
  </si>
  <si>
    <t>S 5 2 222</t>
  </si>
  <si>
    <t>KG</t>
  </si>
  <si>
    <t>S 5 2 216</t>
  </si>
  <si>
    <t>N 2 2 101</t>
  </si>
  <si>
    <t>S 5 2 314</t>
  </si>
  <si>
    <t>S 5 3 151</t>
  </si>
  <si>
    <t>S 5 3 347</t>
  </si>
  <si>
    <t>S 5 3 338</t>
  </si>
  <si>
    <t>S 5 4 542</t>
  </si>
  <si>
    <t>S 5 8 821</t>
  </si>
  <si>
    <t>Dobava in vgraditev merilnih čepov, vključno navezavo na veljavno nivelmansko mrežo</t>
  </si>
  <si>
    <t>S 5 9 853</t>
  </si>
  <si>
    <t>S 5 9 843</t>
  </si>
  <si>
    <t>S 5 9 761</t>
  </si>
  <si>
    <t>S 5 9 762</t>
  </si>
  <si>
    <t>S 5 9 851</t>
  </si>
  <si>
    <t>0006</t>
  </si>
  <si>
    <t>S 5 9 842</t>
  </si>
  <si>
    <t>IV. GRADBENA IN OBRTNIŠKA DELA - SKUPAJ:</t>
  </si>
  <si>
    <t>S 6 4 464</t>
  </si>
  <si>
    <t>S 5 8 241</t>
  </si>
  <si>
    <t>V. OPREMA CEST - SKUPAJ:</t>
  </si>
  <si>
    <t>Preskus, nadzor in tehnična dokumentacija</t>
  </si>
  <si>
    <t>S 7 9 311</t>
  </si>
  <si>
    <t>Projektantski nadzor. Vrednost postavke je že fiksno določena v PIS-u in jo ponudnik ne more/ne sme spreminjati. Obračun projektantskega nadzora se bo izvedel po dokazljivih dejanskih stroških na podlagi računa izvajalca projektantskega nadzora.</t>
  </si>
  <si>
    <t>URA</t>
  </si>
  <si>
    <t>S 7 9 351</t>
  </si>
  <si>
    <t>S 7 9 514</t>
  </si>
  <si>
    <t>Izdelava projektne dokumentacije za projekt izvedenih del (PID)</t>
  </si>
  <si>
    <t>S 7 9 515</t>
  </si>
  <si>
    <t>Izdelava projektne dokumentacije za vzdrževanje in obratovanje (POV)</t>
  </si>
  <si>
    <t>N 3 1 101</t>
  </si>
  <si>
    <t>Kompletna izvedba monitoringa iz opisa v projektni dokumentaciji (tč. 6 tehničnega poročila)</t>
  </si>
  <si>
    <t>Določitev in preverjanje položajev, višin in smeri pri gradnji objekta s površino nad 200 do 500 m2
* kompletna geodetska zakoličba objekta (pozicijsko in višinsko);</t>
  </si>
  <si>
    <t>Široki izkop vezljive zemljine - 3. kategorije - strojno z nakladanjem
 * vključno z odvozom na trajno deponijo</t>
  </si>
  <si>
    <t>Široki izkop mehke kamnine - 4. kategorije z nakladanjem
 * vključno z odvozom na trajno deponijo</t>
  </si>
  <si>
    <t>Široki izkop zrnate kamnine - 3. kategorije - ročno 
 * vključno z odvozom na trajno deponijo</t>
  </si>
  <si>
    <t>Vgraditev nasipa iz vezljive zemljine - 3. kategorije
* izvedba nasipa/zasipa za opornim zidom;
* zbitost po Proctorju 95 %
* vključno z dobavo materiala iz kamnoloma
* vključno s potrebnim utrjevanjem po plasteh v debelini 30cm;</t>
  </si>
  <si>
    <t>Izdelava podprtega opaža za ravno ploščo s podporo, visoko 2,1 do 4 m
* opaž konzole</t>
  </si>
  <si>
    <t>Izdelava podprtega opaža za bočne stranice ravnih plošč
* opaž za rob prekladne konstrukcije-konzole (višina 25-110cm):</t>
  </si>
  <si>
    <t>Izdelava podprtega opaža robnega venca na premostitvenem, opornem in podpornem objektu
* robni venec (vidni beton VB2);</t>
  </si>
  <si>
    <t>Dobava in postavitev rebrastih žic iz visokovrednega naravno trdega jekla B St 500 S s premerom do 12 mm, za srednje zahtevno ojačitev
* kvaliteta jekla: B 500-B;
* po armaturnih načrtih;</t>
  </si>
  <si>
    <t>Dobava in postavitev rebrastih palic iz visokovrednega naravno trdega jekla B St 420 S s premerom 14 mm in večjim, za srednje zahtevno ojačitev
* kvaliteta jekla: B 500-B;
* po armaturnih načrtih;</t>
  </si>
  <si>
    <t>Dobava in vgrajevanje moznikov ( armaturnih palic), vključno z vrtanjem lukenj ter zapolnitvijo s kemično maso
* mozniki fi 14,
* Sidranje AB stene v obst. zid;
* 4 kos/m2, L sidrna= cca 50cm
* zapolnitev z epoksi maso, kot npr. Hilti</t>
  </si>
  <si>
    <t>Dobava in postavitev mreže iz vlečene jeklene žice B500A, s premerom &gt; od 4 in &lt; od 12 mm, masa 4,1 do 6 kg/m2
* mreže Q503
* področje dobetoniranja obstoječega opornega zidu</t>
  </si>
  <si>
    <t>Dobava in vgraditev podložnega cementnega betona C12/15 v prerez do 0,15 m3/m2
* podložni beton pod temelji d= do 10 cm</t>
  </si>
  <si>
    <t>Dobava in vgraditev ojačenega cementnega betona C30/37 v stene opornikov, krilnih zidov, kril in vmesnih podpor
* stene opornikov - izvedba po sistemu ˝bele kadi˝, odpornost betona: XF2, XD3, PV-II
* konzola; odpornost betona:  XF4, XD3, PV-II</t>
  </si>
  <si>
    <t>Dobava in vgraditev ojačenega cementnega betona C25/30 v hodnike in robne vence na premostitvenih objektih in podpornih ali opornih konstrukcijah
* vključno z dodatki za odpornost betona razreda: XF4, XD3, PV-II;
* robni venec</t>
  </si>
  <si>
    <t>Metlanje površine cementnega betona
* pohodna površina robnega venca;</t>
  </si>
  <si>
    <t>Izdelava valovite vlaknasto cementne plošče v rego
* navidezna rega
* izvedeno na mestih, kjer se izvede stopničenje temelja</t>
  </si>
  <si>
    <t>Zatesnitev dilatacijske rege s trajno elastično zmesjo za stike
*navidezna rega
* prečna dilatacijska rega</t>
  </si>
  <si>
    <t>Izdelava ločilne plasti iz trdih penastih plošč, debelih 1 cm
* prečna dilatacijska rega - zgornja stran</t>
  </si>
  <si>
    <t>Izdelava ločilne plasti iz trdih penastih plošč, debelih 2 cm
*dilatacijska rega</t>
  </si>
  <si>
    <t>Izdelava drsne folije v rego z zobom
*dilatacijska rega</t>
  </si>
  <si>
    <t>Zatesnitev dilatacijske rege s trajno elastičnim zapolnitvenim materialom
*dilatiran stik med pohodno površino hodnika in robnikom s trajno elastično bitumensko zmesjo v širini 5-8 mm.</t>
  </si>
  <si>
    <t>Dobava in vgraditev jeklene varnostne ograje, vključno vse elemente, za nivo zadrževanja H2 in za delovno širino W4
* postavka vključuje montažo JVO na vencu objekta, vključno s sidrnimi ploščicami 300/300/10mm.
*Izvedba in pritrjevanje ograje na robni venec v skladu s TSC 07.103</t>
  </si>
  <si>
    <t>OPREMA PROMETA</t>
  </si>
  <si>
    <t>N 1 1 101</t>
  </si>
  <si>
    <t>SPLOŠNO - v ceni oz. cenah na enoto postavk je potrebno upoštevati tudi sledeče stroške:_x000D_
1/ za vsa potrebna pripravljalna dela za organizacijo in ureditev gradbišča/delovišča (izvedba/postavitev, vzdrževanje v času trajanja gradbišča ter odstranitev po končanih delih), skladno z Načrtom ureditve gradbišča in velljavnimi zakonskimi in podzakonskimi akti, kot so npr.:_x000D_
- dostopne in gradbiščne poti;_x000D_
- varnostna gradbišcna ograja z vstopnimi-izstopnimi vrati;_x000D_
- začasni objekti izvajalca;_x000D_
- morebitni začasni objekti za potrebe naročnika (dogovorjene s pogodbo med naročnikom in izvajalcem);_x000D_
- začasni/gradbiščni priključki in razvodi za potrebe izvajanja del (voda, elektrika, ozemljitve);_x000D_
- morebitne druge napeljave (dogovorjene s pogodbo med naročnikom in izvajalcem);_x000D_
- varnostne in opozorilne gradbiščne označbe;_x000D_
- morebitni drugi začasni ukrepi za varovanje delavcev, sodelujočih oseb pri gradnji ter opreme;_x000D_
- morebitni drugi začasni ukrepi za varovanje tretjih oseb, vozil/prometa v neposredni bližini gradbišča/delovišca, v kolikor to ni predmet locenega popisa oz. urejeno s posebnimi načrti v projektni dokumentaciji;_x000D_
2/ za način samega izvajanja del in izvedbo predvidenih ukrepov za varovanje obstoječih objektov/napeljav v območju gradbišča/delovišca in okolice, skladno z zahtevami soglasodajalcev in še posebno vodnogospodarskega soglasja ter_x000D_
zahtev iz načrtov projektne dokumentacije, v kolikor posamezni ukrepi niso zajeti v posameznih popisih oz. urejeni s posebnimi načrti v projektni dokumentaciji._x000D_
3/ za primerno zaščito in ukrepe na že izvedenih delih, izdelkih in okolice v času planiranih začasnih prekinitev oz. medfaznih rokih, za dosego primerne končne kvalitete in preprečitev morebitne škode.</t>
  </si>
  <si>
    <t>N 1 1 102</t>
  </si>
  <si>
    <t>SPLOŠNO:_x000D_
* v postavkah kjer je predviden odvoz v trajno deponijo, je potrebno zajeti nakladanje materiala na kamion, odvoz na trajno deponijo in vse stroške povezanane s stalnim deponiranjem. Izvajalec je dolžan izročiti investitorju vsa potrebna dokazila o načinu ravnanja in deponiranja gradbenih odpadkov in odvečnega zemeljskega materiala pri izkopih, skladno z veljavno zakonodajo, pravilniki oz. uredbami, ki urejajo evidenco stalno deponiranega materiala;_x000D_
* v postavkah kjer je predviden ponovni zasip z izkopanim materialom, je potrebno v ceni upoštevati odmet na rob izkopa oz. nakladanje na kamion z odvozom na najbližjo možno lokacijo za začasno deponiranje, vključno z vsemi stroški urejanja začasne deponije;</t>
  </si>
  <si>
    <t>N 1 1 103</t>
  </si>
  <si>
    <t>SPLOŠNO - v ceni oz. enotnih cenah osnovnih del je potrebno zajeti vsa potrebna dela in stroške za:_x000D_
- morebitno potrebnega občasnega/začasnega odvodnjavanja padavinskih ali zalednih vod, pri izvajanju zemeljskih del in temeljenja (začasne cevi, jaški, črpanja);_x000D_
- morebitne dostopne-gradbiščne ceste in delovne platoje za potrebe dostopov in premikov gradbene mehanizacije in transportnih sredstev pri izvajanju del;</t>
  </si>
  <si>
    <t>S 2 1 113</t>
  </si>
  <si>
    <t>Površinski izkop plodne zemljine - 1. kategorije - strojno z odrivom do 100 m</t>
  </si>
  <si>
    <t>S 2 4 195</t>
  </si>
  <si>
    <t>Vgraditev nasipa iz vezljive zemljine - 3. kategorije
* izvedba nasipa/zasipa za opornim zidom ;
* zbitost po Proctorju 95 %
* vključno z dobavo materiala iz kamnoloma
* vključno s potrebnim utrjevanjem po plasteh v debelini 30cm;</t>
  </si>
  <si>
    <t>Vgraditev nasipa iz vezljive zemljine - 3. kategorije
* izvedba nasipa/zasipa za opornim zidom ;
* zbitost po Proctorju 95 %
* vključno z dobavo materiala iz kamnoloma
* vključno s potrebnim utrjevanjem po plasteh v debelini 30cm</t>
  </si>
  <si>
    <t>Izdelava blazine pod temeljem objekta iz prodca v debelini nad 30 cm
* tamponska blazina iz kvalitetnega kamnitega materiala, d=50cm
* zbitost po Proctorju 98 % in deformacijski modul vgrajenega materiala &gt;90MPa.
* vključno z dobavo materiala iz kamnoloma</t>
  </si>
  <si>
    <t>N 4 1 101</t>
  </si>
  <si>
    <t>Utrditev jarka s kanaletami na stik iz cementnega betona, dolžine 100 cm in notranje širine dna kanalete 50 cm, na podložni plasti iz cementnega betona
* vključno z dobavo materiala</t>
  </si>
  <si>
    <t>Globinsko odvodnjavanje</t>
  </si>
  <si>
    <t>S 4 2 281</t>
  </si>
  <si>
    <t>S 4 2 312</t>
  </si>
  <si>
    <t>Izdelava vzdolžne in prečne drenaže, globoke nad 4,0 m, iz mešanice enakozrnatega cementnega betona, na planumu izkopa
* vzdolžna drenaža
* PE drenažna cev DN 250 z rebrasto zunanjo in gladko notr. površino (SN &gt;= 8,0 kN/m2; z 2/3 perforacijo), vključno z
vsemi potrebnimi spojnimi elementi ter bet. posteljico</t>
  </si>
  <si>
    <t>III. ODVODNJAVANJE - SKUPAJ:</t>
  </si>
  <si>
    <t>N 1 1 104</t>
  </si>
  <si>
    <t>SPLOŠNO - za izvedbo vseh osnovnih del po postavkah, morajo biti v njihovi ceni oz. cenah na enoto zajeti tudi stroški:_x000D_
- vseh predhodnih oz. pomožnih del za izvedbo;_x000D_
- vseh potrebnih odrov (delovni, varovalni) in drugih varovalnih ukrepov, ki so potrebni za izvajanje osnovnih del in varnega dela;_x000D_
- vseh vzdrževalnih del, negovalnih oz. zaključnih del;_x000D_
- vso montažno armaturo za izvedbo medsebojnega odmika armaturnih slojev (pozitivna-negativna armatura);</t>
  </si>
  <si>
    <t>S 5 1 221</t>
  </si>
  <si>
    <t>S 5 1 332</t>
  </si>
  <si>
    <t>S 5 1 333</t>
  </si>
  <si>
    <t>Izdelava dvostranskega vezanega opaža za raven zid, visok 4,1 do 6 m</t>
  </si>
  <si>
    <t>Izdelava dvostranskega vezanega opaža za raven temelj
* razred vidnega betona VB1 (nizke oblikovne zahteve)</t>
  </si>
  <si>
    <t>Izdelava dvostranskega vezanega opaža za raven zid, visok 2,1 do 4 m
* opaž opornih zidov
* predviden razred vidnega betona VB2 (običajne oblikovne zahteve)</t>
  </si>
  <si>
    <t>Izdelava podprtega opaža za bočne stranice ravnih plošč
* opaž za rob prekladne konstrukcije-konzole (višina 25-50cm)</t>
  </si>
  <si>
    <t>S 5 3 342</t>
  </si>
  <si>
    <t>S 5 3 771</t>
  </si>
  <si>
    <t>Dobava in vgraditev ojačenega cementnega betona C30/37 v pasovne temelje, temeljne nosilce ali poševne in vertikalne slope
* vključno z dodatki za odpornost betona razreda: XC2, PV-II;</t>
  </si>
  <si>
    <t>Izdelava brizganega cementnega betona C25/30, prerez do 0,10 m3/m2
* varovanje začasne brežine, d=0,1m
* količina ocenjena!
* vključno z armaturno mrežo Q189</t>
  </si>
  <si>
    <t>S 5 4 124</t>
  </si>
  <si>
    <t>Oblaganje z lomljencem iz karbonatnih kamnin, vezanim s cementno malto, v debelini nad 20 cm
* zaščita brežine ob opornih zidovih s kamnito zložbo
* poravnani kamni debeline 0,3-06m na filterski podlagi iz kamnitega materiala</t>
  </si>
  <si>
    <t>S 5 6 311</t>
  </si>
  <si>
    <t>Dobava, vgraditev, prednapenjanje in injektiranje začasnega geotehničnega sidra nosilnosti 250 kN, dolžine do 10 m
* varovanje začasne brežine 
*pasivna sidra z nosilnostjo 168 kN, l=9m
* količina ocenjena
*Postavka vsebuje vsa preostala dela, selitev opreme, manipulacijo na gradbišču in organizacijo gradbišča</t>
  </si>
  <si>
    <t>S 5 9 992</t>
  </si>
  <si>
    <t>0007</t>
  </si>
  <si>
    <t>S 5 9 697</t>
  </si>
  <si>
    <t>0008</t>
  </si>
  <si>
    <t>S 5 9 721</t>
  </si>
  <si>
    <t>0009</t>
  </si>
  <si>
    <t>S 5 9 698</t>
  </si>
  <si>
    <t>Izdelava delovnega stika s pločevino 300/1 mm, brez izolacijskih trakov
* v skladu z zahtevami konstrukcijskih reg (TSC 07.116)
* tesnilni trak v notranjosti prereza</t>
  </si>
  <si>
    <t>Hidroizolacija na stiku dveh cementnobetonskih blokov, izvedena z gumijastim trakom, vgrajenim v cementni beton
* zunanji tesnilni trak za rege kot npr. SIKA DR-27
* dilatacijska rega - zasuta stran</t>
  </si>
  <si>
    <t>Izdelava zaščitne plasti iz trdih penastih plošč v debelini do 2,0 cm
* mehanska zaščita HI kot npr. Styrodur</t>
  </si>
  <si>
    <t>Hidroizolacija na stiku dveh cementnobetonskih blokov, izvedena z gumijastim trakom s pregibom, vgrajenim v cementni beton
* zaključni trak za dilatacijske rege - vidna stran
* zgornja stran konzole</t>
  </si>
  <si>
    <t>Elektro in TK vodi</t>
  </si>
  <si>
    <t>S 7 3 373</t>
  </si>
  <si>
    <t>Dobava in vgraditev plastične cevi premera 125 mm v cementni beton hodnika
* cevi za vodenje instalacij v vencu
* 3 x fi 125 (JR);</t>
  </si>
  <si>
    <t>Podporni zid PZ102 (P240-P255)</t>
  </si>
  <si>
    <t>S 5 1 331</t>
  </si>
  <si>
    <t>Izdelava dvostranskega vezanega opaža za raven zid, visok do 2 m
* opaž opornih zidov
* predviden razred vidnega betona VB2 (običajne oblikovne zahteve)</t>
  </si>
  <si>
    <t>0010</t>
  </si>
  <si>
    <t>Hidroizolacija na stiku dveh cementnobetonskih blokov, izvedena z gumijastim trakom s pregibom, vgrajenim v cementni beton
* zaključni trak za dilatacijske rege - vidna stran</t>
  </si>
  <si>
    <t>V. GRADBENA IN OBRTNIŠKA DELA  - SKUPAJ:</t>
  </si>
  <si>
    <t>OPREMA CEST - SKUPAJ:</t>
  </si>
  <si>
    <t>Elektro in TKK vodi</t>
  </si>
  <si>
    <t>TUJE STORITVE - SKUPAJ:</t>
  </si>
  <si>
    <t>Podporni zid PZ103 (P262-P270)</t>
  </si>
  <si>
    <t>S 4 2 432</t>
  </si>
  <si>
    <t>Izdelava izcednice (barbakane) iz gibljive plastične cevi, premera 10 cm, dolžine 51 do 100 cm</t>
  </si>
  <si>
    <t>Izdelava dvostranskega vezanega opaža za raven zid, visok 4,1 do 6 m
* opaž opornih zidov
* predviden razred vidnega betona VB2 (običajne oblikovne zahteve)</t>
  </si>
  <si>
    <t>Izdelava podprtega opaža za ravno ploščo s podporo, visoko 2,1 do 4 m
* opaž konzole - KK1 in KK2</t>
  </si>
  <si>
    <t>N 3 2 101</t>
  </si>
  <si>
    <t>Dobava in vgrajevanje moznikov (armaturnih palic), vključno z vrtanjem lukenj ter zapolnitvijo s kemično maso
* mozniki fi 14,
* Sidranje AB stene v obst. zid na področju pod KK1 in KK2;
* 4 kos/m2, L sidrna= cca 50cm
* zapolnitev z epoksi maso, kot npr. Hilti</t>
  </si>
  <si>
    <t>Dobava in postavitev mreže iz vlečene jeklene žice B500A, s premerom &gt; od 4 in &lt; od 12 mm, masa 4,1 do 6 kg/m2
* mreže Q503
* količina ocenjena
* področje dobetoniranja obstoječega opornega zidu</t>
  </si>
  <si>
    <t>Dela s ceentnim betonom</t>
  </si>
  <si>
    <t>Izdelava ločilne plasti iz trdih penastih plošč, debelih 2 cm
* dilatacijska rega</t>
  </si>
  <si>
    <t>Izdelava drsne folije v rego z zobom
* dilatacijska rega</t>
  </si>
  <si>
    <t>V. GRADBENA IN OBRTNIŠKA DELA - SKUPAJ:</t>
  </si>
  <si>
    <t>VI. OPREMA CEST - SKUPAJ:</t>
  </si>
  <si>
    <t>Most MB 0130</t>
  </si>
  <si>
    <t>Most MB 0131</t>
  </si>
  <si>
    <t>Brv 3</t>
  </si>
  <si>
    <t>Brv 4</t>
  </si>
  <si>
    <t>Brv 5 - 3A</t>
  </si>
  <si>
    <t>Robni venec RV1</t>
  </si>
  <si>
    <t>Prepust 01</t>
  </si>
  <si>
    <t>Prepust 02</t>
  </si>
  <si>
    <t>Robni venec RV 1</t>
  </si>
  <si>
    <t>Splošno</t>
  </si>
  <si>
    <t>N 1 1 106</t>
  </si>
  <si>
    <t>SPLOŠNO - za izvedbo vseh osnovnih del po postavkah, morajo biti v njihovi ceni oz. cenah na enoto zajeti tudi stroški:_x000D_
- vseh predhodnih oz. pomožnih del za izvedbo;_x000D_
- vseh potrebnih odrov (delovni, varovalni) in drugih varovalnih ukrepov, ki so potrebni za izvajanje osnovnih del in_x000D_
varnega dela;- vseh vzdrževalnih del, negovalnih oz. zakljucnih del;_x000D_
- vso montažno armaturo za izvedbo medsebojnega odmika armaturnih slojev (pozitivna-negativna armatura);gradbišca/delovišca (izvedba/postavitev, vzdrževanje v_x000D_
casu trajanja gradbišca ter odstranitev po koncanih delih), skladno z Nacrtom ureditve gradbišca in velljavnimi_x000D_
zakonskimi in podzakonskimi akti, kot so npr.:_x000D_
- dostopne in gradbišcne poti;_x000D_
- varnostna gradbišcna ograja z vstopnimi-izstopnimi vrati;_x000D_
- zacasni objekti izvajalca;_x000D_
- morebitni zacasni objekti za potrebe narocnika (dogovorjene s pogodbo med narocnikom in izvajalcem);_x000D_
- zacasni/gradbišcni prikljucki in razvodi za potrebe izvajanja del (voda, elektrika, ozemljitve);_x000D_
- morebitne druge napeljave (dogovorjene s pogodbo med narocnikom in izvajalcem);_x000D_
- varnostne in opozorilne gradbišcne oznacbe;_x000D_
- morebitni drugi zacasni ukrepi za varovanje delavcev, sodelujocih oseb pri gradnji ter opreme;_x000D_
- morebitni drugi zacasni ukrepi za varovanje tretjih oseb, vozil/prometa v neposredni bližini gradbišca/delovišca, v_x000D_
kolikor to ni predmet locenega popisa oz. urejeno s posebnimi nacrti v projektni dokumentaciji;_x000D_
2/ za nacin samega izvajanja del in izvedbo predvidenih ukrepov za varovanje obstojecih objektov/napeljav v obmocju_x000D_
gradbišca/delovišca in okolice, skladno z zahtevami soglasodajalcev in še posebno vodnogospodarskega soglasja ter_x000D_
zahtev iz nacrtov projektne dokumentacije, v kolikor posamezni ukrepi niso zajeti v posameznih popisih oz. urejeni s_x000D_
posebnimi nacrti v projektni dokumentaciji._x000D_
3/ za primerno zašcito in ukrepe na že izvedenih delih, izdelkih in okolice v casu planiranih zacasnih prekinitev oz._x000D_
medfaznih rokih, za dosego primerne koncne kvalitete in preprecitev morebitne škode.</t>
  </si>
  <si>
    <t>N 1 1 107</t>
  </si>
  <si>
    <t>Izdelava podprtega opaža robnega venca 
* robni venec (vidni beton VB2);na premostitvenem, opornem in podpornem objektu</t>
  </si>
  <si>
    <t>Dobava in postavitev rebrastih žic iz visokovrednega naravno trdega jekla B St 500 S s premerom do 12 mm, za srednje zahtevno ojačitev
* kvaliteta jekla: B 500-B;
* po armaturnih nacrtih;</t>
  </si>
  <si>
    <t>Dobava in vgraditev ojačenega cementnega betona C25/30 v hodnike in robne vence na premostitvenih objektih in podpornih ali opornih konstrukcijah
* vkljucno z dodatki za odpornost betona razreda: XF4, XD3, PV-II;
* robni venec</t>
  </si>
  <si>
    <t>S 5 6 813</t>
  </si>
  <si>
    <t>Sidranje armature ali moznikov v ekspanzijsko malto, vključno z vrtanjem lukenj premera 24 do 36 mm
Dobava in zapolnitvijo s kem maso KOS 220
* Sidra Rob. venca v obstojec op. zid;
* kot npr. Hilti HCC-HIT-V-R, sestavl, iz dveh elem.:
- Navojne palice HIT-V-R M24x330
- Tesnilna kapa HIW-SD M24</t>
  </si>
  <si>
    <t>Zatesnitev dilatacijske rege s trajno elastičnim zapolnitvenim materialom
*dilatiran stik med pohodno površino hodnika in robnikom s trajno elasticno bitumensko zmesjo v širini 5-8 mm.</t>
  </si>
  <si>
    <t>S 6 4 474</t>
  </si>
  <si>
    <t>Dobava in vgraditev jeklene varnostne ograje, vključno vse elemente, za nivo zadrževanja H3 in za delovno širino W4
* postavka vkljucuje montažo JVO na vencu objekta, vkljucno s sidrnimi plošcicami 300/300/10mm.
*Izvedba in pritrjevanje ograje na robni venec v skladu s TSC 07.103</t>
  </si>
  <si>
    <t>Dobava in vgraditev plastične cevi premera 125 mm v cementni beton hodnika</t>
  </si>
  <si>
    <t>N 1 1 108</t>
  </si>
  <si>
    <t>Kompletna izvedba monitoringa iz opisa v projektni dokumentaciji_x000D_
* glej tocko 6 tehnicnega porocila</t>
  </si>
  <si>
    <t>Prepust 01 (Robni venec RV2)</t>
  </si>
  <si>
    <t>S 1 2 252</t>
  </si>
  <si>
    <t>Demontaža zaščitne ograje, visoke 1,1 do 1,5 m</t>
  </si>
  <si>
    <t>S 1 2 396</t>
  </si>
  <si>
    <t>Porušitev in čiščenje robnika iz cementnega betona</t>
  </si>
  <si>
    <t>S 1 2 496</t>
  </si>
  <si>
    <t>Porušitev in odstranitev ojačenega cementnega betona
* obstoječi robni venec</t>
  </si>
  <si>
    <t>S 2 1 222</t>
  </si>
  <si>
    <t>Široki izkop vezljive zemljine - 3. kategorije - strojno z odrivom do 50 m</t>
  </si>
  <si>
    <t>S 2 4 112</t>
  </si>
  <si>
    <t>Vgraditev nasipa iz zrnate kamnine - 3. kategorije
* z izkopanim materialom</t>
  </si>
  <si>
    <t>SPLOŠNO - za izvedbo vseh osnovnih del po postavkah, morajo biti v njihovi ceni oz. cenah na enoto zajeti tudi stroški:
- vseh predhodnih oz. pomožnih del za izvedbo;
- vseh potrebnih odrov (delovni, varovalni) in drugih varovalnih ukrepov, ki so potrebni za izvajanje osnovnih del in
varnega dela;- vseh vzdrževalnih del, negovalnih oz. zakljucnih del;
- vso montažno armaturo za izvedbo medsebojnega odmika armaturnih slojev (pozitivna-negativna armatura);gradbišca/delovišca (izvedba/postavitev, vzdrževanje v
casu trajanja gradbišca ter odstranitev po koncanih delih), skladno z Nacrtom ureditve gradbišca in velljavnimi
zakonskimi in podzakonskimi akti, kot so npr.:
- dostopne in gradbišcne poti;
- varnostna gradbišcna ograja z vstopnimi-izstopnimi vrati;
- zacasni objekti izvajalca;
- morebitni zacasni objekti za potrebe narocnika (dogovorjene s pogodbo med narocnikom in izvajalcem);
- zacasni/gradbišcni prikljucki in razvodi za potrebe izvajanja del (voda, elektrika, ozemljitve);
- morebitne druge napeljave (dogovorjene s pogodbo med narocnikom in izvajalcem);
- varnostne in opozorilne gradbišcne oznacbe;
- morebitni drugi zacasni ukrepi za varovanje delavcev, sodelujocih oseb pri gradnji ter opreme;
- morebitni drugi zacasni ukrepi za varovanje tretjih oseb, vozil/prometa v neposredni bližini gradbišca/delovišca, v
kolikor to ni predmet locenega popisa oz. urejeno s posebnimi nacrti v projektni dokumentaciji;
2/ za nacin samega izvajanja del in izvedbo predvidenih ukrepov za varovanje obstojecih objektov/napeljav v obmocju
gradbišca/delovišca in okolice, skladno z zahtevami soglasodajalcev in še posebno vodnogospodarskega soglasja ter
zahtev iz nacrtov projektne dokumentacije, v kolikor posamezni ukrepi niso zajeti v posameznih popisih oz. urejeni s
posebnimi nacrti v projektni dokumentaciji.
3/ za primerno zašcito in ukrepe na že izvedenih delih, izdelkih in okolice v casu planiranih zacasnih prekinitev oz.
medfaznih rokih, za dosego primerne koncne kvalitete in preprecitev morebitne škode.</t>
  </si>
  <si>
    <t>S 5 1 611</t>
  </si>
  <si>
    <t>Izdelava dvostranskega vezanega opaža za raven zid, visok do 2 m
* AB zid, d=30cm</t>
  </si>
  <si>
    <t>Izdelava podprtega opaža za ravno ploščo s podporo, visoko do 2 m
* AB hodnik in konzola, d=35cm, z delno zavitim opažem roba hodnika</t>
  </si>
  <si>
    <t>Izdelava podprtega opaža robnega venca na premostitvenem, opornem in podpornem objektu
* zaviti robni venec (vidni beton VB2);</t>
  </si>
  <si>
    <t>S 5 2 231</t>
  </si>
  <si>
    <t>Dobava in postavitev rebrastih palic iz visokovrednega naravno trdega jekla B St 550 z nastavki za vijačenje palic brez preklopa, s premerom 14 mm in večjim</t>
  </si>
  <si>
    <t>S 5 3 137</t>
  </si>
  <si>
    <t>S 5 3 138</t>
  </si>
  <si>
    <t>Dobava in vgraditev cementnega betona C30/37 v prerez od 0,16 do 0,30 m3/m2-m1
* stena in konzola, C30/37 XC4,XF4,XD3 S4 Cl 0'20 PV-II 32</t>
  </si>
  <si>
    <t>Dobava in vgraditev cementnega betona C30/37 v prerez od 0,31 do 0,50 m3/m2-m1
* AB hodnik in konzolna plošča dobetoniran, C30/37 XD3, XF4 Cl 0˙20 PV-II 22</t>
  </si>
  <si>
    <t>S 5 6 823</t>
  </si>
  <si>
    <t>Sidranje armature ali moznikov v ekspanzijsko malto, vključno z vrtanjem lukenj premera 24 do 36 mm
Sidranje hodnika in konzole (KOS=69) v obst. prepust, zvrtamo luknje v globino 30cm. Vrtino spiramo in očistimo. Vnesemo epoxy maso in vgradimo palice (palice pozicije 9 in 17 iz arm. izvlečka,)</t>
  </si>
  <si>
    <t>Sidranje armature ali moznikov z lepljenimi sidri, vključno z vrtanjem lukenj premera 24 do 36 mm
* Venec je sidran v ploščo z dvema sidroma npr. HIT-C-R M24x318 na razdalji 0,5m.</t>
  </si>
  <si>
    <t>S 5 9 835</t>
  </si>
  <si>
    <t>Zatesnitev mejnih površin - stikov, širokih do 10 mm in globokih do 4 cm, s predhodnim premazom bližnjih površin cementnega betona in prilepljenim bitumenskim tesnilnim trakom za stike
* med robnikom in robnim vencem</t>
  </si>
  <si>
    <t>S 5 8 175</t>
  </si>
  <si>
    <t>Dobava in vgraditev zaščitne jeklene ograje na premostitvenem objektu, pritrjene na ograjo za pešce, visoke ... m, s paneli širokimi ... m (po načrtu)
* Zaščitna panelna ograja, pocinkana po načrtu</t>
  </si>
  <si>
    <t>Prepust 2</t>
  </si>
  <si>
    <t>Zaradi ureditve ustreznih pohodnih površine za pešce je predvidena  rušitev obstoječih robnih vencev, odstranitev asfalta, širitev prepusta v obe smeri, ter izdelava novega hodnika, robnih vencev in cestišča z robniki in leseno ograjo. * Oskrba s plinom med gradnjo mora potekati nemoteno.</t>
  </si>
  <si>
    <t>S 1 1 231</t>
  </si>
  <si>
    <t>Postavitev in zavarovanje prečnega profila za komunalne vode v ravninskem terenu
* komunalni vodi: vodovod, plinovod, javna razsvetljava, TKK.</t>
  </si>
  <si>
    <t>S 1 1 312</t>
  </si>
  <si>
    <t>Postavitev in zavarovanje profilov za zakoličbo objekta s površino nad 51 do 100 m2</t>
  </si>
  <si>
    <t>S 1 1 321</t>
  </si>
  <si>
    <t>Določitev in preverjanje položajev, višin in smeri pri gradnji objekta s površino do 200 m2</t>
  </si>
  <si>
    <t>S 1 1 611</t>
  </si>
  <si>
    <t>S 1 1 621</t>
  </si>
  <si>
    <t>S 1 1 641</t>
  </si>
  <si>
    <t>Postavitev profilov in dajanje višin dobetoniranja voziščne plošče objekta (razmik med profili 5 m)
* dobetoniranje hodnikov in robnih vencev</t>
  </si>
  <si>
    <t>S 1 2 111</t>
  </si>
  <si>
    <t>Odstranitev grmovja na redko porasli površini (do 50 % pokritega tlorisa) - ročno</t>
  </si>
  <si>
    <t>S 1 2 221</t>
  </si>
  <si>
    <t>Demontaža obvestilne table s površino do 1 m2</t>
  </si>
  <si>
    <t>S 1 2 231</t>
  </si>
  <si>
    <t>S 1 2 372</t>
  </si>
  <si>
    <t xml:space="preserve">Rezkanje in odvoz asfaltne krovne plasti v debelini 4 do 7 cm 
* Rezkanje in odvoz asfaltne krovne plasti v debelini 4 do 7 cm </t>
  </si>
  <si>
    <t>S 1 2 382</t>
  </si>
  <si>
    <t>Rezanje asfaltne plasti s talno diamantno žago, debele 6 do 10 cm</t>
  </si>
  <si>
    <t>S 1 3 271</t>
  </si>
  <si>
    <t>Dobava in postavitev nepremičnega delovnega odra za izvajanje del na spodnjem delu nosilne konstrukcije, višina odra do 5,0 m</t>
  </si>
  <si>
    <t>S 1 3 291</t>
  </si>
  <si>
    <t>Začasna prestavitev inštalacij elektroenergetskega kabelskega voda nizke napetosti na območju objekta
* vod javne razsvetljave</t>
  </si>
  <si>
    <t>S 1 3 293</t>
  </si>
  <si>
    <t>Začasna prestavitev inštalacij PTT kabelskega voda na območju objekta
* TK vod in optični kabel</t>
  </si>
  <si>
    <t>S 1 3 311</t>
  </si>
  <si>
    <t>S 1 3 312</t>
  </si>
  <si>
    <t>Organizacija gradbišča - odstranitev začasnih objektov</t>
  </si>
  <si>
    <t>S 1 4 122</t>
  </si>
  <si>
    <t>Porušitev monolitno izvedenega cementnega betona, hodnika in robnega venca s površino prereza od 0,21 m2 do 0,30 m2</t>
  </si>
  <si>
    <t>S 1 4 886</t>
  </si>
  <si>
    <t>Ročna odstranitev hidroizolacije z voziščne plošče</t>
  </si>
  <si>
    <t>S 2 1 112</t>
  </si>
  <si>
    <t>Široki izkop vezljive zemljine - 3. kategorije - strojno z nakladanjem
* izkop za temelj in podporne stene razširitve mostu, jaške
* uporaba za urejanje brežine po končanih delih</t>
  </si>
  <si>
    <t>S 2 1 996</t>
  </si>
  <si>
    <t>Začasno črpanje vode pri napredovanju izkopa navzdol v vseh kategorijah, s črpalko kapacitete 5 do 10 l/s</t>
  </si>
  <si>
    <t>Nasipi, zasipi, klini, posteljice in glineni naboj</t>
  </si>
  <si>
    <t>Vgraditev nasipa iz vezljive zemljine - 3. kategorije
* izkopani material brežine in ob objektu, naklonu, prilagajaj obstojecemu terenu. Zbijanje brežin MPP 92% Ev2 = 20 MPa. Predhodno preiskan (vlaga, sejalne analize, zbitost po Proctorju).</t>
  </si>
  <si>
    <t>S 2 4 191</t>
  </si>
  <si>
    <t>Izdelava blazine pod temeljem objekta iz drobljenca v debelini do 30 cm
* tampon pod temelji, MPP 98% Ev2 = 80 Mpa.
* vkljucno z dobavo materiala</t>
  </si>
  <si>
    <t>S 2 4 214</t>
  </si>
  <si>
    <t>Zasip z zrnato kamnino - 3. kategorije - strojno
* zasip kanalizacijskih jarkov-jaškov</t>
  </si>
  <si>
    <t>Površinski izkop plodne zemljine - 1. kategorije - strojno z odrivom
* Obstoječa obrežna vegetacija se ohrani v največji možni meri.</t>
  </si>
  <si>
    <t>Brežina in zelenice</t>
  </si>
  <si>
    <t>S 2 5 121</t>
  </si>
  <si>
    <t>Humuziranje brežine brez valjanja, v debelini do 15 cm - ročno
* uporabi se obstojeci humus s predgodnim drobljenjem
* Minimalne komprimacijske zahteve za brežine: SPP/MPP = 92 % in Ev2 = 20 MPa.</t>
  </si>
  <si>
    <t>S 2 5 151</t>
  </si>
  <si>
    <t>Doplačilo za zatravitev s semenom
* Brežine se humusirajo in zatravijo z avtohtono vegetacijo, ki se pridobijo pri čiščenju terena .</t>
  </si>
  <si>
    <t>Doplačilo za zatravitev s semenom
* Brežine se humusirajo in zatravijo z avtohtono vegetacijo, ki se pridobijo pri čiščenju terena.</t>
  </si>
  <si>
    <t>Prevozi, razprostriranje in ureditev deponije</t>
  </si>
  <si>
    <t>S 2 9 122</t>
  </si>
  <si>
    <t>T</t>
  </si>
  <si>
    <t>Dobava, vgraditev in vzdrževanje jeklene zagatne stene
* varovanje AB kinete med izvedbo zemeljskih del</t>
  </si>
  <si>
    <t>S 2 9 152</t>
  </si>
  <si>
    <t>Odlaganje odpadne zmesi zemljine in kamnine</t>
  </si>
  <si>
    <t>S 2 9 163</t>
  </si>
  <si>
    <t>Nakladanje vezljive zemljine - 3. kategorije</t>
  </si>
  <si>
    <t>S 5 1 121</t>
  </si>
  <si>
    <t>Izdelava nepremičnega odra, visokega do 4 m</t>
  </si>
  <si>
    <t>Izdelava dvostranskega vezanega opaža za raven temelj
* Temelji razširitve</t>
  </si>
  <si>
    <t>Izdelava dvostranskega vezanega opaža za raven zid, visok 2,1 do 4 m
* Krajni opornik, podalšanje</t>
  </si>
  <si>
    <t>Izdelava podprtega opaža za ravno ploščo s podporo, visoko 2,1 do 4 m
* plošča robnega venca</t>
  </si>
  <si>
    <t>S 5 2 212</t>
  </si>
  <si>
    <t>Dobava in postavitev rebrastih žic iz visokovrednega naravno trdega jekla B St 420 S s premerom do 12 mm, za srednje zahtevno ojačitev
* Armatura kvalitete B500B</t>
  </si>
  <si>
    <t>Dobava in postavitev rebrastih palic iz visokovrednega naravno trdega jekla B St 420 S s premerom 14 mm in večjim, za srednje zahtevno ojačitev
* Armatura kvalitete B500B</t>
  </si>
  <si>
    <t>Dobava in vgraditev podložnega cementnega betona C12/15 v prerez do 0,15 m3/m2
* XC0, CI0,20 Dmax12</t>
  </si>
  <si>
    <t>S 5 3 139</t>
  </si>
  <si>
    <t>Dobava in vgraditev cementnega betona C30/37 v prerez nad 0,50 m3/m2-m1
* Temelji C30/37 XC4, XF3, PV-II, Dmax  22, krovni sloj 45/25 mmmm</t>
  </si>
  <si>
    <t>S 5 3 348</t>
  </si>
  <si>
    <t>Dobava in vgraditev ojačenega cementnega betona C30/37 v stene podpornih ali opornih zidov
* Podporne stene  C 30/37 XC4, XD3, XF3, PV-II, Dmax 22, krovni sloj  45/25 mm.</t>
  </si>
  <si>
    <t>S 5 3 361</t>
  </si>
  <si>
    <t>Dobava in vgraditev ojačenega cementnega betona C30/37 v prekladno konstrukcijo tipa polne plošče
* betoniranje plošče, C 30/37 XC4, XD3, XF3, PV-II, Dmax 22, krovni sloj  45/25 mm.</t>
  </si>
  <si>
    <t>S 5 3 372</t>
  </si>
  <si>
    <t>Dobava in vgraditev ojačenega cementnega betona C30/37 v hodnike in robne vence na premostitvenih objektih in podpornih ali opornih konstrukcijah
* betoniranje hodnikov in robnih vencev, C 30/37 XC4, XD3, XF3, PV-I, DmaxI 22, krovni sloj 45/25 B 500B</t>
  </si>
  <si>
    <t>Zidarska dela</t>
  </si>
  <si>
    <t>Metlanje površine cementnega betona
* hodniki in robni venci</t>
  </si>
  <si>
    <t>Dobava in vgraditev ograje iz .... , po posebnem arhitektonskem načrtu
* izdelava, dobava in montaža kovinskega držala iz okroglih cevi s podkonstrukcijo pritrjeno na leseno prekladno konstrukcijo z vsemi pomožnimi deli in pritrdili po projektu</t>
  </si>
  <si>
    <t>S 5 9 337</t>
  </si>
  <si>
    <t>Zaščita z osnovnim ali pokrivnim premazom z eopksidi
* dvojni epoksidni premaz prekladne konstrukcije</t>
  </si>
  <si>
    <t>S 5 9 443</t>
  </si>
  <si>
    <t>Posip sprijemne plasti - osnovnega premaza s posušenim kremenčevim peskom zrnavosti 0,5/1 mm, količina 1,6 do 2,0 kg/m2
* dvojni posip za prekladno konstrukcijo</t>
  </si>
  <si>
    <t>S 5 9 453</t>
  </si>
  <si>
    <t>Izdelava sprijemne plasti - predhodnega premaza s hladnim bitumenskim vezivom, količina 0,31 do 0,4 kg/m2
* 2 x hladni bitumenski premaz betona v stiku z zemljino;
* temelji, oporniki</t>
  </si>
  <si>
    <t>S 5 9 542</t>
  </si>
  <si>
    <t>Izdelava vrhnje tesnilne plasti z enojnim lepljenim bitumenskim trakom debeline 3 mm, s čelnim stikovanjem, poraba bitumenske lepilne zmesi 1,6 do 2,0 kg/m2
* horizontalna HI prekladne konstrukcije</t>
  </si>
  <si>
    <t>S 5 9 831</t>
  </si>
  <si>
    <t>Zatesnitev mejnih površin - stikov, širokih do 20 mm in globokih do 4 cm, s predhodnim premazom bližnjih površin in zapolnitvijo z bitumensko zmesjo za tesnjenje stikov
* med asfaltom in robnikom Š=20-25mm</t>
  </si>
  <si>
    <t>Zatesnitev mejnih površin - stikov, širokih do 10 mm in globokih do 4 cm, s predhodnim premazom bližnjih površin cementnega betona in prilepljenim bitumenskim tesnilnim trakom za stike
* stik med bet. vencem in robnikom</t>
  </si>
  <si>
    <t>S 3 2 273</t>
  </si>
  <si>
    <t>Izdelava obrabne in zaporne plasti bituminizirane zmesi AC 11 surf B 50/70 A3 v debelini 4 cm</t>
  </si>
  <si>
    <t>S 3 1 952</t>
  </si>
  <si>
    <t>Izdelava zašcitne plasti hidroizolacije iz bituminizirane zmesi MA 8 PmB 25/55-65 A3 Z4 v debelini 3 cm</t>
  </si>
  <si>
    <t>S 3 5 253</t>
  </si>
  <si>
    <t>Dobava in vgraditev dvignjenega robnika iz naravnega kamna s prerezom ../.. Cm
* Rezan kamen dim. 20/23cm, vgrajen 18cm nad asfaltom</t>
  </si>
  <si>
    <t>S 6 1 926</t>
  </si>
  <si>
    <t>Prestavitev stebrička za obvestilno tablo
* obvestilna tabla na enm stebričku velikosti do 1m2, demontaža, shranjevanje in ponovna montaža</t>
  </si>
  <si>
    <t>Izdelava tankoslojne vzdolžne označbe na vozišču z enokomponentno belo barvo, vključno 250 g/m2 posipa z drobci / kroglicami stekla, strojno, debelina plasti suhe snovi 250 mikrometra, širina črte 12 cm</t>
  </si>
  <si>
    <t>Elektroenergetski vodi PTT</t>
  </si>
  <si>
    <t>S 7 2 421</t>
  </si>
  <si>
    <t>Dobava in vgraditev cevi iz polivinilklorida, premera 110 mm (PC 110)</t>
  </si>
  <si>
    <t>Telekomunikacijske naprave</t>
  </si>
  <si>
    <t>S 7 3 321</t>
  </si>
  <si>
    <t>Izdelava kabelske kanalizacije iz cevi iz polivinilklorida, premera 110 mm (C 110)</t>
  </si>
  <si>
    <t>S 7 3 426</t>
  </si>
  <si>
    <t>Izdelava prehodnega revizijskega jaška iz cementnega betona, s kovinskim pokrovom, za cevi, vgrajene v hodnik, zunanje izmere prereza jaška 72/137 cm, globokega 75 cm</t>
  </si>
  <si>
    <t>S 7 3 881</t>
  </si>
  <si>
    <t>Javna razsvetljava</t>
  </si>
  <si>
    <t>S 7 5 111</t>
  </si>
  <si>
    <t>Prestavitev javne razsvetljave ceste po načrtu ..............
* demontaža, shranjevanje in ponovna montaža  javne razsvetljave (lesen drog) na mesto po načrtu z vsemi pomožnimi deli-kabli, PVC cev 50mm-40m, pritrdilnim materialom in transporti</t>
  </si>
  <si>
    <t>S 7 5 311</t>
  </si>
  <si>
    <t>Izdelava kabelske kanalizacije iz cevi iz polivinilklorida, premera 110 mm (PC 110)</t>
  </si>
  <si>
    <t>Projektantski nadzor. Vrednost postavke je že fiksno določena v PIS-u in jo ponudnik ne more/ne sme spreminjati. Obračun projektantskega nadzora se bo izvedel po dokazljivih dejanskih stroških na podlagi računa izvajalca projektantskega nadzora</t>
  </si>
  <si>
    <t>BRV 3 čez reko Mežo</t>
  </si>
  <si>
    <t>Postavitev in zavarovanje prečnega profila za komunalne vode v ravninskem terenu
* inštalacije</t>
  </si>
  <si>
    <t>S 1 2 131</t>
  </si>
  <si>
    <t>Odstranitev grmovja in dreves z debli premera do 10 cm ter vej na redko porasli površini - ročno
* Obstoječa obrežna vegetacija se ohrani v največji možni meri za ponovno zasaditev po končanih delih.</t>
  </si>
  <si>
    <t>ZEMELJSKA DELA IN GLOBOKO TEMELJENJE</t>
  </si>
  <si>
    <t>S 2 1 234</t>
  </si>
  <si>
    <t>Široki izkop vezljive zemljine - 3. kategorije - strojno z odrivom
* izkop za krajna opornika in krila zajema območje pod brvjo ter 5 m gorvodno in dolvodno ob in v strugi.
* za ponovno uporabo</t>
  </si>
  <si>
    <t>Široki izkop zrnate kamnine - 3. kategorije - strojno z nakladanjem
* poglobitev rečne struge globine do 4m</t>
  </si>
  <si>
    <t>S 2 3 435</t>
  </si>
  <si>
    <t>Izdelava delovnega platoja iz drobljenega kamnitega materiala v debelini nad 60 cm
* za izvedbo pilotov z utrjevanjem v plasteh do 30 cm v dveh fazah
MPP = 100% in Ev2 = 80 Mpa;</t>
  </si>
  <si>
    <t>S 2 4 274</t>
  </si>
  <si>
    <t>Izdelava blazine pod temeljem objekta iz drobljenca v debelini do 30 cm
* pod pasovnim temeljem krajnega opornika v plasteh d=30cm material 0/60 . Nasipi do globine 0,6 mzbitost 100% po proctorju, nosilnost Ev2=80MPa</t>
  </si>
  <si>
    <t>Zasip z zrnato kamnino - 3. kategorije - strojno
* z izkopanim materialom brežine ob objektu, naklon max. 1:1. prilagajaj obstojecemu terenu. Nasipi od 0, 6 m MPP 95% Ev2 = 45 MPa. Predhodno preiskan (vlaga, sejalne analize, zbitost po Proctorju).</t>
  </si>
  <si>
    <t>Zasip z utrjeno/stabilizirano zrnato kamnino - 3. kategorije z dodatkom nad 5 m.-% cementa
*pod prehodnimi ploščami
* cementna stabilizacija, 2 X 20cm/2m + 1 X 20cm/2m</t>
  </si>
  <si>
    <t>S 2 5 281</t>
  </si>
  <si>
    <t>S 2 5 293</t>
  </si>
  <si>
    <t>S 2 5 286</t>
  </si>
  <si>
    <t>Zapolnitev stikov v kamniti zložbi s humusom in zatravitev s semenom</t>
  </si>
  <si>
    <t>Humuziranje brežine z valjanjem, v debelini do 15 cm - ročno
* uporabi se obstojeci humus s predgodnim drobljenjem
*Minimalne komprimacijske zahteve za brežine: SPP/MPP = 92 % in Ev2 = 20 MPa.</t>
  </si>
  <si>
    <t>Zaščita brežine s kamnito zložbo, izvedeno s cementnim betonom
* Brežina struge se uredi v naklonu 1:1 ter utrdi in zavaruje s kamni velikosti ca. 60-80 cm v pustem betonu. Vgradnja na način, da beton ni viden.</t>
  </si>
  <si>
    <t>Izdelava pete za oporo zaščiti brežine iz lomljenca v cementnem betonu
* Peta brežine se utrdi s kamni velikosti 80-100 cm.</t>
  </si>
  <si>
    <t>S 2 7 112</t>
  </si>
  <si>
    <t>S 2 7 162</t>
  </si>
  <si>
    <t>Izdelava uvrtanih kolov iz ojačenega cementnega betona, sistema Benotto, premera 80 cm, izkop v vezljivi zemljini/zrnati kamnini, dolžine do 10 m
* število pilotov: 2 kosa
* Armatura S 500B: 1364kg
* Beton C 30/37, XC2, XA1, S4, Cl 0,2, Dmax32, PV I, VB0I, Dmax32: 6 m3</t>
  </si>
  <si>
    <t>Obsekanje uvrtanih kolov iz ojačenega cementnega betona, premera 80 cm
* obsekanje v višini 80 cm
* ohranitev armature in priprava na povezavo z AB gredo</t>
  </si>
  <si>
    <t>Prevoz materiala</t>
  </si>
  <si>
    <t>S 4 1 352</t>
  </si>
  <si>
    <t>Izdelava koritnice s tlakom iz lomljenca, debeline 15 cm, stiki zapolnjeni s cementno malto, na podložni plasti iz cementne malte, debeli 5 cm, na obstoječo podlago, široke 75 cm
* voda teče preko opornika 2 v kamnito muldo in iz nje v potok.</t>
  </si>
  <si>
    <t>Preiskave</t>
  </si>
  <si>
    <t>S 7 9 121</t>
  </si>
  <si>
    <t>Izvedba dinamičnega preskusa pilota</t>
  </si>
  <si>
    <t>ZEMELJSKA DELA IN GLOBOKO TEMELJENJE - skupaj</t>
  </si>
  <si>
    <t>GRADBENA DELA - TEMELJENJE</t>
  </si>
  <si>
    <t>S 5 1 131</t>
  </si>
  <si>
    <t>S 5 1 161</t>
  </si>
  <si>
    <t>Izdelava ograje odra</t>
  </si>
  <si>
    <t>S 5 1 211</t>
  </si>
  <si>
    <t>S 5 1 342</t>
  </si>
  <si>
    <t>S 5 1 651</t>
  </si>
  <si>
    <t>S 5 1 661</t>
  </si>
  <si>
    <t>Izdelava nosilnega podpornega odra za prekladno konstrukcijo premostitvenega objekta, visokega do 4 m
* ločna konstrukcija, prerez trapezne oblike,</t>
  </si>
  <si>
    <t>Izdelava podprtega opaža za ravne temelje
* pasovni temelj opornika</t>
  </si>
  <si>
    <t>Izdelava dvostranskega vezanega opaža za raven zid, visok do 2 m
* Krajna opornika, VB2</t>
  </si>
  <si>
    <t>Izdelava dvostranskega vezanega opaža za raven zid, visok 2,1 do 4 m
* Krila, zgornji zakljucek krila 1x posnet z letvicami, 1x oster rob VB2</t>
  </si>
  <si>
    <t>Izdelava dvostranskega vezanega opaža za ukrivljen zid, visok 2,1 do 4 m
* Krila, zgornji zakljucek krila 1x posnet z letvicami, 1x oster rob VB2</t>
  </si>
  <si>
    <t>Izdelava opaža za ločno ploščo (samo opaž brez podpor) 
* dno prekladne AB plošce d= 30 - 120cm v projektiranem nagibu z nišo za inštalacije v konst.
* opaž za vidni beton razreda VB3;
* prerez trapezne oblike
* odkap 2/2 cm</t>
  </si>
  <si>
    <t>Izdelava opaža za bočne stranice ločne plošče
* opaž za rob prekladne konstrukcije ob povozni površini
* vidni beton razreda VB3
* Posneti robovi: 4x letvica 3/3</t>
  </si>
  <si>
    <t>Dobava in postavitev rebrastih palic iz visokovrednega naravno trdega jekla B St 420 S s premerom 14 mm in večjim, za srednje zahtevno ojačitev 
* Armatura kvalitete B500B</t>
  </si>
  <si>
    <t>S 5 3 349</t>
  </si>
  <si>
    <t>Dobava in vgraditev podložnega cementnega betona C12/15 v prerez do 0,15 m3/m2
* C 12/15 , X0, S1, Cl 1,0, Dmax12</t>
  </si>
  <si>
    <t>Dobava in vgraditev ojačenega cementnega betona C30/37 v pasovne temelje, temeljne nosilce ali poševne in vertikalne slope
* pasovni temelj krajnega opornika
* C 30/37, XC2, XA1, S4, Cl 0,2, Dmax32, PV I, VB0, zaščita 50 mm</t>
  </si>
  <si>
    <t>Dobava in vgraditev ojačenega cementnega betona C30/37 v stene podpornih ali opornih zidov
* Oporniki, C 30/37, XC4, XD1, XF2, S4, Cl 0,2, Dmax32, PV II, VB2, zaščita 50 mm,</t>
  </si>
  <si>
    <t>Dobava in vgraditev ojačenega cementnega betona C30/37 v stene ............
* Krila, C 30/37, XC4, XD1, XF2, S4, Cl 0,2, Dmax32, PV II, VB2, zaščita 50 mm</t>
  </si>
  <si>
    <t>Dobava in vgraditev ojačenega cementnega betona C30/37 v prekladno konstrukcijo tipa polne plošče
* C 30/37, XC4, XD3, XF4, S4, Cl 0,2, Dmax32, PV II, VB3</t>
  </si>
  <si>
    <t>S 5 8 824</t>
  </si>
  <si>
    <t>Dobava in vgraditev inklinometrov in geodetske merske točke</t>
  </si>
  <si>
    <t>S 5 8 911</t>
  </si>
  <si>
    <t>Dobava in vgraditev kovinske plošče z vpisanim nazivom izvajalca in letom izgradnje objekta</t>
  </si>
  <si>
    <t>Izdelava dobava in montaža jeklenega RF stebrička premera 100mm, višine 1,5m komplet z vgradnjo (vbetonirati v stezo pred premostitveni objekt) beton C12/15, XC1, 0,20 m3/kos.</t>
  </si>
  <si>
    <t>S 5 9 532</t>
  </si>
  <si>
    <t>Zatesnitev mejnih površin - stikov, širokih do 10 mm in globokih do 4 cm, s predhodnim premazom bližnjih površin cementnega betona in prilepljenim bitumenskim tesnilnim trakom za stike</t>
  </si>
  <si>
    <t>Zaščita z osnovnim ali pokrivnim premazom z eopksidi
* dvojni epoksidni premaz
* horizontalna HI za prekladno konstrukcijo</t>
  </si>
  <si>
    <t>Izdelava sprijemne plasti - predhodnega premaza s hladnim bitumenskim vezivom, količina 0,31 do 0,4 kg/m2
* 2 x hladni bitumenski premaz betona v stiku z zemljino;
* stene opornikov,
* krila opornikov</t>
  </si>
  <si>
    <t>Izdelava vrhnje tesnilne plasti z enojnim varjenim bitumenskim trakom debeline 4,5 mm, stikovanje s preklopi
* horizontalna HI.Tesnilna plast iz bitumenskega traku debeline 5 mm za prekladno konstrukcijo s preklopi izolacijskih trakov</t>
  </si>
  <si>
    <t>GRADBENA DELA - TEMELJENJE - skupaj</t>
  </si>
  <si>
    <t>ZGORNJA KONSTRUKCIJA</t>
  </si>
  <si>
    <t>Voziščne konstrukcije</t>
  </si>
  <si>
    <t>S 3 2 237</t>
  </si>
  <si>
    <t>Odvodnjavaje</t>
  </si>
  <si>
    <t>S 4 3 731</t>
  </si>
  <si>
    <t>Dobava in vgraditev proti koroziji odporne cevke za odvajanje pronicujoče vode
* DN 50: novi izlivi s prostim izpustom, vključno z gradbenimi deli(priprava podlage in materialom za vgradnjo), Za vgradnjo izlivnika glej TSC 07.105.</t>
  </si>
  <si>
    <t>S 6 4 511</t>
  </si>
  <si>
    <t>ZGORNJA KONSTRUKCIJA - skupaj</t>
  </si>
  <si>
    <t>Telekomunikacijske naprave (vodovodi)</t>
  </si>
  <si>
    <t>S 7 3 415</t>
  </si>
  <si>
    <t>S 7 3 472</t>
  </si>
  <si>
    <t xml:space="preserve">Pritrjevanje in obešanje cevi je izvedeno preko 9x jeklenih konzol na razmaku 2 m. Konzole iz jeklenih cevi RHS 50x30x2,9 mm, ki so med seboj varjeni z zvari debeline a=3 mm. Sidranje vsake konzole se izvede z plitvimi spodreznimi sidri 4x HSC-AR M12x60. Sidrna pločevina je debeline 5 mm. </t>
  </si>
  <si>
    <t>N 1 1 105</t>
  </si>
  <si>
    <t>Zapiranje-zaščita, pokritje kinete inštalacijskih vodov s spodnje strani prekladne konstrukcije s pocinkano EKSPANDIRANO PLOČEVINO. _x000D_
Izvedba po načrtu</t>
  </si>
  <si>
    <t>Izdelava kabelske kanalizacije iz cevi iz polivinilklorida, premera 110 mm (C 110)
* 6x PVC cevi DN 125 mm, ki služijo za vodenje komunalnih vodov preko objekta</t>
  </si>
  <si>
    <t>Izdelava jaška za kabelsko kanalizacijo iz cementnega betona (po načrtu), notranje izmere ..../...../..... Cm
* RJ 90/100/140</t>
  </si>
  <si>
    <t>Dobava in vgraditev litoželeznega pokrova jaška za točkovno obremenitev 125 kN
* Dostop do jaška preko LTŽ kanalskega pokrova 600x600 mm, razred B125.</t>
  </si>
  <si>
    <t>S 7 9 131</t>
  </si>
  <si>
    <t>Izvedba obremenilnega preskusa premostitvenega objekta, dolgega do 50 m1</t>
  </si>
  <si>
    <t>BRV 4 čez reko MEŽO</t>
  </si>
  <si>
    <t>Površinski izkop plodne zemljine - 1. kategorije - strojno z odrivom do 50 m
* Obstoječa obrežna vegetacija se ohrani v največji možni meri.</t>
  </si>
  <si>
    <t>Široki izkop vezljive zemljine - 3. kategorije - strojno z odrivom do 50 m
* izkop za krajna opornika in krila zajema območje pod brvjo ter 5 m gorvodno in dolvodno ob in v strugi.
* za ponovno uporabo</t>
  </si>
  <si>
    <t>Široki izkop zrnate kamnine - 3. kategorije - strojno z nakladanjem
* poglobitev rečne struge dlobine do 4m</t>
  </si>
  <si>
    <t>Izdelava blazine pod temeljem objekta iz drobljenca v debelini do 30 cm
* pod krajnim opornikom v plasteh d=1x30cm materijal 0/60 , do 0,60m zbitodt 100% po proctorju, nosilnost Ev2=80MPa</t>
  </si>
  <si>
    <t>Zasip z zrnato kamnino - 3. kategorije - strojno
* z izkopanim materialom brežine ob objektu, naklon max. 1:1. prilagajaj obstojecemu terenu. Od o,6m naprej MPP 95% Ev2 = 45 MPa. Predhodno preiskan (vlaga, sejalne analize, zbitost po Proctorju).</t>
  </si>
  <si>
    <t>S 2 7 113</t>
  </si>
  <si>
    <t>S 2 7 163</t>
  </si>
  <si>
    <t>Izdelava uvrtanih kolov iz ojačenega cementnega betona, sistema Benotto, premera 100 cm, izkop v vezljivi zemljini/zrnati kamnini, dolžine do 10 m
* število pilotov: 6 kosi
* Armatura S 500B: 4905kg
* Beton C 30/37, XC2, XA1, S4, Cl 0,2, Dmax32, PV I, VB0. 27,2m3</t>
  </si>
  <si>
    <t>Obsekanje uvrtanih kolov iz ojačenega cementnega betona, premera 100 cm
* obsekanje v višini 80 cm
* ohranitev armature in priprava na povezavo z AB gredo</t>
  </si>
  <si>
    <t>S 4 1 351</t>
  </si>
  <si>
    <t>Izdelava koritnice s tlakom iz lomljenca, debeline 15 cm, stiki zapolnjeni s cementno malto, na podložni plasti iz cementne malte, debeli 5 cm, na obstoječo podlago, široke 50 cm</t>
  </si>
  <si>
    <t>ZEMELJSKA DELA - GLOBOKO TEMELJENJE</t>
  </si>
  <si>
    <t>ZEMELJSKA DELA - GLOBOKO TEMELJENJE - skupaj</t>
  </si>
  <si>
    <t>GRADBENA DELA IN TEMELJENJE</t>
  </si>
  <si>
    <t>Izdelava opaža za ločno ploščo (samo opaž brez podpor)
* dno prekladne AB plošce d= 30 - 120cm v projektiranem nagibu z nišo za inštalacije v konst.
* opaž za vidni beton razreda VB2;
* prerez trapezne oblike
* odkap 2/2 cm</t>
  </si>
  <si>
    <t>Izdelava opaža za bočne stranice ločne plošče
* opaž za rob prekladne konstrukcije ob povozni površini
* vidni beton razreda VB2
* Posneti robovi: 4x letvica 3/3</t>
  </si>
  <si>
    <t>Dobava in vgraditev ojačenega cementnega betona C30/37 v stene podpornih ali opornih zidov
* Oporniki, XC4, XD1, XF2, S4, Cl 0,2, Dmax32, PV II, VB2, zaščita 50 mm,</t>
  </si>
  <si>
    <t>Dobava in vgraditev ojačenega cementnega betona C30/37 v stene ............
* Krila,  XC4, XD1, XF2, S4, Cl 0,2, Dmax32, PV II, VB2, zaščita 50 mm,</t>
  </si>
  <si>
    <t>Dobava in vgraditev ojačenega cementnega betona C30/37 v prekladno konstrukcijo tipa polne plošče
* XC4, XD3, XF4, S4, Cl 0,2, Dmax32, PV II, VB3, Krovni sloj 45 mm,</t>
  </si>
  <si>
    <t>Izdelava vrhnje tesnilne plasti z enojnim varjenim bitumenskim trakom debeline 4,5 mm, stikovanje s preklopi
* Tesnilna plast iz bitumenskega traku debeline 5 mm.</t>
  </si>
  <si>
    <t>Zatesnitev mejnih površin - stikov, širokih do 10 mm in globokih do 4 cm, s predhodnim premazom bližnjih površin cementnega betona in prilepljenim bitumenskim tesnilnim trakom za stike
* robni venci</t>
  </si>
  <si>
    <t>GRADBENA DELA IN TEMELJENJE - skupaj</t>
  </si>
  <si>
    <t>S 6 4 411</t>
  </si>
  <si>
    <t>Dobava in vgraditev jeklene varnostne ograje, vključno vse elemente, za nivo zadrževanja N1 in za delovno širino W1</t>
  </si>
  <si>
    <t>Telekomunikacijske naprave (Vodovodi)</t>
  </si>
  <si>
    <t>Zapiranje-zašcita, pokritje kinete inštalacijskih vodov s spodnje strani prekladne konstrukcije s pocinkano_x000D_
EKSPANDIRANO PLOCEVINO._x000D_
Izvedba po nacrtu</t>
  </si>
  <si>
    <t>Izdelava kabelske kanalizacije iz cevi iz polivinilklorida, premera 110 mm (C 110)
* * 6x PVC cevi DN 125 mm, ki služijo za vodenje komunalnih vodov preko objekta</t>
  </si>
  <si>
    <t xml:space="preserve">Pritrjevanje in obešanje cevi je izvedeno preko 9x jeklenih konzol na razmaku 2 m. Konzole iz jeklenih cevi RHS 50x30x2,9 mm, ki so med seboj varjeni z zvari debeline a=3 mm. Sidranje vsake konzole se izvede z plitvimi spodreznimi sidri 4x HSC-AR M12x60. Sidrna pločevina je debeline 5 mm. 
Cevi se na jekleno konzolo pritrjujejo preko prilagojene pločevine debeline 5 mm, ki se vijači z M8 5.6 na osnovno RHS cev. </t>
  </si>
  <si>
    <t>BRV 5 - 3A čez reko Mežo</t>
  </si>
  <si>
    <t>S 1 1 311</t>
  </si>
  <si>
    <t>Odstranitev grmovja na redko porasli površini (do 50 % pokritega tlorisa) - ročno
* Obstoječa obrežna vegetacija se ohrani v največji možni meri za ponovno zasaditev po končanih delih.</t>
  </si>
  <si>
    <t>S 1 2 475</t>
  </si>
  <si>
    <t>Porušitev in odstranitev zidu iz kamna v cementni malti
* znižanje kamnite zložbe-zidu v cem betonu ob brežini z vsemi pomožnimi deli in transporti na stalno deponijo</t>
  </si>
  <si>
    <t>S 2 1 232</t>
  </si>
  <si>
    <t>Široki izkop zrnate kamnine - 3. kategorije - strojno z odrivom do 50 m
* za ponovno uporabo
* obmocje 5 m pred temeljem brvi</t>
  </si>
  <si>
    <t>Ureditev planuma temeljnih tal vezljive zemljine - 3. kategorije
* Zbijanje planuma SPP/MPP = 91 % in Ev2 = 45 MPa.</t>
  </si>
  <si>
    <t>S 2 4 192</t>
  </si>
  <si>
    <t>Izdelava blazine pod temeljem objekta iz drobljenca v debelini nad 30 cm
* prepustni material pod temeljno ploščo krajnih opornikov 2x25 cm MPP = 100% in Ev2 = 80 Mpa;</t>
  </si>
  <si>
    <t>Zasip z zrnato kamnino - 3. kategorije - strojno
* z izkopanim materialom okoli opornikov, zbijanje zasipa Ev2 = 60 MPa. Brežine ob objektu v naklonu 1:1,5 ter se prilagajajo obstoječemu terenu. Zbijanje brežin SPP/MPP = 92 % in Ev2 = 20 MPa.</t>
  </si>
  <si>
    <t>S 2 4 218</t>
  </si>
  <si>
    <t>Zasip z zrnato kamnino - 3. kategorije z dobavo iz kamnoloma
* zasip za opornikom pod stabiliziranim nasipom, 2x25 cm iz zrnate kamnine 3. kategorije z dobavo iz kamnoloma. Zbijanje zasipa SPP/MPP = 91 % in Ev2 = 45 MPa.</t>
  </si>
  <si>
    <t>S 2 4 429</t>
  </si>
  <si>
    <t>Vgraditev posteljice v debelini plasti do 30 cm iz utrjene/stabilizirane zrnate kamnine - 3. kategorije z dodatkom 5 m.-% cementa
* v debelini 20 cm pred brvjo</t>
  </si>
  <si>
    <t>Humuziranje brežine brez valjanja, v debelini do 15 cm - ročno
* uporabi se obstoječi humus s predgodnim drobljenjem
* Minimalne komprimacijske zahteve za brežine: SPP/MPP = 92 % in Ev2 = 20 MPa.</t>
  </si>
  <si>
    <t>GRADBENA DELA</t>
  </si>
  <si>
    <t>Izdelava podprtega opaža za ravne temelje
* Pasovni temelj krajna opornika</t>
  </si>
  <si>
    <t>S 5 1 311</t>
  </si>
  <si>
    <t>Izdelava podprtega opaža za raven zid, visok do 2 m
* opaž za AB horizontalno vez na kamnitem zidu brežine</t>
  </si>
  <si>
    <t>Izdelava dvostranskega vezanega opaža za raven zid, visok do 2 m
* krajna opornika, opaž z zobom za ležišče prekladne konstrukcije</t>
  </si>
  <si>
    <t>S 5 3 132</t>
  </si>
  <si>
    <t>Dobava in vgraditev cementnega betona C25/30 v prerez od 0,16 do 0,30 m3/m2-m1
* betoniranje horizontalne AB vezi nad kamniti zid brežine, povezovanje po delnem rušenju zidu
* C25/30 XC2, Cl 0.20, PV-II, Dmax32, zaščitni sloj 50</t>
  </si>
  <si>
    <t>S 5 3 134</t>
  </si>
  <si>
    <t>Dobava in vgraditev cementnega betona C25/30 v prerez od 0,16 nad 0,50 m3/m2-m1
* temelji, opornik XC2, Cl 0.20, PV-II, Dmax32, zaščitni sloj 50</t>
  </si>
  <si>
    <t>Izdelava sprijemne plasti - predhodnega premaza s hladnim bitumenskim vezivom, količina 0,31 do 0,4 kg/m2
*2 x hladni bitumenski premaz</t>
  </si>
  <si>
    <t>GRADBENA DELA - skupaj</t>
  </si>
  <si>
    <t>PREKLADNA KONSTRUKCIJA</t>
  </si>
  <si>
    <t>Izdelava, dobava in montaža lesene nosilne prekladne konstrukcije, lepljena nosilca dimenzij 16x70 cm, ki z enim razponom L= 8 m premoščata potok Meža. Rrazred zašcite lesa UC3 v skladu EN 335,
*premazi: impregnacijski, fungicide (zaščita pred glivami, bakterijami, mikroorganizmi) in insekticide, zaščita pred insekti kvaliteta lesa GL 24 CI.2 s pom.deli, pritrdilnim materialom in transporti</t>
  </si>
  <si>
    <t>Pohodna konstrukcija brvi, lepljen les: 
prečniki dim. 16x26 cm/1,5m, na prečnike so na medsebojnem razmaku 0,65 m položeni vzdolžniki dim. 10x12 cm, na le te pa podnice debeline 3 cm, širine 20 cm.
* razred zaščite lesa UC3 v skladu EN 335,  kvaliteta lesa GL 24 CI.2 s pomožnimi deli in pritrdilnim materialom po projektu</t>
  </si>
  <si>
    <t>Izdelava,dobava in montaža trikotnih letvic 3/3 cm pritrjene na zdornji del prečnikov z obeh strani, kot podlaga za hidroizolacijo
* razred zaščite lesa UC3 v skladu EN 335, kvaliteta lesa GL 24 CI.2 z vsemi pomožnimi deli in pritrdilnim materialom</t>
  </si>
  <si>
    <t>Dobava in montaža hidroizolacijske membrane UV odporne na prečnike preko trikotnih letev, razvita širina hidroizolacije 25 cm
* z vsemi pomožnimi deli in pritrdilnim materialom</t>
  </si>
  <si>
    <t>Dobava in vgraditev ograje iz .... , po posebnem arhitektonskem načrtu
* lesena ograja, lepljen les h=1m: diagonale 16/10 cm, vdolžni profil na vrhu 16/16 cm (poraba lesa 1,2 m3/m1) z vsemi pomožnimi deli, pritrdilnim materialom in transporti</t>
  </si>
  <si>
    <t>S 5 8 352</t>
  </si>
  <si>
    <t>Dobava in vgraditev armiranega elastomernega nepomičnega ležišča nosilnosti od 4.000 do 8.000 kN
* elastomerno ležišče (npr. Sylomer SR 1200-12,5 mm) z vsemi pomožnimi deli in pritrdilnim materialom</t>
  </si>
  <si>
    <t>S 5 8 452</t>
  </si>
  <si>
    <t>Dobava in vgraditev jeklenega členkastega ležišča (po projektu).
* jekleno ležišče (čevelj 22 kosov) lesenega prečnika na prim. les. nos. brvi v varjeni izvedbi iz konstruk. jekla S 235 J2, vroče cinkan, razred aščite C3
*Prikljucek nosilca na AB opornik 4 kosi</t>
  </si>
  <si>
    <t>S 5 8 516</t>
  </si>
  <si>
    <t>Dobava in vgraditev obrobe (zaključnega profila) iz L profila ../.../... mm s sidri in ojačitvami (po načrtu)
*  L profil 70/50/5,3 mm INOX z vsemi pomožnimi deli in pritrdili HILTI HTS 3-R M8, razdalja med vijaki 650mm. Zaključni profil pred lesenim tlakom brvi in tlakom kolesarske steze</t>
  </si>
  <si>
    <t>S 5 8 724</t>
  </si>
  <si>
    <t>Dobava in vgraditev jeklene nosilen konstrukcije v vijačeni (kovičeni) izvedbi iz konstrukcijskega jekla
* Za stabilnost v horizontalni ravnini so med prečniki predvidene jeklene (S235 J2, vroče cinkan, razred zaščite C3) diagonale premera 16 mm L=50m z vsemi pomožnimi deli in pritrdilnim materialom.</t>
  </si>
  <si>
    <t>Izdelava dobava in montaža jeklenega RF stebrička premera 100mm, višine 1,5m komplet z vgradnjo (vbetonirati v stezo pred premostitveni objekt) beton C12/15, XC1, 0,20 m3/kos.
* z vsemi transporti, pomožnimi deli in pritrdilnim materialom poprojektu</t>
  </si>
  <si>
    <t>S 5 9 837</t>
  </si>
  <si>
    <t>Zatesnitev mejnih površin - stikov s prilepljenim bitumenskim tesnilnim trakom
* trajno elastični bitumenski kit širine 8mm med INOX kotnikom in asfaltno površino</t>
  </si>
  <si>
    <t>PREKLADNA KONSTRUKCIJA - skupaj</t>
  </si>
  <si>
    <t>Projektantski nadzor. Vrednost postavke je že fiksno določena v PIS-u in jo ponudnik ne more/ne sme spreminjati. Obračun projektantskega nadzora se bo izvedel po dokazljivih dejanskih stroških na podlagi računa izvajalca projektantskega nadzorA.</t>
  </si>
  <si>
    <t>MOST Meža MB 0131</t>
  </si>
  <si>
    <t>Zakoličenje ter dajanje in preverjanje višin in smeri pri sanaciji in rehabilitaciji objekta s površino 201 do 500 m2.</t>
  </si>
  <si>
    <t>Posnetek višin obstoječe nivelete asfalta na objektu in pristopnih rampah v treh točkah prečnega profila, razmak med profili 5,0 m.</t>
  </si>
  <si>
    <t xml:space="preserve">Posnetek višin betona voziščne plošče po odstranjevanju asfalta in hidroizolacije v treh točkah prečnega profila. Razmak med profili 5,0 m. </t>
  </si>
  <si>
    <t>11 163</t>
  </si>
  <si>
    <t xml:space="preserve">Postavitev profilov in dajanje višin voziščne plošče objekta. Razmak med profili 5,0 m. </t>
  </si>
  <si>
    <t>Odstranitev grmovja na redko porasli površini (do 50% pokritega tlorisa) - ročno</t>
  </si>
  <si>
    <t>12 221</t>
  </si>
  <si>
    <t>Demontaža obvestilne table s površino do 1 m2.</t>
  </si>
  <si>
    <t>12 252</t>
  </si>
  <si>
    <t>Demontaža zaščitne ograje, visoke 1,1 do 1,5 m.</t>
  </si>
  <si>
    <t>Porušitev in odstranitev asfaltne plasti v debelini 8 do 12 cm.</t>
  </si>
  <si>
    <t>Rezanje asfaltne plasti s talno diamantno žago, debele 8 do 12 cm.</t>
  </si>
  <si>
    <t>Porušitev in odstranitev robnika iz cementnega betona.</t>
  </si>
  <si>
    <t>13.141</t>
  </si>
  <si>
    <t>Ureditev in preusmeritev prometa po enem voznem pasu s semaforji in pripadajočo horizontalno in vertikalno signalizacijo po revidiranem in potrjenem načrtu prometne ureditve ves čas rekonstrukcije</t>
  </si>
  <si>
    <t>Ureditev začasne preusmeritve vodotoka ves potrebni čas posegov</t>
  </si>
  <si>
    <t>Ureditev začasne zaščitne ograje višine 1,5 m za varovanje prometa vzporednega voznega pasu pri odstranjevanju cementnega betona voziščne plošče.</t>
  </si>
  <si>
    <t>13 261</t>
  </si>
  <si>
    <t>Dobava in postavitev premičnega odra za izvajanje del na spodnjem delu nosilne konstrukcije, višina odra do 5,0 m, vključno z zaščitno ograjo.</t>
  </si>
  <si>
    <t>Dobava in postavitev nepremičnega odra za izvajanje del na opornikih in stebru, višina odra do 5,0 m, vključno z zaščitno ograjo.</t>
  </si>
  <si>
    <t>N 1 3 102</t>
  </si>
  <si>
    <t xml:space="preserve">Začasna prestavitev komunalnega voda iz cevi s premerom 200 mm na območju objekta </t>
  </si>
  <si>
    <t>14 123</t>
  </si>
  <si>
    <t xml:space="preserve">Porušitev monolitno izvedenega cementnega betona hodnika in robnega venca s površino prereza od 0,31 do 0,40 m2. </t>
  </si>
  <si>
    <t xml:space="preserve">Odstranitev cementnega betona z vodnim curkom pod visokim pritiskom brez odkrivanja armature, površina vertikalna ali pod nagibom do 20° glede na vertikalo, posamična površina prereza nad 10,0 m2, globina  do 10 mm. </t>
  </si>
  <si>
    <t>Odstranitev cementnega betona z vodnim curkom pod visokim pritiskom brez odkrivanja armature, površina nad glavo, horizontalna ali pod naklonom do 20° glede na horizontalo, posamična površina prereza nad 10,0 m2, globina do 10 mm.</t>
  </si>
  <si>
    <t>Odstranitev cementnega betona z vodnim curkom pod visokim pritiskom z odkrivanjem armature, površina horizontalna ali pod naklonom do 20° glede na horizontalo, posamična površina prereza nad 10,0 m2, globina do 10 mm.</t>
  </si>
  <si>
    <t>14 885</t>
  </si>
  <si>
    <t>Odstranitev izlivnika iz voziščne plošče.</t>
  </si>
  <si>
    <t>Strojna odstranitev bitumenskega ali epoksi premaza in hidroizolacije z voziščne plošče z rezkanjem.</t>
  </si>
  <si>
    <t>N 1 4 101</t>
  </si>
  <si>
    <t>Kompletna odstranitev dilatacije, vključno s čiščenjem površine</t>
  </si>
  <si>
    <t>21 324</t>
  </si>
  <si>
    <t>Izkop vezljive zemljine/zrnate kamnine - 3. kategorije za temelje, kanalske rove, prepuste, jaške in drenaže, širine do 1,0 m in globine 1,1 do 2,0 m - strojno, planiranje dna ročno (izdelava zaščitnega praga).</t>
  </si>
  <si>
    <t>21 996</t>
  </si>
  <si>
    <t>24 213</t>
  </si>
  <si>
    <t>Zasip z zrnato kamnino - 3. kategorije - strojni.</t>
  </si>
  <si>
    <t>S 3 1 132</t>
  </si>
  <si>
    <t>Izdelava nevezane nosilne plasti enakomerno zrnatega drobljenca iz kamnine v debelini 21 do 30 cm</t>
  </si>
  <si>
    <t>S 3 1 181</t>
  </si>
  <si>
    <t>Izdelava izravnalne plasti iz drobljenca v povprečni debelini do 5 cm</t>
  </si>
  <si>
    <t>S 3 1 229</t>
  </si>
  <si>
    <t xml:space="preserve">Izdelava s cementom vezane (stabilizirane) nosilne plasti drobljenca v debelini nad 20 cm </t>
  </si>
  <si>
    <t>32 623</t>
  </si>
  <si>
    <t>Izdelava obrabne in zaporne plasti drobirja z bitumenskim mastiksom SMA 8 PmB 45/80 - 62A2 iz zmesi zrn iz silikatnih kamenin in polimernega bitumna v debelini 3 cm.</t>
  </si>
  <si>
    <t>32 644</t>
  </si>
  <si>
    <t>Izdelava obrabne in zaporne plasti drobirja z bitumenskim mastiksom SMA 11 PmB 45/80 - 62A2 iz zmesi zrn iz silikatnih kamenin in polimernega bitumna v debelini 4 cm.</t>
  </si>
  <si>
    <t>35 282</t>
  </si>
  <si>
    <t>Dobava in vgraditev robnika na objektu iz naravnega kamna s prerezom 20/23 cm.</t>
  </si>
  <si>
    <t>N 3 5 101</t>
  </si>
  <si>
    <t xml:space="preserve">Dobava in vgraditev vtočnega robnika na objektu iz naravnega kamna s prerezom 20/25 cm </t>
  </si>
  <si>
    <t>N 3 5 102</t>
  </si>
  <si>
    <t>Doplačilo za vgraditev robnika  iz naravnega kamna s prerezom 20/25 cm v krivini</t>
  </si>
  <si>
    <t>S 3 5 297</t>
  </si>
  <si>
    <t xml:space="preserve">Dobava in vgraditev predfabriciranega zavojnega robnika iz cementnega betona z izmerami 15/25/50 cm </t>
  </si>
  <si>
    <t>43 712</t>
  </si>
  <si>
    <t>43 731</t>
  </si>
  <si>
    <t>Dobava in vgraditev proti koroziji odporne cevke za odvajanje pronicujoče vode.</t>
  </si>
  <si>
    <t>Dobava in vgraditev mostnega izlivnika ali čistilnega kosa s stranskim vtokom; sestavni deli izlivnika so iz sive litine in bituminizirani, vključno s prostim odtokom (120 cm). Dolžina cevi odtoka min. 0,5 m pod spodnjo koto konstrukcije.</t>
  </si>
  <si>
    <t>Izdelava podprtega opaža za ravne temelje - podložni temelj za kamnito oblogo, ki ščiti temelj opornika.</t>
  </si>
  <si>
    <t xml:space="preserve">51 712 </t>
  </si>
  <si>
    <t xml:space="preserve">Izdelava obešenega opaža robnega venca na premostitvenem, opornem in podpornem objektu. </t>
  </si>
  <si>
    <t>51 862</t>
  </si>
  <si>
    <t>Izdelava obešenega opaža za konzolo na premostitvenem, opornem in podpornem objektu, razpetina od 1,1 do 2,0 m, podpiranje v prekladno ali podporno konstrukcijo.</t>
  </si>
  <si>
    <t>N 5 1 101</t>
  </si>
  <si>
    <t>N 5 1 102</t>
  </si>
  <si>
    <t>Vgradnja trikotnih letvic 30/30mm (lesenih ali iz umetne mase) v opaž za izvedbo posnetih robov betonskih elementov</t>
  </si>
  <si>
    <t>Vgradnja trikotnih letvic 50/50mm (lesenih ali iz umetne mase) v opaž za izvedbo posnetih robov betonskih elementov</t>
  </si>
  <si>
    <t>Dela z jeklom za ojačevanje</t>
  </si>
  <si>
    <t xml:space="preserve">Dobava in postavitev rebrastih žic iz visokovrednega naravno trdega jekla BSt 500S (B) s premerom do 12 mm, za srednje zahtevno ojačitev. </t>
  </si>
  <si>
    <t xml:space="preserve">Priprava in postavitev rebrastih palic iz visokovrednega naravno trdega jekla  BSt 500S (B) s premerom 14 mm in večjim za srednje zahtevno ojačitev. </t>
  </si>
  <si>
    <t>Dobava in vgraditev cementnega betona C16/20  v prerez nad 0,50 m3/m2-m'. (betonski prag).</t>
  </si>
  <si>
    <t>Dobava in vgraditev ojačanega cementnega betona C 25/30, stopnja izpostavljenosti XD3, XF4 v hodnike in robne vence na premostitvenem objektu in podpornih ali opornih konstrukcijah.</t>
  </si>
  <si>
    <t>53 543</t>
  </si>
  <si>
    <t>Dobava in vgraditev polimernega cementnega betona C 30/37, XD1, XF2 za dobetoniranje voziščne plošče (konzol) na premostitvenem objektu, debelina dobetoniranja 5 - 30 cm, dodatek polimera po načrtu.</t>
  </si>
  <si>
    <t>Metlanje površine cementnega betona.</t>
  </si>
  <si>
    <t>S 7 3 372</t>
  </si>
  <si>
    <t xml:space="preserve">Dobava in vgraditev plastične cevi premera 100 mm v cementni beton hodnika </t>
  </si>
  <si>
    <t>55 481</t>
  </si>
  <si>
    <t>Sprememba nagiba obstoječe armature po odstranjevanju betona konzolnega dela voziščne ološče</t>
  </si>
  <si>
    <t>55 571</t>
  </si>
  <si>
    <t>Protikorozijska zaščita armature ali kablov z nanašanjem premaza na cementni bazi v skladu z navodili proizvajalca, površina nagnjena 71° do 90°, posamične površine do 0,5 m2, obračun po dejansko izvedenih delih.</t>
  </si>
  <si>
    <t>55 576</t>
  </si>
  <si>
    <t>Protikorozijska zaščita armature z nanašanjem premaza na cementni bazi v skladu z navodili proizvajalca, površina nad glavo horizontalna ali nagnjena do 20° glede na horizontalo, posamične površine do 0,5 m2, obračun po dejansko izvedenih delih.</t>
  </si>
  <si>
    <t>55 771</t>
  </si>
  <si>
    <t xml:space="preserve">Priprava in vgraditev cementne malte z dodatkom umetnih vlaken po navodilih proizvajalca, površina nagnjena 71° do 90°, posamične površine do 1,0 m2, debelina do 20 mm, obračun po dejansko izvedenih delih. </t>
  </si>
  <si>
    <t>55 776</t>
  </si>
  <si>
    <t xml:space="preserve">Priprava in vgraditev cementne malte z dodatkom umetnih vlaken po navodilih proizvajalca, površina nad glavo, horizontalna ali nagnjena do 20° glede na horizontalo, posamične površine do 1,0 m2, debelina do 20 mm, obračun po dejansko izvedenih delih. </t>
  </si>
  <si>
    <t>N 5 5 101</t>
  </si>
  <si>
    <t>N 5 5 201</t>
  </si>
  <si>
    <t>N 5 5 202</t>
  </si>
  <si>
    <t xml:space="preserve">Sidranje armature ali moznikov z lepljenimi sidri, vključno z vrtanjem lukenj premera 24 do 36 mm </t>
  </si>
  <si>
    <t>Dobava materiala in kompletna izvedba elastične povozne dilatacije na premostitvenem objekktu po detajlu iz načrta (za razmak 50mm med AB opornikom in AB ploščo), ki sestoji iz:
- priprave površine (čiščenje in po potrebi izravnava z epoksidno malto);
- linijskega traku iz jeklene pločevine 200x5mm, vključno z navarjenimi ojačitvami in z AKZ (vroče cinkano, razred zaščite C5-M);
- neopreskega gumijastega traku 250x1,5mm;
- zapolnilna elastična masa (BxH = 550x70 mm) na osnovi visokopolimernega bitumenskega veziva in kamnitega agregata z granulacijo zrn 16-22 mm, vključno s predhodnim premazom s specialnim vročim bitumenskim vezivom;</t>
  </si>
  <si>
    <t>Dobava materiala in kompletna izvedba elastične dilatacije na premostitvenem objekktu po detajlu iz načrta (za razmak 50mm med AB opornikom in AB ploščo), ki sestoji iz:
- priprave površine (čiščenje in po potrebi izravnava z epoksidno malto);
- linijskega traku iz jeklene pločevine 200x5mm, vključno z AKZ (vroče cinkano, razred zaščite C5-M);
- neopreskega gumijastega traku 250x1,5mm;
- zapolnilna elastična masa (BxH = 550x80 mm) na osnovi visokopolimernega bitumenskega veziva in kamnitega agregata z granulacijo zrn 16-22 mm, vključno s predhodnim premazom s specialnim vročim bitumenskim vezivom;</t>
  </si>
  <si>
    <t>N 5 8 102</t>
  </si>
  <si>
    <t>Dobava in vgraditev/montaža konzolnih držal za cevi, izdelanih po načrtu in z antikorozivno zaščito (AKZ). Posamezni elementi/konzole so izdelani iz varjenih jeklenih profilov in pritrdilnih plošč ter se pritrjujejo na spodnjo stran AB prekladne konstrukcije s sidrnimi vijaki po načrtu.</t>
  </si>
  <si>
    <t>Dobava in vgraditev ograje za pešce iz jeklenih cevnih profilov z vertikalnimi polnili, visoke 120 cm v skladu s TSC za ograje na objektih, vijačena s štirimi vijaki in podlitjem sidrne plošče</t>
  </si>
  <si>
    <t>Hidroizolacije</t>
  </si>
  <si>
    <t>Izdelava hidroizolacije z bitumenskimi trakovi v naslednjih slojih:                                                  
- epoksidni premaz                               
- posip s kremenčevim peskom           
- bitumenska lepilna zmes                
- bitumenski trakovi debeline 4.5-5 mm, preklopljeni v vzdolžni in prečni smeri</t>
  </si>
  <si>
    <t>MOST Meža (MB0130)</t>
  </si>
  <si>
    <t>11 512</t>
  </si>
  <si>
    <t>Zakoličenje ter dajanje in preverjanje višin in smeri pri sanaciji in rehabilitaciji objekta s površino 201 do 500 m2</t>
  </si>
  <si>
    <t>Odstranitev kamenja - čiščenje struge reke</t>
  </si>
  <si>
    <t>12 392</t>
  </si>
  <si>
    <t>Porušitev in odstranitev robnika iz naravnega kamna</t>
  </si>
  <si>
    <t>Zavarovanje gradbišča v času gradnje s polovično zaporo prometa in usmerjanjem s semaforji ves čas rekonstrukcije objekta</t>
  </si>
  <si>
    <t>Ureditev začasne zaščitne ograje višine 1,5 m za varovanje prometa vzporednega voznega pasu pri odstranjevanju cementnega betona voziščne plošče</t>
  </si>
  <si>
    <t>Dobava in postavitev premičnega odra za izvajanje del na spodnjem delu nosilne konstrukcije, višina odra do 5,0 m, vljučno z varnostno ograjo</t>
  </si>
  <si>
    <t>Dobava in postavitev nepremičnega delovnega odra za izvajanje del na stebrih, opornikih in krilih, višina odra do 5,0 m, vljučno z varnostno ograjo</t>
  </si>
  <si>
    <t>13 293</t>
  </si>
  <si>
    <t>Začasna prestavitev inštalacij PTT kabelskega voda na območju objekta</t>
  </si>
  <si>
    <t>14 122</t>
  </si>
  <si>
    <t>14 884</t>
  </si>
  <si>
    <t>Ostranitev cevke za pronicajočo vodo</t>
  </si>
  <si>
    <t>Ostranitev izlivnika iz voziščne plošče</t>
  </si>
  <si>
    <t>Izkop vezljive zemljine/zrnate kamnine - 3. kategorije za temelje, kanalske rove, prepuste, jaške in drenaže, širine do 1,0 m in globine 1,1 do 2,0 m - strojno, planiranje dna ročno</t>
  </si>
  <si>
    <t>S 2 2 113</t>
  </si>
  <si>
    <t>S 2 4 476</t>
  </si>
  <si>
    <t xml:space="preserve">Izdelava posteljice iz drobljenih kamnitih zrn v debelini 50 cm </t>
  </si>
  <si>
    <t xml:space="preserve">Ureditev planuma temeljnih tal zrnate kamnine - 3. kategorije </t>
  </si>
  <si>
    <t>S 3 1 646</t>
  </si>
  <si>
    <t xml:space="preserve">Izdelava zaščitne plasti hidroizolacije iz bituminizirane zmesi MA 8  Z4 v  debelini 3cm </t>
  </si>
  <si>
    <t xml:space="preserve">Izdelava nosilne plasti bituminizirane zmesi AC 32 base B 50/70 A3 v debelini 12 cm </t>
  </si>
  <si>
    <t>S 3 2 288</t>
  </si>
  <si>
    <t xml:space="preserve">Izdelava obrabne in zaporne plasti bituminizirane zmesi AC 11 surf B 70/100 A5 v debelini 4 cm </t>
  </si>
  <si>
    <t>Dobava in vgraditev mostnega izlivnika ali čistilnega kosa s stranskim vtokom in podaljšano cevjo fi 100mm, L=100cm; sestavni deli izlivnika so iz sive litine in bituminizirani ( po načrtu)</t>
  </si>
  <si>
    <t>51 712</t>
  </si>
  <si>
    <t>Dobava in vgraditev ojačanega cementnega betona C30/37 v hodnike in robne vence na premostitvenih objektih in podpornih ali opornih kontrukcijah stopnja izpostavljenosti XD3, XF4, PV-II</t>
  </si>
  <si>
    <t>Oblaganje z lomljencem iz karbonatnih kamnin, vezanim s cementno malto, v debelini 30 cm</t>
  </si>
  <si>
    <t>Čiščenje površine cementnega betona brez odkrite armature z vodnim curkom pod visokim pritiskom 400 barov, vključno s kartiranjem poškodb (spodnja površina plošče, stene opornikov)</t>
  </si>
  <si>
    <t>Ročno čiščenje korodirane armature ali kablov z jeklenimi krtačami ali brušenjem, površina nagnjena 71° do 90°, posamične površine od 0,51 do 1,0 m2. Čiščenje po odstranitvi poškodovanega ali kontaminiranega betona na spodnji konstrukciji.</t>
  </si>
  <si>
    <t>Ročno čiščenje korodirane armature ali kablov z jeklenimi krtačami ali brušenjem, površina nad glavo, horizontalna ali nagnjena do 20° glede na horizontalo, posamične površine nad 1,0 m2. Čiščenje po odstranitvi poškodovanega ali kontaminiranega betona spodnje površine prekladne konstrukcije.</t>
  </si>
  <si>
    <t>58 211</t>
  </si>
  <si>
    <t>Zaščitna dela - zaščita kovin proti koroziji</t>
  </si>
  <si>
    <t>59 171</t>
  </si>
  <si>
    <t>Ročno čiščenje površine kovine (ojačitvenih lamel Š=14 cm)</t>
  </si>
  <si>
    <t>59 182</t>
  </si>
  <si>
    <t>Odprašitev očiščene površine kovine.</t>
  </si>
  <si>
    <t>59 212</t>
  </si>
  <si>
    <t>Predhodna zaščita površine kovine s sredstvom za izpiranje.</t>
  </si>
  <si>
    <t>59 231</t>
  </si>
  <si>
    <t>Izdelava delavniškega zaščitnega premaza očiščenih lamel Š=14 cm s klorkavčukom</t>
  </si>
  <si>
    <t>59 946</t>
  </si>
  <si>
    <t>Izdelava dilatacijske rege (rezanje in zapolnitev z bitumensko zalivno maso)</t>
  </si>
  <si>
    <t>Odsek Žerjav-Črna na Koroškem od km 9,190 do km 10,600</t>
  </si>
  <si>
    <t>- zajeta so dela za VGU reke Meže</t>
  </si>
  <si>
    <t>Izvajalec je dolžan izvesti vsa dela kvalitetno, v skladu s predpisi, projektom, tehničnimi pogoji in v skladu z dobro gradbeno prakso.</t>
  </si>
  <si>
    <t>Izvajalec mora v enotnih cenah upoštevati naslednje stroške, v kolikor le-ti niso upoštevani v posebnih postavkah:
- vse stroške za pridobitev začasnih površin za gradnjo  izven delovnega pasu (soglasja, odškodnine, itd.);
- vse stroške v zvezi z začasnim odvozom, deponiranjem in vračanjem izkopanega materiala na mestih, kjer ga ne bo možno deponirati na gradbišču;
- vse stroške za postavitev gradbišča, gradbiščnih objektov, ureditev začasnih deponij, tekoče vzdrževanje in odstranitev gradbišča;
- vse stroške za sanacijo in kultiviranje površin delovnega pasu in gradbiščnih površin po odstranitvi objektov;
- vse stroške v zvezi s transporti po javnih poteh in cestah: morebitne odškodnine, morebitne sanacije cestišč zaradi poškodb med gradnjo itd.
- stroške odvoza in zagotovitev odstranjevanja odpadnega gradbenega materiala skladno z zakonodajo na področju ravnanja z odpadki (odvoz na urejene deponije s taksami itd.)
- vsi stroški za zagotavljanje varnosti in zdravja pri delu, zlasti stroške za vsa dela, ki izhajajo iz zahtev Varnostnega načrta
- stroški odvoda meteorne vode iz gradbene jam
- stroški dela v kampadah zaradi oteženih geoloških razmere in vode, ki se izceja iz bočnih strani izkopa, če je potrebno
- stroški dela v nagnjenem terenu
- stroški oteženega izkopa v mokrem terenu, izkop v vodi, prekop potokov itd.</t>
  </si>
  <si>
    <t>Zakoličba obstoječih komunalnih vodov s strani upravljavcev komunalnih vodov</t>
  </si>
  <si>
    <t>11 141</t>
  </si>
  <si>
    <t>Obnova in zavarovanje zakoličbe osi vodotoka</t>
  </si>
  <si>
    <t>11 241</t>
  </si>
  <si>
    <t>Postavitev in zavarovanje prečnega profila vodotoka</t>
  </si>
  <si>
    <t>Preusmeritev vode v času gradnje z vsemi potrebnimi spremljajočimi ukrepi</t>
  </si>
  <si>
    <t>Odstranitev grmovja in dreves z debli premera do 10 cm ter vej na gosto porasli površini-strojno (ocenjeno)</t>
  </si>
  <si>
    <t>8</t>
  </si>
  <si>
    <t>9</t>
  </si>
  <si>
    <t xml:space="preserve">Široki izkop vezljive kamnine - 3.kategorije z nakladanjem </t>
  </si>
  <si>
    <t>Ureditev planuma temeljnih tal vezljive kamnine - 3.kategorije</t>
  </si>
  <si>
    <t>24 111</t>
  </si>
  <si>
    <t>Vgraditev nasipa iz izbranega materiala od izkopa (vezljiva zemljina, 3.kategorija)</t>
  </si>
  <si>
    <t>24 212</t>
  </si>
  <si>
    <t>Zasip z vezljivo zemljino - 3.kategorije -strojno</t>
  </si>
  <si>
    <t>25 182*</t>
  </si>
  <si>
    <t>Zasaditev raznih drevesnih in grmovnih vrst na brežini (podtaknjenci pionirskih grmovnic in dreves značilnih za lokalno okolje)</t>
  </si>
  <si>
    <t>25 284</t>
  </si>
  <si>
    <t xml:space="preserve">Zaščita brežine s kamnometom iz lomljenca (groba zložba iz lomljenca). Zav. brežin in pete brežin (lomljenec d min.=0.80m) s kamnito oblogo po detajlu in opisu v TP. </t>
  </si>
  <si>
    <t xml:space="preserve">Izdelava kamnitobetonske drče (dvostopenjski prag s tolmuni) po detajlu (1 kos). Izdelava drče s kamnom lomljencem debeline min. 80cm v betonu, groba izvedba s poglobljenimi fugami. Vključno z dobavo in prevozom.  </t>
  </si>
  <si>
    <t xml:space="preserve">Izdelava kamnitobetonskega talnega pragu po detajlu (6 kos). Izdelava ustalitvenega talnega pragu s kamnom lomljencem debeline min. 80cm v betonu, groba izvedba. Vključno z dobavo in prevozom. </t>
  </si>
  <si>
    <t>Izdelava kamnitobetonskega zaključnega pragu po detajlu (1 kos). Izdelava pragu s kamnom lomljencem debeline min. 80cm v betonu, groba izvedba. Vključno z dobavo in prevozom.</t>
  </si>
  <si>
    <t>Dobava in postavitev ribjih zavetišč iz betonskih cevi DN50, dolžine 100cm (17 kos). Izvedba zavetišč v zložbo in na pragu. Vključno z dobavo in prevozom.</t>
  </si>
  <si>
    <t>Dobava motilnih skal različnih velikosti in v neporavnani vrsti, da se doseže razgibanost vodnega toka.</t>
  </si>
  <si>
    <t xml:space="preserve">Čiščenje struge za vklopitev v obstoječe stanje. Vključno z nakladanjem, odvozom, razkladanjem in razprostiranjem. </t>
  </si>
  <si>
    <t>Prevoz odvečnega materiala z razprostiranjem na deponiji</t>
  </si>
  <si>
    <t>Geomehanski nadzor (preliminarni ogled,  zemeljska dela, izgradnja talnih pragov in drč)</t>
  </si>
  <si>
    <t>Javna razsvetljava (VDJK)</t>
  </si>
  <si>
    <t>Javna razsvetljava (VDJK) - 1. del</t>
  </si>
  <si>
    <t>CESTNA RAZSVETLJAVA - 1. del</t>
  </si>
  <si>
    <t>CESTNA RAZSVETLJAVA - 2. del</t>
  </si>
  <si>
    <t>OPOMBA 1:
Dela je izvajati po projektni dokumentaciji, v skladu z veljavnimi tehničnimi predpisi, normativi in standardi ob upoštevanju zahtev iz varstva pri delu.
V enotnih cenah morajo biti zajeti vsi stroški po Splošnih tehničnih pogojih.</t>
  </si>
  <si>
    <t>OPOMBA 2:
Vsi odstranjeni materiali vključujejo odvoz na ustrezno deponijo s plačilom prispevka.
Vsi vgrajeni materiali vključujejo tudi dobavo.
V enotni ceni finega asfalta je potrebno zajeti tudi pobrizg z bitumensko emulzijo (0,5kg/m2) in čiščenje vozišča.
Vsi pokrovi jaškov vključujejo dobavo z AB obročem. 
Izkopi globlji od 1,0 m morajo vključevati tudi razpiranje.</t>
  </si>
  <si>
    <t>OPOMBA 3:
V primeru odkritja in odprave računskih napak se temu ustrezno spremeni tudi nominalna vrednost nepredvidenih del, ki je izražena v odstotku (enota mere je odstotek) od skupne vrednosti vseh ostalih postavk brez DDV.</t>
  </si>
  <si>
    <t>OPOZORILO:
V ponudbo je potrebno vračunati strošek pridobivanja zapore ceste za ves čas gradnje, izdelavo varnostnega načrta, TEE ter organizacijo gradbišča v skladu z varnostnim načrtom, zavarovanje prometa in usposobitev obvozov za ves čas gradnje, čiščenje in močenje cestišča v času gradnje (VSAJ 5-KRAT DNEVNO), pospravljanje gradbišča. 
Vse gradbene odpadke je potrebno odpeljati na ustrezno deponijo (vključeno v ceno odstranitve!). Dokumentacija za prevzem objekta je strošek izvajalca zato je v ponudbo potrebno vračunati tudi izdelavo dokumentacije za prevzem del (vse 2X: dokazila o zanesljivosti objekta, BCP, vris komunalnih vodov v podzemni kataster).</t>
  </si>
  <si>
    <t>A</t>
  </si>
  <si>
    <t>GRADBENA DELA - KANALIZACIJA JAVNE RAZSVETLJAVE</t>
  </si>
  <si>
    <t>A. Gradbena dela - Kanalizacija javne razsvetljave</t>
  </si>
  <si>
    <t>Trasiranje nove trase  kabelske kanalizacije javne razsvetljave.</t>
  </si>
  <si>
    <t>Stroški zakoličbe ostalih podzemnih, komunalnih vodov - vodovod, elektrika …</t>
  </si>
  <si>
    <t xml:space="preserve">Izdelava kabelskega jaška - dobava in vgradnja 50x50x94cm kot npr.: Jadranka z LTŽ lahkim pokrovom 50×50cm, izkop v III-IV. ktg., nakladanje in odvoz materiala, čiščenje terena. </t>
  </si>
  <si>
    <t xml:space="preserve">Izdelava kabelskega jaška - dobava in vgradnja 50x50x94cm kot npr.: Jadranka z LTŽ pokrovom 250kN 50×50cm, izkop v III-IV. ktg., nakladanje in odvoz materiala, čiščenje terena. </t>
  </si>
  <si>
    <t>Izdelava kabelskega jaška 40x40x20cm v sklopu armature AB povozne površine, vgradnja LTŽ okvirja s pokrovom 40x40cm za lahki promet</t>
  </si>
  <si>
    <t>Dodatek pri izdelavi kabel.jaška z ovirami (obstoječe podzemne instalacije).</t>
  </si>
  <si>
    <t>Izdelava betonskega temelja za kandelaber H=5m, dimenzije 70x70x90cm, komplet z sidrnimi vijaki RF, v sredini temelja cev Stf fi 90mm</t>
  </si>
  <si>
    <t>Izdelava jeklenega podstavka - konzole, za montažo kandelabra na AB konstrukcijo, konzola dimenzije kot podstavek kandelabra, v sredini konzole prehod za cev fi 90mm, komplet sidrni vijaki za AB konstrukcijo, po detajlu statika</t>
  </si>
  <si>
    <t>Izdelava 1×1 cevne kabelske kanalizacije iz Stf cevi 63/52mm, izkop v zem. III-IV. ktg. na gl.0.8m, dobava in položitev FeZn25x4mm, zaščita cevi s peskom, položitev opozorilnega traku, zasip kanala s tamponom z utrditvijo 30 cm nad cevmi, nakladanje in odvoz</t>
  </si>
  <si>
    <t>Izdelava 1×1 cevne kabelske kanalizacije iz Stf cevi 63/52mm - polaganje v armaturo AB konsrukcije</t>
  </si>
  <si>
    <t>Izdelava 1x1 cevne kabelske trase s cevjo RF 60mm, montaža na jekleno konstrukcijo brvi, komplet pritrdilne konzole in objemke iz RF materiala, komplet pritrdilni material, izvedba spoje na cev 1x Stf 63mm</t>
  </si>
  <si>
    <t>Dobava in polaganje PVC opozorilnega traku "POZOR ELEKTO KABEL".</t>
  </si>
  <si>
    <t>Dobava in ročno vgrajevanje betona MB-10 v kanal pri prehodih cevi preko povoznih površin, nakladanje in odvoz izkopanega  materiala III-IV ktg.zaradi vgradnje betona in razlika med vgraditvijo betona in zasipom z utrditvijo.</t>
  </si>
  <si>
    <t xml:space="preserve">Dodatek za otežkočeno delo (ovire; korenine, povozna površina, podzemne instalacije ipd) pri izkopu za kabel. kanalizacijo in kabelske jaške v zemlj. III-IV ktg. </t>
  </si>
  <si>
    <t>Stroški prevoza materiala in stroški deponije in stroški zasipa</t>
  </si>
  <si>
    <t>Izdelava izvršilnega načrta kabelske kanalizacije, ki obsega situacijo in shematsko risbo.</t>
  </si>
  <si>
    <t>Izdelava geodetskega posnetka trase za komunalni kataster.</t>
  </si>
  <si>
    <t>Postavitev prometne signalizacije- predvideno.</t>
  </si>
  <si>
    <t>Stroški nadzora koncesionarja za javno razsvetljavo - predvideno.</t>
  </si>
  <si>
    <t>Priprava in zavarovanje gradbišča.</t>
  </si>
  <si>
    <t>GRADBENA DELA - KANALIZACIJA JAVNE RAZSVETLJAVE - skupaj</t>
  </si>
  <si>
    <t>B</t>
  </si>
  <si>
    <t>DRUGA DELA</t>
  </si>
  <si>
    <t>DRUGA DELA - skupaj</t>
  </si>
  <si>
    <t>Izdelava PID.</t>
  </si>
  <si>
    <t>Izdelava osnov za vnos v kataster komunalnih vodov.</t>
  </si>
  <si>
    <t>Projektantski nadzor.</t>
  </si>
  <si>
    <t>B. Druga dela</t>
  </si>
  <si>
    <t>OPREMA</t>
  </si>
  <si>
    <t>A. Oprema</t>
  </si>
  <si>
    <t>Dobava kovinskega kandelabra brez temelja, s sidriščem, konusne izvedbe vroče cinkan,  h =5 m nad nivojem,  kandelabrska omarica, kot npr.: Pali Campion TCC500-3</t>
  </si>
  <si>
    <t>Dobava svetilke za osvetlitev kolesarske steze kot npr.: Siteco Streetlight 11 micro LED, 14W, 5XC1C31B08CC</t>
  </si>
  <si>
    <t>Dobava svetilke za osvetlitev prehoda za kolesarje kot npr.: Siteco Streetlight 20 micro LED, 37W, 5XB12D1B108C</t>
  </si>
  <si>
    <t>OPREMA - skupaj</t>
  </si>
  <si>
    <t>KABLI</t>
  </si>
  <si>
    <t>Dobava in uvleka kabla AL PVC/PVC 4×16mm2.</t>
  </si>
  <si>
    <t>Dobava, uvlek in priklop kabla NYY 3x1,5mm2 v stebru</t>
  </si>
  <si>
    <t>KABLI - skupaj</t>
  </si>
  <si>
    <t>C</t>
  </si>
  <si>
    <t>MONTAŽNA DELA</t>
  </si>
  <si>
    <t>Postavitev novih kandelabrov za javno razsvetljavo</t>
  </si>
  <si>
    <t>Postavitev svetilk na nove kandelabre</t>
  </si>
  <si>
    <t>Vezave kablov v kandelabrih in drogovih.</t>
  </si>
  <si>
    <t>Priključki pocinkanega valjanca pri kandelabrih, komplet z zaščito z bitumnom.</t>
  </si>
  <si>
    <t>Izdelava kabelskih glav na kablu 4x16+2,5mm2</t>
  </si>
  <si>
    <t>MONTAŽNA DELA - skupaj</t>
  </si>
  <si>
    <t>Meritve svetlobnotehničnih lastnosti.</t>
  </si>
  <si>
    <t>Meritve električnih lastnosti na posamezni svetilki.</t>
  </si>
  <si>
    <t>B. Kabli</t>
  </si>
  <si>
    <t>C. Montažna dela</t>
  </si>
  <si>
    <t>D. Druga dela</t>
  </si>
  <si>
    <t>JR - VDJK</t>
  </si>
  <si>
    <t>JR - izven VDJK</t>
  </si>
  <si>
    <t>Javna razsvetljava (izven VDJK)</t>
  </si>
  <si>
    <t>Cestna razsvetljava (izven VDJK) - 1. del</t>
  </si>
  <si>
    <t>Cestna razsvetljava (izven VDJK) - 2. del</t>
  </si>
  <si>
    <t>KOL.</t>
  </si>
  <si>
    <t xml:space="preserve">Izdelava kabelskega jaška - dobava in vgradnja 80x80x110cm kot npr.: Jadranka z LTŽ lahkim pokrovom 60×60cm, izkop v III-IV. ktg., nakladanje in odvoz materiala, čiščenje terena. </t>
  </si>
  <si>
    <t>Izdelava 1×1 cevne kabelske kanalizacije iz Stf cevi 110/95mm, izkop v zem. III-IV. ktg. na gl.0.8m, dobava in položitev FeZn25x4mm, zaščita cevi s peskom, položitev opozorilnega traku, zasip kanala s tamponom z utrditvijo 30 cm nad cevmi, nakladanje in odvoz</t>
  </si>
  <si>
    <t>Izdelava 1×1 cevne kabelske kanalizacije iz Stf cevi 90mm - polaganje v armaturo AB konsrukcije</t>
  </si>
  <si>
    <t>JAVNA RAZSVETLJAVA (VDJK) - 1. del</t>
  </si>
  <si>
    <t>A Gradbena dela - kanalizacija javne razsvetljave</t>
  </si>
  <si>
    <t>B Druga dela</t>
  </si>
  <si>
    <t>JAVNA RAZSVETLJAVA (VDJK) - 2. del</t>
  </si>
  <si>
    <t>Javna razsvetljava (VDJK) - 2. del</t>
  </si>
  <si>
    <t>Dobava kovinskega kandelabra brez temelja, s sidriščem, konusne izvedbe vroče cinkan,  h =5 m nad nivojem,  kandelabrska omarica, kot npr.: Pali Campion TCC500-3. Izvajalec dostavi statični izračun temelja.</t>
  </si>
  <si>
    <t>Dobava in postavitev novega prižigališča za kolesarsko stezo, PMO in krmilna omara - tipska prostostoječa kabelska omarica iz nerjaveče pločevine, dvodelna, dimenzij (šxvxg): 900 x 900 x 200 mm (stopnja IP zaščite na prah in vodo naj bo IP54, v kompletu s strehico, stopnja odpornosti na udarce pa IK08), po detajlu, montirana na betonski temelj, razdeljena na priključni in merilni del, ter posebej na krmilni del, merilni del je opremljen z okencem s pogledom na števec, števčno ploščo, PEN zbiralko z izolatorji, vrata opremljena s  ključavnico elektro distribucije, vanjo se vgradi sledeča oprema:</t>
  </si>
  <si>
    <t>a. priključni del</t>
  </si>
  <si>
    <t>- prenapetostni zaščitni odvodnik 1. stopnje - varistor, Iimp (10/350)= 12,5 kA, In (8/20)= 25 kA, Imax (8/20)= 60 kA, Uc= 320V, Up= 1,5 kV, s prikazom stanja kot npr. PROTEC B2SR (Iskra zaščite)</t>
  </si>
  <si>
    <t xml:space="preserve">- vertikalni varovalčni ločilnik za sistem BUS 60 (glavne varovalke in zaščita inštalacij proti kratkemu stiku), tripolni, kot npr. VVL00 tipa D02 - Schrack (Secur Powerliner) z NV varovalkami 20A gG </t>
  </si>
  <si>
    <t xml:space="preserve">- horizontalni varovalčni ločilnik za sistem BUS 60 (predvarovalke za varovanje odvodnikov prenapetosti), tripolni, kot npr. HVL00 (160A) z NV varovalkami 100 A gG </t>
  </si>
  <si>
    <t>- termoplastični lahko snemljiv pokrov zbiralčnega sistema - zaščita pred neposrednim dotikom, skupaj z nosilcem</t>
  </si>
  <si>
    <t>- 60 mm zbiralčni sistem (Cu 30x5 mm) - L1, L2, L3, skupaj z nosilci za pritrditev zbiralk - za direkten priklop dovodnega kabla ter varovalčnih ločilnikov</t>
  </si>
  <si>
    <t>- PEN zbiralka (Cu 30x5 mm)</t>
  </si>
  <si>
    <t>b. merilni del</t>
  </si>
  <si>
    <t>- trifazni direktni elektronski števec delovne  energije, 400/230V, 5/85A, z vgrajenim tarifnim odklopnikom, LCD prikazovalnikom in PLC krmilnim modulom - krmili delovanje tarifnega odklopnika, ima vgrajeno interno uro s koledarjem za krmiljenje tarife, kot npr. ZMXI320CPU1L1D3 (Landis@Gyr)</t>
  </si>
  <si>
    <t>- tipka za ponovni vklop tarifnega odklopnika, zaščite IP67</t>
  </si>
  <si>
    <t xml:space="preserve"> -ožičenje omare, s kanali za ožičenje, prekrivnimi ploščami, montažnimi letvami, vrstnimi sponkami, napisnimi ploščicami opreme omarice in kablov, uvodnicami, pritrdilnim in ostalim drobnim materialom, izdelava troplne sheme, predajo dokumentacije, meritev in certifikatov za omarico</t>
  </si>
  <si>
    <t>c. krmilni del:</t>
  </si>
  <si>
    <t>- glavno bremensko ločilno stikalo za vgradnjo na DIN letev, In=25A, kontaktni sklop 3x (0-1), z indikacijo položaja kontakta, kot npr. CLBS 25 3P (Eti)</t>
  </si>
  <si>
    <t>- premostitvena tuljava kot npr. PZH L 32/15 (Hermi)</t>
  </si>
  <si>
    <t>prenapetostni zaščitni odvodnik II. stopnje, In (8/20)= 20 kA, s prikazom stanja kot npr. PZH II V3/320/50 (Hermi), komplet z ozemljitveno šino</t>
  </si>
  <si>
    <t>- cilindrični varovalčni ločilnik, 690V, tripolni kot npr. EFD 10 - 32A  (Eti ), s cilindričnimi talilnimi vložki CH10 - 10A gG</t>
  </si>
  <si>
    <t>-cilindrični varovalčni ločilnik, 690V, enopolni kot npr. EFD 10 - 32A  (Eti ), s cilindričnim talilnim vložkom CH10 - 10A gG</t>
  </si>
  <si>
    <t>- krmilno stikalo za vgradnjo na DIN letev, 20A, kontaktni sklop 2x (1-0-2)  kot npr. Z-DSU2-102 (Eaton)</t>
  </si>
  <si>
    <t>- nočna krmilna naprava (forel) z zunanjim senzorjem, kot npr. SOU-1 (Eti)</t>
  </si>
  <si>
    <t>- kontaktor 32A /400V/7,5 kW, krmilna napetost 230V AC, kot npr. CEM18.10 (Eti), kontakti 4xNO</t>
  </si>
  <si>
    <t>- sistem viličastih zbiralk L1, L2, L3</t>
  </si>
  <si>
    <t>- energetska vrstna sponka 25 mm2, montaža na DIN šino</t>
  </si>
  <si>
    <t>- energetska vrstna sponka 16 mm2, montaža na DIN šino</t>
  </si>
  <si>
    <t>- krmilna vrstna sponka 4 mm2, montaža na DIN šino</t>
  </si>
  <si>
    <t>- sistem vrstnih sponk PEN</t>
  </si>
  <si>
    <t>A Oprema</t>
  </si>
  <si>
    <t>Dobava in uvleka kabla AL PVC/PVC 4×35mm2</t>
  </si>
  <si>
    <t>Dbava, uvleka in priklop kabla NYY 3x1,5mm2 v stebru</t>
  </si>
  <si>
    <t>Dobava in montaža kabelskih glav in končnikov za kabel 4x35mm2 Al</t>
  </si>
  <si>
    <t>B Kabli</t>
  </si>
  <si>
    <t>Izdelava kabelskih glav na kablu 4x35+2,5mm2</t>
  </si>
  <si>
    <t>C Montažna dela</t>
  </si>
  <si>
    <t>D Druga dela</t>
  </si>
  <si>
    <t>KTV vodi</t>
  </si>
  <si>
    <t>KTV vodi v območju VDJK</t>
  </si>
  <si>
    <t>KTV KABELSKA KANALIZACIJA</t>
  </si>
  <si>
    <t>14000770</t>
  </si>
  <si>
    <t>Trasiranje nove trase KTV kabelske kanalizacije</t>
  </si>
  <si>
    <t>15100053</t>
  </si>
  <si>
    <t xml:space="preserve">Izdelava kabelskega jaška - dobava in vgradnja 60x60x98cm kot npr.: Jadranka, z LTŽ lahkim pokrovom 60×60cm, izkop v III-IV. ktg., nakladanje in odvoz materiala, čiščenje terena. </t>
  </si>
  <si>
    <t xml:space="preserve">Izdelava kabelskega jaška - dobava in vgradnja 50x50x94cm kot npr.: Jadranka, z LTŽ lahkim pokrovom 50×50cm, izkop v III-IV. ktg., nakladanje in odvoz materiala, čiščenje terena. </t>
  </si>
  <si>
    <t>Izdelava navezave na obstoječo KTV kabelsko kanalizacijo</t>
  </si>
  <si>
    <t>14091173</t>
  </si>
  <si>
    <t>Izdelava 1x2 cevne kabelske kanalizacije iz PE cevi 50mm, izkop v zem. IV-V. ktg. na gl.0.8m, zaščita cevi s peskom, položitev opozorilnega traku, zasip kanala s tamponom z utrditvijo 30 cm nad cevmi, nakladanje in odvoz materiala, čiščenje terena</t>
  </si>
  <si>
    <t>Izdelava 1x2 cevne kabelske kanalizacije iz PE cevi 50mm, polaganje kabelske cevi v armaturo AB povozne površine</t>
  </si>
  <si>
    <t>Izdelava 1x3 cevne kabelske kanalizacije iz PE cevi 50mm, polaganje kabelske cevi v armaturo AB povozne površine, zaradi prestavitve obstoječe trase KTV</t>
  </si>
  <si>
    <t>Zaščitna cev 1xPE/HD Ø50 mm.</t>
  </si>
  <si>
    <t>Dobava in polaganje PVC opozorilnega traku "POZOR TELEKOM KABEL"</t>
  </si>
  <si>
    <t>Dobava in vgrajevanje tampona - gramoza in odvoz materiala IV-V ktg.zaradi vgradnje tampona</t>
  </si>
  <si>
    <t>14030840</t>
  </si>
  <si>
    <t xml:space="preserve">Dodatek za otežkočeno delo (ovire; korenine, povozna površina, podzemne instalacije ipd) pri izkopu za kabel. kanalizacijo in kabelske jaške v zemlj. IV-V ktg. </t>
  </si>
  <si>
    <t>14010779</t>
  </si>
  <si>
    <t>Dobava in polaganje ozemljitvenega traku Fe/Zn 25x4mm v že izkopani kanal</t>
  </si>
  <si>
    <t>15010012</t>
  </si>
  <si>
    <t>Izdelava izvršilnega načrta kabelske kanalizacije, ki obsega situacijo in shematsko risbo</t>
  </si>
  <si>
    <t>15010080</t>
  </si>
  <si>
    <t>15100022</t>
  </si>
  <si>
    <t>Postavitev prometne signalizacije - predvideno</t>
  </si>
  <si>
    <t>Izdelava Projekta izvršenih del - PID, popravilo obstoječe Tehnične dokumentacije</t>
  </si>
  <si>
    <t>Stroški nadzora podjetja KTV d.o.o. - predvideno</t>
  </si>
  <si>
    <t>15100039</t>
  </si>
  <si>
    <t>Priprava in zavarovanje gradbišča</t>
  </si>
  <si>
    <t>KTV vodi izven območja VDJK (odseka 3 in 5)</t>
  </si>
  <si>
    <t>Izdelava 1x2 cevne kabelske trase s cevjo RF 50mm, montaža na jekleno konstrukcijo brvi, komplet pritrdilne konzole in objemke iz RF materiala, komplet pritrdilni material, izvedba spoje na cev 2x PEHD 50mm</t>
  </si>
  <si>
    <t>KTV KABELSKA KANALIZACIJA - skupaj</t>
  </si>
  <si>
    <t>KTV vodi izven območja VDJK (odsek 3 in 5)</t>
  </si>
  <si>
    <t>TK vodi</t>
  </si>
  <si>
    <t>TK vodi - območje VDJK</t>
  </si>
  <si>
    <t>TK KABELSKA KANALIZACIJA</t>
  </si>
  <si>
    <t>TK vodi v območju VDJK</t>
  </si>
  <si>
    <t>TK vodi izven območja VDJK (odsek 3 in 5)</t>
  </si>
  <si>
    <t>Trasiranje nove trase TK kabelske kanalizacije</t>
  </si>
  <si>
    <t xml:space="preserve">Izdelava kabelskega jaška iz betonske cevi fi 100cm globine 100cm, z LTŽ lahkim pokrovom 60×60cm, izkop v III-IV. ktg., nakladanje in odvoz materiala, čiščenje terena. </t>
  </si>
  <si>
    <t>Izdelava kabelskega jaška 60x60x20cm v sklopu armature AB povozne površine, vgradnja LTŽ okvirja s pokrovom 60x60cm za lahki promet</t>
  </si>
  <si>
    <t>Izdelava navezave na obstoječo TK kabelsko kanalizacijo</t>
  </si>
  <si>
    <t>Izdelava kabelske kanalizacije iz PE cevi 2x50mm + 2x110mm, izkop v zem. IV-V. ktg. na gl.1.2m, širina izkopa 40cm, zaščita cevi s peskom, položitev opozorilnega traku, zasip kanala s tamponom z utrditvijo 30 cm nad cevmi, nakladanje in odvoz materiala, čiščenje terena</t>
  </si>
  <si>
    <t>Izdelava cevne kabelske kanalizacije iz PE cevi 2x50+2x110mm, polaganje kabelske cevi v armaturo AB povozne površine</t>
  </si>
  <si>
    <t>Izdelava 1x5 cevne kabelske kanalizacije iz PE cevi 50mm, polaganje kabelske cevi v armaturo AB povozne površine, zaradi prestavitve obstoječe trase TK</t>
  </si>
  <si>
    <t>Zaščitna cev 1xPE/HD Ø110 mm.</t>
  </si>
  <si>
    <t>Stroški nadzora podjetja Telekom - predvideno</t>
  </si>
  <si>
    <t>TK KABELSKA KANALIZACIJA - skupaj</t>
  </si>
  <si>
    <t>TK vodi - območje izven VDJK (odseka 3 in 5)</t>
  </si>
  <si>
    <t>Izdelava cevne kabelske trase s cevjo RF 2x50+2x110mm, montaža na jekleno konstrukcijo brvi, komplet pritrdilne konzole in objemke iz RF materiala, komplet pritrdilni material, izvedba spoje na cev 2x PEHD 50+2x110mm</t>
  </si>
  <si>
    <t>NEPREDVIDENA DELA (10%)</t>
  </si>
  <si>
    <t>SKUPAJ (brez DDV)</t>
  </si>
  <si>
    <t>DDV (22%)</t>
  </si>
  <si>
    <t>SKUPAJ (z DDV)</t>
  </si>
  <si>
    <t>Znesek (EUR):</t>
  </si>
  <si>
    <t>Odsek Mežica - Žerjav od km 5,090 do km 8,630 in Žerjav-Črna na Koroškem od km 9,190 do km 10,900</t>
  </si>
  <si>
    <t>V ceni je potrebno upoštevati notranjo kontrolo (tekoče preiskave).</t>
  </si>
  <si>
    <t>V ceni je potrebno upoštevati vsa potrebna geodetska dela.</t>
  </si>
  <si>
    <t xml:space="preserve">Vsi pokrovi jaškov vključujejo dobavo z AB obročem. </t>
  </si>
  <si>
    <t>Pri zagotavljanju in kontroli kvalitete materialov in vgrajevanja je potrebno smiselno upoštevati posebne tehnične pogoje za preddela, zemeljska dela in temeljenje, voziščne konstrukcije, odvodnjavanje in opremo cest ter dopolnitve.</t>
  </si>
  <si>
    <t>Kategorije izkopov so opredeljene glede na Posebne tehnične pogoje za zemeljska dela in temeljenje z dopolnitvami (5 kategorna lestvica).</t>
  </si>
  <si>
    <t>9.</t>
  </si>
  <si>
    <t>Ponudba mora vsebovati tudi izdelavo tehnološkega elaborata, dopolnitve varnostnega načrta (po potrebi) ter izdelavo načrta ureditve gradbišča.</t>
  </si>
  <si>
    <t>10.</t>
  </si>
  <si>
    <t xml:space="preserve">Vse gradbene odpadke (porušitve in odstranitve) je potrebno odpeljati na ustrezno deponijo (vključeno v ceno odstranitve) in nadzoru predložiti evidenčne liste ravnanja z gradbenimi odpadki ter poročilo o odpadkih (tudi za les in panje). </t>
  </si>
  <si>
    <t>11.</t>
  </si>
  <si>
    <t>Izvajalec mora pred pripravo ponudbe izvesti pregled obravnavane trase ceste.</t>
  </si>
  <si>
    <t>12.</t>
  </si>
  <si>
    <t>Dela je izvajati po projektni dokumentaciji, v skladu z veljavnimi tehničnimi predpisi, normativi in standardi ob upoštevanju zahtev iz varstva pri delu.</t>
  </si>
  <si>
    <t>13.</t>
  </si>
  <si>
    <t>V enotnih cenah morajo biti zajeti vsi stroški po Splošnih tehničnih pogojih.</t>
  </si>
  <si>
    <t>14.</t>
  </si>
  <si>
    <t>Dokumentacija za prevzem objekta je strošek izvajalca zato je v ponudbo potrebno vračunati tudi izdelavo dokumentacije za prevzem del: dokazilo o zanesljivosti objekta (2 izvoda), BCP, PID (4 izvodi s CD), vris komunalnih vodov v podzemni kataster, geodetski posnetek...</t>
  </si>
  <si>
    <t>NAVODILA K PRIPRAVI PONUDBENEGA PREDRAČUNA</t>
  </si>
  <si>
    <t>Vse cene na enoto (brez DDV), količine in vrednosti postavk se navede v EUR na dve decimalni mesti natančno.</t>
  </si>
  <si>
    <t xml:space="preserve">Pri postavki "Zavarovanje gradbišča v času gradnje z izbrano zaporo prometa" gre za ocenjen znesek prometne zapore. Obračun zapore se bo vršil po dejanskih stroških postavitve in vzdrževanja cestne zapore po ceniku koncesionarja. </t>
  </si>
  <si>
    <t>Popis tvori celoto skupaj z grafičnim in tekstualnim delom načrta, zato ga je potrebno brati skupaj s celotnim načrtom (grafike, tehnična poročila).</t>
  </si>
  <si>
    <t>Investitor bo zagotovil delovne površine v okviru ustreznega delovnega pasu. Na odsekih, kjer bo zaradi objektivnih vzrokov (v območju bližine objektov, konfiguracije terena, nepridobljenih soglasij ipd.) delovni pas ožji od običajnega, se gradnja prilagodi dejanskim razmeram na terenu.</t>
  </si>
  <si>
    <t>Vse ostale površine, ki jih bo izvajalec potreboval za gradnjo in za organizacijo gradbišč, si bo moral priskrbeti sam na svoje stroške.</t>
  </si>
  <si>
    <t>Izvajalec je dolžan izvesti vsa dela kvalitetno, v skladu s predpisi, projekti, tehničnimi pogoji in v skladu z dobro gradbeno prakso.</t>
  </si>
  <si>
    <t>Izvajalec mora omogočati stalen, prost in vzdrževan dostop za potrebe intervencije oz. vzdrževanja.</t>
  </si>
  <si>
    <t>Izkopi za kjarke, kanali in jaške vključujejo odmet na rob jarka oz. na tovorno vozilo in odvoz na deponijo.</t>
  </si>
  <si>
    <t>- vse stroške za pridobitev začasnih površin za gradnjo izven delovnega pasu (soglasja, odškodnine ...)</t>
  </si>
  <si>
    <t>- vse stroške v zvezi z začasnim odvozom, deponiranjem in vračanjem izkopanega materiala na mestih, kjer ne bo možno deponirati na gradbišču</t>
  </si>
  <si>
    <t>- vse stroške za postavitev gradbišča, gradbiščnih objektov, ureditev začasnih deponij, tekoče vzdrževanje in odstranitev gradbišča</t>
  </si>
  <si>
    <t>- vse stroške za sanacijo in kultiviranje površin delovnega pasu in gradbiščnih površin po odstranitvi objektov</t>
  </si>
  <si>
    <t xml:space="preserve">- stroške za postavitev objekta s poslovnim prostorom vključno z opremo za dve delovni mesti in za skupne operativne sestanke vel. cca 20m2 za potrebe investitorja, s tekočim vzdrževanjem in čiščenjem </t>
  </si>
  <si>
    <t>- vse stroške v zvezi s transporti po javnih poteh in cestah: morebitne odškodnine, morebitne sanacij cestišč zaradi poškodb med gradnjo itd.</t>
  </si>
  <si>
    <t>- stroške gradbiščne omarice z obdobnimi električnimi meritvami</t>
  </si>
  <si>
    <t>Vsa nepredvidena dela so zajeta v generalni postavki nepredvidenih del v skupni rekapitulaciji vseh sklopov projekta.</t>
  </si>
  <si>
    <t>15.</t>
  </si>
  <si>
    <t>16.</t>
  </si>
  <si>
    <t>17.</t>
  </si>
  <si>
    <t>18.</t>
  </si>
  <si>
    <t>19.</t>
  </si>
  <si>
    <t>20.</t>
  </si>
  <si>
    <t>21.</t>
  </si>
  <si>
    <t>22.</t>
  </si>
  <si>
    <t>23.</t>
  </si>
  <si>
    <t>24.</t>
  </si>
  <si>
    <t>Vrednosti postavk, ki so že vpisane (projektantski in geotehnični nadzor, zapora prometa), ni dovoljeno spreminjati. Obračun se bo izvedel po dejanskih količinah, ki bodo potrjene s strani nadzora.</t>
  </si>
  <si>
    <t>Dobava in vgraditev armiranega elastomernega večsmerno pomičnega ležišča nosilnosti do 4000 kN, skupaj z jeklenimi platami</t>
  </si>
  <si>
    <t>Dobava in vgraditev robnika na objektu iz naravnega kamna s prerezom 20/23 cm</t>
  </si>
  <si>
    <t>Zavarovanje gradbišča v času gradnje s popolno zaporo. (OPOMBA: Obračun zapore se bo vršil po dejanskih stroških postavitve in vzdrževanja cestne zapore po ceniku koncesionarja.)</t>
  </si>
  <si>
    <t>Zavarovanje gradbišča v času gradnje s polovično zaporo prometa in usmerjanjem s semaforjem (OPOMBA: Obračun zapore se bo vršil po dejanskih stroških postavitve in vzdrževanja cestne zapore po ceniku koncesionarja.)</t>
  </si>
  <si>
    <t>Izdelava jaška iz cementnega betona, krožnega prereza s premerom 40cm, globokega 1,0 do 1,5 m (peskolov)</t>
  </si>
  <si>
    <t>Zavarovanje gradbišča v času gradnje s polovično zaporo prometa in usmerjanjem s semaforjem. (OPOMBA: Obračun zapore se bo vršil po dejanskih stroških postavitve in vzdrževanja cestne zapore po ceniku koncesionarja.)</t>
  </si>
  <si>
    <t>Zavarovanje gradbišča v času gradnje s prometno zaporo. (OPOMBA: Obračun zapore se bo vršil po dejanskih stroških postavitve in vzdrževanja cestne zapore po ceniku koncesionarja.)</t>
  </si>
  <si>
    <t>Ureditev in preusmeritev prometa po enem voznem pasu s semaforji ter pripadajočo horizontalno in vertikalno signalizacijo po revidiranem in potrjenem načrtu prometne ureditve. (OPOMBA: Obračun zapore se bo vršil po dejanskih stroških postavitve in vzdrževanja cestne zapore po ceniku koncesionarja.)</t>
  </si>
  <si>
    <t>Obnova antikorozijske zaščite kovinskih elementov ter ponovna montaža nadstrešnice in klopi avtobusnega postajališča kompletno s transportom iz začasne deponije.</t>
  </si>
  <si>
    <t>Dobava in vgrajevanje moznikov (armaturnih palic), vključno z vrtanjem lukenj ter zapolnitvijo s kemično maso
* mozniki fi 14,
* Sidranje AB stene v obst. zid;
* 4 kos/m2, L sidrna= cca 50cm
* zapolnitev z epoksi maso, kot npr. Hilti</t>
  </si>
  <si>
    <t>Pred pričetkom del je treba vse opise, mere, količine  in obdelave kontrolirati po zadnjeveljavnih načrtih, detajlih in opisih  ter preveriti dejanske izmere na terenu!</t>
  </si>
  <si>
    <t>V postavkah z asfalti mora biti vključen pobrizg z bitumensko emulzijo 0,31 do 0,50 kg/m2. Vsi hladni stiki na obrabni plasti morajo biti obdelani z bitumensko pasto.</t>
  </si>
  <si>
    <t xml:space="preserve">Izdelava obrabne plasti iz cementnega betona C30/37 iz zmesi karbonatnih kamnin z metličenjem površinekomplet z armaturo Q226 in izvedbo dilaltacij in zapolnitvijo s trajnoelastičnim kitom </t>
  </si>
  <si>
    <t>kpl,</t>
  </si>
  <si>
    <t>Dobava in vgraditev lesene (leseno-jeklena) varnostne ograje, vključno vse elemente, za kolesarje višine 1,40m (sidrana/vijačena na objekt)</t>
  </si>
  <si>
    <t>Dobava in vgraditev lesene varnostne ograje, vključno vse elemente, zakolesarje višine 1,40m (zabita v bankino ali izvedena z lokalnimi temelji po navodilih proizvajalca)</t>
  </si>
  <si>
    <t>Dobava in vgraditev lesene (leseno-jeklena) varnostne ograje, vključno vse elemente, zakolesarje višine 1,40m (sidrana/vijačena na objekt)</t>
  </si>
  <si>
    <t>Dobava in vgraditev lesene varnostne ograje, vključno vse elemente, zakolesarje višine 1,40m (zabita v bankino ali izvedena z lokalnimi temelji po navodulih proizvajalca)</t>
  </si>
  <si>
    <t>Dobava in vgraditev lesene varnostne ograje, vključno vse elemente, za kolesarje višine 1,40m (zabita v bankino ali izvedena z lokalnimi temelji po navodilih proizvajalca)</t>
  </si>
  <si>
    <t>Dobava in vgraditev lesene varnostne ograje za pešce višine 1.4 m, komplet s temeljno ploščo in betonskimi temelji iz cementnega betona kvalitete C25/30, dim.40(60)/80 cm</t>
  </si>
  <si>
    <t>Dobava in vgraditev lesene varnostne ograje, vključno vse elemente, za nivo zadrževanja N1 in za delovno širino W1
* lesena ograja višine 140 cm po načrtu z zaščito lesa
* podkonstrukcija sidrana v AB prekladno konstrukcijo, vroče cinkanja razred zaščite C3
* ozemljitev preko valjanca 25/4 mm,</t>
  </si>
  <si>
    <t>Dobava in vgraditev cementnega betona C16/20, v prerez nad 0,50 m3/m2-m1 temelja kamnite obloge</t>
  </si>
  <si>
    <t>Dobava in vgraditev ograje iz .... , po posebnem arhitektonskem načrtu
* Ograja za pešce; v skladu s TSC 07.103
* višine 1,40 m;  iz pravokotnih lesenih profilov z horizontalnimi elementi;
* z vsem pritrdilnim, vijačnim in sidrnim materialom</t>
  </si>
  <si>
    <t>61723*</t>
  </si>
  <si>
    <t>Izdelava kadujnastega jarka (mulde) iz AC 11 surf B70/100 A5 / Z3 v debelini 5 cm na podložni plasti AC 16 base B 50/70 A4 /Z6 v debelini 6 cm - širine 50 cm</t>
  </si>
  <si>
    <t>Izdelava nosilne plasti bituminizirane zmesi AC 22 base B 70/100 A3 v debelini 10 cm              
- regionalna cesta</t>
  </si>
  <si>
    <t>61723</t>
  </si>
  <si>
    <t>Dobava in pritrditev  prometnega znaka iz aluminijaste plocevine velikosti 0.21 -0.4 m2, z odsevno folijo RA3 (2430,3312,2102)</t>
  </si>
  <si>
    <t>Dobava in pritrditev prometnega znaka iz aluminijaste plocevine velikosti 0.21 -0.4 m2, z odsevno folijo RA2 (4103-1)</t>
  </si>
  <si>
    <t>Izdelava zgornje nosilne plasti bituminiziranega drobljenca zrnavosti AC 16 base B50/70, A4 /Z6 v debelini 5 cm</t>
  </si>
  <si>
    <t>Izdelava obrabne in zaporne ali zaščitne plasti bitumenskega betona AC 8 surf B50/70, A5  iz zmesi zrn iz karbonatnih kamnin in cestogradbenega bitumna v debelini 3 cm</t>
  </si>
  <si>
    <t>Zavarovanje dna kadunjastega jarka (mulda) s plastjo AC 8 surf B50/70, A5 debeline 3 cm na podložni plasti AC 16 base B50/70, A4 v debelini 5cm- širine 50 cm</t>
  </si>
  <si>
    <t>Izdelava nosilne plasti bituminizirane zmesi AC 32 base B50/70 A3 v debelini 10 cm
- regionalna cesta</t>
  </si>
  <si>
    <t>Izdelava obrabne in zaporne plasti bituminizirane zmesi AC 11 surf B 70/100 A3 v debelini 4 cm</t>
  </si>
  <si>
    <t>Izdelava nosilne plasti bituminizirane zmesi AC 22 base B 50/ 70 A3 v debelini 10 cm               
- regionalna cesta</t>
  </si>
  <si>
    <t>Izdelava obrabno zaporne plasti bituminizirane zmesi  AC 16 surf B70/100, A4 / Z6 v debelini 6 cm (stanovanjski priključki)</t>
  </si>
  <si>
    <t>64 524</t>
  </si>
  <si>
    <t>Dobava in vgraditev lesene  varnostne ograje, vključno vse elemente, za kolesarje višine 1,40m (sidrana/vijačena na objekt)</t>
  </si>
  <si>
    <t>Dobava in vgraditev jeklene varnostne ograje, vključno vse elemente, za nivo zadrževanja N2 in za delovno širino W4 (objekt)</t>
  </si>
  <si>
    <t>Dobava in vgraditev lesene varnostne ograje, vključno vse elemente, zakolesarje višine 1,40m (sidrana/vijačena na objekt)</t>
  </si>
  <si>
    <t>Izdelava obrabne in zaporne plasti bituminizirane zmesi AC 8 surf B 50/70 A5 v debelini 3 cm</t>
  </si>
  <si>
    <t xml:space="preserve">Izdelava obrabne in zaporne plasti bituminizirane zmesi AC 16 base B 50/70 A5 v debelini 4 cm </t>
  </si>
  <si>
    <t>Izdelava obrabne in zaporne plasti bituminizirane zmesi AC 16 base B 50/70 A5 v debelini 4 cm</t>
  </si>
  <si>
    <t>Dobava in vgraditev ojačenega cementnega betona C30/37 v hodnike in robne vence na premostitvenih objektih in podpornih ali opornih konstrukcijah
* vkljucno z dodatki za odpornost betona razreda:C30/37 XD3, XF4 Cl 0˙20 PV-II 22
* robni venec</t>
  </si>
  <si>
    <r>
      <t>m</t>
    </r>
    <r>
      <rPr>
        <vertAlign val="superscript"/>
        <sz val="11"/>
        <color rgb="FF00B050"/>
        <rFont val="Swis721 Cn BT"/>
        <family val="2"/>
      </rPr>
      <t>3</t>
    </r>
  </si>
  <si>
    <t>Porušitev in odstranitev asfaltne plasti v debelini 6 - 10 cm</t>
  </si>
  <si>
    <t xml:space="preserve">Izdelava obrabne in zaporne plasti bituminizirane zmesi AC11 surf B40/70, A4 / Z3 v debelini 5 cm iz zmesi zrn peska iz silikatnih kamnin, drobirja iz karbonatnih kamnin in cestogradbenega bitumna </t>
  </si>
  <si>
    <r>
      <t>m</t>
    </r>
    <r>
      <rPr>
        <vertAlign val="superscript"/>
        <sz val="11"/>
        <color rgb="FF00B050"/>
        <rFont val="Swis721 Cn BT"/>
        <family val="2"/>
      </rPr>
      <t>2</t>
    </r>
  </si>
  <si>
    <t xml:space="preserve">Izdelava obrabne in zaporne plasti bituminizirane zmesi AC11 surf B40/70, A5 / Z3 v debelini 5 cm iz zmesi zrn peska iz silikatnih kamnin, drobirja iz karbonatnih kamnin in cestogradbenega bitumna </t>
  </si>
  <si>
    <r>
      <t>m</t>
    </r>
    <r>
      <rPr>
        <vertAlign val="superscript"/>
        <sz val="11"/>
        <color rgb="FF00B050"/>
        <rFont val="Arial Narrow"/>
        <family val="2"/>
        <charset val="238"/>
      </rPr>
      <t>2</t>
    </r>
  </si>
  <si>
    <t xml:space="preserve">Izdelava obrabne in zaporne plasti bituminizirane zmesi AC11 surf B40/70, A5 / Z3 v debelini 5 cm iz zmesi zrn peska iz silikatnih kamnin, drobirja iz karbonatnih kamnin in cestogradbenega bitumna  </t>
  </si>
  <si>
    <t>Razprostiranje odvečne vezljive zemljine 3 kategorije
*Odvoz izkopanega materiala na trajno deponijo, vključno s prevozom, deponiranjem in ostalimi stroški.</t>
  </si>
  <si>
    <t>Razprostiranje odvečne zrnate kamenine 3 kategorije
*Odvoz izkopanega materiala na trajno deponijo, vključno s prevozom, deponiranjem in ostalimi stroški.</t>
  </si>
  <si>
    <t>Razprostiranje odvečne trde kamenine 5 kategorije
*Odvoz izkopanega materiala na trajno deponijo, vključno s prevozom, deponiranjem in ostalimi stroški.</t>
  </si>
  <si>
    <t>Razprostiranje odvečne mehke kamenine 4 kategorije
*Odvoz izkopanega materiala na trajno deponijo, vključno s prevozom, deponiranjem in ostalimi stroški.</t>
  </si>
  <si>
    <t>Razprostiranje odvečne zrnate kamenine 3 kategorije
*Odvoz izkopanega materiala na trajno deponijo, vključno s prevozom, deponiranjem in ostalimi stroški</t>
  </si>
  <si>
    <t>Razprostiranje odvečne trde kamenine 5 kategorije
*Odvoz izkopanega materiala na trajno deponijo, vključno s prevozom, deponiranjem in ostalimi stroški</t>
  </si>
  <si>
    <t>Dobava in namestitev protipovratne zaklopke preseka 200 mm, komplet z vsemi potrebnimi deli
* predvidene so gumijste zaklopke</t>
  </si>
  <si>
    <t>Dobava in namestitev protipovratne zaklopke preseka 250 mm, komplet z vsemi potrebnimi deli
* predvidene so gumijste zaklopke</t>
  </si>
  <si>
    <t>Dobava in namestitev protipovratne zaklopke preseka 300 mm, komplet z vsemi potrebnimi deli
* predvidene so gumijste zaklopke</t>
  </si>
  <si>
    <t>Dobava in namestitev protipovratne zaklopke preseka 600 mm, komplet z vsemi potrebnimi deli
* predvidene so gumijste zaklopke</t>
  </si>
  <si>
    <t>Dobava in montaža lesenih povoznih plohov 15/10cm na mostno konstrukcijo, položeni z medsebojnim razmakom 10mm (vijačenje plohov na podkonstrukcijo z inox vijaki v špranjah). Atmosfersko odporen les, npr sibrski macesen.
* kvaliteta lesa minimalno C30 oziroma D30, razred uporabnosti 2, impregniran in fungicidno obdelan</t>
  </si>
  <si>
    <t>Dobava in montaža lesenih povoznih plohov 15/10cm na mostno konstrukcijo, položeni z medsebojnim razmakom 10mm (vijačenje plohov na podkonstrukcijo z inox vijaki v špranjah). Atmosfersko odporen les, npr sibrski macesen, 
* kvaliteta lesa minimalno C30 oziroma D30, razred uporabnosti 2, impregniran in fungicidno obdelan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</si>
</sst>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 _€_-;\-* #,##0.00\ _€_-;_-* &quot;-&quot;??\ _€_-;_-@_-"/>
    <numFmt numFmtId="164" formatCode="##\ ###"/>
    <numFmt numFmtId="165" formatCode="#,##0.000"/>
    <numFmt numFmtId="166" formatCode="0."/>
    <numFmt numFmtId="167" formatCode="#\ ##0"/>
    <numFmt numFmtId="168" formatCode="#\ ###"/>
    <numFmt numFmtId="169" formatCode="0.000"/>
    <numFmt numFmtId="170" formatCode="#,##0.00\ _€"/>
    <numFmt numFmtId="171" formatCode="[$-424]General"/>
    <numFmt numFmtId="172" formatCode="[$-424]#,##0.00"/>
    <numFmt numFmtId="173" formatCode="#,##0.00&quot; &quot;[$€-401]"/>
    <numFmt numFmtId="174" formatCode="#,##0.00&quot; &quot;[$€-809]"/>
    <numFmt numFmtId="175" formatCode="##.0\ ###"/>
    <numFmt numFmtId="176" formatCode="_-* #,##0.00\ _S_I_T_-;\-* #,##0.00\ _S_I_T_-;_-* &quot;-&quot;??\ _S_I_T_-;_-@_-"/>
    <numFmt numFmtId="177" formatCode="_-* #,##0.00\ &quot;SIT&quot;_-;\-* #,##0.00\ &quot;SIT&quot;_-;_-* &quot;-&quot;??\ &quot;SIT&quot;_-;_-@_-"/>
    <numFmt numFmtId="178" formatCode="#,##0.0"/>
  </numFmts>
  <fonts count="129" x14ac:knownFonts="1">
    <font>
      <sz val="11"/>
      <color theme="1"/>
      <name val="Calibri"/>
      <family val="2"/>
      <charset val="238"/>
      <scheme val="minor"/>
    </font>
    <font>
      <sz val="11"/>
      <color theme="1"/>
      <name val="Calibri"/>
      <family val="2"/>
      <charset val="238"/>
      <scheme val="minor"/>
    </font>
    <font>
      <b/>
      <sz val="11"/>
      <color theme="1"/>
      <name val="Arial Narrow"/>
      <family val="2"/>
      <charset val="238"/>
    </font>
    <font>
      <sz val="11"/>
      <name val="Arial Narrow"/>
      <family val="2"/>
      <charset val="238"/>
    </font>
    <font>
      <sz val="10"/>
      <name val="Arial"/>
      <family val="2"/>
      <charset val="238"/>
    </font>
    <font>
      <b/>
      <sz val="11"/>
      <name val="Arial Narrow"/>
      <family val="2"/>
      <charset val="238"/>
    </font>
    <font>
      <vertAlign val="superscript"/>
      <sz val="11"/>
      <name val="Arial Narrow"/>
      <family val="2"/>
      <charset val="238"/>
    </font>
    <font>
      <sz val="10"/>
      <name val="Arial CE"/>
      <charset val="238"/>
    </font>
    <font>
      <sz val="10"/>
      <name val="Arial Narrow"/>
      <family val="2"/>
      <charset val="238"/>
    </font>
    <font>
      <b/>
      <sz val="10"/>
      <name val="Arial Narrow"/>
      <family val="2"/>
      <charset val="238"/>
    </font>
    <font>
      <b/>
      <sz val="11"/>
      <name val="Arial"/>
      <family val="2"/>
      <charset val="238"/>
    </font>
    <font>
      <b/>
      <sz val="12"/>
      <name val="Arial Narrow"/>
      <family val="2"/>
      <charset val="238"/>
    </font>
    <font>
      <sz val="12"/>
      <name val="Times New Roman"/>
      <family val="1"/>
    </font>
    <font>
      <sz val="10"/>
      <name val="Arial"/>
      <family val="2"/>
    </font>
    <font>
      <b/>
      <sz val="10"/>
      <name val="Arial Narrow"/>
      <family val="2"/>
    </font>
    <font>
      <sz val="11"/>
      <name val="Arial"/>
      <family val="2"/>
      <charset val="238"/>
    </font>
    <font>
      <b/>
      <sz val="12"/>
      <color indexed="63"/>
      <name val="Arial"/>
      <family val="2"/>
      <charset val="238"/>
    </font>
    <font>
      <sz val="7"/>
      <name val="Arial Narrow"/>
      <family val="2"/>
      <charset val="238"/>
    </font>
    <font>
      <sz val="11"/>
      <color theme="1"/>
      <name val="Arial Narrow"/>
      <family val="2"/>
      <charset val="238"/>
    </font>
    <font>
      <b/>
      <sz val="10"/>
      <color theme="1"/>
      <name val="Arial Narrow"/>
      <family val="2"/>
      <charset val="238"/>
    </font>
    <font>
      <b/>
      <sz val="8"/>
      <name val="Arial Narrow"/>
      <family val="2"/>
      <charset val="238"/>
    </font>
    <font>
      <sz val="8"/>
      <name val="Arial"/>
      <family val="2"/>
      <charset val="238"/>
    </font>
    <font>
      <b/>
      <sz val="8"/>
      <name val="Arial"/>
      <family val="2"/>
      <charset val="238"/>
    </font>
    <font>
      <sz val="8"/>
      <color indexed="8"/>
      <name val="Arial"/>
      <family val="2"/>
      <charset val="238"/>
    </font>
    <font>
      <sz val="11"/>
      <color indexed="8"/>
      <name val="Calibri"/>
      <family val="2"/>
      <charset val="238"/>
    </font>
    <font>
      <sz val="8"/>
      <name val="Arial CE"/>
      <charset val="238"/>
    </font>
    <font>
      <b/>
      <sz val="8"/>
      <color indexed="8"/>
      <name val="Arial"/>
      <family val="2"/>
      <charset val="238"/>
    </font>
    <font>
      <sz val="8"/>
      <name val="Arial Narrow"/>
      <family val="2"/>
      <charset val="238"/>
    </font>
    <font>
      <i/>
      <sz val="8"/>
      <color indexed="8"/>
      <name val="Arial"/>
      <family val="2"/>
      <charset val="238"/>
    </font>
    <font>
      <b/>
      <sz val="8"/>
      <name val="Segoe UI"/>
      <family val="2"/>
      <charset val="238"/>
    </font>
    <font>
      <sz val="8"/>
      <name val="Calibri"/>
      <family val="2"/>
      <charset val="238"/>
    </font>
    <font>
      <sz val="9.1999999999999993"/>
      <name val="Arial"/>
      <family val="2"/>
      <charset val="238"/>
    </font>
    <font>
      <sz val="8"/>
      <color indexed="8"/>
      <name val="Calibri"/>
      <family val="2"/>
      <charset val="238"/>
    </font>
    <font>
      <sz val="9.1999999999999993"/>
      <color indexed="8"/>
      <name val="Arial"/>
      <family val="2"/>
      <charset val="238"/>
    </font>
    <font>
      <b/>
      <i/>
      <sz val="10"/>
      <name val="Arial"/>
      <family val="2"/>
      <charset val="238"/>
    </font>
    <font>
      <i/>
      <sz val="10"/>
      <name val="Arial"/>
      <family val="2"/>
      <charset val="238"/>
    </font>
    <font>
      <b/>
      <i/>
      <u/>
      <sz val="10"/>
      <name val="Arial"/>
      <family val="2"/>
      <charset val="238"/>
    </font>
    <font>
      <sz val="9"/>
      <name val="Segoe UI"/>
      <family val="2"/>
      <charset val="238"/>
    </font>
    <font>
      <b/>
      <sz val="11"/>
      <name val="Tahoma"/>
      <family val="2"/>
      <charset val="238"/>
    </font>
    <font>
      <sz val="9"/>
      <color rgb="FF000000"/>
      <name val="Tahoma"/>
      <family val="2"/>
    </font>
    <font>
      <sz val="10"/>
      <name val="Tahoma"/>
      <family val="2"/>
      <charset val="238"/>
    </font>
    <font>
      <sz val="11"/>
      <name val="Tahoma"/>
      <family val="2"/>
    </font>
    <font>
      <b/>
      <sz val="9"/>
      <name val="Tahoma"/>
      <family val="2"/>
    </font>
    <font>
      <sz val="11"/>
      <name val="Tahoma"/>
      <family val="2"/>
      <charset val="238"/>
    </font>
    <font>
      <b/>
      <i/>
      <sz val="11"/>
      <name val="Tahoma"/>
      <family val="2"/>
      <charset val="238"/>
    </font>
    <font>
      <i/>
      <u/>
      <sz val="11"/>
      <name val="Tahoma"/>
      <family val="2"/>
      <charset val="238"/>
    </font>
    <font>
      <i/>
      <sz val="11"/>
      <name val="Tahoma"/>
      <family val="2"/>
      <charset val="238"/>
    </font>
    <font>
      <b/>
      <sz val="10"/>
      <name val="Tahoma"/>
      <family val="2"/>
      <charset val="238"/>
    </font>
    <font>
      <sz val="11"/>
      <color theme="1"/>
      <name val="Tahoma"/>
      <family val="2"/>
      <charset val="238"/>
    </font>
    <font>
      <b/>
      <sz val="14"/>
      <name val="Tahoma"/>
      <family val="2"/>
      <charset val="238"/>
    </font>
    <font>
      <b/>
      <sz val="10"/>
      <name val="Tahoma"/>
      <family val="2"/>
    </font>
    <font>
      <sz val="10"/>
      <color rgb="FF000000"/>
      <name val="Arial"/>
      <family val="2"/>
    </font>
    <font>
      <b/>
      <sz val="9"/>
      <color rgb="FF000000"/>
      <name val="Tahoma"/>
      <family val="2"/>
    </font>
    <font>
      <sz val="10"/>
      <color rgb="FF000000"/>
      <name val="Tahoma"/>
      <family val="2"/>
    </font>
    <font>
      <b/>
      <sz val="10"/>
      <color theme="1"/>
      <name val="Tahoma"/>
      <family val="2"/>
    </font>
    <font>
      <sz val="9"/>
      <name val="Tahoma"/>
      <family val="2"/>
      <charset val="238"/>
    </font>
    <font>
      <sz val="10"/>
      <color theme="1"/>
      <name val="Tahoma"/>
      <family val="2"/>
    </font>
    <font>
      <sz val="10"/>
      <name val="Tahoma"/>
      <family val="2"/>
    </font>
    <font>
      <b/>
      <sz val="10"/>
      <color indexed="9"/>
      <name val="Tahoma"/>
      <family val="2"/>
      <charset val="238"/>
    </font>
    <font>
      <u/>
      <sz val="11"/>
      <name val="Tahoma"/>
      <family val="2"/>
      <charset val="238"/>
    </font>
    <font>
      <b/>
      <sz val="11"/>
      <color indexed="9"/>
      <name val="Tahoma"/>
      <family val="2"/>
      <charset val="238"/>
    </font>
    <font>
      <i/>
      <sz val="10"/>
      <name val="Tahoma"/>
      <family val="2"/>
      <charset val="238"/>
    </font>
    <font>
      <i/>
      <sz val="9"/>
      <name val="Tahoma"/>
      <family val="2"/>
      <charset val="238"/>
    </font>
    <font>
      <sz val="10"/>
      <color indexed="9"/>
      <name val="Tahoma"/>
      <family val="2"/>
      <charset val="238"/>
    </font>
    <font>
      <sz val="10"/>
      <name val="Arial CE"/>
      <family val="2"/>
      <charset val="238"/>
    </font>
    <font>
      <i/>
      <sz val="10"/>
      <name val="Tahoma"/>
      <family val="2"/>
    </font>
    <font>
      <b/>
      <i/>
      <sz val="10"/>
      <name val="Tahoma"/>
      <family val="2"/>
    </font>
    <font>
      <b/>
      <sz val="12"/>
      <name val="Arial Narrow"/>
      <family val="2"/>
    </font>
    <font>
      <sz val="10"/>
      <name val="Calibri"/>
      <family val="2"/>
      <charset val="238"/>
    </font>
    <font>
      <b/>
      <sz val="12"/>
      <name val="Swis721 Lt BT"/>
      <family val="2"/>
    </font>
    <font>
      <b/>
      <sz val="12"/>
      <color indexed="63"/>
      <name val="Swis721 Lt BT"/>
      <family val="2"/>
    </font>
    <font>
      <sz val="10"/>
      <name val="Swis721 Cn BT"/>
      <family val="2"/>
    </font>
    <font>
      <sz val="12"/>
      <name val="Swis721 Cn BT"/>
      <family val="2"/>
    </font>
    <font>
      <b/>
      <sz val="10"/>
      <name val="Swis721 Cn BT"/>
      <family val="2"/>
    </font>
    <font>
      <sz val="11"/>
      <name val="Swis721 Cn BT"/>
      <family val="2"/>
    </font>
    <font>
      <sz val="7"/>
      <name val="Swis721 Cn BT"/>
      <family val="2"/>
    </font>
    <font>
      <sz val="12"/>
      <color indexed="63"/>
      <name val="Swis721 Cn BT"/>
      <family val="2"/>
    </font>
    <font>
      <b/>
      <sz val="11"/>
      <name val="Swis721 Cn BT"/>
      <family val="2"/>
    </font>
    <font>
      <vertAlign val="superscript"/>
      <sz val="11"/>
      <name val="Swis721 Cn BT"/>
      <family val="2"/>
    </font>
    <font>
      <sz val="10"/>
      <color indexed="8"/>
      <name val="Swis721 Cn BT"/>
      <family val="2"/>
    </font>
    <font>
      <b/>
      <sz val="12"/>
      <name val="Swis721 Cn BT"/>
      <family val="2"/>
    </font>
    <font>
      <b/>
      <i/>
      <sz val="8"/>
      <name val="Swis721 Cn BT"/>
      <family val="2"/>
    </font>
    <font>
      <i/>
      <sz val="8"/>
      <name val="Swis721 Cn BT"/>
      <family val="2"/>
    </font>
    <font>
      <b/>
      <sz val="8"/>
      <name val="Swis721 Cn BT"/>
      <family val="2"/>
    </font>
    <font>
      <sz val="8"/>
      <name val="Swis721 Cn BT"/>
      <family val="2"/>
    </font>
    <font>
      <b/>
      <i/>
      <sz val="10"/>
      <name val="Swis721 Cn BT"/>
      <family val="2"/>
    </font>
    <font>
      <sz val="11"/>
      <color theme="1"/>
      <name val="Swis721 Cn BT"/>
      <family val="2"/>
    </font>
    <font>
      <b/>
      <i/>
      <sz val="9"/>
      <name val="Swis721 Cn BT"/>
      <family val="2"/>
    </font>
    <font>
      <b/>
      <sz val="9"/>
      <name val="Swis721 Cn BT"/>
      <family val="2"/>
    </font>
    <font>
      <sz val="9"/>
      <name val="Swis721 Cn BT"/>
      <family val="2"/>
    </font>
    <font>
      <i/>
      <sz val="9"/>
      <name val="Swis721 Cn BT"/>
      <family val="2"/>
    </font>
    <font>
      <b/>
      <i/>
      <sz val="8"/>
      <color indexed="8"/>
      <name val="Arial"/>
      <family val="2"/>
      <charset val="238"/>
    </font>
    <font>
      <i/>
      <sz val="8"/>
      <name val="Arial"/>
      <family val="2"/>
      <charset val="238"/>
    </font>
    <font>
      <sz val="12"/>
      <name val="Arial CE"/>
      <charset val="238"/>
    </font>
    <font>
      <sz val="11"/>
      <color rgb="FFFF0000"/>
      <name val="Swis721 Cn BT"/>
      <family val="2"/>
    </font>
    <font>
      <sz val="10"/>
      <color rgb="FFFF0000"/>
      <name val="Swis721 Cn BT"/>
      <family val="2"/>
    </font>
    <font>
      <b/>
      <sz val="10"/>
      <color rgb="FFFF0000"/>
      <name val="Swis721 Cn BT"/>
      <family val="2"/>
    </font>
    <font>
      <b/>
      <sz val="11"/>
      <color rgb="FFFF0000"/>
      <name val="Swis721 Cn BT"/>
      <family val="2"/>
    </font>
    <font>
      <sz val="11"/>
      <color rgb="FFFF0000"/>
      <name val="Arial Narrow"/>
      <family val="2"/>
      <charset val="238"/>
    </font>
    <font>
      <b/>
      <sz val="12"/>
      <color indexed="63"/>
      <name val="Swis721 Cn BT"/>
      <family val="2"/>
    </font>
    <font>
      <i/>
      <sz val="10"/>
      <name val="Swis721 Cn BT"/>
      <family val="2"/>
    </font>
    <font>
      <sz val="10"/>
      <color theme="1"/>
      <name val="Swis721 Cn BT"/>
      <family val="2"/>
    </font>
    <font>
      <b/>
      <i/>
      <sz val="8"/>
      <color rgb="FFFF0000"/>
      <name val="Swis721 Cn BT"/>
      <family val="2"/>
    </font>
    <font>
      <sz val="10"/>
      <color rgb="FFFF0000"/>
      <name val="Swis721 Cn BT"/>
      <family val="2"/>
      <charset val="238"/>
    </font>
    <font>
      <b/>
      <sz val="12"/>
      <name val="Swis721 Lt BT"/>
      <family val="2"/>
      <charset val="238"/>
    </font>
    <font>
      <sz val="10"/>
      <name val="Swis721 Cn BT"/>
      <family val="2"/>
      <charset val="238"/>
    </font>
    <font>
      <sz val="12"/>
      <name val="Swis721 Cn BT"/>
      <family val="2"/>
      <charset val="238"/>
    </font>
    <font>
      <b/>
      <sz val="10"/>
      <name val="Swis721 Cn BT"/>
      <family val="2"/>
      <charset val="238"/>
    </font>
    <font>
      <sz val="7"/>
      <name val="Swis721 Cn BT"/>
      <family val="2"/>
      <charset val="238"/>
    </font>
    <font>
      <sz val="11"/>
      <name val="Swis721 Cn BT"/>
      <family val="2"/>
      <charset val="238"/>
    </font>
    <font>
      <b/>
      <sz val="11"/>
      <name val="Swis721 Cn BT"/>
      <family val="2"/>
      <charset val="238"/>
    </font>
    <font>
      <b/>
      <sz val="8"/>
      <name val="Swis721 Cn BT"/>
      <family val="2"/>
      <charset val="238"/>
    </font>
    <font>
      <b/>
      <sz val="12"/>
      <name val="Swis721 Cn BT"/>
      <family val="2"/>
      <charset val="238"/>
    </font>
    <font>
      <b/>
      <sz val="11"/>
      <name val="Tahoma"/>
      <family val="2"/>
    </font>
    <font>
      <sz val="9"/>
      <color theme="1"/>
      <name val="Swis721 Cn BT"/>
      <family val="2"/>
    </font>
    <font>
      <b/>
      <sz val="10"/>
      <name val="Arial"/>
      <family val="2"/>
      <charset val="238"/>
    </font>
    <font>
      <b/>
      <sz val="10"/>
      <color theme="0" tint="-0.499984740745262"/>
      <name val="Swis721 Cn BT"/>
      <family val="2"/>
    </font>
    <font>
      <sz val="10"/>
      <color theme="0" tint="-0.499984740745262"/>
      <name val="Swis721 Cn BT"/>
      <family val="2"/>
    </font>
    <font>
      <b/>
      <sz val="12"/>
      <name val="Arial"/>
      <family val="2"/>
      <charset val="238"/>
    </font>
    <font>
      <b/>
      <sz val="10"/>
      <color theme="1"/>
      <name val="Swis721 Cn BT"/>
      <family val="2"/>
    </font>
    <font>
      <b/>
      <sz val="12"/>
      <color theme="1"/>
      <name val="Swis721 Cn BT"/>
      <family val="2"/>
    </font>
    <font>
      <sz val="12"/>
      <color theme="1"/>
      <name val="Swis721 Cn BT"/>
      <family val="2"/>
    </font>
    <font>
      <b/>
      <sz val="11"/>
      <color theme="1"/>
      <name val="Swis721 Cn BT"/>
      <family val="2"/>
    </font>
    <font>
      <sz val="11"/>
      <color rgb="FF00B050"/>
      <name val="Swis721 Cn BT"/>
      <family val="2"/>
    </font>
    <font>
      <vertAlign val="superscript"/>
      <sz val="11"/>
      <color rgb="FF00B050"/>
      <name val="Swis721 Cn BT"/>
      <family val="2"/>
    </font>
    <font>
      <sz val="11"/>
      <color rgb="FF00B050"/>
      <name val="Arial Narrow"/>
      <family val="2"/>
      <charset val="238"/>
    </font>
    <font>
      <sz val="10"/>
      <color rgb="FF00B050"/>
      <name val="Swis721 Cn BT"/>
      <family val="2"/>
    </font>
    <font>
      <sz val="10"/>
      <color rgb="FF00B050"/>
      <name val="Swis721 Cn BT"/>
      <family val="2"/>
      <charset val="238"/>
    </font>
    <font>
      <vertAlign val="superscript"/>
      <sz val="11"/>
      <color rgb="FF00B050"/>
      <name val="Arial Narrow"/>
      <family val="2"/>
      <charset val="238"/>
    </font>
  </fonts>
  <fills count="9">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31"/>
      </patternFill>
    </fill>
    <fill>
      <patternFill patternType="solid">
        <fgColor indexed="22"/>
        <bgColor indexed="64"/>
      </patternFill>
    </fill>
    <fill>
      <patternFill patternType="solid">
        <fgColor indexed="9"/>
        <bgColor indexed="64"/>
      </patternFill>
    </fill>
    <fill>
      <patternFill patternType="solid">
        <fgColor theme="0"/>
        <bgColor indexed="64"/>
      </patternFill>
    </fill>
  </fills>
  <borders count="4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right/>
      <top style="thin">
        <color indexed="59"/>
      </top>
      <bottom style="thin">
        <color indexed="59"/>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8"/>
      </right>
      <top style="thin">
        <color indexed="64"/>
      </top>
      <bottom style="thin">
        <color indexed="8"/>
      </bottom>
      <diagonal/>
    </border>
    <border>
      <left style="thin">
        <color indexed="8"/>
      </left>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right/>
      <top style="thin">
        <color indexed="8"/>
      </top>
      <bottom style="thin">
        <color indexed="8"/>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8"/>
      </top>
      <bottom style="thin">
        <color indexed="8"/>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right/>
      <top/>
      <bottom style="thin">
        <color rgb="FF000000"/>
      </bottom>
      <diagonal/>
    </border>
    <border>
      <left style="thin">
        <color indexed="64"/>
      </left>
      <right style="thin">
        <color indexed="64"/>
      </right>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top style="thin">
        <color auto="1"/>
      </top>
      <bottom/>
      <diagonal/>
    </border>
    <border>
      <left/>
      <right style="thin">
        <color indexed="64"/>
      </right>
      <top style="thin">
        <color indexed="64"/>
      </top>
      <bottom/>
      <diagonal/>
    </border>
    <border>
      <left/>
      <right/>
      <top style="thin">
        <color indexed="64"/>
      </top>
      <bottom/>
      <diagonal/>
    </border>
  </borders>
  <cellStyleXfs count="29">
    <xf numFmtId="0" fontId="0" fillId="0" borderId="0"/>
    <xf numFmtId="43" fontId="1" fillId="0" borderId="0" applyFont="0" applyFill="0" applyBorder="0" applyAlignment="0" applyProtection="0"/>
    <xf numFmtId="0" fontId="4" fillId="0" borderId="0"/>
    <xf numFmtId="0" fontId="7" fillId="0" borderId="0"/>
    <xf numFmtId="0" fontId="4" fillId="0" borderId="0"/>
    <xf numFmtId="0" fontId="4" fillId="0" borderId="0" applyBorder="0"/>
    <xf numFmtId="0" fontId="4" fillId="0" borderId="0" applyFont="0" applyBorder="0"/>
    <xf numFmtId="0" fontId="4" fillId="0" borderId="0"/>
    <xf numFmtId="0" fontId="4" fillId="0" borderId="0"/>
    <xf numFmtId="0" fontId="12" fillId="0" borderId="0"/>
    <xf numFmtId="0" fontId="4" fillId="0" borderId="0"/>
    <xf numFmtId="0" fontId="13" fillId="0" borderId="0"/>
    <xf numFmtId="0" fontId="1" fillId="0" borderId="0"/>
    <xf numFmtId="43" fontId="24" fillId="0" borderId="0" applyFont="0" applyFill="0" applyBorder="0" applyAlignment="0" applyProtection="0"/>
    <xf numFmtId="0" fontId="4" fillId="0" borderId="0"/>
    <xf numFmtId="171" fontId="51" fillId="0" borderId="0" applyBorder="0" applyProtection="0"/>
    <xf numFmtId="0" fontId="7" fillId="0" borderId="0"/>
    <xf numFmtId="0" fontId="4" fillId="0" borderId="0" applyFont="0" applyBorder="0"/>
    <xf numFmtId="176" fontId="4" fillId="0" borderId="0" applyFont="0" applyFill="0" applyBorder="0" applyAlignment="0" applyProtection="0"/>
    <xf numFmtId="0" fontId="4" fillId="0" borderId="0"/>
    <xf numFmtId="0" fontId="4" fillId="0" borderId="0" applyFont="0" applyBorder="0"/>
    <xf numFmtId="177" fontId="4" fillId="0" borderId="0" applyFont="0" applyFill="0" applyBorder="0" applyAlignment="0" applyProtection="0"/>
    <xf numFmtId="177" fontId="7" fillId="0" borderId="0" applyFont="0" applyFill="0" applyBorder="0" applyAlignment="0" applyProtection="0"/>
    <xf numFmtId="9" fontId="7" fillId="0" borderId="0" applyFont="0" applyFill="0" applyBorder="0" applyAlignment="0" applyProtection="0"/>
    <xf numFmtId="0" fontId="1" fillId="0" borderId="0"/>
    <xf numFmtId="0" fontId="13" fillId="0" borderId="0"/>
    <xf numFmtId="0" fontId="1" fillId="0" borderId="0"/>
    <xf numFmtId="0" fontId="1" fillId="0" borderId="0"/>
    <xf numFmtId="0" fontId="15" fillId="0" borderId="0"/>
  </cellStyleXfs>
  <cellXfs count="2249">
    <xf numFmtId="0" fontId="0" fillId="0" borderId="0" xfId="0"/>
    <xf numFmtId="0" fontId="3" fillId="0" borderId="0" xfId="0" applyFont="1" applyFill="1" applyBorder="1" applyAlignment="1">
      <alignment horizontal="center" vertical="center" wrapText="1"/>
    </xf>
    <xf numFmtId="4" fontId="3" fillId="0" borderId="0" xfId="0" applyNumberFormat="1" applyFont="1" applyFill="1" applyBorder="1" applyAlignment="1">
      <alignment wrapText="1"/>
    </xf>
    <xf numFmtId="0" fontId="3" fillId="0" borderId="0" xfId="0" applyFont="1" applyBorder="1" applyAlignment="1">
      <alignment horizontal="center" vertical="center" wrapText="1"/>
    </xf>
    <xf numFmtId="49" fontId="3" fillId="0" borderId="0" xfId="0" applyNumberFormat="1" applyFont="1" applyBorder="1" applyAlignment="1">
      <alignment horizontal="center" vertical="center" wrapText="1"/>
    </xf>
    <xf numFmtId="49" fontId="3" fillId="0" borderId="0" xfId="0" applyNumberFormat="1" applyFont="1" applyBorder="1" applyAlignment="1">
      <alignment vertical="justify" wrapText="1"/>
    </xf>
    <xf numFmtId="0" fontId="3" fillId="0" borderId="0" xfId="0" applyFont="1" applyBorder="1" applyAlignment="1">
      <alignment wrapText="1"/>
    </xf>
    <xf numFmtId="0" fontId="3" fillId="0" borderId="0" xfId="0" applyFont="1" applyFill="1" applyBorder="1" applyAlignment="1">
      <alignment horizontal="center" wrapText="1"/>
    </xf>
    <xf numFmtId="4" fontId="3" fillId="0" borderId="0" xfId="0" applyNumberFormat="1" applyFont="1" applyBorder="1" applyAlignment="1">
      <alignment wrapText="1"/>
    </xf>
    <xf numFmtId="1" fontId="3" fillId="0" borderId="0" xfId="0" applyNumberFormat="1" applyFont="1" applyFill="1" applyBorder="1" applyProtection="1">
      <protection locked="0"/>
    </xf>
    <xf numFmtId="0" fontId="5" fillId="0" borderId="0" xfId="0" applyFont="1" applyFill="1" applyBorder="1" applyAlignment="1">
      <alignment wrapText="1"/>
    </xf>
    <xf numFmtId="0" fontId="5" fillId="0" borderId="0" xfId="0" applyFont="1" applyBorder="1" applyAlignment="1">
      <alignment wrapText="1"/>
    </xf>
    <xf numFmtId="0" fontId="8" fillId="0" borderId="3" xfId="2" applyFont="1" applyFill="1" applyBorder="1" applyAlignment="1">
      <alignment vertical="top" wrapText="1"/>
    </xf>
    <xf numFmtId="0" fontId="8" fillId="0" borderId="3" xfId="10" applyFont="1" applyFill="1" applyBorder="1" applyAlignment="1">
      <alignment vertical="top"/>
    </xf>
    <xf numFmtId="0" fontId="8" fillId="0" borderId="3" xfId="10" applyFont="1" applyFill="1" applyBorder="1" applyAlignment="1">
      <alignment vertical="top" wrapText="1"/>
    </xf>
    <xf numFmtId="4" fontId="8" fillId="0" borderId="3" xfId="10" applyNumberFormat="1" applyFont="1" applyFill="1" applyBorder="1" applyAlignment="1">
      <alignment vertical="top"/>
    </xf>
    <xf numFmtId="4" fontId="8" fillId="0" borderId="3" xfId="2" applyNumberFormat="1" applyFont="1" applyFill="1" applyBorder="1" applyAlignment="1">
      <alignment vertical="top"/>
    </xf>
    <xf numFmtId="0" fontId="8" fillId="0" borderId="3" xfId="5" applyFont="1" applyFill="1" applyBorder="1" applyAlignment="1">
      <alignment vertical="top" wrapText="1"/>
    </xf>
    <xf numFmtId="0" fontId="8" fillId="0" borderId="3" xfId="5" applyFont="1" applyFill="1" applyBorder="1" applyAlignment="1">
      <alignment horizontal="right" vertical="top"/>
    </xf>
    <xf numFmtId="164" fontId="8" fillId="0" borderId="3" xfId="2" applyNumberFormat="1" applyFont="1" applyFill="1" applyBorder="1" applyAlignment="1">
      <alignment horizontal="center" vertical="top"/>
    </xf>
    <xf numFmtId="0" fontId="8" fillId="0" borderId="3" xfId="2" applyFont="1" applyFill="1" applyBorder="1" applyAlignment="1">
      <alignment horizontal="right" vertical="top"/>
    </xf>
    <xf numFmtId="0" fontId="16" fillId="0" borderId="0" xfId="2" applyFont="1" applyFill="1" applyBorder="1" applyAlignment="1">
      <alignment vertical="top"/>
    </xf>
    <xf numFmtId="0" fontId="17" fillId="0" borderId="0" xfId="2" applyFont="1" applyFill="1" applyBorder="1" applyAlignment="1">
      <alignment vertical="top"/>
    </xf>
    <xf numFmtId="0" fontId="2" fillId="0" borderId="0" xfId="0" applyFont="1" applyFill="1" applyBorder="1" applyAlignment="1">
      <alignment vertical="top" wrapText="1"/>
    </xf>
    <xf numFmtId="0" fontId="18" fillId="0" borderId="0" xfId="0" applyFont="1" applyFill="1" applyBorder="1" applyAlignment="1">
      <alignment horizontal="right" vertical="top"/>
    </xf>
    <xf numFmtId="0" fontId="18" fillId="0" borderId="0" xfId="0" applyFont="1" applyFill="1" applyBorder="1" applyAlignment="1">
      <alignment vertical="top"/>
    </xf>
    <xf numFmtId="0" fontId="19" fillId="0" borderId="0" xfId="0" applyFont="1" applyFill="1" applyBorder="1" applyAlignment="1">
      <alignment horizontal="right" vertical="top"/>
    </xf>
    <xf numFmtId="0" fontId="8" fillId="2" borderId="5" xfId="10" applyFont="1" applyFill="1" applyBorder="1" applyAlignment="1">
      <alignment vertical="top"/>
    </xf>
    <xf numFmtId="0" fontId="8" fillId="2" borderId="3" xfId="10" applyFont="1" applyFill="1" applyBorder="1" applyAlignment="1">
      <alignment vertical="top"/>
    </xf>
    <xf numFmtId="0" fontId="9" fillId="2" borderId="3" xfId="10" applyFont="1" applyFill="1" applyBorder="1" applyAlignment="1">
      <alignment vertical="top" wrapText="1"/>
    </xf>
    <xf numFmtId="0" fontId="8" fillId="2" borderId="3" xfId="10" applyFont="1" applyFill="1" applyBorder="1" applyAlignment="1">
      <alignment horizontal="right" vertical="top"/>
    </xf>
    <xf numFmtId="4" fontId="8" fillId="2" borderId="3" xfId="10" applyNumberFormat="1" applyFont="1" applyFill="1" applyBorder="1" applyAlignment="1">
      <alignment vertical="top"/>
    </xf>
    <xf numFmtId="4" fontId="8" fillId="2" borderId="3" xfId="10" applyNumberFormat="1" applyFont="1" applyFill="1" applyBorder="1" applyAlignment="1">
      <alignment horizontal="right" vertical="top"/>
    </xf>
    <xf numFmtId="4" fontId="8" fillId="2" borderId="4" xfId="10" applyNumberFormat="1" applyFont="1" applyFill="1" applyBorder="1" applyAlignment="1">
      <alignment vertical="top"/>
    </xf>
    <xf numFmtId="0" fontId="8" fillId="4" borderId="5" xfId="10" applyFont="1" applyFill="1" applyBorder="1" applyAlignment="1">
      <alignment vertical="top"/>
    </xf>
    <xf numFmtId="0" fontId="8" fillId="4" borderId="3" xfId="10" applyFont="1" applyFill="1" applyBorder="1" applyAlignment="1">
      <alignment vertical="top"/>
    </xf>
    <xf numFmtId="0" fontId="8" fillId="4" borderId="3" xfId="10" applyFont="1" applyFill="1" applyBorder="1" applyAlignment="1">
      <alignment vertical="top" wrapText="1"/>
    </xf>
    <xf numFmtId="0" fontId="8" fillId="4" borderId="3" xfId="10" applyFont="1" applyFill="1" applyBorder="1" applyAlignment="1">
      <alignment horizontal="right" vertical="top"/>
    </xf>
    <xf numFmtId="4" fontId="8" fillId="4" borderId="3" xfId="10" applyNumberFormat="1" applyFont="1" applyFill="1" applyBorder="1" applyAlignment="1">
      <alignment vertical="top"/>
    </xf>
    <xf numFmtId="4" fontId="8" fillId="4" borderId="3" xfId="10" applyNumberFormat="1" applyFont="1" applyFill="1" applyBorder="1" applyAlignment="1">
      <alignment horizontal="right" vertical="top"/>
    </xf>
    <xf numFmtId="4" fontId="8" fillId="4" borderId="4" xfId="10" applyNumberFormat="1" applyFont="1" applyFill="1" applyBorder="1" applyAlignment="1">
      <alignment vertical="top"/>
    </xf>
    <xf numFmtId="0" fontId="8" fillId="0" borderId="5" xfId="10" applyFont="1" applyFill="1" applyBorder="1" applyAlignment="1">
      <alignment vertical="top"/>
    </xf>
    <xf numFmtId="0" fontId="8" fillId="0" borderId="3" xfId="10" applyFont="1" applyFill="1" applyBorder="1" applyAlignment="1">
      <alignment horizontal="right" vertical="top"/>
    </xf>
    <xf numFmtId="4" fontId="8" fillId="0" borderId="4" xfId="10" applyNumberFormat="1" applyFont="1" applyFill="1" applyBorder="1" applyAlignment="1">
      <alignment vertical="top"/>
    </xf>
    <xf numFmtId="0" fontId="8" fillId="0" borderId="0" xfId="10" applyFont="1" applyFill="1" applyAlignment="1">
      <alignment vertical="top"/>
    </xf>
    <xf numFmtId="4" fontId="8" fillId="0" borderId="3" xfId="7" applyNumberFormat="1" applyFont="1" applyFill="1" applyBorder="1" applyAlignment="1">
      <alignment vertical="top"/>
    </xf>
    <xf numFmtId="164" fontId="8" fillId="0" borderId="3" xfId="2" applyNumberFormat="1" applyFont="1" applyFill="1" applyBorder="1" applyAlignment="1">
      <alignment vertical="top"/>
    </xf>
    <xf numFmtId="1" fontId="8" fillId="0" borderId="19" xfId="0" applyNumberFormat="1" applyFont="1" applyFill="1" applyBorder="1" applyAlignment="1">
      <alignment vertical="top"/>
    </xf>
    <xf numFmtId="0" fontId="8" fillId="0" borderId="16" xfId="2" applyFont="1" applyFill="1" applyBorder="1" applyAlignment="1">
      <alignment vertical="top"/>
    </xf>
    <xf numFmtId="0" fontId="8" fillId="0" borderId="16" xfId="2" applyFont="1" applyFill="1" applyBorder="1" applyAlignment="1">
      <alignment vertical="top" wrapText="1"/>
    </xf>
    <xf numFmtId="0" fontId="8" fillId="0" borderId="16" xfId="2" applyFont="1" applyFill="1" applyBorder="1" applyAlignment="1">
      <alignment horizontal="right" vertical="top"/>
    </xf>
    <xf numFmtId="4" fontId="8" fillId="0" borderId="16" xfId="2" applyNumberFormat="1" applyFont="1" applyFill="1" applyBorder="1" applyAlignment="1">
      <alignment vertical="top"/>
    </xf>
    <xf numFmtId="1" fontId="8" fillId="0" borderId="5" xfId="10" applyNumberFormat="1" applyFont="1" applyFill="1" applyBorder="1" applyAlignment="1">
      <alignment vertical="top"/>
    </xf>
    <xf numFmtId="0" fontId="5" fillId="2" borderId="5" xfId="7" applyFont="1" applyFill="1" applyBorder="1" applyAlignment="1">
      <alignment horizontal="center" vertical="top"/>
    </xf>
    <xf numFmtId="164" fontId="5" fillId="2" borderId="3" xfId="7" applyNumberFormat="1" applyFont="1" applyFill="1" applyBorder="1" applyAlignment="1">
      <alignment vertical="top"/>
    </xf>
    <xf numFmtId="0" fontId="5" fillId="2" borderId="3" xfId="7" applyFont="1" applyFill="1" applyBorder="1" applyAlignment="1">
      <alignment horizontal="right" vertical="top"/>
    </xf>
    <xf numFmtId="4" fontId="5" fillId="2" borderId="3" xfId="7" applyNumberFormat="1" applyFont="1" applyFill="1" applyBorder="1" applyAlignment="1">
      <alignment vertical="top"/>
    </xf>
    <xf numFmtId="4" fontId="5" fillId="2" borderId="4" xfId="7" applyNumberFormat="1" applyFont="1" applyFill="1" applyBorder="1" applyAlignment="1">
      <alignment vertical="top"/>
    </xf>
    <xf numFmtId="0" fontId="10" fillId="0" borderId="0" xfId="5" applyNumberFormat="1" applyFont="1" applyFill="1" applyBorder="1" applyAlignment="1">
      <alignment vertical="top" wrapText="1"/>
    </xf>
    <xf numFmtId="0" fontId="8" fillId="0" borderId="0" xfId="2" applyFont="1" applyFill="1" applyBorder="1" applyAlignment="1">
      <alignment vertical="top"/>
    </xf>
    <xf numFmtId="0" fontId="21" fillId="0" borderId="0" xfId="0" applyFont="1"/>
    <xf numFmtId="0" fontId="22" fillId="0" borderId="0" xfId="0" applyFont="1"/>
    <xf numFmtId="0" fontId="21" fillId="0" borderId="7" xfId="0" applyFont="1" applyBorder="1" applyAlignment="1">
      <alignment vertical="top"/>
    </xf>
    <xf numFmtId="0" fontId="21" fillId="0" borderId="7" xfId="0" applyFont="1" applyBorder="1" applyAlignment="1">
      <alignment horizontal="left" vertical="top" wrapText="1"/>
    </xf>
    <xf numFmtId="0" fontId="21" fillId="0" borderId="7" xfId="0" applyFont="1" applyBorder="1"/>
    <xf numFmtId="0" fontId="21" fillId="0" borderId="7" xfId="0" applyFont="1" applyBorder="1" applyAlignment="1">
      <alignment horizontal="right"/>
    </xf>
    <xf numFmtId="0" fontId="21" fillId="0" borderId="0" xfId="0" applyFont="1" applyFill="1" applyAlignment="1">
      <alignment vertical="top"/>
    </xf>
    <xf numFmtId="0" fontId="22" fillId="0" borderId="0" xfId="0" applyFont="1" applyFill="1" applyAlignment="1">
      <alignment horizontal="left" vertical="top" wrapText="1"/>
    </xf>
    <xf numFmtId="0" fontId="21" fillId="0" borderId="0" xfId="0" applyFont="1" applyFill="1"/>
    <xf numFmtId="0" fontId="22" fillId="0" borderId="0" xfId="0" applyFont="1" applyFill="1" applyAlignment="1">
      <alignment horizontal="center" vertical="top"/>
    </xf>
    <xf numFmtId="0" fontId="22" fillId="0" borderId="0" xfId="0" applyFont="1" applyFill="1"/>
    <xf numFmtId="4" fontId="22" fillId="0" borderId="0" xfId="0" applyNumberFormat="1" applyFont="1" applyFill="1"/>
    <xf numFmtId="0" fontId="21" fillId="0" borderId="0" xfId="0" applyFont="1" applyFill="1" applyAlignment="1">
      <alignment horizontal="center" vertical="top"/>
    </xf>
    <xf numFmtId="0" fontId="21" fillId="0" borderId="0" xfId="0" applyFont="1" applyFill="1" applyAlignment="1">
      <alignment horizontal="left" vertical="top" wrapText="1"/>
    </xf>
    <xf numFmtId="4" fontId="21" fillId="0" borderId="0" xfId="0" applyNumberFormat="1" applyFont="1" applyFill="1"/>
    <xf numFmtId="0" fontId="23" fillId="0" borderId="0" xfId="12" applyFont="1" applyBorder="1" applyAlignment="1">
      <alignment horizontal="center" vertical="top"/>
    </xf>
    <xf numFmtId="0" fontId="23" fillId="0" borderId="0" xfId="12" applyFont="1" applyBorder="1" applyAlignment="1">
      <alignment vertical="top" wrapText="1"/>
    </xf>
    <xf numFmtId="0" fontId="23" fillId="0" borderId="0" xfId="12" applyFont="1" applyBorder="1" applyAlignment="1">
      <alignment vertical="top"/>
    </xf>
    <xf numFmtId="4" fontId="23" fillId="0" borderId="0" xfId="13" applyNumberFormat="1" applyFont="1" applyBorder="1" applyAlignment="1">
      <alignment vertical="top"/>
    </xf>
    <xf numFmtId="4" fontId="22" fillId="0" borderId="0" xfId="0" applyNumberFormat="1" applyFont="1" applyFill="1" applyAlignment="1">
      <alignment horizontal="center" vertical="top"/>
    </xf>
    <xf numFmtId="0" fontId="25" fillId="0" borderId="0" xfId="0" applyFont="1" applyBorder="1"/>
    <xf numFmtId="4" fontId="21" fillId="0" borderId="0" xfId="0" applyNumberFormat="1" applyFont="1" applyFill="1" applyAlignment="1">
      <alignment horizontal="center" vertical="top"/>
    </xf>
    <xf numFmtId="170" fontId="23" fillId="0" borderId="0" xfId="12" applyNumberFormat="1" applyFont="1" applyBorder="1" applyAlignment="1">
      <alignment horizontal="right" vertical="top"/>
    </xf>
    <xf numFmtId="0" fontId="23" fillId="0" borderId="0" xfId="12" applyFont="1" applyBorder="1"/>
    <xf numFmtId="0" fontId="26" fillId="0" borderId="0" xfId="12" applyFont="1" applyBorder="1" applyAlignment="1">
      <alignment horizontal="center" vertical="top"/>
    </xf>
    <xf numFmtId="0" fontId="26" fillId="0" borderId="0" xfId="12" applyFont="1" applyBorder="1" applyAlignment="1">
      <alignment vertical="top" wrapText="1"/>
    </xf>
    <xf numFmtId="0" fontId="26" fillId="0" borderId="0" xfId="12" applyFont="1" applyBorder="1" applyAlignment="1">
      <alignment vertical="top"/>
    </xf>
    <xf numFmtId="4" fontId="26" fillId="0" borderId="0" xfId="13" applyNumberFormat="1" applyFont="1" applyBorder="1" applyAlignment="1">
      <alignment vertical="top"/>
    </xf>
    <xf numFmtId="170" fontId="26" fillId="0" borderId="0" xfId="12" applyNumberFormat="1" applyFont="1" applyBorder="1" applyAlignment="1">
      <alignment horizontal="right" vertical="top"/>
    </xf>
    <xf numFmtId="0" fontId="26" fillId="0" borderId="0" xfId="12" applyFont="1" applyBorder="1"/>
    <xf numFmtId="0" fontId="27" fillId="0" borderId="0" xfId="0" applyFont="1"/>
    <xf numFmtId="0" fontId="21" fillId="0" borderId="0" xfId="0" applyFont="1" applyAlignment="1">
      <alignment vertical="top"/>
    </xf>
    <xf numFmtId="0" fontId="27" fillId="0" borderId="0" xfId="0" applyFont="1" applyAlignment="1">
      <alignment vertical="top"/>
    </xf>
    <xf numFmtId="0" fontId="21" fillId="0" borderId="0" xfId="0" applyFont="1" applyBorder="1" applyAlignment="1">
      <alignment vertical="top"/>
    </xf>
    <xf numFmtId="0" fontId="21" fillId="0" borderId="0" xfId="0" applyFont="1" applyBorder="1" applyAlignment="1">
      <alignment horizontal="left" vertical="top" wrapText="1"/>
    </xf>
    <xf numFmtId="0" fontId="21" fillId="0" borderId="0" xfId="0" applyFont="1" applyAlignment="1">
      <alignment horizontal="left" vertical="top" wrapText="1"/>
    </xf>
    <xf numFmtId="0" fontId="21" fillId="0" borderId="0" xfId="0" applyFont="1" applyAlignment="1">
      <alignment horizontal="center" vertical="top"/>
    </xf>
    <xf numFmtId="0" fontId="23" fillId="0" borderId="0" xfId="0" applyFont="1" applyAlignment="1">
      <alignment horizontal="center" vertical="top"/>
    </xf>
    <xf numFmtId="3" fontId="23" fillId="0" borderId="0" xfId="13" applyNumberFormat="1" applyFont="1" applyAlignment="1">
      <alignment horizontal="center" vertical="top"/>
    </xf>
    <xf numFmtId="4" fontId="26" fillId="0" borderId="0" xfId="12" applyNumberFormat="1" applyFont="1" applyAlignment="1">
      <alignment horizontal="center" vertical="top"/>
    </xf>
    <xf numFmtId="0" fontId="21" fillId="0" borderId="7" xfId="0" applyFont="1" applyBorder="1" applyAlignment="1">
      <alignment horizontal="center" vertical="top"/>
    </xf>
    <xf numFmtId="0" fontId="21" fillId="0" borderId="7" xfId="0" applyFont="1" applyBorder="1" applyAlignment="1">
      <alignment horizontal="center"/>
    </xf>
    <xf numFmtId="0" fontId="21" fillId="0" borderId="0" xfId="0" applyFont="1" applyBorder="1" applyAlignment="1">
      <alignment horizontal="center" vertical="top"/>
    </xf>
    <xf numFmtId="0" fontId="21" fillId="0" borderId="0" xfId="0" applyFont="1" applyAlignment="1">
      <alignment horizontal="center"/>
    </xf>
    <xf numFmtId="4" fontId="22" fillId="0" borderId="0" xfId="0" applyNumberFormat="1" applyFont="1" applyAlignment="1">
      <alignment horizontal="center"/>
    </xf>
    <xf numFmtId="4" fontId="26" fillId="0" borderId="0" xfId="12" applyNumberFormat="1" applyFont="1" applyBorder="1" applyAlignment="1">
      <alignment vertical="top"/>
    </xf>
    <xf numFmtId="0" fontId="28" fillId="0" borderId="0" xfId="12" applyFont="1" applyBorder="1" applyAlignment="1">
      <alignment horizontal="center" vertical="top"/>
    </xf>
    <xf numFmtId="0" fontId="28" fillId="0" borderId="0" xfId="12" applyFont="1" applyBorder="1" applyAlignment="1">
      <alignment vertical="top" wrapText="1"/>
    </xf>
    <xf numFmtId="0" fontId="28" fillId="0" borderId="0" xfId="12" applyFont="1" applyBorder="1" applyAlignment="1">
      <alignment vertical="top"/>
    </xf>
    <xf numFmtId="4" fontId="28" fillId="0" borderId="0" xfId="13" applyNumberFormat="1" applyFont="1" applyBorder="1" applyAlignment="1">
      <alignment vertical="top"/>
    </xf>
    <xf numFmtId="0" fontId="28" fillId="0" borderId="0" xfId="12" applyFont="1" applyBorder="1"/>
    <xf numFmtId="4" fontId="28" fillId="0" borderId="0" xfId="12" applyNumberFormat="1" applyFont="1" applyBorder="1" applyAlignment="1">
      <alignment vertical="top"/>
    </xf>
    <xf numFmtId="16" fontId="23" fillId="0" borderId="0" xfId="12" applyNumberFormat="1" applyFont="1" applyBorder="1" applyAlignment="1">
      <alignment horizontal="center" vertical="top"/>
    </xf>
    <xf numFmtId="0" fontId="23" fillId="0" borderId="0" xfId="12" applyFont="1" applyBorder="1" applyAlignment="1">
      <alignment horizontal="center"/>
    </xf>
    <xf numFmtId="3" fontId="23" fillId="0" borderId="0" xfId="13" applyNumberFormat="1" applyFont="1" applyBorder="1" applyAlignment="1">
      <alignment horizontal="center"/>
    </xf>
    <xf numFmtId="170" fontId="23" fillId="0" borderId="0" xfId="12" applyNumberFormat="1" applyFont="1" applyBorder="1" applyAlignment="1">
      <alignment horizontal="center"/>
    </xf>
    <xf numFmtId="4" fontId="23" fillId="0" borderId="0" xfId="12" applyNumberFormat="1" applyFont="1" applyBorder="1" applyAlignment="1">
      <alignment horizontal="center"/>
    </xf>
    <xf numFmtId="0" fontId="28" fillId="0" borderId="0" xfId="12" applyFont="1" applyBorder="1" applyAlignment="1"/>
    <xf numFmtId="4" fontId="28" fillId="0" borderId="0" xfId="13" applyNumberFormat="1" applyFont="1" applyBorder="1" applyAlignment="1"/>
    <xf numFmtId="170" fontId="28" fillId="0" borderId="0" xfId="12" applyNumberFormat="1" applyFont="1" applyBorder="1" applyAlignment="1">
      <alignment horizontal="right"/>
    </xf>
    <xf numFmtId="4" fontId="28" fillId="0" borderId="0" xfId="12" applyNumberFormat="1" applyFont="1" applyBorder="1" applyAlignment="1"/>
    <xf numFmtId="0" fontId="26" fillId="0" borderId="0" xfId="12" applyFont="1" applyBorder="1" applyAlignment="1"/>
    <xf numFmtId="4" fontId="26" fillId="0" borderId="0" xfId="13" applyNumberFormat="1" applyFont="1" applyBorder="1" applyAlignment="1"/>
    <xf numFmtId="170" fontId="26" fillId="0" borderId="0" xfId="12" applyNumberFormat="1" applyFont="1" applyBorder="1" applyAlignment="1">
      <alignment horizontal="right"/>
    </xf>
    <xf numFmtId="4" fontId="26" fillId="0" borderId="0" xfId="12" applyNumberFormat="1" applyFont="1" applyBorder="1" applyAlignment="1">
      <alignment horizontal="center"/>
    </xf>
    <xf numFmtId="4" fontId="23" fillId="0" borderId="0" xfId="12" applyNumberFormat="1" applyFont="1" applyBorder="1" applyAlignment="1">
      <alignment vertical="top"/>
    </xf>
    <xf numFmtId="0" fontId="22" fillId="6" borderId="22" xfId="0" applyFont="1" applyFill="1" applyBorder="1" applyProtection="1">
      <protection locked="0"/>
    </xf>
    <xf numFmtId="0" fontId="22" fillId="6" borderId="23" xfId="0" applyFont="1" applyFill="1" applyBorder="1" applyAlignment="1">
      <alignment horizontal="center"/>
    </xf>
    <xf numFmtId="1" fontId="22" fillId="6" borderId="23" xfId="0" applyNumberFormat="1" applyFont="1" applyFill="1" applyBorder="1" applyAlignment="1">
      <alignment horizontal="center"/>
    </xf>
    <xf numFmtId="0" fontId="22" fillId="6" borderId="24" xfId="0" applyFont="1" applyFill="1" applyBorder="1" applyAlignment="1">
      <alignment horizontal="center"/>
    </xf>
    <xf numFmtId="1" fontId="23" fillId="0" borderId="0" xfId="0" applyNumberFormat="1" applyFont="1" applyBorder="1" applyAlignment="1">
      <alignment horizontal="left"/>
    </xf>
    <xf numFmtId="0" fontId="23" fillId="0" borderId="0" xfId="0" applyFont="1" applyBorder="1" applyAlignment="1">
      <alignment horizontal="left" vertical="top" wrapText="1"/>
    </xf>
    <xf numFmtId="0" fontId="23" fillId="0" borderId="0" xfId="0" applyFont="1" applyBorder="1" applyAlignment="1">
      <alignment horizontal="center"/>
    </xf>
    <xf numFmtId="4" fontId="21" fillId="0" borderId="0" xfId="0" applyNumberFormat="1" applyFont="1" applyBorder="1" applyAlignment="1">
      <alignment horizontal="center"/>
    </xf>
    <xf numFmtId="0" fontId="21" fillId="0" borderId="0" xfId="0" applyFont="1" applyBorder="1"/>
    <xf numFmtId="0" fontId="29" fillId="0" borderId="0" xfId="14" applyNumberFormat="1" applyFont="1" applyBorder="1" applyAlignment="1" applyProtection="1">
      <alignment horizontal="left" vertical="top" wrapText="1"/>
      <protection locked="0"/>
    </xf>
    <xf numFmtId="0" fontId="26" fillId="0" borderId="0" xfId="12" applyFont="1" applyBorder="1" applyAlignment="1">
      <alignment horizontal="justify" vertical="top" wrapText="1"/>
    </xf>
    <xf numFmtId="0" fontId="23" fillId="0" borderId="0" xfId="12" applyFont="1" applyBorder="1" applyAlignment="1">
      <alignment horizontal="justify" vertical="top" wrapText="1"/>
    </xf>
    <xf numFmtId="0" fontId="21" fillId="0" borderId="0" xfId="12" applyFont="1" applyBorder="1" applyAlignment="1">
      <alignment horizontal="justify" vertical="top" wrapText="1"/>
    </xf>
    <xf numFmtId="0" fontId="23" fillId="0" borderId="0" xfId="12" applyFont="1" applyAlignment="1">
      <alignment horizontal="center" vertical="top"/>
    </xf>
    <xf numFmtId="0" fontId="23" fillId="7" borderId="0" xfId="12" applyFont="1" applyFill="1" applyAlignment="1">
      <alignment horizontal="justify" vertical="top" wrapText="1"/>
    </xf>
    <xf numFmtId="0" fontId="23" fillId="0" borderId="0" xfId="12" applyFont="1" applyAlignment="1">
      <alignment horizontal="center"/>
    </xf>
    <xf numFmtId="3" fontId="23" fillId="0" borderId="0" xfId="13" applyNumberFormat="1" applyFont="1" applyAlignment="1">
      <alignment horizontal="center"/>
    </xf>
    <xf numFmtId="0" fontId="23" fillId="0" borderId="0" xfId="12" applyFont="1"/>
    <xf numFmtId="49" fontId="23" fillId="0" borderId="0" xfId="12" applyNumberFormat="1" applyFont="1" applyBorder="1" applyAlignment="1">
      <alignment horizontal="center" vertical="top"/>
    </xf>
    <xf numFmtId="0" fontId="25" fillId="0" borderId="0" xfId="0" applyFont="1" applyBorder="1" applyAlignment="1">
      <alignment vertical="top"/>
    </xf>
    <xf numFmtId="0" fontId="23" fillId="0" borderId="0" xfId="12" applyNumberFormat="1" applyFont="1" applyBorder="1" applyAlignment="1">
      <alignment horizontal="justify" vertical="top" wrapText="1"/>
    </xf>
    <xf numFmtId="4" fontId="23" fillId="0" borderId="0" xfId="13" applyNumberFormat="1" applyFont="1" applyBorder="1" applyAlignment="1">
      <alignment horizontal="center"/>
    </xf>
    <xf numFmtId="0" fontId="0" fillId="0" borderId="0" xfId="0" applyAlignment="1">
      <alignment vertical="top"/>
    </xf>
    <xf numFmtId="49" fontId="26" fillId="0" borderId="0" xfId="12" applyNumberFormat="1" applyFont="1" applyBorder="1" applyAlignment="1">
      <alignment vertical="top"/>
    </xf>
    <xf numFmtId="49" fontId="22" fillId="6" borderId="22" xfId="0" applyNumberFormat="1" applyFont="1" applyFill="1" applyBorder="1" applyAlignment="1" applyProtection="1">
      <alignment vertical="top"/>
      <protection locked="0"/>
    </xf>
    <xf numFmtId="0" fontId="22" fillId="6" borderId="23" xfId="0" applyFont="1" applyFill="1" applyBorder="1" applyAlignment="1">
      <alignment horizontal="center" vertical="top"/>
    </xf>
    <xf numFmtId="1" fontId="22" fillId="6" borderId="23" xfId="0" applyNumberFormat="1" applyFont="1" applyFill="1" applyBorder="1" applyAlignment="1">
      <alignment horizontal="center" vertical="top"/>
    </xf>
    <xf numFmtId="0" fontId="22" fillId="6" borderId="24" xfId="0" applyFont="1" applyFill="1" applyBorder="1" applyAlignment="1">
      <alignment horizontal="center" vertical="top"/>
    </xf>
    <xf numFmtId="49" fontId="23" fillId="0" borderId="0" xfId="0" applyNumberFormat="1" applyFont="1" applyBorder="1" applyAlignment="1">
      <alignment horizontal="left" vertical="top"/>
    </xf>
    <xf numFmtId="0" fontId="23" fillId="0" borderId="0" xfId="0" applyFont="1" applyBorder="1" applyAlignment="1">
      <alignment horizontal="center" vertical="top"/>
    </xf>
    <xf numFmtId="4" fontId="21" fillId="0" borderId="0" xfId="0" applyNumberFormat="1" applyFont="1" applyBorder="1" applyAlignment="1">
      <alignment horizontal="center" vertical="top"/>
    </xf>
    <xf numFmtId="49" fontId="23" fillId="0" borderId="0" xfId="12" applyNumberFormat="1" applyFont="1" applyBorder="1" applyAlignment="1">
      <alignment vertical="top"/>
    </xf>
    <xf numFmtId="49" fontId="26" fillId="0" borderId="0" xfId="12" applyNumberFormat="1" applyFont="1" applyBorder="1" applyAlignment="1">
      <alignment horizontal="center" vertical="top"/>
    </xf>
    <xf numFmtId="0" fontId="21" fillId="0" borderId="0" xfId="0" applyFont="1" applyAlignment="1">
      <alignment vertical="top" wrapText="1"/>
    </xf>
    <xf numFmtId="1" fontId="21" fillId="0" borderId="0" xfId="0" applyNumberFormat="1" applyFont="1" applyAlignment="1">
      <alignment horizontal="center"/>
    </xf>
    <xf numFmtId="4" fontId="21" fillId="0" borderId="0" xfId="1" applyNumberFormat="1" applyFont="1" applyFill="1" applyBorder="1" applyAlignment="1" applyProtection="1">
      <alignment horizontal="center"/>
    </xf>
    <xf numFmtId="3" fontId="23" fillId="0" borderId="0" xfId="13" applyNumberFormat="1" applyFont="1" applyBorder="1" applyAlignment="1">
      <alignment horizontal="center" vertical="top"/>
    </xf>
    <xf numFmtId="49" fontId="0" fillId="0" borderId="0" xfId="0" applyNumberFormat="1" applyAlignment="1">
      <alignment vertical="top"/>
    </xf>
    <xf numFmtId="4" fontId="26" fillId="0" borderId="0" xfId="12" applyNumberFormat="1" applyFont="1" applyBorder="1" applyAlignment="1">
      <alignment horizontal="center" vertical="top"/>
    </xf>
    <xf numFmtId="49" fontId="22" fillId="0" borderId="0" xfId="0" applyNumberFormat="1" applyFont="1" applyFill="1" applyAlignment="1">
      <alignment horizontal="center" vertical="top"/>
    </xf>
    <xf numFmtId="0" fontId="22" fillId="0" borderId="0" xfId="0" applyFont="1" applyAlignment="1">
      <alignment horizontal="left" vertical="top"/>
    </xf>
    <xf numFmtId="49" fontId="21" fillId="0" borderId="0" xfId="0" applyNumberFormat="1" applyFont="1" applyFill="1" applyAlignment="1">
      <alignment horizontal="center" vertical="top"/>
    </xf>
    <xf numFmtId="49" fontId="21" fillId="0" borderId="0" xfId="0" applyNumberFormat="1" applyFont="1" applyFill="1" applyBorder="1" applyAlignment="1">
      <alignment horizontal="center" vertical="top"/>
    </xf>
    <xf numFmtId="0" fontId="21" fillId="0" borderId="0" xfId="0" applyFont="1" applyBorder="1" applyAlignment="1">
      <alignment horizontal="justify" vertical="top" wrapText="1"/>
    </xf>
    <xf numFmtId="170" fontId="23" fillId="0" borderId="0" xfId="0" applyNumberFormat="1" applyFont="1" applyBorder="1" applyAlignment="1">
      <alignment horizontal="center" vertical="top"/>
    </xf>
    <xf numFmtId="4" fontId="23" fillId="0" borderId="0" xfId="0" applyNumberFormat="1" applyFont="1" applyBorder="1" applyAlignment="1">
      <alignment horizontal="center" vertical="top"/>
    </xf>
    <xf numFmtId="0" fontId="26" fillId="0" borderId="0" xfId="0" applyFont="1" applyBorder="1" applyAlignment="1">
      <alignment vertical="top"/>
    </xf>
    <xf numFmtId="4" fontId="26" fillId="0" borderId="0" xfId="0" applyNumberFormat="1" applyFont="1" applyBorder="1" applyAlignment="1">
      <alignment horizontal="center" vertical="top"/>
    </xf>
    <xf numFmtId="0" fontId="34" fillId="0" borderId="25" xfId="0" applyFont="1" applyBorder="1" applyAlignment="1">
      <alignment horizontal="left" vertical="top"/>
    </xf>
    <xf numFmtId="0" fontId="34" fillId="0" borderId="25" xfId="0" applyFont="1" applyBorder="1" applyAlignment="1">
      <alignment vertical="top" wrapText="1"/>
    </xf>
    <xf numFmtId="0" fontId="34" fillId="0" borderId="0" xfId="0" applyFont="1" applyBorder="1" applyAlignment="1">
      <alignment vertical="top"/>
    </xf>
    <xf numFmtId="0" fontId="34" fillId="0" borderId="0" xfId="0" applyFont="1" applyFill="1" applyBorder="1" applyAlignment="1">
      <alignment horizontal="right" vertical="top"/>
    </xf>
    <xf numFmtId="0" fontId="34" fillId="0" borderId="0" xfId="0" applyFont="1" applyFill="1" applyBorder="1" applyAlignment="1">
      <alignment vertical="top"/>
    </xf>
    <xf numFmtId="0" fontId="34" fillId="0" borderId="0" xfId="0" applyNumberFormat="1" applyFont="1" applyBorder="1" applyAlignment="1">
      <alignment horizontal="center" vertical="top"/>
    </xf>
    <xf numFmtId="49" fontId="35" fillId="0" borderId="0" xfId="0" applyNumberFormat="1" applyFont="1" applyBorder="1" applyAlignment="1">
      <alignment vertical="top" wrapText="1"/>
    </xf>
    <xf numFmtId="0" fontId="34" fillId="0" borderId="0" xfId="14" applyNumberFormat="1" applyFont="1" applyAlignment="1" applyProtection="1">
      <alignment horizontal="left" vertical="top" wrapText="1"/>
    </xf>
    <xf numFmtId="0" fontId="35" fillId="0" borderId="0" xfId="0" applyFont="1" applyBorder="1" applyAlignment="1">
      <alignment horizontal="center" vertical="top"/>
    </xf>
    <xf numFmtId="0" fontId="35" fillId="0" borderId="0" xfId="0" applyFont="1" applyFill="1" applyBorder="1" applyAlignment="1">
      <alignment vertical="top"/>
    </xf>
    <xf numFmtId="0" fontId="37" fillId="0" borderId="0" xfId="0" applyFont="1" applyFill="1" applyBorder="1" applyAlignment="1">
      <alignment vertical="top"/>
    </xf>
    <xf numFmtId="0" fontId="39" fillId="0" borderId="0" xfId="0" applyFont="1"/>
    <xf numFmtId="0" fontId="40" fillId="0" borderId="0" xfId="0" applyFont="1"/>
    <xf numFmtId="0" fontId="43" fillId="0" borderId="0" xfId="0" applyFont="1" applyFill="1" applyBorder="1" applyAlignment="1">
      <alignment vertical="top" wrapText="1"/>
    </xf>
    <xf numFmtId="0" fontId="43" fillId="0" borderId="0" xfId="0" applyFont="1" applyFill="1" applyBorder="1" applyAlignment="1">
      <alignment wrapText="1"/>
    </xf>
    <xf numFmtId="4" fontId="43" fillId="0" borderId="0" xfId="0" applyNumberFormat="1" applyFont="1" applyFill="1" applyBorder="1" applyAlignment="1">
      <alignment wrapText="1"/>
    </xf>
    <xf numFmtId="3" fontId="43" fillId="0" borderId="0" xfId="0" applyNumberFormat="1" applyFont="1" applyFill="1" applyBorder="1" applyAlignment="1"/>
    <xf numFmtId="3" fontId="43" fillId="0" borderId="0" xfId="0" applyNumberFormat="1" applyFont="1" applyFill="1" applyBorder="1" applyAlignment="1">
      <alignment horizontal="right"/>
    </xf>
    <xf numFmtId="4" fontId="43" fillId="0" borderId="0" xfId="0" applyNumberFormat="1" applyFont="1" applyFill="1" applyBorder="1" applyAlignment="1">
      <alignment horizontal="right"/>
    </xf>
    <xf numFmtId="0" fontId="44" fillId="0" borderId="0" xfId="0" applyFont="1" applyFill="1" applyBorder="1" applyAlignment="1">
      <alignment horizontal="left" vertical="top" shrinkToFit="1"/>
    </xf>
    <xf numFmtId="0" fontId="45" fillId="0" borderId="0" xfId="0" applyFont="1" applyFill="1" applyBorder="1" applyAlignment="1">
      <alignment vertical="top" wrapText="1"/>
    </xf>
    <xf numFmtId="0" fontId="46" fillId="0" borderId="0" xfId="0" applyFont="1" applyFill="1" applyBorder="1" applyAlignment="1">
      <alignment wrapText="1"/>
    </xf>
    <xf numFmtId="4" fontId="46" fillId="0" borderId="0" xfId="0" applyNumberFormat="1" applyFont="1" applyFill="1" applyBorder="1" applyAlignment="1">
      <alignment wrapText="1"/>
    </xf>
    <xf numFmtId="0" fontId="44" fillId="0" borderId="0" xfId="0" applyFont="1" applyFill="1" applyBorder="1" applyAlignment="1">
      <alignment horizontal="left" vertical="top"/>
    </xf>
    <xf numFmtId="0" fontId="38" fillId="0" borderId="0" xfId="0" applyFont="1"/>
    <xf numFmtId="0" fontId="47" fillId="0" borderId="0" xfId="0" applyFont="1" applyAlignment="1">
      <alignment horizontal="right"/>
    </xf>
    <xf numFmtId="0" fontId="47" fillId="0" borderId="0" xfId="0" applyFont="1" applyFill="1"/>
    <xf numFmtId="0" fontId="48" fillId="0" borderId="0" xfId="0" applyFont="1"/>
    <xf numFmtId="4" fontId="43" fillId="0" borderId="0" xfId="0" applyNumberFormat="1" applyFont="1" applyFill="1" applyAlignment="1"/>
    <xf numFmtId="4" fontId="43" fillId="0" borderId="0" xfId="0" applyNumberFormat="1" applyFont="1" applyFill="1" applyAlignment="1">
      <alignment horizontal="right"/>
    </xf>
    <xf numFmtId="0" fontId="48" fillId="0" borderId="0" xfId="0" applyFont="1" applyAlignment="1">
      <alignment horizontal="right"/>
    </xf>
    <xf numFmtId="40" fontId="40" fillId="0" borderId="0" xfId="0" applyNumberFormat="1" applyFont="1" applyAlignment="1">
      <alignment horizontal="right"/>
    </xf>
    <xf numFmtId="0" fontId="50" fillId="0" borderId="0" xfId="0" applyFont="1"/>
    <xf numFmtId="0" fontId="47" fillId="0" borderId="0" xfId="0" applyFont="1"/>
    <xf numFmtId="4" fontId="48" fillId="0" borderId="0" xfId="0" applyNumberFormat="1" applyFont="1" applyFill="1" applyBorder="1" applyAlignment="1">
      <alignment horizontal="left"/>
    </xf>
    <xf numFmtId="40" fontId="48" fillId="0" borderId="0" xfId="0" applyNumberFormat="1" applyFont="1" applyFill="1" applyAlignment="1">
      <alignment horizontal="left"/>
    </xf>
    <xf numFmtId="171" fontId="52" fillId="0" borderId="0" xfId="15" applyFont="1" applyFill="1" applyAlignment="1" applyProtection="1">
      <alignment horizontal="left"/>
      <protection locked="0"/>
    </xf>
    <xf numFmtId="4" fontId="47" fillId="0" borderId="0" xfId="0" applyNumberFormat="1" applyFont="1" applyFill="1" applyAlignment="1">
      <alignment horizontal="left"/>
    </xf>
    <xf numFmtId="4" fontId="48" fillId="0" borderId="0" xfId="0" applyNumberFormat="1" applyFont="1" applyFill="1" applyAlignment="1">
      <alignment horizontal="left"/>
    </xf>
    <xf numFmtId="40" fontId="48" fillId="0" borderId="0" xfId="0" applyNumberFormat="1" applyFont="1" applyFill="1" applyBorder="1" applyAlignment="1">
      <alignment horizontal="left"/>
    </xf>
    <xf numFmtId="40" fontId="48" fillId="0" borderId="0" xfId="0" applyNumberFormat="1" applyFont="1" applyAlignment="1">
      <alignment horizontal="left"/>
    </xf>
    <xf numFmtId="4" fontId="48" fillId="0" borderId="0" xfId="0" applyNumberFormat="1" applyFont="1" applyAlignment="1">
      <alignment horizontal="left"/>
    </xf>
    <xf numFmtId="171" fontId="52" fillId="0" borderId="0" xfId="15" applyFont="1" applyFill="1" applyAlignment="1">
      <alignment horizontal="left" vertical="center"/>
    </xf>
    <xf numFmtId="171" fontId="52" fillId="0" borderId="0" xfId="15" applyFont="1" applyFill="1" applyAlignment="1">
      <alignment vertical="center" wrapText="1"/>
    </xf>
    <xf numFmtId="171" fontId="52" fillId="0" borderId="0" xfId="15" applyFont="1" applyFill="1" applyAlignment="1">
      <alignment horizontal="left"/>
    </xf>
    <xf numFmtId="172" fontId="52" fillId="0" borderId="0" xfId="15" applyNumberFormat="1" applyFont="1" applyFill="1" applyAlignment="1"/>
    <xf numFmtId="172" fontId="52" fillId="0" borderId="0" xfId="15" applyNumberFormat="1" applyFont="1" applyFill="1" applyAlignment="1">
      <alignment horizontal="right"/>
    </xf>
    <xf numFmtId="171" fontId="39" fillId="0" borderId="0" xfId="15" applyFont="1" applyFill="1" applyAlignment="1">
      <alignment vertical="center" wrapText="1"/>
    </xf>
    <xf numFmtId="171" fontId="39" fillId="0" borderId="0" xfId="15" applyFont="1" applyFill="1" applyAlignment="1">
      <alignment horizontal="left"/>
    </xf>
    <xf numFmtId="172" fontId="39" fillId="0" borderId="0" xfId="15" applyNumberFormat="1" applyFont="1" applyFill="1" applyAlignment="1"/>
    <xf numFmtId="172" fontId="39" fillId="0" borderId="0" xfId="15" applyNumberFormat="1" applyFont="1" applyFill="1" applyAlignment="1">
      <alignment horizontal="right"/>
    </xf>
    <xf numFmtId="171" fontId="39" fillId="0" borderId="0" xfId="15" applyFont="1" applyFill="1" applyAlignment="1">
      <alignment vertical="center"/>
    </xf>
    <xf numFmtId="171" fontId="39" fillId="0" borderId="0" xfId="15" applyFont="1" applyFill="1" applyAlignment="1">
      <alignment horizontal="left" vertical="center"/>
    </xf>
    <xf numFmtId="171" fontId="39" fillId="0" borderId="26" xfId="0" applyNumberFormat="1" applyFont="1" applyFill="1" applyBorder="1" applyAlignment="1">
      <alignment vertical="center" wrapText="1" shrinkToFit="1"/>
    </xf>
    <xf numFmtId="0" fontId="39" fillId="0" borderId="26" xfId="0" applyFont="1" applyFill="1" applyBorder="1" applyAlignment="1">
      <alignment vertical="center" wrapText="1"/>
    </xf>
    <xf numFmtId="0" fontId="39" fillId="0" borderId="26" xfId="0" applyFont="1" applyFill="1" applyBorder="1" applyAlignment="1">
      <alignment horizontal="right" vertical="top" wrapText="1"/>
    </xf>
    <xf numFmtId="172" fontId="39" fillId="0" borderId="26" xfId="0" applyNumberFormat="1" applyFont="1" applyFill="1" applyBorder="1" applyAlignment="1">
      <alignment horizontal="right" vertical="top" wrapText="1"/>
    </xf>
    <xf numFmtId="173" fontId="39" fillId="0" borderId="26" xfId="0" applyNumberFormat="1" applyFont="1" applyFill="1" applyBorder="1" applyAlignment="1">
      <alignment horizontal="left" vertical="top" wrapText="1"/>
    </xf>
    <xf numFmtId="173" fontId="39" fillId="0" borderId="26" xfId="0" applyNumberFormat="1" applyFont="1" applyFill="1" applyBorder="1" applyAlignment="1">
      <alignment horizontal="right" vertical="top" wrapText="1"/>
    </xf>
    <xf numFmtId="171" fontId="52" fillId="0" borderId="0" xfId="15" applyFont="1" applyFill="1" applyAlignment="1">
      <alignment vertical="center"/>
    </xf>
    <xf numFmtId="171" fontId="52" fillId="0" borderId="0" xfId="15" applyFont="1" applyFill="1" applyAlignment="1">
      <alignment horizontal="center"/>
    </xf>
    <xf numFmtId="172" fontId="52" fillId="0" borderId="0" xfId="15" applyNumberFormat="1" applyFont="1" applyFill="1" applyAlignment="1">
      <alignment horizontal="center"/>
    </xf>
    <xf numFmtId="171" fontId="39" fillId="0" borderId="0" xfId="15" applyFont="1" applyFill="1" applyAlignment="1">
      <alignment horizontal="right" vertical="center"/>
    </xf>
    <xf numFmtId="172" fontId="39" fillId="0" borderId="0" xfId="15" applyNumberFormat="1" applyFont="1" applyFill="1" applyAlignment="1">
      <alignment horizontal="right" vertical="center"/>
    </xf>
    <xf numFmtId="174" fontId="39" fillId="0" borderId="0" xfId="15" applyNumberFormat="1" applyFont="1" applyFill="1" applyAlignment="1">
      <alignment horizontal="right" vertical="center"/>
    </xf>
    <xf numFmtId="174" fontId="39" fillId="0" borderId="0" xfId="15" applyNumberFormat="1" applyFont="1" applyFill="1" applyAlignment="1">
      <alignment horizontal="right"/>
    </xf>
    <xf numFmtId="171" fontId="53" fillId="0" borderId="0" xfId="15" applyFont="1" applyFill="1" applyAlignment="1">
      <alignment horizontal="right"/>
    </xf>
    <xf numFmtId="171" fontId="39" fillId="0" borderId="0" xfId="15" applyFont="1" applyFill="1" applyAlignment="1">
      <alignment horizontal="right"/>
    </xf>
    <xf numFmtId="171" fontId="39" fillId="0" borderId="0" xfId="15" applyFont="1" applyFill="1" applyBorder="1" applyAlignment="1">
      <alignment horizontal="center" vertical="center"/>
    </xf>
    <xf numFmtId="171" fontId="39" fillId="0" borderId="0" xfId="15" applyFont="1" applyFill="1" applyBorder="1" applyAlignment="1">
      <alignment vertical="center" wrapText="1"/>
    </xf>
    <xf numFmtId="171" fontId="39" fillId="0" borderId="0" xfId="15" applyFont="1" applyFill="1" applyBorder="1" applyAlignment="1">
      <alignment horizontal="left"/>
    </xf>
    <xf numFmtId="172" fontId="39" fillId="0" borderId="0" xfId="15" applyNumberFormat="1" applyFont="1" applyFill="1" applyBorder="1" applyAlignment="1"/>
    <xf numFmtId="172" fontId="39" fillId="0" borderId="0" xfId="15" applyNumberFormat="1" applyFont="1" applyFill="1" applyBorder="1" applyAlignment="1">
      <alignment horizontal="right"/>
    </xf>
    <xf numFmtId="174" fontId="39" fillId="0" borderId="0" xfId="15" applyNumberFormat="1" applyFont="1" applyFill="1" applyBorder="1" applyAlignment="1">
      <alignment horizontal="right"/>
    </xf>
    <xf numFmtId="171" fontId="39" fillId="0" borderId="0" xfId="15" applyFont="1" applyFill="1" applyBorder="1" applyAlignment="1">
      <alignment horizontal="left" vertical="center"/>
    </xf>
    <xf numFmtId="171" fontId="39" fillId="0" borderId="0" xfId="15" applyFont="1" applyFill="1" applyBorder="1" applyAlignment="1">
      <alignment vertical="top" wrapText="1"/>
    </xf>
    <xf numFmtId="171" fontId="39" fillId="0" borderId="0" xfId="15" applyFont="1" applyFill="1" applyBorder="1" applyAlignment="1">
      <alignment horizontal="right" vertical="top"/>
    </xf>
    <xf numFmtId="172" fontId="39" fillId="0" borderId="0" xfId="15" applyNumberFormat="1" applyFont="1" applyFill="1" applyBorder="1" applyAlignment="1">
      <alignment horizontal="right" vertical="top"/>
    </xf>
    <xf numFmtId="171" fontId="52" fillId="0" borderId="0" xfId="15" applyFont="1" applyFill="1" applyBorder="1" applyAlignment="1">
      <alignment horizontal="left" vertical="center"/>
    </xf>
    <xf numFmtId="171" fontId="52" fillId="0" borderId="0" xfId="15" applyFont="1" applyFill="1" applyBorder="1" applyAlignment="1">
      <alignment vertical="center" wrapText="1"/>
    </xf>
    <xf numFmtId="171" fontId="39" fillId="0" borderId="0" xfId="15" applyFont="1" applyFill="1" applyBorder="1" applyAlignment="1">
      <alignment horizontal="right"/>
    </xf>
    <xf numFmtId="171" fontId="52" fillId="0" borderId="0" xfId="15" applyFont="1" applyFill="1" applyBorder="1" applyAlignment="1">
      <alignment horizontal="left" vertical="top"/>
    </xf>
    <xf numFmtId="171" fontId="39" fillId="0" borderId="0" xfId="15" applyFont="1" applyFill="1" applyBorder="1" applyAlignment="1">
      <alignment horizontal="right" vertical="center"/>
    </xf>
    <xf numFmtId="172" fontId="39" fillId="0" borderId="0" xfId="15" applyNumberFormat="1" applyFont="1" applyFill="1" applyBorder="1" applyAlignment="1">
      <alignment horizontal="right" vertical="center"/>
    </xf>
    <xf numFmtId="172" fontId="39" fillId="0" borderId="0" xfId="15" applyNumberFormat="1" applyFont="1" applyFill="1" applyBorder="1" applyAlignment="1">
      <alignment vertical="center"/>
    </xf>
    <xf numFmtId="171" fontId="52" fillId="0" borderId="0" xfId="15" applyFont="1" applyFill="1" applyBorder="1" applyAlignment="1">
      <alignment horizontal="center" vertical="center"/>
    </xf>
    <xf numFmtId="49" fontId="50" fillId="0" borderId="0" xfId="2" applyNumberFormat="1" applyFont="1" applyBorder="1" applyAlignment="1">
      <alignment horizontal="center" vertical="top"/>
    </xf>
    <xf numFmtId="0" fontId="54" fillId="0" borderId="0" xfId="0" applyFont="1" applyBorder="1"/>
    <xf numFmtId="0" fontId="40" fillId="0" borderId="0" xfId="2" applyNumberFormat="1" applyFont="1" applyBorder="1" applyAlignment="1">
      <alignment horizontal="center"/>
    </xf>
    <xf numFmtId="1" fontId="55" fillId="0" borderId="0" xfId="2" applyNumberFormat="1" applyFont="1" applyBorder="1" applyAlignment="1">
      <alignment vertical="top"/>
    </xf>
    <xf numFmtId="49" fontId="40" fillId="0" borderId="0" xfId="2" applyNumberFormat="1" applyFont="1" applyBorder="1" applyAlignment="1">
      <alignment horizontal="left" vertical="top"/>
    </xf>
    <xf numFmtId="0" fontId="56" fillId="0" borderId="0" xfId="0" applyFont="1" applyBorder="1" applyAlignment="1">
      <alignment horizontal="left" wrapText="1"/>
    </xf>
    <xf numFmtId="1" fontId="40" fillId="0" borderId="0" xfId="2" applyNumberFormat="1" applyFont="1" applyBorder="1" applyAlignment="1">
      <alignment vertical="top"/>
    </xf>
    <xf numFmtId="170" fontId="40" fillId="0" borderId="0" xfId="2" applyNumberFormat="1" applyFont="1" applyBorder="1" applyAlignment="1">
      <alignment horizontal="right" vertical="top"/>
    </xf>
    <xf numFmtId="4" fontId="57" fillId="0" borderId="0" xfId="2" applyNumberFormat="1" applyFont="1" applyBorder="1" applyAlignment="1"/>
    <xf numFmtId="174" fontId="39" fillId="0" borderId="0" xfId="15" applyNumberFormat="1" applyFont="1" applyFill="1" applyBorder="1" applyAlignment="1"/>
    <xf numFmtId="49" fontId="47" fillId="0" borderId="0" xfId="0" applyNumberFormat="1" applyFont="1" applyFill="1" applyBorder="1" applyAlignment="1">
      <alignment wrapText="1"/>
    </xf>
    <xf numFmtId="4" fontId="47" fillId="0" borderId="0" xfId="0" applyNumberFormat="1" applyFont="1" applyFill="1" applyBorder="1" applyAlignment="1">
      <alignment wrapText="1"/>
    </xf>
    <xf numFmtId="49" fontId="40" fillId="0" borderId="0" xfId="0" applyNumberFormat="1" applyFont="1" applyFill="1" applyBorder="1" applyAlignment="1">
      <alignment wrapText="1"/>
    </xf>
    <xf numFmtId="0" fontId="47" fillId="0" borderId="0" xfId="0" quotePrefix="1" applyNumberFormat="1" applyFont="1" applyFill="1" applyBorder="1" applyAlignment="1">
      <alignment horizontal="left" wrapText="1"/>
    </xf>
    <xf numFmtId="0" fontId="58" fillId="0" borderId="0" xfId="0" applyNumberFormat="1" applyFont="1" applyFill="1" applyBorder="1" applyAlignment="1">
      <alignment horizontal="right" vertical="top" wrapText="1"/>
    </xf>
    <xf numFmtId="49" fontId="58" fillId="0" borderId="0" xfId="0" applyNumberFormat="1" applyFont="1" applyFill="1" applyBorder="1" applyAlignment="1">
      <alignment wrapText="1"/>
    </xf>
    <xf numFmtId="49" fontId="59" fillId="0" borderId="0" xfId="2" applyNumberFormat="1" applyFont="1" applyFill="1" applyBorder="1" applyAlignment="1">
      <alignment horizontal="left" vertical="top" wrapText="1"/>
    </xf>
    <xf numFmtId="49" fontId="38" fillId="0" borderId="0" xfId="2" applyNumberFormat="1" applyFont="1" applyFill="1" applyBorder="1" applyAlignment="1">
      <alignment horizontal="left" wrapText="1"/>
    </xf>
    <xf numFmtId="49" fontId="38" fillId="0" borderId="0" xfId="2" applyNumberFormat="1" applyFont="1" applyFill="1" applyBorder="1" applyAlignment="1">
      <alignment horizontal="right" wrapText="1"/>
    </xf>
    <xf numFmtId="49" fontId="43" fillId="0" borderId="0" xfId="2" applyNumberFormat="1" applyFont="1" applyFill="1" applyBorder="1" applyAlignment="1">
      <alignment horizontal="right" vertical="top" wrapText="1"/>
    </xf>
    <xf numFmtId="49" fontId="60" fillId="0" borderId="0" xfId="2" applyNumberFormat="1" applyFont="1" applyFill="1" applyBorder="1" applyAlignment="1">
      <alignment horizontal="right" vertical="top" wrapText="1"/>
    </xf>
    <xf numFmtId="49" fontId="40" fillId="0" borderId="0" xfId="0" applyNumberFormat="1" applyFont="1" applyFill="1" applyBorder="1" applyAlignment="1">
      <alignment horizontal="center" vertical="center" wrapText="1"/>
    </xf>
    <xf numFmtId="4" fontId="40" fillId="0" borderId="0" xfId="0" applyNumberFormat="1" applyFont="1" applyFill="1" applyBorder="1" applyAlignment="1">
      <alignment horizontal="center" vertical="center" wrapText="1"/>
    </xf>
    <xf numFmtId="49" fontId="40" fillId="0" borderId="0" xfId="0" applyNumberFormat="1" applyFont="1" applyFill="1" applyBorder="1" applyAlignment="1">
      <alignment horizontal="right" wrapText="1"/>
    </xf>
    <xf numFmtId="49" fontId="61" fillId="0" borderId="1" xfId="0" applyNumberFormat="1" applyFont="1" applyFill="1" applyBorder="1" applyAlignment="1">
      <alignment vertical="top" wrapText="1"/>
    </xf>
    <xf numFmtId="49" fontId="55" fillId="0" borderId="1" xfId="0" applyNumberFormat="1" applyFont="1" applyFill="1" applyBorder="1" applyAlignment="1">
      <alignment horizontal="left" vertical="top" wrapText="1"/>
    </xf>
    <xf numFmtId="49" fontId="40" fillId="0" borderId="1" xfId="0" applyNumberFormat="1" applyFont="1" applyFill="1" applyBorder="1" applyAlignment="1">
      <alignment horizontal="center" vertical="top" wrapText="1"/>
    </xf>
    <xf numFmtId="0" fontId="40" fillId="0" borderId="1" xfId="0" applyNumberFormat="1" applyFont="1" applyFill="1" applyBorder="1" applyAlignment="1">
      <alignment horizontal="center" vertical="top" wrapText="1"/>
    </xf>
    <xf numFmtId="3" fontId="40" fillId="0" borderId="6" xfId="0" applyNumberFormat="1" applyFont="1" applyFill="1" applyBorder="1" applyAlignment="1">
      <alignment horizontal="center" wrapText="1"/>
    </xf>
    <xf numFmtId="0" fontId="40" fillId="0" borderId="6" xfId="0" applyNumberFormat="1" applyFont="1" applyFill="1" applyBorder="1" applyAlignment="1">
      <alignment horizontal="center" wrapText="1"/>
    </xf>
    <xf numFmtId="4" fontId="40" fillId="0" borderId="17" xfId="0" applyNumberFormat="1" applyFont="1" applyFill="1" applyBorder="1" applyAlignment="1">
      <alignment horizontal="center" wrapText="1"/>
    </xf>
    <xf numFmtId="49" fontId="40" fillId="0" borderId="0" xfId="0" applyNumberFormat="1" applyFont="1" applyFill="1" applyAlignment="1">
      <alignment vertical="top" wrapText="1"/>
    </xf>
    <xf numFmtId="49" fontId="55" fillId="0" borderId="2" xfId="0" applyNumberFormat="1" applyFont="1" applyFill="1" applyBorder="1" applyAlignment="1">
      <alignment horizontal="center" wrapText="1"/>
    </xf>
    <xf numFmtId="3" fontId="55" fillId="0" borderId="6" xfId="0" applyNumberFormat="1" applyFont="1" applyFill="1" applyBorder="1" applyAlignment="1">
      <alignment horizontal="center" wrapText="1"/>
    </xf>
    <xf numFmtId="4" fontId="55" fillId="0" borderId="5" xfId="0" applyNumberFormat="1" applyFont="1" applyFill="1" applyBorder="1" applyAlignment="1">
      <alignment horizontal="center" wrapText="1"/>
    </xf>
    <xf numFmtId="3" fontId="55" fillId="0" borderId="2" xfId="0" applyNumberFormat="1" applyFont="1" applyFill="1" applyBorder="1" applyAlignment="1">
      <alignment horizontal="center" wrapText="1"/>
    </xf>
    <xf numFmtId="49" fontId="55" fillId="0" borderId="6" xfId="0" applyNumberFormat="1" applyFont="1" applyFill="1" applyBorder="1" applyAlignment="1">
      <alignment horizontal="center" wrapText="1"/>
    </xf>
    <xf numFmtId="49" fontId="61" fillId="0" borderId="0" xfId="0" applyNumberFormat="1" applyFont="1" applyFill="1" applyBorder="1" applyAlignment="1">
      <alignment horizontal="right" wrapText="1"/>
    </xf>
    <xf numFmtId="49" fontId="40" fillId="0" borderId="25" xfId="0" applyNumberFormat="1" applyFont="1" applyFill="1" applyBorder="1" applyAlignment="1">
      <alignment vertical="top"/>
    </xf>
    <xf numFmtId="49" fontId="62" fillId="0" borderId="25" xfId="0" applyNumberFormat="1" applyFont="1" applyFill="1" applyBorder="1" applyAlignment="1">
      <alignment horizontal="center" vertical="top" wrapText="1"/>
    </xf>
    <xf numFmtId="49" fontId="62" fillId="0" borderId="25" xfId="0" applyNumberFormat="1" applyFont="1" applyFill="1" applyBorder="1" applyAlignment="1">
      <alignment vertical="top" wrapText="1"/>
    </xf>
    <xf numFmtId="4" fontId="55" fillId="0" borderId="25" xfId="0" applyNumberFormat="1" applyFont="1" applyFill="1" applyBorder="1" applyAlignment="1">
      <alignment horizontal="center" vertical="top" wrapText="1"/>
    </xf>
    <xf numFmtId="49" fontId="61" fillId="0" borderId="0" xfId="0" applyNumberFormat="1" applyFont="1" applyFill="1" applyBorder="1" applyAlignment="1">
      <alignment wrapText="1"/>
    </xf>
    <xf numFmtId="49" fontId="40" fillId="0" borderId="0" xfId="0" applyNumberFormat="1" applyFont="1" applyFill="1" applyBorder="1" applyAlignment="1">
      <alignment vertical="top" wrapText="1"/>
    </xf>
    <xf numFmtId="49" fontId="61" fillId="0" borderId="0" xfId="0" applyNumberFormat="1" applyFont="1" applyFill="1" applyBorder="1" applyAlignment="1">
      <alignment horizontal="center" vertical="top" wrapText="1"/>
    </xf>
    <xf numFmtId="49" fontId="61" fillId="0" borderId="0" xfId="0" applyNumberFormat="1" applyFont="1" applyFill="1" applyBorder="1" applyAlignment="1">
      <alignment vertical="top" wrapText="1"/>
    </xf>
    <xf numFmtId="4" fontId="47" fillId="0" borderId="0" xfId="0" applyNumberFormat="1" applyFont="1" applyFill="1" applyBorder="1" applyAlignment="1">
      <alignment horizontal="center" vertical="top" wrapText="1"/>
    </xf>
    <xf numFmtId="49" fontId="47" fillId="0" borderId="0" xfId="0" applyNumberFormat="1" applyFont="1" applyFill="1" applyBorder="1" applyAlignment="1">
      <alignment horizontal="center" vertical="center" wrapText="1"/>
    </xf>
    <xf numFmtId="4" fontId="47" fillId="0" borderId="0" xfId="0" applyNumberFormat="1" applyFont="1" applyFill="1" applyBorder="1" applyAlignment="1">
      <alignment horizontal="center" vertical="center" wrapText="1"/>
    </xf>
    <xf numFmtId="49" fontId="40" fillId="0" borderId="0" xfId="0" applyNumberFormat="1" applyFont="1" applyFill="1" applyBorder="1" applyAlignment="1">
      <alignment horizontal="left" vertical="top" wrapText="1"/>
    </xf>
    <xf numFmtId="49" fontId="61" fillId="0" borderId="1" xfId="0" applyNumberFormat="1" applyFont="1" applyFill="1" applyBorder="1" applyAlignment="1">
      <alignment horizontal="left" vertical="top" wrapText="1"/>
    </xf>
    <xf numFmtId="3" fontId="40" fillId="0" borderId="1" xfId="0" applyNumberFormat="1" applyFont="1" applyFill="1" applyBorder="1" applyAlignment="1">
      <alignment horizontal="center" vertical="top" wrapText="1"/>
    </xf>
    <xf numFmtId="49" fontId="63" fillId="0" borderId="0" xfId="0" applyNumberFormat="1" applyFont="1" applyFill="1" applyBorder="1" applyAlignment="1">
      <alignment horizontal="left" vertical="top" wrapText="1"/>
    </xf>
    <xf numFmtId="0" fontId="40" fillId="0" borderId="3" xfId="0" applyNumberFormat="1" applyFont="1" applyFill="1" applyBorder="1" applyAlignment="1" applyProtection="1">
      <alignment vertical="top" wrapText="1"/>
      <protection locked="0"/>
    </xf>
    <xf numFmtId="49" fontId="40" fillId="0" borderId="2" xfId="0" applyNumberFormat="1" applyFont="1" applyFill="1" applyBorder="1" applyAlignment="1">
      <alignment horizontal="center" wrapText="1"/>
    </xf>
    <xf numFmtId="49" fontId="40" fillId="0" borderId="2" xfId="0" applyNumberFormat="1" applyFont="1" applyFill="1" applyBorder="1" applyAlignment="1">
      <alignment horizontal="center" vertical="top" wrapText="1"/>
    </xf>
    <xf numFmtId="49" fontId="61" fillId="0" borderId="0" xfId="0" applyNumberFormat="1" applyFont="1" applyFill="1" applyBorder="1" applyAlignment="1">
      <alignment horizontal="left" vertical="top" wrapText="1"/>
    </xf>
    <xf numFmtId="49" fontId="40" fillId="0" borderId="25" xfId="0" applyNumberFormat="1" applyFont="1" applyFill="1" applyBorder="1" applyAlignment="1">
      <alignment horizontal="left" vertical="top"/>
    </xf>
    <xf numFmtId="49" fontId="40" fillId="0" borderId="25" xfId="0" applyNumberFormat="1" applyFont="1" applyFill="1" applyBorder="1" applyAlignment="1">
      <alignment horizontal="left" vertical="top" wrapText="1"/>
    </xf>
    <xf numFmtId="0" fontId="61" fillId="0" borderId="0" xfId="0" applyFont="1" applyFill="1" applyBorder="1" applyAlignment="1">
      <alignment wrapText="1"/>
    </xf>
    <xf numFmtId="49" fontId="55" fillId="0" borderId="0" xfId="0" applyNumberFormat="1" applyFont="1" applyFill="1" applyBorder="1" applyAlignment="1">
      <alignment horizontal="left" vertical="top" wrapText="1"/>
    </xf>
    <xf numFmtId="49" fontId="55" fillId="0" borderId="0" xfId="0" applyNumberFormat="1" applyFont="1" applyFill="1" applyBorder="1" applyAlignment="1">
      <alignment vertical="center" wrapText="1"/>
    </xf>
    <xf numFmtId="49" fontId="55" fillId="0" borderId="0" xfId="0" applyNumberFormat="1" applyFont="1" applyFill="1" applyBorder="1" applyAlignment="1">
      <alignment horizontal="center" vertical="top" wrapText="1"/>
    </xf>
    <xf numFmtId="4" fontId="64" fillId="0" borderId="0" xfId="0" applyNumberFormat="1" applyFont="1" applyFill="1" applyBorder="1" applyAlignment="1">
      <alignment horizontal="left" vertical="top"/>
    </xf>
    <xf numFmtId="0" fontId="64" fillId="0" borderId="0" xfId="0" applyFont="1" applyFill="1" applyBorder="1" applyAlignment="1">
      <alignment horizontal="left"/>
    </xf>
    <xf numFmtId="49" fontId="40" fillId="0" borderId="0" xfId="0" applyNumberFormat="1" applyFont="1" applyFill="1" applyAlignment="1">
      <alignment horizontal="left" wrapText="1"/>
    </xf>
    <xf numFmtId="49" fontId="40" fillId="0" borderId="0" xfId="0" applyNumberFormat="1" applyFont="1" applyFill="1" applyAlignment="1">
      <alignment horizontal="center" wrapText="1"/>
    </xf>
    <xf numFmtId="4" fontId="64" fillId="0" borderId="0" xfId="0" applyNumberFormat="1" applyFont="1" applyFill="1" applyBorder="1" applyAlignment="1">
      <alignment horizontal="right"/>
    </xf>
    <xf numFmtId="4" fontId="40" fillId="0" borderId="0" xfId="0" applyNumberFormat="1" applyFont="1" applyFill="1" applyAlignment="1">
      <alignment horizontal="left" wrapText="1"/>
    </xf>
    <xf numFmtId="49" fontId="47" fillId="0" borderId="0" xfId="0" applyNumberFormat="1" applyFont="1" applyFill="1" applyBorder="1" applyAlignment="1"/>
    <xf numFmtId="170" fontId="47" fillId="0" borderId="0" xfId="0" applyNumberFormat="1" applyFont="1" applyFill="1" applyAlignment="1">
      <alignment wrapText="1"/>
    </xf>
    <xf numFmtId="49" fontId="47" fillId="0" borderId="0" xfId="0" applyNumberFormat="1" applyFont="1" applyFill="1" applyBorder="1" applyAlignment="1">
      <alignment horizontal="left" wrapText="1"/>
    </xf>
    <xf numFmtId="49" fontId="55" fillId="0" borderId="0" xfId="0" applyNumberFormat="1" applyFont="1" applyFill="1" applyBorder="1" applyAlignment="1">
      <alignment horizontal="center" vertical="center" wrapText="1"/>
    </xf>
    <xf numFmtId="4" fontId="55" fillId="0" borderId="0" xfId="0" applyNumberFormat="1" applyFont="1" applyFill="1" applyBorder="1" applyAlignment="1">
      <alignment horizontal="center" vertical="center" wrapText="1"/>
    </xf>
    <xf numFmtId="49" fontId="63" fillId="0" borderId="0" xfId="0" applyNumberFormat="1" applyFont="1" applyFill="1" applyBorder="1" applyAlignment="1">
      <alignment horizontal="right" wrapText="1"/>
    </xf>
    <xf numFmtId="49" fontId="40" fillId="0" borderId="1" xfId="0" applyNumberFormat="1" applyFont="1" applyFill="1" applyBorder="1" applyAlignment="1">
      <alignment horizontal="left" wrapText="1"/>
    </xf>
    <xf numFmtId="49" fontId="40" fillId="0" borderId="1" xfId="0" applyNumberFormat="1" applyFont="1" applyFill="1" applyBorder="1" applyAlignment="1">
      <alignment horizontal="center" vertical="center" wrapText="1"/>
    </xf>
    <xf numFmtId="49" fontId="40" fillId="0" borderId="6" xfId="0" applyNumberFormat="1" applyFont="1" applyFill="1" applyBorder="1" applyAlignment="1">
      <alignment horizontal="center" wrapText="1"/>
    </xf>
    <xf numFmtId="3" fontId="55" fillId="0" borderId="2" xfId="0" applyNumberFormat="1" applyFont="1" applyFill="1" applyBorder="1" applyAlignment="1">
      <alignment wrapText="1"/>
    </xf>
    <xf numFmtId="49" fontId="40" fillId="0" borderId="0" xfId="0" applyNumberFormat="1" applyFont="1" applyFill="1" applyAlignment="1">
      <alignment horizontal="right" wrapText="1"/>
    </xf>
    <xf numFmtId="49" fontId="40" fillId="0" borderId="25" xfId="0" applyNumberFormat="1" applyFont="1" applyFill="1" applyBorder="1" applyAlignment="1"/>
    <xf numFmtId="49" fontId="40" fillId="0" borderId="25" xfId="0" applyNumberFormat="1" applyFont="1" applyFill="1" applyBorder="1" applyAlignment="1">
      <alignment wrapText="1"/>
    </xf>
    <xf numFmtId="4" fontId="55" fillId="0" borderId="25" xfId="0" applyNumberFormat="1" applyFont="1" applyFill="1" applyBorder="1" applyAlignment="1">
      <alignment horizontal="center" vertical="center" wrapText="1"/>
    </xf>
    <xf numFmtId="4" fontId="47" fillId="0" borderId="0" xfId="0" applyNumberFormat="1" applyFont="1" applyFill="1" applyAlignment="1">
      <alignment horizontal="center" wrapText="1"/>
    </xf>
    <xf numFmtId="49" fontId="40" fillId="0" borderId="0" xfId="0" applyNumberFormat="1" applyFont="1" applyFill="1" applyBorder="1" applyAlignment="1">
      <alignment horizontal="left" wrapText="1"/>
    </xf>
    <xf numFmtId="49" fontId="40" fillId="0" borderId="0" xfId="0" applyNumberFormat="1" applyFont="1" applyFill="1" applyBorder="1" applyAlignment="1">
      <alignment horizontal="center" wrapText="1"/>
    </xf>
    <xf numFmtId="4" fontId="47" fillId="0" borderId="0" xfId="0" applyNumberFormat="1" applyFont="1" applyFill="1" applyBorder="1" applyAlignment="1">
      <alignment horizontal="left" wrapText="1"/>
    </xf>
    <xf numFmtId="49" fontId="64" fillId="0" borderId="0" xfId="0" applyNumberFormat="1" applyFont="1" applyFill="1" applyBorder="1" applyAlignment="1">
      <alignment horizontal="left" vertical="top"/>
    </xf>
    <xf numFmtId="49" fontId="55" fillId="0" borderId="0" xfId="0" applyNumberFormat="1" applyFont="1" applyFill="1" applyBorder="1" applyAlignment="1">
      <alignment vertical="top" wrapText="1"/>
    </xf>
    <xf numFmtId="49" fontId="40" fillId="0" borderId="0" xfId="0" applyNumberFormat="1" applyFont="1" applyFill="1" applyBorder="1" applyAlignment="1"/>
    <xf numFmtId="49" fontId="40" fillId="0" borderId="0" xfId="0" applyNumberFormat="1" applyFont="1" applyFill="1" applyAlignment="1"/>
    <xf numFmtId="49" fontId="35" fillId="0" borderId="0" xfId="0" applyNumberFormat="1" applyFont="1" applyBorder="1" applyAlignment="1">
      <alignment horizontal="left" vertical="top" wrapText="1"/>
    </xf>
    <xf numFmtId="49" fontId="40" fillId="0" borderId="0" xfId="0" applyNumberFormat="1" applyFont="1" applyFill="1" applyBorder="1" applyAlignment="1">
      <alignment horizontal="center" textRotation="90" wrapText="1"/>
    </xf>
    <xf numFmtId="49" fontId="55" fillId="0" borderId="27" xfId="0" applyNumberFormat="1" applyFont="1" applyFill="1" applyBorder="1" applyAlignment="1">
      <alignment horizontal="center" textRotation="90" wrapText="1"/>
    </xf>
    <xf numFmtId="4" fontId="55" fillId="0" borderId="20" xfId="0" applyNumberFormat="1" applyFont="1" applyFill="1" applyBorder="1" applyAlignment="1">
      <alignment horizontal="center" textRotation="90" wrapText="1"/>
    </xf>
    <xf numFmtId="49" fontId="65" fillId="0" borderId="0" xfId="0" applyNumberFormat="1" applyFont="1" applyFill="1" applyAlignment="1">
      <alignment horizontal="left" vertical="top" wrapText="1"/>
    </xf>
    <xf numFmtId="49" fontId="40" fillId="0" borderId="21" xfId="0" applyNumberFormat="1" applyFont="1" applyFill="1" applyBorder="1" applyAlignment="1">
      <alignment wrapText="1"/>
    </xf>
    <xf numFmtId="49" fontId="40" fillId="0" borderId="27" xfId="0" applyNumberFormat="1" applyFont="1" applyFill="1" applyBorder="1" applyAlignment="1">
      <alignment wrapText="1"/>
    </xf>
    <xf numFmtId="49" fontId="40" fillId="0" borderId="27" xfId="0" applyNumberFormat="1" applyFont="1" applyFill="1" applyBorder="1" applyAlignment="1">
      <alignment horizontal="left" wrapText="1"/>
    </xf>
    <xf numFmtId="49" fontId="40" fillId="0" borderId="27" xfId="0" applyNumberFormat="1" applyFont="1" applyFill="1" applyBorder="1" applyAlignment="1">
      <alignment horizontal="center" wrapText="1"/>
    </xf>
    <xf numFmtId="4" fontId="40" fillId="0" borderId="20" xfId="0" applyNumberFormat="1" applyFont="1" applyFill="1" applyBorder="1" applyAlignment="1">
      <alignment horizontal="left" wrapText="1"/>
    </xf>
    <xf numFmtId="49" fontId="40" fillId="0" borderId="0" xfId="0" applyNumberFormat="1" applyFont="1" applyFill="1" applyBorder="1" applyAlignment="1">
      <alignment horizontal="right" vertical="top" wrapText="1"/>
    </xf>
    <xf numFmtId="49" fontId="40" fillId="0" borderId="1" xfId="0" applyNumberFormat="1" applyFont="1" applyFill="1" applyBorder="1" applyAlignment="1">
      <alignment horizontal="left" vertical="top" wrapText="1"/>
    </xf>
    <xf numFmtId="49" fontId="55" fillId="0" borderId="1" xfId="0" applyNumberFormat="1" applyFont="1" applyFill="1" applyBorder="1" applyAlignment="1">
      <alignment horizontal="center" vertical="top" wrapText="1"/>
    </xf>
    <xf numFmtId="3" fontId="55" fillId="0" borderId="1" xfId="0" applyNumberFormat="1" applyFont="1" applyFill="1" applyBorder="1" applyAlignment="1">
      <alignment horizontal="center" vertical="top" wrapText="1"/>
    </xf>
    <xf numFmtId="0" fontId="55" fillId="0" borderId="1" xfId="0" applyNumberFormat="1" applyFont="1" applyFill="1" applyBorder="1" applyAlignment="1">
      <alignment horizontal="center" vertical="top" wrapText="1"/>
    </xf>
    <xf numFmtId="4" fontId="55" fillId="0" borderId="1" xfId="0" applyNumberFormat="1" applyFont="1" applyFill="1" applyBorder="1" applyAlignment="1">
      <alignment horizontal="center" vertical="top" wrapText="1"/>
    </xf>
    <xf numFmtId="49" fontId="61" fillId="0" borderId="18" xfId="0" applyNumberFormat="1" applyFont="1" applyFill="1" applyBorder="1" applyAlignment="1">
      <alignment vertical="center" wrapText="1"/>
    </xf>
    <xf numFmtId="49" fontId="55" fillId="0" borderId="6" xfId="0" applyNumberFormat="1" applyFont="1" applyFill="1" applyBorder="1" applyAlignment="1">
      <alignment horizontal="left" vertical="center" wrapText="1"/>
    </xf>
    <xf numFmtId="49" fontId="55" fillId="0" borderId="6" xfId="0" applyNumberFormat="1" applyFont="1" applyFill="1" applyBorder="1" applyAlignment="1">
      <alignment horizontal="center" vertical="center" wrapText="1"/>
    </xf>
    <xf numFmtId="0" fontId="55" fillId="0" borderId="6" xfId="0" applyNumberFormat="1" applyFont="1" applyFill="1" applyBorder="1" applyAlignment="1">
      <alignment horizontal="center" vertical="center" wrapText="1"/>
    </xf>
    <xf numFmtId="3" fontId="55" fillId="0" borderId="6" xfId="0" applyNumberFormat="1" applyFont="1" applyFill="1" applyBorder="1" applyAlignment="1">
      <alignment horizontal="center" vertical="center" wrapText="1"/>
    </xf>
    <xf numFmtId="49" fontId="61" fillId="0" borderId="4" xfId="0" applyNumberFormat="1" applyFont="1" applyFill="1" applyBorder="1" applyAlignment="1">
      <alignment vertical="center" wrapText="1"/>
    </xf>
    <xf numFmtId="49" fontId="55" fillId="0" borderId="2" xfId="0" applyNumberFormat="1" applyFont="1" applyFill="1" applyBorder="1" applyAlignment="1">
      <alignment horizontal="left" vertical="center" wrapText="1"/>
    </xf>
    <xf numFmtId="49" fontId="55" fillId="0" borderId="2" xfId="0" applyNumberFormat="1" applyFont="1" applyFill="1" applyBorder="1" applyAlignment="1">
      <alignment horizontal="center" vertical="center" wrapText="1"/>
    </xf>
    <xf numFmtId="16" fontId="55" fillId="0" borderId="2" xfId="0" applyNumberFormat="1" applyFont="1" applyFill="1" applyBorder="1" applyAlignment="1">
      <alignment horizontal="center" vertical="center" wrapText="1"/>
    </xf>
    <xf numFmtId="0" fontId="55" fillId="0" borderId="2" xfId="0" applyNumberFormat="1" applyFont="1" applyFill="1" applyBorder="1" applyAlignment="1">
      <alignment horizontal="center" vertical="center" wrapText="1"/>
    </xf>
    <xf numFmtId="3" fontId="55" fillId="0" borderId="2" xfId="0" applyNumberFormat="1" applyFont="1" applyFill="1" applyBorder="1" applyAlignment="1">
      <alignment horizontal="center" vertical="center" wrapText="1"/>
    </xf>
    <xf numFmtId="49" fontId="50" fillId="0" borderId="0" xfId="0" applyNumberFormat="1" applyFont="1" applyFill="1" applyAlignment="1">
      <alignment wrapText="1"/>
    </xf>
    <xf numFmtId="49" fontId="50" fillId="0" borderId="0" xfId="0" applyNumberFormat="1" applyFont="1" applyFill="1" applyBorder="1" applyAlignment="1">
      <alignment wrapText="1"/>
    </xf>
    <xf numFmtId="49" fontId="50" fillId="0" borderId="0" xfId="0" applyNumberFormat="1" applyFont="1" applyFill="1" applyBorder="1" applyAlignment="1">
      <alignment horizontal="center" wrapText="1"/>
    </xf>
    <xf numFmtId="4" fontId="42" fillId="0" borderId="0" xfId="0" applyNumberFormat="1" applyFont="1" applyFill="1" applyBorder="1" applyAlignment="1">
      <alignment horizontal="center" vertical="center" wrapText="1"/>
    </xf>
    <xf numFmtId="0" fontId="40" fillId="0" borderId="0" xfId="0" applyNumberFormat="1" applyFont="1" applyFill="1" applyAlignment="1">
      <alignment wrapText="1"/>
    </xf>
    <xf numFmtId="49" fontId="61" fillId="0" borderId="0" xfId="0" applyNumberFormat="1" applyFont="1" applyFill="1" applyAlignment="1">
      <alignment wrapText="1"/>
    </xf>
    <xf numFmtId="49" fontId="61" fillId="0" borderId="0" xfId="0" applyNumberFormat="1" applyFont="1" applyFill="1" applyBorder="1" applyAlignment="1">
      <alignment horizontal="center" wrapText="1"/>
    </xf>
    <xf numFmtId="4" fontId="62" fillId="0" borderId="0" xfId="0" applyNumberFormat="1" applyFont="1" applyFill="1" applyBorder="1" applyAlignment="1">
      <alignment horizontal="center" vertical="center" wrapText="1"/>
    </xf>
    <xf numFmtId="49" fontId="40" fillId="0" borderId="1" xfId="0" applyNumberFormat="1" applyFont="1" applyFill="1" applyBorder="1" applyAlignment="1">
      <alignment wrapText="1"/>
    </xf>
    <xf numFmtId="49" fontId="40" fillId="0" borderId="1" xfId="0" applyNumberFormat="1" applyFont="1" applyFill="1" applyBorder="1" applyAlignment="1">
      <alignment horizontal="center" wrapText="1"/>
    </xf>
    <xf numFmtId="49" fontId="61" fillId="0" borderId="4" xfId="0" applyNumberFormat="1" applyFont="1" applyFill="1" applyBorder="1" applyAlignment="1">
      <alignment horizontal="left" vertical="center" wrapText="1"/>
    </xf>
    <xf numFmtId="49" fontId="55" fillId="0" borderId="2" xfId="0" applyNumberFormat="1" applyFont="1" applyFill="1" applyBorder="1" applyAlignment="1">
      <alignment horizontal="center" vertical="top" wrapText="1"/>
    </xf>
    <xf numFmtId="3" fontId="40" fillId="0" borderId="0" xfId="0" applyNumberFormat="1" applyFont="1" applyFill="1" applyAlignment="1">
      <alignment wrapText="1"/>
    </xf>
    <xf numFmtId="1" fontId="55" fillId="0" borderId="2" xfId="0" applyNumberFormat="1" applyFont="1" applyFill="1" applyBorder="1" applyAlignment="1">
      <alignment horizontal="center" vertical="center" wrapText="1"/>
    </xf>
    <xf numFmtId="1" fontId="55" fillId="0" borderId="2" xfId="0" applyNumberFormat="1" applyFont="1" applyFill="1" applyBorder="1" applyAlignment="1">
      <alignment horizontal="center" vertical="top" wrapText="1"/>
    </xf>
    <xf numFmtId="49" fontId="65" fillId="0" borderId="0" xfId="0" applyNumberFormat="1" applyFont="1" applyFill="1" applyAlignment="1">
      <alignment vertical="center" wrapText="1"/>
    </xf>
    <xf numFmtId="49" fontId="66" fillId="0" borderId="0" xfId="0" applyNumberFormat="1" applyFont="1" applyFill="1" applyBorder="1" applyAlignment="1">
      <alignment horizontal="left" vertical="top" wrapText="1"/>
    </xf>
    <xf numFmtId="49" fontId="42" fillId="0" borderId="0" xfId="0" applyNumberFormat="1" applyFont="1" applyFill="1" applyBorder="1" applyAlignment="1">
      <alignment horizontal="left" vertical="top" wrapText="1"/>
    </xf>
    <xf numFmtId="49" fontId="42" fillId="0" borderId="0" xfId="0" applyNumberFormat="1" applyFont="1" applyFill="1" applyBorder="1" applyAlignment="1">
      <alignment horizontal="center" vertical="top" wrapText="1"/>
    </xf>
    <xf numFmtId="0" fontId="42" fillId="0" borderId="0" xfId="0" applyNumberFormat="1" applyFont="1" applyFill="1" applyBorder="1" applyAlignment="1">
      <alignment horizontal="center" vertical="top" wrapText="1"/>
    </xf>
    <xf numFmtId="3" fontId="42" fillId="0" borderId="0" xfId="0" applyNumberFormat="1" applyFont="1" applyFill="1" applyBorder="1" applyAlignment="1">
      <alignment horizontal="center" vertical="top" wrapText="1"/>
    </xf>
    <xf numFmtId="1" fontId="42" fillId="0" borderId="0" xfId="0" applyNumberFormat="1" applyFont="1" applyFill="1" applyBorder="1" applyAlignment="1">
      <alignment horizontal="center" vertical="top" wrapText="1"/>
    </xf>
    <xf numFmtId="171" fontId="39" fillId="0" borderId="1" xfId="15" applyFont="1" applyFill="1" applyBorder="1" applyAlignment="1">
      <alignment horizontal="center" vertical="center"/>
    </xf>
    <xf numFmtId="171" fontId="39" fillId="0" borderId="1" xfId="15" applyFont="1" applyFill="1" applyBorder="1" applyAlignment="1">
      <alignment vertical="center" wrapText="1"/>
    </xf>
    <xf numFmtId="171" fontId="39" fillId="0" borderId="1" xfId="15" applyFont="1" applyFill="1" applyBorder="1" applyAlignment="1">
      <alignment horizontal="left"/>
    </xf>
    <xf numFmtId="172" fontId="39" fillId="0" borderId="1" xfId="15" applyNumberFormat="1" applyFont="1" applyFill="1" applyBorder="1" applyAlignment="1"/>
    <xf numFmtId="172" fontId="39" fillId="0" borderId="1" xfId="15" applyNumberFormat="1" applyFont="1" applyFill="1" applyBorder="1" applyAlignment="1">
      <alignment horizontal="right"/>
    </xf>
    <xf numFmtId="174" fontId="39" fillId="0" borderId="1" xfId="15" applyNumberFormat="1" applyFont="1" applyFill="1" applyBorder="1" applyAlignment="1"/>
    <xf numFmtId="49" fontId="47" fillId="0" borderId="0" xfId="0" applyNumberFormat="1" applyFont="1" applyFill="1" applyBorder="1" applyAlignment="1">
      <alignment horizontal="left"/>
    </xf>
    <xf numFmtId="4" fontId="8" fillId="0" borderId="2" xfId="2" applyNumberFormat="1" applyFont="1" applyFill="1" applyBorder="1" applyAlignment="1">
      <alignment vertical="top"/>
    </xf>
    <xf numFmtId="0" fontId="70" fillId="0" borderId="0" xfId="16" applyFont="1" applyAlignment="1">
      <alignment vertical="top"/>
    </xf>
    <xf numFmtId="0" fontId="69" fillId="0" borderId="0" xfId="16" applyFont="1" applyAlignment="1">
      <alignment horizontal="left" vertical="top"/>
    </xf>
    <xf numFmtId="0" fontId="71" fillId="0" borderId="0" xfId="16" applyFont="1" applyAlignment="1">
      <alignment horizontal="left" indent="1"/>
    </xf>
    <xf numFmtId="4" fontId="71" fillId="0" borderId="0" xfId="16" applyNumberFormat="1" applyFont="1"/>
    <xf numFmtId="0" fontId="72" fillId="0" borderId="0" xfId="16" applyFont="1" applyAlignment="1">
      <alignment horizontal="left"/>
    </xf>
    <xf numFmtId="0" fontId="73" fillId="0" borderId="0" xfId="16" applyFont="1" applyAlignment="1">
      <alignment horizontal="right" vertical="top"/>
    </xf>
    <xf numFmtId="0" fontId="75" fillId="0" borderId="0" xfId="16" applyFont="1" applyAlignment="1">
      <alignment vertical="top"/>
    </xf>
    <xf numFmtId="0" fontId="76" fillId="0" borderId="0" xfId="16" applyFont="1" applyAlignment="1">
      <alignment vertical="top"/>
    </xf>
    <xf numFmtId="0" fontId="72" fillId="0" borderId="0" xfId="16" applyFont="1" applyAlignment="1">
      <alignment horizontal="left" vertical="top"/>
    </xf>
    <xf numFmtId="0" fontId="73" fillId="0" borderId="0" xfId="16" applyFont="1" applyAlignment="1">
      <alignment horizontal="left" vertical="top"/>
    </xf>
    <xf numFmtId="0" fontId="74" fillId="0" borderId="0" xfId="17" applyFont="1" applyBorder="1" applyAlignment="1">
      <alignment horizontal="center" vertical="center" wrapText="1"/>
    </xf>
    <xf numFmtId="4" fontId="74" fillId="0" borderId="0" xfId="17" applyNumberFormat="1" applyFont="1" applyBorder="1" applyAlignment="1">
      <alignment wrapText="1"/>
    </xf>
    <xf numFmtId="49" fontId="74" fillId="0" borderId="0" xfId="17" applyNumberFormat="1" applyFont="1" applyBorder="1" applyAlignment="1">
      <alignment horizontal="center" vertical="center" wrapText="1"/>
    </xf>
    <xf numFmtId="49" fontId="74" fillId="0" borderId="0" xfId="17" applyNumberFormat="1" applyFont="1" applyBorder="1" applyAlignment="1">
      <alignment vertical="justify" wrapText="1"/>
    </xf>
    <xf numFmtId="0" fontId="74" fillId="0" borderId="0" xfId="17" applyFont="1" applyBorder="1" applyAlignment="1">
      <alignment wrapText="1"/>
    </xf>
    <xf numFmtId="0" fontId="74" fillId="0" borderId="0" xfId="17" applyFont="1" applyBorder="1" applyAlignment="1">
      <alignment horizontal="center" wrapText="1"/>
    </xf>
    <xf numFmtId="1" fontId="74" fillId="0" borderId="0" xfId="17" applyNumberFormat="1" applyFont="1" applyBorder="1" applyProtection="1">
      <protection locked="0"/>
    </xf>
    <xf numFmtId="0" fontId="77" fillId="0" borderId="0" xfId="17" applyFont="1" applyBorder="1" applyAlignment="1">
      <alignment wrapText="1"/>
    </xf>
    <xf numFmtId="49" fontId="40" fillId="0" borderId="0" xfId="0" applyNumberFormat="1" applyFont="1" applyFill="1" applyAlignment="1">
      <alignment wrapText="1"/>
    </xf>
    <xf numFmtId="0" fontId="13" fillId="0" borderId="0" xfId="0" applyFont="1" applyBorder="1" applyAlignment="1">
      <alignment horizontal="left" vertical="top" wrapText="1"/>
    </xf>
    <xf numFmtId="4" fontId="64" fillId="0" borderId="0" xfId="0" applyNumberFormat="1" applyFont="1" applyFill="1" applyBorder="1" applyAlignment="1">
      <alignment horizontal="center"/>
    </xf>
    <xf numFmtId="49" fontId="43" fillId="0" borderId="0" xfId="2" applyNumberFormat="1" applyFont="1" applyFill="1" applyBorder="1" applyAlignment="1">
      <alignment vertical="top" wrapText="1"/>
    </xf>
    <xf numFmtId="49" fontId="40" fillId="0" borderId="0" xfId="0" applyNumberFormat="1" applyFont="1" applyBorder="1" applyAlignment="1">
      <alignment horizontal="left" vertical="top" wrapText="1"/>
    </xf>
    <xf numFmtId="49" fontId="47" fillId="0" borderId="0" xfId="0" applyNumberFormat="1" applyFont="1" applyFill="1" applyBorder="1" applyAlignment="1">
      <alignment horizontal="left" vertical="top" wrapText="1"/>
    </xf>
    <xf numFmtId="0" fontId="71" fillId="0" borderId="0" xfId="19" applyFont="1"/>
    <xf numFmtId="0" fontId="71" fillId="0" borderId="11" xfId="2" applyFont="1" applyBorder="1" applyAlignment="1">
      <alignment horizontal="center" vertical="center"/>
    </xf>
    <xf numFmtId="0" fontId="71" fillId="0" borderId="11" xfId="2" applyFont="1" applyBorder="1" applyAlignment="1">
      <alignment horizontal="center" vertical="center" wrapText="1"/>
    </xf>
    <xf numFmtId="4" fontId="71" fillId="0" borderId="11" xfId="2" applyNumberFormat="1" applyFont="1" applyBorder="1" applyAlignment="1">
      <alignment horizontal="center" vertical="center"/>
    </xf>
    <xf numFmtId="0" fontId="73" fillId="3" borderId="0" xfId="19" applyFont="1" applyFill="1"/>
    <xf numFmtId="0" fontId="77" fillId="2" borderId="11" xfId="19" applyFont="1" applyFill="1" applyBorder="1" applyAlignment="1">
      <alignment horizontal="right" wrapText="1"/>
    </xf>
    <xf numFmtId="0" fontId="77" fillId="2" borderId="11" xfId="19" applyFont="1" applyFill="1" applyBorder="1" applyAlignment="1">
      <alignment wrapText="1"/>
    </xf>
    <xf numFmtId="2" fontId="77" fillId="2" borderId="11" xfId="19" applyNumberFormat="1" applyFont="1" applyFill="1" applyBorder="1" applyAlignment="1">
      <alignment horizontal="right" wrapText="1"/>
    </xf>
    <xf numFmtId="0" fontId="71" fillId="0" borderId="11" xfId="19" applyFont="1" applyBorder="1" applyAlignment="1">
      <alignment wrapText="1"/>
    </xf>
    <xf numFmtId="0" fontId="71" fillId="4" borderId="0" xfId="19" applyFont="1" applyFill="1"/>
    <xf numFmtId="0" fontId="71" fillId="0" borderId="11" xfId="19" applyFont="1" applyBorder="1" applyAlignment="1">
      <alignment vertical="top" wrapText="1"/>
    </xf>
    <xf numFmtId="164" fontId="71" fillId="0" borderId="11" xfId="2" applyNumberFormat="1" applyFont="1" applyBorder="1" applyAlignment="1">
      <alignment horizontal="right" vertical="top"/>
    </xf>
    <xf numFmtId="4" fontId="71" fillId="0" borderId="11" xfId="19" applyNumberFormat="1" applyFont="1" applyBorder="1" applyAlignment="1">
      <alignment wrapText="1"/>
    </xf>
    <xf numFmtId="4" fontId="71" fillId="0" borderId="11" xfId="19" applyNumberFormat="1" applyFont="1" applyBorder="1" applyAlignment="1">
      <alignment horizontal="right" wrapText="1"/>
    </xf>
    <xf numFmtId="2" fontId="71" fillId="0" borderId="11" xfId="2" applyNumberFormat="1" applyFont="1" applyBorder="1" applyAlignment="1">
      <alignment vertical="top" wrapText="1"/>
    </xf>
    <xf numFmtId="0" fontId="71" fillId="4" borderId="11" xfId="19" applyFont="1" applyFill="1" applyBorder="1" applyAlignment="1">
      <alignment vertical="top" wrapText="1"/>
    </xf>
    <xf numFmtId="0" fontId="73" fillId="4" borderId="11" xfId="19" applyFont="1" applyFill="1" applyBorder="1" applyAlignment="1">
      <alignment vertical="top" wrapText="1"/>
    </xf>
    <xf numFmtId="0" fontId="71" fillId="4" borderId="11" xfId="19" applyFont="1" applyFill="1" applyBorder="1" applyAlignment="1">
      <alignment wrapText="1"/>
    </xf>
    <xf numFmtId="4" fontId="71" fillId="4" borderId="11" xfId="19" applyNumberFormat="1" applyFont="1" applyFill="1" applyBorder="1" applyAlignment="1">
      <alignment wrapText="1"/>
    </xf>
    <xf numFmtId="4" fontId="71" fillId="4" borderId="11" xfId="19" applyNumberFormat="1" applyFont="1" applyFill="1" applyBorder="1" applyAlignment="1">
      <alignment horizontal="right" wrapText="1"/>
    </xf>
    <xf numFmtId="0" fontId="77" fillId="2" borderId="11" xfId="19" applyFont="1" applyFill="1" applyBorder="1" applyAlignment="1">
      <alignment vertical="top" wrapText="1"/>
    </xf>
    <xf numFmtId="4" fontId="77" fillId="2" borderId="11" xfId="19" applyNumberFormat="1" applyFont="1" applyFill="1" applyBorder="1" applyAlignment="1">
      <alignment wrapText="1"/>
    </xf>
    <xf numFmtId="4" fontId="77" fillId="2" borderId="11" xfId="19" applyNumberFormat="1" applyFont="1" applyFill="1" applyBorder="1" applyAlignment="1">
      <alignment horizontal="right" wrapText="1"/>
    </xf>
    <xf numFmtId="164" fontId="71" fillId="4" borderId="11" xfId="2" applyNumberFormat="1" applyFont="1" applyFill="1" applyBorder="1" applyAlignment="1">
      <alignment horizontal="right" vertical="top"/>
    </xf>
    <xf numFmtId="0" fontId="71" fillId="0" borderId="11" xfId="2" applyFont="1" applyBorder="1" applyAlignment="1">
      <alignment vertical="top"/>
    </xf>
    <xf numFmtId="0" fontId="71" fillId="0" borderId="11" xfId="2" applyFont="1" applyBorder="1" applyAlignment="1">
      <alignment vertical="top" wrapText="1"/>
    </xf>
    <xf numFmtId="0" fontId="73" fillId="4" borderId="11" xfId="19" applyFont="1" applyFill="1" applyBorder="1" applyAlignment="1">
      <alignment wrapText="1"/>
    </xf>
    <xf numFmtId="4" fontId="73" fillId="4" borderId="11" xfId="19" applyNumberFormat="1" applyFont="1" applyFill="1" applyBorder="1" applyAlignment="1">
      <alignment wrapText="1"/>
    </xf>
    <xf numFmtId="4" fontId="73" fillId="4" borderId="11" xfId="19" applyNumberFormat="1" applyFont="1" applyFill="1" applyBorder="1" applyAlignment="1">
      <alignment horizontal="right" wrapText="1"/>
    </xf>
    <xf numFmtId="0" fontId="71" fillId="0" borderId="11" xfId="7" applyFont="1" applyBorder="1" applyAlignment="1">
      <alignment vertical="top" wrapText="1"/>
    </xf>
    <xf numFmtId="4" fontId="71" fillId="0" borderId="11" xfId="2" applyNumberFormat="1" applyFont="1" applyBorder="1" applyAlignment="1">
      <alignment horizontal="right" vertical="top"/>
    </xf>
    <xf numFmtId="0" fontId="73" fillId="2" borderId="11" xfId="19" applyFont="1" applyFill="1" applyBorder="1" applyAlignment="1">
      <alignment vertical="top" wrapText="1"/>
    </xf>
    <xf numFmtId="0" fontId="73" fillId="2" borderId="11" xfId="19" applyFont="1" applyFill="1" applyBorder="1" applyAlignment="1">
      <alignment wrapText="1"/>
    </xf>
    <xf numFmtId="4" fontId="73" fillId="2" borderId="11" xfId="19" applyNumberFormat="1" applyFont="1" applyFill="1" applyBorder="1" applyAlignment="1">
      <alignment wrapText="1"/>
    </xf>
    <xf numFmtId="4" fontId="73" fillId="2" borderId="11" xfId="19" applyNumberFormat="1" applyFont="1" applyFill="1" applyBorder="1" applyAlignment="1">
      <alignment horizontal="right" wrapText="1"/>
    </xf>
    <xf numFmtId="0" fontId="71" fillId="0" borderId="11" xfId="2" applyFont="1" applyBorder="1" applyAlignment="1">
      <alignment horizontal="center" vertical="top"/>
    </xf>
    <xf numFmtId="2" fontId="77" fillId="2" borderId="11" xfId="19" applyNumberFormat="1" applyFont="1" applyFill="1" applyBorder="1" applyAlignment="1">
      <alignment wrapText="1"/>
    </xf>
    <xf numFmtId="2" fontId="71" fillId="0" borderId="11" xfId="19" applyNumberFormat="1" applyFont="1" applyBorder="1" applyAlignment="1">
      <alignment wrapText="1"/>
    </xf>
    <xf numFmtId="0" fontId="71" fillId="3" borderId="0" xfId="19" applyFont="1" applyFill="1"/>
    <xf numFmtId="2" fontId="71" fillId="4" borderId="11" xfId="19" applyNumberFormat="1" applyFont="1" applyFill="1" applyBorder="1" applyAlignment="1">
      <alignment wrapText="1"/>
    </xf>
    <xf numFmtId="0" fontId="71" fillId="0" borderId="0" xfId="19" applyFont="1" applyAlignment="1">
      <alignment wrapText="1"/>
    </xf>
    <xf numFmtId="4" fontId="71" fillId="0" borderId="0" xfId="19" applyNumberFormat="1" applyFont="1"/>
    <xf numFmtId="0" fontId="80" fillId="0" borderId="0" xfId="19" applyFont="1" applyAlignment="1">
      <alignment wrapText="1"/>
    </xf>
    <xf numFmtId="0" fontId="73" fillId="0" borderId="0" xfId="19" applyFont="1" applyAlignment="1">
      <alignment horizontal="center" wrapText="1"/>
    </xf>
    <xf numFmtId="0" fontId="73" fillId="0" borderId="0" xfId="19" applyFont="1" applyAlignment="1">
      <alignment wrapText="1"/>
    </xf>
    <xf numFmtId="0" fontId="71" fillId="0" borderId="7" xfId="19" applyFont="1" applyBorder="1"/>
    <xf numFmtId="4" fontId="71" fillId="0" borderId="7" xfId="19" applyNumberFormat="1" applyFont="1" applyBorder="1"/>
    <xf numFmtId="4" fontId="73" fillId="0" borderId="0" xfId="19" applyNumberFormat="1" applyFont="1"/>
    <xf numFmtId="0" fontId="71" fillId="0" borderId="7" xfId="19" applyFont="1" applyBorder="1" applyAlignment="1">
      <alignment wrapText="1"/>
    </xf>
    <xf numFmtId="0" fontId="71" fillId="0" borderId="0" xfId="16" applyFont="1"/>
    <xf numFmtId="165" fontId="82" fillId="0" borderId="0" xfId="16" applyNumberFormat="1" applyFont="1" applyAlignment="1">
      <alignment vertical="top"/>
    </xf>
    <xf numFmtId="3" fontId="82" fillId="0" borderId="0" xfId="16" applyNumberFormat="1" applyFont="1" applyAlignment="1">
      <alignment vertical="top"/>
    </xf>
    <xf numFmtId="3" fontId="71" fillId="0" borderId="0" xfId="16" applyNumberFormat="1" applyFont="1"/>
    <xf numFmtId="0" fontId="82" fillId="0" borderId="0" xfId="16" applyFont="1" applyAlignment="1">
      <alignment vertical="top"/>
    </xf>
    <xf numFmtId="0" fontId="72" fillId="0" borderId="0" xfId="16" applyFont="1" applyAlignment="1">
      <alignment vertical="top"/>
    </xf>
    <xf numFmtId="0" fontId="72" fillId="0" borderId="0" xfId="16" applyFont="1"/>
    <xf numFmtId="0" fontId="77" fillId="0" borderId="0" xfId="16" applyFont="1" applyAlignment="1">
      <alignment vertical="top"/>
    </xf>
    <xf numFmtId="0" fontId="73" fillId="0" borderId="2" xfId="16" applyFont="1" applyBorder="1" applyAlignment="1">
      <alignment horizontal="center" vertical="center"/>
    </xf>
    <xf numFmtId="0" fontId="73" fillId="0" borderId="2" xfId="16" applyFont="1" applyBorder="1" applyAlignment="1">
      <alignment horizontal="left" vertical="center"/>
    </xf>
    <xf numFmtId="0" fontId="73" fillId="0" borderId="2" xfId="16" applyFont="1" applyBorder="1" applyAlignment="1">
      <alignment horizontal="center" vertical="center" wrapText="1"/>
    </xf>
    <xf numFmtId="0" fontId="81" fillId="0" borderId="0" xfId="16" applyFont="1" applyAlignment="1">
      <alignment horizontal="center" vertical="top"/>
    </xf>
    <xf numFmtId="0" fontId="80" fillId="0" borderId="0" xfId="16" applyFont="1" applyAlignment="1">
      <alignment horizontal="center" vertical="center"/>
    </xf>
    <xf numFmtId="165" fontId="81" fillId="0" borderId="0" xfId="16" applyNumberFormat="1" applyFont="1" applyAlignment="1">
      <alignment horizontal="center" vertical="top"/>
    </xf>
    <xf numFmtId="3" fontId="80" fillId="0" borderId="0" xfId="16" applyNumberFormat="1" applyFont="1" applyAlignment="1">
      <alignment vertical="center"/>
    </xf>
    <xf numFmtId="0" fontId="80" fillId="0" borderId="0" xfId="16" applyFont="1" applyAlignment="1">
      <alignment horizontal="center" vertical="top"/>
    </xf>
    <xf numFmtId="0" fontId="71" fillId="0" borderId="5" xfId="16" applyFont="1" applyBorder="1" applyAlignment="1">
      <alignment vertical="top"/>
    </xf>
    <xf numFmtId="167" fontId="71" fillId="0" borderId="11" xfId="16" applyNumberFormat="1" applyFont="1" applyBorder="1" applyAlignment="1">
      <alignment horizontal="right" vertical="top"/>
    </xf>
    <xf numFmtId="4" fontId="71" fillId="0" borderId="4" xfId="22" applyNumberFormat="1" applyFont="1" applyFill="1" applyBorder="1" applyAlignment="1">
      <alignment horizontal="right" vertical="top"/>
    </xf>
    <xf numFmtId="0" fontId="71" fillId="0" borderId="0" xfId="16" applyFont="1" applyAlignment="1">
      <alignment vertical="top"/>
    </xf>
    <xf numFmtId="168" fontId="71" fillId="0" borderId="11" xfId="2" applyNumberFormat="1" applyFont="1" applyBorder="1" applyAlignment="1">
      <alignment vertical="top"/>
    </xf>
    <xf numFmtId="0" fontId="71" fillId="0" borderId="11" xfId="2" applyFont="1" applyBorder="1" applyAlignment="1">
      <alignment horizontal="left" vertical="top" wrapText="1"/>
    </xf>
    <xf numFmtId="4" fontId="71" fillId="0" borderId="4" xfId="2" applyNumberFormat="1" applyFont="1" applyBorder="1" applyAlignment="1">
      <alignment vertical="top"/>
    </xf>
    <xf numFmtId="0" fontId="71" fillId="0" borderId="11" xfId="16" applyFont="1" applyBorder="1" applyAlignment="1">
      <alignment horizontal="left" vertical="top" wrapText="1"/>
    </xf>
    <xf numFmtId="0" fontId="71" fillId="0" borderId="4" xfId="2" applyFont="1" applyBorder="1" applyAlignment="1">
      <alignment vertical="center"/>
    </xf>
    <xf numFmtId="0" fontId="71" fillId="0" borderId="4" xfId="2" applyFont="1" applyBorder="1" applyAlignment="1">
      <alignment vertical="center" wrapText="1"/>
    </xf>
    <xf numFmtId="0" fontId="71" fillId="0" borderId="4" xfId="16" applyFont="1" applyBorder="1" applyAlignment="1">
      <alignment horizontal="left" vertical="top"/>
    </xf>
    <xf numFmtId="168" fontId="71" fillId="0" borderId="8" xfId="2" applyNumberFormat="1" applyFont="1" applyBorder="1" applyAlignment="1">
      <alignment vertical="top"/>
    </xf>
    <xf numFmtId="0" fontId="71" fillId="0" borderId="8" xfId="2" applyFont="1" applyBorder="1" applyAlignment="1">
      <alignment horizontal="left" vertical="top" wrapText="1"/>
    </xf>
    <xf numFmtId="0" fontId="71" fillId="0" borderId="10" xfId="16" applyFont="1" applyBorder="1" applyAlignment="1">
      <alignment vertical="top"/>
    </xf>
    <xf numFmtId="0" fontId="71" fillId="0" borderId="9" xfId="16" applyFont="1" applyBorder="1" applyAlignment="1">
      <alignment horizontal="left" vertical="top"/>
    </xf>
    <xf numFmtId="0" fontId="71" fillId="0" borderId="11" xfId="16" applyFont="1" applyBorder="1" applyAlignment="1">
      <alignment horizontal="left" wrapText="1"/>
    </xf>
    <xf numFmtId="49" fontId="71" fillId="0" borderId="0" xfId="16" applyNumberFormat="1" applyFont="1" applyAlignment="1">
      <alignment horizontal="right"/>
    </xf>
    <xf numFmtId="0" fontId="71" fillId="0" borderId="0" xfId="16" applyFont="1" applyAlignment="1">
      <alignment horizontal="left" wrapText="1"/>
    </xf>
    <xf numFmtId="167" fontId="71" fillId="0" borderId="3" xfId="16" applyNumberFormat="1" applyFont="1" applyBorder="1" applyAlignment="1">
      <alignment horizontal="right" vertical="top"/>
    </xf>
    <xf numFmtId="168" fontId="71" fillId="0" borderId="3" xfId="2" applyNumberFormat="1" applyFont="1" applyBorder="1" applyAlignment="1">
      <alignment vertical="top"/>
    </xf>
    <xf numFmtId="0" fontId="71" fillId="0" borderId="3" xfId="2" applyFont="1" applyBorder="1" applyAlignment="1">
      <alignment vertical="top" wrapText="1"/>
    </xf>
    <xf numFmtId="4" fontId="71" fillId="0" borderId="3" xfId="2" applyNumberFormat="1" applyFont="1" applyBorder="1" applyAlignment="1">
      <alignment vertical="top"/>
    </xf>
    <xf numFmtId="168" fontId="71" fillId="0" borderId="3" xfId="16" applyNumberFormat="1" applyFont="1" applyBorder="1" applyAlignment="1">
      <alignment vertical="top"/>
    </xf>
    <xf numFmtId="0" fontId="71" fillId="0" borderId="3" xfId="16" applyFont="1" applyBorder="1" applyAlignment="1">
      <alignment horizontal="left" vertical="top" wrapText="1"/>
    </xf>
    <xf numFmtId="0" fontId="71" fillId="0" borderId="3" xfId="11" applyFont="1" applyBorder="1" applyAlignment="1">
      <alignment vertical="top" wrapText="1"/>
    </xf>
    <xf numFmtId="0" fontId="71" fillId="0" borderId="0" xfId="16" applyFont="1" applyAlignment="1">
      <alignment wrapText="1"/>
    </xf>
    <xf numFmtId="166" fontId="73" fillId="0" borderId="2" xfId="16" applyNumberFormat="1" applyFont="1" applyBorder="1" applyAlignment="1">
      <alignment horizontal="left" vertical="center" wrapText="1"/>
    </xf>
    <xf numFmtId="0" fontId="71" fillId="0" borderId="3" xfId="9" applyFont="1" applyBorder="1" applyAlignment="1">
      <alignment horizontal="left" vertical="top" wrapText="1"/>
    </xf>
    <xf numFmtId="0" fontId="71" fillId="0" borderId="3" xfId="2" applyFont="1" applyBorder="1" applyAlignment="1">
      <alignment horizontal="left" vertical="top" wrapText="1"/>
    </xf>
    <xf numFmtId="0" fontId="71" fillId="0" borderId="3" xfId="10" applyFont="1" applyBorder="1" applyAlignment="1">
      <alignment vertical="top"/>
    </xf>
    <xf numFmtId="0" fontId="71" fillId="0" borderId="3" xfId="10" applyFont="1" applyBorder="1" applyAlignment="1">
      <alignment vertical="top" wrapText="1"/>
    </xf>
    <xf numFmtId="4" fontId="71" fillId="0" borderId="3" xfId="10" applyNumberFormat="1" applyFont="1" applyBorder="1" applyAlignment="1">
      <alignment vertical="top"/>
    </xf>
    <xf numFmtId="0" fontId="71" fillId="0" borderId="3" xfId="11" applyFont="1" applyBorder="1" applyAlignment="1">
      <alignment horizontal="left" vertical="top" wrapText="1"/>
    </xf>
    <xf numFmtId="49" fontId="71" fillId="0" borderId="3" xfId="8" applyNumberFormat="1" applyFont="1" applyBorder="1" applyAlignment="1">
      <alignment horizontal="left" vertical="top" wrapText="1"/>
    </xf>
    <xf numFmtId="0" fontId="74" fillId="0" borderId="0" xfId="20" applyFont="1" applyBorder="1" applyAlignment="1">
      <alignment vertical="top"/>
    </xf>
    <xf numFmtId="0" fontId="71" fillId="0" borderId="5" xfId="2" applyFont="1" applyBorder="1" applyAlignment="1">
      <alignment vertical="center"/>
    </xf>
    <xf numFmtId="164" fontId="71" fillId="0" borderId="3" xfId="2" applyNumberFormat="1" applyFont="1" applyBorder="1" applyAlignment="1">
      <alignment vertical="center"/>
    </xf>
    <xf numFmtId="0" fontId="71" fillId="0" borderId="3" xfId="2" applyFont="1" applyBorder="1" applyAlignment="1">
      <alignment vertical="center" wrapText="1"/>
    </xf>
    <xf numFmtId="0" fontId="71" fillId="0" borderId="3" xfId="2" applyFont="1" applyBorder="1" applyAlignment="1">
      <alignment horizontal="center" vertical="center"/>
    </xf>
    <xf numFmtId="4" fontId="71" fillId="0" borderId="3" xfId="2" applyNumberFormat="1" applyFont="1" applyBorder="1" applyAlignment="1">
      <alignment horizontal="center" vertical="center"/>
    </xf>
    <xf numFmtId="4" fontId="71" fillId="0" borderId="4" xfId="2" applyNumberFormat="1" applyFont="1" applyBorder="1" applyAlignment="1">
      <alignment horizontal="center" vertical="center"/>
    </xf>
    <xf numFmtId="0" fontId="71" fillId="0" borderId="0" xfId="2" applyFont="1" applyAlignment="1">
      <alignment vertical="center"/>
    </xf>
    <xf numFmtId="0" fontId="73" fillId="3" borderId="5" xfId="2" applyFont="1" applyFill="1" applyBorder="1" applyAlignment="1">
      <alignment horizontal="center" vertical="top"/>
    </xf>
    <xf numFmtId="164" fontId="73" fillId="3" borderId="3" xfId="2" applyNumberFormat="1" applyFont="1" applyFill="1" applyBorder="1" applyAlignment="1">
      <alignment vertical="top"/>
    </xf>
    <xf numFmtId="0" fontId="73" fillId="3" borderId="3" xfId="2" applyFont="1" applyFill="1" applyBorder="1" applyAlignment="1">
      <alignment vertical="top" wrapText="1"/>
    </xf>
    <xf numFmtId="0" fontId="73" fillId="3" borderId="3" xfId="2" applyFont="1" applyFill="1" applyBorder="1" applyAlignment="1">
      <alignment horizontal="right" vertical="top"/>
    </xf>
    <xf numFmtId="4" fontId="73" fillId="3" borderId="3" xfId="2" applyNumberFormat="1" applyFont="1" applyFill="1" applyBorder="1" applyAlignment="1">
      <alignment vertical="top"/>
    </xf>
    <xf numFmtId="4" fontId="73" fillId="3" borderId="4" xfId="2" applyNumberFormat="1" applyFont="1" applyFill="1" applyBorder="1" applyAlignment="1">
      <alignment vertical="top"/>
    </xf>
    <xf numFmtId="0" fontId="73" fillId="0" borderId="0" xfId="2" applyFont="1" applyAlignment="1">
      <alignment vertical="top"/>
    </xf>
    <xf numFmtId="0" fontId="71" fillId="0" borderId="5" xfId="2" applyFont="1" applyBorder="1" applyAlignment="1">
      <alignment vertical="top"/>
    </xf>
    <xf numFmtId="164" fontId="71" fillId="0" borderId="3" xfId="2" applyNumberFormat="1" applyFont="1" applyBorder="1" applyAlignment="1">
      <alignment vertical="top"/>
    </xf>
    <xf numFmtId="0" fontId="71" fillId="0" borderId="3" xfId="2" applyFont="1" applyBorder="1" applyAlignment="1">
      <alignment horizontal="right" vertical="top"/>
    </xf>
    <xf numFmtId="0" fontId="71" fillId="0" borderId="0" xfId="2" applyFont="1" applyAlignment="1">
      <alignment vertical="top"/>
    </xf>
    <xf numFmtId="0" fontId="71" fillId="2" borderId="5" xfId="2" applyFont="1" applyFill="1" applyBorder="1" applyAlignment="1">
      <alignment vertical="top"/>
    </xf>
    <xf numFmtId="164" fontId="71" fillId="2" borderId="3" xfId="2" applyNumberFormat="1" applyFont="1" applyFill="1" applyBorder="1" applyAlignment="1">
      <alignment vertical="top"/>
    </xf>
    <xf numFmtId="0" fontId="71" fillId="2" borderId="3" xfId="2" applyFont="1" applyFill="1" applyBorder="1" applyAlignment="1">
      <alignment vertical="top" wrapText="1"/>
    </xf>
    <xf numFmtId="0" fontId="71" fillId="2" borderId="3" xfId="2" applyFont="1" applyFill="1" applyBorder="1" applyAlignment="1">
      <alignment horizontal="right" vertical="top"/>
    </xf>
    <xf numFmtId="4" fontId="71" fillId="2" borderId="3" xfId="2" applyNumberFormat="1" applyFont="1" applyFill="1" applyBorder="1" applyAlignment="1">
      <alignment vertical="top"/>
    </xf>
    <xf numFmtId="4" fontId="71" fillId="2" borderId="4" xfId="2" applyNumberFormat="1" applyFont="1" applyFill="1" applyBorder="1" applyAlignment="1">
      <alignment vertical="top"/>
    </xf>
    <xf numFmtId="168" fontId="71" fillId="0" borderId="3" xfId="5" applyNumberFormat="1" applyFont="1" applyBorder="1" applyAlignment="1">
      <alignment horizontal="right" vertical="top" wrapText="1"/>
    </xf>
    <xf numFmtId="0" fontId="71" fillId="0" borderId="3" xfId="5" applyFont="1" applyBorder="1" applyAlignment="1">
      <alignment vertical="top" wrapText="1"/>
    </xf>
    <xf numFmtId="0" fontId="71" fillId="0" borderId="3" xfId="5" applyFont="1" applyBorder="1" applyAlignment="1">
      <alignment horizontal="right" vertical="top"/>
    </xf>
    <xf numFmtId="164" fontId="73" fillId="3" borderId="3" xfId="2" applyNumberFormat="1" applyFont="1" applyFill="1" applyBorder="1" applyAlignment="1">
      <alignment horizontal="center" vertical="top"/>
    </xf>
    <xf numFmtId="164" fontId="71" fillId="2" borderId="3" xfId="2" applyNumberFormat="1" applyFont="1" applyFill="1" applyBorder="1" applyAlignment="1">
      <alignment horizontal="center" vertical="top"/>
    </xf>
    <xf numFmtId="164" fontId="71" fillId="0" borderId="3" xfId="2" applyNumberFormat="1" applyFont="1" applyBorder="1" applyAlignment="1">
      <alignment horizontal="center" vertical="top"/>
    </xf>
    <xf numFmtId="167" fontId="71" fillId="0" borderId="3" xfId="0" applyNumberFormat="1" applyFont="1" applyBorder="1" applyAlignment="1">
      <alignment horizontal="center" vertical="top" wrapText="1"/>
    </xf>
    <xf numFmtId="168" fontId="71" fillId="0" borderId="3" xfId="5" applyNumberFormat="1" applyFont="1" applyBorder="1" applyAlignment="1">
      <alignment horizontal="center" vertical="top" wrapText="1"/>
    </xf>
    <xf numFmtId="0" fontId="71" fillId="0" borderId="3" xfId="5" applyFont="1" applyBorder="1" applyAlignment="1">
      <alignment horizontal="left" vertical="top" wrapText="1"/>
    </xf>
    <xf numFmtId="0" fontId="71" fillId="0" borderId="3" xfId="5" applyFont="1" applyBorder="1" applyAlignment="1">
      <alignment horizontal="right" vertical="top" wrapText="1"/>
    </xf>
    <xf numFmtId="0" fontId="77" fillId="3" borderId="5" xfId="2" applyFont="1" applyFill="1" applyBorder="1" applyAlignment="1">
      <alignment horizontal="center" vertical="top"/>
    </xf>
    <xf numFmtId="164" fontId="77" fillId="3" borderId="3" xfId="2" applyNumberFormat="1" applyFont="1" applyFill="1" applyBorder="1" applyAlignment="1">
      <alignment vertical="top"/>
    </xf>
    <xf numFmtId="0" fontId="77" fillId="3" borderId="3" xfId="2" applyFont="1" applyFill="1" applyBorder="1" applyAlignment="1">
      <alignment vertical="top" wrapText="1"/>
    </xf>
    <xf numFmtId="0" fontId="77" fillId="3" borderId="3" xfId="2" applyFont="1" applyFill="1" applyBorder="1" applyAlignment="1">
      <alignment horizontal="right" vertical="top"/>
    </xf>
    <xf numFmtId="4" fontId="77" fillId="3" borderId="3" xfId="2" applyNumberFormat="1" applyFont="1" applyFill="1" applyBorder="1" applyAlignment="1">
      <alignment vertical="top"/>
    </xf>
    <xf numFmtId="4" fontId="77" fillId="3" borderId="4" xfId="2" applyNumberFormat="1" applyFont="1" applyFill="1" applyBorder="1" applyAlignment="1">
      <alignment vertical="top"/>
    </xf>
    <xf numFmtId="164" fontId="71" fillId="0" borderId="0" xfId="2" applyNumberFormat="1" applyFont="1" applyAlignment="1">
      <alignment vertical="top"/>
    </xf>
    <xf numFmtId="0" fontId="71" fillId="0" borderId="0" xfId="2" applyFont="1" applyAlignment="1">
      <alignment vertical="top" wrapText="1"/>
    </xf>
    <xf numFmtId="0" fontId="71" fillId="0" borderId="0" xfId="2" applyFont="1" applyAlignment="1">
      <alignment horizontal="right" vertical="top"/>
    </xf>
    <xf numFmtId="4" fontId="71" fillId="0" borderId="0" xfId="2" applyNumberFormat="1" applyFont="1" applyAlignment="1">
      <alignment vertical="top"/>
    </xf>
    <xf numFmtId="2" fontId="71" fillId="5" borderId="16" xfId="20" applyNumberFormat="1" applyFont="1" applyFill="1" applyBorder="1" applyAlignment="1">
      <alignment vertical="top" wrapText="1"/>
    </xf>
    <xf numFmtId="167" fontId="71" fillId="0" borderId="3" xfId="20" applyNumberFormat="1" applyFont="1" applyBorder="1" applyAlignment="1">
      <alignment horizontal="center" vertical="top" wrapText="1"/>
    </xf>
    <xf numFmtId="0" fontId="71" fillId="0" borderId="0" xfId="10" applyFont="1" applyAlignment="1">
      <alignment vertical="top"/>
    </xf>
    <xf numFmtId="0" fontId="86" fillId="0" borderId="0" xfId="24" applyFont="1" applyAlignment="1">
      <alignment vertical="top"/>
    </xf>
    <xf numFmtId="0" fontId="83" fillId="4" borderId="2" xfId="10" applyFont="1" applyFill="1" applyBorder="1" applyAlignment="1">
      <alignment vertical="top"/>
    </xf>
    <xf numFmtId="4" fontId="83" fillId="4" borderId="2" xfId="10" applyNumberFormat="1" applyFont="1" applyFill="1" applyBorder="1" applyAlignment="1">
      <alignment horizontal="right" vertical="top" wrapText="1"/>
    </xf>
    <xf numFmtId="4" fontId="83" fillId="4" borderId="2" xfId="10" applyNumberFormat="1" applyFont="1" applyFill="1" applyBorder="1" applyAlignment="1">
      <alignment vertical="top" wrapText="1"/>
    </xf>
    <xf numFmtId="0" fontId="83" fillId="4" borderId="0" xfId="10" applyFont="1" applyFill="1" applyAlignment="1">
      <alignment vertical="top"/>
    </xf>
    <xf numFmtId="0" fontId="71" fillId="0" borderId="3" xfId="10" applyFont="1" applyBorder="1" applyAlignment="1">
      <alignment horizontal="right" vertical="top"/>
    </xf>
    <xf numFmtId="0" fontId="71" fillId="0" borderId="5" xfId="7" applyFont="1" applyBorder="1" applyAlignment="1">
      <alignment vertical="top"/>
    </xf>
    <xf numFmtId="0" fontId="71" fillId="0" borderId="0" xfId="10" applyFont="1" applyAlignment="1">
      <alignment horizontal="right" vertical="top"/>
    </xf>
    <xf numFmtId="4" fontId="71" fillId="0" borderId="0" xfId="10" applyNumberFormat="1" applyFont="1" applyAlignment="1">
      <alignment vertical="top"/>
    </xf>
    <xf numFmtId="4" fontId="71" fillId="0" borderId="0" xfId="10" applyNumberFormat="1" applyFont="1" applyAlignment="1">
      <alignment horizontal="right" vertical="top"/>
    </xf>
    <xf numFmtId="0" fontId="73" fillId="2" borderId="5" xfId="2" applyFont="1" applyFill="1" applyBorder="1" applyAlignment="1">
      <alignment horizontal="center" vertical="top"/>
    </xf>
    <xf numFmtId="164" fontId="73" fillId="2" borderId="3" xfId="2" applyNumberFormat="1" applyFont="1" applyFill="1" applyBorder="1" applyAlignment="1">
      <alignment vertical="top"/>
    </xf>
    <xf numFmtId="0" fontId="73" fillId="2" borderId="3" xfId="2" applyFont="1" applyFill="1" applyBorder="1" applyAlignment="1">
      <alignment vertical="top" wrapText="1"/>
    </xf>
    <xf numFmtId="0" fontId="73" fillId="2" borderId="3" xfId="2" applyFont="1" applyFill="1" applyBorder="1" applyAlignment="1">
      <alignment horizontal="right" vertical="top"/>
    </xf>
    <xf numFmtId="4" fontId="73" fillId="2" borderId="3" xfId="2" applyNumberFormat="1" applyFont="1" applyFill="1" applyBorder="1" applyAlignment="1">
      <alignment vertical="top"/>
    </xf>
    <xf numFmtId="4" fontId="73" fillId="2" borderId="4" xfId="2" applyNumberFormat="1" applyFont="1" applyFill="1" applyBorder="1" applyAlignment="1">
      <alignment vertical="top"/>
    </xf>
    <xf numFmtId="164" fontId="73" fillId="2" borderId="3" xfId="2" applyNumberFormat="1" applyFont="1" applyFill="1" applyBorder="1" applyAlignment="1">
      <alignment horizontal="center" vertical="top"/>
    </xf>
    <xf numFmtId="0" fontId="71" fillId="0" borderId="3" xfId="10" applyFont="1" applyBorder="1" applyAlignment="1">
      <alignment vertical="top" wrapText="1" shrinkToFit="1"/>
    </xf>
    <xf numFmtId="2" fontId="71" fillId="0" borderId="0" xfId="2" applyNumberFormat="1" applyFont="1" applyAlignment="1">
      <alignment vertical="top"/>
    </xf>
    <xf numFmtId="0" fontId="71" fillId="0" borderId="8" xfId="9" applyFont="1" applyBorder="1" applyAlignment="1">
      <alignment horizontal="left" vertical="top" wrapText="1"/>
    </xf>
    <xf numFmtId="4" fontId="71" fillId="8" borderId="3" xfId="2" applyNumberFormat="1" applyFont="1" applyFill="1" applyBorder="1" applyAlignment="1">
      <alignment vertical="top"/>
    </xf>
    <xf numFmtId="0" fontId="83" fillId="4" borderId="2" xfId="10" applyFont="1" applyFill="1" applyBorder="1" applyAlignment="1">
      <alignment vertical="top" wrapText="1" shrinkToFit="1"/>
    </xf>
    <xf numFmtId="0" fontId="87" fillId="0" borderId="3" xfId="10" applyFont="1" applyBorder="1" applyAlignment="1">
      <alignment vertical="top"/>
    </xf>
    <xf numFmtId="0" fontId="88" fillId="2" borderId="5" xfId="10" applyFont="1" applyFill="1" applyBorder="1" applyAlignment="1">
      <alignment horizontal="center" vertical="top"/>
    </xf>
    <xf numFmtId="0" fontId="89" fillId="2" borderId="3" xfId="10" applyFont="1" applyFill="1" applyBorder="1" applyAlignment="1">
      <alignment vertical="top"/>
    </xf>
    <xf numFmtId="0" fontId="88" fillId="2" borderId="3" xfId="10" applyFont="1" applyFill="1" applyBorder="1" applyAlignment="1">
      <alignment vertical="top" wrapText="1" shrinkToFit="1"/>
    </xf>
    <xf numFmtId="0" fontId="89" fillId="2" borderId="3" xfId="10" applyFont="1" applyFill="1" applyBorder="1" applyAlignment="1">
      <alignment horizontal="right" vertical="top"/>
    </xf>
    <xf numFmtId="4" fontId="89" fillId="2" borderId="3" xfId="10" applyNumberFormat="1" applyFont="1" applyFill="1" applyBorder="1" applyAlignment="1">
      <alignment vertical="top"/>
    </xf>
    <xf numFmtId="4" fontId="89" fillId="2" borderId="3" xfId="10" applyNumberFormat="1" applyFont="1" applyFill="1" applyBorder="1" applyAlignment="1">
      <alignment horizontal="right" vertical="top"/>
    </xf>
    <xf numFmtId="4" fontId="89" fillId="2" borderId="4" xfId="10" applyNumberFormat="1" applyFont="1" applyFill="1" applyBorder="1" applyAlignment="1">
      <alignment vertical="top"/>
    </xf>
    <xf numFmtId="0" fontId="89" fillId="0" borderId="0" xfId="10" applyFont="1" applyAlignment="1">
      <alignment vertical="top"/>
    </xf>
    <xf numFmtId="0" fontId="89" fillId="4" borderId="5" xfId="10" applyFont="1" applyFill="1" applyBorder="1" applyAlignment="1">
      <alignment vertical="top"/>
    </xf>
    <xf numFmtId="0" fontId="89" fillId="4" borderId="3" xfId="10" applyFont="1" applyFill="1" applyBorder="1" applyAlignment="1">
      <alignment vertical="top"/>
    </xf>
    <xf numFmtId="0" fontId="89" fillId="4" borderId="3" xfId="10" applyFont="1" applyFill="1" applyBorder="1" applyAlignment="1">
      <alignment vertical="top" wrapText="1" shrinkToFit="1"/>
    </xf>
    <xf numFmtId="0" fontId="89" fillId="4" borderId="3" xfId="10" applyFont="1" applyFill="1" applyBorder="1" applyAlignment="1">
      <alignment horizontal="right" vertical="top"/>
    </xf>
    <xf numFmtId="4" fontId="89" fillId="4" borderId="3" xfId="10" applyNumberFormat="1" applyFont="1" applyFill="1" applyBorder="1" applyAlignment="1">
      <alignment vertical="top"/>
    </xf>
    <xf numFmtId="4" fontId="89" fillId="4" borderId="3" xfId="10" applyNumberFormat="1" applyFont="1" applyFill="1" applyBorder="1" applyAlignment="1">
      <alignment horizontal="right" vertical="top"/>
    </xf>
    <xf numFmtId="4" fontId="89" fillId="4" borderId="4" xfId="10" applyNumberFormat="1" applyFont="1" applyFill="1" applyBorder="1" applyAlignment="1">
      <alignment vertical="top"/>
    </xf>
    <xf numFmtId="0" fontId="89" fillId="4" borderId="0" xfId="10" applyFont="1" applyFill="1" applyAlignment="1">
      <alignment vertical="top"/>
    </xf>
    <xf numFmtId="0" fontId="89" fillId="0" borderId="5" xfId="10" applyFont="1" applyBorder="1" applyAlignment="1">
      <alignment vertical="top"/>
    </xf>
    <xf numFmtId="0" fontId="89" fillId="0" borderId="3" xfId="10" applyFont="1" applyBorder="1" applyAlignment="1">
      <alignment vertical="top"/>
    </xf>
    <xf numFmtId="0" fontId="89" fillId="0" borderId="3" xfId="10" applyFont="1" applyBorder="1" applyAlignment="1">
      <alignment vertical="top" wrapText="1"/>
    </xf>
    <xf numFmtId="0" fontId="89" fillId="0" borderId="3" xfId="10" applyFont="1" applyBorder="1" applyAlignment="1">
      <alignment horizontal="right" vertical="top"/>
    </xf>
    <xf numFmtId="4" fontId="89" fillId="0" borderId="3" xfId="10" applyNumberFormat="1" applyFont="1" applyBorder="1" applyAlignment="1">
      <alignment vertical="top"/>
    </xf>
    <xf numFmtId="4" fontId="89" fillId="0" borderId="3" xfId="10" applyNumberFormat="1" applyFont="1" applyBorder="1" applyAlignment="1">
      <alignment horizontal="right" vertical="top"/>
    </xf>
    <xf numFmtId="4" fontId="89" fillId="0" borderId="4" xfId="10" applyNumberFormat="1" applyFont="1" applyBorder="1" applyAlignment="1">
      <alignment vertical="top"/>
    </xf>
    <xf numFmtId="0" fontId="89" fillId="0" borderId="3" xfId="10" applyFont="1" applyBorder="1" applyAlignment="1">
      <alignment vertical="top" wrapText="1" shrinkToFit="1"/>
    </xf>
    <xf numFmtId="0" fontId="88" fillId="4" borderId="3" xfId="10" applyFont="1" applyFill="1" applyBorder="1" applyAlignment="1">
      <alignment vertical="top" wrapText="1" shrinkToFit="1"/>
    </xf>
    <xf numFmtId="0" fontId="90" fillId="0" borderId="3" xfId="10" applyFont="1" applyBorder="1" applyAlignment="1">
      <alignment vertical="top" wrapText="1" shrinkToFit="1"/>
    </xf>
    <xf numFmtId="4" fontId="89" fillId="0" borderId="0" xfId="10" applyNumberFormat="1" applyFont="1" applyAlignment="1">
      <alignment vertical="top"/>
    </xf>
    <xf numFmtId="0" fontId="89" fillId="0" borderId="0" xfId="10" applyFont="1" applyAlignment="1">
      <alignment vertical="top" wrapText="1"/>
    </xf>
    <xf numFmtId="0" fontId="89" fillId="0" borderId="5" xfId="10" applyFont="1" applyBorder="1" applyAlignment="1">
      <alignment vertical="top" wrapText="1" shrinkToFit="1"/>
    </xf>
    <xf numFmtId="0" fontId="71" fillId="0" borderId="20" xfId="10" applyFont="1" applyBorder="1" applyAlignment="1">
      <alignment vertical="top"/>
    </xf>
    <xf numFmtId="0" fontId="73" fillId="0" borderId="0" xfId="10" applyFont="1" applyAlignment="1">
      <alignment vertical="top" wrapText="1" shrinkToFit="1"/>
    </xf>
    <xf numFmtId="4" fontId="71" fillId="0" borderId="21" xfId="10" applyNumberFormat="1" applyFont="1" applyBorder="1" applyAlignment="1">
      <alignment vertical="top"/>
    </xf>
    <xf numFmtId="0" fontId="71" fillId="0" borderId="0" xfId="10" applyFont="1" applyAlignment="1">
      <alignment vertical="top" wrapText="1" shrinkToFit="1"/>
    </xf>
    <xf numFmtId="175" fontId="9" fillId="0" borderId="2" xfId="2" applyNumberFormat="1" applyFont="1" applyFill="1" applyBorder="1" applyAlignment="1">
      <alignment vertical="top"/>
    </xf>
    <xf numFmtId="0" fontId="71" fillId="0" borderId="5" xfId="2" quotePrefix="1" applyFont="1" applyFill="1" applyBorder="1" applyAlignment="1">
      <alignment horizontal="left" vertical="top" indent="1"/>
    </xf>
    <xf numFmtId="0" fontId="71" fillId="0" borderId="3" xfId="0" applyFont="1" applyFill="1" applyBorder="1"/>
    <xf numFmtId="0" fontId="9" fillId="0" borderId="0" xfId="2" applyFont="1" applyFill="1" applyBorder="1" applyAlignment="1">
      <alignment vertical="top"/>
    </xf>
    <xf numFmtId="0" fontId="22" fillId="0" borderId="0" xfId="0" applyFont="1" applyAlignment="1">
      <alignment vertical="top"/>
    </xf>
    <xf numFmtId="49" fontId="22" fillId="0" borderId="0" xfId="0" applyNumberFormat="1" applyFont="1" applyFill="1" applyAlignment="1">
      <alignment vertical="top"/>
    </xf>
    <xf numFmtId="0" fontId="22" fillId="0" borderId="0" xfId="14" applyNumberFormat="1" applyFont="1" applyAlignment="1" applyProtection="1">
      <alignment horizontal="left" vertical="top" wrapText="1"/>
      <protection locked="0"/>
    </xf>
    <xf numFmtId="2" fontId="21" fillId="0" borderId="0" xfId="0" applyNumberFormat="1" applyFont="1" applyAlignment="1">
      <alignment horizontal="center" wrapText="1"/>
    </xf>
    <xf numFmtId="2" fontId="21" fillId="0" borderId="0" xfId="0" applyNumberFormat="1" applyFont="1" applyAlignment="1">
      <alignment horizontal="center" vertical="top" wrapText="1"/>
    </xf>
    <xf numFmtId="0" fontId="23" fillId="0" borderId="0" xfId="12" applyFont="1" applyBorder="1" applyAlignment="1">
      <alignment horizontal="justify" vertical="top"/>
    </xf>
    <xf numFmtId="178" fontId="23" fillId="0" borderId="0" xfId="13" applyNumberFormat="1" applyFont="1" applyBorder="1" applyAlignment="1">
      <alignment horizontal="center"/>
    </xf>
    <xf numFmtId="0" fontId="91" fillId="0" borderId="0" xfId="12" applyFont="1" applyBorder="1"/>
    <xf numFmtId="1" fontId="28" fillId="0" borderId="0" xfId="0" applyNumberFormat="1" applyFont="1" applyBorder="1" applyAlignment="1">
      <alignment horizontal="left"/>
    </xf>
    <xf numFmtId="0" fontId="28" fillId="0" borderId="0" xfId="0" applyFont="1" applyBorder="1" applyAlignment="1">
      <alignment horizontal="left" vertical="top" wrapText="1"/>
    </xf>
    <xf numFmtId="0" fontId="28" fillId="0" borderId="0" xfId="0" applyFont="1" applyBorder="1" applyAlignment="1">
      <alignment horizontal="center"/>
    </xf>
    <xf numFmtId="4" fontId="92" fillId="0" borderId="0" xfId="0" applyNumberFormat="1" applyFont="1" applyBorder="1" applyAlignment="1">
      <alignment horizontal="center"/>
    </xf>
    <xf numFmtId="0" fontId="22" fillId="0" borderId="0" xfId="14" applyNumberFormat="1" applyFont="1" applyBorder="1" applyAlignment="1" applyProtection="1">
      <alignment horizontal="left" vertical="top" wrapText="1"/>
      <protection locked="0"/>
    </xf>
    <xf numFmtId="4" fontId="21" fillId="0" borderId="0" xfId="1" applyNumberFormat="1" applyFont="1" applyBorder="1" applyAlignment="1" applyProtection="1">
      <alignment horizontal="center"/>
    </xf>
    <xf numFmtId="0" fontId="21" fillId="0" borderId="0" xfId="0" applyFont="1" applyFill="1" applyBorder="1" applyAlignment="1">
      <alignment horizontal="center" vertical="top"/>
    </xf>
    <xf numFmtId="0" fontId="21" fillId="0" borderId="0" xfId="0" applyFont="1" applyBorder="1" applyAlignment="1">
      <alignment vertical="top" wrapText="1"/>
    </xf>
    <xf numFmtId="0" fontId="21" fillId="0" borderId="0" xfId="0" applyFont="1" applyBorder="1" applyAlignment="1">
      <alignment horizontal="center"/>
    </xf>
    <xf numFmtId="1" fontId="21" fillId="0" borderId="0" xfId="0" applyNumberFormat="1" applyFont="1" applyBorder="1" applyAlignment="1">
      <alignment horizontal="center"/>
    </xf>
    <xf numFmtId="4" fontId="21" fillId="0" borderId="0" xfId="1" applyNumberFormat="1" applyFont="1" applyBorder="1" applyAlignment="1" applyProtection="1">
      <alignment horizontal="center"/>
      <protection locked="0"/>
    </xf>
    <xf numFmtId="4" fontId="21" fillId="0" borderId="0" xfId="0" applyNumberFormat="1" applyFont="1" applyBorder="1" applyAlignment="1" applyProtection="1">
      <alignment horizontal="center"/>
    </xf>
    <xf numFmtId="49" fontId="26" fillId="0" borderId="0" xfId="26" applyNumberFormat="1" applyFont="1" applyBorder="1" applyAlignment="1">
      <alignment vertical="top"/>
    </xf>
    <xf numFmtId="0" fontId="23" fillId="0" borderId="0" xfId="26" applyFont="1" applyBorder="1" applyAlignment="1">
      <alignment vertical="top" wrapText="1"/>
    </xf>
    <xf numFmtId="0" fontId="23" fillId="0" borderId="0" xfId="26" applyFont="1" applyBorder="1" applyAlignment="1">
      <alignment vertical="top"/>
    </xf>
    <xf numFmtId="4" fontId="23" fillId="0" borderId="0" xfId="26" applyNumberFormat="1" applyFont="1" applyBorder="1" applyAlignment="1">
      <alignment vertical="top"/>
    </xf>
    <xf numFmtId="49" fontId="23" fillId="0" borderId="0" xfId="26" applyNumberFormat="1" applyFont="1" applyBorder="1" applyAlignment="1">
      <alignment vertical="top"/>
    </xf>
    <xf numFmtId="49" fontId="26" fillId="0" borderId="0" xfId="26" applyNumberFormat="1" applyFont="1" applyBorder="1" applyAlignment="1">
      <alignment horizontal="center" vertical="top"/>
    </xf>
    <xf numFmtId="0" fontId="26" fillId="0" borderId="0" xfId="26" applyFont="1" applyBorder="1" applyAlignment="1">
      <alignment vertical="top" wrapText="1"/>
    </xf>
    <xf numFmtId="0" fontId="26" fillId="0" borderId="0" xfId="26" applyFont="1" applyBorder="1" applyAlignment="1">
      <alignment vertical="top"/>
    </xf>
    <xf numFmtId="170" fontId="26" fillId="0" borderId="0" xfId="26" applyNumberFormat="1" applyFont="1" applyBorder="1" applyAlignment="1">
      <alignment horizontal="right" vertical="top"/>
    </xf>
    <xf numFmtId="4" fontId="26" fillId="0" borderId="0" xfId="26" applyNumberFormat="1" applyFont="1" applyBorder="1" applyAlignment="1">
      <alignment vertical="top"/>
    </xf>
    <xf numFmtId="49" fontId="23" fillId="0" borderId="0" xfId="26" applyNumberFormat="1" applyFont="1" applyBorder="1" applyAlignment="1">
      <alignment horizontal="center" vertical="top"/>
    </xf>
    <xf numFmtId="170" fontId="23" fillId="0" borderId="0" xfId="26" applyNumberFormat="1" applyFont="1" applyBorder="1" applyAlignment="1">
      <alignment horizontal="right" vertical="top"/>
    </xf>
    <xf numFmtId="0" fontId="23" fillId="7" borderId="0" xfId="26" applyNumberFormat="1" applyFont="1" applyFill="1" applyAlignment="1">
      <alignment horizontal="justify" vertical="top" wrapText="1"/>
    </xf>
    <xf numFmtId="0" fontId="23" fillId="0" borderId="0" xfId="26" applyFont="1" applyBorder="1" applyAlignment="1">
      <alignment horizontal="center"/>
    </xf>
    <xf numFmtId="0" fontId="21" fillId="0" borderId="0" xfId="26" applyFont="1" applyBorder="1" applyAlignment="1">
      <alignment horizontal="justify" vertical="top" wrapText="1"/>
    </xf>
    <xf numFmtId="4" fontId="26" fillId="0" borderId="0" xfId="26" applyNumberFormat="1" applyFont="1" applyBorder="1" applyAlignment="1">
      <alignment horizontal="center" vertical="top"/>
    </xf>
    <xf numFmtId="0" fontId="93" fillId="0" borderId="0" xfId="0" applyFont="1"/>
    <xf numFmtId="0" fontId="23" fillId="0" borderId="0" xfId="27" applyFont="1" applyAlignment="1">
      <alignment horizontal="center" vertical="top"/>
    </xf>
    <xf numFmtId="0" fontId="23" fillId="7" borderId="0" xfId="27" applyFont="1" applyFill="1" applyAlignment="1">
      <alignment horizontal="justify" vertical="top" wrapText="1"/>
    </xf>
    <xf numFmtId="0" fontId="23" fillId="0" borderId="0" xfId="27" applyFont="1" applyAlignment="1">
      <alignment horizontal="center"/>
    </xf>
    <xf numFmtId="0" fontId="23" fillId="0" borderId="0" xfId="27" applyFont="1"/>
    <xf numFmtId="49" fontId="23" fillId="0" borderId="0" xfId="27" applyNumberFormat="1" applyFont="1" applyBorder="1" applyAlignment="1">
      <alignment horizontal="center" vertical="top"/>
    </xf>
    <xf numFmtId="0" fontId="21" fillId="0" borderId="0" xfId="27" applyFont="1" applyBorder="1" applyAlignment="1">
      <alignment horizontal="justify" vertical="top" wrapText="1"/>
    </xf>
    <xf numFmtId="0" fontId="23" fillId="0" borderId="0" xfId="27" applyFont="1" applyBorder="1" applyAlignment="1">
      <alignment horizontal="center"/>
    </xf>
    <xf numFmtId="171" fontId="52" fillId="0" borderId="28" xfId="15" applyFont="1" applyFill="1" applyBorder="1" applyAlignment="1">
      <alignment horizontal="center" vertical="center"/>
    </xf>
    <xf numFmtId="171" fontId="52" fillId="0" borderId="28" xfId="15" applyFont="1" applyFill="1" applyBorder="1" applyAlignment="1">
      <alignment horizontal="left" vertical="center" wrapText="1"/>
    </xf>
    <xf numFmtId="171" fontId="52" fillId="0" borderId="28" xfId="15" applyFont="1" applyFill="1" applyBorder="1" applyAlignment="1">
      <alignment horizontal="left"/>
    </xf>
    <xf numFmtId="172" fontId="52" fillId="0" borderId="28" xfId="15" applyNumberFormat="1" applyFont="1" applyFill="1" applyBorder="1" applyAlignment="1"/>
    <xf numFmtId="172" fontId="52" fillId="0" borderId="28" xfId="15" applyNumberFormat="1" applyFont="1" applyFill="1" applyBorder="1" applyAlignment="1">
      <alignment horizontal="right"/>
    </xf>
    <xf numFmtId="174" fontId="52" fillId="0" borderId="28" xfId="15" applyNumberFormat="1" applyFont="1" applyFill="1" applyBorder="1" applyAlignment="1"/>
    <xf numFmtId="49" fontId="61" fillId="0" borderId="29" xfId="0" applyNumberFormat="1" applyFont="1" applyFill="1" applyBorder="1" applyAlignment="1">
      <alignment vertical="top" wrapText="1"/>
    </xf>
    <xf numFmtId="49" fontId="55" fillId="0" borderId="30" xfId="0" applyNumberFormat="1" applyFont="1" applyFill="1" applyBorder="1" applyAlignment="1">
      <alignment horizontal="left" vertical="top" wrapText="1"/>
    </xf>
    <xf numFmtId="49" fontId="55" fillId="0" borderId="30" xfId="0" applyNumberFormat="1" applyFont="1" applyFill="1" applyBorder="1" applyAlignment="1">
      <alignment horizontal="center" vertical="top" wrapText="1"/>
    </xf>
    <xf numFmtId="3" fontId="55" fillId="0" borderId="30" xfId="0" applyNumberFormat="1" applyFont="1" applyFill="1" applyBorder="1" applyAlignment="1">
      <alignment horizontal="center" vertical="top" wrapText="1"/>
    </xf>
    <xf numFmtId="0" fontId="55" fillId="0" borderId="30" xfId="0" applyNumberFormat="1" applyFont="1" applyFill="1" applyBorder="1" applyAlignment="1">
      <alignment horizontal="center" vertical="top" wrapText="1"/>
    </xf>
    <xf numFmtId="4" fontId="55" fillId="0" borderId="31" xfId="0" applyNumberFormat="1" applyFont="1" applyFill="1" applyBorder="1" applyAlignment="1">
      <alignment horizontal="center" vertical="top" wrapText="1"/>
    </xf>
    <xf numFmtId="4" fontId="48" fillId="0" borderId="0" xfId="0" applyNumberFormat="1" applyFont="1"/>
    <xf numFmtId="4" fontId="49" fillId="0" borderId="0" xfId="0" applyNumberFormat="1" applyFont="1" applyAlignment="1">
      <alignment horizontal="center"/>
    </xf>
    <xf numFmtId="4" fontId="40" fillId="0" borderId="0" xfId="0" applyNumberFormat="1" applyFont="1"/>
    <xf numFmtId="4" fontId="71" fillId="0" borderId="0" xfId="16" applyNumberFormat="1" applyFont="1" applyFill="1"/>
    <xf numFmtId="4" fontId="73" fillId="0" borderId="2" xfId="16" applyNumberFormat="1" applyFont="1" applyFill="1" applyBorder="1" applyAlignment="1">
      <alignment horizontal="center" vertical="center" wrapText="1"/>
    </xf>
    <xf numFmtId="4" fontId="79" fillId="0" borderId="11" xfId="16" applyNumberFormat="1" applyFont="1" applyFill="1" applyBorder="1" applyAlignment="1">
      <alignment horizontal="right" vertical="top"/>
    </xf>
    <xf numFmtId="4" fontId="71" fillId="0" borderId="11" xfId="16" applyNumberFormat="1" applyFont="1" applyFill="1" applyBorder="1" applyAlignment="1">
      <alignment vertical="top"/>
    </xf>
    <xf numFmtId="4" fontId="71" fillId="0" borderId="11" xfId="2" applyNumberFormat="1" applyFont="1" applyFill="1" applyBorder="1" applyAlignment="1">
      <alignment vertical="top"/>
    </xf>
    <xf numFmtId="4" fontId="71" fillId="0" borderId="8" xfId="2" applyNumberFormat="1" applyFont="1" applyFill="1" applyBorder="1" applyAlignment="1">
      <alignment vertical="top"/>
    </xf>
    <xf numFmtId="4" fontId="71" fillId="0" borderId="11" xfId="16" applyNumberFormat="1" applyFont="1" applyFill="1" applyBorder="1" applyAlignment="1">
      <alignment vertical="top" wrapText="1"/>
    </xf>
    <xf numFmtId="4" fontId="71" fillId="0" borderId="11" xfId="16" applyNumberFormat="1" applyFont="1" applyFill="1" applyBorder="1"/>
    <xf numFmtId="4" fontId="72" fillId="0" borderId="0" xfId="16" applyNumberFormat="1" applyFont="1" applyFill="1" applyAlignment="1">
      <alignment horizontal="left" vertical="top"/>
    </xf>
    <xf numFmtId="0" fontId="71" fillId="0" borderId="11" xfId="16" applyFont="1" applyFill="1" applyBorder="1" applyAlignment="1">
      <alignment horizontal="left" vertical="top" wrapText="1"/>
    </xf>
    <xf numFmtId="4" fontId="71" fillId="0" borderId="3" xfId="16" applyNumberFormat="1" applyFont="1" applyFill="1" applyBorder="1" applyAlignment="1">
      <alignment vertical="top"/>
    </xf>
    <xf numFmtId="4" fontId="71" fillId="0" borderId="3" xfId="2" applyNumberFormat="1" applyFont="1" applyFill="1" applyBorder="1" applyAlignment="1">
      <alignment vertical="top"/>
    </xf>
    <xf numFmtId="4" fontId="71" fillId="0" borderId="3" xfId="16" applyNumberFormat="1" applyFont="1" applyFill="1" applyBorder="1" applyAlignment="1">
      <alignment vertical="top" wrapText="1"/>
    </xf>
    <xf numFmtId="4" fontId="71" fillId="0" borderId="3" xfId="16" applyNumberFormat="1" applyFont="1" applyFill="1" applyBorder="1"/>
    <xf numFmtId="0" fontId="71" fillId="0" borderId="0" xfId="19" applyFont="1" applyFill="1"/>
    <xf numFmtId="0" fontId="73" fillId="0" borderId="0" xfId="19" applyFont="1" applyFill="1"/>
    <xf numFmtId="49" fontId="71" fillId="0" borderId="0" xfId="20" applyNumberFormat="1" applyFont="1" applyFill="1" applyBorder="1" applyAlignment="1">
      <alignment horizontal="left" vertical="justify" wrapText="1"/>
    </xf>
    <xf numFmtId="49" fontId="71" fillId="0" borderId="0" xfId="20" applyNumberFormat="1" applyFont="1" applyFill="1" applyBorder="1" applyAlignment="1">
      <alignment vertical="justify" wrapText="1"/>
    </xf>
    <xf numFmtId="0" fontId="70" fillId="0" borderId="0" xfId="16" applyFont="1" applyBorder="1" applyAlignment="1">
      <alignment vertical="top"/>
    </xf>
    <xf numFmtId="0" fontId="69" fillId="0" borderId="0" xfId="16" applyFont="1" applyBorder="1" applyAlignment="1">
      <alignment horizontal="left" vertical="top"/>
    </xf>
    <xf numFmtId="4" fontId="71" fillId="0" borderId="0" xfId="16" applyNumberFormat="1" applyFont="1" applyBorder="1"/>
    <xf numFmtId="0" fontId="73" fillId="0" borderId="0" xfId="16" applyFont="1" applyBorder="1" applyAlignment="1">
      <alignment horizontal="right" vertical="top"/>
    </xf>
    <xf numFmtId="4" fontId="74" fillId="0" borderId="11" xfId="17" applyNumberFormat="1" applyFont="1" applyBorder="1" applyAlignment="1">
      <alignment wrapText="1"/>
    </xf>
    <xf numFmtId="0" fontId="75" fillId="0" borderId="0" xfId="16" applyFont="1" applyBorder="1" applyAlignment="1">
      <alignment vertical="top"/>
    </xf>
    <xf numFmtId="0" fontId="76" fillId="0" borderId="0" xfId="16" applyFont="1" applyBorder="1" applyAlignment="1">
      <alignment vertical="top"/>
    </xf>
    <xf numFmtId="0" fontId="72" fillId="0" borderId="0" xfId="16" applyFont="1" applyBorder="1" applyAlignment="1">
      <alignment horizontal="left" vertical="top"/>
    </xf>
    <xf numFmtId="0" fontId="73" fillId="0" borderId="0" xfId="16" applyFont="1" applyBorder="1" applyAlignment="1">
      <alignment horizontal="left" vertical="top"/>
    </xf>
    <xf numFmtId="0" fontId="74" fillId="0" borderId="11" xfId="2" applyFont="1" applyBorder="1" applyAlignment="1">
      <alignment horizontal="center"/>
    </xf>
    <xf numFmtId="0" fontId="74" fillId="0" borderId="11" xfId="2" applyFont="1" applyBorder="1"/>
    <xf numFmtId="0" fontId="74" fillId="0" borderId="11" xfId="2" applyFont="1" applyBorder="1" applyAlignment="1">
      <alignment vertical="top" wrapText="1"/>
    </xf>
    <xf numFmtId="4" fontId="74" fillId="0" borderId="11" xfId="2" applyNumberFormat="1" applyFont="1" applyBorder="1"/>
    <xf numFmtId="4" fontId="74" fillId="0" borderId="11" xfId="2" applyNumberFormat="1" applyFont="1" applyBorder="1" applyAlignment="1">
      <alignment horizontal="center"/>
    </xf>
    <xf numFmtId="0" fontId="77" fillId="2" borderId="11" xfId="17" applyFont="1" applyFill="1" applyBorder="1" applyAlignment="1">
      <alignment horizontal="center" vertical="center" wrapText="1"/>
    </xf>
    <xf numFmtId="0" fontId="77" fillId="2" borderId="11" xfId="17" applyFont="1" applyFill="1" applyBorder="1" applyAlignment="1">
      <alignment horizontal="left" vertical="top" wrapText="1"/>
    </xf>
    <xf numFmtId="0" fontId="77" fillId="2" borderId="11" xfId="17" applyFont="1" applyFill="1" applyBorder="1" applyAlignment="1">
      <alignment horizontal="center" wrapText="1"/>
    </xf>
    <xf numFmtId="4" fontId="74" fillId="2" borderId="11" xfId="17" applyNumberFormat="1" applyFont="1" applyFill="1" applyBorder="1" applyAlignment="1">
      <alignment wrapText="1"/>
    </xf>
    <xf numFmtId="0" fontId="77" fillId="0" borderId="11" xfId="17" applyFont="1" applyBorder="1" applyAlignment="1">
      <alignment horizontal="center" vertical="center" wrapText="1"/>
    </xf>
    <xf numFmtId="2" fontId="74" fillId="0" borderId="11" xfId="17" applyNumberFormat="1" applyFont="1" applyBorder="1" applyAlignment="1">
      <alignment wrapText="1"/>
    </xf>
    <xf numFmtId="0" fontId="77" fillId="0" borderId="11" xfId="17" applyFont="1" applyBorder="1" applyAlignment="1">
      <alignment horizontal="center" wrapText="1"/>
    </xf>
    <xf numFmtId="0" fontId="74" fillId="0" borderId="11" xfId="17" applyFont="1" applyBorder="1" applyAlignment="1">
      <alignment horizontal="center" vertical="center" wrapText="1"/>
    </xf>
    <xf numFmtId="49" fontId="74" fillId="0" borderId="11" xfId="17" applyNumberFormat="1" applyFont="1" applyBorder="1" applyAlignment="1">
      <alignment horizontal="center" vertical="center" wrapText="1"/>
    </xf>
    <xf numFmtId="49" fontId="74" fillId="0" borderId="11" xfId="17" applyNumberFormat="1" applyFont="1" applyBorder="1" applyAlignment="1">
      <alignment horizontal="left" vertical="top" wrapText="1"/>
    </xf>
    <xf numFmtId="0" fontId="74" fillId="0" borderId="11" xfId="17" applyFont="1" applyBorder="1" applyAlignment="1">
      <alignment horizontal="center" wrapText="1"/>
    </xf>
    <xf numFmtId="49" fontId="74" fillId="0" borderId="11" xfId="18" applyNumberFormat="1" applyFont="1" applyFill="1" applyBorder="1" applyAlignment="1">
      <alignment horizontal="center" vertical="center" wrapText="1"/>
    </xf>
    <xf numFmtId="0" fontId="74" fillId="2" borderId="11" xfId="17" applyFont="1" applyFill="1" applyBorder="1" applyAlignment="1">
      <alignment horizontal="center" vertical="center" wrapText="1"/>
    </xf>
    <xf numFmtId="0" fontId="77" fillId="2" borderId="11" xfId="17" applyFont="1" applyFill="1" applyBorder="1" applyAlignment="1">
      <alignment vertical="top" wrapText="1"/>
    </xf>
    <xf numFmtId="0" fontId="74" fillId="2" borderId="11" xfId="17" applyFont="1" applyFill="1" applyBorder="1" applyAlignment="1">
      <alignment horizontal="center" wrapText="1"/>
    </xf>
    <xf numFmtId="4" fontId="77" fillId="2" borderId="11" xfId="17" applyNumberFormat="1" applyFont="1" applyFill="1" applyBorder="1" applyAlignment="1">
      <alignment wrapText="1"/>
    </xf>
    <xf numFmtId="0" fontId="77" fillId="0" borderId="11" xfId="17" applyFont="1" applyBorder="1" applyAlignment="1">
      <alignment vertical="top" wrapText="1"/>
    </xf>
    <xf numFmtId="4" fontId="77" fillId="0" borderId="11" xfId="17" applyNumberFormat="1" applyFont="1" applyBorder="1" applyAlignment="1">
      <alignment wrapText="1"/>
    </xf>
    <xf numFmtId="49" fontId="77" fillId="2" borderId="11" xfId="17" applyNumberFormat="1" applyFont="1" applyFill="1" applyBorder="1" applyAlignment="1">
      <alignment horizontal="center" vertical="center" wrapText="1"/>
    </xf>
    <xf numFmtId="49" fontId="77" fillId="2" borderId="11" xfId="17" applyNumberFormat="1" applyFont="1" applyFill="1" applyBorder="1" applyAlignment="1">
      <alignment vertical="top" wrapText="1"/>
    </xf>
    <xf numFmtId="49" fontId="74" fillId="0" borderId="11" xfId="17" applyNumberFormat="1" applyFont="1" applyBorder="1" applyAlignment="1">
      <alignment vertical="top" wrapText="1"/>
    </xf>
    <xf numFmtId="0" fontId="77" fillId="2" borderId="11" xfId="3" applyFont="1" applyFill="1" applyBorder="1" applyAlignment="1">
      <alignment horizontal="center" vertical="top"/>
    </xf>
    <xf numFmtId="0" fontId="77" fillId="2" borderId="11" xfId="3" applyFont="1" applyFill="1" applyBorder="1" applyAlignment="1">
      <alignment vertical="top" wrapText="1"/>
    </xf>
    <xf numFmtId="0" fontId="74" fillId="2" borderId="11" xfId="3" applyFont="1" applyFill="1" applyBorder="1" applyAlignment="1">
      <alignment horizontal="center"/>
    </xf>
    <xf numFmtId="2" fontId="77" fillId="2" borderId="11" xfId="3" applyNumberFormat="1" applyFont="1" applyFill="1" applyBorder="1" applyAlignment="1">
      <alignment horizontal="center"/>
    </xf>
    <xf numFmtId="4" fontId="74" fillId="2" borderId="11" xfId="3" applyNumberFormat="1" applyFont="1" applyFill="1" applyBorder="1"/>
    <xf numFmtId="0" fontId="74" fillId="2" borderId="11" xfId="3" applyFont="1" applyFill="1" applyBorder="1"/>
    <xf numFmtId="0" fontId="77" fillId="2" borderId="11" xfId="2" applyFont="1" applyFill="1" applyBorder="1" applyAlignment="1">
      <alignment vertical="top" wrapText="1"/>
    </xf>
    <xf numFmtId="4" fontId="77" fillId="2" borderId="11" xfId="2" applyNumberFormat="1" applyFont="1" applyFill="1" applyBorder="1"/>
    <xf numFmtId="0" fontId="74" fillId="0" borderId="11" xfId="17" applyFont="1" applyBorder="1" applyAlignment="1">
      <alignment vertical="top" wrapText="1"/>
    </xf>
    <xf numFmtId="2" fontId="74" fillId="0" borderId="0" xfId="17" applyNumberFormat="1" applyFont="1" applyBorder="1" applyAlignment="1">
      <alignment wrapText="1"/>
    </xf>
    <xf numFmtId="0" fontId="77" fillId="0" borderId="0" xfId="17" applyFont="1" applyBorder="1" applyAlignment="1">
      <alignment horizontal="center" wrapText="1"/>
    </xf>
    <xf numFmtId="0" fontId="77" fillId="0" borderId="0" xfId="17" applyFont="1" applyBorder="1" applyAlignment="1">
      <alignment vertical="top" wrapText="1"/>
    </xf>
    <xf numFmtId="4" fontId="77" fillId="0" borderId="0" xfId="17" applyNumberFormat="1" applyFont="1" applyBorder="1" applyAlignment="1">
      <alignment wrapText="1"/>
    </xf>
    <xf numFmtId="2" fontId="77" fillId="0" borderId="0" xfId="17" applyNumberFormat="1" applyFont="1" applyBorder="1" applyAlignment="1">
      <alignment wrapText="1"/>
    </xf>
    <xf numFmtId="49" fontId="74" fillId="0" borderId="0" xfId="17" applyNumberFormat="1" applyFont="1" applyBorder="1" applyAlignment="1">
      <alignment vertical="top" wrapText="1"/>
    </xf>
    <xf numFmtId="0" fontId="74" fillId="0" borderId="0" xfId="3" applyFont="1" applyBorder="1"/>
    <xf numFmtId="0" fontId="77" fillId="0" borderId="0" xfId="4" applyFont="1" applyBorder="1" applyAlignment="1">
      <alignment horizontal="center"/>
    </xf>
    <xf numFmtId="0" fontId="74" fillId="0" borderId="0" xfId="17" applyFont="1" applyBorder="1"/>
    <xf numFmtId="0" fontId="77" fillId="0" borderId="0" xfId="4" applyFont="1" applyBorder="1" applyAlignment="1">
      <alignment horizontal="center" vertical="top"/>
    </xf>
    <xf numFmtId="4" fontId="74" fillId="0" borderId="0" xfId="17" applyNumberFormat="1" applyFont="1" applyBorder="1"/>
    <xf numFmtId="4" fontId="77" fillId="0" borderId="0" xfId="4" applyNumberFormat="1" applyFont="1" applyBorder="1" applyAlignment="1">
      <alignment horizontal="center"/>
    </xf>
    <xf numFmtId="0" fontId="74" fillId="0" borderId="0" xfId="4" applyFont="1" applyBorder="1" applyAlignment="1">
      <alignment horizontal="center"/>
    </xf>
    <xf numFmtId="0" fontId="74" fillId="0" borderId="0" xfId="4" applyFont="1" applyBorder="1" applyAlignment="1">
      <alignment vertical="top"/>
    </xf>
    <xf numFmtId="0" fontId="74" fillId="0" borderId="0" xfId="4" applyFont="1" applyBorder="1"/>
    <xf numFmtId="4" fontId="74" fillId="0" borderId="0" xfId="4" applyNumberFormat="1" applyFont="1" applyBorder="1"/>
    <xf numFmtId="49" fontId="74" fillId="0" borderId="0" xfId="4" applyNumberFormat="1" applyFont="1" applyBorder="1" applyAlignment="1">
      <alignment horizontal="center"/>
    </xf>
    <xf numFmtId="0" fontId="77" fillId="0" borderId="0" xfId="4" applyFont="1" applyBorder="1" applyAlignment="1">
      <alignment vertical="top"/>
    </xf>
    <xf numFmtId="0" fontId="77" fillId="0" borderId="0" xfId="4" applyFont="1" applyBorder="1" applyAlignment="1">
      <alignment horizontal="left"/>
    </xf>
    <xf numFmtId="0" fontId="74" fillId="0" borderId="0" xfId="4" applyFont="1" applyBorder="1" applyAlignment="1">
      <alignment horizontal="center" vertical="top"/>
    </xf>
    <xf numFmtId="4" fontId="77" fillId="0" borderId="0" xfId="17" applyNumberFormat="1" applyFont="1" applyBorder="1"/>
    <xf numFmtId="0" fontId="77" fillId="0" borderId="0" xfId="17" applyFont="1" applyBorder="1" applyAlignment="1">
      <alignment horizontal="left" vertical="center" wrapText="1"/>
    </xf>
    <xf numFmtId="0" fontId="74" fillId="0" borderId="0" xfId="17" applyFont="1" applyBorder="1" applyAlignment="1">
      <alignment vertical="top" wrapText="1"/>
    </xf>
    <xf numFmtId="0" fontId="74" fillId="0" borderId="7" xfId="4" applyFont="1" applyBorder="1" applyAlignment="1">
      <alignment horizontal="center"/>
    </xf>
    <xf numFmtId="0" fontId="74" fillId="0" borderId="7" xfId="4" applyFont="1" applyBorder="1"/>
    <xf numFmtId="4" fontId="74" fillId="0" borderId="7" xfId="17" applyNumberFormat="1" applyFont="1" applyBorder="1"/>
    <xf numFmtId="0" fontId="74" fillId="0" borderId="7" xfId="17" applyFont="1" applyBorder="1" applyAlignment="1">
      <alignment horizontal="center" vertical="center" wrapText="1"/>
    </xf>
    <xf numFmtId="0" fontId="74" fillId="0" borderId="7" xfId="17" applyFont="1" applyBorder="1" applyAlignment="1">
      <alignment horizontal="left" vertical="center" wrapText="1"/>
    </xf>
    <xf numFmtId="0" fontId="74" fillId="0" borderId="7" xfId="17" applyFont="1" applyBorder="1" applyAlignment="1">
      <alignment vertical="top" wrapText="1"/>
    </xf>
    <xf numFmtId="0" fontId="74" fillId="0" borderId="7" xfId="17" applyFont="1" applyBorder="1" applyAlignment="1">
      <alignment horizontal="center" wrapText="1"/>
    </xf>
    <xf numFmtId="4" fontId="74" fillId="0" borderId="7" xfId="17" applyNumberFormat="1" applyFont="1" applyBorder="1" applyAlignment="1">
      <alignment wrapText="1"/>
    </xf>
    <xf numFmtId="0" fontId="73" fillId="0" borderId="11" xfId="16" applyFont="1" applyFill="1" applyBorder="1" applyAlignment="1">
      <alignment wrapText="1"/>
    </xf>
    <xf numFmtId="0" fontId="71" fillId="0" borderId="0" xfId="16" applyFont="1" applyFill="1"/>
    <xf numFmtId="0" fontId="84" fillId="0" borderId="0" xfId="16" applyFont="1" applyFill="1" applyAlignment="1">
      <alignment vertical="top"/>
    </xf>
    <xf numFmtId="3" fontId="71" fillId="0" borderId="0" xfId="16" applyNumberFormat="1" applyFont="1" applyFill="1"/>
    <xf numFmtId="3" fontId="84" fillId="0" borderId="0" xfId="16" applyNumberFormat="1" applyFont="1" applyFill="1" applyAlignment="1">
      <alignment vertical="top"/>
    </xf>
    <xf numFmtId="0" fontId="71" fillId="0" borderId="0" xfId="16" applyFont="1" applyFill="1" applyAlignment="1">
      <alignment vertical="top"/>
    </xf>
    <xf numFmtId="0" fontId="73" fillId="0" borderId="10" xfId="16" applyFont="1" applyFill="1" applyBorder="1" applyAlignment="1">
      <alignment horizontal="left" vertical="top" wrapText="1"/>
    </xf>
    <xf numFmtId="0" fontId="73" fillId="0" borderId="11" xfId="16" applyFont="1" applyFill="1" applyBorder="1" applyAlignment="1">
      <alignment horizontal="left" wrapText="1"/>
    </xf>
    <xf numFmtId="0" fontId="73" fillId="0" borderId="11" xfId="16" applyFont="1" applyFill="1" applyBorder="1" applyAlignment="1">
      <alignment horizontal="left" wrapText="1" indent="1"/>
    </xf>
    <xf numFmtId="4" fontId="73" fillId="0" borderId="9" xfId="16" applyNumberFormat="1" applyFont="1" applyFill="1" applyBorder="1" applyAlignment="1">
      <alignment wrapText="1"/>
    </xf>
    <xf numFmtId="0" fontId="71" fillId="0" borderId="10" xfId="16" applyFont="1" applyFill="1" applyBorder="1" applyAlignment="1">
      <alignment vertical="top"/>
    </xf>
    <xf numFmtId="167" fontId="71" fillId="0" borderId="11" xfId="16" applyNumberFormat="1" applyFont="1" applyFill="1" applyBorder="1" applyAlignment="1">
      <alignment horizontal="right" vertical="top"/>
    </xf>
    <xf numFmtId="0" fontId="71" fillId="0" borderId="11" xfId="16" applyFont="1" applyFill="1" applyBorder="1" applyAlignment="1">
      <alignment horizontal="left" wrapText="1"/>
    </xf>
    <xf numFmtId="0" fontId="71" fillId="0" borderId="11" xfId="16" applyFont="1" applyFill="1" applyBorder="1" applyAlignment="1">
      <alignment horizontal="left" vertical="top" indent="1"/>
    </xf>
    <xf numFmtId="0" fontId="81" fillId="0" borderId="0" xfId="16" applyFont="1" applyFill="1" applyAlignment="1">
      <alignment vertical="top"/>
    </xf>
    <xf numFmtId="0" fontId="82" fillId="0" borderId="0" xfId="16" applyFont="1" applyFill="1" applyAlignment="1">
      <alignment vertical="top"/>
    </xf>
    <xf numFmtId="3" fontId="82" fillId="0" borderId="0" xfId="16" applyNumberFormat="1" applyFont="1" applyFill="1" applyAlignment="1">
      <alignment vertical="top"/>
    </xf>
    <xf numFmtId="3" fontId="81" fillId="0" borderId="0" xfId="16" applyNumberFormat="1" applyFont="1" applyFill="1" applyAlignment="1">
      <alignment vertical="top"/>
    </xf>
    <xf numFmtId="0" fontId="73" fillId="0" borderId="0" xfId="16" applyFont="1" applyFill="1" applyAlignment="1">
      <alignment vertical="top"/>
    </xf>
    <xf numFmtId="0" fontId="73" fillId="0" borderId="0" xfId="16" applyFont="1" applyFill="1"/>
    <xf numFmtId="2" fontId="71" fillId="4" borderId="11" xfId="19" applyNumberFormat="1" applyFont="1" applyFill="1" applyBorder="1" applyAlignment="1">
      <alignment horizontal="right" wrapText="1"/>
    </xf>
    <xf numFmtId="0" fontId="80" fillId="0" borderId="0" xfId="16" applyFont="1" applyAlignment="1">
      <alignment horizontal="left" vertical="top"/>
    </xf>
    <xf numFmtId="0" fontId="95" fillId="0" borderId="0" xfId="19" applyFont="1" applyFill="1"/>
    <xf numFmtId="0" fontId="96" fillId="0" borderId="0" xfId="19" applyFont="1" applyFill="1"/>
    <xf numFmtId="0" fontId="95" fillId="0" borderId="0" xfId="19" applyFont="1" applyFill="1" applyBorder="1"/>
    <xf numFmtId="4" fontId="95" fillId="0" borderId="0" xfId="19" applyNumberFormat="1" applyFont="1" applyFill="1"/>
    <xf numFmtId="4" fontId="71" fillId="0" borderId="11" xfId="2" applyNumberFormat="1" applyFont="1" applyBorder="1" applyAlignment="1">
      <alignment horizontal="right"/>
    </xf>
    <xf numFmtId="0" fontId="77" fillId="4" borderId="11" xfId="17" applyFont="1" applyFill="1" applyBorder="1" applyAlignment="1">
      <alignment horizontal="center" vertical="center" wrapText="1"/>
    </xf>
    <xf numFmtId="49" fontId="77" fillId="4" borderId="11" xfId="17" applyNumberFormat="1" applyFont="1" applyFill="1" applyBorder="1" applyAlignment="1">
      <alignment horizontal="center" vertical="center" wrapText="1"/>
    </xf>
    <xf numFmtId="0" fontId="77" fillId="4" borderId="11" xfId="17" applyFont="1" applyFill="1" applyBorder="1" applyAlignment="1">
      <alignment horizontal="left" vertical="top" wrapText="1"/>
    </xf>
    <xf numFmtId="0" fontId="77" fillId="4" borderId="11" xfId="17" applyFont="1" applyFill="1" applyBorder="1" applyAlignment="1">
      <alignment horizontal="center" wrapText="1"/>
    </xf>
    <xf numFmtId="4" fontId="74" fillId="4" borderId="11" xfId="17" applyNumberFormat="1" applyFont="1" applyFill="1" applyBorder="1" applyAlignment="1">
      <alignment wrapText="1"/>
    </xf>
    <xf numFmtId="0" fontId="74" fillId="4" borderId="11" xfId="17" applyFont="1" applyFill="1" applyBorder="1" applyAlignment="1">
      <alignment horizontal="center" vertical="center" wrapText="1"/>
    </xf>
    <xf numFmtId="0" fontId="74" fillId="4" borderId="11" xfId="17" applyFont="1" applyFill="1" applyBorder="1" applyAlignment="1">
      <alignment horizontal="center" wrapText="1"/>
    </xf>
    <xf numFmtId="49" fontId="77" fillId="4" borderId="11" xfId="17" applyNumberFormat="1" applyFont="1" applyFill="1" applyBorder="1" applyAlignment="1">
      <alignment horizontal="left" vertical="top" wrapText="1"/>
    </xf>
    <xf numFmtId="49" fontId="77" fillId="4" borderId="11" xfId="17" applyNumberFormat="1" applyFont="1" applyFill="1" applyBorder="1" applyAlignment="1">
      <alignment vertical="top" wrapText="1"/>
    </xf>
    <xf numFmtId="1" fontId="77" fillId="4" borderId="11" xfId="17" applyNumberFormat="1" applyFont="1" applyFill="1" applyBorder="1" applyAlignment="1">
      <alignment horizontal="center"/>
    </xf>
    <xf numFmtId="4" fontId="77" fillId="4" borderId="11" xfId="17" applyNumberFormat="1" applyFont="1" applyFill="1" applyBorder="1" applyAlignment="1">
      <alignment wrapText="1"/>
    </xf>
    <xf numFmtId="49" fontId="74" fillId="4" borderId="11" xfId="17" applyNumberFormat="1" applyFont="1" applyFill="1" applyBorder="1" applyAlignment="1">
      <alignment horizontal="center" vertical="center" wrapText="1"/>
    </xf>
    <xf numFmtId="0" fontId="80" fillId="0" borderId="0" xfId="16" applyFont="1" applyBorder="1" applyAlignment="1">
      <alignment horizontal="left" vertical="top"/>
    </xf>
    <xf numFmtId="0" fontId="74" fillId="0" borderId="0" xfId="17" applyFont="1" applyBorder="1" applyAlignment="1">
      <alignment horizontal="left" vertical="center" wrapText="1"/>
    </xf>
    <xf numFmtId="4" fontId="71" fillId="0" borderId="0" xfId="16" applyNumberFormat="1" applyFont="1" applyBorder="1" applyAlignment="1">
      <alignment horizontal="left" indent="1"/>
    </xf>
    <xf numFmtId="4" fontId="77" fillId="0" borderId="0" xfId="4" applyNumberFormat="1" applyFont="1" applyBorder="1"/>
    <xf numFmtId="4" fontId="74" fillId="0" borderId="7" xfId="4" applyNumberFormat="1" applyFont="1" applyBorder="1"/>
    <xf numFmtId="4" fontId="74" fillId="2" borderId="11" xfId="3" applyNumberFormat="1" applyFont="1" applyFill="1" applyBorder="1" applyAlignment="1">
      <alignment horizontal="center"/>
    </xf>
    <xf numFmtId="0" fontId="94" fillId="0" borderId="0" xfId="17" applyFont="1" applyBorder="1" applyAlignment="1">
      <alignment wrapText="1"/>
    </xf>
    <xf numFmtId="0" fontId="94" fillId="0" borderId="0" xfId="17" applyFont="1" applyBorder="1" applyAlignment="1">
      <alignment horizontal="center" vertical="center" wrapText="1"/>
    </xf>
    <xf numFmtId="1" fontId="94" fillId="0" borderId="0" xfId="17" applyNumberFormat="1" applyFont="1" applyBorder="1" applyProtection="1">
      <protection locked="0"/>
    </xf>
    <xf numFmtId="0" fontId="97" fillId="0" borderId="0" xfId="17" applyFont="1" applyBorder="1" applyAlignment="1">
      <alignment wrapText="1"/>
    </xf>
    <xf numFmtId="0" fontId="94" fillId="0" borderId="0" xfId="3" applyFont="1" applyBorder="1"/>
    <xf numFmtId="0" fontId="94" fillId="0" borderId="0" xfId="17" applyFont="1" applyBorder="1" applyAlignment="1"/>
    <xf numFmtId="4" fontId="94" fillId="0" borderId="0" xfId="17" applyNumberFormat="1" applyFont="1" applyBorder="1" applyAlignment="1">
      <alignment wrapText="1"/>
    </xf>
    <xf numFmtId="0" fontId="77" fillId="0" borderId="0" xfId="4" applyFont="1" applyBorder="1" applyAlignment="1">
      <alignment horizontal="center" vertical="center"/>
    </xf>
    <xf numFmtId="0" fontId="74" fillId="0" borderId="0" xfId="4" applyFont="1" applyBorder="1" applyAlignment="1">
      <alignment horizontal="center" vertical="center"/>
    </xf>
    <xf numFmtId="49" fontId="74" fillId="0" borderId="0" xfId="4" applyNumberFormat="1" applyFont="1" applyBorder="1" applyAlignment="1">
      <alignment horizontal="center" vertical="center"/>
    </xf>
    <xf numFmtId="0" fontId="74" fillId="0" borderId="11" xfId="2" applyFont="1" applyBorder="1" applyAlignment="1">
      <alignment horizontal="center" vertical="center"/>
    </xf>
    <xf numFmtId="0" fontId="77" fillId="2" borderId="11" xfId="3" applyFont="1" applyFill="1" applyBorder="1" applyAlignment="1">
      <alignment horizontal="center" vertical="center"/>
    </xf>
    <xf numFmtId="0" fontId="74" fillId="2" borderId="11" xfId="3" applyFont="1" applyFill="1" applyBorder="1" applyAlignment="1">
      <alignment horizontal="center" vertical="center"/>
    </xf>
    <xf numFmtId="0" fontId="74" fillId="0" borderId="7" xfId="4" applyFont="1" applyBorder="1" applyAlignment="1">
      <alignment horizontal="center" vertical="center"/>
    </xf>
    <xf numFmtId="0" fontId="3" fillId="0" borderId="0" xfId="0" applyFont="1" applyFill="1" applyBorder="1"/>
    <xf numFmtId="0" fontId="3" fillId="0" borderId="0" xfId="0" applyFont="1" applyBorder="1"/>
    <xf numFmtId="0" fontId="3" fillId="0" borderId="0" xfId="2" applyFont="1" applyBorder="1" applyAlignment="1">
      <alignment horizontal="center"/>
    </xf>
    <xf numFmtId="0" fontId="3" fillId="0" borderId="0" xfId="2" applyFont="1" applyBorder="1"/>
    <xf numFmtId="0" fontId="3" fillId="0" borderId="0" xfId="2" applyFont="1" applyBorder="1" applyAlignment="1">
      <alignment vertical="top" wrapText="1"/>
    </xf>
    <xf numFmtId="4" fontId="3" fillId="0" borderId="0" xfId="2" applyNumberFormat="1" applyFont="1" applyBorder="1"/>
    <xf numFmtId="4" fontId="3" fillId="0" borderId="0" xfId="2" applyNumberFormat="1" applyFont="1" applyBorder="1" applyAlignment="1">
      <alignment horizontal="center"/>
    </xf>
    <xf numFmtId="0" fontId="3" fillId="0" borderId="0" xfId="0" applyFont="1" applyFill="1" applyBorder="1" applyAlignment="1">
      <alignment wrapText="1"/>
    </xf>
    <xf numFmtId="0" fontId="5" fillId="0" borderId="0" xfId="0" applyFont="1" applyFill="1" applyBorder="1" applyAlignment="1">
      <alignment horizontal="center" vertical="center" wrapText="1"/>
    </xf>
    <xf numFmtId="2" fontId="3" fillId="0" borderId="0" xfId="0" applyNumberFormat="1" applyFont="1" applyFill="1" applyBorder="1" applyAlignment="1">
      <alignment wrapText="1"/>
    </xf>
    <xf numFmtId="0" fontId="5" fillId="0" borderId="0" xfId="0" applyFont="1" applyFill="1" applyBorder="1" applyAlignment="1">
      <alignment horizontal="center" wrapText="1"/>
    </xf>
    <xf numFmtId="2" fontId="3" fillId="0" borderId="0" xfId="0" applyNumberFormat="1" applyFont="1" applyBorder="1" applyAlignment="1">
      <alignment wrapText="1"/>
    </xf>
    <xf numFmtId="0" fontId="3" fillId="0" borderId="0" xfId="0" applyFont="1" applyBorder="1" applyAlignment="1">
      <alignment horizontal="center" wrapText="1"/>
    </xf>
    <xf numFmtId="0" fontId="3" fillId="0" borderId="0" xfId="0" applyFont="1" applyBorder="1" applyAlignment="1">
      <alignment vertical="top" wrapText="1"/>
    </xf>
    <xf numFmtId="0" fontId="5" fillId="0" borderId="0" xfId="0" applyFont="1" applyBorder="1" applyAlignment="1">
      <alignment vertical="top" wrapText="1"/>
    </xf>
    <xf numFmtId="4" fontId="5" fillId="0" borderId="0" xfId="0" applyNumberFormat="1" applyFont="1" applyBorder="1" applyAlignment="1">
      <alignment wrapText="1"/>
    </xf>
    <xf numFmtId="49" fontId="3" fillId="0" borderId="0" xfId="0" applyNumberFormat="1" applyFont="1" applyBorder="1" applyAlignment="1">
      <alignment vertical="top" wrapText="1"/>
    </xf>
    <xf numFmtId="2" fontId="5" fillId="0" borderId="0" xfId="0" applyNumberFormat="1" applyFont="1" applyFill="1" applyBorder="1" applyAlignment="1">
      <alignment wrapText="1"/>
    </xf>
    <xf numFmtId="4" fontId="5" fillId="0" borderId="0" xfId="0" applyNumberFormat="1" applyFont="1" applyFill="1" applyBorder="1" applyAlignment="1">
      <alignment wrapText="1"/>
    </xf>
    <xf numFmtId="0" fontId="5" fillId="0" borderId="0" xfId="0" applyFont="1" applyBorder="1" applyAlignment="1">
      <alignment horizontal="center" wrapText="1"/>
    </xf>
    <xf numFmtId="0" fontId="5" fillId="0" borderId="0" xfId="0" applyFont="1" applyFill="1" applyBorder="1" applyAlignment="1">
      <alignment vertical="top" wrapText="1"/>
    </xf>
    <xf numFmtId="0" fontId="3" fillId="0" borderId="0" xfId="3" applyFont="1" applyFill="1" applyBorder="1"/>
    <xf numFmtId="0" fontId="5" fillId="0" borderId="0" xfId="4" applyNumberFormat="1" applyFont="1" applyBorder="1" applyAlignment="1">
      <alignment horizontal="center"/>
    </xf>
    <xf numFmtId="0" fontId="5" fillId="0" borderId="0" xfId="4" applyFont="1" applyBorder="1" applyAlignment="1">
      <alignment horizontal="center" vertical="top"/>
    </xf>
    <xf numFmtId="4" fontId="3" fillId="0" borderId="0" xfId="0" applyNumberFormat="1" applyFont="1" applyBorder="1"/>
    <xf numFmtId="4" fontId="5" fillId="0" borderId="0" xfId="4" applyNumberFormat="1" applyFont="1" applyBorder="1" applyAlignment="1">
      <alignment horizontal="center"/>
    </xf>
    <xf numFmtId="0" fontId="3" fillId="0" borderId="0" xfId="4" applyNumberFormat="1" applyFont="1" applyBorder="1" applyAlignment="1">
      <alignment horizontal="center"/>
    </xf>
    <xf numFmtId="0" fontId="3" fillId="0" borderId="0" xfId="4" applyFont="1" applyBorder="1" applyAlignment="1">
      <alignment vertical="top"/>
    </xf>
    <xf numFmtId="4" fontId="3" fillId="0" borderId="0" xfId="4" applyNumberFormat="1" applyFont="1" applyBorder="1"/>
    <xf numFmtId="49" fontId="3" fillId="0" borderId="0" xfId="4" applyNumberFormat="1" applyFont="1" applyBorder="1" applyAlignment="1">
      <alignment horizontal="center"/>
    </xf>
    <xf numFmtId="0" fontId="5" fillId="0" borderId="0" xfId="4" applyFont="1" applyBorder="1" applyAlignment="1">
      <alignment vertical="top"/>
    </xf>
    <xf numFmtId="0" fontId="3" fillId="0" borderId="0" xfId="4" applyNumberFormat="1" applyFont="1" applyFill="1" applyBorder="1" applyAlignment="1">
      <alignment horizontal="center"/>
    </xf>
    <xf numFmtId="0" fontId="5" fillId="0" borderId="0" xfId="4" applyFont="1" applyFill="1" applyBorder="1" applyAlignment="1">
      <alignment horizontal="left"/>
    </xf>
    <xf numFmtId="0" fontId="3" fillId="0" borderId="0" xfId="4" applyFont="1" applyFill="1" applyBorder="1" applyAlignment="1">
      <alignment horizontal="center" vertical="top"/>
    </xf>
    <xf numFmtId="0" fontId="3" fillId="0" borderId="0" xfId="4" applyFont="1" applyFill="1" applyBorder="1"/>
    <xf numFmtId="4" fontId="5" fillId="0" borderId="0" xfId="0" applyNumberFormat="1" applyFont="1" applyFill="1" applyBorder="1"/>
    <xf numFmtId="0" fontId="5" fillId="0" borderId="0" xfId="0" applyFont="1" applyBorder="1" applyAlignment="1">
      <alignment horizontal="left" vertical="center" wrapText="1"/>
    </xf>
    <xf numFmtId="0" fontId="2" fillId="0" borderId="0" xfId="0" applyFont="1" applyBorder="1" applyAlignment="1">
      <alignment horizontal="left" vertical="top" wrapText="1"/>
    </xf>
    <xf numFmtId="0" fontId="3" fillId="0" borderId="7" xfId="4" applyNumberFormat="1" applyFont="1" applyBorder="1" applyAlignment="1">
      <alignment horizontal="center"/>
    </xf>
    <xf numFmtId="0" fontId="3" fillId="0" borderId="7" xfId="4" applyFont="1" applyBorder="1"/>
    <xf numFmtId="4" fontId="3" fillId="0" borderId="7" xfId="0" applyNumberFormat="1" applyFont="1" applyBorder="1"/>
    <xf numFmtId="0" fontId="3" fillId="0" borderId="7" xfId="0" applyFont="1" applyBorder="1" applyAlignment="1">
      <alignment horizontal="center" vertical="center" wrapText="1"/>
    </xf>
    <xf numFmtId="0" fontId="3" fillId="0" borderId="7" xfId="0" applyFont="1" applyBorder="1" applyAlignment="1">
      <alignment horizontal="left" vertical="center" wrapText="1"/>
    </xf>
    <xf numFmtId="0" fontId="3" fillId="0" borderId="7" xfId="0" applyFont="1" applyBorder="1" applyAlignment="1">
      <alignment vertical="top" wrapText="1"/>
    </xf>
    <xf numFmtId="0" fontId="3" fillId="0" borderId="7" xfId="0" applyFont="1" applyBorder="1" applyAlignment="1">
      <alignment horizontal="center" wrapText="1"/>
    </xf>
    <xf numFmtId="4" fontId="3" fillId="0" borderId="7" xfId="0" applyNumberFormat="1" applyFont="1" applyBorder="1" applyAlignment="1">
      <alignment wrapText="1"/>
    </xf>
    <xf numFmtId="4" fontId="2" fillId="0" borderId="0" xfId="0" applyNumberFormat="1" applyFont="1" applyBorder="1" applyAlignment="1">
      <alignment horizontal="left" vertical="top" wrapText="1"/>
    </xf>
    <xf numFmtId="4" fontId="5" fillId="0" borderId="0" xfId="4" applyNumberFormat="1" applyFont="1" applyBorder="1"/>
    <xf numFmtId="4" fontId="3" fillId="0" borderId="7" xfId="4" applyNumberFormat="1" applyFont="1" applyBorder="1"/>
    <xf numFmtId="4" fontId="3" fillId="0" borderId="0" xfId="4" applyNumberFormat="1" applyFont="1" applyFill="1" applyBorder="1"/>
    <xf numFmtId="0" fontId="98" fillId="0" borderId="0" xfId="0" applyFont="1" applyFill="1" applyBorder="1" applyAlignment="1">
      <alignment wrapText="1"/>
    </xf>
    <xf numFmtId="0" fontId="73" fillId="0" borderId="1" xfId="16" applyFont="1" applyBorder="1" applyAlignment="1">
      <alignment horizontal="left" vertical="top"/>
    </xf>
    <xf numFmtId="0" fontId="76" fillId="0" borderId="1" xfId="16" applyFont="1" applyBorder="1" applyAlignment="1">
      <alignment vertical="top"/>
    </xf>
    <xf numFmtId="0" fontId="72" fillId="0" borderId="1" xfId="16" applyFont="1" applyBorder="1" applyAlignment="1">
      <alignment horizontal="left" vertical="top"/>
    </xf>
    <xf numFmtId="4" fontId="71" fillId="0" borderId="1" xfId="16" applyNumberFormat="1" applyFont="1" applyBorder="1"/>
    <xf numFmtId="0" fontId="73" fillId="0" borderId="1" xfId="16" applyFont="1" applyBorder="1" applyAlignment="1">
      <alignment horizontal="right" vertical="top"/>
    </xf>
    <xf numFmtId="4" fontId="71" fillId="0" borderId="1" xfId="16" applyNumberFormat="1" applyFont="1" applyBorder="1" applyAlignment="1">
      <alignment horizontal="left" indent="1"/>
    </xf>
    <xf numFmtId="0" fontId="74" fillId="0" borderId="11" xfId="17" applyFont="1" applyFill="1" applyBorder="1" applyAlignment="1">
      <alignment horizontal="center" vertical="center" wrapText="1"/>
    </xf>
    <xf numFmtId="0" fontId="77" fillId="0" borderId="11" xfId="17" applyFont="1" applyFill="1" applyBorder="1" applyAlignment="1">
      <alignment vertical="top" wrapText="1"/>
    </xf>
    <xf numFmtId="4" fontId="74" fillId="0" borderId="11" xfId="17" applyNumberFormat="1" applyFont="1" applyFill="1" applyBorder="1" applyAlignment="1">
      <alignment wrapText="1"/>
    </xf>
    <xf numFmtId="0" fontId="74" fillId="0" borderId="11" xfId="17" applyFont="1" applyFill="1" applyBorder="1" applyAlignment="1">
      <alignment horizontal="center" wrapText="1"/>
    </xf>
    <xf numFmtId="4" fontId="77" fillId="0" borderId="11" xfId="17" applyNumberFormat="1" applyFont="1" applyFill="1" applyBorder="1" applyAlignment="1">
      <alignment wrapText="1"/>
    </xf>
    <xf numFmtId="0" fontId="74" fillId="0" borderId="0" xfId="17" applyFont="1" applyFill="1" applyBorder="1" applyAlignment="1">
      <alignment wrapText="1"/>
    </xf>
    <xf numFmtId="0" fontId="74" fillId="0" borderId="0" xfId="17" applyFont="1" applyBorder="1" applyAlignment="1"/>
    <xf numFmtId="0" fontId="74" fillId="0" borderId="0" xfId="17" quotePrefix="1" applyFont="1" applyBorder="1" applyAlignment="1"/>
    <xf numFmtId="0" fontId="73" fillId="4" borderId="11" xfId="19" applyFont="1" applyFill="1" applyBorder="1" applyAlignment="1">
      <alignment horizontal="center" wrapText="1"/>
    </xf>
    <xf numFmtId="164" fontId="73" fillId="4" borderId="11" xfId="2" applyNumberFormat="1" applyFont="1" applyFill="1" applyBorder="1" applyAlignment="1">
      <alignment horizontal="center" vertical="top"/>
    </xf>
    <xf numFmtId="0" fontId="73" fillId="4" borderId="11" xfId="19" applyFont="1" applyFill="1" applyBorder="1" applyAlignment="1">
      <alignment horizontal="center" vertical="top" wrapText="1"/>
    </xf>
    <xf numFmtId="0" fontId="71" fillId="0" borderId="11" xfId="19" applyFont="1" applyBorder="1" applyAlignment="1">
      <alignment horizontal="right" vertical="top" wrapText="1"/>
    </xf>
    <xf numFmtId="0" fontId="71" fillId="0" borderId="11" xfId="2" applyFont="1" applyBorder="1" applyAlignment="1">
      <alignment horizontal="right" vertical="top"/>
    </xf>
    <xf numFmtId="0" fontId="71" fillId="0" borderId="11" xfId="2" applyFont="1" applyBorder="1" applyAlignment="1">
      <alignment horizontal="left"/>
    </xf>
    <xf numFmtId="0" fontId="71" fillId="0" borderId="11" xfId="19" applyFont="1" applyFill="1" applyBorder="1" applyAlignment="1">
      <alignment vertical="top" wrapText="1"/>
    </xf>
    <xf numFmtId="0" fontId="85" fillId="0" borderId="0" xfId="16" applyFont="1" applyFill="1" applyBorder="1" applyAlignment="1">
      <alignment vertical="top" wrapText="1"/>
    </xf>
    <xf numFmtId="0" fontId="73" fillId="0" borderId="0" xfId="16" applyFont="1" applyFill="1" applyBorder="1" applyAlignment="1">
      <alignment wrapText="1"/>
    </xf>
    <xf numFmtId="4" fontId="73" fillId="0" borderId="0" xfId="16" applyNumberFormat="1" applyFont="1" applyFill="1" applyBorder="1" applyAlignment="1">
      <alignment wrapText="1"/>
    </xf>
    <xf numFmtId="0" fontId="71" fillId="0" borderId="0" xfId="19" applyFont="1" applyBorder="1"/>
    <xf numFmtId="0" fontId="71" fillId="0" borderId="0" xfId="16" applyFont="1" applyFill="1" applyBorder="1" applyAlignment="1">
      <alignment horizontal="left" vertical="top" wrapText="1"/>
    </xf>
    <xf numFmtId="4" fontId="71" fillId="0" borderId="0" xfId="16" applyNumberFormat="1" applyFont="1" applyBorder="1" applyAlignment="1">
      <alignment horizontal="right" vertical="top"/>
    </xf>
    <xf numFmtId="0" fontId="73" fillId="0" borderId="0" xfId="16" applyFont="1" applyBorder="1" applyAlignment="1">
      <alignment horizontal="left" vertical="top" wrapText="1"/>
    </xf>
    <xf numFmtId="0" fontId="73" fillId="0" borderId="0" xfId="16" applyFont="1" applyBorder="1" applyAlignment="1">
      <alignment vertical="top"/>
    </xf>
    <xf numFmtId="49" fontId="73" fillId="0" borderId="0" xfId="16" applyNumberFormat="1" applyFont="1" applyBorder="1" applyAlignment="1">
      <alignment horizontal="right" vertical="top"/>
    </xf>
    <xf numFmtId="4" fontId="73" fillId="0" borderId="0" xfId="16" applyNumberFormat="1" applyFont="1" applyFill="1" applyBorder="1" applyAlignment="1">
      <alignment vertical="top"/>
    </xf>
    <xf numFmtId="4" fontId="73" fillId="0" borderId="0" xfId="16" applyNumberFormat="1" applyFont="1" applyBorder="1" applyAlignment="1">
      <alignment vertical="top"/>
    </xf>
    <xf numFmtId="0" fontId="73" fillId="0" borderId="0" xfId="16" applyFont="1" applyFill="1" applyBorder="1" applyAlignment="1">
      <alignment vertical="center"/>
    </xf>
    <xf numFmtId="49" fontId="73" fillId="0" borderId="0" xfId="16" applyNumberFormat="1" applyFont="1" applyFill="1" applyBorder="1" applyAlignment="1">
      <alignment horizontal="right" vertical="center"/>
    </xf>
    <xf numFmtId="0" fontId="71" fillId="0" borderId="7" xfId="16" applyFont="1" applyBorder="1" applyAlignment="1">
      <alignment vertical="top"/>
    </xf>
    <xf numFmtId="49" fontId="71" fillId="0" borderId="7" xfId="16" applyNumberFormat="1" applyFont="1" applyBorder="1" applyAlignment="1">
      <alignment horizontal="right" vertical="top"/>
    </xf>
    <xf numFmtId="0" fontId="71" fillId="0" borderId="7" xfId="16" applyFont="1" applyBorder="1" applyAlignment="1">
      <alignment horizontal="left" vertical="top" wrapText="1"/>
    </xf>
    <xf numFmtId="4" fontId="71" fillId="0" borderId="7" xfId="16" applyNumberFormat="1" applyFont="1" applyFill="1" applyBorder="1" applyAlignment="1">
      <alignment vertical="top"/>
    </xf>
    <xf numFmtId="4" fontId="71" fillId="0" borderId="7" xfId="16" applyNumberFormat="1" applyFont="1" applyBorder="1" applyAlignment="1">
      <alignment vertical="top"/>
    </xf>
    <xf numFmtId="0" fontId="80" fillId="0" borderId="0" xfId="16" applyFont="1" applyFill="1" applyBorder="1" applyAlignment="1">
      <alignment horizontal="left" vertical="center"/>
    </xf>
    <xf numFmtId="4" fontId="80" fillId="0" borderId="0" xfId="16" applyNumberFormat="1" applyFont="1" applyFill="1" applyBorder="1" applyAlignment="1">
      <alignment vertical="center"/>
    </xf>
    <xf numFmtId="0" fontId="80" fillId="0" borderId="0" xfId="16" applyFont="1" applyFill="1" applyBorder="1" applyAlignment="1">
      <alignment horizontal="left" wrapText="1"/>
    </xf>
    <xf numFmtId="0" fontId="73" fillId="0" borderId="0" xfId="16" applyFont="1" applyBorder="1" applyAlignment="1">
      <alignment horizontal="center" vertical="top" wrapText="1"/>
    </xf>
    <xf numFmtId="0" fontId="71" fillId="0" borderId="7" xfId="16" applyFont="1" applyFill="1" applyBorder="1" applyAlignment="1">
      <alignment horizontal="left" vertical="top" wrapText="1"/>
    </xf>
    <xf numFmtId="4" fontId="71" fillId="0" borderId="7" xfId="16" applyNumberFormat="1" applyFont="1" applyBorder="1" applyAlignment="1">
      <alignment horizontal="right" vertical="top"/>
    </xf>
    <xf numFmtId="0" fontId="73" fillId="2" borderId="5" xfId="16" applyFont="1" applyFill="1" applyBorder="1" applyAlignment="1">
      <alignment horizontal="left" vertical="top" wrapText="1"/>
    </xf>
    <xf numFmtId="0" fontId="73" fillId="2" borderId="3" xfId="16" applyFont="1" applyFill="1" applyBorder="1" applyAlignment="1">
      <alignment wrapText="1"/>
    </xf>
    <xf numFmtId="0" fontId="73" fillId="2" borderId="3" xfId="16" applyFont="1" applyFill="1" applyBorder="1" applyAlignment="1">
      <alignment horizontal="left" wrapText="1"/>
    </xf>
    <xf numFmtId="4" fontId="73" fillId="2" borderId="4" xfId="16" applyNumberFormat="1" applyFont="1" applyFill="1" applyBorder="1" applyAlignment="1">
      <alignment wrapText="1"/>
    </xf>
    <xf numFmtId="0" fontId="71" fillId="4" borderId="5" xfId="16" applyFont="1" applyFill="1" applyBorder="1" applyAlignment="1">
      <alignment vertical="top"/>
    </xf>
    <xf numFmtId="167" fontId="71" fillId="4" borderId="3" xfId="16" applyNumberFormat="1" applyFont="1" applyFill="1" applyBorder="1" applyAlignment="1">
      <alignment horizontal="right" vertical="top"/>
    </xf>
    <xf numFmtId="49" fontId="73" fillId="4" borderId="3" xfId="8" applyNumberFormat="1" applyFont="1" applyFill="1" applyBorder="1" applyAlignment="1">
      <alignment horizontal="left" vertical="top" wrapText="1"/>
    </xf>
    <xf numFmtId="0" fontId="71" fillId="4" borderId="3" xfId="16" applyFont="1" applyFill="1" applyBorder="1" applyAlignment="1">
      <alignment horizontal="left" vertical="top" indent="1"/>
    </xf>
    <xf numFmtId="4" fontId="79" fillId="4" borderId="3" xfId="16" applyNumberFormat="1" applyFont="1" applyFill="1" applyBorder="1" applyAlignment="1">
      <alignment horizontal="right" vertical="top"/>
    </xf>
    <xf numFmtId="4" fontId="79" fillId="4" borderId="3" xfId="22" applyNumberFormat="1" applyFont="1" applyFill="1" applyBorder="1" applyAlignment="1">
      <alignment horizontal="right" vertical="top"/>
    </xf>
    <xf numFmtId="4" fontId="71" fillId="4" borderId="4" xfId="22" applyNumberFormat="1" applyFont="1" applyFill="1" applyBorder="1" applyAlignment="1">
      <alignment horizontal="right" vertical="top"/>
    </xf>
    <xf numFmtId="0" fontId="73" fillId="4" borderId="3" xfId="16" applyFont="1" applyFill="1" applyBorder="1" applyAlignment="1">
      <alignment horizontal="left" vertical="top" wrapText="1"/>
    </xf>
    <xf numFmtId="4" fontId="71" fillId="4" borderId="3" xfId="16" applyNumberFormat="1" applyFont="1" applyFill="1" applyBorder="1" applyAlignment="1">
      <alignment vertical="top"/>
    </xf>
    <xf numFmtId="168" fontId="71" fillId="4" borderId="3" xfId="2" applyNumberFormat="1" applyFont="1" applyFill="1" applyBorder="1" applyAlignment="1">
      <alignment vertical="top"/>
    </xf>
    <xf numFmtId="0" fontId="73" fillId="4" borderId="3" xfId="10" applyFont="1" applyFill="1" applyBorder="1" applyAlignment="1">
      <alignment horizontal="left" vertical="top" wrapText="1"/>
    </xf>
    <xf numFmtId="0" fontId="71" fillId="4" borderId="3" xfId="2" applyFont="1" applyFill="1" applyBorder="1" applyAlignment="1">
      <alignment horizontal="left" vertical="top" indent="1"/>
    </xf>
    <xf numFmtId="0" fontId="73" fillId="2" borderId="10" xfId="16" applyFont="1" applyFill="1" applyBorder="1" applyAlignment="1">
      <alignment horizontal="left" vertical="top" wrapText="1"/>
    </xf>
    <xf numFmtId="0" fontId="73" fillId="2" borderId="11" xfId="16" applyFont="1" applyFill="1" applyBorder="1" applyAlignment="1">
      <alignment wrapText="1"/>
    </xf>
    <xf numFmtId="0" fontId="73" fillId="2" borderId="11" xfId="16" applyFont="1" applyFill="1" applyBorder="1" applyAlignment="1">
      <alignment horizontal="left" wrapText="1"/>
    </xf>
    <xf numFmtId="0" fontId="73" fillId="2" borderId="11" xfId="16" applyFont="1" applyFill="1" applyBorder="1" applyAlignment="1">
      <alignment horizontal="left" wrapText="1" indent="1"/>
    </xf>
    <xf numFmtId="4" fontId="73" fillId="2" borderId="9" xfId="16" applyNumberFormat="1" applyFont="1" applyFill="1" applyBorder="1" applyAlignment="1">
      <alignment wrapText="1"/>
    </xf>
    <xf numFmtId="0" fontId="95" fillId="0" borderId="0" xfId="16" applyFont="1" applyAlignment="1">
      <alignment vertical="top"/>
    </xf>
    <xf numFmtId="0" fontId="95" fillId="0" borderId="0" xfId="16" applyFont="1" applyAlignment="1">
      <alignment horizontal="center" vertical="top"/>
    </xf>
    <xf numFmtId="0" fontId="95" fillId="0" borderId="0" xfId="16" applyFont="1" applyFill="1" applyAlignment="1">
      <alignment vertical="top"/>
    </xf>
    <xf numFmtId="0" fontId="95" fillId="0" borderId="0" xfId="2" applyFont="1" applyAlignment="1">
      <alignment vertical="top"/>
    </xf>
    <xf numFmtId="0" fontId="95" fillId="0" borderId="0" xfId="2" applyFont="1" applyAlignment="1">
      <alignment vertical="top" wrapText="1"/>
    </xf>
    <xf numFmtId="4" fontId="95" fillId="0" borderId="0" xfId="16" applyNumberFormat="1" applyFont="1" applyAlignment="1">
      <alignment vertical="top"/>
    </xf>
    <xf numFmtId="0" fontId="73" fillId="4" borderId="0" xfId="16" applyFont="1" applyFill="1" applyAlignment="1">
      <alignment horizontal="left" vertical="top" wrapText="1"/>
    </xf>
    <xf numFmtId="0" fontId="71" fillId="4" borderId="3" xfId="16" applyFont="1" applyFill="1" applyBorder="1" applyAlignment="1">
      <alignment horizontal="left" vertical="top" wrapText="1" indent="1"/>
    </xf>
    <xf numFmtId="0" fontId="71" fillId="4" borderId="10" xfId="16" applyFont="1" applyFill="1" applyBorder="1" applyAlignment="1">
      <alignment vertical="top"/>
    </xf>
    <xf numFmtId="167" fontId="71" fillId="4" borderId="11" xfId="16" applyNumberFormat="1" applyFont="1" applyFill="1" applyBorder="1" applyAlignment="1">
      <alignment horizontal="right" vertical="top"/>
    </xf>
    <xf numFmtId="0" fontId="73" fillId="4" borderId="11" xfId="16" applyFont="1" applyFill="1" applyBorder="1" applyAlignment="1">
      <alignment horizontal="left" vertical="top" wrapText="1"/>
    </xf>
    <xf numFmtId="0" fontId="71" fillId="4" borderId="11" xfId="16" applyFont="1" applyFill="1" applyBorder="1" applyAlignment="1">
      <alignment horizontal="left" vertical="top" wrapText="1" indent="1"/>
    </xf>
    <xf numFmtId="4" fontId="71" fillId="4" borderId="11" xfId="16" applyNumberFormat="1" applyFont="1" applyFill="1" applyBorder="1" applyAlignment="1">
      <alignment vertical="top"/>
    </xf>
    <xf numFmtId="4" fontId="79" fillId="4" borderId="11" xfId="22" applyNumberFormat="1" applyFont="1" applyFill="1" applyBorder="1" applyAlignment="1">
      <alignment horizontal="right" vertical="top"/>
    </xf>
    <xf numFmtId="4" fontId="71" fillId="4" borderId="9" xfId="22" applyNumberFormat="1" applyFont="1" applyFill="1" applyBorder="1" applyAlignment="1">
      <alignment horizontal="right" vertical="top"/>
    </xf>
    <xf numFmtId="4" fontId="71" fillId="0" borderId="0" xfId="16" applyNumberFormat="1" applyFont="1" applyFill="1" applyBorder="1"/>
    <xf numFmtId="4" fontId="71" fillId="0" borderId="0" xfId="16" applyNumberFormat="1" applyFont="1" applyFill="1" applyBorder="1" applyAlignment="1">
      <alignment horizontal="right" vertical="top"/>
    </xf>
    <xf numFmtId="0" fontId="73" fillId="0" borderId="0" xfId="16" applyFont="1" applyFill="1" applyBorder="1" applyAlignment="1">
      <alignment horizontal="left" vertical="top" wrapText="1"/>
    </xf>
    <xf numFmtId="0" fontId="73" fillId="0" borderId="0" xfId="16" applyFont="1" applyFill="1" applyBorder="1" applyAlignment="1">
      <alignment vertical="top"/>
    </xf>
    <xf numFmtId="49" fontId="73" fillId="0" borderId="0" xfId="16" applyNumberFormat="1" applyFont="1" applyFill="1" applyBorder="1" applyAlignment="1">
      <alignment horizontal="right" vertical="top"/>
    </xf>
    <xf numFmtId="0" fontId="71" fillId="0" borderId="0" xfId="16" applyFont="1" applyFill="1" applyBorder="1" applyAlignment="1">
      <alignment vertical="top"/>
    </xf>
    <xf numFmtId="0" fontId="75" fillId="0" borderId="0" xfId="16" applyFont="1" applyFill="1" applyBorder="1" applyAlignment="1">
      <alignment vertical="top"/>
    </xf>
    <xf numFmtId="0" fontId="76" fillId="0" borderId="0" xfId="16" applyFont="1" applyFill="1" applyBorder="1" applyAlignment="1">
      <alignment vertical="top"/>
    </xf>
    <xf numFmtId="0" fontId="72" fillId="0" borderId="0" xfId="16" applyFont="1" applyFill="1" applyBorder="1" applyAlignment="1">
      <alignment horizontal="left" vertical="top"/>
    </xf>
    <xf numFmtId="0" fontId="72" fillId="0" borderId="0" xfId="16" applyFont="1" applyFill="1" applyBorder="1" applyAlignment="1">
      <alignment horizontal="left"/>
    </xf>
    <xf numFmtId="0" fontId="73" fillId="0" borderId="0" xfId="16" applyFont="1" applyFill="1" applyBorder="1" applyAlignment="1">
      <alignment horizontal="right" vertical="top"/>
    </xf>
    <xf numFmtId="4" fontId="71" fillId="0" borderId="7" xfId="16" applyNumberFormat="1" applyFont="1" applyFill="1" applyBorder="1" applyAlignment="1">
      <alignment horizontal="right" vertical="top"/>
    </xf>
    <xf numFmtId="0" fontId="73" fillId="0" borderId="0" xfId="16" applyFont="1" applyFill="1" applyBorder="1" applyAlignment="1">
      <alignment horizontal="center" wrapText="1"/>
    </xf>
    <xf numFmtId="0" fontId="73" fillId="0" borderId="0" xfId="16" applyFont="1" applyFill="1" applyBorder="1" applyAlignment="1">
      <alignment horizontal="center" vertical="top" wrapText="1"/>
    </xf>
    <xf numFmtId="49" fontId="71" fillId="0" borderId="7" xfId="16" applyNumberFormat="1" applyFont="1" applyFill="1" applyBorder="1" applyAlignment="1">
      <alignment horizontal="right" vertical="top"/>
    </xf>
    <xf numFmtId="0" fontId="71" fillId="0" borderId="5" xfId="16" applyFont="1" applyFill="1" applyBorder="1" applyAlignment="1">
      <alignment vertical="top"/>
    </xf>
    <xf numFmtId="167" fontId="71" fillId="0" borderId="3" xfId="16" applyNumberFormat="1" applyFont="1" applyFill="1" applyBorder="1" applyAlignment="1">
      <alignment horizontal="right" vertical="top"/>
    </xf>
    <xf numFmtId="0" fontId="71" fillId="0" borderId="3" xfId="16" applyFont="1" applyFill="1" applyBorder="1" applyAlignment="1">
      <alignment horizontal="left" wrapText="1"/>
    </xf>
    <xf numFmtId="0" fontId="72" fillId="0" borderId="0" xfId="16" applyFont="1" applyFill="1" applyAlignment="1">
      <alignment vertical="top"/>
    </xf>
    <xf numFmtId="0" fontId="72" fillId="0" borderId="0" xfId="16" applyFont="1" applyFill="1" applyAlignment="1">
      <alignment horizontal="left" vertical="top"/>
    </xf>
    <xf numFmtId="49" fontId="71" fillId="0" borderId="0" xfId="16" applyNumberFormat="1" applyFont="1" applyFill="1" applyAlignment="1">
      <alignment horizontal="right"/>
    </xf>
    <xf numFmtId="0" fontId="71" fillId="0" borderId="0" xfId="16" applyFont="1" applyFill="1" applyAlignment="1">
      <alignment horizontal="left" wrapText="1"/>
    </xf>
    <xf numFmtId="3" fontId="80" fillId="0" borderId="0" xfId="16" applyNumberFormat="1" applyFont="1" applyFill="1" applyAlignment="1">
      <alignment vertical="center"/>
    </xf>
    <xf numFmtId="0" fontId="95" fillId="0" borderId="0" xfId="16" applyFont="1" applyFill="1" applyBorder="1" applyAlignment="1">
      <alignment vertical="top"/>
    </xf>
    <xf numFmtId="4" fontId="95" fillId="0" borderId="0" xfId="16" applyNumberFormat="1" applyFont="1" applyFill="1" applyBorder="1" applyAlignment="1">
      <alignment vertical="top"/>
    </xf>
    <xf numFmtId="0" fontId="99" fillId="0" borderId="0" xfId="16" applyFont="1" applyAlignment="1">
      <alignment vertical="top"/>
    </xf>
    <xf numFmtId="0" fontId="86" fillId="0" borderId="0" xfId="0" applyFont="1"/>
    <xf numFmtId="0" fontId="71" fillId="0" borderId="0" xfId="2" applyFont="1" applyBorder="1"/>
    <xf numFmtId="0" fontId="86" fillId="0" borderId="0" xfId="0" applyFont="1" applyBorder="1"/>
    <xf numFmtId="0" fontId="71" fillId="0" borderId="0" xfId="2" applyFont="1" applyBorder="1" applyAlignment="1">
      <alignment horizontal="right" vertical="top"/>
    </xf>
    <xf numFmtId="167" fontId="71" fillId="0" borderId="3" xfId="16" applyNumberFormat="1" applyFont="1" applyBorder="1" applyAlignment="1">
      <alignment horizontal="right" vertical="top" wrapText="1"/>
    </xf>
    <xf numFmtId="0" fontId="95" fillId="0" borderId="0" xfId="16" applyFont="1" applyAlignment="1">
      <alignment vertical="top" wrapText="1"/>
    </xf>
    <xf numFmtId="0" fontId="100" fillId="0" borderId="0" xfId="16" applyFont="1" applyAlignment="1">
      <alignment vertical="top" wrapText="1"/>
    </xf>
    <xf numFmtId="3" fontId="100" fillId="0" borderId="0" xfId="16" applyNumberFormat="1" applyFont="1" applyFill="1" applyAlignment="1">
      <alignment vertical="top" wrapText="1"/>
    </xf>
    <xf numFmtId="3" fontId="100" fillId="0" borderId="0" xfId="16" applyNumberFormat="1" applyFont="1" applyAlignment="1">
      <alignment vertical="top" wrapText="1"/>
    </xf>
    <xf numFmtId="0" fontId="71" fillId="0" borderId="0" xfId="16" applyFont="1" applyAlignment="1">
      <alignment vertical="top" wrapText="1"/>
    </xf>
    <xf numFmtId="0" fontId="101" fillId="0" borderId="0" xfId="0" applyFont="1" applyAlignment="1">
      <alignment wrapText="1"/>
    </xf>
    <xf numFmtId="0" fontId="71" fillId="0" borderId="0" xfId="2" applyFont="1" applyBorder="1" applyAlignment="1">
      <alignment wrapText="1"/>
    </xf>
    <xf numFmtId="0" fontId="101" fillId="0" borderId="0" xfId="0" applyFont="1" applyBorder="1" applyAlignment="1">
      <alignment wrapText="1"/>
    </xf>
    <xf numFmtId="0" fontId="71" fillId="0" borderId="0" xfId="2" applyFont="1" applyBorder="1" applyAlignment="1">
      <alignment horizontal="right" vertical="top" wrapText="1"/>
    </xf>
    <xf numFmtId="2" fontId="71" fillId="0" borderId="0" xfId="16" applyNumberFormat="1" applyFont="1" applyFill="1"/>
    <xf numFmtId="2" fontId="73" fillId="0" borderId="2" xfId="16" applyNumberFormat="1" applyFont="1" applyFill="1" applyBorder="1" applyAlignment="1">
      <alignment horizontal="center" vertical="center" wrapText="1"/>
    </xf>
    <xf numFmtId="2" fontId="73" fillId="2" borderId="3" xfId="16" applyNumberFormat="1" applyFont="1" applyFill="1" applyBorder="1" applyAlignment="1">
      <alignment wrapText="1"/>
    </xf>
    <xf numFmtId="2" fontId="79" fillId="4" borderId="3" xfId="16" applyNumberFormat="1" applyFont="1" applyFill="1" applyBorder="1" applyAlignment="1">
      <alignment horizontal="right" vertical="top"/>
    </xf>
    <xf numFmtId="2" fontId="101" fillId="0" borderId="0" xfId="0" applyNumberFormat="1" applyFont="1" applyAlignment="1">
      <alignment wrapText="1"/>
    </xf>
    <xf numFmtId="2" fontId="101" fillId="0" borderId="0" xfId="0" applyNumberFormat="1" applyFont="1" applyBorder="1" applyAlignment="1">
      <alignment wrapText="1"/>
    </xf>
    <xf numFmtId="2" fontId="86" fillId="0" borderId="0" xfId="0" applyNumberFormat="1" applyFont="1" applyBorder="1"/>
    <xf numFmtId="2" fontId="86" fillId="0" borderId="0" xfId="0" applyNumberFormat="1" applyFont="1"/>
    <xf numFmtId="2" fontId="72" fillId="0" borderId="0" xfId="16" applyNumberFormat="1" applyFont="1" applyAlignment="1">
      <alignment horizontal="left"/>
    </xf>
    <xf numFmtId="2" fontId="73" fillId="0" borderId="2" xfId="16" applyNumberFormat="1" applyFont="1" applyBorder="1" applyAlignment="1">
      <alignment horizontal="center" vertical="center" wrapText="1"/>
    </xf>
    <xf numFmtId="2" fontId="79" fillId="4" borderId="3" xfId="22" applyNumberFormat="1" applyFont="1" applyFill="1" applyBorder="1" applyAlignment="1">
      <alignment horizontal="right" vertical="top"/>
    </xf>
    <xf numFmtId="167" fontId="73" fillId="4" borderId="3" xfId="16" applyNumberFormat="1" applyFont="1" applyFill="1" applyBorder="1" applyAlignment="1">
      <alignment horizontal="center" vertical="top"/>
    </xf>
    <xf numFmtId="0" fontId="101" fillId="0" borderId="3" xfId="0" applyFont="1" applyBorder="1" applyAlignment="1">
      <alignment wrapText="1"/>
    </xf>
    <xf numFmtId="2" fontId="101" fillId="0" borderId="3" xfId="0" applyNumberFormat="1" applyFont="1" applyBorder="1" applyAlignment="1">
      <alignment wrapText="1"/>
    </xf>
    <xf numFmtId="0" fontId="101" fillId="0" borderId="3" xfId="0" applyFont="1" applyBorder="1" applyAlignment="1">
      <alignment horizontal="right" vertical="top" wrapText="1"/>
    </xf>
    <xf numFmtId="0" fontId="101" fillId="0" borderId="3" xfId="0" applyFont="1" applyBorder="1" applyAlignment="1">
      <alignment horizontal="center" wrapText="1"/>
    </xf>
    <xf numFmtId="4" fontId="71" fillId="0" borderId="3" xfId="16" applyNumberFormat="1" applyFont="1" applyFill="1" applyBorder="1" applyAlignment="1"/>
    <xf numFmtId="4" fontId="71" fillId="0" borderId="4" xfId="22" applyNumberFormat="1" applyFont="1" applyFill="1" applyBorder="1" applyAlignment="1">
      <alignment horizontal="right"/>
    </xf>
    <xf numFmtId="4" fontId="71" fillId="0" borderId="3" xfId="2" applyNumberFormat="1" applyFont="1" applyFill="1" applyBorder="1" applyAlignment="1"/>
    <xf numFmtId="4" fontId="71" fillId="0" borderId="3" xfId="2" applyNumberFormat="1" applyFont="1" applyBorder="1" applyAlignment="1"/>
    <xf numFmtId="4" fontId="71" fillId="0" borderId="4" xfId="2" applyNumberFormat="1" applyFont="1" applyBorder="1" applyAlignment="1"/>
    <xf numFmtId="4" fontId="71" fillId="4" borderId="3" xfId="16" applyNumberFormat="1" applyFont="1" applyFill="1" applyBorder="1" applyAlignment="1"/>
    <xf numFmtId="4" fontId="71" fillId="4" borderId="4" xfId="22" applyNumberFormat="1" applyFont="1" applyFill="1" applyBorder="1" applyAlignment="1">
      <alignment horizontal="right"/>
    </xf>
    <xf numFmtId="4" fontId="71" fillId="4" borderId="3" xfId="2" applyNumberFormat="1" applyFont="1" applyFill="1" applyBorder="1" applyAlignment="1"/>
    <xf numFmtId="4" fontId="71" fillId="0" borderId="3" xfId="10" applyNumberFormat="1" applyFont="1" applyFill="1" applyBorder="1" applyAlignment="1"/>
    <xf numFmtId="4" fontId="79" fillId="0" borderId="3" xfId="16" applyNumberFormat="1" applyFont="1" applyFill="1" applyBorder="1" applyAlignment="1">
      <alignment horizontal="right"/>
    </xf>
    <xf numFmtId="4" fontId="71" fillId="0" borderId="8" xfId="2" applyNumberFormat="1" applyFont="1" applyFill="1" applyBorder="1" applyAlignment="1"/>
    <xf numFmtId="4" fontId="71" fillId="0" borderId="11" xfId="16" applyNumberFormat="1" applyFont="1" applyFill="1" applyBorder="1" applyAlignment="1"/>
    <xf numFmtId="4" fontId="71" fillId="0" borderId="11" xfId="2" applyNumberFormat="1" applyFont="1" applyFill="1" applyBorder="1" applyAlignment="1"/>
    <xf numFmtId="4" fontId="71" fillId="0" borderId="11" xfId="2" applyNumberFormat="1" applyFont="1" applyBorder="1" applyAlignment="1"/>
    <xf numFmtId="4" fontId="71" fillId="0" borderId="11" xfId="16" applyNumberFormat="1" applyFont="1" applyFill="1" applyBorder="1" applyAlignment="1">
      <alignment wrapText="1"/>
    </xf>
    <xf numFmtId="4" fontId="71" fillId="4" borderId="11" xfId="16" applyNumberFormat="1" applyFont="1" applyFill="1" applyBorder="1" applyAlignment="1">
      <alignment wrapText="1"/>
    </xf>
    <xf numFmtId="4" fontId="71" fillId="4" borderId="11" xfId="16" applyNumberFormat="1" applyFont="1" applyFill="1" applyBorder="1" applyAlignment="1"/>
    <xf numFmtId="4" fontId="71" fillId="0" borderId="3" xfId="16" applyNumberFormat="1" applyFont="1" applyFill="1" applyBorder="1" applyAlignment="1">
      <alignment wrapText="1"/>
    </xf>
    <xf numFmtId="4" fontId="71" fillId="4" borderId="3" xfId="16" applyNumberFormat="1" applyFont="1" applyFill="1" applyBorder="1" applyAlignment="1">
      <alignment wrapText="1"/>
    </xf>
    <xf numFmtId="2" fontId="71" fillId="0" borderId="3" xfId="16" applyNumberFormat="1" applyFont="1" applyFill="1" applyBorder="1" applyAlignment="1">
      <alignment wrapText="1"/>
    </xf>
    <xf numFmtId="2" fontId="71" fillId="0" borderId="3" xfId="16" applyNumberFormat="1" applyFont="1" applyBorder="1" applyAlignment="1">
      <alignment horizontal="right" wrapText="1"/>
    </xf>
    <xf numFmtId="2" fontId="79" fillId="4" borderId="3" xfId="16" applyNumberFormat="1" applyFont="1" applyFill="1" applyBorder="1" applyAlignment="1">
      <alignment horizontal="right"/>
    </xf>
    <xf numFmtId="2" fontId="79" fillId="4" borderId="3" xfId="22" applyNumberFormat="1" applyFont="1" applyFill="1" applyBorder="1" applyAlignment="1">
      <alignment horizontal="right"/>
    </xf>
    <xf numFmtId="0" fontId="71" fillId="0" borderId="0" xfId="16" applyFont="1" applyAlignment="1">
      <alignment horizontal="center"/>
    </xf>
    <xf numFmtId="0" fontId="71" fillId="0" borderId="0" xfId="16" applyFont="1" applyFill="1" applyBorder="1" applyAlignment="1">
      <alignment horizontal="center" wrapText="1"/>
    </xf>
    <xf numFmtId="0" fontId="73" fillId="0" borderId="0" xfId="16" applyFont="1" applyFill="1" applyBorder="1" applyAlignment="1">
      <alignment horizontal="center"/>
    </xf>
    <xf numFmtId="0" fontId="71" fillId="0" borderId="7" xfId="16" applyFont="1" applyFill="1" applyBorder="1" applyAlignment="1">
      <alignment horizontal="center"/>
    </xf>
    <xf numFmtId="0" fontId="80" fillId="0" borderId="0" xfId="16" applyFont="1" applyFill="1" applyBorder="1" applyAlignment="1">
      <alignment horizontal="center"/>
    </xf>
    <xf numFmtId="0" fontId="71" fillId="0" borderId="0" xfId="16" applyFont="1" applyFill="1" applyBorder="1" applyAlignment="1">
      <alignment horizontal="center"/>
    </xf>
    <xf numFmtId="4" fontId="73" fillId="0" borderId="2" xfId="16" applyNumberFormat="1" applyFont="1" applyBorder="1" applyAlignment="1">
      <alignment horizontal="center" wrapText="1"/>
    </xf>
    <xf numFmtId="0" fontId="73" fillId="2" borderId="3" xfId="16" applyFont="1" applyFill="1" applyBorder="1" applyAlignment="1">
      <alignment horizontal="center" wrapText="1"/>
    </xf>
    <xf numFmtId="0" fontId="71" fillId="4" borderId="3" xfId="16" applyFont="1" applyFill="1" applyBorder="1" applyAlignment="1">
      <alignment horizontal="center"/>
    </xf>
    <xf numFmtId="0" fontId="71" fillId="0" borderId="3" xfId="16" applyFont="1" applyBorder="1" applyAlignment="1">
      <alignment horizontal="center"/>
    </xf>
    <xf numFmtId="0" fontId="71" fillId="0" borderId="3" xfId="2" applyFont="1" applyBorder="1" applyAlignment="1">
      <alignment horizontal="center"/>
    </xf>
    <xf numFmtId="0" fontId="71" fillId="4" borderId="3" xfId="2" applyFont="1" applyFill="1" applyBorder="1" applyAlignment="1">
      <alignment horizontal="center"/>
    </xf>
    <xf numFmtId="0" fontId="73" fillId="0" borderId="11" xfId="16" applyFont="1" applyFill="1" applyBorder="1" applyAlignment="1">
      <alignment horizontal="center" wrapText="1"/>
    </xf>
    <xf numFmtId="0" fontId="71" fillId="4" borderId="3" xfId="16" applyFont="1" applyFill="1" applyBorder="1" applyAlignment="1">
      <alignment horizontal="center" wrapText="1"/>
    </xf>
    <xf numFmtId="0" fontId="71" fillId="0" borderId="3" xfId="16" applyFont="1" applyBorder="1" applyAlignment="1">
      <alignment horizontal="center" wrapText="1"/>
    </xf>
    <xf numFmtId="0" fontId="71" fillId="0" borderId="3" xfId="16" applyFont="1" applyFill="1" applyBorder="1" applyAlignment="1">
      <alignment horizontal="center"/>
    </xf>
    <xf numFmtId="0" fontId="71" fillId="0" borderId="3" xfId="16" applyFont="1" applyFill="1" applyBorder="1" applyAlignment="1">
      <alignment horizontal="center" wrapText="1"/>
    </xf>
    <xf numFmtId="0" fontId="72" fillId="0" borderId="0" xfId="16" applyFont="1" applyFill="1" applyAlignment="1">
      <alignment horizontal="center"/>
    </xf>
    <xf numFmtId="0" fontId="71" fillId="0" borderId="0" xfId="16" applyFont="1" applyFill="1" applyAlignment="1">
      <alignment horizontal="center"/>
    </xf>
    <xf numFmtId="0" fontId="73" fillId="0" borderId="0" xfId="16" applyFont="1" applyFill="1" applyAlignment="1">
      <alignment horizontal="center"/>
    </xf>
    <xf numFmtId="4" fontId="74" fillId="0" borderId="0" xfId="4" applyNumberFormat="1" applyFont="1" applyBorder="1" applyAlignment="1">
      <alignment horizontal="center"/>
    </xf>
    <xf numFmtId="4" fontId="74" fillId="0" borderId="7" xfId="4" applyNumberFormat="1" applyFont="1" applyBorder="1" applyAlignment="1">
      <alignment horizontal="center"/>
    </xf>
    <xf numFmtId="4" fontId="74" fillId="0" borderId="7" xfId="17" applyNumberFormat="1" applyFont="1" applyBorder="1" applyAlignment="1">
      <alignment horizontal="center" wrapText="1"/>
    </xf>
    <xf numFmtId="4" fontId="77" fillId="0" borderId="0" xfId="17" applyNumberFormat="1" applyFont="1" applyBorder="1" applyAlignment="1">
      <alignment horizontal="center" wrapText="1"/>
    </xf>
    <xf numFmtId="0" fontId="101" fillId="0" borderId="0" xfId="0" applyFont="1" applyAlignment="1">
      <alignment horizontal="center" wrapText="1"/>
    </xf>
    <xf numFmtId="0" fontId="101" fillId="0" borderId="0" xfId="0" applyFont="1" applyBorder="1" applyAlignment="1">
      <alignment horizontal="center" wrapText="1"/>
    </xf>
    <xf numFmtId="0" fontId="86" fillId="0" borderId="0" xfId="0" applyFont="1" applyBorder="1" applyAlignment="1">
      <alignment horizontal="center"/>
    </xf>
    <xf numFmtId="0" fontId="86" fillId="0" borderId="0" xfId="0" applyFont="1" applyAlignment="1">
      <alignment horizontal="center"/>
    </xf>
    <xf numFmtId="0" fontId="75" fillId="0" borderId="0" xfId="16" applyFont="1" applyAlignment="1">
      <alignment horizontal="right" vertical="top"/>
    </xf>
    <xf numFmtId="0" fontId="74" fillId="0" borderId="0" xfId="17" applyFont="1" applyBorder="1" applyAlignment="1">
      <alignment horizontal="right" vertical="top" wrapText="1"/>
    </xf>
    <xf numFmtId="0" fontId="74" fillId="0" borderId="0" xfId="4" applyFont="1" applyBorder="1" applyAlignment="1">
      <alignment horizontal="right" vertical="top"/>
    </xf>
    <xf numFmtId="0" fontId="74" fillId="0" borderId="7" xfId="17" applyFont="1" applyBorder="1" applyAlignment="1">
      <alignment horizontal="right" vertical="top" wrapText="1"/>
    </xf>
    <xf numFmtId="166" fontId="73" fillId="0" borderId="2" xfId="16" applyNumberFormat="1" applyFont="1" applyBorder="1" applyAlignment="1">
      <alignment horizontal="right" vertical="top" wrapText="1"/>
    </xf>
    <xf numFmtId="0" fontId="73" fillId="2" borderId="5" xfId="16" applyFont="1" applyFill="1" applyBorder="1" applyAlignment="1">
      <alignment horizontal="right" vertical="top" wrapText="1"/>
    </xf>
    <xf numFmtId="0" fontId="71" fillId="4" borderId="5" xfId="16" applyFont="1" applyFill="1" applyBorder="1" applyAlignment="1">
      <alignment horizontal="right" vertical="top"/>
    </xf>
    <xf numFmtId="0" fontId="71" fillId="0" borderId="5" xfId="16" applyFont="1" applyBorder="1" applyAlignment="1">
      <alignment horizontal="right" vertical="top" wrapText="1"/>
    </xf>
    <xf numFmtId="0" fontId="101" fillId="0" borderId="5" xfId="0" applyFont="1" applyBorder="1" applyAlignment="1">
      <alignment horizontal="right" vertical="top" wrapText="1"/>
    </xf>
    <xf numFmtId="0" fontId="101" fillId="0" borderId="0" xfId="0" applyFont="1" applyAlignment="1">
      <alignment horizontal="right" vertical="top" wrapText="1"/>
    </xf>
    <xf numFmtId="0" fontId="86" fillId="0" borderId="0" xfId="0" applyFont="1" applyAlignment="1">
      <alignment horizontal="right" vertical="top"/>
    </xf>
    <xf numFmtId="0" fontId="77" fillId="0" borderId="0" xfId="16" applyFont="1" applyAlignment="1">
      <alignment horizontal="left" vertical="top"/>
    </xf>
    <xf numFmtId="49" fontId="73" fillId="4" borderId="3" xfId="8" applyNumberFormat="1" applyFont="1" applyFill="1" applyBorder="1" applyAlignment="1">
      <alignment horizontal="left" vertical="top" wrapText="1"/>
    </xf>
    <xf numFmtId="171" fontId="39" fillId="0" borderId="0" xfId="15" applyFont="1" applyFill="1" applyAlignment="1">
      <alignment horizontal="left" vertical="top" wrapText="1"/>
    </xf>
    <xf numFmtId="0" fontId="101" fillId="0" borderId="11" xfId="0" applyFont="1" applyBorder="1" applyAlignment="1">
      <alignment horizontal="right" vertical="top" wrapText="1"/>
    </xf>
    <xf numFmtId="0" fontId="101" fillId="0" borderId="11" xfId="0" applyFont="1" applyBorder="1" applyAlignment="1">
      <alignment wrapText="1"/>
    </xf>
    <xf numFmtId="0" fontId="101" fillId="0" borderId="11" xfId="0" applyFont="1" applyBorder="1" applyAlignment="1">
      <alignment horizontal="center" wrapText="1"/>
    </xf>
    <xf numFmtId="2" fontId="101" fillId="0" borderId="11" xfId="0" applyNumberFormat="1" applyFont="1" applyBorder="1" applyAlignment="1">
      <alignment wrapText="1"/>
    </xf>
    <xf numFmtId="49" fontId="73" fillId="4" borderId="3" xfId="8" applyNumberFormat="1" applyFont="1" applyFill="1" applyBorder="1" applyAlignment="1">
      <alignment vertical="top" wrapText="1"/>
    </xf>
    <xf numFmtId="49" fontId="73" fillId="4" borderId="4" xfId="8" applyNumberFormat="1" applyFont="1" applyFill="1" applyBorder="1" applyAlignment="1">
      <alignment vertical="top" wrapText="1"/>
    </xf>
    <xf numFmtId="0" fontId="101" fillId="0" borderId="10" xfId="0" applyFont="1" applyBorder="1" applyAlignment="1">
      <alignment horizontal="right" vertical="top" wrapText="1"/>
    </xf>
    <xf numFmtId="0" fontId="71" fillId="4" borderId="10" xfId="16" applyFont="1" applyFill="1" applyBorder="1" applyAlignment="1">
      <alignment horizontal="right" vertical="top"/>
    </xf>
    <xf numFmtId="167" fontId="73" fillId="4" borderId="11" xfId="16" applyNumberFormat="1" applyFont="1" applyFill="1" applyBorder="1" applyAlignment="1">
      <alignment horizontal="center" vertical="top"/>
    </xf>
    <xf numFmtId="49" fontId="73" fillId="4" borderId="11" xfId="8" applyNumberFormat="1" applyFont="1" applyFill="1" applyBorder="1" applyAlignment="1">
      <alignment horizontal="left" vertical="top" wrapText="1"/>
    </xf>
    <xf numFmtId="0" fontId="71" fillId="4" borderId="11" xfId="16" applyFont="1" applyFill="1" applyBorder="1" applyAlignment="1">
      <alignment horizontal="center"/>
    </xf>
    <xf numFmtId="2" fontId="79" fillId="4" borderId="11" xfId="16" applyNumberFormat="1" applyFont="1" applyFill="1" applyBorder="1" applyAlignment="1">
      <alignment horizontal="right" vertical="top"/>
    </xf>
    <xf numFmtId="0" fontId="73" fillId="2" borderId="10" xfId="16" applyFont="1" applyFill="1" applyBorder="1" applyAlignment="1">
      <alignment horizontal="right" vertical="top" wrapText="1"/>
    </xf>
    <xf numFmtId="0" fontId="73" fillId="2" borderId="11" xfId="16" applyFont="1" applyFill="1" applyBorder="1" applyAlignment="1">
      <alignment horizontal="center" wrapText="1"/>
    </xf>
    <xf numFmtId="2" fontId="73" fillId="2" borderId="11" xfId="16" applyNumberFormat="1" applyFont="1" applyFill="1" applyBorder="1" applyAlignment="1">
      <alignment wrapText="1"/>
    </xf>
    <xf numFmtId="0" fontId="77" fillId="0" borderId="7" xfId="4" applyFont="1" applyBorder="1" applyAlignment="1">
      <alignment vertical="top"/>
    </xf>
    <xf numFmtId="4" fontId="73" fillId="0" borderId="0" xfId="16" applyNumberFormat="1" applyFont="1" applyAlignment="1">
      <alignment horizontal="right" vertical="top"/>
    </xf>
    <xf numFmtId="4" fontId="73" fillId="0" borderId="2" xfId="16" applyNumberFormat="1" applyFont="1" applyBorder="1" applyAlignment="1">
      <alignment horizontal="center" vertical="center"/>
    </xf>
    <xf numFmtId="4" fontId="71" fillId="0" borderId="4" xfId="22" applyNumberFormat="1" applyFont="1" applyFill="1" applyBorder="1" applyAlignment="1">
      <alignment horizontal="right" wrapText="1"/>
    </xf>
    <xf numFmtId="4" fontId="101" fillId="0" borderId="0" xfId="0" applyNumberFormat="1" applyFont="1" applyAlignment="1">
      <alignment wrapText="1"/>
    </xf>
    <xf numFmtId="4" fontId="73" fillId="4" borderId="4" xfId="8" applyNumberFormat="1" applyFont="1" applyFill="1" applyBorder="1" applyAlignment="1">
      <alignment vertical="top" wrapText="1"/>
    </xf>
    <xf numFmtId="4" fontId="101" fillId="0" borderId="0" xfId="0" applyNumberFormat="1" applyFont="1" applyBorder="1" applyAlignment="1">
      <alignment wrapText="1"/>
    </xf>
    <xf numFmtId="4" fontId="86" fillId="0" borderId="0" xfId="0" applyNumberFormat="1" applyFont="1" applyBorder="1"/>
    <xf numFmtId="4" fontId="86" fillId="0" borderId="0" xfId="0" applyNumberFormat="1" applyFont="1"/>
    <xf numFmtId="0" fontId="95" fillId="0" borderId="0" xfId="0" applyFont="1" applyAlignment="1">
      <alignment wrapText="1"/>
    </xf>
    <xf numFmtId="0" fontId="71" fillId="0" borderId="5" xfId="16" applyFont="1" applyFill="1" applyBorder="1" applyAlignment="1">
      <alignment horizontal="right" vertical="top"/>
    </xf>
    <xf numFmtId="49" fontId="71" fillId="0" borderId="3" xfId="8" applyNumberFormat="1" applyFont="1" applyFill="1" applyBorder="1" applyAlignment="1">
      <alignment horizontal="left" vertical="top" wrapText="1"/>
    </xf>
    <xf numFmtId="2" fontId="79" fillId="0" borderId="3" xfId="16" applyNumberFormat="1" applyFont="1" applyFill="1" applyBorder="1" applyAlignment="1">
      <alignment horizontal="right"/>
    </xf>
    <xf numFmtId="0" fontId="101" fillId="0" borderId="3" xfId="0" applyFont="1" applyBorder="1" applyAlignment="1">
      <alignment vertical="top" wrapText="1"/>
    </xf>
    <xf numFmtId="167" fontId="71" fillId="0" borderId="3" xfId="16" applyNumberFormat="1" applyFont="1" applyFill="1" applyBorder="1" applyAlignment="1">
      <alignment vertical="top"/>
    </xf>
    <xf numFmtId="0" fontId="71" fillId="0" borderId="5" xfId="16" applyFont="1" applyFill="1" applyBorder="1" applyAlignment="1">
      <alignment horizontal="right" vertical="top" wrapText="1"/>
    </xf>
    <xf numFmtId="0" fontId="71" fillId="0" borderId="3" xfId="16" applyFont="1" applyFill="1" applyBorder="1" applyAlignment="1">
      <alignment wrapText="1"/>
    </xf>
    <xf numFmtId="0" fontId="101" fillId="0" borderId="0" xfId="0" applyFont="1" applyFill="1" applyAlignment="1">
      <alignment wrapText="1"/>
    </xf>
    <xf numFmtId="49" fontId="73" fillId="4" borderId="3" xfId="8" applyNumberFormat="1" applyFont="1" applyFill="1" applyBorder="1" applyAlignment="1">
      <alignment wrapText="1"/>
    </xf>
    <xf numFmtId="2" fontId="79" fillId="4" borderId="11" xfId="16" applyNumberFormat="1" applyFont="1" applyFill="1" applyBorder="1" applyAlignment="1">
      <alignment horizontal="right"/>
    </xf>
    <xf numFmtId="0" fontId="71" fillId="0" borderId="3" xfId="16" applyFont="1" applyFill="1" applyBorder="1" applyAlignment="1">
      <alignment horizontal="right" vertical="top" wrapText="1"/>
    </xf>
    <xf numFmtId="4" fontId="71" fillId="0" borderId="11" xfId="22" applyNumberFormat="1" applyFont="1" applyFill="1" applyBorder="1" applyAlignment="1">
      <alignment horizontal="right" wrapText="1"/>
    </xf>
    <xf numFmtId="0" fontId="73" fillId="4" borderId="10" xfId="16" applyFont="1" applyFill="1" applyBorder="1" applyAlignment="1">
      <alignment horizontal="right" vertical="top" wrapText="1"/>
    </xf>
    <xf numFmtId="0" fontId="73" fillId="4" borderId="11" xfId="16" applyFont="1" applyFill="1" applyBorder="1" applyAlignment="1">
      <alignment wrapText="1"/>
    </xf>
    <xf numFmtId="0" fontId="73" fillId="4" borderId="11" xfId="16" applyFont="1" applyFill="1" applyBorder="1" applyAlignment="1">
      <alignment horizontal="left" wrapText="1"/>
    </xf>
    <xf numFmtId="0" fontId="73" fillId="4" borderId="11" xfId="16" applyFont="1" applyFill="1" applyBorder="1" applyAlignment="1">
      <alignment horizontal="center" wrapText="1"/>
    </xf>
    <xf numFmtId="2" fontId="73" fillId="4" borderId="11" xfId="16" applyNumberFormat="1" applyFont="1" applyFill="1" applyBorder="1" applyAlignment="1">
      <alignment wrapText="1"/>
    </xf>
    <xf numFmtId="0" fontId="101" fillId="0" borderId="0" xfId="0" applyFont="1" applyBorder="1" applyAlignment="1">
      <alignment horizontal="right" vertical="top" wrapText="1"/>
    </xf>
    <xf numFmtId="4" fontId="71" fillId="0" borderId="0" xfId="22" applyNumberFormat="1" applyFont="1" applyFill="1" applyBorder="1" applyAlignment="1">
      <alignment horizontal="right" wrapText="1"/>
    </xf>
    <xf numFmtId="49" fontId="73" fillId="4" borderId="11" xfId="16" applyNumberFormat="1" applyFont="1" applyFill="1" applyBorder="1" applyAlignment="1">
      <alignment horizontal="center" vertical="top"/>
    </xf>
    <xf numFmtId="4" fontId="71" fillId="4" borderId="4" xfId="22" applyNumberFormat="1" applyFont="1" applyFill="1" applyBorder="1" applyAlignment="1">
      <alignment horizontal="right" wrapText="1"/>
    </xf>
    <xf numFmtId="0" fontId="73" fillId="0" borderId="7" xfId="19" applyFont="1" applyBorder="1" applyAlignment="1">
      <alignment horizontal="center" wrapText="1"/>
    </xf>
    <xf numFmtId="0" fontId="73" fillId="0" borderId="7" xfId="19" applyFont="1" applyBorder="1" applyAlignment="1">
      <alignment wrapText="1"/>
    </xf>
    <xf numFmtId="0" fontId="3" fillId="0" borderId="7" xfId="0" applyFont="1" applyFill="1" applyBorder="1" applyAlignment="1">
      <alignment wrapText="1"/>
    </xf>
    <xf numFmtId="0" fontId="5" fillId="0" borderId="7" xfId="4" applyFont="1" applyBorder="1" applyAlignment="1">
      <alignment vertical="top"/>
    </xf>
    <xf numFmtId="0" fontId="73" fillId="0" borderId="7" xfId="16" applyFont="1" applyBorder="1" applyAlignment="1">
      <alignment horizontal="center" vertical="top" wrapText="1"/>
    </xf>
    <xf numFmtId="0" fontId="73" fillId="0" borderId="7" xfId="16" applyFont="1" applyBorder="1" applyAlignment="1">
      <alignment horizontal="left" vertical="top" wrapText="1"/>
    </xf>
    <xf numFmtId="0" fontId="73" fillId="0" borderId="7" xfId="16" applyFont="1" applyFill="1" applyBorder="1" applyAlignment="1">
      <alignment horizontal="center" vertical="top" wrapText="1"/>
    </xf>
    <xf numFmtId="0" fontId="73" fillId="0" borderId="7" xfId="16" applyFont="1" applyFill="1" applyBorder="1" applyAlignment="1">
      <alignment horizontal="left" vertical="top" wrapText="1"/>
    </xf>
    <xf numFmtId="0" fontId="71" fillId="0" borderId="7" xfId="16" applyFont="1" applyFill="1" applyBorder="1" applyAlignment="1">
      <alignment horizontal="center" wrapText="1"/>
    </xf>
    <xf numFmtId="0" fontId="70" fillId="0" borderId="0" xfId="16" applyFont="1" applyFill="1" applyAlignment="1">
      <alignment vertical="top"/>
    </xf>
    <xf numFmtId="0" fontId="69" fillId="0" borderId="0" xfId="16" applyFont="1" applyFill="1" applyAlignment="1">
      <alignment horizontal="left" vertical="top"/>
    </xf>
    <xf numFmtId="0" fontId="71" fillId="0" borderId="0" xfId="16" applyFont="1" applyFill="1" applyAlignment="1">
      <alignment horizontal="left" indent="1"/>
    </xf>
    <xf numFmtId="0" fontId="72" fillId="0" borderId="0" xfId="16" applyFont="1" applyFill="1" applyAlignment="1">
      <alignment horizontal="left"/>
    </xf>
    <xf numFmtId="0" fontId="73" fillId="0" borderId="0" xfId="16" applyFont="1" applyFill="1" applyAlignment="1">
      <alignment horizontal="right" vertical="top"/>
    </xf>
    <xf numFmtId="165" fontId="82" fillId="0" borderId="0" xfId="16" applyNumberFormat="1" applyFont="1" applyFill="1" applyAlignment="1">
      <alignment vertical="top"/>
    </xf>
    <xf numFmtId="0" fontId="72" fillId="0" borderId="0" xfId="16" applyFont="1" applyFill="1"/>
    <xf numFmtId="0" fontId="75" fillId="0" borderId="0" xfId="16" applyFont="1" applyFill="1" applyAlignment="1">
      <alignment vertical="top"/>
    </xf>
    <xf numFmtId="0" fontId="76" fillId="0" borderId="0" xfId="16" applyFont="1" applyFill="1" applyAlignment="1">
      <alignment vertical="top"/>
    </xf>
    <xf numFmtId="0" fontId="77" fillId="0" borderId="0" xfId="16" applyFont="1" applyFill="1" applyAlignment="1">
      <alignment vertical="top"/>
    </xf>
    <xf numFmtId="166" fontId="73" fillId="0" borderId="2" xfId="16" applyNumberFormat="1" applyFont="1" applyFill="1" applyBorder="1" applyAlignment="1">
      <alignment horizontal="center" vertical="center" wrapText="1"/>
    </xf>
    <xf numFmtId="0" fontId="73" fillId="0" borderId="2" xfId="16" applyFont="1" applyFill="1" applyBorder="1" applyAlignment="1">
      <alignment horizontal="center" vertical="center"/>
    </xf>
    <xf numFmtId="0" fontId="73" fillId="0" borderId="2" xfId="16" applyFont="1" applyFill="1" applyBorder="1" applyAlignment="1">
      <alignment horizontal="left" vertical="center"/>
    </xf>
    <xf numFmtId="4" fontId="73" fillId="0" borderId="2" xfId="16" applyNumberFormat="1" applyFont="1" applyFill="1" applyBorder="1" applyAlignment="1">
      <alignment horizontal="left" vertical="center" wrapText="1" indent="1"/>
    </xf>
    <xf numFmtId="0" fontId="73" fillId="0" borderId="2" xfId="16" applyFont="1" applyFill="1" applyBorder="1" applyAlignment="1">
      <alignment horizontal="center" vertical="center" wrapText="1"/>
    </xf>
    <xf numFmtId="0" fontId="81" fillId="0" borderId="0" xfId="16" applyFont="1" applyFill="1" applyAlignment="1">
      <alignment horizontal="center" vertical="top"/>
    </xf>
    <xf numFmtId="0" fontId="80" fillId="0" borderId="0" xfId="16" applyFont="1" applyFill="1" applyAlignment="1">
      <alignment horizontal="center" vertical="center"/>
    </xf>
    <xf numFmtId="165" fontId="81" fillId="0" borderId="0" xfId="16" applyNumberFormat="1" applyFont="1" applyFill="1" applyAlignment="1">
      <alignment horizontal="center" vertical="top"/>
    </xf>
    <xf numFmtId="0" fontId="80" fillId="0" borderId="0" xfId="16" applyFont="1" applyFill="1" applyAlignment="1">
      <alignment horizontal="center" vertical="top"/>
    </xf>
    <xf numFmtId="0" fontId="83" fillId="0" borderId="0" xfId="16" applyFont="1" applyFill="1" applyAlignment="1">
      <alignment vertical="top"/>
    </xf>
    <xf numFmtId="0" fontId="71" fillId="0" borderId="11" xfId="9" applyFont="1" applyFill="1" applyBorder="1" applyAlignment="1">
      <alignment horizontal="left" vertical="top" wrapText="1"/>
    </xf>
    <xf numFmtId="168" fontId="71" fillId="0" borderId="11" xfId="2" applyNumberFormat="1" applyFont="1" applyFill="1" applyBorder="1" applyAlignment="1">
      <alignment vertical="top"/>
    </xf>
    <xf numFmtId="0" fontId="71" fillId="0" borderId="11" xfId="2" applyFont="1" applyFill="1" applyBorder="1" applyAlignment="1">
      <alignment horizontal="left" vertical="top" wrapText="1"/>
    </xf>
    <xf numFmtId="0" fontId="71" fillId="0" borderId="11" xfId="2" applyFont="1" applyFill="1" applyBorder="1" applyAlignment="1">
      <alignment horizontal="left" vertical="top" indent="1"/>
    </xf>
    <xf numFmtId="168" fontId="71" fillId="0" borderId="11" xfId="16" applyNumberFormat="1" applyFont="1" applyFill="1" applyBorder="1" applyAlignment="1">
      <alignment vertical="top"/>
    </xf>
    <xf numFmtId="0" fontId="73" fillId="0" borderId="11" xfId="16" applyFont="1" applyFill="1" applyBorder="1" applyAlignment="1">
      <alignment horizontal="left" vertical="top" wrapText="1"/>
    </xf>
    <xf numFmtId="0" fontId="71" fillId="0" borderId="11" xfId="2" applyFont="1" applyFill="1" applyBorder="1" applyAlignment="1">
      <alignment horizontal="left" vertical="top" wrapText="1"/>
    </xf>
    <xf numFmtId="0" fontId="71" fillId="0" borderId="4" xfId="2" applyFont="1" applyFill="1" applyBorder="1" applyAlignment="1">
      <alignment vertical="center"/>
    </xf>
    <xf numFmtId="0" fontId="81" fillId="0" borderId="0" xfId="2" applyFont="1" applyFill="1" applyAlignment="1">
      <alignment vertical="top"/>
    </xf>
    <xf numFmtId="0" fontId="71" fillId="0" borderId="4" xfId="2" applyFont="1" applyFill="1" applyBorder="1" applyAlignment="1">
      <alignment vertical="center" wrapText="1"/>
    </xf>
    <xf numFmtId="0" fontId="81" fillId="0" borderId="0" xfId="2" applyFont="1" applyFill="1" applyAlignment="1">
      <alignment vertical="top" wrapText="1"/>
    </xf>
    <xf numFmtId="0" fontId="71" fillId="0" borderId="11" xfId="16" applyFont="1" applyFill="1" applyBorder="1" applyAlignment="1">
      <alignment vertical="top" wrapText="1"/>
    </xf>
    <xf numFmtId="0" fontId="71" fillId="0" borderId="4" xfId="16" applyFont="1" applyFill="1" applyBorder="1" applyAlignment="1">
      <alignment horizontal="left" vertical="top"/>
    </xf>
    <xf numFmtId="0" fontId="71" fillId="0" borderId="11" xfId="11" applyFont="1" applyFill="1" applyBorder="1" applyAlignment="1">
      <alignment horizontal="left" vertical="top" wrapText="1"/>
    </xf>
    <xf numFmtId="49" fontId="71" fillId="0" borderId="11" xfId="8" applyNumberFormat="1" applyFont="1" applyFill="1" applyBorder="1" applyAlignment="1">
      <alignment horizontal="left" vertical="top" wrapText="1"/>
    </xf>
    <xf numFmtId="0" fontId="71" fillId="0" borderId="11" xfId="16" applyFont="1" applyFill="1" applyBorder="1" applyAlignment="1">
      <alignment horizontal="left" vertical="top" wrapText="1" indent="1"/>
    </xf>
    <xf numFmtId="168" fontId="71" fillId="0" borderId="8" xfId="2" applyNumberFormat="1" applyFont="1" applyFill="1" applyBorder="1" applyAlignment="1">
      <alignment vertical="top"/>
    </xf>
    <xf numFmtId="0" fontId="71" fillId="0" borderId="8" xfId="2" applyFont="1" applyFill="1" applyBorder="1" applyAlignment="1">
      <alignment horizontal="left" vertical="top" wrapText="1"/>
    </xf>
    <xf numFmtId="0" fontId="71" fillId="0" borderId="8" xfId="2" applyFont="1" applyFill="1" applyBorder="1" applyAlignment="1">
      <alignment horizontal="left" vertical="top" indent="1"/>
    </xf>
    <xf numFmtId="0" fontId="71" fillId="0" borderId="9" xfId="16" applyFont="1" applyFill="1" applyBorder="1" applyAlignment="1">
      <alignment horizontal="left" vertical="top"/>
    </xf>
    <xf numFmtId="0" fontId="72" fillId="0" borderId="0" xfId="16" applyFont="1" applyFill="1" applyAlignment="1">
      <alignment horizontal="left" vertical="top" indent="1"/>
    </xf>
    <xf numFmtId="4" fontId="73" fillId="0" borderId="11" xfId="16" applyNumberFormat="1" applyFont="1" applyFill="1" applyBorder="1" applyAlignment="1">
      <alignment wrapText="1"/>
    </xf>
    <xf numFmtId="0" fontId="73" fillId="0" borderId="0" xfId="16" applyFont="1" applyFill="1" applyAlignment="1">
      <alignment horizontal="left" vertical="top"/>
    </xf>
    <xf numFmtId="0" fontId="80" fillId="0" borderId="0" xfId="16" applyFont="1" applyFill="1" applyAlignment="1">
      <alignment horizontal="left" vertical="top"/>
    </xf>
    <xf numFmtId="0" fontId="77" fillId="0" borderId="0" xfId="16" applyFont="1" applyFill="1" applyAlignment="1">
      <alignment horizontal="left" vertical="top"/>
    </xf>
    <xf numFmtId="0" fontId="73" fillId="2" borderId="11" xfId="16" applyFont="1" applyFill="1" applyBorder="1" applyAlignment="1">
      <alignment horizontal="left" vertical="top" wrapText="1" indent="1"/>
    </xf>
    <xf numFmtId="0" fontId="71" fillId="4" borderId="11" xfId="16" applyFont="1" applyFill="1" applyBorder="1" applyAlignment="1">
      <alignment horizontal="left" vertical="top" indent="1"/>
    </xf>
    <xf numFmtId="4" fontId="79" fillId="4" borderId="11" xfId="16" applyNumberFormat="1" applyFont="1" applyFill="1" applyBorder="1" applyAlignment="1">
      <alignment horizontal="right" vertical="top"/>
    </xf>
    <xf numFmtId="168" fontId="71" fillId="4" borderId="11" xfId="2" applyNumberFormat="1" applyFont="1" applyFill="1" applyBorder="1" applyAlignment="1">
      <alignment vertical="top"/>
    </xf>
    <xf numFmtId="0" fontId="73" fillId="4" borderId="11" xfId="10" applyFont="1" applyFill="1" applyBorder="1" applyAlignment="1">
      <alignment horizontal="left" vertical="top" wrapText="1"/>
    </xf>
    <xf numFmtId="0" fontId="71" fillId="4" borderId="11" xfId="2" applyFont="1" applyFill="1" applyBorder="1" applyAlignment="1">
      <alignment horizontal="left" vertical="top" indent="1"/>
    </xf>
    <xf numFmtId="4" fontId="71" fillId="4" borderId="11" xfId="2" applyNumberFormat="1" applyFont="1" applyFill="1" applyBorder="1" applyAlignment="1">
      <alignment vertical="top"/>
    </xf>
    <xf numFmtId="167" fontId="95" fillId="0" borderId="11" xfId="16" applyNumberFormat="1" applyFont="1" applyFill="1" applyBorder="1" applyAlignment="1">
      <alignment horizontal="right" vertical="top"/>
    </xf>
    <xf numFmtId="0" fontId="95" fillId="0" borderId="10" xfId="16" applyFont="1" applyFill="1" applyBorder="1" applyAlignment="1">
      <alignment vertical="top"/>
    </xf>
    <xf numFmtId="0" fontId="95" fillId="0" borderId="11" xfId="16" applyFont="1" applyFill="1" applyBorder="1" applyAlignment="1">
      <alignment horizontal="left" vertical="top" wrapText="1" indent="1"/>
    </xf>
    <xf numFmtId="4" fontId="95" fillId="0" borderId="11" xfId="16" applyNumberFormat="1" applyFont="1" applyFill="1" applyBorder="1" applyAlignment="1">
      <alignment vertical="top" wrapText="1"/>
    </xf>
    <xf numFmtId="166" fontId="73" fillId="0" borderId="12" xfId="16" applyNumberFormat="1" applyFont="1" applyFill="1" applyBorder="1" applyAlignment="1">
      <alignment horizontal="center" vertical="center" wrapText="1"/>
    </xf>
    <xf numFmtId="0" fontId="73" fillId="0" borderId="13" xfId="16" applyFont="1" applyFill="1" applyBorder="1" applyAlignment="1">
      <alignment horizontal="center" vertical="center"/>
    </xf>
    <xf numFmtId="0" fontId="73" fillId="0" borderId="13" xfId="16" applyFont="1" applyFill="1" applyBorder="1" applyAlignment="1">
      <alignment horizontal="left" vertical="center"/>
    </xf>
    <xf numFmtId="4" fontId="73" fillId="0" borderId="14" xfId="16" applyNumberFormat="1" applyFont="1" applyFill="1" applyBorder="1" applyAlignment="1">
      <alignment horizontal="center" vertical="center" wrapText="1"/>
    </xf>
    <xf numFmtId="0" fontId="73" fillId="0" borderId="14" xfId="16" applyFont="1" applyFill="1" applyBorder="1" applyAlignment="1">
      <alignment horizontal="center" vertical="center" wrapText="1"/>
    </xf>
    <xf numFmtId="0" fontId="73" fillId="0" borderId="15" xfId="16" applyFont="1" applyFill="1" applyBorder="1" applyAlignment="1">
      <alignment horizontal="center" vertical="center"/>
    </xf>
    <xf numFmtId="0" fontId="71" fillId="0" borderId="3" xfId="16" applyFont="1" applyFill="1" applyBorder="1" applyAlignment="1">
      <alignment horizontal="left" vertical="top" indent="1"/>
    </xf>
    <xf numFmtId="4" fontId="79" fillId="0" borderId="3" xfId="16" applyNumberFormat="1" applyFont="1" applyFill="1" applyBorder="1" applyAlignment="1">
      <alignment horizontal="right" vertical="top"/>
    </xf>
    <xf numFmtId="0" fontId="71" fillId="0" borderId="3" xfId="9" applyFont="1" applyFill="1" applyBorder="1" applyAlignment="1">
      <alignment horizontal="justify" vertical="top" wrapText="1"/>
    </xf>
    <xf numFmtId="168" fontId="71" fillId="0" borderId="3" xfId="2" applyNumberFormat="1" applyFont="1" applyFill="1" applyBorder="1" applyAlignment="1">
      <alignment vertical="top"/>
    </xf>
    <xf numFmtId="0" fontId="71" fillId="0" borderId="3" xfId="2" applyFont="1" applyFill="1" applyBorder="1" applyAlignment="1">
      <alignment vertical="top" wrapText="1"/>
    </xf>
    <xf numFmtId="0" fontId="71" fillId="0" borderId="3" xfId="2" applyFont="1" applyFill="1" applyBorder="1" applyAlignment="1">
      <alignment horizontal="left" vertical="top" indent="1"/>
    </xf>
    <xf numFmtId="168" fontId="71" fillId="0" borderId="3" xfId="16" applyNumberFormat="1" applyFont="1" applyFill="1" applyBorder="1" applyAlignment="1">
      <alignment vertical="top"/>
    </xf>
    <xf numFmtId="0" fontId="71" fillId="0" borderId="3" xfId="16" applyFont="1" applyFill="1" applyBorder="1" applyAlignment="1">
      <alignment vertical="top" wrapText="1"/>
    </xf>
    <xf numFmtId="0" fontId="71" fillId="0" borderId="3" xfId="11" applyFont="1" applyFill="1" applyBorder="1" applyAlignment="1">
      <alignment vertical="top" wrapText="1"/>
    </xf>
    <xf numFmtId="49" fontId="71" fillId="0" borderId="3" xfId="8" applyNumberFormat="1" applyFont="1" applyFill="1" applyBorder="1" applyAlignment="1">
      <alignment vertical="top" wrapText="1"/>
    </xf>
    <xf numFmtId="0" fontId="71" fillId="0" borderId="3" xfId="16" applyFont="1" applyFill="1" applyBorder="1" applyAlignment="1">
      <alignment horizontal="left" vertical="top" wrapText="1" indent="1"/>
    </xf>
    <xf numFmtId="169" fontId="82" fillId="0" borderId="0" xfId="16" applyNumberFormat="1" applyFont="1" applyFill="1" applyAlignment="1">
      <alignment vertical="top"/>
    </xf>
    <xf numFmtId="0" fontId="71" fillId="0" borderId="0" xfId="16" applyFont="1" applyFill="1" applyAlignment="1">
      <alignment wrapText="1"/>
    </xf>
    <xf numFmtId="0" fontId="71" fillId="0" borderId="0" xfId="16" applyFont="1" applyFill="1" applyAlignment="1">
      <alignment horizontal="left"/>
    </xf>
    <xf numFmtId="0" fontId="73" fillId="2" borderId="3" xfId="16" applyFont="1" applyFill="1" applyBorder="1" applyAlignment="1">
      <alignment horizontal="left" vertical="top" wrapText="1"/>
    </xf>
    <xf numFmtId="0" fontId="73" fillId="4" borderId="3" xfId="16" applyFont="1" applyFill="1" applyBorder="1" applyAlignment="1">
      <alignment vertical="top" wrapText="1"/>
    </xf>
    <xf numFmtId="0" fontId="73" fillId="4" borderId="3" xfId="10" applyFont="1" applyFill="1" applyBorder="1" applyAlignment="1">
      <alignment vertical="top" wrapText="1"/>
    </xf>
    <xf numFmtId="4" fontId="71" fillId="4" borderId="3" xfId="2" applyNumberFormat="1" applyFont="1" applyFill="1" applyBorder="1" applyAlignment="1">
      <alignment vertical="top"/>
    </xf>
    <xf numFmtId="0" fontId="102" fillId="0" borderId="0" xfId="16" applyFont="1" applyFill="1" applyAlignment="1">
      <alignment vertical="top"/>
    </xf>
    <xf numFmtId="0" fontId="73" fillId="4" borderId="3" xfId="16" applyFont="1" applyFill="1" applyBorder="1" applyAlignment="1">
      <alignment vertical="top"/>
    </xf>
    <xf numFmtId="0" fontId="73" fillId="0" borderId="10" xfId="2" applyFont="1" applyFill="1" applyBorder="1" applyAlignment="1">
      <alignment horizontal="center" vertical="top"/>
    </xf>
    <xf numFmtId="164" fontId="73" fillId="0" borderId="11" xfId="2" applyNumberFormat="1" applyFont="1" applyFill="1" applyBorder="1" applyAlignment="1">
      <alignment vertical="top"/>
    </xf>
    <xf numFmtId="0" fontId="73" fillId="0" borderId="11" xfId="2" applyFont="1" applyFill="1" applyBorder="1" applyAlignment="1">
      <alignment vertical="top" wrapText="1"/>
    </xf>
    <xf numFmtId="0" fontId="73" fillId="0" borderId="11" xfId="2" applyFont="1" applyFill="1" applyBorder="1" applyAlignment="1">
      <alignment horizontal="right" vertical="top"/>
    </xf>
    <xf numFmtId="4" fontId="73" fillId="0" borderId="11" xfId="2" applyNumberFormat="1" applyFont="1" applyFill="1" applyBorder="1" applyAlignment="1">
      <alignment vertical="top"/>
    </xf>
    <xf numFmtId="4" fontId="73" fillId="0" borderId="9" xfId="2" applyNumberFormat="1" applyFont="1" applyFill="1" applyBorder="1" applyAlignment="1">
      <alignment vertical="top"/>
    </xf>
    <xf numFmtId="164" fontId="73" fillId="0" borderId="11" xfId="2" applyNumberFormat="1" applyFont="1" applyFill="1" applyBorder="1" applyAlignment="1">
      <alignment horizontal="center" vertical="top"/>
    </xf>
    <xf numFmtId="0" fontId="9" fillId="0" borderId="0" xfId="0" applyFont="1" applyFill="1" applyBorder="1" applyAlignment="1">
      <alignment vertical="top"/>
    </xf>
    <xf numFmtId="0" fontId="15" fillId="0" borderId="0" xfId="0" applyFont="1" applyFill="1" applyBorder="1" applyAlignment="1">
      <alignment vertical="top"/>
    </xf>
    <xf numFmtId="168" fontId="15" fillId="0" borderId="0" xfId="0" applyNumberFormat="1" applyFont="1" applyFill="1" applyBorder="1" applyAlignment="1">
      <alignment vertical="top"/>
    </xf>
    <xf numFmtId="0" fontId="10" fillId="0" borderId="2" xfId="5" applyNumberFormat="1" applyFont="1" applyFill="1" applyBorder="1" applyAlignment="1">
      <alignment horizontal="center" vertical="top" wrapText="1"/>
    </xf>
    <xf numFmtId="0" fontId="8" fillId="0" borderId="2" xfId="2" applyFont="1" applyFill="1" applyBorder="1" applyAlignment="1">
      <alignment vertical="center"/>
    </xf>
    <xf numFmtId="164" fontId="8" fillId="0" borderId="2" xfId="2" applyNumberFormat="1" applyFont="1" applyFill="1" applyBorder="1" applyAlignment="1">
      <alignment vertical="center"/>
    </xf>
    <xf numFmtId="0" fontId="8" fillId="0" borderId="2" xfId="2" applyFont="1" applyFill="1" applyBorder="1" applyAlignment="1">
      <alignment vertical="center" wrapText="1"/>
    </xf>
    <xf numFmtId="0" fontId="8" fillId="0" borderId="0" xfId="2" applyFont="1" applyFill="1" applyBorder="1" applyAlignment="1">
      <alignment vertical="center"/>
    </xf>
    <xf numFmtId="164" fontId="8" fillId="0" borderId="2" xfId="2" applyNumberFormat="1" applyFont="1" applyFill="1" applyBorder="1" applyAlignment="1">
      <alignment vertical="top"/>
    </xf>
    <xf numFmtId="0" fontId="8" fillId="0" borderId="2" xfId="2" applyFont="1" applyFill="1" applyBorder="1" applyAlignment="1">
      <alignment vertical="top" wrapText="1"/>
    </xf>
    <xf numFmtId="4" fontId="9" fillId="0" borderId="0" xfId="2" applyNumberFormat="1" applyFont="1" applyFill="1" applyBorder="1" applyAlignment="1">
      <alignment vertical="top"/>
    </xf>
    <xf numFmtId="0" fontId="11" fillId="0" borderId="2" xfId="5" applyFont="1" applyFill="1" applyBorder="1" applyAlignment="1">
      <alignment horizontal="left" vertical="top" wrapText="1"/>
    </xf>
    <xf numFmtId="0" fontId="4" fillId="0" borderId="0" xfId="2" applyFill="1" applyBorder="1" applyAlignment="1">
      <alignment vertical="top"/>
    </xf>
    <xf numFmtId="164" fontId="4" fillId="0" borderId="0" xfId="2" applyNumberFormat="1" applyFill="1" applyBorder="1" applyAlignment="1">
      <alignment vertical="top"/>
    </xf>
    <xf numFmtId="0" fontId="4" fillId="0" borderId="0" xfId="2" applyFill="1" applyBorder="1" applyAlignment="1">
      <alignment vertical="top" wrapText="1"/>
    </xf>
    <xf numFmtId="4" fontId="4" fillId="0" borderId="0" xfId="2" applyNumberFormat="1" applyFill="1" applyBorder="1" applyAlignment="1">
      <alignment vertical="top"/>
    </xf>
    <xf numFmtId="0" fontId="13" fillId="0" borderId="0" xfId="2" applyFont="1" applyFill="1" applyBorder="1" applyAlignment="1">
      <alignment vertical="top" wrapText="1"/>
    </xf>
    <xf numFmtId="4" fontId="13" fillId="0" borderId="0" xfId="2" applyNumberFormat="1" applyFont="1" applyFill="1" applyBorder="1" applyAlignment="1">
      <alignment vertical="top"/>
    </xf>
    <xf numFmtId="0" fontId="9" fillId="3" borderId="2" xfId="2" applyFont="1" applyFill="1" applyBorder="1" applyAlignment="1">
      <alignment horizontal="center" vertical="top"/>
    </xf>
    <xf numFmtId="0" fontId="9" fillId="3" borderId="2" xfId="2" applyFont="1" applyFill="1" applyBorder="1" applyAlignment="1">
      <alignment vertical="top" wrapText="1"/>
    </xf>
    <xf numFmtId="4" fontId="9" fillId="3" borderId="2" xfId="2" applyNumberFormat="1" applyFont="1" applyFill="1" applyBorder="1" applyAlignment="1">
      <alignment vertical="top"/>
    </xf>
    <xf numFmtId="4" fontId="14" fillId="3" borderId="2" xfId="2" applyNumberFormat="1" applyFont="1" applyFill="1" applyBorder="1" applyAlignment="1">
      <alignment vertical="top"/>
    </xf>
    <xf numFmtId="0" fontId="71" fillId="0" borderId="11" xfId="2" applyFont="1" applyFill="1" applyBorder="1" applyAlignment="1">
      <alignment horizontal="left" vertical="top" wrapText="1"/>
    </xf>
    <xf numFmtId="0" fontId="73" fillId="0" borderId="5" xfId="2" applyFont="1" applyFill="1" applyBorder="1" applyAlignment="1">
      <alignment horizontal="center" vertical="top"/>
    </xf>
    <xf numFmtId="4" fontId="73" fillId="0" borderId="4" xfId="2" applyNumberFormat="1" applyFont="1" applyFill="1" applyBorder="1" applyAlignment="1">
      <alignment vertical="top"/>
    </xf>
    <xf numFmtId="0" fontId="80" fillId="0" borderId="0" xfId="16" applyFont="1" applyAlignment="1">
      <alignment horizontal="right" vertical="top"/>
    </xf>
    <xf numFmtId="0" fontId="71" fillId="0" borderId="0" xfId="2" applyFont="1" applyFill="1" applyAlignment="1">
      <alignment vertical="top"/>
    </xf>
    <xf numFmtId="0" fontId="71" fillId="4" borderId="5" xfId="2" applyFont="1" applyFill="1" applyBorder="1" applyAlignment="1">
      <alignment vertical="top"/>
    </xf>
    <xf numFmtId="164" fontId="71" fillId="4" borderId="3" xfId="2" applyNumberFormat="1" applyFont="1" applyFill="1" applyBorder="1" applyAlignment="1">
      <alignment vertical="top"/>
    </xf>
    <xf numFmtId="2" fontId="71" fillId="4" borderId="16" xfId="20" applyNumberFormat="1" applyFont="1" applyFill="1" applyBorder="1" applyAlignment="1">
      <alignment vertical="top" wrapText="1"/>
    </xf>
    <xf numFmtId="0" fontId="71" fillId="4" borderId="3" xfId="2" applyFont="1" applyFill="1" applyBorder="1" applyAlignment="1">
      <alignment horizontal="right" vertical="top"/>
    </xf>
    <xf numFmtId="4" fontId="71" fillId="4" borderId="4" xfId="2" applyNumberFormat="1" applyFont="1" applyFill="1" applyBorder="1" applyAlignment="1">
      <alignment vertical="top"/>
    </xf>
    <xf numFmtId="0" fontId="71" fillId="4" borderId="3" xfId="2" applyFont="1" applyFill="1" applyBorder="1" applyAlignment="1">
      <alignment vertical="top" wrapText="1"/>
    </xf>
    <xf numFmtId="164" fontId="71" fillId="4" borderId="3" xfId="2" applyNumberFormat="1" applyFont="1" applyFill="1" applyBorder="1" applyAlignment="1">
      <alignment horizontal="center" vertical="top"/>
    </xf>
    <xf numFmtId="4" fontId="73" fillId="4" borderId="3" xfId="2" applyNumberFormat="1" applyFont="1" applyFill="1" applyBorder="1" applyAlignment="1">
      <alignment vertical="top"/>
    </xf>
    <xf numFmtId="0" fontId="73" fillId="4" borderId="3" xfId="2" applyFont="1" applyFill="1" applyBorder="1" applyAlignment="1">
      <alignment horizontal="right" vertical="top"/>
    </xf>
    <xf numFmtId="0" fontId="9" fillId="0" borderId="5" xfId="7" applyFont="1" applyFill="1" applyBorder="1" applyAlignment="1">
      <alignment horizontal="center" vertical="top"/>
    </xf>
    <xf numFmtId="164" fontId="9" fillId="0" borderId="11" xfId="7" applyNumberFormat="1" applyFont="1" applyFill="1" applyBorder="1" applyAlignment="1">
      <alignment horizontal="center" vertical="top"/>
    </xf>
    <xf numFmtId="0" fontId="9" fillId="0" borderId="11" xfId="7" applyFont="1" applyFill="1" applyBorder="1" applyAlignment="1">
      <alignment vertical="top" wrapText="1"/>
    </xf>
    <xf numFmtId="0" fontId="9" fillId="0" borderId="11" xfId="7" applyFont="1" applyFill="1" applyBorder="1" applyAlignment="1">
      <alignment horizontal="right" vertical="top"/>
    </xf>
    <xf numFmtId="4" fontId="9" fillId="0" borderId="11" xfId="7" applyNumberFormat="1" applyFont="1" applyFill="1" applyBorder="1" applyAlignment="1">
      <alignment vertical="top"/>
    </xf>
    <xf numFmtId="4" fontId="9" fillId="0" borderId="4" xfId="7" applyNumberFormat="1" applyFont="1" applyFill="1" applyBorder="1" applyAlignment="1">
      <alignment vertical="top"/>
    </xf>
    <xf numFmtId="0" fontId="8" fillId="0" borderId="0" xfId="10" applyFont="1" applyFill="1" applyAlignment="1">
      <alignment vertical="top" wrapText="1"/>
    </xf>
    <xf numFmtId="0" fontId="8" fillId="0" borderId="0" xfId="10" applyFont="1" applyFill="1" applyAlignment="1">
      <alignment horizontal="right" vertical="top"/>
    </xf>
    <xf numFmtId="4" fontId="8" fillId="0" borderId="0" xfId="10" applyNumberFormat="1" applyFont="1" applyFill="1" applyAlignment="1">
      <alignment vertical="top"/>
    </xf>
    <xf numFmtId="4" fontId="8" fillId="0" borderId="0" xfId="10" applyNumberFormat="1" applyFont="1" applyFill="1" applyAlignment="1">
      <alignment horizontal="right" vertical="top"/>
    </xf>
    <xf numFmtId="4" fontId="9" fillId="0" borderId="0" xfId="10" applyNumberFormat="1" applyFont="1" applyFill="1" applyAlignment="1">
      <alignment horizontal="right" vertical="top"/>
    </xf>
    <xf numFmtId="4" fontId="10" fillId="0" borderId="0" xfId="5" applyNumberFormat="1" applyFont="1" applyFill="1" applyBorder="1" applyAlignment="1">
      <alignment horizontal="right" vertical="top"/>
    </xf>
    <xf numFmtId="0" fontId="20" fillId="0" borderId="2" xfId="10" applyFont="1" applyFill="1" applyBorder="1" applyAlignment="1">
      <alignment vertical="top"/>
    </xf>
    <xf numFmtId="0" fontId="20" fillId="0" borderId="2" xfId="10" applyFont="1" applyFill="1" applyBorder="1" applyAlignment="1">
      <alignment vertical="top" wrapText="1"/>
    </xf>
    <xf numFmtId="4" fontId="20" fillId="0" borderId="2" xfId="10" applyNumberFormat="1" applyFont="1" applyFill="1" applyBorder="1" applyAlignment="1">
      <alignment horizontal="right" vertical="top" wrapText="1"/>
    </xf>
    <xf numFmtId="4" fontId="20" fillId="0" borderId="2" xfId="10" applyNumberFormat="1" applyFont="1" applyFill="1" applyBorder="1" applyAlignment="1">
      <alignment vertical="top" wrapText="1"/>
    </xf>
    <xf numFmtId="0" fontId="20" fillId="0" borderId="0" xfId="10" applyFont="1" applyFill="1" applyAlignment="1">
      <alignment vertical="top"/>
    </xf>
    <xf numFmtId="0" fontId="8" fillId="0" borderId="5" xfId="7" applyFont="1" applyFill="1" applyBorder="1" applyAlignment="1">
      <alignment vertical="top"/>
    </xf>
    <xf numFmtId="168" fontId="8" fillId="0" borderId="3" xfId="5" applyNumberFormat="1" applyFont="1" applyFill="1" applyBorder="1" applyAlignment="1">
      <alignment horizontal="right" vertical="top" wrapText="1"/>
    </xf>
    <xf numFmtId="0" fontId="8" fillId="0" borderId="5" xfId="2" applyFont="1" applyFill="1" applyBorder="1" applyAlignment="1">
      <alignment vertical="top"/>
    </xf>
    <xf numFmtId="164" fontId="8" fillId="0" borderId="3" xfId="7" applyNumberFormat="1" applyFont="1" applyFill="1" applyBorder="1" applyAlignment="1">
      <alignment horizontal="center" vertical="top"/>
    </xf>
    <xf numFmtId="0" fontId="8" fillId="0" borderId="3" xfId="7" applyFont="1" applyFill="1" applyBorder="1" applyAlignment="1">
      <alignment vertical="top" wrapText="1"/>
    </xf>
    <xf numFmtId="0" fontId="8" fillId="0" borderId="3" xfId="7" applyFont="1" applyFill="1" applyBorder="1" applyAlignment="1">
      <alignment horizontal="right" vertical="top"/>
    </xf>
    <xf numFmtId="1" fontId="8" fillId="0" borderId="5" xfId="7" applyNumberFormat="1" applyFont="1" applyFill="1" applyBorder="1" applyAlignment="1">
      <alignment vertical="top"/>
    </xf>
    <xf numFmtId="167" fontId="8" fillId="0" borderId="3" xfId="0" applyNumberFormat="1" applyFont="1" applyFill="1" applyBorder="1" applyAlignment="1">
      <alignment horizontal="center" vertical="top" wrapText="1"/>
    </xf>
    <xf numFmtId="164" fontId="8" fillId="0" borderId="3" xfId="7" applyNumberFormat="1" applyFont="1" applyFill="1" applyBorder="1" applyAlignment="1">
      <alignment vertical="top"/>
    </xf>
    <xf numFmtId="0" fontId="8" fillId="0" borderId="11" xfId="10" applyFont="1" applyFill="1" applyBorder="1" applyAlignment="1">
      <alignment vertical="top"/>
    </xf>
    <xf numFmtId="0" fontId="9" fillId="0" borderId="11" xfId="10" applyFont="1" applyFill="1" applyBorder="1" applyAlignment="1">
      <alignment vertical="top" wrapText="1"/>
    </xf>
    <xf numFmtId="0" fontId="8" fillId="0" borderId="11" xfId="10" applyFont="1" applyFill="1" applyBorder="1" applyAlignment="1">
      <alignment horizontal="right" vertical="top"/>
    </xf>
    <xf numFmtId="4" fontId="8" fillId="0" borderId="11" xfId="10" applyNumberFormat="1" applyFont="1" applyFill="1" applyBorder="1" applyAlignment="1">
      <alignment vertical="top"/>
    </xf>
    <xf numFmtId="4" fontId="8" fillId="0" borderId="11" xfId="10" applyNumberFormat="1" applyFont="1" applyFill="1" applyBorder="1" applyAlignment="1">
      <alignment horizontal="right" vertical="top"/>
    </xf>
    <xf numFmtId="0" fontId="8" fillId="4" borderId="5" xfId="7" applyFont="1" applyFill="1" applyBorder="1" applyAlignment="1">
      <alignment vertical="top"/>
    </xf>
    <xf numFmtId="164" fontId="8" fillId="4" borderId="3" xfId="7" applyNumberFormat="1" applyFont="1" applyFill="1" applyBorder="1" applyAlignment="1">
      <alignment horizontal="center" vertical="top"/>
    </xf>
    <xf numFmtId="0" fontId="8" fillId="4" borderId="3" xfId="7" applyFont="1" applyFill="1" applyBorder="1" applyAlignment="1">
      <alignment vertical="top" wrapText="1"/>
    </xf>
    <xf numFmtId="0" fontId="8" fillId="4" borderId="3" xfId="7" applyFont="1" applyFill="1" applyBorder="1" applyAlignment="1">
      <alignment horizontal="right" vertical="top"/>
    </xf>
    <xf numFmtId="4" fontId="8" fillId="4" borderId="3" xfId="7" applyNumberFormat="1" applyFont="1" applyFill="1" applyBorder="1" applyAlignment="1">
      <alignment vertical="top"/>
    </xf>
    <xf numFmtId="4" fontId="8" fillId="4" borderId="4" xfId="7" applyNumberFormat="1" applyFont="1" applyFill="1" applyBorder="1" applyAlignment="1">
      <alignment vertical="top"/>
    </xf>
    <xf numFmtId="4" fontId="9" fillId="2" borderId="4" xfId="10" applyNumberFormat="1" applyFont="1" applyFill="1" applyBorder="1" applyAlignment="1">
      <alignment vertical="top"/>
    </xf>
    <xf numFmtId="0" fontId="9" fillId="2" borderId="5" xfId="7" applyFont="1" applyFill="1" applyBorder="1" applyAlignment="1">
      <alignment horizontal="center" vertical="top"/>
    </xf>
    <xf numFmtId="164" fontId="9" fillId="2" borderId="3" xfId="7" applyNumberFormat="1" applyFont="1" applyFill="1" applyBorder="1" applyAlignment="1">
      <alignment horizontal="center" vertical="top"/>
    </xf>
    <xf numFmtId="0" fontId="9" fillId="2" borderId="3" xfId="7" applyFont="1" applyFill="1" applyBorder="1" applyAlignment="1">
      <alignment vertical="top" wrapText="1"/>
    </xf>
    <xf numFmtId="0" fontId="9" fillId="2" borderId="3" xfId="7" applyFont="1" applyFill="1" applyBorder="1" applyAlignment="1">
      <alignment horizontal="right" vertical="top"/>
    </xf>
    <xf numFmtId="4" fontId="9" fillId="2" borderId="3" xfId="7" applyNumberFormat="1" applyFont="1" applyFill="1" applyBorder="1" applyAlignment="1">
      <alignment vertical="top"/>
    </xf>
    <xf numFmtId="4" fontId="9" fillId="2" borderId="4" xfId="7" applyNumberFormat="1" applyFont="1" applyFill="1" applyBorder="1" applyAlignment="1">
      <alignment vertical="top"/>
    </xf>
    <xf numFmtId="0" fontId="104" fillId="0" borderId="0" xfId="16" applyFont="1" applyFill="1" applyAlignment="1">
      <alignment vertical="top"/>
    </xf>
    <xf numFmtId="0" fontId="104" fillId="0" borderId="0" xfId="16" applyFont="1" applyFill="1" applyAlignment="1">
      <alignment horizontal="left" vertical="top"/>
    </xf>
    <xf numFmtId="0" fontId="105" fillId="0" borderId="0" xfId="16" applyFont="1" applyFill="1" applyAlignment="1">
      <alignment horizontal="left" indent="1"/>
    </xf>
    <xf numFmtId="4" fontId="105" fillId="0" borderId="0" xfId="16" applyNumberFormat="1" applyFont="1" applyFill="1"/>
    <xf numFmtId="0" fontId="106" fillId="0" borderId="0" xfId="16" applyFont="1" applyFill="1" applyAlignment="1">
      <alignment horizontal="left"/>
    </xf>
    <xf numFmtId="0" fontId="107" fillId="0" borderId="0" xfId="16" applyFont="1" applyFill="1" applyAlignment="1">
      <alignment horizontal="right" vertical="top"/>
    </xf>
    <xf numFmtId="0" fontId="105" fillId="0" borderId="0" xfId="10" applyFont="1" applyFill="1" applyAlignment="1">
      <alignment vertical="top"/>
    </xf>
    <xf numFmtId="0" fontId="108" fillId="0" borderId="0" xfId="16" applyFont="1" applyFill="1" applyAlignment="1">
      <alignment vertical="top"/>
    </xf>
    <xf numFmtId="0" fontId="106" fillId="0" borderId="0" xfId="16" applyFont="1" applyFill="1" applyAlignment="1">
      <alignment vertical="top"/>
    </xf>
    <xf numFmtId="0" fontId="106" fillId="0" borderId="0" xfId="16" applyFont="1" applyFill="1" applyAlignment="1">
      <alignment horizontal="left" vertical="top"/>
    </xf>
    <xf numFmtId="0" fontId="109" fillId="0" borderId="0" xfId="24" applyFont="1" applyFill="1" applyAlignment="1">
      <alignment vertical="top"/>
    </xf>
    <xf numFmtId="0" fontId="110" fillId="0" borderId="0" xfId="16" applyFont="1" applyFill="1" applyAlignment="1">
      <alignment vertical="top"/>
    </xf>
    <xf numFmtId="0" fontId="111" fillId="0" borderId="2" xfId="10" applyFont="1" applyFill="1" applyBorder="1" applyAlignment="1">
      <alignment vertical="top"/>
    </xf>
    <xf numFmtId="0" fontId="111" fillId="0" borderId="2" xfId="10" applyFont="1" applyFill="1" applyBorder="1" applyAlignment="1">
      <alignment vertical="top" wrapText="1"/>
    </xf>
    <xf numFmtId="4" fontId="111" fillId="0" borderId="2" xfId="10" applyNumberFormat="1" applyFont="1" applyFill="1" applyBorder="1" applyAlignment="1">
      <alignment horizontal="right" vertical="top" wrapText="1"/>
    </xf>
    <xf numFmtId="4" fontId="111" fillId="0" borderId="2" xfId="10" applyNumberFormat="1" applyFont="1" applyFill="1" applyBorder="1" applyAlignment="1">
      <alignment vertical="top" wrapText="1"/>
    </xf>
    <xf numFmtId="0" fontId="111" fillId="0" borderId="0" xfId="10" applyFont="1" applyFill="1" applyAlignment="1">
      <alignment vertical="top"/>
    </xf>
    <xf numFmtId="0" fontId="105" fillId="0" borderId="5" xfId="10" applyFont="1" applyFill="1" applyBorder="1" applyAlignment="1">
      <alignment vertical="top"/>
    </xf>
    <xf numFmtId="0" fontId="105" fillId="0" borderId="3" xfId="10" applyFont="1" applyFill="1" applyBorder="1" applyAlignment="1">
      <alignment vertical="top"/>
    </xf>
    <xf numFmtId="0" fontId="105" fillId="0" borderId="3" xfId="10" applyFont="1" applyFill="1" applyBorder="1" applyAlignment="1">
      <alignment horizontal="right" vertical="top"/>
    </xf>
    <xf numFmtId="4" fontId="105" fillId="0" borderId="3" xfId="10" applyNumberFormat="1" applyFont="1" applyFill="1" applyBorder="1" applyAlignment="1">
      <alignment vertical="top"/>
    </xf>
    <xf numFmtId="4" fontId="105" fillId="0" borderId="3" xfId="10" applyNumberFormat="1" applyFont="1" applyFill="1" applyBorder="1" applyAlignment="1">
      <alignment horizontal="right" vertical="top"/>
    </xf>
    <xf numFmtId="4" fontId="105" fillId="0" borderId="4" xfId="10" applyNumberFormat="1" applyFont="1" applyFill="1" applyBorder="1" applyAlignment="1">
      <alignment vertical="top"/>
    </xf>
    <xf numFmtId="0" fontId="105" fillId="0" borderId="3" xfId="10" applyFont="1" applyFill="1" applyBorder="1" applyAlignment="1">
      <alignment vertical="top" wrapText="1"/>
    </xf>
    <xf numFmtId="0" fontId="105" fillId="0" borderId="5" xfId="7" applyFont="1" applyFill="1" applyBorder="1" applyAlignment="1">
      <alignment vertical="top"/>
    </xf>
    <xf numFmtId="168" fontId="105" fillId="0" borderId="3" xfId="5" applyNumberFormat="1" applyFont="1" applyFill="1" applyBorder="1" applyAlignment="1">
      <alignment horizontal="right" vertical="top" wrapText="1"/>
    </xf>
    <xf numFmtId="0" fontId="105" fillId="0" borderId="3" xfId="5" applyFont="1" applyFill="1" applyBorder="1" applyAlignment="1">
      <alignment vertical="top" wrapText="1"/>
    </xf>
    <xf numFmtId="4" fontId="105" fillId="0" borderId="3" xfId="7" applyNumberFormat="1" applyFont="1" applyFill="1" applyBorder="1" applyAlignment="1">
      <alignment vertical="top"/>
    </xf>
    <xf numFmtId="0" fontId="105" fillId="0" borderId="0" xfId="25" applyFont="1" applyFill="1" applyAlignment="1">
      <alignment vertical="top"/>
    </xf>
    <xf numFmtId="4" fontId="107" fillId="0" borderId="4" xfId="10" applyNumberFormat="1" applyFont="1" applyFill="1" applyBorder="1" applyAlignment="1">
      <alignment vertical="top"/>
    </xf>
    <xf numFmtId="164" fontId="105" fillId="0" borderId="3" xfId="25" applyNumberFormat="1" applyFont="1" applyFill="1" applyBorder="1" applyAlignment="1">
      <alignment vertical="top"/>
    </xf>
    <xf numFmtId="0" fontId="105" fillId="0" borderId="3" xfId="25" applyFont="1" applyFill="1" applyBorder="1" applyAlignment="1">
      <alignment vertical="top" wrapText="1"/>
    </xf>
    <xf numFmtId="0" fontId="105" fillId="0" borderId="3" xfId="25" applyFont="1" applyFill="1" applyBorder="1" applyAlignment="1">
      <alignment horizontal="right" vertical="top"/>
    </xf>
    <xf numFmtId="4" fontId="105" fillId="0" borderId="3" xfId="25" applyNumberFormat="1" applyFont="1" applyFill="1" applyBorder="1" applyAlignment="1">
      <alignment vertical="top"/>
    </xf>
    <xf numFmtId="1" fontId="105" fillId="0" borderId="5" xfId="10" applyNumberFormat="1" applyFont="1" applyFill="1" applyBorder="1" applyAlignment="1">
      <alignment vertical="top"/>
    </xf>
    <xf numFmtId="0" fontId="105" fillId="0" borderId="16" xfId="25" applyFont="1" applyFill="1" applyBorder="1" applyAlignment="1">
      <alignment vertical="top" wrapText="1"/>
    </xf>
    <xf numFmtId="164" fontId="105" fillId="0" borderId="3" xfId="25" applyNumberFormat="1" applyFont="1" applyFill="1" applyBorder="1" applyAlignment="1">
      <alignment horizontal="center" vertical="top"/>
    </xf>
    <xf numFmtId="164" fontId="105" fillId="0" borderId="3" xfId="7" applyNumberFormat="1" applyFont="1" applyFill="1" applyBorder="1" applyAlignment="1">
      <alignment vertical="top"/>
    </xf>
    <xf numFmtId="0" fontId="105" fillId="0" borderId="3" xfId="7" applyFont="1" applyFill="1" applyBorder="1" applyAlignment="1">
      <alignment vertical="top" wrapText="1"/>
    </xf>
    <xf numFmtId="0" fontId="105" fillId="0" borderId="3" xfId="7" applyFont="1" applyFill="1" applyBorder="1" applyAlignment="1">
      <alignment horizontal="right" vertical="top"/>
    </xf>
    <xf numFmtId="0" fontId="105" fillId="0" borderId="0" xfId="10" applyFont="1" applyFill="1" applyAlignment="1">
      <alignment vertical="top" wrapText="1"/>
    </xf>
    <xf numFmtId="0" fontId="105" fillId="0" borderId="0" xfId="10" applyFont="1" applyFill="1" applyAlignment="1">
      <alignment horizontal="right" vertical="top"/>
    </xf>
    <xf numFmtId="4" fontId="105" fillId="0" borderId="0" xfId="10" applyNumberFormat="1" applyFont="1" applyFill="1" applyAlignment="1">
      <alignment vertical="top"/>
    </xf>
    <xf numFmtId="4" fontId="105" fillId="0" borderId="0" xfId="10" applyNumberFormat="1" applyFont="1" applyFill="1" applyAlignment="1">
      <alignment horizontal="right" vertical="top"/>
    </xf>
    <xf numFmtId="0" fontId="110" fillId="0" borderId="0" xfId="16" applyFont="1" applyFill="1" applyAlignment="1">
      <alignment horizontal="left" vertical="top"/>
    </xf>
    <xf numFmtId="0" fontId="112" fillId="0" borderId="0" xfId="16" applyFont="1" applyFill="1" applyAlignment="1">
      <alignment horizontal="left" vertical="top"/>
    </xf>
    <xf numFmtId="0" fontId="105" fillId="2" borderId="3" xfId="10" applyFont="1" applyFill="1" applyBorder="1" applyAlignment="1">
      <alignment vertical="top"/>
    </xf>
    <xf numFmtId="0" fontId="107" fillId="2" borderId="3" xfId="10" applyFont="1" applyFill="1" applyBorder="1" applyAlignment="1">
      <alignment vertical="top" wrapText="1"/>
    </xf>
    <xf numFmtId="0" fontId="105" fillId="2" borderId="3" xfId="10" applyFont="1" applyFill="1" applyBorder="1" applyAlignment="1">
      <alignment horizontal="right" vertical="top"/>
    </xf>
    <xf numFmtId="4" fontId="105" fillId="2" borderId="3" xfId="10" applyNumberFormat="1" applyFont="1" applyFill="1" applyBorder="1" applyAlignment="1">
      <alignment vertical="top"/>
    </xf>
    <xf numFmtId="4" fontId="105" fillId="2" borderId="3" xfId="10" applyNumberFormat="1" applyFont="1" applyFill="1" applyBorder="1" applyAlignment="1">
      <alignment horizontal="right" vertical="top"/>
    </xf>
    <xf numFmtId="4" fontId="105" fillId="2" borderId="4" xfId="10" applyNumberFormat="1" applyFont="1" applyFill="1" applyBorder="1" applyAlignment="1">
      <alignment vertical="top"/>
    </xf>
    <xf numFmtId="0" fontId="105" fillId="4" borderId="5" xfId="10" applyFont="1" applyFill="1" applyBorder="1" applyAlignment="1">
      <alignment vertical="top"/>
    </xf>
    <xf numFmtId="0" fontId="105" fillId="4" borderId="3" xfId="10" applyFont="1" applyFill="1" applyBorder="1" applyAlignment="1">
      <alignment vertical="top"/>
    </xf>
    <xf numFmtId="0" fontId="105" fillId="4" borderId="3" xfId="10" applyFont="1" applyFill="1" applyBorder="1" applyAlignment="1">
      <alignment vertical="top" wrapText="1"/>
    </xf>
    <xf numFmtId="0" fontId="105" fillId="4" borderId="3" xfId="10" applyFont="1" applyFill="1" applyBorder="1" applyAlignment="1">
      <alignment horizontal="right" vertical="top"/>
    </xf>
    <xf numFmtId="4" fontId="105" fillId="4" borderId="3" xfId="10" applyNumberFormat="1" applyFont="1" applyFill="1" applyBorder="1" applyAlignment="1">
      <alignment vertical="top"/>
    </xf>
    <xf numFmtId="4" fontId="105" fillId="4" borderId="3" xfId="10" applyNumberFormat="1" applyFont="1" applyFill="1" applyBorder="1" applyAlignment="1">
      <alignment horizontal="right" vertical="top"/>
    </xf>
    <xf numFmtId="4" fontId="105" fillId="4" borderId="4" xfId="10" applyNumberFormat="1" applyFont="1" applyFill="1" applyBorder="1" applyAlignment="1">
      <alignment vertical="top"/>
    </xf>
    <xf numFmtId="0" fontId="105" fillId="0" borderId="11" xfId="10" applyFont="1" applyFill="1" applyBorder="1" applyAlignment="1">
      <alignment vertical="top"/>
    </xf>
    <xf numFmtId="0" fontId="107" fillId="0" borderId="11" xfId="10" applyFont="1" applyFill="1" applyBorder="1" applyAlignment="1">
      <alignment vertical="top" wrapText="1"/>
    </xf>
    <xf numFmtId="0" fontId="105" fillId="0" borderId="11" xfId="10" applyFont="1" applyFill="1" applyBorder="1" applyAlignment="1">
      <alignment horizontal="right" vertical="top"/>
    </xf>
    <xf numFmtId="4" fontId="105" fillId="0" borderId="11" xfId="10" applyNumberFormat="1" applyFont="1" applyFill="1" applyBorder="1" applyAlignment="1">
      <alignment vertical="top"/>
    </xf>
    <xf numFmtId="4" fontId="105" fillId="0" borderId="11" xfId="10" applyNumberFormat="1" applyFont="1" applyFill="1" applyBorder="1" applyAlignment="1">
      <alignment horizontal="right" vertical="top"/>
    </xf>
    <xf numFmtId="0" fontId="105" fillId="4" borderId="5" xfId="7" applyFont="1" applyFill="1" applyBorder="1" applyAlignment="1">
      <alignment vertical="top"/>
    </xf>
    <xf numFmtId="4" fontId="105" fillId="4" borderId="3" xfId="7" applyNumberFormat="1" applyFont="1" applyFill="1" applyBorder="1" applyAlignment="1">
      <alignment vertical="top"/>
    </xf>
    <xf numFmtId="0" fontId="105" fillId="4" borderId="11" xfId="10" applyFont="1" applyFill="1" applyBorder="1" applyAlignment="1">
      <alignment vertical="top"/>
    </xf>
    <xf numFmtId="0" fontId="105" fillId="4" borderId="11" xfId="10" applyFont="1" applyFill="1" applyBorder="1" applyAlignment="1">
      <alignment vertical="top" wrapText="1"/>
    </xf>
    <xf numFmtId="0" fontId="105" fillId="4" borderId="11" xfId="10" applyFont="1" applyFill="1" applyBorder="1" applyAlignment="1">
      <alignment horizontal="right" vertical="top"/>
    </xf>
    <xf numFmtId="4" fontId="105" fillId="4" borderId="11" xfId="7" applyNumberFormat="1" applyFont="1" applyFill="1" applyBorder="1" applyAlignment="1">
      <alignment vertical="top"/>
    </xf>
    <xf numFmtId="4" fontId="107" fillId="2" borderId="4" xfId="10" applyNumberFormat="1" applyFont="1" applyFill="1" applyBorder="1" applyAlignment="1">
      <alignment vertical="top"/>
    </xf>
    <xf numFmtId="0" fontId="73" fillId="2" borderId="5" xfId="10" applyFont="1" applyFill="1" applyBorder="1" applyAlignment="1">
      <alignment vertical="top"/>
    </xf>
    <xf numFmtId="0" fontId="73" fillId="0" borderId="0" xfId="0" applyFont="1" applyBorder="1"/>
    <xf numFmtId="0" fontId="101" fillId="0" borderId="0" xfId="0" applyFont="1" applyBorder="1" applyAlignment="1">
      <alignment horizontal="center"/>
    </xf>
    <xf numFmtId="0" fontId="101" fillId="0" borderId="0" xfId="0" applyFont="1" applyBorder="1"/>
    <xf numFmtId="0" fontId="101" fillId="0" borderId="0" xfId="0" applyFont="1" applyBorder="1" applyAlignment="1">
      <alignment horizontal="justify" vertical="top" wrapText="1"/>
    </xf>
    <xf numFmtId="4" fontId="101" fillId="0" borderId="0" xfId="0" applyNumberFormat="1" applyFont="1" applyBorder="1" applyAlignment="1"/>
    <xf numFmtId="1" fontId="101" fillId="0" borderId="0" xfId="0" applyNumberFormat="1" applyFont="1" applyBorder="1" applyAlignment="1">
      <alignment horizontal="left" vertical="top"/>
    </xf>
    <xf numFmtId="1" fontId="71" fillId="0" borderId="5" xfId="2" applyNumberFormat="1" applyFont="1" applyBorder="1" applyAlignment="1">
      <alignment vertical="center"/>
    </xf>
    <xf numFmtId="1" fontId="71" fillId="0" borderId="5" xfId="0" applyNumberFormat="1" applyFont="1" applyBorder="1" applyAlignment="1">
      <alignment horizontal="left" vertical="top"/>
    </xf>
    <xf numFmtId="0" fontId="73" fillId="0" borderId="11" xfId="0" applyFont="1" applyBorder="1" applyAlignment="1">
      <alignment horizontal="justify" vertical="top" wrapText="1"/>
    </xf>
    <xf numFmtId="0" fontId="101" fillId="0" borderId="11" xfId="0" applyFont="1" applyBorder="1" applyAlignment="1">
      <alignment horizontal="center"/>
    </xf>
    <xf numFmtId="4" fontId="101" fillId="0" borderId="11" xfId="0" applyNumberFormat="1" applyFont="1" applyBorder="1" applyAlignment="1"/>
    <xf numFmtId="1" fontId="101" fillId="0" borderId="5" xfId="0" applyNumberFormat="1" applyFont="1" applyBorder="1" applyAlignment="1">
      <alignment horizontal="left" vertical="top"/>
    </xf>
    <xf numFmtId="0" fontId="101" fillId="0" borderId="11" xfId="0" applyFont="1" applyBorder="1" applyAlignment="1">
      <alignment horizontal="left" vertical="top"/>
    </xf>
    <xf numFmtId="0" fontId="101" fillId="0" borderId="11" xfId="0" applyFont="1" applyBorder="1" applyAlignment="1">
      <alignment horizontal="justify" vertical="top" wrapText="1"/>
    </xf>
    <xf numFmtId="4" fontId="101" fillId="0" borderId="11" xfId="0" applyNumberFormat="1" applyFont="1" applyBorder="1" applyAlignment="1">
      <alignment horizontal="center"/>
    </xf>
    <xf numFmtId="0" fontId="71" fillId="0" borderId="11" xfId="0" applyFont="1" applyBorder="1" applyAlignment="1">
      <alignment horizontal="left" vertical="top"/>
    </xf>
    <xf numFmtId="0" fontId="71" fillId="0" borderId="11" xfId="0" applyFont="1" applyBorder="1" applyAlignment="1">
      <alignment horizontal="justify" vertical="top" wrapText="1"/>
    </xf>
    <xf numFmtId="0" fontId="73" fillId="0" borderId="11" xfId="0" applyFont="1" applyBorder="1" applyAlignment="1">
      <alignment horizontal="center"/>
    </xf>
    <xf numFmtId="4" fontId="73" fillId="0" borderId="11" xfId="0" applyNumberFormat="1" applyFont="1" applyBorder="1" applyAlignment="1"/>
    <xf numFmtId="4" fontId="101" fillId="0" borderId="11" xfId="0" applyNumberFormat="1" applyFont="1" applyFill="1" applyBorder="1" applyAlignment="1">
      <alignment horizontal="center"/>
    </xf>
    <xf numFmtId="2" fontId="73" fillId="0" borderId="11" xfId="0" applyNumberFormat="1" applyFont="1" applyBorder="1" applyAlignment="1">
      <alignment horizontal="center"/>
    </xf>
    <xf numFmtId="1" fontId="71" fillId="2" borderId="5" xfId="0" applyNumberFormat="1" applyFont="1" applyFill="1" applyBorder="1" applyAlignment="1">
      <alignment horizontal="left" vertical="top"/>
    </xf>
    <xf numFmtId="0" fontId="73" fillId="2" borderId="11" xfId="0" applyFont="1" applyFill="1" applyBorder="1" applyAlignment="1">
      <alignment horizontal="left" vertical="top"/>
    </xf>
    <xf numFmtId="0" fontId="73" fillId="2" borderId="11" xfId="0" applyFont="1" applyFill="1" applyBorder="1" applyAlignment="1">
      <alignment horizontal="justify" vertical="top" wrapText="1"/>
    </xf>
    <xf numFmtId="0" fontId="101" fillId="2" borderId="11" xfId="0" applyFont="1" applyFill="1" applyBorder="1" applyAlignment="1">
      <alignment horizontal="center"/>
    </xf>
    <xf numFmtId="4" fontId="101" fillId="2" borderId="11" xfId="0" applyNumberFormat="1" applyFont="1" applyFill="1" applyBorder="1" applyAlignment="1"/>
    <xf numFmtId="0" fontId="101" fillId="2" borderId="11" xfId="0" applyFont="1" applyFill="1" applyBorder="1"/>
    <xf numFmtId="0" fontId="101" fillId="2" borderId="4" xfId="0" applyFont="1" applyFill="1" applyBorder="1"/>
    <xf numFmtId="1" fontId="101" fillId="2" borderId="5" xfId="0" applyNumberFormat="1" applyFont="1" applyFill="1" applyBorder="1" applyAlignment="1">
      <alignment horizontal="left" vertical="top"/>
    </xf>
    <xf numFmtId="4" fontId="101" fillId="2" borderId="11" xfId="0" applyNumberFormat="1" applyFont="1" applyFill="1" applyBorder="1" applyAlignment="1">
      <alignment horizontal="center"/>
    </xf>
    <xf numFmtId="4" fontId="71" fillId="2" borderId="11" xfId="2" applyNumberFormat="1" applyFont="1" applyFill="1" applyBorder="1" applyAlignment="1"/>
    <xf numFmtId="4" fontId="71" fillId="2" borderId="4" xfId="2" applyNumberFormat="1" applyFont="1" applyFill="1" applyBorder="1" applyAlignment="1"/>
    <xf numFmtId="0" fontId="73" fillId="2" borderId="11" xfId="0" applyFont="1" applyFill="1" applyBorder="1" applyAlignment="1">
      <alignment horizontal="center"/>
    </xf>
    <xf numFmtId="4" fontId="73" fillId="2" borderId="11" xfId="0" applyNumberFormat="1" applyFont="1" applyFill="1" applyBorder="1" applyAlignment="1"/>
    <xf numFmtId="2" fontId="73" fillId="2" borderId="11" xfId="0" applyNumberFormat="1" applyFont="1" applyFill="1" applyBorder="1" applyAlignment="1">
      <alignment horizontal="center"/>
    </xf>
    <xf numFmtId="1" fontId="71" fillId="4" borderId="5" xfId="0" applyNumberFormat="1" applyFont="1" applyFill="1" applyBorder="1" applyAlignment="1">
      <alignment horizontal="left" vertical="top"/>
    </xf>
    <xf numFmtId="0" fontId="73" fillId="4" borderId="11" xfId="0" applyFont="1" applyFill="1" applyBorder="1" applyAlignment="1">
      <alignment horizontal="left" vertical="top"/>
    </xf>
    <xf numFmtId="0" fontId="73" fillId="4" borderId="11" xfId="0" applyFont="1" applyFill="1" applyBorder="1" applyAlignment="1">
      <alignment horizontal="justify" vertical="top" wrapText="1"/>
    </xf>
    <xf numFmtId="0" fontId="101" fillId="4" borderId="11" xfId="0" applyFont="1" applyFill="1" applyBorder="1" applyAlignment="1">
      <alignment horizontal="center"/>
    </xf>
    <xf numFmtId="4" fontId="101" fillId="4" borderId="11" xfId="0" applyNumberFormat="1" applyFont="1" applyFill="1" applyBorder="1" applyAlignment="1"/>
    <xf numFmtId="4" fontId="71" fillId="4" borderId="11" xfId="2" applyNumberFormat="1" applyFont="1" applyFill="1" applyBorder="1" applyAlignment="1"/>
    <xf numFmtId="4" fontId="71" fillId="4" borderId="4" xfId="2" applyNumberFormat="1" applyFont="1" applyFill="1" applyBorder="1" applyAlignment="1"/>
    <xf numFmtId="1" fontId="101" fillId="4" borderId="5" xfId="0" applyNumberFormat="1" applyFont="1" applyFill="1" applyBorder="1" applyAlignment="1">
      <alignment horizontal="left" vertical="top"/>
    </xf>
    <xf numFmtId="1" fontId="73" fillId="4" borderId="11" xfId="0" applyNumberFormat="1" applyFont="1" applyFill="1" applyBorder="1" applyAlignment="1">
      <alignment horizontal="center"/>
    </xf>
    <xf numFmtId="4" fontId="73" fillId="4" borderId="11" xfId="0" applyNumberFormat="1" applyFont="1" applyFill="1" applyBorder="1" applyAlignment="1"/>
    <xf numFmtId="2" fontId="101" fillId="4" borderId="11" xfId="0" applyNumberFormat="1" applyFont="1" applyFill="1" applyBorder="1" applyAlignment="1">
      <alignment horizontal="center"/>
    </xf>
    <xf numFmtId="1" fontId="71" fillId="4" borderId="5" xfId="0" applyNumberFormat="1" applyFont="1" applyFill="1" applyBorder="1"/>
    <xf numFmtId="0" fontId="73" fillId="4" borderId="11" xfId="0" applyFont="1" applyFill="1" applyBorder="1" applyAlignment="1">
      <alignment horizontal="center"/>
    </xf>
    <xf numFmtId="16" fontId="73" fillId="4" borderId="11" xfId="0" applyNumberFormat="1" applyFont="1" applyFill="1" applyBorder="1" applyAlignment="1">
      <alignment horizontal="left" vertical="top"/>
    </xf>
    <xf numFmtId="0" fontId="101" fillId="4" borderId="11" xfId="0" applyFont="1" applyFill="1" applyBorder="1"/>
    <xf numFmtId="0" fontId="101" fillId="4" borderId="4" xfId="0" applyFont="1" applyFill="1" applyBorder="1"/>
    <xf numFmtId="4" fontId="73" fillId="2" borderId="4" xfId="2" applyNumberFormat="1" applyFont="1" applyFill="1" applyBorder="1" applyAlignment="1"/>
    <xf numFmtId="0" fontId="88" fillId="0" borderId="5" xfId="10" applyFont="1" applyFill="1" applyBorder="1" applyAlignment="1">
      <alignment horizontal="center" vertical="top"/>
    </xf>
    <xf numFmtId="0" fontId="89" fillId="0" borderId="11" xfId="10" applyFont="1" applyFill="1" applyBorder="1" applyAlignment="1">
      <alignment vertical="top"/>
    </xf>
    <xf numFmtId="0" fontId="88" fillId="0" borderId="11" xfId="10" applyFont="1" applyFill="1" applyBorder="1" applyAlignment="1">
      <alignment vertical="top" wrapText="1" shrinkToFit="1"/>
    </xf>
    <xf numFmtId="0" fontId="89" fillId="0" borderId="11" xfId="10" applyFont="1" applyFill="1" applyBorder="1" applyAlignment="1">
      <alignment horizontal="right" vertical="top"/>
    </xf>
    <xf numFmtId="4" fontId="89" fillId="0" borderId="11" xfId="10" applyNumberFormat="1" applyFont="1" applyFill="1" applyBorder="1" applyAlignment="1">
      <alignment vertical="top"/>
    </xf>
    <xf numFmtId="4" fontId="89" fillId="0" borderId="11" xfId="10" applyNumberFormat="1" applyFont="1" applyFill="1" applyBorder="1" applyAlignment="1">
      <alignment horizontal="right" vertical="top"/>
    </xf>
    <xf numFmtId="4" fontId="89" fillId="0" borderId="4" xfId="10" applyNumberFormat="1" applyFont="1" applyFill="1" applyBorder="1" applyAlignment="1">
      <alignment vertical="top"/>
    </xf>
    <xf numFmtId="49" fontId="74" fillId="0" borderId="7" xfId="4" applyNumberFormat="1" applyFont="1" applyBorder="1" applyAlignment="1">
      <alignment horizontal="center"/>
    </xf>
    <xf numFmtId="0" fontId="74" fillId="0" borderId="7" xfId="17" applyFont="1" applyBorder="1"/>
    <xf numFmtId="0" fontId="22" fillId="6" borderId="24" xfId="0" applyFont="1" applyFill="1" applyBorder="1" applyAlignment="1">
      <alignment horizontal="center" wrapText="1"/>
    </xf>
    <xf numFmtId="0" fontId="22" fillId="6" borderId="24" xfId="0" applyFont="1" applyFill="1" applyBorder="1" applyAlignment="1">
      <alignment horizontal="center" vertical="top" wrapText="1"/>
    </xf>
    <xf numFmtId="0" fontId="34" fillId="0" borderId="0" xfId="0" applyFont="1" applyBorder="1" applyAlignment="1">
      <alignment horizontal="left" vertical="top"/>
    </xf>
    <xf numFmtId="0" fontId="34" fillId="0" borderId="0" xfId="0" applyFont="1" applyFill="1" applyBorder="1" applyAlignment="1">
      <alignment horizontal="left" vertical="top"/>
    </xf>
    <xf numFmtId="0" fontId="34" fillId="0" borderId="7" xfId="0" applyFont="1" applyBorder="1" applyAlignment="1">
      <alignment horizontal="left" vertical="top"/>
    </xf>
    <xf numFmtId="0" fontId="34" fillId="0" borderId="7" xfId="0" applyFont="1" applyBorder="1" applyAlignment="1">
      <alignment vertical="top" wrapText="1"/>
    </xf>
    <xf numFmtId="4" fontId="40" fillId="0" borderId="0" xfId="0" applyNumberFormat="1" applyFont="1" applyFill="1" applyBorder="1" applyAlignment="1">
      <alignment horizontal="right"/>
    </xf>
    <xf numFmtId="0" fontId="41" fillId="0" borderId="0" xfId="0" applyFont="1"/>
    <xf numFmtId="0" fontId="113" fillId="0" borderId="0" xfId="0" applyFont="1"/>
    <xf numFmtId="4" fontId="38" fillId="0" borderId="0" xfId="0" applyNumberFormat="1" applyFont="1"/>
    <xf numFmtId="0" fontId="9" fillId="4" borderId="2" xfId="2" applyFont="1" applyFill="1" applyBorder="1" applyAlignment="1">
      <alignment horizontal="center" vertical="top"/>
    </xf>
    <xf numFmtId="175" fontId="9" fillId="4" borderId="2" xfId="2" applyNumberFormat="1" applyFont="1" applyFill="1" applyBorder="1" applyAlignment="1">
      <alignment vertical="top"/>
    </xf>
    <xf numFmtId="0" fontId="9" fillId="4" borderId="2" xfId="2" applyFont="1" applyFill="1" applyBorder="1" applyAlignment="1">
      <alignment vertical="top" wrapText="1"/>
    </xf>
    <xf numFmtId="4" fontId="9" fillId="4" borderId="2" xfId="2" applyNumberFormat="1" applyFont="1" applyFill="1" applyBorder="1" applyAlignment="1">
      <alignment vertical="top"/>
    </xf>
    <xf numFmtId="49" fontId="9" fillId="3" borderId="2" xfId="2" applyNumberFormat="1" applyFont="1" applyFill="1" applyBorder="1" applyAlignment="1">
      <alignment horizontal="center" vertical="top"/>
    </xf>
    <xf numFmtId="0" fontId="9" fillId="0" borderId="11" xfId="2" applyFont="1" applyFill="1" applyBorder="1" applyAlignment="1">
      <alignment horizontal="center" vertical="top"/>
    </xf>
    <xf numFmtId="49" fontId="9" fillId="0" borderId="11" xfId="2" applyNumberFormat="1" applyFont="1" applyFill="1" applyBorder="1" applyAlignment="1">
      <alignment horizontal="center" vertical="top"/>
    </xf>
    <xf numFmtId="0" fontId="9" fillId="0" borderId="11" xfId="2" applyFont="1" applyFill="1" applyBorder="1" applyAlignment="1">
      <alignment vertical="top" wrapText="1"/>
    </xf>
    <xf numFmtId="4" fontId="9" fillId="0" borderId="11" xfId="2" applyNumberFormat="1" applyFont="1" applyFill="1" applyBorder="1" applyAlignment="1">
      <alignment vertical="top"/>
    </xf>
    <xf numFmtId="4" fontId="14" fillId="0" borderId="11" xfId="2" applyNumberFormat="1" applyFont="1" applyFill="1" applyBorder="1" applyAlignment="1">
      <alignment vertical="top"/>
    </xf>
    <xf numFmtId="4" fontId="9" fillId="3" borderId="0" xfId="2" applyNumberFormat="1" applyFont="1" applyFill="1" applyBorder="1" applyAlignment="1">
      <alignment vertical="top"/>
    </xf>
    <xf numFmtId="4" fontId="8" fillId="4" borderId="2" xfId="2" applyNumberFormat="1" applyFont="1" applyFill="1" applyBorder="1" applyAlignment="1">
      <alignment vertical="top"/>
    </xf>
    <xf numFmtId="49" fontId="9" fillId="4" borderId="2" xfId="2" applyNumberFormat="1" applyFont="1" applyFill="1" applyBorder="1" applyAlignment="1">
      <alignment horizontal="center" vertical="top"/>
    </xf>
    <xf numFmtId="49" fontId="8" fillId="0" borderId="2" xfId="2" applyNumberFormat="1" applyFont="1" applyFill="1" applyBorder="1" applyAlignment="1">
      <alignment horizontal="center" vertical="top"/>
    </xf>
    <xf numFmtId="0" fontId="112" fillId="0" borderId="0" xfId="16" applyFont="1" applyAlignment="1">
      <alignment horizontal="left" vertical="top"/>
    </xf>
    <xf numFmtId="0" fontId="104" fillId="0" borderId="0" xfId="16" applyFont="1" applyAlignment="1">
      <alignment vertical="top"/>
    </xf>
    <xf numFmtId="0" fontId="104" fillId="0" borderId="0" xfId="16" applyFont="1" applyAlignment="1">
      <alignment horizontal="left" vertical="top"/>
    </xf>
    <xf numFmtId="0" fontId="105" fillId="0" borderId="0" xfId="16" applyFont="1" applyAlignment="1">
      <alignment horizontal="left" indent="1"/>
    </xf>
    <xf numFmtId="4" fontId="105" fillId="0" borderId="0" xfId="16" applyNumberFormat="1" applyFont="1"/>
    <xf numFmtId="0" fontId="106" fillId="0" borderId="0" xfId="16" applyFont="1" applyAlignment="1">
      <alignment horizontal="left"/>
    </xf>
    <xf numFmtId="0" fontId="105" fillId="0" borderId="0" xfId="19" applyFont="1"/>
    <xf numFmtId="0" fontId="105" fillId="0" borderId="0" xfId="19" applyFont="1" applyFill="1"/>
    <xf numFmtId="0" fontId="106" fillId="0" borderId="0" xfId="16" applyFont="1" applyAlignment="1">
      <alignment vertical="top"/>
    </xf>
    <xf numFmtId="0" fontId="106" fillId="0" borderId="0" xfId="16" applyFont="1" applyAlignment="1">
      <alignment horizontal="left" vertical="top"/>
    </xf>
    <xf numFmtId="0" fontId="110" fillId="0" borderId="0" xfId="16" applyFont="1" applyAlignment="1">
      <alignment horizontal="left" vertical="top"/>
    </xf>
    <xf numFmtId="0" fontId="107" fillId="0" borderId="0" xfId="16" applyFont="1" applyAlignment="1">
      <alignment horizontal="right" vertical="top"/>
    </xf>
    <xf numFmtId="0" fontId="108" fillId="0" borderId="0" xfId="16" applyFont="1" applyAlignment="1">
      <alignment vertical="top"/>
    </xf>
    <xf numFmtId="0" fontId="112" fillId="0" borderId="0" xfId="19" applyFont="1" applyAlignment="1">
      <alignment wrapText="1"/>
    </xf>
    <xf numFmtId="4" fontId="105" fillId="0" borderId="0" xfId="19" applyNumberFormat="1" applyFont="1"/>
    <xf numFmtId="0" fontId="107" fillId="0" borderId="0" xfId="19" applyFont="1" applyAlignment="1">
      <alignment horizontal="center" wrapText="1"/>
    </xf>
    <xf numFmtId="0" fontId="107" fillId="0" borderId="0" xfId="19" applyFont="1" applyAlignment="1">
      <alignment wrapText="1"/>
    </xf>
    <xf numFmtId="0" fontId="105" fillId="0" borderId="7" xfId="19" applyFont="1" applyBorder="1"/>
    <xf numFmtId="0" fontId="107" fillId="0" borderId="7" xfId="19" applyFont="1" applyBorder="1" applyAlignment="1">
      <alignment horizontal="center" wrapText="1"/>
    </xf>
    <xf numFmtId="0" fontId="107" fillId="0" borderId="7" xfId="19" applyFont="1" applyBorder="1" applyAlignment="1">
      <alignment wrapText="1"/>
    </xf>
    <xf numFmtId="4" fontId="105" fillId="0" borderId="7" xfId="19" applyNumberFormat="1" applyFont="1" applyBorder="1"/>
    <xf numFmtId="4" fontId="105" fillId="0" borderId="0" xfId="19" applyNumberFormat="1" applyFont="1" applyFill="1"/>
    <xf numFmtId="4" fontId="107" fillId="0" borderId="0" xfId="19" applyNumberFormat="1" applyFont="1"/>
    <xf numFmtId="0" fontId="105" fillId="0" borderId="7" xfId="19" applyFont="1" applyBorder="1" applyAlignment="1">
      <alignment wrapText="1"/>
    </xf>
    <xf numFmtId="0" fontId="105" fillId="0" borderId="0" xfId="16" applyFont="1" applyAlignment="1">
      <alignment vertical="top"/>
    </xf>
    <xf numFmtId="0" fontId="105" fillId="0" borderId="0" xfId="16" applyFont="1" applyAlignment="1">
      <alignment horizontal="left" vertical="top"/>
    </xf>
    <xf numFmtId="0" fontId="105" fillId="0" borderId="0" xfId="16" quotePrefix="1" applyFont="1" applyAlignment="1">
      <alignment vertical="top"/>
    </xf>
    <xf numFmtId="0" fontId="106" fillId="0" borderId="0" xfId="16" quotePrefix="1" applyFont="1" applyAlignment="1">
      <alignment vertical="top"/>
    </xf>
    <xf numFmtId="0" fontId="105" fillId="0" borderId="11" xfId="2" applyFont="1" applyBorder="1" applyAlignment="1">
      <alignment horizontal="center" vertical="center"/>
    </xf>
    <xf numFmtId="0" fontId="105" fillId="0" borderId="11" xfId="2" applyFont="1" applyBorder="1" applyAlignment="1">
      <alignment horizontal="center" vertical="center" wrapText="1"/>
    </xf>
    <xf numFmtId="4" fontId="105" fillId="0" borderId="11" xfId="2" applyNumberFormat="1" applyFont="1" applyBorder="1" applyAlignment="1">
      <alignment horizontal="center" vertical="center"/>
    </xf>
    <xf numFmtId="0" fontId="107" fillId="0" borderId="0" xfId="19" applyFont="1" applyFill="1"/>
    <xf numFmtId="0" fontId="107" fillId="3" borderId="0" xfId="19" applyFont="1" applyFill="1"/>
    <xf numFmtId="0" fontId="110" fillId="2" borderId="11" xfId="19" applyFont="1" applyFill="1" applyBorder="1" applyAlignment="1">
      <alignment horizontal="right" wrapText="1"/>
    </xf>
    <xf numFmtId="0" fontId="110" fillId="2" borderId="11" xfId="19" applyFont="1" applyFill="1" applyBorder="1" applyAlignment="1">
      <alignment wrapText="1"/>
    </xf>
    <xf numFmtId="2" fontId="110" fillId="2" borderId="11" xfId="19" applyNumberFormat="1" applyFont="1" applyFill="1" applyBorder="1" applyAlignment="1">
      <alignment horizontal="right" wrapText="1"/>
    </xf>
    <xf numFmtId="0" fontId="105" fillId="4" borderId="11" xfId="19" applyFont="1" applyFill="1" applyBorder="1" applyAlignment="1">
      <alignment wrapText="1"/>
    </xf>
    <xf numFmtId="0" fontId="107" fillId="4" borderId="11" xfId="19" applyFont="1" applyFill="1" applyBorder="1" applyAlignment="1">
      <alignment horizontal="center" wrapText="1"/>
    </xf>
    <xf numFmtId="0" fontId="107" fillId="4" borderId="11" xfId="19" applyFont="1" applyFill="1" applyBorder="1" applyAlignment="1">
      <alignment wrapText="1"/>
    </xf>
    <xf numFmtId="2" fontId="105" fillId="4" borderId="11" xfId="19" applyNumberFormat="1" applyFont="1" applyFill="1" applyBorder="1" applyAlignment="1">
      <alignment horizontal="right" wrapText="1"/>
    </xf>
    <xf numFmtId="0" fontId="105" fillId="4" borderId="0" xfId="19" applyFont="1" applyFill="1"/>
    <xf numFmtId="0" fontId="105" fillId="0" borderId="11" xfId="19" applyFont="1" applyBorder="1" applyAlignment="1">
      <alignment vertical="top" wrapText="1"/>
    </xf>
    <xf numFmtId="164" fontId="105" fillId="0" borderId="11" xfId="2" applyNumberFormat="1" applyFont="1" applyBorder="1" applyAlignment="1">
      <alignment horizontal="right" vertical="top"/>
    </xf>
    <xf numFmtId="0" fontId="105" fillId="0" borderId="11" xfId="19" applyFont="1" applyBorder="1" applyAlignment="1">
      <alignment wrapText="1"/>
    </xf>
    <xf numFmtId="4" fontId="105" fillId="0" borderId="11" xfId="19" applyNumberFormat="1" applyFont="1" applyBorder="1" applyAlignment="1">
      <alignment wrapText="1"/>
    </xf>
    <xf numFmtId="4" fontId="105" fillId="0" borderId="11" xfId="19" applyNumberFormat="1" applyFont="1" applyBorder="1" applyAlignment="1">
      <alignment horizontal="right" wrapText="1"/>
    </xf>
    <xf numFmtId="2" fontId="105" fillId="0" borderId="11" xfId="2" applyNumberFormat="1" applyFont="1" applyBorder="1" applyAlignment="1">
      <alignment vertical="top" wrapText="1"/>
    </xf>
    <xf numFmtId="0" fontId="105" fillId="4" borderId="11" xfId="19" applyFont="1" applyFill="1" applyBorder="1" applyAlignment="1">
      <alignment vertical="top" wrapText="1"/>
    </xf>
    <xf numFmtId="164" fontId="107" fillId="4" borderId="11" xfId="2" applyNumberFormat="1" applyFont="1" applyFill="1" applyBorder="1" applyAlignment="1">
      <alignment horizontal="center" vertical="top"/>
    </xf>
    <xf numFmtId="0" fontId="107" fillId="4" borderId="11" xfId="19" applyFont="1" applyFill="1" applyBorder="1" applyAlignment="1">
      <alignment vertical="top" wrapText="1"/>
    </xf>
    <xf numFmtId="4" fontId="105" fillId="4" borderId="11" xfId="19" applyNumberFormat="1" applyFont="1" applyFill="1" applyBorder="1" applyAlignment="1">
      <alignment wrapText="1"/>
    </xf>
    <xf numFmtId="4" fontId="105" fillId="4" borderId="11" xfId="19" applyNumberFormat="1" applyFont="1" applyFill="1" applyBorder="1" applyAlignment="1">
      <alignment horizontal="right" wrapText="1"/>
    </xf>
    <xf numFmtId="49" fontId="105" fillId="0" borderId="0" xfId="20" applyNumberFormat="1" applyFont="1" applyFill="1" applyBorder="1" applyAlignment="1">
      <alignment horizontal="left" vertical="justify" wrapText="1"/>
    </xf>
    <xf numFmtId="4" fontId="110" fillId="2" borderId="11" xfId="19" applyNumberFormat="1" applyFont="1" applyFill="1" applyBorder="1" applyAlignment="1">
      <alignment wrapText="1"/>
    </xf>
    <xf numFmtId="49" fontId="105" fillId="0" borderId="0" xfId="20" applyNumberFormat="1" applyFont="1" applyFill="1" applyBorder="1" applyAlignment="1">
      <alignment vertical="justify" wrapText="1"/>
    </xf>
    <xf numFmtId="0" fontId="105" fillId="0" borderId="0" xfId="19" applyFont="1" applyFill="1" applyBorder="1"/>
    <xf numFmtId="0" fontId="105" fillId="3" borderId="0" xfId="19" applyFont="1" applyFill="1"/>
    <xf numFmtId="0" fontId="105" fillId="0" borderId="0" xfId="19" applyFont="1" applyAlignment="1">
      <alignment wrapText="1"/>
    </xf>
    <xf numFmtId="0" fontId="74" fillId="2" borderId="11" xfId="19" applyFont="1" applyFill="1" applyBorder="1" applyAlignment="1">
      <alignment horizontal="right" wrapText="1"/>
    </xf>
    <xf numFmtId="0" fontId="74" fillId="2" borderId="11" xfId="19" applyFont="1" applyFill="1" applyBorder="1" applyAlignment="1">
      <alignment wrapText="1"/>
    </xf>
    <xf numFmtId="4" fontId="74" fillId="2" borderId="11" xfId="19" applyNumberFormat="1" applyFont="1" applyFill="1" applyBorder="1" applyAlignment="1">
      <alignment wrapText="1"/>
    </xf>
    <xf numFmtId="4" fontId="74" fillId="2" borderId="11" xfId="19" applyNumberFormat="1" applyFont="1" applyFill="1" applyBorder="1" applyAlignment="1">
      <alignment horizontal="right" wrapText="1"/>
    </xf>
    <xf numFmtId="164" fontId="71" fillId="0" borderId="11" xfId="2" applyNumberFormat="1" applyFont="1" applyFill="1" applyBorder="1" applyAlignment="1">
      <alignment horizontal="right" vertical="top"/>
    </xf>
    <xf numFmtId="0" fontId="71" fillId="0" borderId="11" xfId="19" applyFont="1" applyFill="1" applyBorder="1" applyAlignment="1">
      <alignment wrapText="1"/>
    </xf>
    <xf numFmtId="4" fontId="71" fillId="0" borderId="11" xfId="19" applyNumberFormat="1" applyFont="1" applyFill="1" applyBorder="1" applyAlignment="1">
      <alignment wrapText="1"/>
    </xf>
    <xf numFmtId="4" fontId="71" fillId="0" borderId="11" xfId="19" applyNumberFormat="1" applyFont="1" applyFill="1" applyBorder="1" applyAlignment="1">
      <alignment horizontal="right" wrapText="1"/>
    </xf>
    <xf numFmtId="0" fontId="71" fillId="0" borderId="11" xfId="19" applyFont="1" applyFill="1" applyBorder="1" applyAlignment="1">
      <alignment horizontal="right" vertical="top" wrapText="1"/>
    </xf>
    <xf numFmtId="0" fontId="71" fillId="0" borderId="11" xfId="19" applyFont="1" applyFill="1" applyBorder="1" applyAlignment="1">
      <alignment horizontal="right" wrapText="1"/>
    </xf>
    <xf numFmtId="0" fontId="71" fillId="0" borderId="11" xfId="2" applyFont="1" applyFill="1" applyBorder="1" applyAlignment="1">
      <alignment horizontal="right" vertical="top"/>
    </xf>
    <xf numFmtId="0" fontId="71" fillId="0" borderId="11" xfId="2" applyFont="1" applyFill="1" applyBorder="1" applyAlignment="1">
      <alignment vertical="top" wrapText="1"/>
    </xf>
    <xf numFmtId="0" fontId="71" fillId="0" borderId="11" xfId="7" applyFont="1" applyFill="1" applyBorder="1" applyAlignment="1">
      <alignment vertical="top" wrapText="1"/>
    </xf>
    <xf numFmtId="0" fontId="71" fillId="0" borderId="11" xfId="2" applyFont="1" applyFill="1" applyBorder="1" applyAlignment="1">
      <alignment horizontal="left"/>
    </xf>
    <xf numFmtId="4" fontId="71" fillId="0" borderId="11" xfId="2" applyNumberFormat="1" applyFont="1" applyFill="1" applyBorder="1" applyAlignment="1">
      <alignment horizontal="right"/>
    </xf>
    <xf numFmtId="0" fontId="71" fillId="0" borderId="0" xfId="19" applyFont="1" applyFill="1" applyAlignment="1">
      <alignment horizontal="right" vertical="top"/>
    </xf>
    <xf numFmtId="0" fontId="71" fillId="0" borderId="0" xfId="19" applyFont="1" applyFill="1" applyAlignment="1">
      <alignment wrapText="1"/>
    </xf>
    <xf numFmtId="4" fontId="71" fillId="0" borderId="0" xfId="19" applyNumberFormat="1" applyFont="1" applyFill="1"/>
    <xf numFmtId="0" fontId="71" fillId="0" borderId="11" xfId="19" applyFont="1" applyFill="1" applyBorder="1"/>
    <xf numFmtId="0" fontId="71" fillId="0" borderId="11" xfId="19" applyFont="1" applyFill="1" applyBorder="1" applyAlignment="1">
      <alignment horizontal="right" vertical="top"/>
    </xf>
    <xf numFmtId="4" fontId="71" fillId="0" borderId="11" xfId="19" applyNumberFormat="1" applyFont="1" applyFill="1" applyBorder="1"/>
    <xf numFmtId="0" fontId="73" fillId="4" borderId="11" xfId="7" applyFont="1" applyFill="1" applyBorder="1" applyAlignment="1">
      <alignment vertical="top" wrapText="1"/>
    </xf>
    <xf numFmtId="0" fontId="73" fillId="4" borderId="11" xfId="2" applyFont="1" applyFill="1" applyBorder="1" applyAlignment="1">
      <alignment horizontal="left"/>
    </xf>
    <xf numFmtId="4" fontId="73" fillId="4" borderId="11" xfId="2" applyNumberFormat="1" applyFont="1" applyFill="1" applyBorder="1" applyAlignment="1">
      <alignment horizontal="right"/>
    </xf>
    <xf numFmtId="0" fontId="77" fillId="2" borderId="11" xfId="19" applyFont="1" applyFill="1" applyBorder="1" applyAlignment="1">
      <alignment horizontal="right" vertical="top" wrapText="1"/>
    </xf>
    <xf numFmtId="0" fontId="74" fillId="2" borderId="11" xfId="19" applyFont="1" applyFill="1" applyBorder="1" applyAlignment="1">
      <alignment horizontal="right" vertical="top" wrapText="1"/>
    </xf>
    <xf numFmtId="0" fontId="73" fillId="4" borderId="11" xfId="19" applyFont="1" applyFill="1" applyBorder="1" applyAlignment="1">
      <alignment horizontal="right" wrapText="1"/>
    </xf>
    <xf numFmtId="0" fontId="103" fillId="0" borderId="0" xfId="19" applyFont="1" applyFill="1"/>
    <xf numFmtId="0" fontId="77" fillId="2" borderId="11" xfId="19" applyFont="1" applyFill="1" applyBorder="1"/>
    <xf numFmtId="0" fontId="77" fillId="2" borderId="11" xfId="19" applyFont="1" applyFill="1" applyBorder="1" applyAlignment="1">
      <alignment horizontal="right" vertical="top"/>
    </xf>
    <xf numFmtId="0" fontId="73" fillId="4" borderId="11" xfId="19" applyFont="1" applyFill="1" applyBorder="1"/>
    <xf numFmtId="0" fontId="73" fillId="4" borderId="11" xfId="19" applyFont="1" applyFill="1" applyBorder="1" applyAlignment="1">
      <alignment horizontal="center" vertical="top"/>
    </xf>
    <xf numFmtId="4" fontId="77" fillId="2" borderId="11" xfId="19" applyNumberFormat="1" applyFont="1" applyFill="1" applyBorder="1"/>
    <xf numFmtId="4" fontId="73" fillId="4" borderId="11" xfId="19" applyNumberFormat="1" applyFont="1" applyFill="1" applyBorder="1"/>
    <xf numFmtId="0" fontId="112" fillId="0" borderId="0" xfId="19" applyFont="1" applyFill="1" applyAlignment="1">
      <alignment wrapText="1"/>
    </xf>
    <xf numFmtId="0" fontId="107" fillId="0" borderId="0" xfId="19" applyFont="1" applyFill="1" applyAlignment="1">
      <alignment horizontal="center" wrapText="1"/>
    </xf>
    <xf numFmtId="0" fontId="107" fillId="0" borderId="0" xfId="19" applyFont="1" applyFill="1" applyAlignment="1">
      <alignment wrapText="1"/>
    </xf>
    <xf numFmtId="0" fontId="105" fillId="0" borderId="7" xfId="19" applyFont="1" applyFill="1" applyBorder="1"/>
    <xf numFmtId="0" fontId="107" fillId="0" borderId="7" xfId="19" applyFont="1" applyFill="1" applyBorder="1" applyAlignment="1">
      <alignment horizontal="center" wrapText="1"/>
    </xf>
    <xf numFmtId="0" fontId="107" fillId="0" borderId="7" xfId="19" applyFont="1" applyFill="1" applyBorder="1" applyAlignment="1">
      <alignment wrapText="1"/>
    </xf>
    <xf numFmtId="4" fontId="105" fillId="0" borderId="7" xfId="19" applyNumberFormat="1" applyFont="1" applyFill="1" applyBorder="1"/>
    <xf numFmtId="4" fontId="107" fillId="0" borderId="0" xfId="19" applyNumberFormat="1" applyFont="1" applyFill="1"/>
    <xf numFmtId="0" fontId="105" fillId="0" borderId="7" xfId="19" applyFont="1" applyFill="1" applyBorder="1" applyAlignment="1">
      <alignment wrapText="1"/>
    </xf>
    <xf numFmtId="0" fontId="105" fillId="0" borderId="0" xfId="16" applyFont="1" applyFill="1" applyAlignment="1">
      <alignment vertical="top"/>
    </xf>
    <xf numFmtId="0" fontId="105" fillId="0" borderId="0" xfId="16" applyFont="1" applyFill="1" applyAlignment="1">
      <alignment horizontal="left" vertical="top"/>
    </xf>
    <xf numFmtId="0" fontId="105" fillId="0" borderId="0" xfId="16" applyFont="1" applyFill="1" applyAlignment="1">
      <alignment horizontal="left"/>
    </xf>
    <xf numFmtId="0" fontId="105" fillId="0" borderId="0" xfId="16" quotePrefix="1" applyFont="1" applyFill="1" applyAlignment="1">
      <alignment vertical="top"/>
    </xf>
    <xf numFmtId="0" fontId="106" fillId="0" borderId="0" xfId="16" quotePrefix="1" applyFont="1" applyFill="1" applyAlignment="1">
      <alignment vertical="top"/>
    </xf>
    <xf numFmtId="0" fontId="105" fillId="0" borderId="11" xfId="2" applyFont="1" applyFill="1" applyBorder="1" applyAlignment="1">
      <alignment horizontal="center" vertical="center"/>
    </xf>
    <xf numFmtId="0" fontId="105" fillId="0" borderId="11" xfId="2" applyFont="1" applyFill="1" applyBorder="1" applyAlignment="1">
      <alignment horizontal="center" vertical="center" wrapText="1"/>
    </xf>
    <xf numFmtId="4" fontId="105" fillId="0" borderId="11" xfId="2" applyNumberFormat="1" applyFont="1" applyFill="1" applyBorder="1" applyAlignment="1">
      <alignment horizontal="center" vertical="center"/>
    </xf>
    <xf numFmtId="0" fontId="105" fillId="0" borderId="11" xfId="19" applyFont="1" applyFill="1" applyBorder="1" applyAlignment="1">
      <alignment wrapText="1"/>
    </xf>
    <xf numFmtId="4" fontId="105" fillId="0" borderId="11" xfId="19" applyNumberFormat="1" applyFont="1" applyFill="1" applyBorder="1" applyAlignment="1">
      <alignment wrapText="1"/>
    </xf>
    <xf numFmtId="0" fontId="105" fillId="0" borderId="11" xfId="19" applyFont="1" applyFill="1" applyBorder="1" applyAlignment="1">
      <alignment vertical="top" wrapText="1"/>
    </xf>
    <xf numFmtId="164" fontId="105" fillId="0" borderId="11" xfId="2" applyNumberFormat="1" applyFont="1" applyFill="1" applyBorder="1" applyAlignment="1">
      <alignment horizontal="right" vertical="top"/>
    </xf>
    <xf numFmtId="4" fontId="105" fillId="0" borderId="11" xfId="19" applyNumberFormat="1" applyFont="1" applyFill="1" applyBorder="1" applyAlignment="1">
      <alignment horizontal="right" wrapText="1"/>
    </xf>
    <xf numFmtId="0" fontId="74" fillId="0" borderId="11" xfId="19" applyFont="1" applyFill="1" applyBorder="1" applyAlignment="1">
      <alignment wrapText="1"/>
    </xf>
    <xf numFmtId="0" fontId="105" fillId="0" borderId="0" xfId="19" applyFont="1" applyFill="1" applyAlignment="1">
      <alignment wrapText="1"/>
    </xf>
    <xf numFmtId="0" fontId="73" fillId="0" borderId="0" xfId="16" quotePrefix="1" applyFont="1" applyFill="1" applyAlignment="1">
      <alignment vertical="top"/>
    </xf>
    <xf numFmtId="2" fontId="71" fillId="0" borderId="11" xfId="2" applyNumberFormat="1" applyFont="1" applyFill="1" applyBorder="1" applyAlignment="1">
      <alignment vertical="top" wrapText="1"/>
    </xf>
    <xf numFmtId="164" fontId="71" fillId="0" borderId="11" xfId="2" applyNumberFormat="1" applyFont="1" applyFill="1" applyBorder="1" applyAlignment="1">
      <alignment horizontal="center" vertical="top"/>
    </xf>
    <xf numFmtId="0" fontId="71" fillId="0" borderId="11" xfId="19" applyFont="1" applyFill="1" applyBorder="1" applyAlignment="1">
      <alignment horizontal="center" vertical="top" wrapText="1"/>
    </xf>
    <xf numFmtId="0" fontId="71" fillId="0" borderId="0" xfId="19" applyFont="1" applyFill="1" applyBorder="1"/>
    <xf numFmtId="0" fontId="71" fillId="0" borderId="11" xfId="19" applyFont="1" applyFill="1" applyBorder="1" applyAlignment="1">
      <alignment horizontal="center" vertical="top"/>
    </xf>
    <xf numFmtId="0" fontId="74" fillId="0" borderId="11" xfId="19" applyFont="1" applyFill="1" applyBorder="1"/>
    <xf numFmtId="0" fontId="74" fillId="0" borderId="11" xfId="19" applyFont="1" applyFill="1" applyBorder="1" applyAlignment="1">
      <alignment horizontal="right" vertical="top"/>
    </xf>
    <xf numFmtId="4" fontId="74" fillId="0" borderId="11" xfId="19" applyNumberFormat="1" applyFont="1" applyFill="1" applyBorder="1"/>
    <xf numFmtId="0" fontId="71" fillId="0" borderId="11" xfId="19" applyFont="1" applyFill="1" applyBorder="1" applyAlignment="1">
      <alignment vertical="top"/>
    </xf>
    <xf numFmtId="0" fontId="71" fillId="0" borderId="32" xfId="19" applyFont="1" applyFill="1" applyBorder="1"/>
    <xf numFmtId="0" fontId="71" fillId="0" borderId="32" xfId="19" applyFont="1" applyFill="1" applyBorder="1" applyAlignment="1">
      <alignment horizontal="right" vertical="top"/>
    </xf>
    <xf numFmtId="0" fontId="71" fillId="0" borderId="32" xfId="19" applyFont="1" applyFill="1" applyBorder="1" applyAlignment="1">
      <alignment wrapText="1"/>
    </xf>
    <xf numFmtId="4" fontId="71" fillId="0" borderId="32" xfId="19" applyNumberFormat="1" applyFont="1" applyFill="1" applyBorder="1"/>
    <xf numFmtId="4" fontId="71" fillId="0" borderId="32" xfId="19" applyNumberFormat="1" applyFont="1" applyFill="1" applyBorder="1" applyAlignment="1">
      <alignment horizontal="right" wrapText="1"/>
    </xf>
    <xf numFmtId="0" fontId="71" fillId="0" borderId="0" xfId="19" applyFont="1" applyFill="1" applyBorder="1" applyAlignment="1">
      <alignment horizontal="right" vertical="top"/>
    </xf>
    <xf numFmtId="0" fontId="71" fillId="0" borderId="0" xfId="19" applyFont="1" applyFill="1" applyBorder="1" applyAlignment="1">
      <alignment wrapText="1"/>
    </xf>
    <xf numFmtId="4" fontId="71" fillId="0" borderId="0" xfId="19" applyNumberFormat="1" applyFont="1" applyFill="1" applyBorder="1"/>
    <xf numFmtId="4" fontId="71" fillId="0" borderId="0" xfId="19" applyNumberFormat="1" applyFont="1" applyFill="1" applyBorder="1" applyAlignment="1">
      <alignment horizontal="right" wrapText="1"/>
    </xf>
    <xf numFmtId="0" fontId="71" fillId="0" borderId="0" xfId="19" applyFont="1" applyFill="1" applyBorder="1" applyAlignment="1">
      <alignment horizontal="center" vertical="top"/>
    </xf>
    <xf numFmtId="0" fontId="95" fillId="0" borderId="0" xfId="19" applyFont="1" applyFill="1" applyBorder="1" applyAlignment="1">
      <alignment wrapText="1"/>
    </xf>
    <xf numFmtId="2" fontId="73" fillId="4" borderId="11" xfId="2" applyNumberFormat="1" applyFont="1" applyFill="1" applyBorder="1" applyAlignment="1">
      <alignment vertical="top" wrapText="1"/>
    </xf>
    <xf numFmtId="164" fontId="77" fillId="2" borderId="11" xfId="2" applyNumberFormat="1" applyFont="1" applyFill="1" applyBorder="1" applyAlignment="1">
      <alignment horizontal="right" vertical="top"/>
    </xf>
    <xf numFmtId="164" fontId="73" fillId="4" borderId="11" xfId="2" applyNumberFormat="1" applyFont="1" applyFill="1" applyBorder="1" applyAlignment="1">
      <alignment horizontal="right" vertical="top"/>
    </xf>
    <xf numFmtId="0" fontId="73" fillId="4" borderId="11" xfId="19" applyFont="1" applyFill="1" applyBorder="1" applyAlignment="1">
      <alignment vertical="top"/>
    </xf>
    <xf numFmtId="0" fontId="73" fillId="4" borderId="11" xfId="19" applyFont="1" applyFill="1" applyBorder="1" applyAlignment="1">
      <alignment horizontal="right" vertical="top"/>
    </xf>
    <xf numFmtId="0" fontId="77" fillId="2" borderId="11" xfId="19" applyFont="1" applyFill="1" applyBorder="1" applyAlignment="1">
      <alignment horizontal="center" vertical="top"/>
    </xf>
    <xf numFmtId="0" fontId="77" fillId="2" borderId="11" xfId="19" applyFont="1" applyFill="1" applyBorder="1" applyAlignment="1">
      <alignment horizontal="right"/>
    </xf>
    <xf numFmtId="0" fontId="74" fillId="0" borderId="0" xfId="19" applyFont="1" applyFill="1" applyBorder="1"/>
    <xf numFmtId="0" fontId="74" fillId="0" borderId="0" xfId="19" applyFont="1" applyFill="1" applyBorder="1" applyAlignment="1">
      <alignment horizontal="right" vertical="top"/>
    </xf>
    <xf numFmtId="0" fontId="74" fillId="0" borderId="0" xfId="19" applyFont="1" applyFill="1" applyBorder="1" applyAlignment="1">
      <alignment wrapText="1"/>
    </xf>
    <xf numFmtId="4" fontId="74" fillId="0" borderId="0" xfId="19" applyNumberFormat="1" applyFont="1" applyFill="1" applyBorder="1"/>
    <xf numFmtId="4" fontId="74" fillId="0" borderId="0" xfId="19" applyNumberFormat="1" applyFont="1" applyFill="1" applyBorder="1" applyAlignment="1">
      <alignment horizontal="right" wrapText="1"/>
    </xf>
    <xf numFmtId="4" fontId="105" fillId="0" borderId="0" xfId="19" applyNumberFormat="1" applyFont="1" applyFill="1" applyBorder="1"/>
    <xf numFmtId="0" fontId="77" fillId="2" borderId="11" xfId="19" applyFont="1" applyFill="1" applyBorder="1" applyAlignment="1">
      <alignment horizontal="center" vertical="top" wrapText="1"/>
    </xf>
    <xf numFmtId="164" fontId="77" fillId="2" borderId="11" xfId="2" applyNumberFormat="1" applyFont="1" applyFill="1" applyBorder="1" applyAlignment="1">
      <alignment horizontal="center" vertical="top"/>
    </xf>
    <xf numFmtId="0" fontId="71" fillId="0" borderId="0" xfId="19" applyFont="1" applyFill="1" applyBorder="1" applyAlignment="1">
      <alignment vertical="top" wrapText="1"/>
    </xf>
    <xf numFmtId="0" fontId="77" fillId="2" borderId="11" xfId="7" applyFont="1" applyFill="1" applyBorder="1" applyAlignment="1">
      <alignment vertical="top" wrapText="1"/>
    </xf>
    <xf numFmtId="0" fontId="77" fillId="2" borderId="11" xfId="2" applyFont="1" applyFill="1" applyBorder="1" applyAlignment="1">
      <alignment horizontal="left"/>
    </xf>
    <xf numFmtId="4" fontId="77" fillId="2" borderId="11" xfId="2" applyNumberFormat="1" applyFont="1" applyFill="1" applyBorder="1" applyAlignment="1">
      <alignment horizontal="right"/>
    </xf>
    <xf numFmtId="0" fontId="89" fillId="0" borderId="11" xfId="19" applyFont="1" applyFill="1" applyBorder="1" applyAlignment="1">
      <alignment horizontal="right" vertical="top" wrapText="1"/>
    </xf>
    <xf numFmtId="0" fontId="89" fillId="0" borderId="11" xfId="19" applyFont="1" applyFill="1" applyBorder="1" applyAlignment="1">
      <alignment vertical="top" wrapText="1"/>
    </xf>
    <xf numFmtId="0" fontId="89" fillId="0" borderId="11" xfId="19" applyFont="1" applyFill="1" applyBorder="1" applyAlignment="1">
      <alignment wrapText="1"/>
    </xf>
    <xf numFmtId="4" fontId="89" fillId="0" borderId="11" xfId="19" applyNumberFormat="1" applyFont="1" applyFill="1" applyBorder="1" applyAlignment="1">
      <alignment wrapText="1"/>
    </xf>
    <xf numFmtId="4" fontId="89" fillId="0" borderId="11" xfId="19" applyNumberFormat="1" applyFont="1" applyFill="1" applyBorder="1" applyAlignment="1">
      <alignment horizontal="right" wrapText="1"/>
    </xf>
    <xf numFmtId="0" fontId="89" fillId="0" borderId="11" xfId="19" applyFont="1" applyFill="1" applyBorder="1"/>
    <xf numFmtId="0" fontId="89" fillId="0" borderId="11" xfId="19" applyFont="1" applyFill="1" applyBorder="1" applyAlignment="1">
      <alignment horizontal="right" vertical="top"/>
    </xf>
    <xf numFmtId="0" fontId="89" fillId="0" borderId="11" xfId="19" applyFont="1" applyFill="1" applyBorder="1" applyAlignment="1">
      <alignment vertical="top"/>
    </xf>
    <xf numFmtId="0" fontId="71" fillId="0" borderId="11" xfId="19" applyFont="1" applyFill="1" applyBorder="1" applyAlignment="1">
      <alignment horizontal="left" vertical="top" wrapText="1"/>
    </xf>
    <xf numFmtId="4" fontId="89" fillId="0" borderId="11" xfId="19" applyNumberFormat="1" applyFont="1" applyFill="1" applyBorder="1"/>
    <xf numFmtId="0" fontId="89" fillId="0" borderId="0" xfId="19" applyFont="1" applyFill="1"/>
    <xf numFmtId="49" fontId="73" fillId="4" borderId="3" xfId="8" applyNumberFormat="1" applyFont="1" applyFill="1" applyBorder="1" applyAlignment="1">
      <alignment horizontal="left" vertical="top" wrapText="1"/>
    </xf>
    <xf numFmtId="0" fontId="89" fillId="0" borderId="0" xfId="19" applyFont="1"/>
    <xf numFmtId="49" fontId="73" fillId="4" borderId="3" xfId="8" applyNumberFormat="1" applyFont="1" applyFill="1" applyBorder="1" applyAlignment="1">
      <alignment horizontal="left" vertical="top" wrapText="1"/>
    </xf>
    <xf numFmtId="0" fontId="89" fillId="0" borderId="5" xfId="16" applyFont="1" applyBorder="1" applyAlignment="1">
      <alignment horizontal="right" vertical="top" wrapText="1"/>
    </xf>
    <xf numFmtId="167" fontId="89" fillId="0" borderId="3" xfId="16" applyNumberFormat="1" applyFont="1" applyBorder="1" applyAlignment="1">
      <alignment horizontal="right" vertical="top" wrapText="1"/>
    </xf>
    <xf numFmtId="0" fontId="89" fillId="0" borderId="5" xfId="16" applyFont="1" applyFill="1" applyBorder="1" applyAlignment="1">
      <alignment horizontal="right" vertical="top" wrapText="1"/>
    </xf>
    <xf numFmtId="0" fontId="114" fillId="0" borderId="0" xfId="0" applyFont="1" applyFill="1" applyAlignment="1">
      <alignment wrapText="1"/>
    </xf>
    <xf numFmtId="0" fontId="89" fillId="0" borderId="3" xfId="16" applyFont="1" applyFill="1" applyBorder="1" applyAlignment="1">
      <alignment vertical="top" wrapText="1"/>
    </xf>
    <xf numFmtId="0" fontId="114" fillId="0" borderId="10" xfId="0" applyFont="1" applyBorder="1" applyAlignment="1">
      <alignment horizontal="right" vertical="top" wrapText="1"/>
    </xf>
    <xf numFmtId="0" fontId="114" fillId="0" borderId="11" xfId="0" applyFont="1" applyBorder="1" applyAlignment="1">
      <alignment horizontal="right" vertical="top" wrapText="1"/>
    </xf>
    <xf numFmtId="0" fontId="114" fillId="0" borderId="11" xfId="0" applyFont="1" applyBorder="1" applyAlignment="1">
      <alignment wrapText="1"/>
    </xf>
    <xf numFmtId="0" fontId="114" fillId="0" borderId="11" xfId="0" applyFont="1" applyBorder="1" applyAlignment="1">
      <alignment horizontal="center" wrapText="1"/>
    </xf>
    <xf numFmtId="49" fontId="73" fillId="4" borderId="3" xfId="8" applyNumberFormat="1" applyFont="1" applyFill="1" applyBorder="1" applyAlignment="1">
      <alignment horizontal="left" vertical="top" wrapText="1"/>
    </xf>
    <xf numFmtId="0" fontId="71" fillId="0" borderId="0" xfId="0" applyFont="1" applyAlignment="1">
      <alignment horizontal="right" vertical="top" wrapText="1"/>
    </xf>
    <xf numFmtId="0" fontId="71" fillId="0" borderId="0" xfId="0" applyFont="1" applyAlignment="1">
      <alignment wrapText="1"/>
    </xf>
    <xf numFmtId="0" fontId="71" fillId="0" borderId="0" xfId="0" applyFont="1" applyAlignment="1">
      <alignment horizontal="center" wrapText="1"/>
    </xf>
    <xf numFmtId="2" fontId="71" fillId="0" borderId="0" xfId="0" applyNumberFormat="1" applyFont="1" applyAlignment="1">
      <alignment wrapText="1"/>
    </xf>
    <xf numFmtId="0" fontId="71" fillId="0" borderId="33" xfId="16" applyFont="1" applyFill="1" applyBorder="1" applyAlignment="1">
      <alignment horizontal="right" vertical="top"/>
    </xf>
    <xf numFmtId="0" fontId="71" fillId="0" borderId="34" xfId="16" applyFont="1" applyFill="1" applyBorder="1" applyAlignment="1">
      <alignment horizontal="center"/>
    </xf>
    <xf numFmtId="167" fontId="71" fillId="0" borderId="34" xfId="16" applyNumberFormat="1" applyFont="1" applyFill="1" applyBorder="1" applyAlignment="1">
      <alignment horizontal="center" vertical="top"/>
    </xf>
    <xf numFmtId="49" fontId="71" fillId="0" borderId="34" xfId="8" applyNumberFormat="1" applyFont="1" applyFill="1" applyBorder="1" applyAlignment="1">
      <alignment horizontal="left" vertical="top" wrapText="1"/>
    </xf>
    <xf numFmtId="2" fontId="79" fillId="0" borderId="34" xfId="16" applyNumberFormat="1" applyFont="1" applyFill="1" applyBorder="1" applyAlignment="1">
      <alignment horizontal="right"/>
    </xf>
    <xf numFmtId="2" fontId="71" fillId="0" borderId="34" xfId="16" applyNumberFormat="1" applyFont="1" applyFill="1" applyBorder="1" applyAlignment="1">
      <alignment wrapText="1"/>
    </xf>
    <xf numFmtId="0" fontId="89" fillId="0" borderId="33" xfId="16" applyFont="1" applyFill="1" applyBorder="1" applyAlignment="1">
      <alignment horizontal="right" vertical="top" wrapText="1"/>
    </xf>
    <xf numFmtId="0" fontId="89" fillId="0" borderId="34" xfId="16" applyFont="1" applyFill="1" applyBorder="1" applyAlignment="1">
      <alignment wrapText="1"/>
    </xf>
    <xf numFmtId="0" fontId="89" fillId="0" borderId="34" xfId="16" applyFont="1" applyFill="1" applyBorder="1" applyAlignment="1">
      <alignment horizontal="left" wrapText="1"/>
    </xf>
    <xf numFmtId="0" fontId="89" fillId="0" borderId="34" xfId="16" applyFont="1" applyFill="1" applyBorder="1" applyAlignment="1">
      <alignment horizontal="center" wrapText="1"/>
    </xf>
    <xf numFmtId="2" fontId="89" fillId="0" borderId="34" xfId="16" applyNumberFormat="1" applyFont="1" applyFill="1" applyBorder="1" applyAlignment="1">
      <alignment wrapText="1"/>
    </xf>
    <xf numFmtId="4" fontId="89" fillId="0" borderId="35" xfId="16" applyNumberFormat="1" applyFont="1" applyFill="1" applyBorder="1" applyAlignment="1">
      <alignment wrapText="1"/>
    </xf>
    <xf numFmtId="0" fontId="89" fillId="0" borderId="34" xfId="16" applyFont="1" applyFill="1" applyBorder="1" applyAlignment="1">
      <alignment vertical="top" wrapText="1"/>
    </xf>
    <xf numFmtId="0" fontId="101" fillId="0" borderId="34" xfId="0" applyFont="1" applyBorder="1" applyAlignment="1">
      <alignment horizontal="right" vertical="top" wrapText="1"/>
    </xf>
    <xf numFmtId="0" fontId="101" fillId="0" borderId="34" xfId="0" applyFont="1" applyBorder="1" applyAlignment="1">
      <alignment wrapText="1"/>
    </xf>
    <xf numFmtId="0" fontId="101" fillId="0" borderId="34" xfId="0" applyFont="1" applyBorder="1" applyAlignment="1">
      <alignment horizontal="center" wrapText="1"/>
    </xf>
    <xf numFmtId="2" fontId="101" fillId="0" borderId="34" xfId="0" applyNumberFormat="1" applyFont="1" applyBorder="1" applyAlignment="1">
      <alignment wrapText="1"/>
    </xf>
    <xf numFmtId="0" fontId="95" fillId="0" borderId="0" xfId="0" applyFont="1" applyAlignment="1"/>
    <xf numFmtId="0" fontId="71" fillId="0" borderId="33" xfId="16" applyFont="1" applyBorder="1" applyAlignment="1">
      <alignment horizontal="right" vertical="top" wrapText="1"/>
    </xf>
    <xf numFmtId="0" fontId="101" fillId="0" borderId="33" xfId="0" applyFont="1" applyBorder="1" applyAlignment="1">
      <alignment horizontal="right" vertical="top" wrapText="1"/>
    </xf>
    <xf numFmtId="167" fontId="71" fillId="0" borderId="34" xfId="16" applyNumberFormat="1" applyFont="1" applyBorder="1" applyAlignment="1">
      <alignment horizontal="right" vertical="top" wrapText="1"/>
    </xf>
    <xf numFmtId="0" fontId="71" fillId="0" borderId="34" xfId="9" applyFont="1" applyBorder="1" applyAlignment="1">
      <alignment horizontal="left" vertical="top" wrapText="1"/>
    </xf>
    <xf numFmtId="0" fontId="71" fillId="0" borderId="34" xfId="16" applyFont="1" applyBorder="1" applyAlignment="1">
      <alignment horizontal="center" wrapText="1"/>
    </xf>
    <xf numFmtId="0" fontId="71" fillId="0" borderId="11" xfId="0" applyFont="1" applyBorder="1" applyAlignment="1">
      <alignment wrapText="1"/>
    </xf>
    <xf numFmtId="0" fontId="101" fillId="0" borderId="11" xfId="0" applyFont="1" applyBorder="1" applyAlignment="1">
      <alignment vertical="top" wrapText="1"/>
    </xf>
    <xf numFmtId="49" fontId="73" fillId="4" borderId="3" xfId="8" applyNumberFormat="1" applyFont="1" applyFill="1" applyBorder="1" applyAlignment="1">
      <alignment horizontal="left" vertical="top" wrapText="1"/>
    </xf>
    <xf numFmtId="4" fontId="101" fillId="0" borderId="11" xfId="0" applyNumberFormat="1" applyFont="1" applyBorder="1" applyAlignment="1">
      <alignment wrapText="1"/>
    </xf>
    <xf numFmtId="4" fontId="73" fillId="2" borderId="3" xfId="16" applyNumberFormat="1" applyFont="1" applyFill="1" applyBorder="1" applyAlignment="1">
      <alignment wrapText="1"/>
    </xf>
    <xf numFmtId="4" fontId="101" fillId="0" borderId="3" xfId="0" applyNumberFormat="1" applyFont="1" applyBorder="1" applyAlignment="1">
      <alignment wrapText="1"/>
    </xf>
    <xf numFmtId="4" fontId="79" fillId="4" borderId="3" xfId="16" applyNumberFormat="1" applyFont="1" applyFill="1" applyBorder="1" applyAlignment="1">
      <alignment horizontal="right"/>
    </xf>
    <xf numFmtId="4" fontId="71" fillId="0" borderId="34" xfId="16" applyNumberFormat="1" applyFont="1" applyFill="1" applyBorder="1" applyAlignment="1">
      <alignment wrapText="1"/>
    </xf>
    <xf numFmtId="4" fontId="101" fillId="0" borderId="34" xfId="0" applyNumberFormat="1" applyFont="1" applyBorder="1" applyAlignment="1">
      <alignment wrapText="1"/>
    </xf>
    <xf numFmtId="4" fontId="73" fillId="2" borderId="11" xfId="16" applyNumberFormat="1" applyFont="1" applyFill="1" applyBorder="1" applyAlignment="1">
      <alignment wrapText="1"/>
    </xf>
    <xf numFmtId="167" fontId="71" fillId="0" borderId="11" xfId="16" applyNumberFormat="1" applyFont="1" applyBorder="1" applyAlignment="1">
      <alignment horizontal="right" vertical="top" wrapText="1"/>
    </xf>
    <xf numFmtId="0" fontId="71" fillId="0" borderId="11" xfId="9" applyFont="1" applyBorder="1" applyAlignment="1">
      <alignment horizontal="left" vertical="top" wrapText="1"/>
    </xf>
    <xf numFmtId="0" fontId="71" fillId="0" borderId="11" xfId="16" applyFont="1" applyBorder="1" applyAlignment="1">
      <alignment horizontal="center" wrapText="1"/>
    </xf>
    <xf numFmtId="2" fontId="71" fillId="0" borderId="11" xfId="16" applyNumberFormat="1" applyFont="1" applyFill="1" applyBorder="1" applyAlignment="1">
      <alignment wrapText="1"/>
    </xf>
    <xf numFmtId="49" fontId="73" fillId="4" borderId="3" xfId="8" applyNumberFormat="1" applyFont="1" applyFill="1" applyBorder="1" applyAlignment="1">
      <alignment horizontal="left" vertical="top" wrapText="1"/>
    </xf>
    <xf numFmtId="4" fontId="73" fillId="4" borderId="3" xfId="8" applyNumberFormat="1" applyFont="1" applyFill="1" applyBorder="1" applyAlignment="1">
      <alignment vertical="top" wrapText="1"/>
    </xf>
    <xf numFmtId="0" fontId="71" fillId="0" borderId="11" xfId="0" applyFont="1" applyBorder="1" applyAlignment="1">
      <alignment horizontal="right" vertical="top" wrapText="1"/>
    </xf>
    <xf numFmtId="2" fontId="73" fillId="5" borderId="16" xfId="20" applyNumberFormat="1" applyFont="1" applyFill="1" applyBorder="1" applyAlignment="1">
      <alignment vertical="top" wrapText="1"/>
    </xf>
    <xf numFmtId="0" fontId="71" fillId="0" borderId="33" xfId="2" applyFont="1" applyBorder="1" applyAlignment="1">
      <alignment vertical="top"/>
    </xf>
    <xf numFmtId="164" fontId="71" fillId="0" borderId="11" xfId="2" applyNumberFormat="1" applyFont="1" applyBorder="1" applyAlignment="1">
      <alignment vertical="top"/>
    </xf>
    <xf numFmtId="0" fontId="71" fillId="0" borderId="0" xfId="10" applyFont="1" applyBorder="1" applyAlignment="1">
      <alignment vertical="top" wrapText="1" shrinkToFit="1"/>
    </xf>
    <xf numFmtId="164" fontId="71" fillId="0" borderId="3" xfId="2" applyNumberFormat="1" applyFont="1" applyBorder="1" applyAlignment="1">
      <alignment horizontal="right" vertical="top"/>
    </xf>
    <xf numFmtId="0" fontId="71" fillId="0" borderId="5" xfId="2" applyFont="1" applyBorder="1" applyAlignment="1">
      <alignment horizontal="right" vertical="top"/>
    </xf>
    <xf numFmtId="0" fontId="71" fillId="0" borderId="33" xfId="2" applyFont="1" applyBorder="1" applyAlignment="1">
      <alignment horizontal="right" vertical="top"/>
    </xf>
    <xf numFmtId="0" fontId="71" fillId="0" borderId="3" xfId="2" applyFont="1" applyBorder="1" applyAlignment="1">
      <alignment horizontal="right"/>
    </xf>
    <xf numFmtId="0" fontId="71" fillId="0" borderId="11" xfId="2" applyFont="1" applyBorder="1" applyAlignment="1">
      <alignment horizontal="right"/>
    </xf>
    <xf numFmtId="0" fontId="71" fillId="2" borderId="3" xfId="2" applyFont="1" applyFill="1" applyBorder="1" applyAlignment="1">
      <alignment horizontal="right"/>
    </xf>
    <xf numFmtId="4" fontId="71" fillId="2" borderId="3" xfId="2" applyNumberFormat="1" applyFont="1" applyFill="1" applyBorder="1" applyAlignment="1"/>
    <xf numFmtId="0" fontId="73" fillId="3" borderId="3" xfId="2" applyFont="1" applyFill="1" applyBorder="1" applyAlignment="1">
      <alignment horizontal="right"/>
    </xf>
    <xf numFmtId="4" fontId="73" fillId="3" borderId="3" xfId="2" applyNumberFormat="1" applyFont="1" applyFill="1" applyBorder="1" applyAlignment="1"/>
    <xf numFmtId="4" fontId="73" fillId="3" borderId="4" xfId="2" applyNumberFormat="1" applyFont="1" applyFill="1" applyBorder="1" applyAlignment="1"/>
    <xf numFmtId="0" fontId="73" fillId="0" borderId="11" xfId="2" applyFont="1" applyFill="1" applyBorder="1" applyAlignment="1">
      <alignment horizontal="right"/>
    </xf>
    <xf numFmtId="4" fontId="73" fillId="0" borderId="11" xfId="2" applyNumberFormat="1" applyFont="1" applyFill="1" applyBorder="1" applyAlignment="1"/>
    <xf numFmtId="4" fontId="73" fillId="0" borderId="4" xfId="2" applyNumberFormat="1" applyFont="1" applyFill="1" applyBorder="1" applyAlignment="1"/>
    <xf numFmtId="0" fontId="71" fillId="0" borderId="0" xfId="2" applyFont="1" applyAlignment="1">
      <alignment horizontal="right"/>
    </xf>
    <xf numFmtId="4" fontId="71" fillId="0" borderId="0" xfId="2" applyNumberFormat="1" applyFont="1" applyAlignment="1"/>
    <xf numFmtId="0" fontId="73" fillId="2" borderId="5" xfId="2" applyFont="1" applyFill="1" applyBorder="1" applyAlignment="1">
      <alignment vertical="top"/>
    </xf>
    <xf numFmtId="0" fontId="73" fillId="2" borderId="3" xfId="2" applyFont="1" applyFill="1" applyBorder="1" applyAlignment="1">
      <alignment horizontal="right"/>
    </xf>
    <xf numFmtId="4" fontId="73" fillId="2" borderId="3" xfId="2" applyNumberFormat="1" applyFont="1" applyFill="1" applyBorder="1" applyAlignment="1"/>
    <xf numFmtId="164" fontId="71" fillId="0" borderId="11" xfId="2" applyNumberFormat="1" applyFont="1" applyBorder="1" applyAlignment="1">
      <alignment horizontal="center" vertical="top"/>
    </xf>
    <xf numFmtId="4" fontId="8" fillId="4" borderId="2" xfId="2" applyNumberFormat="1" applyFont="1" applyFill="1" applyBorder="1" applyAlignment="1">
      <alignment horizontal="right" vertical="center"/>
    </xf>
    <xf numFmtId="0" fontId="115" fillId="0" borderId="0" xfId="0" applyFont="1" applyFill="1" applyAlignment="1">
      <alignment horizontal="left" vertical="top" wrapText="1"/>
    </xf>
    <xf numFmtId="0" fontId="4" fillId="0" borderId="0" xfId="0" applyFont="1"/>
    <xf numFmtId="4" fontId="115" fillId="0" borderId="0" xfId="0" applyNumberFormat="1" applyFont="1" applyAlignment="1">
      <alignment horizontal="center"/>
    </xf>
    <xf numFmtId="0" fontId="71" fillId="0" borderId="0" xfId="16" applyFont="1" applyFill="1" applyAlignment="1">
      <alignment horizontal="right" vertical="top"/>
    </xf>
    <xf numFmtId="0" fontId="71" fillId="0" borderId="0" xfId="16" applyFont="1" applyFill="1" applyAlignment="1">
      <alignment horizontal="left" vertical="top"/>
    </xf>
    <xf numFmtId="0" fontId="71" fillId="0" borderId="0" xfId="24" applyFont="1" applyFill="1" applyAlignment="1">
      <alignment vertical="top"/>
    </xf>
    <xf numFmtId="4" fontId="105" fillId="0" borderId="3" xfId="10" applyNumberFormat="1" applyFont="1" applyFill="1" applyBorder="1" applyAlignment="1">
      <alignment horizontal="right"/>
    </xf>
    <xf numFmtId="4" fontId="105" fillId="0" borderId="4" xfId="10" applyNumberFormat="1" applyFont="1" applyFill="1" applyBorder="1" applyAlignment="1"/>
    <xf numFmtId="4" fontId="105" fillId="0" borderId="4" xfId="7" applyNumberFormat="1" applyFont="1" applyFill="1" applyBorder="1" applyAlignment="1"/>
    <xf numFmtId="4" fontId="105" fillId="0" borderId="3" xfId="25" applyNumberFormat="1" applyFont="1" applyFill="1" applyBorder="1" applyAlignment="1">
      <alignment horizontal="right"/>
    </xf>
    <xf numFmtId="4" fontId="111" fillId="0" borderId="2" xfId="10" applyNumberFormat="1" applyFont="1" applyFill="1" applyBorder="1" applyAlignment="1">
      <alignment horizontal="center" vertical="top" wrapText="1"/>
    </xf>
    <xf numFmtId="4" fontId="105" fillId="0" borderId="3" xfId="10" applyNumberFormat="1" applyFont="1" applyFill="1" applyBorder="1" applyAlignment="1">
      <alignment horizontal="center"/>
    </xf>
    <xf numFmtId="4" fontId="105" fillId="0" borderId="3" xfId="25" applyNumberFormat="1" applyFont="1" applyFill="1" applyBorder="1" applyAlignment="1">
      <alignment horizontal="center"/>
    </xf>
    <xf numFmtId="2" fontId="105" fillId="0" borderId="3" xfId="10" applyNumberFormat="1" applyFont="1" applyFill="1" applyBorder="1" applyAlignment="1">
      <alignment horizontal="right"/>
    </xf>
    <xf numFmtId="4" fontId="105" fillId="0" borderId="3" xfId="10" applyNumberFormat="1" applyFont="1" applyFill="1" applyBorder="1" applyAlignment="1">
      <alignment horizontal="center" vertical="top"/>
    </xf>
    <xf numFmtId="4" fontId="105" fillId="0" borderId="3" xfId="25" applyNumberFormat="1" applyFont="1" applyFill="1" applyBorder="1" applyAlignment="1">
      <alignment horizontal="center" vertical="top"/>
    </xf>
    <xf numFmtId="0" fontId="73" fillId="2" borderId="5" xfId="10" applyFont="1" applyFill="1" applyBorder="1" applyAlignment="1">
      <alignment horizontal="center" vertical="top"/>
    </xf>
    <xf numFmtId="0" fontId="105" fillId="0" borderId="33" xfId="7" applyFont="1" applyFill="1" applyBorder="1" applyAlignment="1">
      <alignment vertical="top"/>
    </xf>
    <xf numFmtId="164" fontId="105" fillId="0" borderId="11" xfId="7" applyNumberFormat="1" applyFont="1" applyFill="1" applyBorder="1" applyAlignment="1">
      <alignment vertical="top"/>
    </xf>
    <xf numFmtId="0" fontId="105" fillId="0" borderId="11" xfId="7" applyFont="1" applyFill="1" applyBorder="1" applyAlignment="1">
      <alignment vertical="top" wrapText="1"/>
    </xf>
    <xf numFmtId="4" fontId="105" fillId="0" borderId="3" xfId="7" applyNumberFormat="1" applyFont="1" applyFill="1" applyBorder="1" applyAlignment="1">
      <alignment horizontal="center" vertical="top"/>
    </xf>
    <xf numFmtId="4" fontId="105" fillId="0" borderId="11" xfId="7" applyNumberFormat="1" applyFont="1" applyFill="1" applyBorder="1" applyAlignment="1">
      <alignment horizontal="center" vertical="top"/>
    </xf>
    <xf numFmtId="4" fontId="105" fillId="0" borderId="3" xfId="7" applyNumberFormat="1" applyFont="1" applyFill="1" applyBorder="1" applyAlignment="1">
      <alignment horizontal="right" vertical="top"/>
    </xf>
    <xf numFmtId="4" fontId="105" fillId="0" borderId="11" xfId="7" applyNumberFormat="1" applyFont="1" applyFill="1" applyBorder="1" applyAlignment="1">
      <alignment horizontal="right" vertical="top"/>
    </xf>
    <xf numFmtId="4" fontId="105" fillId="0" borderId="0" xfId="10" applyNumberFormat="1" applyFont="1" applyFill="1" applyAlignment="1">
      <alignment horizontal="right"/>
    </xf>
    <xf numFmtId="4" fontId="105" fillId="0" borderId="0" xfId="10" applyNumberFormat="1" applyFont="1" applyFill="1" applyAlignment="1"/>
    <xf numFmtId="4" fontId="105" fillId="0" borderId="0" xfId="10" applyNumberFormat="1" applyFont="1" applyFill="1" applyAlignment="1">
      <alignment horizontal="center"/>
    </xf>
    <xf numFmtId="4" fontId="73" fillId="2" borderId="4" xfId="10" applyNumberFormat="1" applyFont="1" applyFill="1" applyBorder="1" applyAlignment="1">
      <alignment vertical="top"/>
    </xf>
    <xf numFmtId="0" fontId="105" fillId="0" borderId="11" xfId="10" applyFont="1" applyFill="1" applyBorder="1" applyAlignment="1">
      <alignment vertical="top" wrapText="1"/>
    </xf>
    <xf numFmtId="4" fontId="105" fillId="0" borderId="11" xfId="10" applyNumberFormat="1" applyFont="1" applyFill="1" applyBorder="1" applyAlignment="1">
      <alignment horizontal="right"/>
    </xf>
    <xf numFmtId="4" fontId="105" fillId="0" borderId="11" xfId="10" applyNumberFormat="1" applyFont="1" applyFill="1" applyBorder="1" applyAlignment="1">
      <alignment horizontal="center"/>
    </xf>
    <xf numFmtId="4" fontId="105" fillId="2" borderId="3" xfId="10" applyNumberFormat="1" applyFont="1" applyFill="1" applyBorder="1" applyAlignment="1">
      <alignment horizontal="right"/>
    </xf>
    <xf numFmtId="0" fontId="71" fillId="0" borderId="33" xfId="2" quotePrefix="1" applyFont="1" applyFill="1" applyBorder="1" applyAlignment="1">
      <alignment horizontal="left" vertical="top" indent="1"/>
    </xf>
    <xf numFmtId="0" fontId="71" fillId="0" borderId="11" xfId="0" applyFont="1" applyFill="1" applyBorder="1"/>
    <xf numFmtId="4" fontId="105" fillId="0" borderId="3" xfId="7" applyNumberFormat="1" applyFont="1" applyFill="1" applyBorder="1" applyAlignment="1">
      <alignment horizontal="right"/>
    </xf>
    <xf numFmtId="4" fontId="105" fillId="2" borderId="3" xfId="10" applyNumberFormat="1" applyFont="1" applyFill="1" applyBorder="1" applyAlignment="1">
      <alignment horizontal="center"/>
    </xf>
    <xf numFmtId="4" fontId="105" fillId="0" borderId="3" xfId="7" applyNumberFormat="1" applyFont="1" applyFill="1" applyBorder="1" applyAlignment="1">
      <alignment horizontal="center"/>
    </xf>
    <xf numFmtId="0" fontId="73" fillId="2" borderId="5" xfId="10" applyFont="1" applyFill="1" applyBorder="1" applyAlignment="1">
      <alignment horizontal="center"/>
    </xf>
    <xf numFmtId="0" fontId="105" fillId="0" borderId="1" xfId="10" applyFont="1" applyFill="1" applyBorder="1" applyAlignment="1">
      <alignment vertical="top"/>
    </xf>
    <xf numFmtId="4" fontId="105" fillId="0" borderId="1" xfId="10" applyNumberFormat="1" applyFont="1" applyFill="1" applyBorder="1" applyAlignment="1">
      <alignment horizontal="right"/>
    </xf>
    <xf numFmtId="4" fontId="105" fillId="0" borderId="1" xfId="10" applyNumberFormat="1" applyFont="1" applyFill="1" applyBorder="1" applyAlignment="1">
      <alignment horizontal="center"/>
    </xf>
    <xf numFmtId="4" fontId="105" fillId="0" borderId="1" xfId="10" applyNumberFormat="1" applyFont="1" applyFill="1" applyBorder="1" applyAlignment="1">
      <alignment horizontal="right" vertical="top"/>
    </xf>
    <xf numFmtId="4" fontId="105" fillId="0" borderId="18" xfId="10" applyNumberFormat="1" applyFont="1" applyFill="1" applyBorder="1" applyAlignment="1">
      <alignment vertical="top"/>
    </xf>
    <xf numFmtId="0" fontId="105" fillId="0" borderId="33" xfId="10" applyFont="1" applyFill="1" applyBorder="1" applyAlignment="1">
      <alignment vertical="top"/>
    </xf>
    <xf numFmtId="0" fontId="105" fillId="0" borderId="20" xfId="10" applyFont="1" applyFill="1" applyBorder="1" applyAlignment="1">
      <alignment vertical="top"/>
    </xf>
    <xf numFmtId="0" fontId="105" fillId="0" borderId="0" xfId="10" applyFont="1" applyFill="1" applyBorder="1" applyAlignment="1">
      <alignment vertical="top"/>
    </xf>
    <xf numFmtId="0" fontId="105" fillId="0" borderId="0" xfId="10" applyFont="1" applyFill="1" applyBorder="1" applyAlignment="1">
      <alignment vertical="top" wrapText="1"/>
    </xf>
    <xf numFmtId="4" fontId="105" fillId="0" borderId="0" xfId="10" applyNumberFormat="1" applyFont="1" applyFill="1" applyBorder="1" applyAlignment="1">
      <alignment horizontal="right"/>
    </xf>
    <xf numFmtId="4" fontId="105" fillId="0" borderId="0" xfId="10" applyNumberFormat="1" applyFont="1" applyFill="1" applyBorder="1" applyAlignment="1">
      <alignment horizontal="center"/>
    </xf>
    <xf numFmtId="4" fontId="105" fillId="0" borderId="0" xfId="10" applyNumberFormat="1" applyFont="1" applyFill="1" applyBorder="1" applyAlignment="1">
      <alignment horizontal="right" vertical="top"/>
    </xf>
    <xf numFmtId="4" fontId="105" fillId="0" borderId="21" xfId="10" applyNumberFormat="1" applyFont="1" applyFill="1" applyBorder="1" applyAlignment="1">
      <alignment vertical="top"/>
    </xf>
    <xf numFmtId="0" fontId="105" fillId="0" borderId="17" xfId="10" applyFont="1" applyFill="1" applyBorder="1" applyAlignment="1">
      <alignment vertical="top"/>
    </xf>
    <xf numFmtId="0" fontId="116" fillId="0" borderId="0" xfId="10" applyFont="1" applyFill="1" applyBorder="1" applyAlignment="1">
      <alignment vertical="top" wrapText="1"/>
    </xf>
    <xf numFmtId="4" fontId="117" fillId="0" borderId="0" xfId="10" applyNumberFormat="1" applyFont="1" applyFill="1" applyBorder="1" applyAlignment="1">
      <alignment horizontal="right"/>
    </xf>
    <xf numFmtId="4" fontId="117" fillId="0" borderId="0" xfId="10" applyNumberFormat="1" applyFont="1" applyFill="1" applyBorder="1" applyAlignment="1">
      <alignment horizontal="center"/>
    </xf>
    <xf numFmtId="0" fontId="117" fillId="0" borderId="0" xfId="10" applyFont="1" applyFill="1" applyBorder="1" applyAlignment="1">
      <alignment vertical="top" wrapText="1"/>
    </xf>
    <xf numFmtId="0" fontId="117" fillId="0" borderId="1" xfId="10" applyFont="1" applyFill="1" applyBorder="1" applyAlignment="1">
      <alignment vertical="top" wrapText="1"/>
    </xf>
    <xf numFmtId="4" fontId="117" fillId="0" borderId="1" xfId="10" applyNumberFormat="1" applyFont="1" applyFill="1" applyBorder="1" applyAlignment="1">
      <alignment horizontal="right"/>
    </xf>
    <xf numFmtId="4" fontId="117" fillId="0" borderId="1" xfId="10" applyNumberFormat="1" applyFont="1" applyFill="1" applyBorder="1" applyAlignment="1">
      <alignment horizontal="center"/>
    </xf>
    <xf numFmtId="4" fontId="107" fillId="2" borderId="4" xfId="10" applyNumberFormat="1" applyFont="1" applyFill="1" applyBorder="1" applyAlignment="1"/>
    <xf numFmtId="4" fontId="105" fillId="2" borderId="4" xfId="10" applyNumberFormat="1" applyFont="1" applyFill="1" applyBorder="1" applyAlignment="1"/>
    <xf numFmtId="0" fontId="105" fillId="0" borderId="0" xfId="10" applyFont="1" applyFill="1" applyAlignment="1">
      <alignment horizontal="right"/>
    </xf>
    <xf numFmtId="164" fontId="105" fillId="0" borderId="3" xfId="25" applyNumberFormat="1" applyFont="1" applyFill="1" applyBorder="1" applyAlignment="1">
      <alignment horizontal="right" vertical="top"/>
    </xf>
    <xf numFmtId="0" fontId="105" fillId="0" borderId="36" xfId="10" applyFont="1" applyFill="1" applyBorder="1" applyAlignment="1">
      <alignment vertical="top"/>
    </xf>
    <xf numFmtId="0" fontId="107" fillId="0" borderId="36" xfId="10" applyFont="1" applyFill="1" applyBorder="1" applyAlignment="1">
      <alignment vertical="top" wrapText="1"/>
    </xf>
    <xf numFmtId="4" fontId="105" fillId="0" borderId="36" xfId="10" applyNumberFormat="1" applyFont="1" applyFill="1" applyBorder="1" applyAlignment="1">
      <alignment horizontal="right"/>
    </xf>
    <xf numFmtId="4" fontId="105" fillId="0" borderId="36" xfId="10" applyNumberFormat="1" applyFont="1" applyFill="1" applyBorder="1" applyAlignment="1">
      <alignment horizontal="center"/>
    </xf>
    <xf numFmtId="4" fontId="107" fillId="0" borderId="36" xfId="10" applyNumberFormat="1" applyFont="1" applyFill="1" applyBorder="1" applyAlignment="1"/>
    <xf numFmtId="0" fontId="107" fillId="0" borderId="0" xfId="10" applyFont="1" applyFill="1" applyBorder="1" applyAlignment="1">
      <alignment vertical="top" wrapText="1"/>
    </xf>
    <xf numFmtId="4" fontId="107" fillId="0" borderId="0" xfId="10" applyNumberFormat="1" applyFont="1" applyFill="1" applyBorder="1" applyAlignment="1"/>
    <xf numFmtId="0" fontId="71" fillId="0" borderId="11" xfId="10" applyFont="1" applyFill="1" applyBorder="1" applyAlignment="1">
      <alignment vertical="top" wrapText="1"/>
    </xf>
    <xf numFmtId="0" fontId="71" fillId="0" borderId="3" xfId="10" applyFont="1" applyFill="1" applyBorder="1" applyAlignment="1">
      <alignment vertical="top" wrapText="1"/>
    </xf>
    <xf numFmtId="4" fontId="105" fillId="0" borderId="0" xfId="16" applyNumberFormat="1" applyFont="1" applyFill="1" applyAlignment="1">
      <alignment horizontal="center"/>
    </xf>
    <xf numFmtId="0" fontId="74" fillId="0" borderId="0" xfId="17" applyFont="1" applyBorder="1" applyAlignment="1">
      <alignment horizontal="center"/>
    </xf>
    <xf numFmtId="4" fontId="105" fillId="0" borderId="0" xfId="16" applyNumberFormat="1" applyFont="1" applyFill="1" applyAlignment="1">
      <alignment horizontal="left"/>
    </xf>
    <xf numFmtId="4" fontId="111" fillId="0" borderId="2" xfId="10" applyNumberFormat="1" applyFont="1" applyFill="1" applyBorder="1" applyAlignment="1">
      <alignment horizontal="right" wrapText="1"/>
    </xf>
    <xf numFmtId="4" fontId="111" fillId="0" borderId="2" xfId="10" applyNumberFormat="1" applyFont="1" applyFill="1" applyBorder="1" applyAlignment="1">
      <alignment horizontal="center" wrapText="1"/>
    </xf>
    <xf numFmtId="0" fontId="109" fillId="0" borderId="0" xfId="24" applyFont="1" applyFill="1" applyAlignment="1"/>
    <xf numFmtId="0" fontId="107" fillId="0" borderId="0" xfId="16" applyFont="1" applyFill="1" applyAlignment="1">
      <alignment horizontal="right"/>
    </xf>
    <xf numFmtId="4" fontId="74" fillId="0" borderId="0" xfId="17" applyNumberFormat="1" applyFont="1" applyBorder="1" applyAlignment="1"/>
    <xf numFmtId="4" fontId="74" fillId="0" borderId="0" xfId="4" applyNumberFormat="1" applyFont="1" applyBorder="1" applyAlignment="1"/>
    <xf numFmtId="4" fontId="74" fillId="0" borderId="7" xfId="17" applyNumberFormat="1" applyFont="1" applyBorder="1" applyAlignment="1"/>
    <xf numFmtId="4" fontId="77" fillId="0" borderId="0" xfId="17" applyNumberFormat="1" applyFont="1" applyBorder="1" applyAlignment="1"/>
    <xf numFmtId="4" fontId="111" fillId="0" borderId="2" xfId="10" applyNumberFormat="1" applyFont="1" applyFill="1" applyBorder="1" applyAlignment="1">
      <alignment wrapText="1"/>
    </xf>
    <xf numFmtId="4" fontId="105" fillId="0" borderId="11" xfId="7" applyNumberFormat="1" applyFont="1" applyFill="1" applyBorder="1" applyAlignment="1">
      <alignment horizontal="center"/>
    </xf>
    <xf numFmtId="0" fontId="110" fillId="0" borderId="1" xfId="16" applyFont="1" applyFill="1" applyBorder="1" applyAlignment="1">
      <alignment vertical="top"/>
    </xf>
    <xf numFmtId="0" fontId="107" fillId="0" borderId="1" xfId="10" applyFont="1" applyFill="1" applyBorder="1" applyAlignment="1">
      <alignment vertical="top" wrapText="1"/>
    </xf>
    <xf numFmtId="4" fontId="107" fillId="0" borderId="1" xfId="10" applyNumberFormat="1" applyFont="1" applyFill="1" applyBorder="1" applyAlignment="1"/>
    <xf numFmtId="4" fontId="73" fillId="2" borderId="4" xfId="10" applyNumberFormat="1" applyFont="1" applyFill="1" applyBorder="1" applyAlignment="1"/>
    <xf numFmtId="0" fontId="9" fillId="0" borderId="0" xfId="0" applyFont="1" applyFill="1" applyBorder="1" applyAlignment="1">
      <alignment horizontal="right" vertical="top"/>
    </xf>
    <xf numFmtId="0" fontId="9" fillId="3" borderId="37" xfId="2" applyFont="1" applyFill="1" applyBorder="1" applyAlignment="1">
      <alignment horizontal="center" vertical="top"/>
    </xf>
    <xf numFmtId="49" fontId="9" fillId="3" borderId="37" xfId="2" applyNumberFormat="1" applyFont="1" applyFill="1" applyBorder="1" applyAlignment="1">
      <alignment horizontal="center" vertical="top"/>
    </xf>
    <xf numFmtId="0" fontId="9" fillId="3" borderId="37" xfId="2" applyFont="1" applyFill="1" applyBorder="1" applyAlignment="1">
      <alignment vertical="top" wrapText="1"/>
    </xf>
    <xf numFmtId="49" fontId="9" fillId="3" borderId="6" xfId="2" applyNumberFormat="1" applyFont="1" applyFill="1" applyBorder="1" applyAlignment="1">
      <alignment horizontal="center" vertical="top"/>
    </xf>
    <xf numFmtId="0" fontId="9" fillId="3" borderId="6" xfId="2" applyFont="1" applyFill="1" applyBorder="1" applyAlignment="1">
      <alignment vertical="top" wrapText="1"/>
    </xf>
    <xf numFmtId="4" fontId="67" fillId="0" borderId="2" xfId="5" applyNumberFormat="1" applyFont="1" applyFill="1" applyBorder="1" applyAlignment="1">
      <alignment horizontal="right" vertical="top" wrapText="1"/>
    </xf>
    <xf numFmtId="0" fontId="8" fillId="0" borderId="11" xfId="2" applyFont="1" applyFill="1" applyBorder="1" applyAlignment="1">
      <alignment vertical="top" wrapText="1"/>
    </xf>
    <xf numFmtId="4" fontId="8" fillId="0" borderId="11" xfId="2" applyNumberFormat="1" applyFont="1" applyFill="1" applyBorder="1" applyAlignment="1">
      <alignment vertical="top"/>
    </xf>
    <xf numFmtId="0" fontId="8" fillId="0" borderId="38" xfId="2" applyFont="1" applyFill="1" applyBorder="1" applyAlignment="1">
      <alignment vertical="top"/>
    </xf>
    <xf numFmtId="164" fontId="8" fillId="0" borderId="38" xfId="2" applyNumberFormat="1" applyFont="1" applyFill="1" applyBorder="1" applyAlignment="1">
      <alignment vertical="top"/>
    </xf>
    <xf numFmtId="0" fontId="3" fillId="0" borderId="0" xfId="5" applyFont="1" applyFill="1" applyBorder="1" applyAlignment="1">
      <alignment horizontal="center" vertical="top" wrapText="1"/>
    </xf>
    <xf numFmtId="164" fontId="3" fillId="0" borderId="0" xfId="5" applyNumberFormat="1" applyFont="1" applyFill="1" applyBorder="1" applyAlignment="1">
      <alignment vertical="top" wrapText="1"/>
    </xf>
    <xf numFmtId="0" fontId="4" fillId="0" borderId="2" xfId="2" applyFill="1" applyBorder="1" applyAlignment="1">
      <alignment vertical="top" wrapText="1"/>
    </xf>
    <xf numFmtId="4" fontId="4" fillId="0" borderId="2" xfId="2" applyNumberFormat="1" applyFill="1" applyBorder="1" applyAlignment="1">
      <alignment vertical="top"/>
    </xf>
    <xf numFmtId="0" fontId="118" fillId="0" borderId="2" xfId="2" applyFont="1" applyFill="1" applyBorder="1" applyAlignment="1">
      <alignment vertical="top" wrapText="1"/>
    </xf>
    <xf numFmtId="4" fontId="118" fillId="0" borderId="2" xfId="2" applyNumberFormat="1" applyFont="1" applyFill="1" applyBorder="1" applyAlignment="1">
      <alignment vertical="top"/>
    </xf>
    <xf numFmtId="0" fontId="11" fillId="0" borderId="0" xfId="0" applyFont="1" applyFill="1" applyBorder="1" applyAlignment="1">
      <alignment horizontal="left" vertical="top"/>
    </xf>
    <xf numFmtId="4" fontId="8" fillId="0" borderId="2" xfId="2" applyNumberFormat="1" applyFont="1" applyFill="1" applyBorder="1" applyAlignment="1">
      <alignment horizontal="center" vertical="top"/>
    </xf>
    <xf numFmtId="0" fontId="5" fillId="0" borderId="0" xfId="0" applyFont="1" applyFill="1" applyBorder="1" applyAlignment="1">
      <alignment horizontal="left" vertical="top"/>
    </xf>
    <xf numFmtId="0" fontId="73" fillId="0" borderId="0" xfId="2" applyFont="1" applyAlignment="1">
      <alignment horizontal="center" vertical="top"/>
    </xf>
    <xf numFmtId="0" fontId="71" fillId="0" borderId="0" xfId="0" applyFont="1" applyBorder="1"/>
    <xf numFmtId="0" fontId="119" fillId="0" borderId="0" xfId="2" applyFont="1" applyAlignment="1">
      <alignment horizontal="center" vertical="top"/>
    </xf>
    <xf numFmtId="0" fontId="71" fillId="0" borderId="0" xfId="0" applyFont="1" applyBorder="1" applyAlignment="1">
      <alignment wrapText="1"/>
    </xf>
    <xf numFmtId="0" fontId="71" fillId="0" borderId="0" xfId="0" applyFont="1" applyBorder="1" applyAlignment="1">
      <alignment vertical="top" wrapText="1"/>
    </xf>
    <xf numFmtId="0" fontId="71" fillId="0" borderId="0" xfId="0" applyFont="1" applyFill="1" applyAlignment="1">
      <alignment vertical="top" wrapText="1"/>
    </xf>
    <xf numFmtId="0" fontId="101" fillId="0" borderId="0" xfId="2" applyFont="1" applyAlignment="1">
      <alignment vertical="top" wrapText="1"/>
    </xf>
    <xf numFmtId="49" fontId="71" fillId="0" borderId="0" xfId="28" applyNumberFormat="1" applyFont="1" applyBorder="1" applyAlignment="1">
      <alignment horizontal="left" vertical="top" wrapText="1"/>
    </xf>
    <xf numFmtId="49" fontId="71" fillId="0" borderId="0" xfId="28" applyNumberFormat="1" applyFont="1" applyBorder="1" applyAlignment="1">
      <alignment horizontal="left" wrapText="1"/>
    </xf>
    <xf numFmtId="49" fontId="71" fillId="0" borderId="0" xfId="28" quotePrefix="1" applyNumberFormat="1" applyFont="1" applyBorder="1" applyAlignment="1">
      <alignment horizontal="left" wrapText="1"/>
    </xf>
    <xf numFmtId="0" fontId="71" fillId="0" borderId="11" xfId="16" applyFont="1" applyFill="1" applyBorder="1" applyAlignment="1">
      <alignment horizontal="left" vertical="top" wrapText="1"/>
    </xf>
    <xf numFmtId="16" fontId="73" fillId="0" borderId="0" xfId="2" applyNumberFormat="1" applyFont="1" applyAlignment="1">
      <alignment horizontal="center" vertical="top"/>
    </xf>
    <xf numFmtId="0" fontId="105" fillId="0" borderId="0" xfId="19" applyFont="1" applyBorder="1"/>
    <xf numFmtId="4" fontId="105" fillId="0" borderId="0" xfId="19" applyNumberFormat="1" applyFont="1" applyBorder="1" applyAlignment="1">
      <alignment horizontal="right" wrapText="1"/>
    </xf>
    <xf numFmtId="4" fontId="74" fillId="0" borderId="11" xfId="17" applyNumberFormat="1" applyFont="1" applyBorder="1" applyAlignment="1" applyProtection="1">
      <alignment wrapText="1"/>
      <protection locked="0"/>
    </xf>
    <xf numFmtId="0" fontId="74" fillId="4" borderId="11" xfId="17" applyFont="1" applyFill="1" applyBorder="1" applyAlignment="1" applyProtection="1">
      <alignment horizontal="center" wrapText="1"/>
      <protection locked="0"/>
    </xf>
    <xf numFmtId="4" fontId="72" fillId="0" borderId="0" xfId="16" applyNumberFormat="1" applyFont="1" applyBorder="1" applyAlignment="1" applyProtection="1">
      <alignment horizontal="left"/>
      <protection locked="0"/>
    </xf>
    <xf numFmtId="4" fontId="74" fillId="0" borderId="0" xfId="17" applyNumberFormat="1" applyFont="1" applyBorder="1" applyProtection="1">
      <protection locked="0"/>
    </xf>
    <xf numFmtId="4" fontId="74" fillId="0" borderId="7" xfId="17" applyNumberFormat="1" applyFont="1" applyBorder="1" applyProtection="1">
      <protection locked="0"/>
    </xf>
    <xf numFmtId="4" fontId="74" fillId="0" borderId="7" xfId="17" applyNumberFormat="1" applyFont="1" applyBorder="1" applyAlignment="1" applyProtection="1">
      <alignment wrapText="1"/>
      <protection locked="0"/>
    </xf>
    <xf numFmtId="4" fontId="77" fillId="0" borderId="0" xfId="17" applyNumberFormat="1" applyFont="1" applyBorder="1" applyAlignment="1" applyProtection="1">
      <alignment wrapText="1"/>
      <protection locked="0"/>
    </xf>
    <xf numFmtId="4" fontId="72" fillId="0" borderId="1" xfId="16" applyNumberFormat="1" applyFont="1" applyBorder="1" applyAlignment="1" applyProtection="1">
      <alignment horizontal="left"/>
      <protection locked="0"/>
    </xf>
    <xf numFmtId="4" fontId="74" fillId="0" borderId="11" xfId="2" applyNumberFormat="1" applyFont="1" applyBorder="1" applyProtection="1">
      <protection locked="0"/>
    </xf>
    <xf numFmtId="4" fontId="74" fillId="2" borderId="11" xfId="17" applyNumberFormat="1" applyFont="1" applyFill="1" applyBorder="1" applyAlignment="1" applyProtection="1">
      <alignment wrapText="1"/>
      <protection locked="0"/>
    </xf>
    <xf numFmtId="4" fontId="74" fillId="4" borderId="11" xfId="17" applyNumberFormat="1" applyFont="1" applyFill="1" applyBorder="1" applyAlignment="1" applyProtection="1">
      <alignment wrapText="1"/>
      <protection locked="0"/>
    </xf>
    <xf numFmtId="0" fontId="74" fillId="2" borderId="11" xfId="17" applyFont="1" applyFill="1" applyBorder="1" applyAlignment="1" applyProtection="1">
      <alignment horizontal="center" wrapText="1"/>
      <protection locked="0"/>
    </xf>
    <xf numFmtId="4" fontId="74" fillId="0" borderId="11" xfId="17" applyNumberFormat="1" applyFont="1" applyFill="1" applyBorder="1" applyAlignment="1" applyProtection="1">
      <alignment wrapText="1"/>
      <protection locked="0"/>
    </xf>
    <xf numFmtId="0" fontId="77" fillId="4" borderId="11" xfId="17" applyFont="1" applyFill="1" applyBorder="1" applyAlignment="1" applyProtection="1">
      <alignment horizontal="center" wrapText="1"/>
      <protection locked="0"/>
    </xf>
    <xf numFmtId="4" fontId="77" fillId="4" borderId="11" xfId="17" applyNumberFormat="1" applyFont="1" applyFill="1" applyBorder="1" applyAlignment="1" applyProtection="1">
      <alignment wrapText="1"/>
      <protection locked="0"/>
    </xf>
    <xf numFmtId="4" fontId="77" fillId="2" borderId="11" xfId="17" applyNumberFormat="1" applyFont="1" applyFill="1" applyBorder="1" applyAlignment="1" applyProtection="1">
      <alignment wrapText="1"/>
      <protection locked="0"/>
    </xf>
    <xf numFmtId="4" fontId="77" fillId="0" borderId="11" xfId="17" applyNumberFormat="1" applyFont="1" applyBorder="1" applyAlignment="1" applyProtection="1">
      <alignment wrapText="1"/>
      <protection locked="0"/>
    </xf>
    <xf numFmtId="4" fontId="74" fillId="2" borderId="11" xfId="3" applyNumberFormat="1" applyFont="1" applyFill="1" applyBorder="1" applyAlignment="1" applyProtection="1">
      <alignment horizontal="right"/>
      <protection locked="0"/>
    </xf>
    <xf numFmtId="4" fontId="74" fillId="2" borderId="11" xfId="3" applyNumberFormat="1" applyFont="1" applyFill="1" applyBorder="1" applyProtection="1">
      <protection locked="0"/>
    </xf>
    <xf numFmtId="4" fontId="74" fillId="0" borderId="0" xfId="17" applyNumberFormat="1" applyFont="1" applyBorder="1" applyAlignment="1" applyProtection="1">
      <alignment wrapText="1"/>
      <protection locked="0"/>
    </xf>
    <xf numFmtId="4" fontId="74" fillId="0" borderId="11" xfId="17" applyNumberFormat="1" applyFont="1" applyBorder="1" applyAlignment="1" applyProtection="1">
      <alignment wrapText="1"/>
    </xf>
    <xf numFmtId="4" fontId="2" fillId="0" borderId="0" xfId="0" applyNumberFormat="1" applyFont="1" applyBorder="1" applyAlignment="1" applyProtection="1">
      <alignment horizontal="left" vertical="top" wrapText="1"/>
      <protection locked="0"/>
    </xf>
    <xf numFmtId="4" fontId="3" fillId="0" borderId="0" xfId="0" applyNumberFormat="1" applyFont="1" applyBorder="1" applyProtection="1">
      <protection locked="0"/>
    </xf>
    <xf numFmtId="4" fontId="3" fillId="0" borderId="7" xfId="0" applyNumberFormat="1" applyFont="1" applyBorder="1" applyProtection="1">
      <protection locked="0"/>
    </xf>
    <xf numFmtId="4" fontId="3" fillId="0" borderId="0" xfId="0" applyNumberFormat="1" applyFont="1" applyFill="1" applyBorder="1" applyProtection="1">
      <protection locked="0"/>
    </xf>
    <xf numFmtId="4" fontId="3" fillId="0" borderId="7" xfId="0" applyNumberFormat="1" applyFont="1" applyBorder="1" applyAlignment="1" applyProtection="1">
      <alignment wrapText="1"/>
      <protection locked="0"/>
    </xf>
    <xf numFmtId="4" fontId="5" fillId="0" borderId="0" xfId="0" applyNumberFormat="1" applyFont="1" applyBorder="1" applyAlignment="1" applyProtection="1">
      <alignment wrapText="1"/>
      <protection locked="0"/>
    </xf>
    <xf numFmtId="4" fontId="3" fillId="0" borderId="0" xfId="2" applyNumberFormat="1" applyFont="1" applyBorder="1" applyProtection="1">
      <protection locked="0"/>
    </xf>
    <xf numFmtId="4" fontId="3" fillId="0" borderId="0" xfId="0" applyNumberFormat="1" applyFont="1" applyBorder="1" applyAlignment="1" applyProtection="1">
      <alignment wrapText="1"/>
      <protection locked="0"/>
    </xf>
    <xf numFmtId="4" fontId="3" fillId="0" borderId="0" xfId="0" applyNumberFormat="1" applyFont="1" applyFill="1" applyBorder="1" applyAlignment="1" applyProtection="1">
      <alignment wrapText="1"/>
      <protection locked="0"/>
    </xf>
    <xf numFmtId="4" fontId="5" fillId="0" borderId="0" xfId="0" applyNumberFormat="1" applyFont="1" applyFill="1" applyBorder="1" applyAlignment="1" applyProtection="1">
      <alignment wrapText="1"/>
      <protection locked="0"/>
    </xf>
    <xf numFmtId="0" fontId="5" fillId="2" borderId="33"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2" borderId="11" xfId="0" applyFont="1" applyFill="1" applyBorder="1" applyAlignment="1">
      <alignment horizontal="left" vertical="top" wrapText="1"/>
    </xf>
    <xf numFmtId="4" fontId="3" fillId="2" borderId="11" xfId="0" applyNumberFormat="1" applyFont="1" applyFill="1" applyBorder="1" applyAlignment="1">
      <alignment wrapText="1"/>
    </xf>
    <xf numFmtId="0" fontId="5" fillId="2" borderId="11" xfId="0" applyFont="1" applyFill="1" applyBorder="1" applyAlignment="1">
      <alignment horizontal="center" wrapText="1"/>
    </xf>
    <xf numFmtId="4" fontId="3" fillId="2" borderId="11" xfId="0" applyNumberFormat="1" applyFont="1" applyFill="1" applyBorder="1" applyAlignment="1" applyProtection="1">
      <alignment wrapText="1"/>
      <protection locked="0"/>
    </xf>
    <xf numFmtId="4" fontId="3" fillId="2" borderId="35" xfId="0" applyNumberFormat="1" applyFont="1" applyFill="1" applyBorder="1" applyAlignment="1">
      <alignment wrapText="1"/>
    </xf>
    <xf numFmtId="0" fontId="5" fillId="4" borderId="33" xfId="0" applyFont="1" applyFill="1" applyBorder="1" applyAlignment="1">
      <alignment horizontal="center" vertical="center" wrapText="1"/>
    </xf>
    <xf numFmtId="49" fontId="5" fillId="4" borderId="11" xfId="0" applyNumberFormat="1" applyFont="1" applyFill="1" applyBorder="1" applyAlignment="1">
      <alignment horizontal="center" vertical="center" wrapText="1"/>
    </xf>
    <xf numFmtId="0" fontId="5" fillId="4" borderId="11" xfId="0" applyFont="1" applyFill="1" applyBorder="1" applyAlignment="1">
      <alignment horizontal="left" vertical="top" wrapText="1"/>
    </xf>
    <xf numFmtId="4" fontId="3" fillId="4" borderId="11" xfId="0" applyNumberFormat="1" applyFont="1" applyFill="1" applyBorder="1" applyAlignment="1">
      <alignment wrapText="1"/>
    </xf>
    <xf numFmtId="0" fontId="5" fillId="4" borderId="11" xfId="0" applyFont="1" applyFill="1" applyBorder="1" applyAlignment="1">
      <alignment horizontal="center" wrapText="1"/>
    </xf>
    <xf numFmtId="4" fontId="3" fillId="4" borderId="11" xfId="0" applyNumberFormat="1" applyFont="1" applyFill="1" applyBorder="1" applyAlignment="1" applyProtection="1">
      <alignment wrapText="1"/>
      <protection locked="0"/>
    </xf>
    <xf numFmtId="4" fontId="3" fillId="4" borderId="35" xfId="0" applyNumberFormat="1" applyFont="1" applyFill="1" applyBorder="1" applyAlignment="1">
      <alignment wrapText="1"/>
    </xf>
    <xf numFmtId="0" fontId="3" fillId="0" borderId="33" xfId="0" applyFont="1" applyFill="1" applyBorder="1" applyAlignment="1">
      <alignment horizontal="center" vertical="center" wrapText="1"/>
    </xf>
    <xf numFmtId="49" fontId="3" fillId="0" borderId="11" xfId="0" applyNumberFormat="1" applyFont="1" applyFill="1" applyBorder="1" applyAlignment="1">
      <alignment horizontal="center" vertical="center" wrapText="1"/>
    </xf>
    <xf numFmtId="49" fontId="3" fillId="0" borderId="11" xfId="0" applyNumberFormat="1" applyFont="1" applyFill="1" applyBorder="1" applyAlignment="1">
      <alignment horizontal="left" vertical="top" wrapText="1"/>
    </xf>
    <xf numFmtId="4" fontId="3" fillId="0" borderId="11" xfId="0" applyNumberFormat="1" applyFont="1" applyFill="1" applyBorder="1" applyAlignment="1">
      <alignment wrapText="1"/>
    </xf>
    <xf numFmtId="0" fontId="3" fillId="0" borderId="11" xfId="0" applyFont="1" applyFill="1" applyBorder="1" applyAlignment="1">
      <alignment horizontal="center" wrapText="1"/>
    </xf>
    <xf numFmtId="4" fontId="3" fillId="0" borderId="11" xfId="0" applyNumberFormat="1" applyFont="1" applyBorder="1" applyAlignment="1" applyProtection="1">
      <alignment wrapText="1"/>
      <protection locked="0"/>
    </xf>
    <xf numFmtId="4" fontId="3" fillId="0" borderId="35" xfId="0" applyNumberFormat="1" applyFont="1" applyFill="1" applyBorder="1" applyAlignment="1">
      <alignment wrapText="1"/>
    </xf>
    <xf numFmtId="49" fontId="3" fillId="0" borderId="11" xfId="1" applyNumberFormat="1"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11" xfId="0" applyFont="1" applyFill="1" applyBorder="1" applyAlignment="1">
      <alignment horizontal="center" wrapText="1"/>
    </xf>
    <xf numFmtId="49" fontId="3" fillId="0" borderId="11" xfId="0" applyNumberFormat="1" applyFont="1" applyBorder="1" applyAlignment="1">
      <alignment horizontal="center" vertical="center" wrapText="1"/>
    </xf>
    <xf numFmtId="4" fontId="3" fillId="0" borderId="11" xfId="0" applyNumberFormat="1" applyFont="1" applyBorder="1" applyAlignment="1">
      <alignment wrapText="1"/>
    </xf>
    <xf numFmtId="0" fontId="3" fillId="0" borderId="11" xfId="0" applyFont="1" applyBorder="1" applyAlignment="1">
      <alignment horizontal="center" wrapText="1"/>
    </xf>
    <xf numFmtId="0" fontId="3" fillId="0" borderId="11" xfId="0" applyFont="1" applyBorder="1" applyAlignment="1">
      <alignment vertical="top" wrapText="1"/>
    </xf>
    <xf numFmtId="2" fontId="3" fillId="0" borderId="11" xfId="0" applyNumberFormat="1" applyFont="1" applyBorder="1" applyAlignment="1">
      <alignment wrapText="1"/>
    </xf>
    <xf numFmtId="49" fontId="5" fillId="4" borderId="11" xfId="0" applyNumberFormat="1" applyFont="1" applyFill="1" applyBorder="1" applyAlignment="1">
      <alignment horizontal="left" vertical="top" wrapText="1"/>
    </xf>
    <xf numFmtId="4" fontId="3" fillId="0" borderId="11" xfId="0" applyNumberFormat="1" applyFont="1" applyBorder="1" applyAlignment="1" applyProtection="1">
      <alignment wrapText="1"/>
    </xf>
    <xf numFmtId="0" fontId="3" fillId="2" borderId="33"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5" fillId="2" borderId="11" xfId="0" applyFont="1" applyFill="1" applyBorder="1" applyAlignment="1">
      <alignment vertical="top" wrapText="1"/>
    </xf>
    <xf numFmtId="0" fontId="3" fillId="2" borderId="11" xfId="0" applyFont="1" applyFill="1" applyBorder="1" applyAlignment="1">
      <alignment horizontal="center" wrapText="1"/>
    </xf>
    <xf numFmtId="4" fontId="5" fillId="2" borderId="35" xfId="0" applyNumberFormat="1" applyFont="1" applyFill="1" applyBorder="1" applyAlignment="1">
      <alignment wrapText="1"/>
    </xf>
    <xf numFmtId="49" fontId="5" fillId="2" borderId="11" xfId="0" applyNumberFormat="1" applyFont="1" applyFill="1" applyBorder="1" applyAlignment="1">
      <alignment horizontal="center" vertical="center" wrapText="1"/>
    </xf>
    <xf numFmtId="49" fontId="5" fillId="2" borderId="11" xfId="0" applyNumberFormat="1" applyFont="1" applyFill="1" applyBorder="1" applyAlignment="1">
      <alignment vertical="top" wrapText="1"/>
    </xf>
    <xf numFmtId="49" fontId="5" fillId="4" borderId="11" xfId="0" applyNumberFormat="1" applyFont="1" applyFill="1" applyBorder="1" applyAlignment="1">
      <alignment vertical="top" wrapText="1"/>
    </xf>
    <xf numFmtId="0" fontId="3" fillId="0" borderId="33" xfId="0" applyFont="1" applyBorder="1" applyAlignment="1">
      <alignment horizontal="center" vertical="center" wrapText="1"/>
    </xf>
    <xf numFmtId="49" fontId="3" fillId="0" borderId="11" xfId="0" applyNumberFormat="1" applyFont="1" applyBorder="1" applyAlignment="1">
      <alignment vertical="top" wrapText="1"/>
    </xf>
    <xf numFmtId="4" fontId="5" fillId="4" borderId="11" xfId="0" applyNumberFormat="1" applyFont="1" applyFill="1" applyBorder="1" applyAlignment="1">
      <alignment wrapText="1"/>
    </xf>
    <xf numFmtId="1" fontId="5" fillId="4" borderId="11" xfId="0" applyNumberFormat="1" applyFont="1" applyFill="1" applyBorder="1" applyAlignment="1" applyProtection="1">
      <alignment horizontal="center"/>
    </xf>
    <xf numFmtId="4" fontId="5" fillId="4" borderId="11" xfId="0" applyNumberFormat="1" applyFont="1" applyFill="1" applyBorder="1" applyAlignment="1" applyProtection="1">
      <alignment wrapText="1"/>
      <protection locked="0"/>
    </xf>
    <xf numFmtId="0" fontId="5" fillId="4" borderId="35" xfId="0" applyFont="1" applyFill="1" applyBorder="1" applyAlignment="1">
      <alignment horizontal="center" wrapText="1"/>
    </xf>
    <xf numFmtId="49" fontId="3" fillId="0" borderId="11" xfId="0" applyNumberFormat="1" applyFont="1" applyFill="1" applyBorder="1" applyAlignment="1">
      <alignment vertical="top" wrapText="1"/>
    </xf>
    <xf numFmtId="49" fontId="5" fillId="4" borderId="11" xfId="0" applyNumberFormat="1" applyFont="1" applyFill="1" applyBorder="1" applyAlignment="1">
      <alignment horizontal="center" vertical="top" wrapText="1"/>
    </xf>
    <xf numFmtId="0" fontId="5" fillId="4" borderId="11" xfId="0" applyFont="1" applyFill="1" applyBorder="1" applyAlignment="1" applyProtection="1">
      <alignment horizontal="center" wrapText="1"/>
      <protection locked="0"/>
    </xf>
    <xf numFmtId="4" fontId="5" fillId="4" borderId="35" xfId="0" applyNumberFormat="1" applyFont="1" applyFill="1" applyBorder="1" applyAlignment="1">
      <alignment wrapText="1"/>
    </xf>
    <xf numFmtId="49" fontId="3" fillId="0" borderId="11" xfId="0" applyNumberFormat="1" applyFont="1" applyBorder="1" applyAlignment="1">
      <alignment horizontal="left" vertical="top" wrapText="1"/>
    </xf>
    <xf numFmtId="4" fontId="5" fillId="2" borderId="11" xfId="0" applyNumberFormat="1" applyFont="1" applyFill="1" applyBorder="1" applyAlignment="1">
      <alignment wrapText="1"/>
    </xf>
    <xf numFmtId="4" fontId="5" fillId="2" borderId="11" xfId="0" applyNumberFormat="1" applyFont="1" applyFill="1" applyBorder="1" applyAlignment="1" applyProtection="1">
      <alignment wrapText="1"/>
      <protection locked="0"/>
    </xf>
    <xf numFmtId="0" fontId="3" fillId="0" borderId="33" xfId="0" applyFont="1" applyBorder="1" applyAlignment="1">
      <alignment horizontal="center" wrapText="1"/>
    </xf>
    <xf numFmtId="0" fontId="5" fillId="2" borderId="33" xfId="3" applyFont="1" applyFill="1" applyBorder="1" applyAlignment="1">
      <alignment horizontal="center" vertical="top"/>
    </xf>
    <xf numFmtId="0" fontId="5" fillId="2" borderId="11" xfId="3" applyFont="1" applyFill="1" applyBorder="1" applyAlignment="1">
      <alignment horizontal="center" vertical="top"/>
    </xf>
    <xf numFmtId="0" fontId="5" fillId="2" borderId="11" xfId="3" applyFont="1" applyFill="1" applyBorder="1" applyAlignment="1">
      <alignment vertical="top" wrapText="1"/>
    </xf>
    <xf numFmtId="4" fontId="3" fillId="2" borderId="11" xfId="3" applyNumberFormat="1" applyFont="1" applyFill="1" applyBorder="1" applyAlignment="1">
      <alignment horizontal="center"/>
    </xf>
    <xf numFmtId="2" fontId="5" fillId="2" borderId="11" xfId="3" applyNumberFormat="1" applyFont="1" applyFill="1" applyBorder="1" applyAlignment="1">
      <alignment horizontal="center"/>
    </xf>
    <xf numFmtId="4" fontId="3" fillId="2" borderId="11" xfId="3" applyNumberFormat="1" applyFont="1" applyFill="1" applyBorder="1" applyAlignment="1" applyProtection="1">
      <alignment horizontal="right"/>
      <protection locked="0"/>
    </xf>
    <xf numFmtId="4" fontId="3" fillId="2" borderId="35" xfId="3" applyNumberFormat="1" applyFont="1" applyFill="1" applyBorder="1"/>
    <xf numFmtId="0" fontId="3" fillId="0" borderId="11" xfId="2" applyFont="1" applyBorder="1"/>
    <xf numFmtId="0" fontId="3" fillId="0" borderId="11" xfId="2" applyFont="1" applyBorder="1" applyAlignment="1">
      <alignment vertical="top" wrapText="1"/>
    </xf>
    <xf numFmtId="0" fontId="3" fillId="2" borderId="33" xfId="3" applyFont="1" applyFill="1" applyBorder="1" applyAlignment="1">
      <alignment horizontal="center"/>
    </xf>
    <xf numFmtId="0" fontId="3" fillId="2" borderId="11" xfId="3" applyFont="1" applyFill="1" applyBorder="1"/>
    <xf numFmtId="0" fontId="5" fillId="2" borderId="11" xfId="2" applyFont="1" applyFill="1" applyBorder="1" applyAlignment="1">
      <alignment vertical="top" wrapText="1"/>
    </xf>
    <xf numFmtId="4" fontId="3" fillId="2" borderId="11" xfId="3" applyNumberFormat="1" applyFont="1" applyFill="1" applyBorder="1"/>
    <xf numFmtId="4" fontId="3" fillId="2" borderId="11" xfId="3" applyNumberFormat="1" applyFont="1" applyFill="1" applyBorder="1" applyProtection="1">
      <protection locked="0"/>
    </xf>
    <xf numFmtId="4" fontId="5" fillId="2" borderId="35" xfId="2" applyNumberFormat="1" applyFont="1" applyFill="1" applyBorder="1"/>
    <xf numFmtId="4" fontId="72" fillId="0" borderId="0" xfId="16" applyNumberFormat="1" applyFont="1" applyAlignment="1" applyProtection="1">
      <alignment horizontal="left"/>
      <protection locked="0"/>
    </xf>
    <xf numFmtId="4" fontId="71" fillId="0" borderId="0" xfId="19" applyNumberFormat="1" applyFont="1" applyProtection="1">
      <protection locked="0"/>
    </xf>
    <xf numFmtId="4" fontId="71" fillId="0" borderId="7" xfId="19" applyNumberFormat="1" applyFont="1" applyBorder="1" applyProtection="1">
      <protection locked="0"/>
    </xf>
    <xf numFmtId="4" fontId="71" fillId="0" borderId="11" xfId="2" applyNumberFormat="1" applyFont="1" applyBorder="1" applyAlignment="1" applyProtection="1">
      <alignment horizontal="center" vertical="center"/>
      <protection locked="0"/>
    </xf>
    <xf numFmtId="4" fontId="77" fillId="2" borderId="11" xfId="19" applyNumberFormat="1" applyFont="1" applyFill="1" applyBorder="1" applyAlignment="1" applyProtection="1">
      <alignment horizontal="right" wrapText="1"/>
      <protection locked="0"/>
    </xf>
    <xf numFmtId="4" fontId="71" fillId="4" borderId="11" xfId="19" applyNumberFormat="1" applyFont="1" applyFill="1" applyBorder="1" applyAlignment="1" applyProtection="1">
      <alignment horizontal="right" wrapText="1"/>
      <protection locked="0"/>
    </xf>
    <xf numFmtId="4" fontId="71" fillId="0" borderId="11" xfId="19" applyNumberFormat="1" applyFont="1" applyBorder="1" applyAlignment="1" applyProtection="1">
      <alignment horizontal="right" wrapText="1"/>
      <protection locked="0"/>
    </xf>
    <xf numFmtId="0" fontId="71" fillId="4" borderId="11" xfId="19" applyFont="1" applyFill="1" applyBorder="1" applyAlignment="1" applyProtection="1">
      <alignment wrapText="1"/>
      <protection locked="0"/>
    </xf>
    <xf numFmtId="4" fontId="73" fillId="4" borderId="11" xfId="19" applyNumberFormat="1" applyFont="1" applyFill="1" applyBorder="1" applyAlignment="1" applyProtection="1">
      <alignment horizontal="right" wrapText="1"/>
      <protection locked="0"/>
    </xf>
    <xf numFmtId="4" fontId="73" fillId="2" borderId="11" xfId="19" applyNumberFormat="1" applyFont="1" applyFill="1" applyBorder="1" applyAlignment="1" applyProtection="1">
      <alignment horizontal="right" wrapText="1"/>
      <protection locked="0"/>
    </xf>
    <xf numFmtId="4" fontId="71" fillId="0" borderId="11" xfId="19" applyNumberFormat="1" applyFont="1" applyBorder="1" applyAlignment="1" applyProtection="1">
      <alignment horizontal="right" wrapText="1"/>
    </xf>
    <xf numFmtId="0" fontId="72" fillId="0" borderId="0" xfId="16" applyFont="1" applyAlignment="1" applyProtection="1">
      <alignment horizontal="left"/>
      <protection locked="0"/>
    </xf>
    <xf numFmtId="2" fontId="77" fillId="2" borderId="11" xfId="19" applyNumberFormat="1" applyFont="1" applyFill="1" applyBorder="1" applyAlignment="1" applyProtection="1">
      <alignment horizontal="right" wrapText="1"/>
      <protection locked="0"/>
    </xf>
    <xf numFmtId="2" fontId="71" fillId="4" borderId="11" xfId="19" applyNumberFormat="1" applyFont="1" applyFill="1" applyBorder="1" applyAlignment="1" applyProtection="1">
      <alignment horizontal="right" wrapText="1"/>
      <protection locked="0"/>
    </xf>
    <xf numFmtId="0" fontId="71" fillId="0" borderId="0" xfId="19" applyFont="1" applyProtection="1">
      <protection locked="0"/>
    </xf>
    <xf numFmtId="0" fontId="106" fillId="0" borderId="0" xfId="16" applyFont="1" applyAlignment="1" applyProtection="1">
      <alignment horizontal="left"/>
      <protection locked="0"/>
    </xf>
    <xf numFmtId="4" fontId="105" fillId="0" borderId="0" xfId="19" applyNumberFormat="1" applyFont="1" applyProtection="1">
      <protection locked="0"/>
    </xf>
    <xf numFmtId="4" fontId="105" fillId="0" borderId="7" xfId="19" applyNumberFormat="1" applyFont="1" applyBorder="1" applyProtection="1">
      <protection locked="0"/>
    </xf>
    <xf numFmtId="0" fontId="105" fillId="0" borderId="0" xfId="16" applyFont="1" applyAlignment="1" applyProtection="1">
      <alignment horizontal="left"/>
      <protection locked="0"/>
    </xf>
    <xf numFmtId="4" fontId="105" fillId="0" borderId="11" xfId="2" applyNumberFormat="1" applyFont="1" applyBorder="1" applyAlignment="1" applyProtection="1">
      <alignment horizontal="center" vertical="center"/>
      <protection locked="0"/>
    </xf>
    <xf numFmtId="2" fontId="110" fillId="2" borderId="11" xfId="19" applyNumberFormat="1" applyFont="1" applyFill="1" applyBorder="1" applyAlignment="1" applyProtection="1">
      <alignment horizontal="right" wrapText="1"/>
      <protection locked="0"/>
    </xf>
    <xf numFmtId="2" fontId="105" fillId="4" borderId="11" xfId="19" applyNumberFormat="1" applyFont="1" applyFill="1" applyBorder="1" applyAlignment="1" applyProtection="1">
      <alignment horizontal="right" wrapText="1"/>
      <protection locked="0"/>
    </xf>
    <xf numFmtId="4" fontId="105" fillId="0" borderId="11" xfId="19" applyNumberFormat="1" applyFont="1" applyBorder="1" applyAlignment="1" applyProtection="1">
      <alignment horizontal="right" wrapText="1"/>
      <protection locked="0"/>
    </xf>
    <xf numFmtId="4" fontId="71" fillId="0" borderId="11" xfId="19" applyNumberFormat="1" applyFont="1" applyFill="1" applyBorder="1" applyAlignment="1" applyProtection="1">
      <alignment horizontal="right" wrapText="1"/>
      <protection locked="0"/>
    </xf>
    <xf numFmtId="4" fontId="73" fillId="4" borderId="11" xfId="19" applyNumberFormat="1" applyFont="1" applyFill="1" applyBorder="1" applyAlignment="1" applyProtection="1">
      <alignment wrapText="1"/>
      <protection locked="0"/>
    </xf>
    <xf numFmtId="4" fontId="73" fillId="4" borderId="11" xfId="19" applyNumberFormat="1" applyFont="1" applyFill="1" applyBorder="1" applyProtection="1">
      <protection locked="0"/>
    </xf>
    <xf numFmtId="0" fontId="71" fillId="0" borderId="0" xfId="19" applyFont="1" applyFill="1" applyProtection="1">
      <protection locked="0"/>
    </xf>
    <xf numFmtId="0" fontId="105" fillId="0" borderId="0" xfId="19" applyFont="1" applyProtection="1">
      <protection locked="0"/>
    </xf>
    <xf numFmtId="4" fontId="105" fillId="4" borderId="11" xfId="19" applyNumberFormat="1" applyFont="1" applyFill="1" applyBorder="1" applyAlignment="1" applyProtection="1">
      <alignment wrapText="1"/>
      <protection locked="0"/>
    </xf>
    <xf numFmtId="4" fontId="77" fillId="2" borderId="11" xfId="19" applyNumberFormat="1" applyFont="1" applyFill="1" applyBorder="1" applyAlignment="1" applyProtection="1">
      <alignment wrapText="1"/>
      <protection locked="0"/>
    </xf>
    <xf numFmtId="4" fontId="77" fillId="2" borderId="11" xfId="19" applyNumberFormat="1" applyFont="1" applyFill="1" applyBorder="1" applyProtection="1">
      <protection locked="0"/>
    </xf>
    <xf numFmtId="0" fontId="77" fillId="2" borderId="11" xfId="19" applyFont="1" applyFill="1" applyBorder="1" applyProtection="1">
      <protection locked="0"/>
    </xf>
    <xf numFmtId="4" fontId="105" fillId="0" borderId="11" xfId="19" applyNumberFormat="1" applyFont="1" applyBorder="1" applyAlignment="1" applyProtection="1">
      <alignment horizontal="right" wrapText="1"/>
    </xf>
    <xf numFmtId="0" fontId="106" fillId="0" borderId="0" xfId="16" applyFont="1" applyFill="1" applyAlignment="1" applyProtection="1">
      <alignment horizontal="left"/>
      <protection locked="0"/>
    </xf>
    <xf numFmtId="4" fontId="105" fillId="0" borderId="0" xfId="19" applyNumberFormat="1" applyFont="1" applyFill="1" applyProtection="1">
      <protection locked="0"/>
    </xf>
    <xf numFmtId="4" fontId="105" fillId="0" borderId="7" xfId="19" applyNumberFormat="1" applyFont="1" applyFill="1" applyBorder="1" applyProtection="1">
      <protection locked="0"/>
    </xf>
    <xf numFmtId="0" fontId="105" fillId="0" borderId="0" xfId="16" applyFont="1" applyFill="1" applyAlignment="1" applyProtection="1">
      <alignment horizontal="left"/>
      <protection locked="0"/>
    </xf>
    <xf numFmtId="4" fontId="105" fillId="0" borderId="11" xfId="2" applyNumberFormat="1" applyFont="1" applyFill="1" applyBorder="1" applyAlignment="1" applyProtection="1">
      <alignment horizontal="center" vertical="center"/>
      <protection locked="0"/>
    </xf>
    <xf numFmtId="4" fontId="105" fillId="0" borderId="11" xfId="19" applyNumberFormat="1" applyFont="1" applyFill="1" applyBorder="1" applyAlignment="1" applyProtection="1">
      <alignment horizontal="right" wrapText="1"/>
      <protection locked="0"/>
    </xf>
    <xf numFmtId="0" fontId="73" fillId="4" borderId="11" xfId="19" applyFont="1" applyFill="1" applyBorder="1" applyAlignment="1" applyProtection="1">
      <alignment wrapText="1"/>
      <protection locked="0"/>
    </xf>
    <xf numFmtId="0" fontId="73" fillId="4" borderId="11" xfId="19" applyFont="1" applyFill="1" applyBorder="1" applyProtection="1">
      <protection locked="0"/>
    </xf>
    <xf numFmtId="4" fontId="71" fillId="0" borderId="32" xfId="19" applyNumberFormat="1" applyFont="1" applyFill="1" applyBorder="1" applyAlignment="1" applyProtection="1">
      <alignment horizontal="right" wrapText="1"/>
      <protection locked="0"/>
    </xf>
    <xf numFmtId="4" fontId="71" fillId="0" borderId="0" xfId="19" applyNumberFormat="1" applyFont="1" applyFill="1" applyBorder="1" applyAlignment="1" applyProtection="1">
      <alignment horizontal="right" wrapText="1"/>
      <protection locked="0"/>
    </xf>
    <xf numFmtId="0" fontId="71" fillId="0" borderId="0" xfId="19" applyFont="1" applyFill="1" applyBorder="1" applyProtection="1">
      <protection locked="0"/>
    </xf>
    <xf numFmtId="0" fontId="105" fillId="0" borderId="0" xfId="19" applyFont="1" applyFill="1" applyProtection="1">
      <protection locked="0"/>
    </xf>
    <xf numFmtId="4" fontId="105" fillId="0" borderId="11" xfId="19" applyNumberFormat="1" applyFont="1" applyFill="1" applyBorder="1" applyAlignment="1" applyProtection="1">
      <alignment horizontal="right" wrapText="1"/>
    </xf>
    <xf numFmtId="4" fontId="74" fillId="0" borderId="0" xfId="19" applyNumberFormat="1" applyFont="1" applyFill="1" applyBorder="1" applyAlignment="1" applyProtection="1">
      <alignment horizontal="right" wrapText="1"/>
      <protection locked="0"/>
    </xf>
    <xf numFmtId="4" fontId="71" fillId="0" borderId="11" xfId="19" applyNumberFormat="1" applyFont="1" applyFill="1" applyBorder="1" applyAlignment="1" applyProtection="1">
      <alignment horizontal="right" wrapText="1"/>
    </xf>
    <xf numFmtId="4" fontId="105" fillId="0" borderId="7" xfId="19" applyNumberFormat="1" applyFont="1" applyFill="1" applyBorder="1" applyAlignment="1">
      <alignment horizontal="center"/>
    </xf>
    <xf numFmtId="4" fontId="105" fillId="0" borderId="0" xfId="19" applyNumberFormat="1" applyFont="1" applyFill="1" applyAlignment="1">
      <alignment horizontal="center"/>
    </xf>
    <xf numFmtId="0" fontId="71" fillId="0" borderId="0" xfId="16" applyFont="1" applyBorder="1" applyAlignment="1">
      <alignment horizontal="center" wrapText="1"/>
    </xf>
    <xf numFmtId="0" fontId="71" fillId="0" borderId="7" xfId="16" applyFont="1" applyBorder="1" applyAlignment="1">
      <alignment horizontal="center" wrapText="1"/>
    </xf>
    <xf numFmtId="0" fontId="73" fillId="0" borderId="0" xfId="16" applyFont="1" applyBorder="1" applyAlignment="1">
      <alignment horizontal="center"/>
    </xf>
    <xf numFmtId="0" fontId="71" fillId="0" borderId="7" xfId="16" applyFont="1" applyBorder="1" applyAlignment="1">
      <alignment horizontal="center"/>
    </xf>
    <xf numFmtId="0" fontId="71" fillId="0" borderId="0" xfId="19" applyFont="1" applyAlignment="1">
      <alignment horizontal="center"/>
    </xf>
    <xf numFmtId="0" fontId="71" fillId="0" borderId="8" xfId="2" applyFont="1" applyBorder="1" applyAlignment="1">
      <alignment horizontal="center"/>
    </xf>
    <xf numFmtId="0" fontId="71" fillId="4" borderId="11" xfId="16" applyFont="1" applyFill="1" applyBorder="1" applyAlignment="1">
      <alignment horizontal="center" wrapText="1"/>
    </xf>
    <xf numFmtId="0" fontId="71" fillId="0" borderId="11" xfId="2" applyFont="1" applyBorder="1" applyAlignment="1">
      <alignment horizontal="center"/>
    </xf>
    <xf numFmtId="0" fontId="71" fillId="0" borderId="11" xfId="16" applyFont="1" applyBorder="1" applyAlignment="1">
      <alignment horizontal="center"/>
    </xf>
    <xf numFmtId="0" fontId="71" fillId="0" borderId="11" xfId="16" applyFont="1" applyFill="1" applyBorder="1" applyAlignment="1">
      <alignment horizontal="center"/>
    </xf>
    <xf numFmtId="0" fontId="72" fillId="0" borderId="0" xfId="16" applyFont="1" applyAlignment="1">
      <alignment horizontal="center"/>
    </xf>
    <xf numFmtId="4" fontId="95" fillId="4" borderId="4" xfId="22" applyNumberFormat="1" applyFont="1" applyFill="1" applyBorder="1" applyAlignment="1">
      <alignment horizontal="right"/>
    </xf>
    <xf numFmtId="2" fontId="71" fillId="0" borderId="3" xfId="16" applyNumberFormat="1" applyFont="1" applyBorder="1" applyAlignment="1" applyProtection="1">
      <alignment horizontal="right"/>
      <protection locked="0"/>
    </xf>
    <xf numFmtId="2" fontId="71" fillId="4" borderId="3" xfId="16" applyNumberFormat="1" applyFont="1" applyFill="1" applyBorder="1" applyAlignment="1" applyProtection="1">
      <alignment horizontal="right"/>
      <protection locked="0"/>
    </xf>
    <xf numFmtId="0" fontId="73" fillId="2" borderId="3" xfId="16" applyFont="1" applyFill="1" applyBorder="1" applyAlignment="1" applyProtection="1">
      <alignment wrapText="1"/>
      <protection locked="0"/>
    </xf>
    <xf numFmtId="0" fontId="73" fillId="0" borderId="11" xfId="16" applyFont="1" applyFill="1" applyBorder="1" applyAlignment="1" applyProtection="1">
      <alignment wrapText="1"/>
      <protection locked="0"/>
    </xf>
    <xf numFmtId="2" fontId="71" fillId="0" borderId="3" xfId="16" applyNumberFormat="1" applyFont="1" applyBorder="1" applyAlignment="1" applyProtection="1">
      <alignment horizontal="right"/>
    </xf>
    <xf numFmtId="2" fontId="95" fillId="4" borderId="3" xfId="16" applyNumberFormat="1" applyFont="1" applyFill="1" applyBorder="1" applyAlignment="1" applyProtection="1">
      <alignment horizontal="right"/>
      <protection locked="0"/>
    </xf>
    <xf numFmtId="2" fontId="71" fillId="0" borderId="3" xfId="16" applyNumberFormat="1" applyFont="1" applyBorder="1" applyAlignment="1" applyProtection="1">
      <alignment horizontal="right" wrapText="1"/>
      <protection locked="0"/>
    </xf>
    <xf numFmtId="2" fontId="71" fillId="4" borderId="3" xfId="16" applyNumberFormat="1" applyFont="1" applyFill="1" applyBorder="1" applyAlignment="1" applyProtection="1">
      <alignment horizontal="right" wrapText="1"/>
      <protection locked="0"/>
    </xf>
    <xf numFmtId="2" fontId="79" fillId="4" borderId="3" xfId="22" applyNumberFormat="1" applyFont="1" applyFill="1" applyBorder="1" applyAlignment="1" applyProtection="1">
      <alignment horizontal="right" vertical="top"/>
      <protection locked="0"/>
    </xf>
    <xf numFmtId="49" fontId="73" fillId="4" borderId="3" xfId="8" applyNumberFormat="1" applyFont="1" applyFill="1" applyBorder="1" applyAlignment="1" applyProtection="1">
      <alignment vertical="top" wrapText="1"/>
      <protection locked="0"/>
    </xf>
    <xf numFmtId="2" fontId="72" fillId="0" borderId="0" xfId="16" applyNumberFormat="1" applyFont="1" applyAlignment="1" applyProtection="1">
      <alignment horizontal="left"/>
      <protection locked="0"/>
    </xf>
    <xf numFmtId="2" fontId="73" fillId="0" borderId="2" xfId="16" applyNumberFormat="1" applyFont="1" applyBorder="1" applyAlignment="1" applyProtection="1">
      <alignment horizontal="center" vertical="center" wrapText="1"/>
      <protection locked="0"/>
    </xf>
    <xf numFmtId="2" fontId="73" fillId="2" borderId="3" xfId="16" applyNumberFormat="1" applyFont="1" applyFill="1" applyBorder="1" applyAlignment="1" applyProtection="1">
      <alignment wrapText="1"/>
      <protection locked="0"/>
    </xf>
    <xf numFmtId="2" fontId="101" fillId="0" borderId="3" xfId="0" applyNumberFormat="1" applyFont="1" applyBorder="1" applyAlignment="1" applyProtection="1">
      <alignment wrapText="1"/>
      <protection locked="0"/>
    </xf>
    <xf numFmtId="2" fontId="101" fillId="4" borderId="3" xfId="0" applyNumberFormat="1" applyFont="1" applyFill="1" applyBorder="1" applyAlignment="1" applyProtection="1">
      <alignment wrapText="1"/>
      <protection locked="0"/>
    </xf>
    <xf numFmtId="2" fontId="71" fillId="0" borderId="11" xfId="16" applyNumberFormat="1" applyFont="1" applyBorder="1" applyAlignment="1" applyProtection="1">
      <alignment horizontal="right" wrapText="1"/>
      <protection locked="0"/>
    </xf>
    <xf numFmtId="2" fontId="79" fillId="4" borderId="3" xfId="22" applyNumberFormat="1" applyFont="1" applyFill="1" applyBorder="1" applyAlignment="1" applyProtection="1">
      <alignment horizontal="right"/>
      <protection locked="0"/>
    </xf>
    <xf numFmtId="2" fontId="101" fillId="0" borderId="0" xfId="0" applyNumberFormat="1" applyFont="1" applyAlignment="1" applyProtection="1">
      <alignment wrapText="1"/>
      <protection locked="0"/>
    </xf>
    <xf numFmtId="2" fontId="73" fillId="2" borderId="11" xfId="16" applyNumberFormat="1" applyFont="1" applyFill="1" applyBorder="1" applyAlignment="1" applyProtection="1">
      <alignment wrapText="1"/>
      <protection locked="0"/>
    </xf>
    <xf numFmtId="2" fontId="71" fillId="0" borderId="0" xfId="16" applyNumberFormat="1" applyFont="1" applyBorder="1" applyAlignment="1" applyProtection="1">
      <alignment horizontal="right" wrapText="1"/>
      <protection locked="0"/>
    </xf>
    <xf numFmtId="2" fontId="86" fillId="0" borderId="0" xfId="0" applyNumberFormat="1" applyFont="1" applyAlignment="1" applyProtection="1">
      <protection locked="0"/>
    </xf>
    <xf numFmtId="2" fontId="86" fillId="0" borderId="0" xfId="0" applyNumberFormat="1" applyFont="1" applyProtection="1">
      <protection locked="0"/>
    </xf>
    <xf numFmtId="2" fontId="101" fillId="0" borderId="3" xfId="0" applyNumberFormat="1" applyFont="1" applyBorder="1" applyAlignment="1" applyProtection="1">
      <alignment wrapText="1"/>
    </xf>
    <xf numFmtId="2" fontId="71" fillId="0" borderId="11" xfId="16" applyNumberFormat="1" applyFont="1" applyFill="1" applyBorder="1" applyAlignment="1" applyProtection="1">
      <alignment horizontal="right" vertical="top"/>
      <protection locked="0"/>
    </xf>
    <xf numFmtId="2" fontId="71" fillId="4" borderId="11" xfId="16" applyNumberFormat="1" applyFont="1" applyFill="1" applyBorder="1" applyAlignment="1" applyProtection="1">
      <alignment horizontal="right" vertical="top"/>
      <protection locked="0"/>
    </xf>
    <xf numFmtId="2" fontId="71" fillId="0" borderId="11" xfId="16" applyNumberFormat="1" applyFont="1" applyFill="1" applyBorder="1" applyAlignment="1" applyProtection="1">
      <alignment horizontal="right" vertical="top"/>
    </xf>
    <xf numFmtId="2" fontId="71" fillId="0" borderId="3" xfId="16" applyNumberFormat="1" applyFont="1" applyFill="1" applyBorder="1" applyAlignment="1" applyProtection="1">
      <alignment horizontal="right" vertical="top"/>
      <protection locked="0"/>
    </xf>
    <xf numFmtId="2" fontId="71" fillId="4" borderId="3" xfId="16" applyNumberFormat="1" applyFont="1" applyFill="1" applyBorder="1" applyAlignment="1" applyProtection="1">
      <alignment horizontal="right" vertical="top"/>
      <protection locked="0"/>
    </xf>
    <xf numFmtId="2" fontId="71" fillId="0" borderId="3" xfId="16" applyNumberFormat="1" applyFont="1" applyFill="1" applyBorder="1" applyAlignment="1" applyProtection="1">
      <alignment horizontal="right" vertical="top"/>
    </xf>
    <xf numFmtId="2" fontId="71" fillId="0" borderId="3" xfId="16" applyNumberFormat="1" applyFont="1" applyBorder="1" applyAlignment="1" applyProtection="1">
      <alignment horizontal="right" wrapText="1"/>
    </xf>
    <xf numFmtId="0" fontId="71" fillId="0" borderId="34" xfId="0" applyFont="1" applyBorder="1" applyAlignment="1">
      <alignment horizontal="center" wrapText="1"/>
    </xf>
    <xf numFmtId="2" fontId="71" fillId="0" borderId="34" xfId="0" applyNumberFormat="1" applyFont="1" applyBorder="1" applyAlignment="1">
      <alignment wrapText="1"/>
    </xf>
    <xf numFmtId="4" fontId="71" fillId="0" borderId="3" xfId="2" applyNumberFormat="1" applyFont="1" applyBorder="1" applyAlignment="1" applyProtection="1">
      <alignment vertical="top"/>
      <protection locked="0"/>
    </xf>
    <xf numFmtId="4" fontId="71" fillId="2" borderId="3" xfId="2" applyNumberFormat="1" applyFont="1" applyFill="1" applyBorder="1" applyAlignment="1" applyProtection="1">
      <alignment vertical="top"/>
      <protection locked="0"/>
    </xf>
    <xf numFmtId="4" fontId="71" fillId="0" borderId="3" xfId="2" applyNumberFormat="1" applyFont="1" applyBorder="1" applyAlignment="1" applyProtection="1">
      <alignment vertical="top"/>
    </xf>
    <xf numFmtId="4" fontId="73" fillId="3" borderId="3" xfId="2" applyNumberFormat="1" applyFont="1" applyFill="1" applyBorder="1" applyAlignment="1" applyProtection="1">
      <alignment vertical="top"/>
      <protection locked="0"/>
    </xf>
    <xf numFmtId="4" fontId="73" fillId="0" borderId="11" xfId="2" applyNumberFormat="1" applyFont="1" applyFill="1" applyBorder="1" applyAlignment="1" applyProtection="1">
      <alignment vertical="top"/>
      <protection locked="0"/>
    </xf>
    <xf numFmtId="4" fontId="71" fillId="4" borderId="3" xfId="2" applyNumberFormat="1" applyFont="1" applyFill="1" applyBorder="1" applyAlignment="1" applyProtection="1">
      <alignment vertical="top"/>
      <protection locked="0"/>
    </xf>
    <xf numFmtId="4" fontId="8" fillId="0" borderId="3" xfId="10" applyNumberFormat="1" applyFont="1" applyFill="1" applyBorder="1" applyAlignment="1" applyProtection="1">
      <alignment horizontal="right" vertical="top"/>
      <protection locked="0"/>
    </xf>
    <xf numFmtId="4" fontId="8" fillId="4" borderId="3" xfId="10" applyNumberFormat="1" applyFont="1" applyFill="1" applyBorder="1" applyAlignment="1" applyProtection="1">
      <alignment horizontal="right" vertical="top"/>
      <protection locked="0"/>
    </xf>
    <xf numFmtId="4" fontId="8" fillId="0" borderId="3" xfId="10" applyNumberFormat="1" applyFont="1" applyFill="1" applyBorder="1" applyAlignment="1" applyProtection="1">
      <alignment horizontal="right" vertical="top"/>
    </xf>
    <xf numFmtId="4" fontId="105" fillId="0" borderId="3" xfId="10" applyNumberFormat="1" applyFont="1" applyFill="1" applyBorder="1" applyAlignment="1" applyProtection="1">
      <alignment horizontal="right" vertical="top"/>
      <protection locked="0"/>
    </xf>
    <xf numFmtId="4" fontId="105" fillId="4" borderId="3" xfId="10" applyNumberFormat="1" applyFont="1" applyFill="1" applyBorder="1" applyAlignment="1" applyProtection="1">
      <alignment horizontal="right" vertical="top"/>
      <protection locked="0"/>
    </xf>
    <xf numFmtId="4" fontId="71" fillId="0" borderId="11" xfId="2" applyNumberFormat="1" applyFont="1" applyBorder="1" applyAlignment="1" applyProtection="1">
      <protection locked="0"/>
    </xf>
    <xf numFmtId="4" fontId="71" fillId="4" borderId="11" xfId="2" applyNumberFormat="1" applyFont="1" applyFill="1" applyBorder="1" applyAlignment="1" applyProtection="1">
      <protection locked="0"/>
    </xf>
    <xf numFmtId="4" fontId="71" fillId="0" borderId="11" xfId="2" applyNumberFormat="1" applyFont="1" applyBorder="1" applyAlignment="1" applyProtection="1"/>
    <xf numFmtId="4" fontId="105" fillId="4" borderId="11" xfId="19" applyNumberFormat="1" applyFont="1" applyFill="1" applyBorder="1" applyAlignment="1" applyProtection="1">
      <alignment horizontal="right" wrapText="1"/>
      <protection locked="0"/>
    </xf>
    <xf numFmtId="4" fontId="71" fillId="0" borderId="3" xfId="2" applyNumberFormat="1" applyFont="1" applyBorder="1" applyAlignment="1" applyProtection="1">
      <protection locked="0"/>
    </xf>
    <xf numFmtId="4" fontId="71" fillId="2" borderId="3" xfId="2" applyNumberFormat="1" applyFont="1" applyFill="1" applyBorder="1" applyAlignment="1" applyProtection="1">
      <protection locked="0"/>
    </xf>
    <xf numFmtId="4" fontId="71" fillId="0" borderId="3" xfId="2" applyNumberFormat="1" applyFont="1" applyBorder="1" applyAlignment="1" applyProtection="1"/>
    <xf numFmtId="4" fontId="89" fillId="0" borderId="3" xfId="10" applyNumberFormat="1" applyFont="1" applyBorder="1" applyAlignment="1" applyProtection="1">
      <alignment horizontal="right" vertical="top"/>
      <protection locked="0"/>
    </xf>
    <xf numFmtId="4" fontId="89" fillId="4" borderId="3" xfId="10" applyNumberFormat="1" applyFont="1" applyFill="1" applyBorder="1" applyAlignment="1" applyProtection="1">
      <alignment horizontal="right" vertical="top"/>
      <protection locked="0"/>
    </xf>
    <xf numFmtId="4" fontId="88" fillId="2" borderId="4" xfId="10" applyNumberFormat="1" applyFont="1" applyFill="1" applyBorder="1" applyAlignment="1">
      <alignment vertical="top"/>
    </xf>
    <xf numFmtId="170" fontId="23" fillId="0" borderId="0" xfId="12" applyNumberFormat="1" applyFont="1" applyBorder="1" applyAlignment="1" applyProtection="1">
      <alignment horizontal="center"/>
      <protection locked="0"/>
    </xf>
    <xf numFmtId="4" fontId="23" fillId="0" borderId="0" xfId="13" applyNumberFormat="1" applyFont="1" applyAlignment="1" applyProtection="1">
      <alignment horizontal="center" vertical="top"/>
      <protection locked="0"/>
    </xf>
    <xf numFmtId="4" fontId="105" fillId="0" borderId="3" xfId="10" applyNumberFormat="1" applyFont="1" applyFill="1" applyBorder="1" applyAlignment="1" applyProtection="1">
      <alignment horizontal="right"/>
      <protection locked="0"/>
    </xf>
    <xf numFmtId="4" fontId="105" fillId="0" borderId="3" xfId="10" applyNumberFormat="1" applyFont="1" applyFill="1" applyBorder="1" applyAlignment="1" applyProtection="1">
      <alignment horizontal="right"/>
    </xf>
    <xf numFmtId="4" fontId="105" fillId="0" borderId="40" xfId="10" applyNumberFormat="1" applyFont="1" applyFill="1" applyBorder="1" applyAlignment="1" applyProtection="1">
      <alignment horizontal="right"/>
      <protection locked="0"/>
    </xf>
    <xf numFmtId="4" fontId="105" fillId="0" borderId="39" xfId="10" applyNumberFormat="1" applyFont="1" applyFill="1" applyBorder="1" applyAlignment="1"/>
    <xf numFmtId="174" fontId="39" fillId="0" borderId="0" xfId="15" applyNumberFormat="1" applyFont="1" applyFill="1" applyAlignment="1" applyProtection="1">
      <alignment horizontal="right" vertical="center"/>
      <protection locked="0"/>
    </xf>
    <xf numFmtId="174" fontId="39" fillId="0" borderId="0" xfId="15" applyNumberFormat="1" applyFont="1" applyFill="1" applyAlignment="1" applyProtection="1">
      <alignment horizontal="right" vertical="center"/>
    </xf>
    <xf numFmtId="0" fontId="55" fillId="0" borderId="2" xfId="0" applyNumberFormat="1" applyFont="1" applyFill="1" applyBorder="1" applyAlignment="1" applyProtection="1">
      <alignment horizontal="center" wrapText="1"/>
      <protection locked="0"/>
    </xf>
    <xf numFmtId="0" fontId="71" fillId="0" borderId="3" xfId="16" applyFont="1" applyBorder="1" applyAlignment="1">
      <alignment horizontal="left" vertical="top" wrapText="1"/>
    </xf>
    <xf numFmtId="0" fontId="71" fillId="0" borderId="11" xfId="16" applyFont="1" applyFill="1" applyBorder="1" applyAlignment="1">
      <alignment horizontal="left" vertical="top" wrapText="1"/>
    </xf>
    <xf numFmtId="0" fontId="71" fillId="0" borderId="11" xfId="16" applyFont="1" applyBorder="1" applyAlignment="1">
      <alignment horizontal="left" vertical="top" wrapText="1"/>
    </xf>
    <xf numFmtId="0" fontId="71" fillId="0" borderId="3" xfId="16" applyFont="1" applyBorder="1" applyAlignment="1">
      <alignment horizontal="left" vertical="top" wrapText="1"/>
    </xf>
    <xf numFmtId="0" fontId="71" fillId="0" borderId="11" xfId="16" applyFont="1" applyFill="1" applyBorder="1" applyAlignment="1">
      <alignment horizontal="left" vertical="top" wrapText="1"/>
    </xf>
    <xf numFmtId="0" fontId="71" fillId="0" borderId="3" xfId="16" applyFont="1" applyFill="1" applyBorder="1" applyAlignment="1">
      <alignment horizontal="left" vertical="top" wrapText="1"/>
    </xf>
    <xf numFmtId="0" fontId="71" fillId="0" borderId="0" xfId="19" applyFont="1" applyFill="1" applyAlignment="1"/>
    <xf numFmtId="4" fontId="72" fillId="0" borderId="0" xfId="16" applyNumberFormat="1" applyFont="1" applyAlignment="1">
      <alignment horizontal="left"/>
    </xf>
    <xf numFmtId="4" fontId="71" fillId="0" borderId="0" xfId="16" applyNumberFormat="1" applyFont="1" applyBorder="1" applyAlignment="1">
      <alignment horizontal="left" vertical="top" wrapText="1"/>
    </xf>
    <xf numFmtId="4" fontId="71" fillId="0" borderId="7" xfId="16" applyNumberFormat="1" applyFont="1" applyBorder="1" applyAlignment="1">
      <alignment horizontal="left" vertical="top" wrapText="1"/>
    </xf>
    <xf numFmtId="4" fontId="73" fillId="0" borderId="2" xfId="16" applyNumberFormat="1" applyFont="1" applyBorder="1" applyAlignment="1">
      <alignment horizontal="center" vertical="center" wrapText="1"/>
    </xf>
    <xf numFmtId="4" fontId="71" fillId="0" borderId="3" xfId="16" applyNumberFormat="1" applyFont="1" applyBorder="1" applyAlignment="1" applyProtection="1">
      <alignment horizontal="right"/>
      <protection locked="0"/>
    </xf>
    <xf numFmtId="4" fontId="71" fillId="4" borderId="3" xfId="16" applyNumberFormat="1" applyFont="1" applyFill="1" applyBorder="1" applyAlignment="1" applyProtection="1">
      <alignment horizontal="center"/>
      <protection locked="0"/>
    </xf>
    <xf numFmtId="4" fontId="73" fillId="2" borderId="3" xfId="16" applyNumberFormat="1" applyFont="1" applyFill="1" applyBorder="1" applyAlignment="1" applyProtection="1">
      <alignment wrapText="1"/>
      <protection locked="0"/>
    </xf>
    <xf numFmtId="4" fontId="71" fillId="4" borderId="11" xfId="16" applyNumberFormat="1" applyFont="1" applyFill="1" applyBorder="1" applyAlignment="1" applyProtection="1">
      <alignment horizontal="center" wrapText="1"/>
      <protection locked="0"/>
    </xf>
    <xf numFmtId="4" fontId="71" fillId="0" borderId="3" xfId="16" applyNumberFormat="1" applyFont="1" applyBorder="1" applyAlignment="1">
      <alignment horizontal="right"/>
    </xf>
    <xf numFmtId="4" fontId="72" fillId="0" borderId="0" xfId="16" applyNumberFormat="1" applyFont="1" applyAlignment="1">
      <alignment horizontal="left" vertical="top"/>
    </xf>
    <xf numFmtId="4" fontId="73" fillId="0" borderId="0" xfId="16" applyNumberFormat="1" applyFont="1" applyFill="1"/>
    <xf numFmtId="4" fontId="71" fillId="0" borderId="3" xfId="16" applyNumberFormat="1" applyFont="1" applyBorder="1" applyAlignment="1" applyProtection="1">
      <alignment horizontal="right"/>
    </xf>
    <xf numFmtId="0" fontId="71" fillId="0" borderId="5" xfId="0" applyFont="1" applyBorder="1" applyAlignment="1">
      <alignment horizontal="right" vertical="top" wrapText="1"/>
    </xf>
    <xf numFmtId="0" fontId="71" fillId="0" borderId="3" xfId="0" applyFont="1" applyBorder="1" applyAlignment="1">
      <alignment horizontal="right" vertical="top" wrapText="1"/>
    </xf>
    <xf numFmtId="0" fontId="71" fillId="0" borderId="3" xfId="0" applyFont="1" applyBorder="1" applyAlignment="1">
      <alignment wrapText="1"/>
    </xf>
    <xf numFmtId="0" fontId="71" fillId="0" borderId="3" xfId="0" applyFont="1" applyBorder="1" applyAlignment="1">
      <alignment horizontal="center" wrapText="1"/>
    </xf>
    <xf numFmtId="2" fontId="71" fillId="0" borderId="3" xfId="0" applyNumberFormat="1" applyFont="1" applyBorder="1" applyAlignment="1">
      <alignment wrapText="1"/>
    </xf>
    <xf numFmtId="2" fontId="71" fillId="0" borderId="3" xfId="16" applyNumberFormat="1" applyFont="1" applyFill="1" applyBorder="1" applyAlignment="1">
      <alignment horizontal="right"/>
    </xf>
    <xf numFmtId="4" fontId="71" fillId="0" borderId="11" xfId="16" applyNumberFormat="1" applyFont="1" applyFill="1" applyBorder="1" applyAlignment="1" applyProtection="1">
      <alignment horizontal="right" vertical="top"/>
    </xf>
    <xf numFmtId="4" fontId="101" fillId="0" borderId="3" xfId="0" applyNumberFormat="1" applyFont="1" applyBorder="1" applyAlignment="1" applyProtection="1">
      <alignment wrapText="1"/>
    </xf>
    <xf numFmtId="4" fontId="71" fillId="0" borderId="3" xfId="16" applyNumberFormat="1" applyFont="1" applyBorder="1" applyAlignment="1" applyProtection="1">
      <alignment horizontal="right" wrapText="1"/>
    </xf>
    <xf numFmtId="4" fontId="71" fillId="0" borderId="3" xfId="0" applyNumberFormat="1" applyFont="1" applyBorder="1" applyAlignment="1">
      <alignment wrapText="1"/>
    </xf>
    <xf numFmtId="0" fontId="120" fillId="0" borderId="0" xfId="16" applyFont="1" applyAlignment="1">
      <alignment vertical="top"/>
    </xf>
    <xf numFmtId="0" fontId="121" fillId="0" borderId="0" xfId="16" applyFont="1" applyAlignment="1">
      <alignment vertical="top"/>
    </xf>
    <xf numFmtId="0" fontId="122" fillId="0" borderId="0" xfId="4" applyFont="1" applyBorder="1" applyAlignment="1">
      <alignment horizontal="center"/>
    </xf>
    <xf numFmtId="0" fontId="86" fillId="0" borderId="0" xfId="4" applyFont="1" applyBorder="1" applyAlignment="1">
      <alignment horizontal="center"/>
    </xf>
    <xf numFmtId="49" fontId="86" fillId="0" borderId="0" xfId="4" applyNumberFormat="1" applyFont="1" applyBorder="1" applyAlignment="1">
      <alignment horizontal="center"/>
    </xf>
    <xf numFmtId="0" fontId="86" fillId="0" borderId="7" xfId="4" applyFont="1" applyBorder="1" applyAlignment="1">
      <alignment horizontal="center"/>
    </xf>
    <xf numFmtId="0" fontId="122" fillId="0" borderId="0" xfId="4" applyFont="1" applyBorder="1" applyAlignment="1">
      <alignment horizontal="left"/>
    </xf>
    <xf numFmtId="0" fontId="86" fillId="0" borderId="7" xfId="17" applyFont="1" applyBorder="1" applyAlignment="1">
      <alignment horizontal="left" vertical="center" wrapText="1"/>
    </xf>
    <xf numFmtId="0" fontId="122" fillId="0" borderId="0" xfId="17" applyFont="1" applyBorder="1" applyAlignment="1">
      <alignment horizontal="left" vertical="center" wrapText="1"/>
    </xf>
    <xf numFmtId="0" fontId="119" fillId="0" borderId="2" xfId="16" applyFont="1" applyBorder="1" applyAlignment="1">
      <alignment horizontal="center" vertical="center"/>
    </xf>
    <xf numFmtId="0" fontId="119" fillId="2" borderId="3" xfId="16" applyFont="1" applyFill="1" applyBorder="1" applyAlignment="1">
      <alignment wrapText="1"/>
    </xf>
    <xf numFmtId="167" fontId="119" fillId="4" borderId="3" xfId="16" applyNumberFormat="1" applyFont="1" applyFill="1" applyBorder="1" applyAlignment="1">
      <alignment horizontal="center" vertical="top"/>
    </xf>
    <xf numFmtId="167" fontId="101" fillId="0" borderId="3" xfId="16" applyNumberFormat="1" applyFont="1" applyBorder="1" applyAlignment="1">
      <alignment horizontal="right" vertical="top" wrapText="1"/>
    </xf>
    <xf numFmtId="167" fontId="101" fillId="0" borderId="11" xfId="16" applyNumberFormat="1" applyFont="1" applyBorder="1" applyAlignment="1">
      <alignment horizontal="right" vertical="top" wrapText="1"/>
    </xf>
    <xf numFmtId="167" fontId="119" fillId="4" borderId="11" xfId="16" applyNumberFormat="1" applyFont="1" applyFill="1" applyBorder="1" applyAlignment="1">
      <alignment horizontal="center" vertical="top"/>
    </xf>
    <xf numFmtId="0" fontId="119" fillId="2" borderId="11" xfId="16" applyFont="1" applyFill="1" applyBorder="1" applyAlignment="1">
      <alignment wrapText="1"/>
    </xf>
    <xf numFmtId="0" fontId="101" fillId="0" borderId="0" xfId="2" applyFont="1" applyBorder="1" applyAlignment="1">
      <alignment wrapText="1"/>
    </xf>
    <xf numFmtId="0" fontId="101" fillId="0" borderId="0" xfId="2" applyFont="1" applyBorder="1"/>
    <xf numFmtId="0" fontId="71" fillId="0" borderId="11" xfId="16" applyFont="1" applyBorder="1" applyAlignment="1">
      <alignment horizontal="left" vertical="top" wrapText="1"/>
    </xf>
    <xf numFmtId="0" fontId="71" fillId="0" borderId="3" xfId="16" applyFont="1" applyBorder="1" applyAlignment="1">
      <alignment horizontal="left" vertical="top" wrapText="1"/>
    </xf>
    <xf numFmtId="0" fontId="71" fillId="0" borderId="10" xfId="0" applyFont="1" applyBorder="1" applyAlignment="1">
      <alignment horizontal="right" vertical="top" wrapText="1"/>
    </xf>
    <xf numFmtId="0" fontId="71" fillId="0" borderId="11" xfId="0" applyFont="1" applyBorder="1" applyAlignment="1">
      <alignment horizontal="center" wrapText="1"/>
    </xf>
    <xf numFmtId="4" fontId="71" fillId="0" borderId="11" xfId="0" applyNumberFormat="1" applyFont="1" applyBorder="1" applyAlignment="1">
      <alignment wrapText="1"/>
    </xf>
    <xf numFmtId="0" fontId="71" fillId="0" borderId="34" xfId="0" applyFont="1" applyBorder="1" applyAlignment="1">
      <alignment wrapText="1"/>
    </xf>
    <xf numFmtId="0" fontId="71" fillId="0" borderId="0" xfId="0" applyFont="1" applyAlignment="1"/>
    <xf numFmtId="0" fontId="123" fillId="0" borderId="11" xfId="17" applyFont="1" applyBorder="1" applyAlignment="1">
      <alignment horizontal="center" vertical="center" wrapText="1"/>
    </xf>
    <xf numFmtId="49" fontId="123" fillId="0" borderId="11" xfId="17" applyNumberFormat="1" applyFont="1" applyBorder="1" applyAlignment="1">
      <alignment horizontal="center" vertical="center" wrapText="1"/>
    </xf>
    <xf numFmtId="49" fontId="123" fillId="0" borderId="11" xfId="17" applyNumberFormat="1" applyFont="1" applyBorder="1" applyAlignment="1">
      <alignment horizontal="left" vertical="top" wrapText="1"/>
    </xf>
    <xf numFmtId="4" fontId="123" fillId="0" borderId="11" xfId="17" applyNumberFormat="1" applyFont="1" applyBorder="1" applyAlignment="1">
      <alignment wrapText="1"/>
    </xf>
    <xf numFmtId="0" fontId="123" fillId="0" borderId="11" xfId="17" applyFont="1" applyBorder="1" applyAlignment="1">
      <alignment horizontal="center" wrapText="1"/>
    </xf>
    <xf numFmtId="4" fontId="123" fillId="0" borderId="11" xfId="17" applyNumberFormat="1" applyFont="1" applyBorder="1" applyAlignment="1" applyProtection="1">
      <alignment wrapText="1"/>
      <protection locked="0"/>
    </xf>
    <xf numFmtId="0" fontId="125" fillId="0" borderId="33" xfId="0" applyFont="1" applyFill="1" applyBorder="1" applyAlignment="1">
      <alignment horizontal="center" vertical="center" wrapText="1"/>
    </xf>
    <xf numFmtId="49" fontId="125" fillId="0" borderId="11" xfId="0" applyNumberFormat="1" applyFont="1" applyFill="1" applyBorder="1" applyAlignment="1">
      <alignment horizontal="center" vertical="center" wrapText="1"/>
    </xf>
    <xf numFmtId="49" fontId="125" fillId="0" borderId="11" xfId="0" applyNumberFormat="1" applyFont="1" applyBorder="1" applyAlignment="1">
      <alignment horizontal="left" vertical="top" wrapText="1"/>
    </xf>
    <xf numFmtId="4" fontId="125" fillId="0" borderId="11" xfId="0" applyNumberFormat="1" applyFont="1" applyBorder="1" applyAlignment="1">
      <alignment wrapText="1"/>
    </xf>
    <xf numFmtId="0" fontId="125" fillId="0" borderId="11" xfId="0" applyFont="1" applyFill="1" applyBorder="1" applyAlignment="1">
      <alignment horizontal="center" wrapText="1"/>
    </xf>
    <xf numFmtId="4" fontId="125" fillId="0" borderId="11" xfId="0" applyNumberFormat="1" applyFont="1" applyBorder="1" applyAlignment="1" applyProtection="1">
      <alignment wrapText="1"/>
      <protection locked="0"/>
    </xf>
    <xf numFmtId="4" fontId="125" fillId="0" borderId="35" xfId="0" applyNumberFormat="1" applyFont="1" applyFill="1" applyBorder="1" applyAlignment="1">
      <alignment wrapText="1"/>
    </xf>
    <xf numFmtId="0" fontId="126" fillId="0" borderId="11" xfId="19" applyFont="1" applyFill="1" applyBorder="1" applyAlignment="1">
      <alignment vertical="top"/>
    </xf>
    <xf numFmtId="0" fontId="126" fillId="0" borderId="11" xfId="19" applyFont="1" applyFill="1" applyBorder="1" applyAlignment="1">
      <alignment horizontal="right" vertical="top"/>
    </xf>
    <xf numFmtId="0" fontId="126" fillId="0" borderId="11" xfId="19" applyFont="1" applyFill="1" applyBorder="1" applyAlignment="1">
      <alignment wrapText="1"/>
    </xf>
    <xf numFmtId="0" fontId="126" fillId="0" borderId="11" xfId="19" applyFont="1" applyFill="1" applyBorder="1"/>
    <xf numFmtId="4" fontId="126" fillId="0" borderId="11" xfId="19" applyNumberFormat="1" applyFont="1" applyFill="1" applyBorder="1"/>
    <xf numFmtId="4" fontId="126" fillId="0" borderId="11" xfId="19" applyNumberFormat="1" applyFont="1" applyFill="1" applyBorder="1" applyAlignment="1" applyProtection="1">
      <alignment horizontal="right" wrapText="1"/>
      <protection locked="0"/>
    </xf>
    <xf numFmtId="4" fontId="126" fillId="0" borderId="11" xfId="19" applyNumberFormat="1" applyFont="1" applyFill="1" applyBorder="1" applyAlignment="1">
      <alignment horizontal="right" wrapText="1"/>
    </xf>
    <xf numFmtId="0" fontId="126" fillId="0" borderId="10" xfId="16" applyFont="1" applyFill="1" applyBorder="1" applyAlignment="1">
      <alignment vertical="top"/>
    </xf>
    <xf numFmtId="167" fontId="126" fillId="0" borderId="11" xfId="16" applyNumberFormat="1" applyFont="1" applyFill="1" applyBorder="1" applyAlignment="1">
      <alignment horizontal="right" vertical="top"/>
    </xf>
    <xf numFmtId="0" fontId="126" fillId="0" borderId="11" xfId="16" applyFont="1" applyFill="1" applyBorder="1" applyAlignment="1">
      <alignment horizontal="left" vertical="top" wrapText="1"/>
    </xf>
    <xf numFmtId="0" fontId="126" fillId="0" borderId="11" xfId="16" applyFont="1" applyFill="1" applyBorder="1" applyAlignment="1">
      <alignment horizontal="left" vertical="top" indent="1"/>
    </xf>
    <xf numFmtId="4" fontId="126" fillId="0" borderId="11" xfId="16" applyNumberFormat="1" applyFont="1" applyFill="1" applyBorder="1" applyAlignment="1">
      <alignment vertical="top"/>
    </xf>
    <xf numFmtId="2" fontId="126" fillId="0" borderId="11" xfId="16" applyNumberFormat="1" applyFont="1" applyFill="1" applyBorder="1" applyAlignment="1" applyProtection="1">
      <alignment horizontal="right" vertical="top"/>
      <protection locked="0"/>
    </xf>
    <xf numFmtId="4" fontId="126" fillId="0" borderId="4" xfId="22" applyNumberFormat="1" applyFont="1" applyFill="1" applyBorder="1" applyAlignment="1">
      <alignment horizontal="right" vertical="top"/>
    </xf>
    <xf numFmtId="0" fontId="127" fillId="0" borderId="5" xfId="7" applyFont="1" applyFill="1" applyBorder="1" applyAlignment="1">
      <alignment vertical="top"/>
    </xf>
    <xf numFmtId="0" fontId="127" fillId="0" borderId="3" xfId="10" applyFont="1" applyFill="1" applyBorder="1" applyAlignment="1">
      <alignment vertical="top"/>
    </xf>
    <xf numFmtId="0" fontId="127" fillId="0" borderId="3" xfId="10" applyFont="1" applyFill="1" applyBorder="1" applyAlignment="1">
      <alignment vertical="top" wrapText="1"/>
    </xf>
    <xf numFmtId="4" fontId="127" fillId="0" borderId="3" xfId="10" applyNumberFormat="1" applyFont="1" applyFill="1" applyBorder="1" applyAlignment="1">
      <alignment horizontal="right"/>
    </xf>
    <xf numFmtId="4" fontId="127" fillId="0" borderId="3" xfId="10" applyNumberFormat="1" applyFont="1" applyFill="1" applyBorder="1" applyAlignment="1">
      <alignment horizontal="center"/>
    </xf>
    <xf numFmtId="0" fontId="126" fillId="0" borderId="33" xfId="10" applyFont="1" applyFill="1" applyBorder="1" applyAlignment="1">
      <alignment vertical="top"/>
    </xf>
    <xf numFmtId="0" fontId="126" fillId="0" borderId="11" xfId="10" applyFont="1" applyFill="1" applyBorder="1" applyAlignment="1">
      <alignment vertical="top"/>
    </xf>
    <xf numFmtId="0" fontId="126" fillId="0" borderId="11" xfId="10" applyFont="1" applyFill="1" applyBorder="1" applyAlignment="1">
      <alignment vertical="top" wrapText="1"/>
    </xf>
    <xf numFmtId="4" fontId="126" fillId="0" borderId="11" xfId="10" applyNumberFormat="1" applyFont="1" applyFill="1" applyBorder="1" applyAlignment="1">
      <alignment horizontal="right"/>
    </xf>
    <xf numFmtId="4" fontId="126" fillId="0" borderId="11" xfId="10" applyNumberFormat="1" applyFont="1" applyFill="1" applyBorder="1" applyAlignment="1">
      <alignment horizontal="center"/>
    </xf>
    <xf numFmtId="0" fontId="126" fillId="0" borderId="11" xfId="19" applyFont="1" applyFill="1" applyBorder="1" applyAlignment="1">
      <alignment vertical="top" wrapText="1"/>
    </xf>
    <xf numFmtId="164" fontId="126" fillId="0" borderId="11" xfId="2" applyNumberFormat="1" applyFont="1" applyFill="1" applyBorder="1" applyAlignment="1">
      <alignment horizontal="right" vertical="top"/>
    </xf>
    <xf numFmtId="4" fontId="126" fillId="0" borderId="11" xfId="19" applyNumberFormat="1" applyFont="1" applyFill="1" applyBorder="1" applyAlignment="1">
      <alignment wrapText="1"/>
    </xf>
    <xf numFmtId="0" fontId="125" fillId="0" borderId="11" xfId="0" applyFont="1" applyBorder="1" applyAlignment="1">
      <alignment horizontal="center" wrapText="1"/>
    </xf>
    <xf numFmtId="0" fontId="126" fillId="0" borderId="11" xfId="19" applyFont="1" applyBorder="1" applyAlignment="1">
      <alignment vertical="top" wrapText="1"/>
    </xf>
    <xf numFmtId="0" fontId="126" fillId="0" borderId="11" xfId="19" applyFont="1" applyBorder="1" applyAlignment="1">
      <alignment wrapText="1"/>
    </xf>
    <xf numFmtId="4" fontId="126" fillId="0" borderId="11" xfId="19" applyNumberFormat="1" applyFont="1" applyBorder="1" applyAlignment="1">
      <alignment wrapText="1"/>
    </xf>
    <xf numFmtId="4" fontId="126" fillId="0" borderId="11" xfId="19" applyNumberFormat="1" applyFont="1" applyBorder="1" applyAlignment="1" applyProtection="1">
      <alignment horizontal="right" wrapText="1"/>
      <protection locked="0"/>
    </xf>
    <xf numFmtId="4" fontId="126" fillId="0" borderId="11" xfId="19" applyNumberFormat="1" applyFont="1" applyBorder="1" applyAlignment="1">
      <alignment horizontal="right" wrapText="1"/>
    </xf>
    <xf numFmtId="164" fontId="126" fillId="0" borderId="11" xfId="2" applyNumberFormat="1" applyFont="1" applyBorder="1" applyAlignment="1">
      <alignment horizontal="right" vertical="top"/>
    </xf>
    <xf numFmtId="0" fontId="126" fillId="0" borderId="33" xfId="0" applyFont="1" applyBorder="1" applyAlignment="1">
      <alignment horizontal="right" vertical="top" wrapText="1"/>
    </xf>
    <xf numFmtId="0" fontId="126" fillId="0" borderId="34" xfId="0" applyFont="1" applyBorder="1" applyAlignment="1">
      <alignment horizontal="right" vertical="top" wrapText="1"/>
    </xf>
    <xf numFmtId="0" fontId="126" fillId="0" borderId="34" xfId="0" applyFont="1" applyBorder="1" applyAlignment="1">
      <alignment wrapText="1"/>
    </xf>
    <xf numFmtId="0" fontId="126" fillId="0" borderId="34" xfId="0" applyFont="1" applyBorder="1" applyAlignment="1">
      <alignment horizontal="center" wrapText="1"/>
    </xf>
    <xf numFmtId="2" fontId="126" fillId="0" borderId="34" xfId="0" applyNumberFormat="1" applyFont="1" applyBorder="1" applyAlignment="1">
      <alignment wrapText="1"/>
    </xf>
    <xf numFmtId="2" fontId="126" fillId="0" borderId="3" xfId="16" applyNumberFormat="1" applyFont="1" applyBorder="1" applyAlignment="1" applyProtection="1">
      <alignment horizontal="right" wrapText="1"/>
      <protection locked="0"/>
    </xf>
    <xf numFmtId="4" fontId="126" fillId="0" borderId="4" xfId="22" applyNumberFormat="1" applyFont="1" applyFill="1" applyBorder="1" applyAlignment="1">
      <alignment horizontal="right" wrapText="1"/>
    </xf>
    <xf numFmtId="0" fontId="126" fillId="0" borderId="5" xfId="16" applyFont="1" applyBorder="1" applyAlignment="1">
      <alignment vertical="top"/>
    </xf>
    <xf numFmtId="167" fontId="126" fillId="0" borderId="3" xfId="16" applyNumberFormat="1" applyFont="1" applyBorder="1" applyAlignment="1">
      <alignment horizontal="right" vertical="top"/>
    </xf>
    <xf numFmtId="0" fontId="126" fillId="0" borderId="3" xfId="16" applyFont="1" applyBorder="1" applyAlignment="1">
      <alignment horizontal="left" vertical="top" wrapText="1"/>
    </xf>
    <xf numFmtId="0" fontId="126" fillId="0" borderId="3" xfId="16" applyFont="1" applyBorder="1" applyAlignment="1">
      <alignment horizontal="center" wrapText="1"/>
    </xf>
    <xf numFmtId="4" fontId="126" fillId="0" borderId="3" xfId="16" applyNumberFormat="1" applyFont="1" applyFill="1" applyBorder="1" applyAlignment="1">
      <alignment wrapText="1"/>
    </xf>
    <xf numFmtId="0" fontId="126" fillId="0" borderId="10" xfId="16" applyFont="1" applyBorder="1" applyAlignment="1">
      <alignment vertical="top"/>
    </xf>
    <xf numFmtId="167" fontId="126" fillId="0" borderId="11" xfId="16" applyNumberFormat="1" applyFont="1" applyBorder="1" applyAlignment="1">
      <alignment horizontal="right" vertical="top"/>
    </xf>
    <xf numFmtId="0" fontId="126" fillId="0" borderId="11" xfId="16" applyFont="1" applyBorder="1" applyAlignment="1">
      <alignment horizontal="left" vertical="top" wrapText="1"/>
    </xf>
    <xf numFmtId="0" fontId="126" fillId="0" borderId="11" xfId="16" applyFont="1" applyBorder="1" applyAlignment="1">
      <alignment horizontal="center" wrapText="1"/>
    </xf>
    <xf numFmtId="4" fontId="126" fillId="0" borderId="11" xfId="16" applyNumberFormat="1" applyFont="1" applyFill="1" applyBorder="1" applyAlignment="1">
      <alignment wrapText="1"/>
    </xf>
    <xf numFmtId="0" fontId="10" fillId="0" borderId="2" xfId="5" applyNumberFormat="1" applyFont="1" applyFill="1" applyBorder="1" applyAlignment="1">
      <alignment horizontal="left" vertical="top"/>
    </xf>
    <xf numFmtId="0" fontId="71" fillId="0" borderId="11" xfId="16" applyFont="1" applyBorder="1" applyAlignment="1">
      <alignment horizontal="left" vertical="top" wrapText="1"/>
    </xf>
    <xf numFmtId="0" fontId="71" fillId="0" borderId="3" xfId="2" applyFont="1" applyBorder="1" applyAlignment="1">
      <alignment horizontal="left" vertical="top" wrapText="1"/>
    </xf>
    <xf numFmtId="0" fontId="71" fillId="0" borderId="3" xfId="11" applyFont="1" applyBorder="1" applyAlignment="1">
      <alignment horizontal="left" vertical="top" wrapText="1"/>
    </xf>
    <xf numFmtId="0" fontId="71" fillId="0" borderId="3" xfId="16" applyFont="1" applyBorder="1" applyAlignment="1">
      <alignment horizontal="left" vertical="top" wrapText="1"/>
    </xf>
    <xf numFmtId="49" fontId="73" fillId="4" borderId="3" xfId="8" applyNumberFormat="1" applyFont="1" applyFill="1" applyBorder="1" applyAlignment="1">
      <alignment horizontal="left" vertical="top" wrapText="1"/>
    </xf>
    <xf numFmtId="49" fontId="73" fillId="4" borderId="4" xfId="8" applyNumberFormat="1" applyFont="1" applyFill="1" applyBorder="1" applyAlignment="1">
      <alignment horizontal="left" vertical="top" wrapText="1"/>
    </xf>
    <xf numFmtId="0" fontId="71" fillId="0" borderId="11" xfId="2" applyFont="1" applyFill="1" applyBorder="1" applyAlignment="1">
      <alignment horizontal="left" vertical="top" wrapText="1"/>
    </xf>
    <xf numFmtId="0" fontId="71" fillId="0" borderId="11" xfId="16" applyFont="1" applyFill="1" applyBorder="1" applyAlignment="1">
      <alignment horizontal="left" vertical="top" wrapText="1"/>
    </xf>
    <xf numFmtId="0" fontId="71" fillId="0" borderId="11" xfId="11" applyFont="1" applyFill="1" applyBorder="1" applyAlignment="1">
      <alignment horizontal="left" vertical="top" wrapText="1"/>
    </xf>
    <xf numFmtId="0" fontId="71" fillId="0" borderId="3" xfId="2" applyFont="1" applyFill="1" applyBorder="1" applyAlignment="1">
      <alignment horizontal="left" vertical="top" wrapText="1"/>
    </xf>
    <xf numFmtId="0" fontId="71" fillId="0" borderId="3" xfId="16" applyFont="1" applyFill="1" applyBorder="1" applyAlignment="1">
      <alignment horizontal="left" vertical="top" wrapText="1"/>
    </xf>
    <xf numFmtId="0" fontId="71" fillId="0" borderId="3" xfId="11" applyFont="1" applyFill="1" applyBorder="1" applyAlignment="1">
      <alignment horizontal="left" vertical="top" wrapText="1"/>
    </xf>
    <xf numFmtId="0" fontId="89" fillId="0" borderId="34" xfId="9" applyFont="1" applyBorder="1" applyAlignment="1">
      <alignment horizontal="left" vertical="top" wrapText="1"/>
    </xf>
    <xf numFmtId="0" fontId="89" fillId="0" borderId="35" xfId="9" applyFont="1" applyBorder="1" applyAlignment="1">
      <alignment horizontal="left" vertical="top" wrapText="1"/>
    </xf>
    <xf numFmtId="0" fontId="89" fillId="0" borderId="34" xfId="16" applyFont="1" applyFill="1" applyBorder="1" applyAlignment="1">
      <alignment horizontal="left" wrapText="1"/>
    </xf>
    <xf numFmtId="0" fontId="89" fillId="0" borderId="35" xfId="16" applyFont="1" applyFill="1" applyBorder="1" applyAlignment="1">
      <alignment horizontal="left" wrapText="1"/>
    </xf>
    <xf numFmtId="0" fontId="89" fillId="0" borderId="11" xfId="19" applyFont="1" applyFill="1" applyBorder="1" applyAlignment="1">
      <alignment horizontal="left" wrapText="1"/>
    </xf>
    <xf numFmtId="0" fontId="89" fillId="0" borderId="11" xfId="19" applyFont="1" applyFill="1" applyBorder="1" applyAlignment="1">
      <alignment horizontal="left"/>
    </xf>
    <xf numFmtId="0" fontId="89" fillId="0" borderId="34" xfId="19" applyFont="1" applyFill="1" applyBorder="1" applyAlignment="1">
      <alignment horizontal="left" wrapText="1"/>
    </xf>
    <xf numFmtId="0" fontId="105" fillId="0" borderId="0" xfId="16" quotePrefix="1" applyFont="1" applyFill="1" applyAlignment="1">
      <alignment horizontal="left" vertical="top" wrapText="1"/>
    </xf>
    <xf numFmtId="0" fontId="105" fillId="0" borderId="0" xfId="16" quotePrefix="1" applyFont="1" applyFill="1" applyAlignment="1">
      <alignment horizontal="left" vertical="top"/>
    </xf>
    <xf numFmtId="0" fontId="35" fillId="0" borderId="0" xfId="0" applyFont="1" applyAlignment="1">
      <alignment horizontal="left" vertical="top" wrapText="1"/>
    </xf>
    <xf numFmtId="0" fontId="34" fillId="0" borderId="0" xfId="14" applyNumberFormat="1" applyFont="1" applyAlignment="1" applyProtection="1">
      <alignment horizontal="left" vertical="top" wrapText="1"/>
    </xf>
    <xf numFmtId="0" fontId="34" fillId="7" borderId="0" xfId="14" applyNumberFormat="1" applyFont="1" applyFill="1" applyAlignment="1" applyProtection="1">
      <alignment horizontal="left" vertical="top" wrapText="1"/>
    </xf>
    <xf numFmtId="0" fontId="34" fillId="0" borderId="0" xfId="12" applyFont="1" applyAlignment="1" applyProtection="1">
      <alignment horizontal="left" vertical="top" wrapText="1"/>
    </xf>
    <xf numFmtId="49" fontId="35" fillId="0" borderId="0" xfId="0" applyNumberFormat="1" applyFont="1" applyBorder="1" applyAlignment="1">
      <alignment horizontal="left" vertical="top" wrapText="1"/>
    </xf>
    <xf numFmtId="49" fontId="35" fillId="7" borderId="0" xfId="0" applyNumberFormat="1" applyFont="1" applyFill="1" applyBorder="1" applyAlignment="1">
      <alignment horizontal="left" vertical="top" wrapText="1"/>
    </xf>
    <xf numFmtId="0" fontId="34" fillId="0" borderId="0" xfId="27" applyFont="1" applyAlignment="1" applyProtection="1">
      <alignment horizontal="left" vertical="top" wrapText="1"/>
    </xf>
    <xf numFmtId="0" fontId="71" fillId="0" borderId="0" xfId="16" applyFont="1" applyFill="1" applyAlignment="1">
      <alignment horizontal="left" vertical="top" wrapText="1"/>
    </xf>
    <xf numFmtId="0" fontId="71" fillId="0" borderId="0" xfId="16" applyFont="1" applyFill="1" applyAlignment="1">
      <alignment horizontal="left" vertical="top"/>
    </xf>
    <xf numFmtId="0" fontId="107" fillId="2" borderId="11" xfId="10" applyFont="1" applyFill="1" applyBorder="1" applyAlignment="1">
      <alignment horizontal="left" vertical="top" wrapText="1"/>
    </xf>
    <xf numFmtId="0" fontId="39" fillId="0" borderId="0" xfId="0" applyFont="1" applyAlignment="1">
      <alignment vertical="center" wrapText="1"/>
    </xf>
    <xf numFmtId="0" fontId="0" fillId="0" borderId="0" xfId="0" applyAlignment="1">
      <alignment wrapText="1"/>
    </xf>
    <xf numFmtId="49" fontId="39" fillId="0" borderId="0" xfId="0" applyNumberFormat="1" applyFont="1" applyAlignment="1" applyProtection="1">
      <alignment horizontal="left" vertical="top" wrapText="1" shrinkToFit="1"/>
      <protection locked="0"/>
    </xf>
    <xf numFmtId="49" fontId="40" fillId="0" borderId="0" xfId="0" applyNumberFormat="1" applyFont="1" applyBorder="1" applyAlignment="1">
      <alignment horizontal="left" vertical="top" wrapText="1"/>
    </xf>
    <xf numFmtId="49" fontId="43" fillId="0" borderId="0" xfId="2" applyNumberFormat="1" applyFont="1" applyFill="1" applyBorder="1" applyAlignment="1">
      <alignment vertical="top" wrapText="1"/>
    </xf>
    <xf numFmtId="49" fontId="47" fillId="0" borderId="0" xfId="0" applyNumberFormat="1" applyFont="1" applyBorder="1" applyAlignment="1">
      <alignment horizontal="left" vertical="top" wrapText="1"/>
    </xf>
    <xf numFmtId="0" fontId="40" fillId="0" borderId="11" xfId="0" applyFont="1" applyFill="1" applyBorder="1" applyAlignment="1">
      <alignment horizontal="left" vertical="top" wrapText="1"/>
    </xf>
    <xf numFmtId="0" fontId="40" fillId="0" borderId="0" xfId="0" applyNumberFormat="1" applyFont="1" applyFill="1" applyBorder="1" applyAlignment="1">
      <alignment horizontal="left" vertical="top" wrapText="1"/>
    </xf>
    <xf numFmtId="49" fontId="43" fillId="0" borderId="0" xfId="2" applyNumberFormat="1" applyFont="1" applyFill="1" applyBorder="1" applyAlignment="1">
      <alignment vertical="center" wrapText="1"/>
    </xf>
    <xf numFmtId="49" fontId="40" fillId="0" borderId="3" xfId="0" applyNumberFormat="1" applyFont="1" applyFill="1" applyBorder="1" applyAlignment="1">
      <alignment horizontal="left" vertical="top" wrapText="1"/>
    </xf>
    <xf numFmtId="49" fontId="47" fillId="0" borderId="0" xfId="0" applyNumberFormat="1" applyFont="1" applyFill="1" applyBorder="1" applyAlignment="1">
      <alignment horizontal="left" vertical="top" wrapText="1"/>
    </xf>
    <xf numFmtId="171" fontId="39" fillId="0" borderId="0" xfId="15" applyFont="1" applyFill="1" applyAlignment="1">
      <alignment horizontal="left" vertical="top" wrapText="1"/>
    </xf>
    <xf numFmtId="4" fontId="64" fillId="0" borderId="0" xfId="0" applyNumberFormat="1" applyFont="1" applyFill="1" applyBorder="1" applyAlignment="1">
      <alignment horizontal="center"/>
    </xf>
    <xf numFmtId="49" fontId="40" fillId="0" borderId="0" xfId="0" applyNumberFormat="1" applyFont="1" applyFill="1" applyAlignment="1">
      <alignment wrapText="1"/>
    </xf>
    <xf numFmtId="0" fontId="43" fillId="0" borderId="0" xfId="2" applyNumberFormat="1" applyFont="1" applyFill="1" applyBorder="1" applyAlignment="1">
      <alignment vertical="center" wrapText="1"/>
    </xf>
    <xf numFmtId="0" fontId="40" fillId="0" borderId="3" xfId="0" applyNumberFormat="1" applyFont="1" applyFill="1" applyBorder="1" applyAlignment="1" applyProtection="1">
      <alignment horizontal="left" vertical="top" wrapText="1"/>
      <protection locked="0"/>
    </xf>
    <xf numFmtId="0" fontId="40" fillId="0" borderId="1" xfId="0" applyFont="1" applyFill="1" applyBorder="1" applyAlignment="1" applyProtection="1">
      <alignment horizontal="left" vertical="top" wrapText="1"/>
      <protection locked="0"/>
    </xf>
    <xf numFmtId="0" fontId="43" fillId="0" borderId="0" xfId="2" applyNumberFormat="1" applyFont="1" applyFill="1" applyBorder="1" applyAlignment="1">
      <alignment vertical="top" wrapText="1"/>
    </xf>
    <xf numFmtId="0" fontId="43" fillId="0" borderId="0" xfId="7" applyFont="1" applyFill="1" applyBorder="1" applyAlignment="1">
      <alignment horizontal="left" vertical="top" wrapText="1"/>
    </xf>
    <xf numFmtId="0" fontId="13" fillId="0" borderId="0" xfId="0" applyFont="1" applyBorder="1" applyAlignment="1">
      <alignment horizontal="left" vertical="top"/>
    </xf>
    <xf numFmtId="0" fontId="13" fillId="0" borderId="0" xfId="0" applyFont="1" applyBorder="1" applyAlignment="1">
      <alignment horizontal="left" vertical="top" wrapText="1"/>
    </xf>
  </cellXfs>
  <cellStyles count="29">
    <cellStyle name="Navadno" xfId="0" builtinId="0"/>
    <cellStyle name="Navadno 11" xfId="19" xr:uid="{FFD6BFEB-4FD6-4D4C-8544-78203DD95277}"/>
    <cellStyle name="Navadno 13" xfId="24" xr:uid="{807AD4A7-5558-42E5-B4F1-5528511B5BFA}"/>
    <cellStyle name="Navadno 2" xfId="2" xr:uid="{00000000-0005-0000-0000-000001000000}"/>
    <cellStyle name="Navadno 2 15" xfId="27" xr:uid="{21FD54D3-619F-40D4-881F-A91470D30BBF}"/>
    <cellStyle name="Navadno 2 16" xfId="26" xr:uid="{6AE8084D-A50F-4CE4-AFB6-BE7622AC6B94}"/>
    <cellStyle name="Navadno 2 17" xfId="12" xr:uid="{00000000-0005-0000-0000-000002000000}"/>
    <cellStyle name="Navadno 2 2" xfId="7" xr:uid="{00000000-0005-0000-0000-000003000000}"/>
    <cellStyle name="Navadno 2 3" xfId="25" xr:uid="{2FEB6E86-B285-43A8-8D8A-87E23625C2AA}"/>
    <cellStyle name="Navadno 3 3" xfId="6" xr:uid="{00000000-0005-0000-0000-000004000000}"/>
    <cellStyle name="Navadno 3 3 6" xfId="20" xr:uid="{28BA21A3-BCDF-4475-9D26-0CC66C0D1809}"/>
    <cellStyle name="Navadno 4" xfId="17" xr:uid="{E7952B66-E6EC-456B-B012-3C7024442B4B}"/>
    <cellStyle name="Navadno 6" xfId="16" xr:uid="{1C39B29D-A245-4403-B06D-1335EACFC7B5}"/>
    <cellStyle name="Navadno 9" xfId="3" xr:uid="{00000000-0005-0000-0000-000005000000}"/>
    <cellStyle name="Navadno_Avšček" xfId="9" xr:uid="{00000000-0005-0000-0000-000006000000}"/>
    <cellStyle name="Navadno_CATV" xfId="14" xr:uid="{00000000-0005-0000-0000-000007000000}"/>
    <cellStyle name="Navadno_KALAMAR-PSO GREGORČIČEVA MS-16.11.04" xfId="15" xr:uid="{00000000-0005-0000-0000-000008000000}"/>
    <cellStyle name="Navadno_SLOV_C" xfId="28" xr:uid="{1BB8EA47-831D-40D7-AB9C-27476302CE73}"/>
    <cellStyle name="Normal 13" xfId="11" xr:uid="{00000000-0005-0000-0000-000009000000}"/>
    <cellStyle name="Normal 2" xfId="10" xr:uid="{00000000-0005-0000-0000-00000A000000}"/>
    <cellStyle name="Normal 3 2" xfId="5" xr:uid="{00000000-0005-0000-0000-00000B000000}"/>
    <cellStyle name="Normal 4" xfId="8" xr:uid="{00000000-0005-0000-0000-00000C000000}"/>
    <cellStyle name="Normal_I-BREZOV" xfId="4" xr:uid="{00000000-0005-0000-0000-00000D000000}"/>
    <cellStyle name="Odstotek 2" xfId="23" xr:uid="{553D3CB0-5B67-4C4B-AB7C-C6F1E5F7CD07}"/>
    <cellStyle name="Valuta 2" xfId="21" xr:uid="{52217A9B-3C3C-4025-8654-B45F91EA9CFF}"/>
    <cellStyle name="Valuta 3" xfId="22" xr:uid="{AD9383D9-0906-4073-82C7-7620547A3446}"/>
    <cellStyle name="Vejica" xfId="1" builtinId="3"/>
    <cellStyle name="Vejica 2" xfId="18" xr:uid="{F5F692AE-F22B-4D5C-9AD2-4F796428A56A}"/>
    <cellStyle name="Vejica 3 2 2 3" xfId="13" xr:uid="{00000000-0005-0000-0000-00001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F117"/>
  <sheetViews>
    <sheetView tabSelected="1" topLeftCell="A4" zoomScale="110" zoomScaleNormal="110" workbookViewId="0">
      <selection activeCell="C55" sqref="C55"/>
    </sheetView>
  </sheetViews>
  <sheetFormatPr defaultRowHeight="12.75" x14ac:dyDescent="0.25"/>
  <cols>
    <col min="1" max="1" width="5.7109375" style="1259" customWidth="1"/>
    <col min="2" max="2" width="8.7109375" style="1260" customWidth="1"/>
    <col min="3" max="3" width="43.140625" style="1261" bestFit="1" customWidth="1"/>
    <col min="4" max="4" width="20.7109375" style="1262" customWidth="1"/>
    <col min="5" max="5" width="9.140625" style="1259"/>
    <col min="6" max="6" width="11.5703125" style="1259" bestFit="1" customWidth="1"/>
    <col min="7" max="221" width="9.140625" style="1259"/>
    <col min="222" max="222" width="5.7109375" style="1259" customWidth="1"/>
    <col min="223" max="223" width="7.42578125" style="1259" customWidth="1"/>
    <col min="224" max="224" width="40.85546875" style="1259" customWidth="1"/>
    <col min="225" max="225" width="5.7109375" style="1259" customWidth="1"/>
    <col min="226" max="226" width="10.140625" style="1259" customWidth="1"/>
    <col min="227" max="227" width="9.140625" style="1259"/>
    <col min="228" max="228" width="12" style="1259" customWidth="1"/>
    <col min="229" max="249" width="9.140625" style="1259"/>
    <col min="250" max="250" width="5.7109375" style="1259" customWidth="1"/>
    <col min="251" max="251" width="8.7109375" style="1259" customWidth="1"/>
    <col min="252" max="252" width="43.140625" style="1259" bestFit="1" customWidth="1"/>
    <col min="253" max="253" width="13.5703125" style="1259" customWidth="1"/>
    <col min="254" max="255" width="11.7109375" style="1259" customWidth="1"/>
    <col min="256" max="256" width="9.140625" style="1259"/>
    <col min="257" max="257" width="11.5703125" style="1259" bestFit="1" customWidth="1"/>
    <col min="258" max="477" width="9.140625" style="1259"/>
    <col min="478" max="478" width="5.7109375" style="1259" customWidth="1"/>
    <col min="479" max="479" width="7.42578125" style="1259" customWidth="1"/>
    <col min="480" max="480" width="40.85546875" style="1259" customWidth="1"/>
    <col min="481" max="481" width="5.7109375" style="1259" customWidth="1"/>
    <col min="482" max="482" width="10.140625" style="1259" customWidth="1"/>
    <col min="483" max="483" width="9.140625" style="1259"/>
    <col min="484" max="484" width="12" style="1259" customWidth="1"/>
    <col min="485" max="505" width="9.140625" style="1259"/>
    <col min="506" max="506" width="5.7109375" style="1259" customWidth="1"/>
    <col min="507" max="507" width="8.7109375" style="1259" customWidth="1"/>
    <col min="508" max="508" width="43.140625" style="1259" bestFit="1" customWidth="1"/>
    <col min="509" max="509" width="13.5703125" style="1259" customWidth="1"/>
    <col min="510" max="511" width="11.7109375" style="1259" customWidth="1"/>
    <col min="512" max="512" width="9.140625" style="1259"/>
    <col min="513" max="513" width="11.5703125" style="1259" bestFit="1" customWidth="1"/>
    <col min="514" max="733" width="9.140625" style="1259"/>
    <col min="734" max="734" width="5.7109375" style="1259" customWidth="1"/>
    <col min="735" max="735" width="7.42578125" style="1259" customWidth="1"/>
    <col min="736" max="736" width="40.85546875" style="1259" customWidth="1"/>
    <col min="737" max="737" width="5.7109375" style="1259" customWidth="1"/>
    <col min="738" max="738" width="10.140625" style="1259" customWidth="1"/>
    <col min="739" max="739" width="9.140625" style="1259"/>
    <col min="740" max="740" width="12" style="1259" customWidth="1"/>
    <col min="741" max="761" width="9.140625" style="1259"/>
    <col min="762" max="762" width="5.7109375" style="1259" customWidth="1"/>
    <col min="763" max="763" width="8.7109375" style="1259" customWidth="1"/>
    <col min="764" max="764" width="43.140625" style="1259" bestFit="1" customWidth="1"/>
    <col min="765" max="765" width="13.5703125" style="1259" customWidth="1"/>
    <col min="766" max="767" width="11.7109375" style="1259" customWidth="1"/>
    <col min="768" max="768" width="9.140625" style="1259"/>
    <col min="769" max="769" width="11.5703125" style="1259" bestFit="1" customWidth="1"/>
    <col min="770" max="989" width="9.140625" style="1259"/>
    <col min="990" max="990" width="5.7109375" style="1259" customWidth="1"/>
    <col min="991" max="991" width="7.42578125" style="1259" customWidth="1"/>
    <col min="992" max="992" width="40.85546875" style="1259" customWidth="1"/>
    <col min="993" max="993" width="5.7109375" style="1259" customWidth="1"/>
    <col min="994" max="994" width="10.140625" style="1259" customWidth="1"/>
    <col min="995" max="995" width="9.140625" style="1259"/>
    <col min="996" max="996" width="12" style="1259" customWidth="1"/>
    <col min="997" max="1017" width="9.140625" style="1259"/>
    <col min="1018" max="1018" width="5.7109375" style="1259" customWidth="1"/>
    <col min="1019" max="1019" width="8.7109375" style="1259" customWidth="1"/>
    <col min="1020" max="1020" width="43.140625" style="1259" bestFit="1" customWidth="1"/>
    <col min="1021" max="1021" width="13.5703125" style="1259" customWidth="1"/>
    <col min="1022" max="1023" width="11.7109375" style="1259" customWidth="1"/>
    <col min="1024" max="1024" width="9.140625" style="1259"/>
    <col min="1025" max="1025" width="11.5703125" style="1259" bestFit="1" customWidth="1"/>
    <col min="1026" max="1245" width="9.140625" style="1259"/>
    <col min="1246" max="1246" width="5.7109375" style="1259" customWidth="1"/>
    <col min="1247" max="1247" width="7.42578125" style="1259" customWidth="1"/>
    <col min="1248" max="1248" width="40.85546875" style="1259" customWidth="1"/>
    <col min="1249" max="1249" width="5.7109375" style="1259" customWidth="1"/>
    <col min="1250" max="1250" width="10.140625" style="1259" customWidth="1"/>
    <col min="1251" max="1251" width="9.140625" style="1259"/>
    <col min="1252" max="1252" width="12" style="1259" customWidth="1"/>
    <col min="1253" max="1273" width="9.140625" style="1259"/>
    <col min="1274" max="1274" width="5.7109375" style="1259" customWidth="1"/>
    <col min="1275" max="1275" width="8.7109375" style="1259" customWidth="1"/>
    <col min="1276" max="1276" width="43.140625" style="1259" bestFit="1" customWidth="1"/>
    <col min="1277" max="1277" width="13.5703125" style="1259" customWidth="1"/>
    <col min="1278" max="1279" width="11.7109375" style="1259" customWidth="1"/>
    <col min="1280" max="1280" width="9.140625" style="1259"/>
    <col min="1281" max="1281" width="11.5703125" style="1259" bestFit="1" customWidth="1"/>
    <col min="1282" max="1501" width="9.140625" style="1259"/>
    <col min="1502" max="1502" width="5.7109375" style="1259" customWidth="1"/>
    <col min="1503" max="1503" width="7.42578125" style="1259" customWidth="1"/>
    <col min="1504" max="1504" width="40.85546875" style="1259" customWidth="1"/>
    <col min="1505" max="1505" width="5.7109375" style="1259" customWidth="1"/>
    <col min="1506" max="1506" width="10.140625" style="1259" customWidth="1"/>
    <col min="1507" max="1507" width="9.140625" style="1259"/>
    <col min="1508" max="1508" width="12" style="1259" customWidth="1"/>
    <col min="1509" max="1529" width="9.140625" style="1259"/>
    <col min="1530" max="1530" width="5.7109375" style="1259" customWidth="1"/>
    <col min="1531" max="1531" width="8.7109375" style="1259" customWidth="1"/>
    <col min="1532" max="1532" width="43.140625" style="1259" bestFit="1" customWidth="1"/>
    <col min="1533" max="1533" width="13.5703125" style="1259" customWidth="1"/>
    <col min="1534" max="1535" width="11.7109375" style="1259" customWidth="1"/>
    <col min="1536" max="1536" width="9.140625" style="1259"/>
    <col min="1537" max="1537" width="11.5703125" style="1259" bestFit="1" customWidth="1"/>
    <col min="1538" max="1757" width="9.140625" style="1259"/>
    <col min="1758" max="1758" width="5.7109375" style="1259" customWidth="1"/>
    <col min="1759" max="1759" width="7.42578125" style="1259" customWidth="1"/>
    <col min="1760" max="1760" width="40.85546875" style="1259" customWidth="1"/>
    <col min="1761" max="1761" width="5.7109375" style="1259" customWidth="1"/>
    <col min="1762" max="1762" width="10.140625" style="1259" customWidth="1"/>
    <col min="1763" max="1763" width="9.140625" style="1259"/>
    <col min="1764" max="1764" width="12" style="1259" customWidth="1"/>
    <col min="1765" max="1785" width="9.140625" style="1259"/>
    <col min="1786" max="1786" width="5.7109375" style="1259" customWidth="1"/>
    <col min="1787" max="1787" width="8.7109375" style="1259" customWidth="1"/>
    <col min="1788" max="1788" width="43.140625" style="1259" bestFit="1" customWidth="1"/>
    <col min="1789" max="1789" width="13.5703125" style="1259" customWidth="1"/>
    <col min="1790" max="1791" width="11.7109375" style="1259" customWidth="1"/>
    <col min="1792" max="1792" width="9.140625" style="1259"/>
    <col min="1793" max="1793" width="11.5703125" style="1259" bestFit="1" customWidth="1"/>
    <col min="1794" max="2013" width="9.140625" style="1259"/>
    <col min="2014" max="2014" width="5.7109375" style="1259" customWidth="1"/>
    <col min="2015" max="2015" width="7.42578125" style="1259" customWidth="1"/>
    <col min="2016" max="2016" width="40.85546875" style="1259" customWidth="1"/>
    <col min="2017" max="2017" width="5.7109375" style="1259" customWidth="1"/>
    <col min="2018" max="2018" width="10.140625" style="1259" customWidth="1"/>
    <col min="2019" max="2019" width="9.140625" style="1259"/>
    <col min="2020" max="2020" width="12" style="1259" customWidth="1"/>
    <col min="2021" max="2041" width="9.140625" style="1259"/>
    <col min="2042" max="2042" width="5.7109375" style="1259" customWidth="1"/>
    <col min="2043" max="2043" width="8.7109375" style="1259" customWidth="1"/>
    <col min="2044" max="2044" width="43.140625" style="1259" bestFit="1" customWidth="1"/>
    <col min="2045" max="2045" width="13.5703125" style="1259" customWidth="1"/>
    <col min="2046" max="2047" width="11.7109375" style="1259" customWidth="1"/>
    <col min="2048" max="2048" width="9.140625" style="1259"/>
    <col min="2049" max="2049" width="11.5703125" style="1259" bestFit="1" customWidth="1"/>
    <col min="2050" max="2269" width="9.140625" style="1259"/>
    <col min="2270" max="2270" width="5.7109375" style="1259" customWidth="1"/>
    <col min="2271" max="2271" width="7.42578125" style="1259" customWidth="1"/>
    <col min="2272" max="2272" width="40.85546875" style="1259" customWidth="1"/>
    <col min="2273" max="2273" width="5.7109375" style="1259" customWidth="1"/>
    <col min="2274" max="2274" width="10.140625" style="1259" customWidth="1"/>
    <col min="2275" max="2275" width="9.140625" style="1259"/>
    <col min="2276" max="2276" width="12" style="1259" customWidth="1"/>
    <col min="2277" max="2297" width="9.140625" style="1259"/>
    <col min="2298" max="2298" width="5.7109375" style="1259" customWidth="1"/>
    <col min="2299" max="2299" width="8.7109375" style="1259" customWidth="1"/>
    <col min="2300" max="2300" width="43.140625" style="1259" bestFit="1" customWidth="1"/>
    <col min="2301" max="2301" width="13.5703125" style="1259" customWidth="1"/>
    <col min="2302" max="2303" width="11.7109375" style="1259" customWidth="1"/>
    <col min="2304" max="2304" width="9.140625" style="1259"/>
    <col min="2305" max="2305" width="11.5703125" style="1259" bestFit="1" customWidth="1"/>
    <col min="2306" max="2525" width="9.140625" style="1259"/>
    <col min="2526" max="2526" width="5.7109375" style="1259" customWidth="1"/>
    <col min="2527" max="2527" width="7.42578125" style="1259" customWidth="1"/>
    <col min="2528" max="2528" width="40.85546875" style="1259" customWidth="1"/>
    <col min="2529" max="2529" width="5.7109375" style="1259" customWidth="1"/>
    <col min="2530" max="2530" width="10.140625" style="1259" customWidth="1"/>
    <col min="2531" max="2531" width="9.140625" style="1259"/>
    <col min="2532" max="2532" width="12" style="1259" customWidth="1"/>
    <col min="2533" max="2553" width="9.140625" style="1259"/>
    <col min="2554" max="2554" width="5.7109375" style="1259" customWidth="1"/>
    <col min="2555" max="2555" width="8.7109375" style="1259" customWidth="1"/>
    <col min="2556" max="2556" width="43.140625" style="1259" bestFit="1" customWidth="1"/>
    <col min="2557" max="2557" width="13.5703125" style="1259" customWidth="1"/>
    <col min="2558" max="2559" width="11.7109375" style="1259" customWidth="1"/>
    <col min="2560" max="2560" width="9.140625" style="1259"/>
    <col min="2561" max="2561" width="11.5703125" style="1259" bestFit="1" customWidth="1"/>
    <col min="2562" max="2781" width="9.140625" style="1259"/>
    <col min="2782" max="2782" width="5.7109375" style="1259" customWidth="1"/>
    <col min="2783" max="2783" width="7.42578125" style="1259" customWidth="1"/>
    <col min="2784" max="2784" width="40.85546875" style="1259" customWidth="1"/>
    <col min="2785" max="2785" width="5.7109375" style="1259" customWidth="1"/>
    <col min="2786" max="2786" width="10.140625" style="1259" customWidth="1"/>
    <col min="2787" max="2787" width="9.140625" style="1259"/>
    <col min="2788" max="2788" width="12" style="1259" customWidth="1"/>
    <col min="2789" max="2809" width="9.140625" style="1259"/>
    <col min="2810" max="2810" width="5.7109375" style="1259" customWidth="1"/>
    <col min="2811" max="2811" width="8.7109375" style="1259" customWidth="1"/>
    <col min="2812" max="2812" width="43.140625" style="1259" bestFit="1" customWidth="1"/>
    <col min="2813" max="2813" width="13.5703125" style="1259" customWidth="1"/>
    <col min="2814" max="2815" width="11.7109375" style="1259" customWidth="1"/>
    <col min="2816" max="2816" width="9.140625" style="1259"/>
    <col min="2817" max="2817" width="11.5703125" style="1259" bestFit="1" customWidth="1"/>
    <col min="2818" max="3037" width="9.140625" style="1259"/>
    <col min="3038" max="3038" width="5.7109375" style="1259" customWidth="1"/>
    <col min="3039" max="3039" width="7.42578125" style="1259" customWidth="1"/>
    <col min="3040" max="3040" width="40.85546875" style="1259" customWidth="1"/>
    <col min="3041" max="3041" width="5.7109375" style="1259" customWidth="1"/>
    <col min="3042" max="3042" width="10.140625" style="1259" customWidth="1"/>
    <col min="3043" max="3043" width="9.140625" style="1259"/>
    <col min="3044" max="3044" width="12" style="1259" customWidth="1"/>
    <col min="3045" max="3065" width="9.140625" style="1259"/>
    <col min="3066" max="3066" width="5.7109375" style="1259" customWidth="1"/>
    <col min="3067" max="3067" width="8.7109375" style="1259" customWidth="1"/>
    <col min="3068" max="3068" width="43.140625" style="1259" bestFit="1" customWidth="1"/>
    <col min="3069" max="3069" width="13.5703125" style="1259" customWidth="1"/>
    <col min="3070" max="3071" width="11.7109375" style="1259" customWidth="1"/>
    <col min="3072" max="3072" width="9.140625" style="1259"/>
    <col min="3073" max="3073" width="11.5703125" style="1259" bestFit="1" customWidth="1"/>
    <col min="3074" max="3293" width="9.140625" style="1259"/>
    <col min="3294" max="3294" width="5.7109375" style="1259" customWidth="1"/>
    <col min="3295" max="3295" width="7.42578125" style="1259" customWidth="1"/>
    <col min="3296" max="3296" width="40.85546875" style="1259" customWidth="1"/>
    <col min="3297" max="3297" width="5.7109375" style="1259" customWidth="1"/>
    <col min="3298" max="3298" width="10.140625" style="1259" customWidth="1"/>
    <col min="3299" max="3299" width="9.140625" style="1259"/>
    <col min="3300" max="3300" width="12" style="1259" customWidth="1"/>
    <col min="3301" max="3321" width="9.140625" style="1259"/>
    <col min="3322" max="3322" width="5.7109375" style="1259" customWidth="1"/>
    <col min="3323" max="3323" width="8.7109375" style="1259" customWidth="1"/>
    <col min="3324" max="3324" width="43.140625" style="1259" bestFit="1" customWidth="1"/>
    <col min="3325" max="3325" width="13.5703125" style="1259" customWidth="1"/>
    <col min="3326" max="3327" width="11.7109375" style="1259" customWidth="1"/>
    <col min="3328" max="3328" width="9.140625" style="1259"/>
    <col min="3329" max="3329" width="11.5703125" style="1259" bestFit="1" customWidth="1"/>
    <col min="3330" max="3549" width="9.140625" style="1259"/>
    <col min="3550" max="3550" width="5.7109375" style="1259" customWidth="1"/>
    <col min="3551" max="3551" width="7.42578125" style="1259" customWidth="1"/>
    <col min="3552" max="3552" width="40.85546875" style="1259" customWidth="1"/>
    <col min="3553" max="3553" width="5.7109375" style="1259" customWidth="1"/>
    <col min="3554" max="3554" width="10.140625" style="1259" customWidth="1"/>
    <col min="3555" max="3555" width="9.140625" style="1259"/>
    <col min="3556" max="3556" width="12" style="1259" customWidth="1"/>
    <col min="3557" max="3577" width="9.140625" style="1259"/>
    <col min="3578" max="3578" width="5.7109375" style="1259" customWidth="1"/>
    <col min="3579" max="3579" width="8.7109375" style="1259" customWidth="1"/>
    <col min="3580" max="3580" width="43.140625" style="1259" bestFit="1" customWidth="1"/>
    <col min="3581" max="3581" width="13.5703125" style="1259" customWidth="1"/>
    <col min="3582" max="3583" width="11.7109375" style="1259" customWidth="1"/>
    <col min="3584" max="3584" width="9.140625" style="1259"/>
    <col min="3585" max="3585" width="11.5703125" style="1259" bestFit="1" customWidth="1"/>
    <col min="3586" max="3805" width="9.140625" style="1259"/>
    <col min="3806" max="3806" width="5.7109375" style="1259" customWidth="1"/>
    <col min="3807" max="3807" width="7.42578125" style="1259" customWidth="1"/>
    <col min="3808" max="3808" width="40.85546875" style="1259" customWidth="1"/>
    <col min="3809" max="3809" width="5.7109375" style="1259" customWidth="1"/>
    <col min="3810" max="3810" width="10.140625" style="1259" customWidth="1"/>
    <col min="3811" max="3811" width="9.140625" style="1259"/>
    <col min="3812" max="3812" width="12" style="1259" customWidth="1"/>
    <col min="3813" max="3833" width="9.140625" style="1259"/>
    <col min="3834" max="3834" width="5.7109375" style="1259" customWidth="1"/>
    <col min="3835" max="3835" width="8.7109375" style="1259" customWidth="1"/>
    <col min="3836" max="3836" width="43.140625" style="1259" bestFit="1" customWidth="1"/>
    <col min="3837" max="3837" width="13.5703125" style="1259" customWidth="1"/>
    <col min="3838" max="3839" width="11.7109375" style="1259" customWidth="1"/>
    <col min="3840" max="3840" width="9.140625" style="1259"/>
    <col min="3841" max="3841" width="11.5703125" style="1259" bestFit="1" customWidth="1"/>
    <col min="3842" max="4061" width="9.140625" style="1259"/>
    <col min="4062" max="4062" width="5.7109375" style="1259" customWidth="1"/>
    <col min="4063" max="4063" width="7.42578125" style="1259" customWidth="1"/>
    <col min="4064" max="4064" width="40.85546875" style="1259" customWidth="1"/>
    <col min="4065" max="4065" width="5.7109375" style="1259" customWidth="1"/>
    <col min="4066" max="4066" width="10.140625" style="1259" customWidth="1"/>
    <col min="4067" max="4067" width="9.140625" style="1259"/>
    <col min="4068" max="4068" width="12" style="1259" customWidth="1"/>
    <col min="4069" max="4089" width="9.140625" style="1259"/>
    <col min="4090" max="4090" width="5.7109375" style="1259" customWidth="1"/>
    <col min="4091" max="4091" width="8.7109375" style="1259" customWidth="1"/>
    <col min="4092" max="4092" width="43.140625" style="1259" bestFit="1" customWidth="1"/>
    <col min="4093" max="4093" width="13.5703125" style="1259" customWidth="1"/>
    <col min="4094" max="4095" width="11.7109375" style="1259" customWidth="1"/>
    <col min="4096" max="4096" width="9.140625" style="1259"/>
    <col min="4097" max="4097" width="11.5703125" style="1259" bestFit="1" customWidth="1"/>
    <col min="4098" max="4317" width="9.140625" style="1259"/>
    <col min="4318" max="4318" width="5.7109375" style="1259" customWidth="1"/>
    <col min="4319" max="4319" width="7.42578125" style="1259" customWidth="1"/>
    <col min="4320" max="4320" width="40.85546875" style="1259" customWidth="1"/>
    <col min="4321" max="4321" width="5.7109375" style="1259" customWidth="1"/>
    <col min="4322" max="4322" width="10.140625" style="1259" customWidth="1"/>
    <col min="4323" max="4323" width="9.140625" style="1259"/>
    <col min="4324" max="4324" width="12" style="1259" customWidth="1"/>
    <col min="4325" max="4345" width="9.140625" style="1259"/>
    <col min="4346" max="4346" width="5.7109375" style="1259" customWidth="1"/>
    <col min="4347" max="4347" width="8.7109375" style="1259" customWidth="1"/>
    <col min="4348" max="4348" width="43.140625" style="1259" bestFit="1" customWidth="1"/>
    <col min="4349" max="4349" width="13.5703125" style="1259" customWidth="1"/>
    <col min="4350" max="4351" width="11.7109375" style="1259" customWidth="1"/>
    <col min="4352" max="4352" width="9.140625" style="1259"/>
    <col min="4353" max="4353" width="11.5703125" style="1259" bestFit="1" customWidth="1"/>
    <col min="4354" max="4573" width="9.140625" style="1259"/>
    <col min="4574" max="4574" width="5.7109375" style="1259" customWidth="1"/>
    <col min="4575" max="4575" width="7.42578125" style="1259" customWidth="1"/>
    <col min="4576" max="4576" width="40.85546875" style="1259" customWidth="1"/>
    <col min="4577" max="4577" width="5.7109375" style="1259" customWidth="1"/>
    <col min="4578" max="4578" width="10.140625" style="1259" customWidth="1"/>
    <col min="4579" max="4579" width="9.140625" style="1259"/>
    <col min="4580" max="4580" width="12" style="1259" customWidth="1"/>
    <col min="4581" max="4601" width="9.140625" style="1259"/>
    <col min="4602" max="4602" width="5.7109375" style="1259" customWidth="1"/>
    <col min="4603" max="4603" width="8.7109375" style="1259" customWidth="1"/>
    <col min="4604" max="4604" width="43.140625" style="1259" bestFit="1" customWidth="1"/>
    <col min="4605" max="4605" width="13.5703125" style="1259" customWidth="1"/>
    <col min="4606" max="4607" width="11.7109375" style="1259" customWidth="1"/>
    <col min="4608" max="4608" width="9.140625" style="1259"/>
    <col min="4609" max="4609" width="11.5703125" style="1259" bestFit="1" customWidth="1"/>
    <col min="4610" max="4829" width="9.140625" style="1259"/>
    <col min="4830" max="4830" width="5.7109375" style="1259" customWidth="1"/>
    <col min="4831" max="4831" width="7.42578125" style="1259" customWidth="1"/>
    <col min="4832" max="4832" width="40.85546875" style="1259" customWidth="1"/>
    <col min="4833" max="4833" width="5.7109375" style="1259" customWidth="1"/>
    <col min="4834" max="4834" width="10.140625" style="1259" customWidth="1"/>
    <col min="4835" max="4835" width="9.140625" style="1259"/>
    <col min="4836" max="4836" width="12" style="1259" customWidth="1"/>
    <col min="4837" max="4857" width="9.140625" style="1259"/>
    <col min="4858" max="4858" width="5.7109375" style="1259" customWidth="1"/>
    <col min="4859" max="4859" width="8.7109375" style="1259" customWidth="1"/>
    <col min="4860" max="4860" width="43.140625" style="1259" bestFit="1" customWidth="1"/>
    <col min="4861" max="4861" width="13.5703125" style="1259" customWidth="1"/>
    <col min="4862" max="4863" width="11.7109375" style="1259" customWidth="1"/>
    <col min="4864" max="4864" width="9.140625" style="1259"/>
    <col min="4865" max="4865" width="11.5703125" style="1259" bestFit="1" customWidth="1"/>
    <col min="4866" max="5085" width="9.140625" style="1259"/>
    <col min="5086" max="5086" width="5.7109375" style="1259" customWidth="1"/>
    <col min="5087" max="5087" width="7.42578125" style="1259" customWidth="1"/>
    <col min="5088" max="5088" width="40.85546875" style="1259" customWidth="1"/>
    <col min="5089" max="5089" width="5.7109375" style="1259" customWidth="1"/>
    <col min="5090" max="5090" width="10.140625" style="1259" customWidth="1"/>
    <col min="5091" max="5091" width="9.140625" style="1259"/>
    <col min="5092" max="5092" width="12" style="1259" customWidth="1"/>
    <col min="5093" max="5113" width="9.140625" style="1259"/>
    <col min="5114" max="5114" width="5.7109375" style="1259" customWidth="1"/>
    <col min="5115" max="5115" width="8.7109375" style="1259" customWidth="1"/>
    <col min="5116" max="5116" width="43.140625" style="1259" bestFit="1" customWidth="1"/>
    <col min="5117" max="5117" width="13.5703125" style="1259" customWidth="1"/>
    <col min="5118" max="5119" width="11.7109375" style="1259" customWidth="1"/>
    <col min="5120" max="5120" width="9.140625" style="1259"/>
    <col min="5121" max="5121" width="11.5703125" style="1259" bestFit="1" customWidth="1"/>
    <col min="5122" max="5341" width="9.140625" style="1259"/>
    <col min="5342" max="5342" width="5.7109375" style="1259" customWidth="1"/>
    <col min="5343" max="5343" width="7.42578125" style="1259" customWidth="1"/>
    <col min="5344" max="5344" width="40.85546875" style="1259" customWidth="1"/>
    <col min="5345" max="5345" width="5.7109375" style="1259" customWidth="1"/>
    <col min="5346" max="5346" width="10.140625" style="1259" customWidth="1"/>
    <col min="5347" max="5347" width="9.140625" style="1259"/>
    <col min="5348" max="5348" width="12" style="1259" customWidth="1"/>
    <col min="5349" max="5369" width="9.140625" style="1259"/>
    <col min="5370" max="5370" width="5.7109375" style="1259" customWidth="1"/>
    <col min="5371" max="5371" width="8.7109375" style="1259" customWidth="1"/>
    <col min="5372" max="5372" width="43.140625" style="1259" bestFit="1" customWidth="1"/>
    <col min="5373" max="5373" width="13.5703125" style="1259" customWidth="1"/>
    <col min="5374" max="5375" width="11.7109375" style="1259" customWidth="1"/>
    <col min="5376" max="5376" width="9.140625" style="1259"/>
    <col min="5377" max="5377" width="11.5703125" style="1259" bestFit="1" customWidth="1"/>
    <col min="5378" max="5597" width="9.140625" style="1259"/>
    <col min="5598" max="5598" width="5.7109375" style="1259" customWidth="1"/>
    <col min="5599" max="5599" width="7.42578125" style="1259" customWidth="1"/>
    <col min="5600" max="5600" width="40.85546875" style="1259" customWidth="1"/>
    <col min="5601" max="5601" width="5.7109375" style="1259" customWidth="1"/>
    <col min="5602" max="5602" width="10.140625" style="1259" customWidth="1"/>
    <col min="5603" max="5603" width="9.140625" style="1259"/>
    <col min="5604" max="5604" width="12" style="1259" customWidth="1"/>
    <col min="5605" max="5625" width="9.140625" style="1259"/>
    <col min="5626" max="5626" width="5.7109375" style="1259" customWidth="1"/>
    <col min="5627" max="5627" width="8.7109375" style="1259" customWidth="1"/>
    <col min="5628" max="5628" width="43.140625" style="1259" bestFit="1" customWidth="1"/>
    <col min="5629" max="5629" width="13.5703125" style="1259" customWidth="1"/>
    <col min="5630" max="5631" width="11.7109375" style="1259" customWidth="1"/>
    <col min="5632" max="5632" width="9.140625" style="1259"/>
    <col min="5633" max="5633" width="11.5703125" style="1259" bestFit="1" customWidth="1"/>
    <col min="5634" max="5853" width="9.140625" style="1259"/>
    <col min="5854" max="5854" width="5.7109375" style="1259" customWidth="1"/>
    <col min="5855" max="5855" width="7.42578125" style="1259" customWidth="1"/>
    <col min="5856" max="5856" width="40.85546875" style="1259" customWidth="1"/>
    <col min="5857" max="5857" width="5.7109375" style="1259" customWidth="1"/>
    <col min="5858" max="5858" width="10.140625" style="1259" customWidth="1"/>
    <col min="5859" max="5859" width="9.140625" style="1259"/>
    <col min="5860" max="5860" width="12" style="1259" customWidth="1"/>
    <col min="5861" max="5881" width="9.140625" style="1259"/>
    <col min="5882" max="5882" width="5.7109375" style="1259" customWidth="1"/>
    <col min="5883" max="5883" width="8.7109375" style="1259" customWidth="1"/>
    <col min="5884" max="5884" width="43.140625" style="1259" bestFit="1" customWidth="1"/>
    <col min="5885" max="5885" width="13.5703125" style="1259" customWidth="1"/>
    <col min="5886" max="5887" width="11.7109375" style="1259" customWidth="1"/>
    <col min="5888" max="5888" width="9.140625" style="1259"/>
    <col min="5889" max="5889" width="11.5703125" style="1259" bestFit="1" customWidth="1"/>
    <col min="5890" max="6109" width="9.140625" style="1259"/>
    <col min="6110" max="6110" width="5.7109375" style="1259" customWidth="1"/>
    <col min="6111" max="6111" width="7.42578125" style="1259" customWidth="1"/>
    <col min="6112" max="6112" width="40.85546875" style="1259" customWidth="1"/>
    <col min="6113" max="6113" width="5.7109375" style="1259" customWidth="1"/>
    <col min="6114" max="6114" width="10.140625" style="1259" customWidth="1"/>
    <col min="6115" max="6115" width="9.140625" style="1259"/>
    <col min="6116" max="6116" width="12" style="1259" customWidth="1"/>
    <col min="6117" max="6137" width="9.140625" style="1259"/>
    <col min="6138" max="6138" width="5.7109375" style="1259" customWidth="1"/>
    <col min="6139" max="6139" width="8.7109375" style="1259" customWidth="1"/>
    <col min="6140" max="6140" width="43.140625" style="1259" bestFit="1" customWidth="1"/>
    <col min="6141" max="6141" width="13.5703125" style="1259" customWidth="1"/>
    <col min="6142" max="6143" width="11.7109375" style="1259" customWidth="1"/>
    <col min="6144" max="6144" width="9.140625" style="1259"/>
    <col min="6145" max="6145" width="11.5703125" style="1259" bestFit="1" customWidth="1"/>
    <col min="6146" max="6365" width="9.140625" style="1259"/>
    <col min="6366" max="6366" width="5.7109375" style="1259" customWidth="1"/>
    <col min="6367" max="6367" width="7.42578125" style="1259" customWidth="1"/>
    <col min="6368" max="6368" width="40.85546875" style="1259" customWidth="1"/>
    <col min="6369" max="6369" width="5.7109375" style="1259" customWidth="1"/>
    <col min="6370" max="6370" width="10.140625" style="1259" customWidth="1"/>
    <col min="6371" max="6371" width="9.140625" style="1259"/>
    <col min="6372" max="6372" width="12" style="1259" customWidth="1"/>
    <col min="6373" max="6393" width="9.140625" style="1259"/>
    <col min="6394" max="6394" width="5.7109375" style="1259" customWidth="1"/>
    <col min="6395" max="6395" width="8.7109375" style="1259" customWidth="1"/>
    <col min="6396" max="6396" width="43.140625" style="1259" bestFit="1" customWidth="1"/>
    <col min="6397" max="6397" width="13.5703125" style="1259" customWidth="1"/>
    <col min="6398" max="6399" width="11.7109375" style="1259" customWidth="1"/>
    <col min="6400" max="6400" width="9.140625" style="1259"/>
    <col min="6401" max="6401" width="11.5703125" style="1259" bestFit="1" customWidth="1"/>
    <col min="6402" max="6621" width="9.140625" style="1259"/>
    <col min="6622" max="6622" width="5.7109375" style="1259" customWidth="1"/>
    <col min="6623" max="6623" width="7.42578125" style="1259" customWidth="1"/>
    <col min="6624" max="6624" width="40.85546875" style="1259" customWidth="1"/>
    <col min="6625" max="6625" width="5.7109375" style="1259" customWidth="1"/>
    <col min="6626" max="6626" width="10.140625" style="1259" customWidth="1"/>
    <col min="6627" max="6627" width="9.140625" style="1259"/>
    <col min="6628" max="6628" width="12" style="1259" customWidth="1"/>
    <col min="6629" max="6649" width="9.140625" style="1259"/>
    <col min="6650" max="6650" width="5.7109375" style="1259" customWidth="1"/>
    <col min="6651" max="6651" width="8.7109375" style="1259" customWidth="1"/>
    <col min="6652" max="6652" width="43.140625" style="1259" bestFit="1" customWidth="1"/>
    <col min="6653" max="6653" width="13.5703125" style="1259" customWidth="1"/>
    <col min="6654" max="6655" width="11.7109375" style="1259" customWidth="1"/>
    <col min="6656" max="6656" width="9.140625" style="1259"/>
    <col min="6657" max="6657" width="11.5703125" style="1259" bestFit="1" customWidth="1"/>
    <col min="6658" max="6877" width="9.140625" style="1259"/>
    <col min="6878" max="6878" width="5.7109375" style="1259" customWidth="1"/>
    <col min="6879" max="6879" width="7.42578125" style="1259" customWidth="1"/>
    <col min="6880" max="6880" width="40.85546875" style="1259" customWidth="1"/>
    <col min="6881" max="6881" width="5.7109375" style="1259" customWidth="1"/>
    <col min="6882" max="6882" width="10.140625" style="1259" customWidth="1"/>
    <col min="6883" max="6883" width="9.140625" style="1259"/>
    <col min="6884" max="6884" width="12" style="1259" customWidth="1"/>
    <col min="6885" max="6905" width="9.140625" style="1259"/>
    <col min="6906" max="6906" width="5.7109375" style="1259" customWidth="1"/>
    <col min="6907" max="6907" width="8.7109375" style="1259" customWidth="1"/>
    <col min="6908" max="6908" width="43.140625" style="1259" bestFit="1" customWidth="1"/>
    <col min="6909" max="6909" width="13.5703125" style="1259" customWidth="1"/>
    <col min="6910" max="6911" width="11.7109375" style="1259" customWidth="1"/>
    <col min="6912" max="6912" width="9.140625" style="1259"/>
    <col min="6913" max="6913" width="11.5703125" style="1259" bestFit="1" customWidth="1"/>
    <col min="6914" max="7133" width="9.140625" style="1259"/>
    <col min="7134" max="7134" width="5.7109375" style="1259" customWidth="1"/>
    <col min="7135" max="7135" width="7.42578125" style="1259" customWidth="1"/>
    <col min="7136" max="7136" width="40.85546875" style="1259" customWidth="1"/>
    <col min="7137" max="7137" width="5.7109375" style="1259" customWidth="1"/>
    <col min="7138" max="7138" width="10.140625" style="1259" customWidth="1"/>
    <col min="7139" max="7139" width="9.140625" style="1259"/>
    <col min="7140" max="7140" width="12" style="1259" customWidth="1"/>
    <col min="7141" max="7161" width="9.140625" style="1259"/>
    <col min="7162" max="7162" width="5.7109375" style="1259" customWidth="1"/>
    <col min="7163" max="7163" width="8.7109375" style="1259" customWidth="1"/>
    <col min="7164" max="7164" width="43.140625" style="1259" bestFit="1" customWidth="1"/>
    <col min="7165" max="7165" width="13.5703125" style="1259" customWidth="1"/>
    <col min="7166" max="7167" width="11.7109375" style="1259" customWidth="1"/>
    <col min="7168" max="7168" width="9.140625" style="1259"/>
    <col min="7169" max="7169" width="11.5703125" style="1259" bestFit="1" customWidth="1"/>
    <col min="7170" max="7389" width="9.140625" style="1259"/>
    <col min="7390" max="7390" width="5.7109375" style="1259" customWidth="1"/>
    <col min="7391" max="7391" width="7.42578125" style="1259" customWidth="1"/>
    <col min="7392" max="7392" width="40.85546875" style="1259" customWidth="1"/>
    <col min="7393" max="7393" width="5.7109375" style="1259" customWidth="1"/>
    <col min="7394" max="7394" width="10.140625" style="1259" customWidth="1"/>
    <col min="7395" max="7395" width="9.140625" style="1259"/>
    <col min="7396" max="7396" width="12" style="1259" customWidth="1"/>
    <col min="7397" max="7417" width="9.140625" style="1259"/>
    <col min="7418" max="7418" width="5.7109375" style="1259" customWidth="1"/>
    <col min="7419" max="7419" width="8.7109375" style="1259" customWidth="1"/>
    <col min="7420" max="7420" width="43.140625" style="1259" bestFit="1" customWidth="1"/>
    <col min="7421" max="7421" width="13.5703125" style="1259" customWidth="1"/>
    <col min="7422" max="7423" width="11.7109375" style="1259" customWidth="1"/>
    <col min="7424" max="7424" width="9.140625" style="1259"/>
    <col min="7425" max="7425" width="11.5703125" style="1259" bestFit="1" customWidth="1"/>
    <col min="7426" max="7645" width="9.140625" style="1259"/>
    <col min="7646" max="7646" width="5.7109375" style="1259" customWidth="1"/>
    <col min="7647" max="7647" width="7.42578125" style="1259" customWidth="1"/>
    <col min="7648" max="7648" width="40.85546875" style="1259" customWidth="1"/>
    <col min="7649" max="7649" width="5.7109375" style="1259" customWidth="1"/>
    <col min="7650" max="7650" width="10.140625" style="1259" customWidth="1"/>
    <col min="7651" max="7651" width="9.140625" style="1259"/>
    <col min="7652" max="7652" width="12" style="1259" customWidth="1"/>
    <col min="7653" max="7673" width="9.140625" style="1259"/>
    <col min="7674" max="7674" width="5.7109375" style="1259" customWidth="1"/>
    <col min="7675" max="7675" width="8.7109375" style="1259" customWidth="1"/>
    <col min="7676" max="7676" width="43.140625" style="1259" bestFit="1" customWidth="1"/>
    <col min="7677" max="7677" width="13.5703125" style="1259" customWidth="1"/>
    <col min="7678" max="7679" width="11.7109375" style="1259" customWidth="1"/>
    <col min="7680" max="7680" width="9.140625" style="1259"/>
    <col min="7681" max="7681" width="11.5703125" style="1259" bestFit="1" customWidth="1"/>
    <col min="7682" max="7901" width="9.140625" style="1259"/>
    <col min="7902" max="7902" width="5.7109375" style="1259" customWidth="1"/>
    <col min="7903" max="7903" width="7.42578125" style="1259" customWidth="1"/>
    <col min="7904" max="7904" width="40.85546875" style="1259" customWidth="1"/>
    <col min="7905" max="7905" width="5.7109375" style="1259" customWidth="1"/>
    <col min="7906" max="7906" width="10.140625" style="1259" customWidth="1"/>
    <col min="7907" max="7907" width="9.140625" style="1259"/>
    <col min="7908" max="7908" width="12" style="1259" customWidth="1"/>
    <col min="7909" max="7929" width="9.140625" style="1259"/>
    <col min="7930" max="7930" width="5.7109375" style="1259" customWidth="1"/>
    <col min="7931" max="7931" width="8.7109375" style="1259" customWidth="1"/>
    <col min="7932" max="7932" width="43.140625" style="1259" bestFit="1" customWidth="1"/>
    <col min="7933" max="7933" width="13.5703125" style="1259" customWidth="1"/>
    <col min="7934" max="7935" width="11.7109375" style="1259" customWidth="1"/>
    <col min="7936" max="7936" width="9.140625" style="1259"/>
    <col min="7937" max="7937" width="11.5703125" style="1259" bestFit="1" customWidth="1"/>
    <col min="7938" max="8157" width="9.140625" style="1259"/>
    <col min="8158" max="8158" width="5.7109375" style="1259" customWidth="1"/>
    <col min="8159" max="8159" width="7.42578125" style="1259" customWidth="1"/>
    <col min="8160" max="8160" width="40.85546875" style="1259" customWidth="1"/>
    <col min="8161" max="8161" width="5.7109375" style="1259" customWidth="1"/>
    <col min="8162" max="8162" width="10.140625" style="1259" customWidth="1"/>
    <col min="8163" max="8163" width="9.140625" style="1259"/>
    <col min="8164" max="8164" width="12" style="1259" customWidth="1"/>
    <col min="8165" max="8185" width="9.140625" style="1259"/>
    <col min="8186" max="8186" width="5.7109375" style="1259" customWidth="1"/>
    <col min="8187" max="8187" width="8.7109375" style="1259" customWidth="1"/>
    <col min="8188" max="8188" width="43.140625" style="1259" bestFit="1" customWidth="1"/>
    <col min="8189" max="8189" width="13.5703125" style="1259" customWidth="1"/>
    <col min="8190" max="8191" width="11.7109375" style="1259" customWidth="1"/>
    <col min="8192" max="8192" width="9.140625" style="1259"/>
    <col min="8193" max="8193" width="11.5703125" style="1259" bestFit="1" customWidth="1"/>
    <col min="8194" max="8413" width="9.140625" style="1259"/>
    <col min="8414" max="8414" width="5.7109375" style="1259" customWidth="1"/>
    <col min="8415" max="8415" width="7.42578125" style="1259" customWidth="1"/>
    <col min="8416" max="8416" width="40.85546875" style="1259" customWidth="1"/>
    <col min="8417" max="8417" width="5.7109375" style="1259" customWidth="1"/>
    <col min="8418" max="8418" width="10.140625" style="1259" customWidth="1"/>
    <col min="8419" max="8419" width="9.140625" style="1259"/>
    <col min="8420" max="8420" width="12" style="1259" customWidth="1"/>
    <col min="8421" max="8441" width="9.140625" style="1259"/>
    <col min="8442" max="8442" width="5.7109375" style="1259" customWidth="1"/>
    <col min="8443" max="8443" width="8.7109375" style="1259" customWidth="1"/>
    <col min="8444" max="8444" width="43.140625" style="1259" bestFit="1" customWidth="1"/>
    <col min="8445" max="8445" width="13.5703125" style="1259" customWidth="1"/>
    <col min="8446" max="8447" width="11.7109375" style="1259" customWidth="1"/>
    <col min="8448" max="8448" width="9.140625" style="1259"/>
    <col min="8449" max="8449" width="11.5703125" style="1259" bestFit="1" customWidth="1"/>
    <col min="8450" max="8669" width="9.140625" style="1259"/>
    <col min="8670" max="8670" width="5.7109375" style="1259" customWidth="1"/>
    <col min="8671" max="8671" width="7.42578125" style="1259" customWidth="1"/>
    <col min="8672" max="8672" width="40.85546875" style="1259" customWidth="1"/>
    <col min="8673" max="8673" width="5.7109375" style="1259" customWidth="1"/>
    <col min="8674" max="8674" width="10.140625" style="1259" customWidth="1"/>
    <col min="8675" max="8675" width="9.140625" style="1259"/>
    <col min="8676" max="8676" width="12" style="1259" customWidth="1"/>
    <col min="8677" max="8697" width="9.140625" style="1259"/>
    <col min="8698" max="8698" width="5.7109375" style="1259" customWidth="1"/>
    <col min="8699" max="8699" width="8.7109375" style="1259" customWidth="1"/>
    <col min="8700" max="8700" width="43.140625" style="1259" bestFit="1" customWidth="1"/>
    <col min="8701" max="8701" width="13.5703125" style="1259" customWidth="1"/>
    <col min="8702" max="8703" width="11.7109375" style="1259" customWidth="1"/>
    <col min="8704" max="8704" width="9.140625" style="1259"/>
    <col min="8705" max="8705" width="11.5703125" style="1259" bestFit="1" customWidth="1"/>
    <col min="8706" max="8925" width="9.140625" style="1259"/>
    <col min="8926" max="8926" width="5.7109375" style="1259" customWidth="1"/>
    <col min="8927" max="8927" width="7.42578125" style="1259" customWidth="1"/>
    <col min="8928" max="8928" width="40.85546875" style="1259" customWidth="1"/>
    <col min="8929" max="8929" width="5.7109375" style="1259" customWidth="1"/>
    <col min="8930" max="8930" width="10.140625" style="1259" customWidth="1"/>
    <col min="8931" max="8931" width="9.140625" style="1259"/>
    <col min="8932" max="8932" width="12" style="1259" customWidth="1"/>
    <col min="8933" max="8953" width="9.140625" style="1259"/>
    <col min="8954" max="8954" width="5.7109375" style="1259" customWidth="1"/>
    <col min="8955" max="8955" width="8.7109375" style="1259" customWidth="1"/>
    <col min="8956" max="8956" width="43.140625" style="1259" bestFit="1" customWidth="1"/>
    <col min="8957" max="8957" width="13.5703125" style="1259" customWidth="1"/>
    <col min="8958" max="8959" width="11.7109375" style="1259" customWidth="1"/>
    <col min="8960" max="8960" width="9.140625" style="1259"/>
    <col min="8961" max="8961" width="11.5703125" style="1259" bestFit="1" customWidth="1"/>
    <col min="8962" max="9181" width="9.140625" style="1259"/>
    <col min="9182" max="9182" width="5.7109375" style="1259" customWidth="1"/>
    <col min="9183" max="9183" width="7.42578125" style="1259" customWidth="1"/>
    <col min="9184" max="9184" width="40.85546875" style="1259" customWidth="1"/>
    <col min="9185" max="9185" width="5.7109375" style="1259" customWidth="1"/>
    <col min="9186" max="9186" width="10.140625" style="1259" customWidth="1"/>
    <col min="9187" max="9187" width="9.140625" style="1259"/>
    <col min="9188" max="9188" width="12" style="1259" customWidth="1"/>
    <col min="9189" max="9209" width="9.140625" style="1259"/>
    <col min="9210" max="9210" width="5.7109375" style="1259" customWidth="1"/>
    <col min="9211" max="9211" width="8.7109375" style="1259" customWidth="1"/>
    <col min="9212" max="9212" width="43.140625" style="1259" bestFit="1" customWidth="1"/>
    <col min="9213" max="9213" width="13.5703125" style="1259" customWidth="1"/>
    <col min="9214" max="9215" width="11.7109375" style="1259" customWidth="1"/>
    <col min="9216" max="9216" width="9.140625" style="1259"/>
    <col min="9217" max="9217" width="11.5703125" style="1259" bestFit="1" customWidth="1"/>
    <col min="9218" max="9437" width="9.140625" style="1259"/>
    <col min="9438" max="9438" width="5.7109375" style="1259" customWidth="1"/>
    <col min="9439" max="9439" width="7.42578125" style="1259" customWidth="1"/>
    <col min="9440" max="9440" width="40.85546875" style="1259" customWidth="1"/>
    <col min="9441" max="9441" width="5.7109375" style="1259" customWidth="1"/>
    <col min="9442" max="9442" width="10.140625" style="1259" customWidth="1"/>
    <col min="9443" max="9443" width="9.140625" style="1259"/>
    <col min="9444" max="9444" width="12" style="1259" customWidth="1"/>
    <col min="9445" max="9465" width="9.140625" style="1259"/>
    <col min="9466" max="9466" width="5.7109375" style="1259" customWidth="1"/>
    <col min="9467" max="9467" width="8.7109375" style="1259" customWidth="1"/>
    <col min="9468" max="9468" width="43.140625" style="1259" bestFit="1" customWidth="1"/>
    <col min="9469" max="9469" width="13.5703125" style="1259" customWidth="1"/>
    <col min="9470" max="9471" width="11.7109375" style="1259" customWidth="1"/>
    <col min="9472" max="9472" width="9.140625" style="1259"/>
    <col min="9473" max="9473" width="11.5703125" style="1259" bestFit="1" customWidth="1"/>
    <col min="9474" max="9693" width="9.140625" style="1259"/>
    <col min="9694" max="9694" width="5.7109375" style="1259" customWidth="1"/>
    <col min="9695" max="9695" width="7.42578125" style="1259" customWidth="1"/>
    <col min="9696" max="9696" width="40.85546875" style="1259" customWidth="1"/>
    <col min="9697" max="9697" width="5.7109375" style="1259" customWidth="1"/>
    <col min="9698" max="9698" width="10.140625" style="1259" customWidth="1"/>
    <col min="9699" max="9699" width="9.140625" style="1259"/>
    <col min="9700" max="9700" width="12" style="1259" customWidth="1"/>
    <col min="9701" max="9721" width="9.140625" style="1259"/>
    <col min="9722" max="9722" width="5.7109375" style="1259" customWidth="1"/>
    <col min="9723" max="9723" width="8.7109375" style="1259" customWidth="1"/>
    <col min="9724" max="9724" width="43.140625" style="1259" bestFit="1" customWidth="1"/>
    <col min="9725" max="9725" width="13.5703125" style="1259" customWidth="1"/>
    <col min="9726" max="9727" width="11.7109375" style="1259" customWidth="1"/>
    <col min="9728" max="9728" width="9.140625" style="1259"/>
    <col min="9729" max="9729" width="11.5703125" style="1259" bestFit="1" customWidth="1"/>
    <col min="9730" max="9949" width="9.140625" style="1259"/>
    <col min="9950" max="9950" width="5.7109375" style="1259" customWidth="1"/>
    <col min="9951" max="9951" width="7.42578125" style="1259" customWidth="1"/>
    <col min="9952" max="9952" width="40.85546875" style="1259" customWidth="1"/>
    <col min="9953" max="9953" width="5.7109375" style="1259" customWidth="1"/>
    <col min="9954" max="9954" width="10.140625" style="1259" customWidth="1"/>
    <col min="9955" max="9955" width="9.140625" style="1259"/>
    <col min="9956" max="9956" width="12" style="1259" customWidth="1"/>
    <col min="9957" max="9977" width="9.140625" style="1259"/>
    <col min="9978" max="9978" width="5.7109375" style="1259" customWidth="1"/>
    <col min="9979" max="9979" width="8.7109375" style="1259" customWidth="1"/>
    <col min="9980" max="9980" width="43.140625" style="1259" bestFit="1" customWidth="1"/>
    <col min="9981" max="9981" width="13.5703125" style="1259" customWidth="1"/>
    <col min="9982" max="9983" width="11.7109375" style="1259" customWidth="1"/>
    <col min="9984" max="9984" width="9.140625" style="1259"/>
    <col min="9985" max="9985" width="11.5703125" style="1259" bestFit="1" customWidth="1"/>
    <col min="9986" max="10205" width="9.140625" style="1259"/>
    <col min="10206" max="10206" width="5.7109375" style="1259" customWidth="1"/>
    <col min="10207" max="10207" width="7.42578125" style="1259" customWidth="1"/>
    <col min="10208" max="10208" width="40.85546875" style="1259" customWidth="1"/>
    <col min="10209" max="10209" width="5.7109375" style="1259" customWidth="1"/>
    <col min="10210" max="10210" width="10.140625" style="1259" customWidth="1"/>
    <col min="10211" max="10211" width="9.140625" style="1259"/>
    <col min="10212" max="10212" width="12" style="1259" customWidth="1"/>
    <col min="10213" max="10233" width="9.140625" style="1259"/>
    <col min="10234" max="10234" width="5.7109375" style="1259" customWidth="1"/>
    <col min="10235" max="10235" width="8.7109375" style="1259" customWidth="1"/>
    <col min="10236" max="10236" width="43.140625" style="1259" bestFit="1" customWidth="1"/>
    <col min="10237" max="10237" width="13.5703125" style="1259" customWidth="1"/>
    <col min="10238" max="10239" width="11.7109375" style="1259" customWidth="1"/>
    <col min="10240" max="10240" width="9.140625" style="1259"/>
    <col min="10241" max="10241" width="11.5703125" style="1259" bestFit="1" customWidth="1"/>
    <col min="10242" max="10461" width="9.140625" style="1259"/>
    <col min="10462" max="10462" width="5.7109375" style="1259" customWidth="1"/>
    <col min="10463" max="10463" width="7.42578125" style="1259" customWidth="1"/>
    <col min="10464" max="10464" width="40.85546875" style="1259" customWidth="1"/>
    <col min="10465" max="10465" width="5.7109375" style="1259" customWidth="1"/>
    <col min="10466" max="10466" width="10.140625" style="1259" customWidth="1"/>
    <col min="10467" max="10467" width="9.140625" style="1259"/>
    <col min="10468" max="10468" width="12" style="1259" customWidth="1"/>
    <col min="10469" max="10489" width="9.140625" style="1259"/>
    <col min="10490" max="10490" width="5.7109375" style="1259" customWidth="1"/>
    <col min="10491" max="10491" width="8.7109375" style="1259" customWidth="1"/>
    <col min="10492" max="10492" width="43.140625" style="1259" bestFit="1" customWidth="1"/>
    <col min="10493" max="10493" width="13.5703125" style="1259" customWidth="1"/>
    <col min="10494" max="10495" width="11.7109375" style="1259" customWidth="1"/>
    <col min="10496" max="10496" width="9.140625" style="1259"/>
    <col min="10497" max="10497" width="11.5703125" style="1259" bestFit="1" customWidth="1"/>
    <col min="10498" max="10717" width="9.140625" style="1259"/>
    <col min="10718" max="10718" width="5.7109375" style="1259" customWidth="1"/>
    <col min="10719" max="10719" width="7.42578125" style="1259" customWidth="1"/>
    <col min="10720" max="10720" width="40.85546875" style="1259" customWidth="1"/>
    <col min="10721" max="10721" width="5.7109375" style="1259" customWidth="1"/>
    <col min="10722" max="10722" width="10.140625" style="1259" customWidth="1"/>
    <col min="10723" max="10723" width="9.140625" style="1259"/>
    <col min="10724" max="10724" width="12" style="1259" customWidth="1"/>
    <col min="10725" max="10745" width="9.140625" style="1259"/>
    <col min="10746" max="10746" width="5.7109375" style="1259" customWidth="1"/>
    <col min="10747" max="10747" width="8.7109375" style="1259" customWidth="1"/>
    <col min="10748" max="10748" width="43.140625" style="1259" bestFit="1" customWidth="1"/>
    <col min="10749" max="10749" width="13.5703125" style="1259" customWidth="1"/>
    <col min="10750" max="10751" width="11.7109375" style="1259" customWidth="1"/>
    <col min="10752" max="10752" width="9.140625" style="1259"/>
    <col min="10753" max="10753" width="11.5703125" style="1259" bestFit="1" customWidth="1"/>
    <col min="10754" max="10973" width="9.140625" style="1259"/>
    <col min="10974" max="10974" width="5.7109375" style="1259" customWidth="1"/>
    <col min="10975" max="10975" width="7.42578125" style="1259" customWidth="1"/>
    <col min="10976" max="10976" width="40.85546875" style="1259" customWidth="1"/>
    <col min="10977" max="10977" width="5.7109375" style="1259" customWidth="1"/>
    <col min="10978" max="10978" width="10.140625" style="1259" customWidth="1"/>
    <col min="10979" max="10979" width="9.140625" style="1259"/>
    <col min="10980" max="10980" width="12" style="1259" customWidth="1"/>
    <col min="10981" max="11001" width="9.140625" style="1259"/>
    <col min="11002" max="11002" width="5.7109375" style="1259" customWidth="1"/>
    <col min="11003" max="11003" width="8.7109375" style="1259" customWidth="1"/>
    <col min="11004" max="11004" width="43.140625" style="1259" bestFit="1" customWidth="1"/>
    <col min="11005" max="11005" width="13.5703125" style="1259" customWidth="1"/>
    <col min="11006" max="11007" width="11.7109375" style="1259" customWidth="1"/>
    <col min="11008" max="11008" width="9.140625" style="1259"/>
    <col min="11009" max="11009" width="11.5703125" style="1259" bestFit="1" customWidth="1"/>
    <col min="11010" max="11229" width="9.140625" style="1259"/>
    <col min="11230" max="11230" width="5.7109375" style="1259" customWidth="1"/>
    <col min="11231" max="11231" width="7.42578125" style="1259" customWidth="1"/>
    <col min="11232" max="11232" width="40.85546875" style="1259" customWidth="1"/>
    <col min="11233" max="11233" width="5.7109375" style="1259" customWidth="1"/>
    <col min="11234" max="11234" width="10.140625" style="1259" customWidth="1"/>
    <col min="11235" max="11235" width="9.140625" style="1259"/>
    <col min="11236" max="11236" width="12" style="1259" customWidth="1"/>
    <col min="11237" max="11257" width="9.140625" style="1259"/>
    <col min="11258" max="11258" width="5.7109375" style="1259" customWidth="1"/>
    <col min="11259" max="11259" width="8.7109375" style="1259" customWidth="1"/>
    <col min="11260" max="11260" width="43.140625" style="1259" bestFit="1" customWidth="1"/>
    <col min="11261" max="11261" width="13.5703125" style="1259" customWidth="1"/>
    <col min="11262" max="11263" width="11.7109375" style="1259" customWidth="1"/>
    <col min="11264" max="11264" width="9.140625" style="1259"/>
    <col min="11265" max="11265" width="11.5703125" style="1259" bestFit="1" customWidth="1"/>
    <col min="11266" max="11485" width="9.140625" style="1259"/>
    <col min="11486" max="11486" width="5.7109375" style="1259" customWidth="1"/>
    <col min="11487" max="11487" width="7.42578125" style="1259" customWidth="1"/>
    <col min="11488" max="11488" width="40.85546875" style="1259" customWidth="1"/>
    <col min="11489" max="11489" width="5.7109375" style="1259" customWidth="1"/>
    <col min="11490" max="11490" width="10.140625" style="1259" customWidth="1"/>
    <col min="11491" max="11491" width="9.140625" style="1259"/>
    <col min="11492" max="11492" width="12" style="1259" customWidth="1"/>
    <col min="11493" max="11513" width="9.140625" style="1259"/>
    <col min="11514" max="11514" width="5.7109375" style="1259" customWidth="1"/>
    <col min="11515" max="11515" width="8.7109375" style="1259" customWidth="1"/>
    <col min="11516" max="11516" width="43.140625" style="1259" bestFit="1" customWidth="1"/>
    <col min="11517" max="11517" width="13.5703125" style="1259" customWidth="1"/>
    <col min="11518" max="11519" width="11.7109375" style="1259" customWidth="1"/>
    <col min="11520" max="11520" width="9.140625" style="1259"/>
    <col min="11521" max="11521" width="11.5703125" style="1259" bestFit="1" customWidth="1"/>
    <col min="11522" max="11741" width="9.140625" style="1259"/>
    <col min="11742" max="11742" width="5.7109375" style="1259" customWidth="1"/>
    <col min="11743" max="11743" width="7.42578125" style="1259" customWidth="1"/>
    <col min="11744" max="11744" width="40.85546875" style="1259" customWidth="1"/>
    <col min="11745" max="11745" width="5.7109375" style="1259" customWidth="1"/>
    <col min="11746" max="11746" width="10.140625" style="1259" customWidth="1"/>
    <col min="11747" max="11747" width="9.140625" style="1259"/>
    <col min="11748" max="11748" width="12" style="1259" customWidth="1"/>
    <col min="11749" max="11769" width="9.140625" style="1259"/>
    <col min="11770" max="11770" width="5.7109375" style="1259" customWidth="1"/>
    <col min="11771" max="11771" width="8.7109375" style="1259" customWidth="1"/>
    <col min="11772" max="11772" width="43.140625" style="1259" bestFit="1" customWidth="1"/>
    <col min="11773" max="11773" width="13.5703125" style="1259" customWidth="1"/>
    <col min="11774" max="11775" width="11.7109375" style="1259" customWidth="1"/>
    <col min="11776" max="11776" width="9.140625" style="1259"/>
    <col min="11777" max="11777" width="11.5703125" style="1259" bestFit="1" customWidth="1"/>
    <col min="11778" max="11997" width="9.140625" style="1259"/>
    <col min="11998" max="11998" width="5.7109375" style="1259" customWidth="1"/>
    <col min="11999" max="11999" width="7.42578125" style="1259" customWidth="1"/>
    <col min="12000" max="12000" width="40.85546875" style="1259" customWidth="1"/>
    <col min="12001" max="12001" width="5.7109375" style="1259" customWidth="1"/>
    <col min="12002" max="12002" width="10.140625" style="1259" customWidth="1"/>
    <col min="12003" max="12003" width="9.140625" style="1259"/>
    <col min="12004" max="12004" width="12" style="1259" customWidth="1"/>
    <col min="12005" max="12025" width="9.140625" style="1259"/>
    <col min="12026" max="12026" width="5.7109375" style="1259" customWidth="1"/>
    <col min="12027" max="12027" width="8.7109375" style="1259" customWidth="1"/>
    <col min="12028" max="12028" width="43.140625" style="1259" bestFit="1" customWidth="1"/>
    <col min="12029" max="12029" width="13.5703125" style="1259" customWidth="1"/>
    <col min="12030" max="12031" width="11.7109375" style="1259" customWidth="1"/>
    <col min="12032" max="12032" width="9.140625" style="1259"/>
    <col min="12033" max="12033" width="11.5703125" style="1259" bestFit="1" customWidth="1"/>
    <col min="12034" max="12253" width="9.140625" style="1259"/>
    <col min="12254" max="12254" width="5.7109375" style="1259" customWidth="1"/>
    <col min="12255" max="12255" width="7.42578125" style="1259" customWidth="1"/>
    <col min="12256" max="12256" width="40.85546875" style="1259" customWidth="1"/>
    <col min="12257" max="12257" width="5.7109375" style="1259" customWidth="1"/>
    <col min="12258" max="12258" width="10.140625" style="1259" customWidth="1"/>
    <col min="12259" max="12259" width="9.140625" style="1259"/>
    <col min="12260" max="12260" width="12" style="1259" customWidth="1"/>
    <col min="12261" max="12281" width="9.140625" style="1259"/>
    <col min="12282" max="12282" width="5.7109375" style="1259" customWidth="1"/>
    <col min="12283" max="12283" width="8.7109375" style="1259" customWidth="1"/>
    <col min="12284" max="12284" width="43.140625" style="1259" bestFit="1" customWidth="1"/>
    <col min="12285" max="12285" width="13.5703125" style="1259" customWidth="1"/>
    <col min="12286" max="12287" width="11.7109375" style="1259" customWidth="1"/>
    <col min="12288" max="12288" width="9.140625" style="1259"/>
    <col min="12289" max="12289" width="11.5703125" style="1259" bestFit="1" customWidth="1"/>
    <col min="12290" max="12509" width="9.140625" style="1259"/>
    <col min="12510" max="12510" width="5.7109375" style="1259" customWidth="1"/>
    <col min="12511" max="12511" width="7.42578125" style="1259" customWidth="1"/>
    <col min="12512" max="12512" width="40.85546875" style="1259" customWidth="1"/>
    <col min="12513" max="12513" width="5.7109375" style="1259" customWidth="1"/>
    <col min="12514" max="12514" width="10.140625" style="1259" customWidth="1"/>
    <col min="12515" max="12515" width="9.140625" style="1259"/>
    <col min="12516" max="12516" width="12" style="1259" customWidth="1"/>
    <col min="12517" max="12537" width="9.140625" style="1259"/>
    <col min="12538" max="12538" width="5.7109375" style="1259" customWidth="1"/>
    <col min="12539" max="12539" width="8.7109375" style="1259" customWidth="1"/>
    <col min="12540" max="12540" width="43.140625" style="1259" bestFit="1" customWidth="1"/>
    <col min="12541" max="12541" width="13.5703125" style="1259" customWidth="1"/>
    <col min="12542" max="12543" width="11.7109375" style="1259" customWidth="1"/>
    <col min="12544" max="12544" width="9.140625" style="1259"/>
    <col min="12545" max="12545" width="11.5703125" style="1259" bestFit="1" customWidth="1"/>
    <col min="12546" max="12765" width="9.140625" style="1259"/>
    <col min="12766" max="12766" width="5.7109375" style="1259" customWidth="1"/>
    <col min="12767" max="12767" width="7.42578125" style="1259" customWidth="1"/>
    <col min="12768" max="12768" width="40.85546875" style="1259" customWidth="1"/>
    <col min="12769" max="12769" width="5.7109375" style="1259" customWidth="1"/>
    <col min="12770" max="12770" width="10.140625" style="1259" customWidth="1"/>
    <col min="12771" max="12771" width="9.140625" style="1259"/>
    <col min="12772" max="12772" width="12" style="1259" customWidth="1"/>
    <col min="12773" max="12793" width="9.140625" style="1259"/>
    <col min="12794" max="12794" width="5.7109375" style="1259" customWidth="1"/>
    <col min="12795" max="12795" width="8.7109375" style="1259" customWidth="1"/>
    <col min="12796" max="12796" width="43.140625" style="1259" bestFit="1" customWidth="1"/>
    <col min="12797" max="12797" width="13.5703125" style="1259" customWidth="1"/>
    <col min="12798" max="12799" width="11.7109375" style="1259" customWidth="1"/>
    <col min="12800" max="12800" width="9.140625" style="1259"/>
    <col min="12801" max="12801" width="11.5703125" style="1259" bestFit="1" customWidth="1"/>
    <col min="12802" max="13021" width="9.140625" style="1259"/>
    <col min="13022" max="13022" width="5.7109375" style="1259" customWidth="1"/>
    <col min="13023" max="13023" width="7.42578125" style="1259" customWidth="1"/>
    <col min="13024" max="13024" width="40.85546875" style="1259" customWidth="1"/>
    <col min="13025" max="13025" width="5.7109375" style="1259" customWidth="1"/>
    <col min="13026" max="13026" width="10.140625" style="1259" customWidth="1"/>
    <col min="13027" max="13027" width="9.140625" style="1259"/>
    <col min="13028" max="13028" width="12" style="1259" customWidth="1"/>
    <col min="13029" max="13049" width="9.140625" style="1259"/>
    <col min="13050" max="13050" width="5.7109375" style="1259" customWidth="1"/>
    <col min="13051" max="13051" width="8.7109375" style="1259" customWidth="1"/>
    <col min="13052" max="13052" width="43.140625" style="1259" bestFit="1" customWidth="1"/>
    <col min="13053" max="13053" width="13.5703125" style="1259" customWidth="1"/>
    <col min="13054" max="13055" width="11.7109375" style="1259" customWidth="1"/>
    <col min="13056" max="13056" width="9.140625" style="1259"/>
    <col min="13057" max="13057" width="11.5703125" style="1259" bestFit="1" customWidth="1"/>
    <col min="13058" max="13277" width="9.140625" style="1259"/>
    <col min="13278" max="13278" width="5.7109375" style="1259" customWidth="1"/>
    <col min="13279" max="13279" width="7.42578125" style="1259" customWidth="1"/>
    <col min="13280" max="13280" width="40.85546875" style="1259" customWidth="1"/>
    <col min="13281" max="13281" width="5.7109375" style="1259" customWidth="1"/>
    <col min="13282" max="13282" width="10.140625" style="1259" customWidth="1"/>
    <col min="13283" max="13283" width="9.140625" style="1259"/>
    <col min="13284" max="13284" width="12" style="1259" customWidth="1"/>
    <col min="13285" max="13305" width="9.140625" style="1259"/>
    <col min="13306" max="13306" width="5.7109375" style="1259" customWidth="1"/>
    <col min="13307" max="13307" width="8.7109375" style="1259" customWidth="1"/>
    <col min="13308" max="13308" width="43.140625" style="1259" bestFit="1" customWidth="1"/>
    <col min="13309" max="13309" width="13.5703125" style="1259" customWidth="1"/>
    <col min="13310" max="13311" width="11.7109375" style="1259" customWidth="1"/>
    <col min="13312" max="13312" width="9.140625" style="1259"/>
    <col min="13313" max="13313" width="11.5703125" style="1259" bestFit="1" customWidth="1"/>
    <col min="13314" max="13533" width="9.140625" style="1259"/>
    <col min="13534" max="13534" width="5.7109375" style="1259" customWidth="1"/>
    <col min="13535" max="13535" width="7.42578125" style="1259" customWidth="1"/>
    <col min="13536" max="13536" width="40.85546875" style="1259" customWidth="1"/>
    <col min="13537" max="13537" width="5.7109375" style="1259" customWidth="1"/>
    <col min="13538" max="13538" width="10.140625" style="1259" customWidth="1"/>
    <col min="13539" max="13539" width="9.140625" style="1259"/>
    <col min="13540" max="13540" width="12" style="1259" customWidth="1"/>
    <col min="13541" max="13561" width="9.140625" style="1259"/>
    <col min="13562" max="13562" width="5.7109375" style="1259" customWidth="1"/>
    <col min="13563" max="13563" width="8.7109375" style="1259" customWidth="1"/>
    <col min="13564" max="13564" width="43.140625" style="1259" bestFit="1" customWidth="1"/>
    <col min="13565" max="13565" width="13.5703125" style="1259" customWidth="1"/>
    <col min="13566" max="13567" width="11.7109375" style="1259" customWidth="1"/>
    <col min="13568" max="13568" width="9.140625" style="1259"/>
    <col min="13569" max="13569" width="11.5703125" style="1259" bestFit="1" customWidth="1"/>
    <col min="13570" max="13789" width="9.140625" style="1259"/>
    <col min="13790" max="13790" width="5.7109375" style="1259" customWidth="1"/>
    <col min="13791" max="13791" width="7.42578125" style="1259" customWidth="1"/>
    <col min="13792" max="13792" width="40.85546875" style="1259" customWidth="1"/>
    <col min="13793" max="13793" width="5.7109375" style="1259" customWidth="1"/>
    <col min="13794" max="13794" width="10.140625" style="1259" customWidth="1"/>
    <col min="13795" max="13795" width="9.140625" style="1259"/>
    <col min="13796" max="13796" width="12" style="1259" customWidth="1"/>
    <col min="13797" max="13817" width="9.140625" style="1259"/>
    <col min="13818" max="13818" width="5.7109375" style="1259" customWidth="1"/>
    <col min="13819" max="13819" width="8.7109375" style="1259" customWidth="1"/>
    <col min="13820" max="13820" width="43.140625" style="1259" bestFit="1" customWidth="1"/>
    <col min="13821" max="13821" width="13.5703125" style="1259" customWidth="1"/>
    <col min="13822" max="13823" width="11.7109375" style="1259" customWidth="1"/>
    <col min="13824" max="13824" width="9.140625" style="1259"/>
    <col min="13825" max="13825" width="11.5703125" style="1259" bestFit="1" customWidth="1"/>
    <col min="13826" max="14045" width="9.140625" style="1259"/>
    <col min="14046" max="14046" width="5.7109375" style="1259" customWidth="1"/>
    <col min="14047" max="14047" width="7.42578125" style="1259" customWidth="1"/>
    <col min="14048" max="14048" width="40.85546875" style="1259" customWidth="1"/>
    <col min="14049" max="14049" width="5.7109375" style="1259" customWidth="1"/>
    <col min="14050" max="14050" width="10.140625" style="1259" customWidth="1"/>
    <col min="14051" max="14051" width="9.140625" style="1259"/>
    <col min="14052" max="14052" width="12" style="1259" customWidth="1"/>
    <col min="14053" max="14073" width="9.140625" style="1259"/>
    <col min="14074" max="14074" width="5.7109375" style="1259" customWidth="1"/>
    <col min="14075" max="14075" width="8.7109375" style="1259" customWidth="1"/>
    <col min="14076" max="14076" width="43.140625" style="1259" bestFit="1" customWidth="1"/>
    <col min="14077" max="14077" width="13.5703125" style="1259" customWidth="1"/>
    <col min="14078" max="14079" width="11.7109375" style="1259" customWidth="1"/>
    <col min="14080" max="14080" width="9.140625" style="1259"/>
    <col min="14081" max="14081" width="11.5703125" style="1259" bestFit="1" customWidth="1"/>
    <col min="14082" max="14301" width="9.140625" style="1259"/>
    <col min="14302" max="14302" width="5.7109375" style="1259" customWidth="1"/>
    <col min="14303" max="14303" width="7.42578125" style="1259" customWidth="1"/>
    <col min="14304" max="14304" width="40.85546875" style="1259" customWidth="1"/>
    <col min="14305" max="14305" width="5.7109375" style="1259" customWidth="1"/>
    <col min="14306" max="14306" width="10.140625" style="1259" customWidth="1"/>
    <col min="14307" max="14307" width="9.140625" style="1259"/>
    <col min="14308" max="14308" width="12" style="1259" customWidth="1"/>
    <col min="14309" max="14329" width="9.140625" style="1259"/>
    <col min="14330" max="14330" width="5.7109375" style="1259" customWidth="1"/>
    <col min="14331" max="14331" width="8.7109375" style="1259" customWidth="1"/>
    <col min="14332" max="14332" width="43.140625" style="1259" bestFit="1" customWidth="1"/>
    <col min="14333" max="14333" width="13.5703125" style="1259" customWidth="1"/>
    <col min="14334" max="14335" width="11.7109375" style="1259" customWidth="1"/>
    <col min="14336" max="14336" width="9.140625" style="1259"/>
    <col min="14337" max="14337" width="11.5703125" style="1259" bestFit="1" customWidth="1"/>
    <col min="14338" max="14557" width="9.140625" style="1259"/>
    <col min="14558" max="14558" width="5.7109375" style="1259" customWidth="1"/>
    <col min="14559" max="14559" width="7.42578125" style="1259" customWidth="1"/>
    <col min="14560" max="14560" width="40.85546875" style="1259" customWidth="1"/>
    <col min="14561" max="14561" width="5.7109375" style="1259" customWidth="1"/>
    <col min="14562" max="14562" width="10.140625" style="1259" customWidth="1"/>
    <col min="14563" max="14563" width="9.140625" style="1259"/>
    <col min="14564" max="14564" width="12" style="1259" customWidth="1"/>
    <col min="14565" max="14585" width="9.140625" style="1259"/>
    <col min="14586" max="14586" width="5.7109375" style="1259" customWidth="1"/>
    <col min="14587" max="14587" width="8.7109375" style="1259" customWidth="1"/>
    <col min="14588" max="14588" width="43.140625" style="1259" bestFit="1" customWidth="1"/>
    <col min="14589" max="14589" width="13.5703125" style="1259" customWidth="1"/>
    <col min="14590" max="14591" width="11.7109375" style="1259" customWidth="1"/>
    <col min="14592" max="14592" width="9.140625" style="1259"/>
    <col min="14593" max="14593" width="11.5703125" style="1259" bestFit="1" customWidth="1"/>
    <col min="14594" max="14813" width="9.140625" style="1259"/>
    <col min="14814" max="14814" width="5.7109375" style="1259" customWidth="1"/>
    <col min="14815" max="14815" width="7.42578125" style="1259" customWidth="1"/>
    <col min="14816" max="14816" width="40.85546875" style="1259" customWidth="1"/>
    <col min="14817" max="14817" width="5.7109375" style="1259" customWidth="1"/>
    <col min="14818" max="14818" width="10.140625" style="1259" customWidth="1"/>
    <col min="14819" max="14819" width="9.140625" style="1259"/>
    <col min="14820" max="14820" width="12" style="1259" customWidth="1"/>
    <col min="14821" max="14841" width="9.140625" style="1259"/>
    <col min="14842" max="14842" width="5.7109375" style="1259" customWidth="1"/>
    <col min="14843" max="14843" width="8.7109375" style="1259" customWidth="1"/>
    <col min="14844" max="14844" width="43.140625" style="1259" bestFit="1" customWidth="1"/>
    <col min="14845" max="14845" width="13.5703125" style="1259" customWidth="1"/>
    <col min="14846" max="14847" width="11.7109375" style="1259" customWidth="1"/>
    <col min="14848" max="14848" width="9.140625" style="1259"/>
    <col min="14849" max="14849" width="11.5703125" style="1259" bestFit="1" customWidth="1"/>
    <col min="14850" max="15069" width="9.140625" style="1259"/>
    <col min="15070" max="15070" width="5.7109375" style="1259" customWidth="1"/>
    <col min="15071" max="15071" width="7.42578125" style="1259" customWidth="1"/>
    <col min="15072" max="15072" width="40.85546875" style="1259" customWidth="1"/>
    <col min="15073" max="15073" width="5.7109375" style="1259" customWidth="1"/>
    <col min="15074" max="15074" width="10.140625" style="1259" customWidth="1"/>
    <col min="15075" max="15075" width="9.140625" style="1259"/>
    <col min="15076" max="15076" width="12" style="1259" customWidth="1"/>
    <col min="15077" max="15097" width="9.140625" style="1259"/>
    <col min="15098" max="15098" width="5.7109375" style="1259" customWidth="1"/>
    <col min="15099" max="15099" width="8.7109375" style="1259" customWidth="1"/>
    <col min="15100" max="15100" width="43.140625" style="1259" bestFit="1" customWidth="1"/>
    <col min="15101" max="15101" width="13.5703125" style="1259" customWidth="1"/>
    <col min="15102" max="15103" width="11.7109375" style="1259" customWidth="1"/>
    <col min="15104" max="15104" width="9.140625" style="1259"/>
    <col min="15105" max="15105" width="11.5703125" style="1259" bestFit="1" customWidth="1"/>
    <col min="15106" max="15325" width="9.140625" style="1259"/>
    <col min="15326" max="15326" width="5.7109375" style="1259" customWidth="1"/>
    <col min="15327" max="15327" width="7.42578125" style="1259" customWidth="1"/>
    <col min="15328" max="15328" width="40.85546875" style="1259" customWidth="1"/>
    <col min="15329" max="15329" width="5.7109375" style="1259" customWidth="1"/>
    <col min="15330" max="15330" width="10.140625" style="1259" customWidth="1"/>
    <col min="15331" max="15331" width="9.140625" style="1259"/>
    <col min="15332" max="15332" width="12" style="1259" customWidth="1"/>
    <col min="15333" max="15353" width="9.140625" style="1259"/>
    <col min="15354" max="15354" width="5.7109375" style="1259" customWidth="1"/>
    <col min="15355" max="15355" width="8.7109375" style="1259" customWidth="1"/>
    <col min="15356" max="15356" width="43.140625" style="1259" bestFit="1" customWidth="1"/>
    <col min="15357" max="15357" width="13.5703125" style="1259" customWidth="1"/>
    <col min="15358" max="15359" width="11.7109375" style="1259" customWidth="1"/>
    <col min="15360" max="15360" width="9.140625" style="1259"/>
    <col min="15361" max="15361" width="11.5703125" style="1259" bestFit="1" customWidth="1"/>
    <col min="15362" max="15581" width="9.140625" style="1259"/>
    <col min="15582" max="15582" width="5.7109375" style="1259" customWidth="1"/>
    <col min="15583" max="15583" width="7.42578125" style="1259" customWidth="1"/>
    <col min="15584" max="15584" width="40.85546875" style="1259" customWidth="1"/>
    <col min="15585" max="15585" width="5.7109375" style="1259" customWidth="1"/>
    <col min="15586" max="15586" width="10.140625" style="1259" customWidth="1"/>
    <col min="15587" max="15587" width="9.140625" style="1259"/>
    <col min="15588" max="15588" width="12" style="1259" customWidth="1"/>
    <col min="15589" max="15609" width="9.140625" style="1259"/>
    <col min="15610" max="15610" width="5.7109375" style="1259" customWidth="1"/>
    <col min="15611" max="15611" width="8.7109375" style="1259" customWidth="1"/>
    <col min="15612" max="15612" width="43.140625" style="1259" bestFit="1" customWidth="1"/>
    <col min="15613" max="15613" width="13.5703125" style="1259" customWidth="1"/>
    <col min="15614" max="15615" width="11.7109375" style="1259" customWidth="1"/>
    <col min="15616" max="15616" width="9.140625" style="1259"/>
    <col min="15617" max="15617" width="11.5703125" style="1259" bestFit="1" customWidth="1"/>
    <col min="15618" max="15837" width="9.140625" style="1259"/>
    <col min="15838" max="15838" width="5.7109375" style="1259" customWidth="1"/>
    <col min="15839" max="15839" width="7.42578125" style="1259" customWidth="1"/>
    <col min="15840" max="15840" width="40.85546875" style="1259" customWidth="1"/>
    <col min="15841" max="15841" width="5.7109375" style="1259" customWidth="1"/>
    <col min="15842" max="15842" width="10.140625" style="1259" customWidth="1"/>
    <col min="15843" max="15843" width="9.140625" style="1259"/>
    <col min="15844" max="15844" width="12" style="1259" customWidth="1"/>
    <col min="15845" max="15865" width="9.140625" style="1259"/>
    <col min="15866" max="15866" width="5.7109375" style="1259" customWidth="1"/>
    <col min="15867" max="15867" width="8.7109375" style="1259" customWidth="1"/>
    <col min="15868" max="15868" width="43.140625" style="1259" bestFit="1" customWidth="1"/>
    <col min="15869" max="15869" width="13.5703125" style="1259" customWidth="1"/>
    <col min="15870" max="15871" width="11.7109375" style="1259" customWidth="1"/>
    <col min="15872" max="15872" width="9.140625" style="1259"/>
    <col min="15873" max="15873" width="11.5703125" style="1259" bestFit="1" customWidth="1"/>
    <col min="15874" max="16093" width="9.140625" style="1259"/>
    <col min="16094" max="16094" width="5.7109375" style="1259" customWidth="1"/>
    <col min="16095" max="16095" width="7.42578125" style="1259" customWidth="1"/>
    <col min="16096" max="16096" width="40.85546875" style="1259" customWidth="1"/>
    <col min="16097" max="16097" width="5.7109375" style="1259" customWidth="1"/>
    <col min="16098" max="16098" width="10.140625" style="1259" customWidth="1"/>
    <col min="16099" max="16099" width="9.140625" style="1259"/>
    <col min="16100" max="16100" width="12" style="1259" customWidth="1"/>
    <col min="16101" max="16121" width="9.140625" style="1259"/>
    <col min="16122" max="16122" width="5.7109375" style="1259" customWidth="1"/>
    <col min="16123" max="16123" width="8.7109375" style="1259" customWidth="1"/>
    <col min="16124" max="16124" width="43.140625" style="1259" bestFit="1" customWidth="1"/>
    <col min="16125" max="16125" width="13.5703125" style="1259" customWidth="1"/>
    <col min="16126" max="16127" width="11.7109375" style="1259" customWidth="1"/>
    <col min="16128" max="16128" width="9.140625" style="1259"/>
    <col min="16129" max="16129" width="11.5703125" style="1259" bestFit="1" customWidth="1"/>
    <col min="16130" max="16349" width="9.140625" style="1259"/>
    <col min="16350" max="16350" width="5.7109375" style="1259" customWidth="1"/>
    <col min="16351" max="16351" width="7.42578125" style="1259" customWidth="1"/>
    <col min="16352" max="16352" width="40.85546875" style="1259" customWidth="1"/>
    <col min="16353" max="16353" width="5.7109375" style="1259" customWidth="1"/>
    <col min="16354" max="16354" width="10.140625" style="1259" customWidth="1"/>
    <col min="16355" max="16355" width="9.140625" style="1259"/>
    <col min="16356" max="16356" width="12" style="1259" customWidth="1"/>
    <col min="16357" max="16384" width="9.140625" style="1259"/>
  </cols>
  <sheetData>
    <row r="1" spans="1:5" s="1248" customFormat="1" ht="15.75" customHeight="1" x14ac:dyDescent="0.25">
      <c r="A1" s="1838" t="s">
        <v>426</v>
      </c>
      <c r="B1" s="1247"/>
      <c r="C1" s="1247"/>
      <c r="E1" s="1247"/>
    </row>
    <row r="2" spans="1:5" s="1248" customFormat="1" ht="15.75" customHeight="1" x14ac:dyDescent="0.25">
      <c r="A2" s="1838" t="s">
        <v>427</v>
      </c>
      <c r="B2" s="1247"/>
      <c r="C2" s="1247"/>
      <c r="E2" s="1247"/>
    </row>
    <row r="3" spans="1:5" s="1248" customFormat="1" ht="16.5" x14ac:dyDescent="0.25">
      <c r="A3" s="1840" t="s">
        <v>2891</v>
      </c>
      <c r="B3" s="1821"/>
      <c r="C3" s="1821"/>
      <c r="D3" s="1821"/>
    </row>
    <row r="4" spans="1:5" s="1248" customFormat="1" ht="14.25" x14ac:dyDescent="0.25">
      <c r="B4" s="1249"/>
      <c r="C4" s="1821"/>
      <c r="D4" s="1821"/>
    </row>
    <row r="5" spans="1:5" s="58" customFormat="1" ht="17.100000000000001" customHeight="1" x14ac:dyDescent="0.25">
      <c r="A5" s="2196" t="s">
        <v>174</v>
      </c>
      <c r="B5" s="2196"/>
      <c r="C5" s="2196"/>
      <c r="D5" s="1250"/>
    </row>
    <row r="6" spans="1:5" s="1254" customFormat="1" x14ac:dyDescent="0.25">
      <c r="A6" s="1251" t="s">
        <v>0</v>
      </c>
      <c r="B6" s="1252" t="s">
        <v>863</v>
      </c>
      <c r="C6" s="1253" t="s">
        <v>707</v>
      </c>
      <c r="D6" s="1839" t="s">
        <v>2890</v>
      </c>
    </row>
    <row r="7" spans="1:5" s="638" customFormat="1" x14ac:dyDescent="0.25">
      <c r="A7" s="1265">
        <v>1</v>
      </c>
      <c r="B7" s="1474" t="s">
        <v>1707</v>
      </c>
      <c r="C7" s="1266" t="s">
        <v>864</v>
      </c>
      <c r="D7" s="1267"/>
    </row>
    <row r="8" spans="1:5" s="638" customFormat="1" x14ac:dyDescent="0.25">
      <c r="A8" s="1470"/>
      <c r="B8" s="1471"/>
      <c r="C8" s="1472" t="s">
        <v>428</v>
      </c>
      <c r="D8" s="1473"/>
    </row>
    <row r="9" spans="1:5" s="59" customFormat="1" x14ac:dyDescent="0.25">
      <c r="A9" s="1483" t="s">
        <v>727</v>
      </c>
      <c r="B9" s="1255"/>
      <c r="C9" s="1256" t="s">
        <v>865</v>
      </c>
      <c r="D9" s="407">
        <f>'Pododsek 1'!G13</f>
        <v>6750</v>
      </c>
    </row>
    <row r="10" spans="1:5" s="59" customFormat="1" x14ac:dyDescent="0.25">
      <c r="A10" s="1483" t="s">
        <v>730</v>
      </c>
      <c r="B10" s="1255"/>
      <c r="C10" s="1256" t="s">
        <v>866</v>
      </c>
      <c r="D10" s="407">
        <f>'Pododsek 2'!G13</f>
        <v>17250</v>
      </c>
    </row>
    <row r="11" spans="1:5" s="59" customFormat="1" x14ac:dyDescent="0.25">
      <c r="A11" s="1483" t="s">
        <v>733</v>
      </c>
      <c r="B11" s="1255"/>
      <c r="C11" s="1256" t="s">
        <v>867</v>
      </c>
      <c r="D11" s="407">
        <f>'Pododsek 3'!G13</f>
        <v>8720</v>
      </c>
    </row>
    <row r="12" spans="1:5" s="59" customFormat="1" x14ac:dyDescent="0.25">
      <c r="A12" s="1483" t="s">
        <v>736</v>
      </c>
      <c r="B12" s="1255"/>
      <c r="C12" s="1256" t="s">
        <v>868</v>
      </c>
      <c r="D12" s="407">
        <f>'Pododsek 4'!G13</f>
        <v>23600</v>
      </c>
    </row>
    <row r="13" spans="1:5" s="59" customFormat="1" x14ac:dyDescent="0.25">
      <c r="A13" s="1483" t="s">
        <v>740</v>
      </c>
      <c r="B13" s="1255"/>
      <c r="C13" s="1256" t="s">
        <v>869</v>
      </c>
      <c r="D13" s="407">
        <f>'Pododsek 5'!G13</f>
        <v>20850</v>
      </c>
    </row>
    <row r="14" spans="1:5" s="59" customFormat="1" x14ac:dyDescent="0.25">
      <c r="A14" s="1483" t="s">
        <v>747</v>
      </c>
      <c r="B14" s="1255"/>
      <c r="C14" s="1256" t="s">
        <v>870</v>
      </c>
      <c r="D14" s="407">
        <f>'Pododsek 5a'!G13</f>
        <v>8200</v>
      </c>
    </row>
    <row r="15" spans="1:5" s="59" customFormat="1" x14ac:dyDescent="0.25">
      <c r="A15" s="1483" t="s">
        <v>750</v>
      </c>
      <c r="B15" s="1255"/>
      <c r="C15" s="1256" t="s">
        <v>871</v>
      </c>
      <c r="D15" s="407">
        <f>'Priključek P118'!G13</f>
        <v>2800</v>
      </c>
    </row>
    <row r="16" spans="1:5" s="59" customFormat="1" x14ac:dyDescent="0.25">
      <c r="A16" s="1483" t="s">
        <v>753</v>
      </c>
      <c r="B16" s="1255"/>
      <c r="C16" s="1256" t="s">
        <v>887</v>
      </c>
      <c r="D16" s="407">
        <f>'Etapa 1 '!G12</f>
        <v>17025</v>
      </c>
    </row>
    <row r="17" spans="1:5" s="59" customFormat="1" x14ac:dyDescent="0.25">
      <c r="A17" s="1483" t="s">
        <v>756</v>
      </c>
      <c r="B17" s="1255"/>
      <c r="C17" s="1256" t="s">
        <v>886</v>
      </c>
      <c r="D17" s="407">
        <f>'Etapa 2'!G12</f>
        <v>27475</v>
      </c>
    </row>
    <row r="18" spans="1:5" s="59" customFormat="1" ht="25.5" x14ac:dyDescent="0.25">
      <c r="A18" s="1482"/>
      <c r="B18" s="1471"/>
      <c r="C18" s="1472" t="s">
        <v>1716</v>
      </c>
      <c r="D18" s="1473"/>
    </row>
    <row r="19" spans="1:5" s="59" customFormat="1" x14ac:dyDescent="0.25">
      <c r="A19" s="1483"/>
      <c r="B19" s="1255"/>
      <c r="C19" s="1256" t="s">
        <v>1721</v>
      </c>
      <c r="D19" s="407">
        <f>Cesta!G12</f>
        <v>74950</v>
      </c>
    </row>
    <row r="20" spans="1:5" s="59" customFormat="1" x14ac:dyDescent="0.25">
      <c r="A20" s="1483"/>
      <c r="B20" s="1255"/>
      <c r="C20" s="1256" t="s">
        <v>1722</v>
      </c>
      <c r="D20" s="407">
        <f>'Kol. steza'!G11</f>
        <v>1080</v>
      </c>
    </row>
    <row r="21" spans="1:5" s="59" customFormat="1" x14ac:dyDescent="0.25">
      <c r="A21" s="1483"/>
      <c r="B21" s="1255"/>
      <c r="C21" s="1256" t="s">
        <v>1723</v>
      </c>
      <c r="D21" s="407">
        <f>'KP-odsek 3'!G12</f>
        <v>720</v>
      </c>
    </row>
    <row r="22" spans="1:5" s="59" customFormat="1" x14ac:dyDescent="0.25">
      <c r="A22" s="1483"/>
      <c r="B22" s="1255"/>
      <c r="C22" s="1256" t="s">
        <v>1724</v>
      </c>
      <c r="D22" s="407">
        <f>'KP-odsek 4'!G12</f>
        <v>720</v>
      </c>
    </row>
    <row r="23" spans="1:5" s="59" customFormat="1" x14ac:dyDescent="0.25">
      <c r="A23" s="1483"/>
      <c r="B23" s="1255"/>
      <c r="C23" s="1256" t="s">
        <v>1725</v>
      </c>
      <c r="D23" s="407">
        <f>'KP-odsek 5'!G12</f>
        <v>720</v>
      </c>
    </row>
    <row r="24" spans="1:5" s="59" customFormat="1" x14ac:dyDescent="0.25">
      <c r="A24" s="1483"/>
      <c r="B24" s="1255"/>
      <c r="C24" s="1256" t="s">
        <v>1726</v>
      </c>
      <c r="D24" s="407">
        <f>AP!G12</f>
        <v>0</v>
      </c>
    </row>
    <row r="25" spans="1:5" s="59" customFormat="1" ht="25.5" x14ac:dyDescent="0.25">
      <c r="A25" s="1265">
        <v>1</v>
      </c>
      <c r="B25" s="1474" t="s">
        <v>1707</v>
      </c>
      <c r="C25" s="1266" t="s">
        <v>872</v>
      </c>
      <c r="D25" s="1267">
        <f>SUM(D9:D24)</f>
        <v>210860</v>
      </c>
    </row>
    <row r="26" spans="1:5" s="59" customFormat="1" x14ac:dyDescent="0.25">
      <c r="A26" s="1475"/>
      <c r="B26" s="1476"/>
      <c r="C26" s="1477"/>
      <c r="D26" s="1478"/>
    </row>
    <row r="27" spans="1:5" s="638" customFormat="1" x14ac:dyDescent="0.25">
      <c r="A27" s="1265">
        <v>2</v>
      </c>
      <c r="B27" s="1474" t="s">
        <v>1708</v>
      </c>
      <c r="C27" s="1266" t="s">
        <v>873</v>
      </c>
      <c r="D27" s="1267"/>
      <c r="E27" s="59"/>
    </row>
    <row r="28" spans="1:5" s="638" customFormat="1" x14ac:dyDescent="0.25">
      <c r="A28" s="1482"/>
      <c r="B28" s="1471"/>
      <c r="C28" s="1472" t="s">
        <v>428</v>
      </c>
      <c r="D28" s="1473"/>
      <c r="E28" s="59"/>
    </row>
    <row r="29" spans="1:5" s="59" customFormat="1" x14ac:dyDescent="0.25">
      <c r="A29" s="1483" t="s">
        <v>1707</v>
      </c>
      <c r="B29" s="1255"/>
      <c r="C29" s="1256" t="s">
        <v>874</v>
      </c>
      <c r="D29" s="407">
        <f>'Most M1'!G11</f>
        <v>41000</v>
      </c>
    </row>
    <row r="30" spans="1:5" s="59" customFormat="1" x14ac:dyDescent="0.25">
      <c r="A30" s="1483" t="s">
        <v>1708</v>
      </c>
      <c r="B30" s="1255"/>
      <c r="C30" s="1256" t="s">
        <v>875</v>
      </c>
      <c r="D30" s="407">
        <f>'Most M2'!G11</f>
        <v>30350</v>
      </c>
    </row>
    <row r="31" spans="1:5" s="59" customFormat="1" x14ac:dyDescent="0.25">
      <c r="A31" s="1483" t="s">
        <v>1709</v>
      </c>
      <c r="B31" s="1255"/>
      <c r="C31" s="1256" t="s">
        <v>876</v>
      </c>
      <c r="D31" s="407">
        <f>'PR1'!G12</f>
        <v>16750</v>
      </c>
    </row>
    <row r="32" spans="1:5" s="59" customFormat="1" x14ac:dyDescent="0.25">
      <c r="A32" s="1483" t="s">
        <v>1710</v>
      </c>
      <c r="B32" s="1255"/>
      <c r="C32" s="1256" t="s">
        <v>877</v>
      </c>
      <c r="D32" s="407">
        <f>'PR2'!G12</f>
        <v>14400</v>
      </c>
    </row>
    <row r="33" spans="1:5" s="59" customFormat="1" x14ac:dyDescent="0.25">
      <c r="A33" s="1483" t="s">
        <v>1712</v>
      </c>
      <c r="B33" s="1255"/>
      <c r="C33" s="1256" t="s">
        <v>1401</v>
      </c>
      <c r="D33" s="407">
        <f>'Most MB128'!G13</f>
        <v>11800</v>
      </c>
    </row>
    <row r="34" spans="1:5" s="59" customFormat="1" x14ac:dyDescent="0.25">
      <c r="A34" s="1483" t="s">
        <v>1711</v>
      </c>
      <c r="B34" s="1255"/>
      <c r="C34" s="1256" t="s">
        <v>1402</v>
      </c>
      <c r="D34" s="407">
        <f>'Most MB129'!G13</f>
        <v>12880</v>
      </c>
    </row>
    <row r="35" spans="1:5" s="59" customFormat="1" ht="25.5" x14ac:dyDescent="0.25">
      <c r="A35" s="1482"/>
      <c r="B35" s="1471"/>
      <c r="C35" s="1472" t="s">
        <v>1716</v>
      </c>
      <c r="D35" s="1473"/>
    </row>
    <row r="36" spans="1:5" s="59" customFormat="1" x14ac:dyDescent="0.25">
      <c r="A36" s="1483"/>
      <c r="B36" s="1255"/>
      <c r="C36" s="1256" t="s">
        <v>2223</v>
      </c>
      <c r="D36" s="407">
        <f>'MB130'!G14</f>
        <v>14320</v>
      </c>
    </row>
    <row r="37" spans="1:5" s="59" customFormat="1" x14ac:dyDescent="0.25">
      <c r="A37" s="1483"/>
      <c r="B37" s="1255"/>
      <c r="C37" s="1256" t="s">
        <v>2224</v>
      </c>
      <c r="D37" s="407">
        <f>'MB131'!G14</f>
        <v>14320</v>
      </c>
    </row>
    <row r="38" spans="1:5" s="59" customFormat="1" x14ac:dyDescent="0.25">
      <c r="A38" s="1483"/>
      <c r="B38" s="1255"/>
      <c r="C38" s="1256" t="s">
        <v>2225</v>
      </c>
      <c r="D38" s="407">
        <f>'BRV 3'!G12</f>
        <v>1080</v>
      </c>
    </row>
    <row r="39" spans="1:5" s="59" customFormat="1" x14ac:dyDescent="0.25">
      <c r="A39" s="1483"/>
      <c r="B39" s="1255"/>
      <c r="C39" s="1256" t="s">
        <v>2226</v>
      </c>
      <c r="D39" s="407">
        <f>'BRV 4'!G12</f>
        <v>1350</v>
      </c>
    </row>
    <row r="40" spans="1:5" s="59" customFormat="1" x14ac:dyDescent="0.25">
      <c r="A40" s="1483"/>
      <c r="B40" s="1255"/>
      <c r="C40" s="1256" t="s">
        <v>2227</v>
      </c>
      <c r="D40" s="407">
        <f>'BRV 5'!G12</f>
        <v>540</v>
      </c>
    </row>
    <row r="41" spans="1:5" s="59" customFormat="1" x14ac:dyDescent="0.25">
      <c r="A41" s="1483"/>
      <c r="B41" s="1255"/>
      <c r="C41" s="1256" t="s">
        <v>2228</v>
      </c>
      <c r="D41" s="407">
        <f>'RV1'!G12</f>
        <v>225</v>
      </c>
    </row>
    <row r="42" spans="1:5" s="59" customFormat="1" x14ac:dyDescent="0.25">
      <c r="A42" s="1483"/>
      <c r="B42" s="1255"/>
      <c r="C42" s="1256" t="s">
        <v>2229</v>
      </c>
      <c r="D42" s="407">
        <f>'Prepust 01'!G13</f>
        <v>135</v>
      </c>
    </row>
    <row r="43" spans="1:5" s="59" customFormat="1" x14ac:dyDescent="0.25">
      <c r="A43" s="1483"/>
      <c r="B43" s="1255"/>
      <c r="C43" s="1256" t="s">
        <v>2230</v>
      </c>
      <c r="D43" s="407">
        <f>'Prepust 02'!G12</f>
        <v>1080</v>
      </c>
    </row>
    <row r="44" spans="1:5" s="638" customFormat="1" x14ac:dyDescent="0.25">
      <c r="A44" s="1265">
        <v>2</v>
      </c>
      <c r="B44" s="1474" t="s">
        <v>1708</v>
      </c>
      <c r="C44" s="1266" t="s">
        <v>878</v>
      </c>
      <c r="D44" s="1267">
        <f>SUM(D29:D43)</f>
        <v>160230</v>
      </c>
      <c r="E44" s="59"/>
    </row>
    <row r="45" spans="1:5" s="638" customFormat="1" x14ac:dyDescent="0.25">
      <c r="A45" s="1475"/>
      <c r="B45" s="1476"/>
      <c r="C45" s="1477"/>
      <c r="D45" s="1478"/>
      <c r="E45" s="59"/>
    </row>
    <row r="46" spans="1:5" s="638" customFormat="1" x14ac:dyDescent="0.25">
      <c r="A46" s="1265">
        <v>3</v>
      </c>
      <c r="B46" s="1474" t="s">
        <v>1709</v>
      </c>
      <c r="C46" s="1266" t="s">
        <v>879</v>
      </c>
      <c r="D46" s="1267"/>
      <c r="E46" s="59"/>
    </row>
    <row r="47" spans="1:5" s="638" customFormat="1" x14ac:dyDescent="0.25">
      <c r="A47" s="1470"/>
      <c r="B47" s="1471"/>
      <c r="C47" s="1472" t="s">
        <v>428</v>
      </c>
      <c r="D47" s="1473"/>
      <c r="E47" s="59"/>
    </row>
    <row r="48" spans="1:5" s="59" customFormat="1" x14ac:dyDescent="0.25">
      <c r="A48" s="1483" t="s">
        <v>1389</v>
      </c>
      <c r="B48" s="1255"/>
      <c r="C48" s="1256" t="s">
        <v>2052</v>
      </c>
      <c r="D48" s="407">
        <f>'PZ1'!G12</f>
        <v>2700</v>
      </c>
    </row>
    <row r="49" spans="1:4" s="59" customFormat="1" x14ac:dyDescent="0.25">
      <c r="A49" s="1483" t="s">
        <v>1053</v>
      </c>
      <c r="B49" s="1255"/>
      <c r="C49" s="1256" t="s">
        <v>2053</v>
      </c>
      <c r="D49" s="407">
        <f>'PZ2'!G12</f>
        <v>4500</v>
      </c>
    </row>
    <row r="50" spans="1:4" s="59" customFormat="1" x14ac:dyDescent="0.25">
      <c r="A50" s="1483" t="s">
        <v>1392</v>
      </c>
      <c r="B50" s="1255"/>
      <c r="C50" s="1256" t="s">
        <v>880</v>
      </c>
      <c r="D50" s="407">
        <f>'PZ 3-7'!G12</f>
        <v>10800</v>
      </c>
    </row>
    <row r="51" spans="1:4" s="59" customFormat="1" x14ac:dyDescent="0.25">
      <c r="A51" s="1483" t="s">
        <v>1394</v>
      </c>
      <c r="B51" s="1255"/>
      <c r="C51" s="1256" t="s">
        <v>1669</v>
      </c>
      <c r="D51" s="407">
        <f>'OZ8'!G12</f>
        <v>7200</v>
      </c>
    </row>
    <row r="52" spans="1:4" s="59" customFormat="1" x14ac:dyDescent="0.25">
      <c r="A52" s="1483" t="s">
        <v>1717</v>
      </c>
      <c r="B52" s="1255"/>
      <c r="C52" s="1256" t="s">
        <v>2054</v>
      </c>
      <c r="D52" s="407">
        <f>'PZ9'!G11</f>
        <v>7200</v>
      </c>
    </row>
    <row r="53" spans="1:4" s="59" customFormat="1" ht="12.75" customHeight="1" x14ac:dyDescent="0.25">
      <c r="A53" s="1483" t="s">
        <v>1718</v>
      </c>
      <c r="B53" s="1255"/>
      <c r="C53" s="1256" t="s">
        <v>2056</v>
      </c>
      <c r="D53" s="407">
        <f>PZA!G12</f>
        <v>5400</v>
      </c>
    </row>
    <row r="54" spans="1:4" s="59" customFormat="1" x14ac:dyDescent="0.25">
      <c r="A54" s="1483" t="s">
        <v>1719</v>
      </c>
      <c r="B54" s="1255"/>
      <c r="C54" s="1256" t="s">
        <v>2055</v>
      </c>
      <c r="D54" s="407">
        <f>PZB!G12</f>
        <v>5400</v>
      </c>
    </row>
    <row r="55" spans="1:4" s="59" customFormat="1" x14ac:dyDescent="0.25">
      <c r="A55" s="1483" t="s">
        <v>1720</v>
      </c>
      <c r="B55" s="1255"/>
      <c r="C55" s="1256" t="s">
        <v>1485</v>
      </c>
      <c r="D55" s="407">
        <f>'OZ3'!G12</f>
        <v>18160</v>
      </c>
    </row>
    <row r="56" spans="1:4" s="59" customFormat="1" ht="25.5" x14ac:dyDescent="0.25">
      <c r="A56" s="1482"/>
      <c r="B56" s="1471"/>
      <c r="C56" s="1472" t="s">
        <v>1716</v>
      </c>
      <c r="D56" s="1473"/>
    </row>
    <row r="57" spans="1:4" s="59" customFormat="1" x14ac:dyDescent="0.25">
      <c r="A57" s="1483"/>
      <c r="B57" s="1255"/>
      <c r="C57" s="1256" t="s">
        <v>2057</v>
      </c>
      <c r="D57" s="407">
        <f>'PZ100'!G12</f>
        <v>900</v>
      </c>
    </row>
    <row r="58" spans="1:4" s="59" customFormat="1" x14ac:dyDescent="0.25">
      <c r="A58" s="1483"/>
      <c r="B58" s="1255"/>
      <c r="C58" s="1256" t="s">
        <v>2058</v>
      </c>
      <c r="D58" s="407">
        <f>'PZ101'!G12</f>
        <v>900</v>
      </c>
    </row>
    <row r="59" spans="1:4" s="59" customFormat="1" x14ac:dyDescent="0.25">
      <c r="A59" s="1483"/>
      <c r="B59" s="1255"/>
      <c r="C59" s="1256" t="s">
        <v>2059</v>
      </c>
      <c r="D59" s="407">
        <f>'PZ102'!G13</f>
        <v>900</v>
      </c>
    </row>
    <row r="60" spans="1:4" s="59" customFormat="1" x14ac:dyDescent="0.25">
      <c r="A60" s="1483"/>
      <c r="B60" s="1255"/>
      <c r="C60" s="1256" t="s">
        <v>2060</v>
      </c>
      <c r="D60" s="407">
        <f>'PZ103'!G13</f>
        <v>900</v>
      </c>
    </row>
    <row r="61" spans="1:4" s="59" customFormat="1" x14ac:dyDescent="0.25">
      <c r="A61" s="1265">
        <v>3</v>
      </c>
      <c r="B61" s="1474" t="s">
        <v>1709</v>
      </c>
      <c r="C61" s="1266" t="s">
        <v>881</v>
      </c>
      <c r="D61" s="1268">
        <f>SUM(D48:D60)</f>
        <v>64960</v>
      </c>
    </row>
    <row r="62" spans="1:4" s="59" customFormat="1" x14ac:dyDescent="0.25">
      <c r="A62" s="1475"/>
      <c r="B62" s="1476"/>
      <c r="C62" s="1477"/>
      <c r="D62" s="1479"/>
    </row>
    <row r="63" spans="1:4" s="59" customFormat="1" x14ac:dyDescent="0.25">
      <c r="A63" s="1265">
        <v>4</v>
      </c>
      <c r="B63" s="1474" t="s">
        <v>1710</v>
      </c>
      <c r="C63" s="1266" t="s">
        <v>1714</v>
      </c>
      <c r="D63" s="1268"/>
    </row>
    <row r="64" spans="1:4" s="59" customFormat="1" x14ac:dyDescent="0.25">
      <c r="A64" s="1470"/>
      <c r="B64" s="1471"/>
      <c r="C64" s="1472" t="s">
        <v>428</v>
      </c>
      <c r="D64" s="1473"/>
    </row>
    <row r="65" spans="1:6" s="59" customFormat="1" x14ac:dyDescent="0.25">
      <c r="A65" s="1483" t="s">
        <v>1292</v>
      </c>
      <c r="B65" s="1255"/>
      <c r="C65" s="1256" t="s">
        <v>1293</v>
      </c>
      <c r="D65" s="407">
        <f>'VGU 1-5'!G12</f>
        <v>9000</v>
      </c>
    </row>
    <row r="66" spans="1:6" s="59" customFormat="1" x14ac:dyDescent="0.25">
      <c r="A66" s="1483" t="s">
        <v>1294</v>
      </c>
      <c r="B66" s="1255"/>
      <c r="C66" s="1256" t="s">
        <v>1295</v>
      </c>
      <c r="D66" s="407">
        <f>'VGU 5a'!G12</f>
        <v>1440</v>
      </c>
    </row>
    <row r="67" spans="1:6" s="59" customFormat="1" ht="25.5" x14ac:dyDescent="0.25">
      <c r="A67" s="1470"/>
      <c r="B67" s="1471"/>
      <c r="C67" s="1472" t="s">
        <v>2694</v>
      </c>
      <c r="D67" s="1731">
        <f>'VGU(Ž-ČnK)'!G10</f>
        <v>3465</v>
      </c>
    </row>
    <row r="68" spans="1:6" s="638" customFormat="1" x14ac:dyDescent="0.25">
      <c r="A68" s="1265">
        <v>4</v>
      </c>
      <c r="B68" s="1474" t="s">
        <v>1710</v>
      </c>
      <c r="C68" s="1266" t="s">
        <v>882</v>
      </c>
      <c r="D68" s="1267">
        <f>SUM(D65:D67)</f>
        <v>13905</v>
      </c>
      <c r="E68" s="59"/>
      <c r="F68" s="1257"/>
    </row>
    <row r="69" spans="1:6" s="638" customFormat="1" x14ac:dyDescent="0.25">
      <c r="A69" s="1475"/>
      <c r="B69" s="1476"/>
      <c r="C69" s="1477"/>
      <c r="D69" s="1478"/>
      <c r="E69" s="59"/>
      <c r="F69" s="1257"/>
    </row>
    <row r="70" spans="1:6" s="638" customFormat="1" x14ac:dyDescent="0.25">
      <c r="A70" s="1265">
        <v>5</v>
      </c>
      <c r="B70" s="1474" t="s">
        <v>1712</v>
      </c>
      <c r="C70" s="1266" t="s">
        <v>1693</v>
      </c>
      <c r="D70" s="1267"/>
      <c r="E70" s="59"/>
      <c r="F70" s="1257"/>
    </row>
    <row r="71" spans="1:6" s="638" customFormat="1" x14ac:dyDescent="0.25">
      <c r="A71" s="1470"/>
      <c r="B71" s="1471"/>
      <c r="C71" s="1472" t="s">
        <v>428</v>
      </c>
      <c r="D71" s="1481">
        <f>BREŽINE!G10</f>
        <v>6480</v>
      </c>
      <c r="E71" s="59"/>
      <c r="F71" s="1257"/>
    </row>
    <row r="72" spans="1:6" s="638" customFormat="1" x14ac:dyDescent="0.25">
      <c r="A72" s="1265">
        <v>5</v>
      </c>
      <c r="B72" s="1474" t="s">
        <v>1712</v>
      </c>
      <c r="C72" s="1266" t="s">
        <v>883</v>
      </c>
      <c r="D72" s="1480">
        <f>D71</f>
        <v>6480</v>
      </c>
      <c r="E72" s="59"/>
    </row>
    <row r="73" spans="1:6" s="638" customFormat="1" x14ac:dyDescent="0.25">
      <c r="A73" s="1475"/>
      <c r="B73" s="1476"/>
      <c r="C73" s="1477"/>
      <c r="D73" s="1478"/>
      <c r="E73" s="59"/>
    </row>
    <row r="74" spans="1:6" s="638" customFormat="1" x14ac:dyDescent="0.25">
      <c r="A74" s="1265">
        <v>6</v>
      </c>
      <c r="B74" s="1474" t="s">
        <v>72</v>
      </c>
      <c r="C74" s="541" t="s">
        <v>1301</v>
      </c>
      <c r="D74" s="1267"/>
      <c r="E74" s="59"/>
    </row>
    <row r="75" spans="1:6" s="638" customFormat="1" x14ac:dyDescent="0.25">
      <c r="A75" s="1470"/>
      <c r="B75" s="1471"/>
      <c r="C75" s="1472" t="s">
        <v>428</v>
      </c>
      <c r="D75" s="1473"/>
      <c r="E75" s="59"/>
    </row>
    <row r="76" spans="1:6" s="638" customFormat="1" ht="12.75" customHeight="1" x14ac:dyDescent="0.2">
      <c r="A76" s="636" t="s">
        <v>1296</v>
      </c>
      <c r="B76" s="635"/>
      <c r="C76" s="637" t="s">
        <v>1297</v>
      </c>
      <c r="D76" s="407">
        <f>TK!F22</f>
        <v>0</v>
      </c>
      <c r="E76" s="59"/>
    </row>
    <row r="77" spans="1:6" s="638" customFormat="1" ht="12.75" customHeight="1" x14ac:dyDescent="0.2">
      <c r="A77" s="636" t="s">
        <v>1114</v>
      </c>
      <c r="B77" s="635"/>
      <c r="C77" s="637" t="s">
        <v>1298</v>
      </c>
      <c r="D77" s="407">
        <f>'CR 1'!F22</f>
        <v>0</v>
      </c>
      <c r="E77" s="59"/>
    </row>
    <row r="78" spans="1:6" s="638" customFormat="1" ht="12.75" customHeight="1" x14ac:dyDescent="0.2">
      <c r="A78" s="636" t="s">
        <v>1299</v>
      </c>
      <c r="B78" s="635"/>
      <c r="C78" s="637" t="s">
        <v>1300</v>
      </c>
      <c r="D78" s="407">
        <f>'CR 2'!F22</f>
        <v>0</v>
      </c>
      <c r="E78" s="59"/>
    </row>
    <row r="79" spans="1:6" s="638" customFormat="1" ht="12.75" customHeight="1" x14ac:dyDescent="0.25">
      <c r="A79" s="1470"/>
      <c r="B79" s="1471"/>
      <c r="C79" s="1472" t="s">
        <v>2694</v>
      </c>
      <c r="D79" s="1473"/>
      <c r="E79" s="59"/>
    </row>
    <row r="80" spans="1:6" s="638" customFormat="1" ht="12.75" customHeight="1" x14ac:dyDescent="0.2">
      <c r="A80" s="1764"/>
      <c r="B80" s="635"/>
      <c r="C80" s="1765" t="s">
        <v>2787</v>
      </c>
      <c r="D80" s="407">
        <f>'JR-VDJK (Ž-ČnK)'!G15</f>
        <v>585</v>
      </c>
      <c r="E80" s="59"/>
    </row>
    <row r="81" spans="1:5" s="638" customFormat="1" ht="12.75" customHeight="1" x14ac:dyDescent="0.2">
      <c r="A81" s="1764"/>
      <c r="B81" s="635"/>
      <c r="C81" s="1765" t="s">
        <v>2788</v>
      </c>
      <c r="D81" s="407">
        <f>'JR-izvenVDJK (Ž-ČnK)'!G15</f>
        <v>225</v>
      </c>
      <c r="E81" s="59"/>
    </row>
    <row r="82" spans="1:5" s="638" customFormat="1" ht="12.75" customHeight="1" x14ac:dyDescent="0.2">
      <c r="A82" s="1764"/>
      <c r="B82" s="635"/>
      <c r="C82" s="1765" t="s">
        <v>2836</v>
      </c>
      <c r="D82" s="407">
        <f>'KTV (Ž-ČnK)'!G9</f>
        <v>0</v>
      </c>
      <c r="E82" s="59"/>
    </row>
    <row r="83" spans="1:5" s="638" customFormat="1" ht="12.75" customHeight="1" x14ac:dyDescent="0.2">
      <c r="A83" s="1764"/>
      <c r="B83" s="635"/>
      <c r="C83" s="1765" t="s">
        <v>2869</v>
      </c>
      <c r="D83" s="407">
        <f>'TK (Ž-ČnK)'!G9</f>
        <v>0</v>
      </c>
      <c r="E83" s="59"/>
    </row>
    <row r="84" spans="1:5" s="638" customFormat="1" x14ac:dyDescent="0.25">
      <c r="A84" s="1265">
        <v>6</v>
      </c>
      <c r="B84" s="1474" t="s">
        <v>72</v>
      </c>
      <c r="C84" s="1266" t="s">
        <v>884</v>
      </c>
      <c r="D84" s="1267">
        <f>SUM(D76:D83)</f>
        <v>810</v>
      </c>
      <c r="E84" s="59"/>
    </row>
    <row r="85" spans="1:5" s="638" customFormat="1" x14ac:dyDescent="0.25">
      <c r="A85" s="1475"/>
      <c r="B85" s="1476"/>
      <c r="C85" s="1477"/>
      <c r="D85" s="1478"/>
      <c r="E85" s="59"/>
    </row>
    <row r="86" spans="1:5" s="638" customFormat="1" x14ac:dyDescent="0.25">
      <c r="A86" s="1265">
        <v>7</v>
      </c>
      <c r="B86" s="1474" t="s">
        <v>1713</v>
      </c>
      <c r="C86" s="1266" t="s">
        <v>1715</v>
      </c>
      <c r="D86" s="1267"/>
      <c r="E86" s="59"/>
    </row>
    <row r="87" spans="1:5" s="638" customFormat="1" x14ac:dyDescent="0.25">
      <c r="A87" s="1470"/>
      <c r="B87" s="1471"/>
      <c r="C87" s="1472" t="s">
        <v>428</v>
      </c>
      <c r="D87" s="1481">
        <f>KA!F11</f>
        <v>1440</v>
      </c>
      <c r="E87" s="59"/>
    </row>
    <row r="88" spans="1:5" s="638" customFormat="1" x14ac:dyDescent="0.25">
      <c r="A88" s="1822">
        <v>7</v>
      </c>
      <c r="B88" s="1823" t="s">
        <v>1713</v>
      </c>
      <c r="C88" s="1824" t="s">
        <v>885</v>
      </c>
      <c r="D88" s="1480">
        <f>D87</f>
        <v>1440</v>
      </c>
      <c r="E88" s="59"/>
    </row>
    <row r="89" spans="1:5" s="638" customFormat="1" x14ac:dyDescent="0.25">
      <c r="A89" s="1475"/>
      <c r="B89" s="1476"/>
      <c r="C89" s="1477"/>
      <c r="D89" s="1478"/>
      <c r="E89" s="59"/>
    </row>
    <row r="90" spans="1:5" s="638" customFormat="1" x14ac:dyDescent="0.25">
      <c r="A90" s="1265"/>
      <c r="B90" s="1825"/>
      <c r="C90" s="1826" t="s">
        <v>2886</v>
      </c>
      <c r="D90" s="1267">
        <f>ROUND(0.1*(D25+D44+D61+D68+D72+D84+D88),2)</f>
        <v>45868.5</v>
      </c>
      <c r="E90" s="59"/>
    </row>
    <row r="91" spans="1:5" s="59" customFormat="1" x14ac:dyDescent="0.25">
      <c r="A91" s="1830"/>
      <c r="B91" s="1831"/>
      <c r="C91" s="1828"/>
      <c r="D91" s="1829"/>
    </row>
    <row r="92" spans="1:5" ht="16.5" x14ac:dyDescent="0.25">
      <c r="A92" s="1832"/>
      <c r="B92" s="1833"/>
      <c r="C92" s="1258" t="s">
        <v>2887</v>
      </c>
      <c r="D92" s="1827">
        <f>D25+D44+D61+D68+D72+D84+D88+D90</f>
        <v>504553.5</v>
      </c>
      <c r="E92" s="59"/>
    </row>
    <row r="93" spans="1:5" x14ac:dyDescent="0.25">
      <c r="C93" s="1834"/>
      <c r="D93" s="1835"/>
      <c r="E93" s="59"/>
    </row>
    <row r="94" spans="1:5" x14ac:dyDescent="0.25">
      <c r="C94" s="1834" t="s">
        <v>2888</v>
      </c>
      <c r="D94" s="1835">
        <f>ROUND(0.22*D92,2)</f>
        <v>111001.77</v>
      </c>
    </row>
    <row r="95" spans="1:5" x14ac:dyDescent="0.25">
      <c r="C95" s="1834"/>
      <c r="D95" s="1835"/>
    </row>
    <row r="96" spans="1:5" ht="15.75" x14ac:dyDescent="0.25">
      <c r="C96" s="1836" t="s">
        <v>2889</v>
      </c>
      <c r="D96" s="1837">
        <f>D92+D94</f>
        <v>615555.27</v>
      </c>
    </row>
    <row r="117" spans="3:4" x14ac:dyDescent="0.25">
      <c r="C117" s="1263"/>
      <c r="D117" s="1264"/>
    </row>
  </sheetData>
  <mergeCells count="1">
    <mergeCell ref="A5:C5"/>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9">
    <tabColor theme="4"/>
  </sheetPr>
  <dimension ref="A1:BU548"/>
  <sheetViews>
    <sheetView topLeftCell="A31" zoomScale="110" zoomScaleNormal="110" workbookViewId="0">
      <selection activeCell="N44" sqref="N44"/>
    </sheetView>
  </sheetViews>
  <sheetFormatPr defaultRowHeight="12.75" x14ac:dyDescent="0.2"/>
  <cols>
    <col min="1" max="1" width="5.7109375" style="432" customWidth="1"/>
    <col min="2" max="2" width="9.7109375" style="432" customWidth="1"/>
    <col min="3" max="3" width="45.7109375" style="472" customWidth="1"/>
    <col min="4" max="4" width="5.7109375" style="432" customWidth="1"/>
    <col min="5" max="5" width="10.7109375" style="432" customWidth="1"/>
    <col min="6" max="6" width="11.7109375" style="1968" customWidth="1"/>
    <col min="7" max="7" width="12.7109375" style="432" customWidth="1"/>
    <col min="8" max="8" width="9.140625" style="813"/>
    <col min="9" max="11" width="9.140625" style="712"/>
    <col min="12" max="15" width="9.140625" style="432"/>
    <col min="16" max="16" width="12.85546875" style="432" customWidth="1"/>
    <col min="17" max="256" width="9.140625" style="432"/>
    <col min="257" max="257" width="5.7109375" style="432" customWidth="1"/>
    <col min="258" max="258" width="7.85546875" style="432" customWidth="1"/>
    <col min="259" max="259" width="45.7109375" style="432" customWidth="1"/>
    <col min="260" max="260" width="5.7109375" style="432" customWidth="1"/>
    <col min="261" max="261" width="7.42578125" style="432" customWidth="1"/>
    <col min="262" max="262" width="10.140625" style="432" customWidth="1"/>
    <col min="263" max="263" width="10.7109375" style="432" customWidth="1"/>
    <col min="264" max="271" width="9.140625" style="432"/>
    <col min="272" max="272" width="12.85546875" style="432" customWidth="1"/>
    <col min="273" max="512" width="9.140625" style="432"/>
    <col min="513" max="513" width="5.7109375" style="432" customWidth="1"/>
    <col min="514" max="514" width="7.85546875" style="432" customWidth="1"/>
    <col min="515" max="515" width="45.7109375" style="432" customWidth="1"/>
    <col min="516" max="516" width="5.7109375" style="432" customWidth="1"/>
    <col min="517" max="517" width="7.42578125" style="432" customWidth="1"/>
    <col min="518" max="518" width="10.140625" style="432" customWidth="1"/>
    <col min="519" max="519" width="10.7109375" style="432" customWidth="1"/>
    <col min="520" max="527" width="9.140625" style="432"/>
    <col min="528" max="528" width="12.85546875" style="432" customWidth="1"/>
    <col min="529" max="768" width="9.140625" style="432"/>
    <col min="769" max="769" width="5.7109375" style="432" customWidth="1"/>
    <col min="770" max="770" width="7.85546875" style="432" customWidth="1"/>
    <col min="771" max="771" width="45.7109375" style="432" customWidth="1"/>
    <col min="772" max="772" width="5.7109375" style="432" customWidth="1"/>
    <col min="773" max="773" width="7.42578125" style="432" customWidth="1"/>
    <col min="774" max="774" width="10.140625" style="432" customWidth="1"/>
    <col min="775" max="775" width="10.7109375" style="432" customWidth="1"/>
    <col min="776" max="783" width="9.140625" style="432"/>
    <col min="784" max="784" width="12.85546875" style="432" customWidth="1"/>
    <col min="785" max="1024" width="9.140625" style="432"/>
    <col min="1025" max="1025" width="5.7109375" style="432" customWidth="1"/>
    <col min="1026" max="1026" width="7.85546875" style="432" customWidth="1"/>
    <col min="1027" max="1027" width="45.7109375" style="432" customWidth="1"/>
    <col min="1028" max="1028" width="5.7109375" style="432" customWidth="1"/>
    <col min="1029" max="1029" width="7.42578125" style="432" customWidth="1"/>
    <col min="1030" max="1030" width="10.140625" style="432" customWidth="1"/>
    <col min="1031" max="1031" width="10.7109375" style="432" customWidth="1"/>
    <col min="1032" max="1039" width="9.140625" style="432"/>
    <col min="1040" max="1040" width="12.85546875" style="432" customWidth="1"/>
    <col min="1041" max="1280" width="9.140625" style="432"/>
    <col min="1281" max="1281" width="5.7109375" style="432" customWidth="1"/>
    <col min="1282" max="1282" width="7.85546875" style="432" customWidth="1"/>
    <col min="1283" max="1283" width="45.7109375" style="432" customWidth="1"/>
    <col min="1284" max="1284" width="5.7109375" style="432" customWidth="1"/>
    <col min="1285" max="1285" width="7.42578125" style="432" customWidth="1"/>
    <col min="1286" max="1286" width="10.140625" style="432" customWidth="1"/>
    <col min="1287" max="1287" width="10.7109375" style="432" customWidth="1"/>
    <col min="1288" max="1295" width="9.140625" style="432"/>
    <col min="1296" max="1296" width="12.85546875" style="432" customWidth="1"/>
    <col min="1297" max="1536" width="9.140625" style="432"/>
    <col min="1537" max="1537" width="5.7109375" style="432" customWidth="1"/>
    <col min="1538" max="1538" width="7.85546875" style="432" customWidth="1"/>
    <col min="1539" max="1539" width="45.7109375" style="432" customWidth="1"/>
    <col min="1540" max="1540" width="5.7109375" style="432" customWidth="1"/>
    <col min="1541" max="1541" width="7.42578125" style="432" customWidth="1"/>
    <col min="1542" max="1542" width="10.140625" style="432" customWidth="1"/>
    <col min="1543" max="1543" width="10.7109375" style="432" customWidth="1"/>
    <col min="1544" max="1551" width="9.140625" style="432"/>
    <col min="1552" max="1552" width="12.85546875" style="432" customWidth="1"/>
    <col min="1553" max="1792" width="9.140625" style="432"/>
    <col min="1793" max="1793" width="5.7109375" style="432" customWidth="1"/>
    <col min="1794" max="1794" width="7.85546875" style="432" customWidth="1"/>
    <col min="1795" max="1795" width="45.7109375" style="432" customWidth="1"/>
    <col min="1796" max="1796" width="5.7109375" style="432" customWidth="1"/>
    <col min="1797" max="1797" width="7.42578125" style="432" customWidth="1"/>
    <col min="1798" max="1798" width="10.140625" style="432" customWidth="1"/>
    <col min="1799" max="1799" width="10.7109375" style="432" customWidth="1"/>
    <col min="1800" max="1807" width="9.140625" style="432"/>
    <col min="1808" max="1808" width="12.85546875" style="432" customWidth="1"/>
    <col min="1809" max="2048" width="9.140625" style="432"/>
    <col min="2049" max="2049" width="5.7109375" style="432" customWidth="1"/>
    <col min="2050" max="2050" width="7.85546875" style="432" customWidth="1"/>
    <col min="2051" max="2051" width="45.7109375" style="432" customWidth="1"/>
    <col min="2052" max="2052" width="5.7109375" style="432" customWidth="1"/>
    <col min="2053" max="2053" width="7.42578125" style="432" customWidth="1"/>
    <col min="2054" max="2054" width="10.140625" style="432" customWidth="1"/>
    <col min="2055" max="2055" width="10.7109375" style="432" customWidth="1"/>
    <col min="2056" max="2063" width="9.140625" style="432"/>
    <col min="2064" max="2064" width="12.85546875" style="432" customWidth="1"/>
    <col min="2065" max="2304" width="9.140625" style="432"/>
    <col min="2305" max="2305" width="5.7109375" style="432" customWidth="1"/>
    <col min="2306" max="2306" width="7.85546875" style="432" customWidth="1"/>
    <col min="2307" max="2307" width="45.7109375" style="432" customWidth="1"/>
    <col min="2308" max="2308" width="5.7109375" style="432" customWidth="1"/>
    <col min="2309" max="2309" width="7.42578125" style="432" customWidth="1"/>
    <col min="2310" max="2310" width="10.140625" style="432" customWidth="1"/>
    <col min="2311" max="2311" width="10.7109375" style="432" customWidth="1"/>
    <col min="2312" max="2319" width="9.140625" style="432"/>
    <col min="2320" max="2320" width="12.85546875" style="432" customWidth="1"/>
    <col min="2321" max="2560" width="9.140625" style="432"/>
    <col min="2561" max="2561" width="5.7109375" style="432" customWidth="1"/>
    <col min="2562" max="2562" width="7.85546875" style="432" customWidth="1"/>
    <col min="2563" max="2563" width="45.7109375" style="432" customWidth="1"/>
    <col min="2564" max="2564" width="5.7109375" style="432" customWidth="1"/>
    <col min="2565" max="2565" width="7.42578125" style="432" customWidth="1"/>
    <col min="2566" max="2566" width="10.140625" style="432" customWidth="1"/>
    <col min="2567" max="2567" width="10.7109375" style="432" customWidth="1"/>
    <col min="2568" max="2575" width="9.140625" style="432"/>
    <col min="2576" max="2576" width="12.85546875" style="432" customWidth="1"/>
    <col min="2577" max="2816" width="9.140625" style="432"/>
    <col min="2817" max="2817" width="5.7109375" style="432" customWidth="1"/>
    <col min="2818" max="2818" width="7.85546875" style="432" customWidth="1"/>
    <col min="2819" max="2819" width="45.7109375" style="432" customWidth="1"/>
    <col min="2820" max="2820" width="5.7109375" style="432" customWidth="1"/>
    <col min="2821" max="2821" width="7.42578125" style="432" customWidth="1"/>
    <col min="2822" max="2822" width="10.140625" style="432" customWidth="1"/>
    <col min="2823" max="2823" width="10.7109375" style="432" customWidth="1"/>
    <col min="2824" max="2831" width="9.140625" style="432"/>
    <col min="2832" max="2832" width="12.85546875" style="432" customWidth="1"/>
    <col min="2833" max="3072" width="9.140625" style="432"/>
    <col min="3073" max="3073" width="5.7109375" style="432" customWidth="1"/>
    <col min="3074" max="3074" width="7.85546875" style="432" customWidth="1"/>
    <col min="3075" max="3075" width="45.7109375" style="432" customWidth="1"/>
    <col min="3076" max="3076" width="5.7109375" style="432" customWidth="1"/>
    <col min="3077" max="3077" width="7.42578125" style="432" customWidth="1"/>
    <col min="3078" max="3078" width="10.140625" style="432" customWidth="1"/>
    <col min="3079" max="3079" width="10.7109375" style="432" customWidth="1"/>
    <col min="3080" max="3087" width="9.140625" style="432"/>
    <col min="3088" max="3088" width="12.85546875" style="432" customWidth="1"/>
    <col min="3089" max="3328" width="9.140625" style="432"/>
    <col min="3329" max="3329" width="5.7109375" style="432" customWidth="1"/>
    <col min="3330" max="3330" width="7.85546875" style="432" customWidth="1"/>
    <col min="3331" max="3331" width="45.7109375" style="432" customWidth="1"/>
    <col min="3332" max="3332" width="5.7109375" style="432" customWidth="1"/>
    <col min="3333" max="3333" width="7.42578125" style="432" customWidth="1"/>
    <col min="3334" max="3334" width="10.140625" style="432" customWidth="1"/>
    <col min="3335" max="3335" width="10.7109375" style="432" customWidth="1"/>
    <col min="3336" max="3343" width="9.140625" style="432"/>
    <col min="3344" max="3344" width="12.85546875" style="432" customWidth="1"/>
    <col min="3345" max="3584" width="9.140625" style="432"/>
    <col min="3585" max="3585" width="5.7109375" style="432" customWidth="1"/>
    <col min="3586" max="3586" width="7.85546875" style="432" customWidth="1"/>
    <col min="3587" max="3587" width="45.7109375" style="432" customWidth="1"/>
    <col min="3588" max="3588" width="5.7109375" style="432" customWidth="1"/>
    <col min="3589" max="3589" width="7.42578125" style="432" customWidth="1"/>
    <col min="3590" max="3590" width="10.140625" style="432" customWidth="1"/>
    <col min="3591" max="3591" width="10.7109375" style="432" customWidth="1"/>
    <col min="3592" max="3599" width="9.140625" style="432"/>
    <col min="3600" max="3600" width="12.85546875" style="432" customWidth="1"/>
    <col min="3601" max="3840" width="9.140625" style="432"/>
    <col min="3841" max="3841" width="5.7109375" style="432" customWidth="1"/>
    <col min="3842" max="3842" width="7.85546875" style="432" customWidth="1"/>
    <col min="3843" max="3843" width="45.7109375" style="432" customWidth="1"/>
    <col min="3844" max="3844" width="5.7109375" style="432" customWidth="1"/>
    <col min="3845" max="3845" width="7.42578125" style="432" customWidth="1"/>
    <col min="3846" max="3846" width="10.140625" style="432" customWidth="1"/>
    <col min="3847" max="3847" width="10.7109375" style="432" customWidth="1"/>
    <col min="3848" max="3855" width="9.140625" style="432"/>
    <col min="3856" max="3856" width="12.85546875" style="432" customWidth="1"/>
    <col min="3857" max="4096" width="9.140625" style="432"/>
    <col min="4097" max="4097" width="5.7109375" style="432" customWidth="1"/>
    <col min="4098" max="4098" width="7.85546875" style="432" customWidth="1"/>
    <col min="4099" max="4099" width="45.7109375" style="432" customWidth="1"/>
    <col min="4100" max="4100" width="5.7109375" style="432" customWidth="1"/>
    <col min="4101" max="4101" width="7.42578125" style="432" customWidth="1"/>
    <col min="4102" max="4102" width="10.140625" style="432" customWidth="1"/>
    <col min="4103" max="4103" width="10.7109375" style="432" customWidth="1"/>
    <col min="4104" max="4111" width="9.140625" style="432"/>
    <col min="4112" max="4112" width="12.85546875" style="432" customWidth="1"/>
    <col min="4113" max="4352" width="9.140625" style="432"/>
    <col min="4353" max="4353" width="5.7109375" style="432" customWidth="1"/>
    <col min="4354" max="4354" width="7.85546875" style="432" customWidth="1"/>
    <col min="4355" max="4355" width="45.7109375" style="432" customWidth="1"/>
    <col min="4356" max="4356" width="5.7109375" style="432" customWidth="1"/>
    <col min="4357" max="4357" width="7.42578125" style="432" customWidth="1"/>
    <col min="4358" max="4358" width="10.140625" style="432" customWidth="1"/>
    <col min="4359" max="4359" width="10.7109375" style="432" customWidth="1"/>
    <col min="4360" max="4367" width="9.140625" style="432"/>
    <col min="4368" max="4368" width="12.85546875" style="432" customWidth="1"/>
    <col min="4369" max="4608" width="9.140625" style="432"/>
    <col min="4609" max="4609" width="5.7109375" style="432" customWidth="1"/>
    <col min="4610" max="4610" width="7.85546875" style="432" customWidth="1"/>
    <col min="4611" max="4611" width="45.7109375" style="432" customWidth="1"/>
    <col min="4612" max="4612" width="5.7109375" style="432" customWidth="1"/>
    <col min="4613" max="4613" width="7.42578125" style="432" customWidth="1"/>
    <col min="4614" max="4614" width="10.140625" style="432" customWidth="1"/>
    <col min="4615" max="4615" width="10.7109375" style="432" customWidth="1"/>
    <col min="4616" max="4623" width="9.140625" style="432"/>
    <col min="4624" max="4624" width="12.85546875" style="432" customWidth="1"/>
    <col min="4625" max="4864" width="9.140625" style="432"/>
    <col min="4865" max="4865" width="5.7109375" style="432" customWidth="1"/>
    <col min="4866" max="4866" width="7.85546875" style="432" customWidth="1"/>
    <col min="4867" max="4867" width="45.7109375" style="432" customWidth="1"/>
    <col min="4868" max="4868" width="5.7109375" style="432" customWidth="1"/>
    <col min="4869" max="4869" width="7.42578125" style="432" customWidth="1"/>
    <col min="4870" max="4870" width="10.140625" style="432" customWidth="1"/>
    <col min="4871" max="4871" width="10.7109375" style="432" customWidth="1"/>
    <col min="4872" max="4879" width="9.140625" style="432"/>
    <col min="4880" max="4880" width="12.85546875" style="432" customWidth="1"/>
    <col min="4881" max="5120" width="9.140625" style="432"/>
    <col min="5121" max="5121" width="5.7109375" style="432" customWidth="1"/>
    <col min="5122" max="5122" width="7.85546875" style="432" customWidth="1"/>
    <col min="5123" max="5123" width="45.7109375" style="432" customWidth="1"/>
    <col min="5124" max="5124" width="5.7109375" style="432" customWidth="1"/>
    <col min="5125" max="5125" width="7.42578125" style="432" customWidth="1"/>
    <col min="5126" max="5126" width="10.140625" style="432" customWidth="1"/>
    <col min="5127" max="5127" width="10.7109375" style="432" customWidth="1"/>
    <col min="5128" max="5135" width="9.140625" style="432"/>
    <col min="5136" max="5136" width="12.85546875" style="432" customWidth="1"/>
    <col min="5137" max="5376" width="9.140625" style="432"/>
    <col min="5377" max="5377" width="5.7109375" style="432" customWidth="1"/>
    <col min="5378" max="5378" width="7.85546875" style="432" customWidth="1"/>
    <col min="5379" max="5379" width="45.7109375" style="432" customWidth="1"/>
    <col min="5380" max="5380" width="5.7109375" style="432" customWidth="1"/>
    <col min="5381" max="5381" width="7.42578125" style="432" customWidth="1"/>
    <col min="5382" max="5382" width="10.140625" style="432" customWidth="1"/>
    <col min="5383" max="5383" width="10.7109375" style="432" customWidth="1"/>
    <col min="5384" max="5391" width="9.140625" style="432"/>
    <col min="5392" max="5392" width="12.85546875" style="432" customWidth="1"/>
    <col min="5393" max="5632" width="9.140625" style="432"/>
    <col min="5633" max="5633" width="5.7109375" style="432" customWidth="1"/>
    <col min="5634" max="5634" width="7.85546875" style="432" customWidth="1"/>
    <col min="5635" max="5635" width="45.7109375" style="432" customWidth="1"/>
    <col min="5636" max="5636" width="5.7109375" style="432" customWidth="1"/>
    <col min="5637" max="5637" width="7.42578125" style="432" customWidth="1"/>
    <col min="5638" max="5638" width="10.140625" style="432" customWidth="1"/>
    <col min="5639" max="5639" width="10.7109375" style="432" customWidth="1"/>
    <col min="5640" max="5647" width="9.140625" style="432"/>
    <col min="5648" max="5648" width="12.85546875" style="432" customWidth="1"/>
    <col min="5649" max="5888" width="9.140625" style="432"/>
    <col min="5889" max="5889" width="5.7109375" style="432" customWidth="1"/>
    <col min="5890" max="5890" width="7.85546875" style="432" customWidth="1"/>
    <col min="5891" max="5891" width="45.7109375" style="432" customWidth="1"/>
    <col min="5892" max="5892" width="5.7109375" style="432" customWidth="1"/>
    <col min="5893" max="5893" width="7.42578125" style="432" customWidth="1"/>
    <col min="5894" max="5894" width="10.140625" style="432" customWidth="1"/>
    <col min="5895" max="5895" width="10.7109375" style="432" customWidth="1"/>
    <col min="5896" max="5903" width="9.140625" style="432"/>
    <col min="5904" max="5904" width="12.85546875" style="432" customWidth="1"/>
    <col min="5905" max="6144" width="9.140625" style="432"/>
    <col min="6145" max="6145" width="5.7109375" style="432" customWidth="1"/>
    <col min="6146" max="6146" width="7.85546875" style="432" customWidth="1"/>
    <col min="6147" max="6147" width="45.7109375" style="432" customWidth="1"/>
    <col min="6148" max="6148" width="5.7109375" style="432" customWidth="1"/>
    <col min="6149" max="6149" width="7.42578125" style="432" customWidth="1"/>
    <col min="6150" max="6150" width="10.140625" style="432" customWidth="1"/>
    <col min="6151" max="6151" width="10.7109375" style="432" customWidth="1"/>
    <col min="6152" max="6159" width="9.140625" style="432"/>
    <col min="6160" max="6160" width="12.85546875" style="432" customWidth="1"/>
    <col min="6161" max="6400" width="9.140625" style="432"/>
    <col min="6401" max="6401" width="5.7109375" style="432" customWidth="1"/>
    <col min="6402" max="6402" width="7.85546875" style="432" customWidth="1"/>
    <col min="6403" max="6403" width="45.7109375" style="432" customWidth="1"/>
    <col min="6404" max="6404" width="5.7109375" style="432" customWidth="1"/>
    <col min="6405" max="6405" width="7.42578125" style="432" customWidth="1"/>
    <col min="6406" max="6406" width="10.140625" style="432" customWidth="1"/>
    <col min="6407" max="6407" width="10.7109375" style="432" customWidth="1"/>
    <col min="6408" max="6415" width="9.140625" style="432"/>
    <col min="6416" max="6416" width="12.85546875" style="432" customWidth="1"/>
    <col min="6417" max="6656" width="9.140625" style="432"/>
    <col min="6657" max="6657" width="5.7109375" style="432" customWidth="1"/>
    <col min="6658" max="6658" width="7.85546875" style="432" customWidth="1"/>
    <col min="6659" max="6659" width="45.7109375" style="432" customWidth="1"/>
    <col min="6660" max="6660" width="5.7109375" style="432" customWidth="1"/>
    <col min="6661" max="6661" width="7.42578125" style="432" customWidth="1"/>
    <col min="6662" max="6662" width="10.140625" style="432" customWidth="1"/>
    <col min="6663" max="6663" width="10.7109375" style="432" customWidth="1"/>
    <col min="6664" max="6671" width="9.140625" style="432"/>
    <col min="6672" max="6672" width="12.85546875" style="432" customWidth="1"/>
    <col min="6673" max="6912" width="9.140625" style="432"/>
    <col min="6913" max="6913" width="5.7109375" style="432" customWidth="1"/>
    <col min="6914" max="6914" width="7.85546875" style="432" customWidth="1"/>
    <col min="6915" max="6915" width="45.7109375" style="432" customWidth="1"/>
    <col min="6916" max="6916" width="5.7109375" style="432" customWidth="1"/>
    <col min="6917" max="6917" width="7.42578125" style="432" customWidth="1"/>
    <col min="6918" max="6918" width="10.140625" style="432" customWidth="1"/>
    <col min="6919" max="6919" width="10.7109375" style="432" customWidth="1"/>
    <col min="6920" max="6927" width="9.140625" style="432"/>
    <col min="6928" max="6928" width="12.85546875" style="432" customWidth="1"/>
    <col min="6929" max="7168" width="9.140625" style="432"/>
    <col min="7169" max="7169" width="5.7109375" style="432" customWidth="1"/>
    <col min="7170" max="7170" width="7.85546875" style="432" customWidth="1"/>
    <col min="7171" max="7171" width="45.7109375" style="432" customWidth="1"/>
    <col min="7172" max="7172" width="5.7109375" style="432" customWidth="1"/>
    <col min="7173" max="7173" width="7.42578125" style="432" customWidth="1"/>
    <col min="7174" max="7174" width="10.140625" style="432" customWidth="1"/>
    <col min="7175" max="7175" width="10.7109375" style="432" customWidth="1"/>
    <col min="7176" max="7183" width="9.140625" style="432"/>
    <col min="7184" max="7184" width="12.85546875" style="432" customWidth="1"/>
    <col min="7185" max="7424" width="9.140625" style="432"/>
    <col min="7425" max="7425" width="5.7109375" style="432" customWidth="1"/>
    <col min="7426" max="7426" width="7.85546875" style="432" customWidth="1"/>
    <col min="7427" max="7427" width="45.7109375" style="432" customWidth="1"/>
    <col min="7428" max="7428" width="5.7109375" style="432" customWidth="1"/>
    <col min="7429" max="7429" width="7.42578125" style="432" customWidth="1"/>
    <col min="7430" max="7430" width="10.140625" style="432" customWidth="1"/>
    <col min="7431" max="7431" width="10.7109375" style="432" customWidth="1"/>
    <col min="7432" max="7439" width="9.140625" style="432"/>
    <col min="7440" max="7440" width="12.85546875" style="432" customWidth="1"/>
    <col min="7441" max="7680" width="9.140625" style="432"/>
    <col min="7681" max="7681" width="5.7109375" style="432" customWidth="1"/>
    <col min="7682" max="7682" width="7.85546875" style="432" customWidth="1"/>
    <col min="7683" max="7683" width="45.7109375" style="432" customWidth="1"/>
    <col min="7684" max="7684" width="5.7109375" style="432" customWidth="1"/>
    <col min="7685" max="7685" width="7.42578125" style="432" customWidth="1"/>
    <col min="7686" max="7686" width="10.140625" style="432" customWidth="1"/>
    <col min="7687" max="7687" width="10.7109375" style="432" customWidth="1"/>
    <col min="7688" max="7695" width="9.140625" style="432"/>
    <col min="7696" max="7696" width="12.85546875" style="432" customWidth="1"/>
    <col min="7697" max="7936" width="9.140625" style="432"/>
    <col min="7937" max="7937" width="5.7109375" style="432" customWidth="1"/>
    <col min="7938" max="7938" width="7.85546875" style="432" customWidth="1"/>
    <col min="7939" max="7939" width="45.7109375" style="432" customWidth="1"/>
    <col min="7940" max="7940" width="5.7109375" style="432" customWidth="1"/>
    <col min="7941" max="7941" width="7.42578125" style="432" customWidth="1"/>
    <col min="7942" max="7942" width="10.140625" style="432" customWidth="1"/>
    <col min="7943" max="7943" width="10.7109375" style="432" customWidth="1"/>
    <col min="7944" max="7951" width="9.140625" style="432"/>
    <col min="7952" max="7952" width="12.85546875" style="432" customWidth="1"/>
    <col min="7953" max="8192" width="9.140625" style="432"/>
    <col min="8193" max="8193" width="5.7109375" style="432" customWidth="1"/>
    <col min="8194" max="8194" width="7.85546875" style="432" customWidth="1"/>
    <col min="8195" max="8195" width="45.7109375" style="432" customWidth="1"/>
    <col min="8196" max="8196" width="5.7109375" style="432" customWidth="1"/>
    <col min="8197" max="8197" width="7.42578125" style="432" customWidth="1"/>
    <col min="8198" max="8198" width="10.140625" style="432" customWidth="1"/>
    <col min="8199" max="8199" width="10.7109375" style="432" customWidth="1"/>
    <col min="8200" max="8207" width="9.140625" style="432"/>
    <col min="8208" max="8208" width="12.85546875" style="432" customWidth="1"/>
    <col min="8209" max="8448" width="9.140625" style="432"/>
    <col min="8449" max="8449" width="5.7109375" style="432" customWidth="1"/>
    <col min="8450" max="8450" width="7.85546875" style="432" customWidth="1"/>
    <col min="8451" max="8451" width="45.7109375" style="432" customWidth="1"/>
    <col min="8452" max="8452" width="5.7109375" style="432" customWidth="1"/>
    <col min="8453" max="8453" width="7.42578125" style="432" customWidth="1"/>
    <col min="8454" max="8454" width="10.140625" style="432" customWidth="1"/>
    <col min="8455" max="8455" width="10.7109375" style="432" customWidth="1"/>
    <col min="8456" max="8463" width="9.140625" style="432"/>
    <col min="8464" max="8464" width="12.85546875" style="432" customWidth="1"/>
    <col min="8465" max="8704" width="9.140625" style="432"/>
    <col min="8705" max="8705" width="5.7109375" style="432" customWidth="1"/>
    <col min="8706" max="8706" width="7.85546875" style="432" customWidth="1"/>
    <col min="8707" max="8707" width="45.7109375" style="432" customWidth="1"/>
    <col min="8708" max="8708" width="5.7109375" style="432" customWidth="1"/>
    <col min="8709" max="8709" width="7.42578125" style="432" customWidth="1"/>
    <col min="8710" max="8710" width="10.140625" style="432" customWidth="1"/>
    <col min="8711" max="8711" width="10.7109375" style="432" customWidth="1"/>
    <col min="8712" max="8719" width="9.140625" style="432"/>
    <col min="8720" max="8720" width="12.85546875" style="432" customWidth="1"/>
    <col min="8721" max="8960" width="9.140625" style="432"/>
    <col min="8961" max="8961" width="5.7109375" style="432" customWidth="1"/>
    <col min="8962" max="8962" width="7.85546875" style="432" customWidth="1"/>
    <col min="8963" max="8963" width="45.7109375" style="432" customWidth="1"/>
    <col min="8964" max="8964" width="5.7109375" style="432" customWidth="1"/>
    <col min="8965" max="8965" width="7.42578125" style="432" customWidth="1"/>
    <col min="8966" max="8966" width="10.140625" style="432" customWidth="1"/>
    <col min="8967" max="8967" width="10.7109375" style="432" customWidth="1"/>
    <col min="8968" max="8975" width="9.140625" style="432"/>
    <col min="8976" max="8976" width="12.85546875" style="432" customWidth="1"/>
    <col min="8977" max="9216" width="9.140625" style="432"/>
    <col min="9217" max="9217" width="5.7109375" style="432" customWidth="1"/>
    <col min="9218" max="9218" width="7.85546875" style="432" customWidth="1"/>
    <col min="9219" max="9219" width="45.7109375" style="432" customWidth="1"/>
    <col min="9220" max="9220" width="5.7109375" style="432" customWidth="1"/>
    <col min="9221" max="9221" width="7.42578125" style="432" customWidth="1"/>
    <col min="9222" max="9222" width="10.140625" style="432" customWidth="1"/>
    <col min="9223" max="9223" width="10.7109375" style="432" customWidth="1"/>
    <col min="9224" max="9231" width="9.140625" style="432"/>
    <col min="9232" max="9232" width="12.85546875" style="432" customWidth="1"/>
    <col min="9233" max="9472" width="9.140625" style="432"/>
    <col min="9473" max="9473" width="5.7109375" style="432" customWidth="1"/>
    <col min="9474" max="9474" width="7.85546875" style="432" customWidth="1"/>
    <col min="9475" max="9475" width="45.7109375" style="432" customWidth="1"/>
    <col min="9476" max="9476" width="5.7109375" style="432" customWidth="1"/>
    <col min="9477" max="9477" width="7.42578125" style="432" customWidth="1"/>
    <col min="9478" max="9478" width="10.140625" style="432" customWidth="1"/>
    <col min="9479" max="9479" width="10.7109375" style="432" customWidth="1"/>
    <col min="9480" max="9487" width="9.140625" style="432"/>
    <col min="9488" max="9488" width="12.85546875" style="432" customWidth="1"/>
    <col min="9489" max="9728" width="9.140625" style="432"/>
    <col min="9729" max="9729" width="5.7109375" style="432" customWidth="1"/>
    <col min="9730" max="9730" width="7.85546875" style="432" customWidth="1"/>
    <col min="9731" max="9731" width="45.7109375" style="432" customWidth="1"/>
    <col min="9732" max="9732" width="5.7109375" style="432" customWidth="1"/>
    <col min="9733" max="9733" width="7.42578125" style="432" customWidth="1"/>
    <col min="9734" max="9734" width="10.140625" style="432" customWidth="1"/>
    <col min="9735" max="9735" width="10.7109375" style="432" customWidth="1"/>
    <col min="9736" max="9743" width="9.140625" style="432"/>
    <col min="9744" max="9744" width="12.85546875" style="432" customWidth="1"/>
    <col min="9745" max="9984" width="9.140625" style="432"/>
    <col min="9985" max="9985" width="5.7109375" style="432" customWidth="1"/>
    <col min="9986" max="9986" width="7.85546875" style="432" customWidth="1"/>
    <col min="9987" max="9987" width="45.7109375" style="432" customWidth="1"/>
    <col min="9988" max="9988" width="5.7109375" style="432" customWidth="1"/>
    <col min="9989" max="9989" width="7.42578125" style="432" customWidth="1"/>
    <col min="9990" max="9990" width="10.140625" style="432" customWidth="1"/>
    <col min="9991" max="9991" width="10.7109375" style="432" customWidth="1"/>
    <col min="9992" max="9999" width="9.140625" style="432"/>
    <col min="10000" max="10000" width="12.85546875" style="432" customWidth="1"/>
    <col min="10001" max="10240" width="9.140625" style="432"/>
    <col min="10241" max="10241" width="5.7109375" style="432" customWidth="1"/>
    <col min="10242" max="10242" width="7.85546875" style="432" customWidth="1"/>
    <col min="10243" max="10243" width="45.7109375" style="432" customWidth="1"/>
    <col min="10244" max="10244" width="5.7109375" style="432" customWidth="1"/>
    <col min="10245" max="10245" width="7.42578125" style="432" customWidth="1"/>
    <col min="10246" max="10246" width="10.140625" style="432" customWidth="1"/>
    <col min="10247" max="10247" width="10.7109375" style="432" customWidth="1"/>
    <col min="10248" max="10255" width="9.140625" style="432"/>
    <col min="10256" max="10256" width="12.85546875" style="432" customWidth="1"/>
    <col min="10257" max="10496" width="9.140625" style="432"/>
    <col min="10497" max="10497" width="5.7109375" style="432" customWidth="1"/>
    <col min="10498" max="10498" width="7.85546875" style="432" customWidth="1"/>
    <col min="10499" max="10499" width="45.7109375" style="432" customWidth="1"/>
    <col min="10500" max="10500" width="5.7109375" style="432" customWidth="1"/>
    <col min="10501" max="10501" width="7.42578125" style="432" customWidth="1"/>
    <col min="10502" max="10502" width="10.140625" style="432" customWidth="1"/>
    <col min="10503" max="10503" width="10.7109375" style="432" customWidth="1"/>
    <col min="10504" max="10511" width="9.140625" style="432"/>
    <col min="10512" max="10512" width="12.85546875" style="432" customWidth="1"/>
    <col min="10513" max="10752" width="9.140625" style="432"/>
    <col min="10753" max="10753" width="5.7109375" style="432" customWidth="1"/>
    <col min="10754" max="10754" width="7.85546875" style="432" customWidth="1"/>
    <col min="10755" max="10755" width="45.7109375" style="432" customWidth="1"/>
    <col min="10756" max="10756" width="5.7109375" style="432" customWidth="1"/>
    <col min="10757" max="10757" width="7.42578125" style="432" customWidth="1"/>
    <col min="10758" max="10758" width="10.140625" style="432" customWidth="1"/>
    <col min="10759" max="10759" width="10.7109375" style="432" customWidth="1"/>
    <col min="10760" max="10767" width="9.140625" style="432"/>
    <col min="10768" max="10768" width="12.85546875" style="432" customWidth="1"/>
    <col min="10769" max="11008" width="9.140625" style="432"/>
    <col min="11009" max="11009" width="5.7109375" style="432" customWidth="1"/>
    <col min="11010" max="11010" width="7.85546875" style="432" customWidth="1"/>
    <col min="11011" max="11011" width="45.7109375" style="432" customWidth="1"/>
    <col min="11012" max="11012" width="5.7109375" style="432" customWidth="1"/>
    <col min="11013" max="11013" width="7.42578125" style="432" customWidth="1"/>
    <col min="11014" max="11014" width="10.140625" style="432" customWidth="1"/>
    <col min="11015" max="11015" width="10.7109375" style="432" customWidth="1"/>
    <col min="11016" max="11023" width="9.140625" style="432"/>
    <col min="11024" max="11024" width="12.85546875" style="432" customWidth="1"/>
    <col min="11025" max="11264" width="9.140625" style="432"/>
    <col min="11265" max="11265" width="5.7109375" style="432" customWidth="1"/>
    <col min="11266" max="11266" width="7.85546875" style="432" customWidth="1"/>
    <col min="11267" max="11267" width="45.7109375" style="432" customWidth="1"/>
    <col min="11268" max="11268" width="5.7109375" style="432" customWidth="1"/>
    <col min="11269" max="11269" width="7.42578125" style="432" customWidth="1"/>
    <col min="11270" max="11270" width="10.140625" style="432" customWidth="1"/>
    <col min="11271" max="11271" width="10.7109375" style="432" customWidth="1"/>
    <col min="11272" max="11279" width="9.140625" style="432"/>
    <col min="11280" max="11280" width="12.85546875" style="432" customWidth="1"/>
    <col min="11281" max="11520" width="9.140625" style="432"/>
    <col min="11521" max="11521" width="5.7109375" style="432" customWidth="1"/>
    <col min="11522" max="11522" width="7.85546875" style="432" customWidth="1"/>
    <col min="11523" max="11523" width="45.7109375" style="432" customWidth="1"/>
    <col min="11524" max="11524" width="5.7109375" style="432" customWidth="1"/>
    <col min="11525" max="11525" width="7.42578125" style="432" customWidth="1"/>
    <col min="11526" max="11526" width="10.140625" style="432" customWidth="1"/>
    <col min="11527" max="11527" width="10.7109375" style="432" customWidth="1"/>
    <col min="11528" max="11535" width="9.140625" style="432"/>
    <col min="11536" max="11536" width="12.85546875" style="432" customWidth="1"/>
    <col min="11537" max="11776" width="9.140625" style="432"/>
    <col min="11777" max="11777" width="5.7109375" style="432" customWidth="1"/>
    <col min="11778" max="11778" width="7.85546875" style="432" customWidth="1"/>
    <col min="11779" max="11779" width="45.7109375" style="432" customWidth="1"/>
    <col min="11780" max="11780" width="5.7109375" style="432" customWidth="1"/>
    <col min="11781" max="11781" width="7.42578125" style="432" customWidth="1"/>
    <col min="11782" max="11782" width="10.140625" style="432" customWidth="1"/>
    <col min="11783" max="11783" width="10.7109375" style="432" customWidth="1"/>
    <col min="11784" max="11791" width="9.140625" style="432"/>
    <col min="11792" max="11792" width="12.85546875" style="432" customWidth="1"/>
    <col min="11793" max="12032" width="9.140625" style="432"/>
    <col min="12033" max="12033" width="5.7109375" style="432" customWidth="1"/>
    <col min="12034" max="12034" width="7.85546875" style="432" customWidth="1"/>
    <col min="12035" max="12035" width="45.7109375" style="432" customWidth="1"/>
    <col min="12036" max="12036" width="5.7109375" style="432" customWidth="1"/>
    <col min="12037" max="12037" width="7.42578125" style="432" customWidth="1"/>
    <col min="12038" max="12038" width="10.140625" style="432" customWidth="1"/>
    <col min="12039" max="12039" width="10.7109375" style="432" customWidth="1"/>
    <col min="12040" max="12047" width="9.140625" style="432"/>
    <col min="12048" max="12048" width="12.85546875" style="432" customWidth="1"/>
    <col min="12049" max="12288" width="9.140625" style="432"/>
    <col min="12289" max="12289" width="5.7109375" style="432" customWidth="1"/>
    <col min="12290" max="12290" width="7.85546875" style="432" customWidth="1"/>
    <col min="12291" max="12291" width="45.7109375" style="432" customWidth="1"/>
    <col min="12292" max="12292" width="5.7109375" style="432" customWidth="1"/>
    <col min="12293" max="12293" width="7.42578125" style="432" customWidth="1"/>
    <col min="12294" max="12294" width="10.140625" style="432" customWidth="1"/>
    <col min="12295" max="12295" width="10.7109375" style="432" customWidth="1"/>
    <col min="12296" max="12303" width="9.140625" style="432"/>
    <col min="12304" max="12304" width="12.85546875" style="432" customWidth="1"/>
    <col min="12305" max="12544" width="9.140625" style="432"/>
    <col min="12545" max="12545" width="5.7109375" style="432" customWidth="1"/>
    <col min="12546" max="12546" width="7.85546875" style="432" customWidth="1"/>
    <col min="12547" max="12547" width="45.7109375" style="432" customWidth="1"/>
    <col min="12548" max="12548" width="5.7109375" style="432" customWidth="1"/>
    <col min="12549" max="12549" width="7.42578125" style="432" customWidth="1"/>
    <col min="12550" max="12550" width="10.140625" style="432" customWidth="1"/>
    <col min="12551" max="12551" width="10.7109375" style="432" customWidth="1"/>
    <col min="12552" max="12559" width="9.140625" style="432"/>
    <col min="12560" max="12560" width="12.85546875" style="432" customWidth="1"/>
    <col min="12561" max="12800" width="9.140625" style="432"/>
    <col min="12801" max="12801" width="5.7109375" style="432" customWidth="1"/>
    <col min="12802" max="12802" width="7.85546875" style="432" customWidth="1"/>
    <col min="12803" max="12803" width="45.7109375" style="432" customWidth="1"/>
    <col min="12804" max="12804" width="5.7109375" style="432" customWidth="1"/>
    <col min="12805" max="12805" width="7.42578125" style="432" customWidth="1"/>
    <col min="12806" max="12806" width="10.140625" style="432" customWidth="1"/>
    <col min="12807" max="12807" width="10.7109375" style="432" customWidth="1"/>
    <col min="12808" max="12815" width="9.140625" style="432"/>
    <col min="12816" max="12816" width="12.85546875" style="432" customWidth="1"/>
    <col min="12817" max="13056" width="9.140625" style="432"/>
    <col min="13057" max="13057" width="5.7109375" style="432" customWidth="1"/>
    <col min="13058" max="13058" width="7.85546875" style="432" customWidth="1"/>
    <col min="13059" max="13059" width="45.7109375" style="432" customWidth="1"/>
    <col min="13060" max="13060" width="5.7109375" style="432" customWidth="1"/>
    <col min="13061" max="13061" width="7.42578125" style="432" customWidth="1"/>
    <col min="13062" max="13062" width="10.140625" style="432" customWidth="1"/>
    <col min="13063" max="13063" width="10.7109375" style="432" customWidth="1"/>
    <col min="13064" max="13071" width="9.140625" style="432"/>
    <col min="13072" max="13072" width="12.85546875" style="432" customWidth="1"/>
    <col min="13073" max="13312" width="9.140625" style="432"/>
    <col min="13313" max="13313" width="5.7109375" style="432" customWidth="1"/>
    <col min="13314" max="13314" width="7.85546875" style="432" customWidth="1"/>
    <col min="13315" max="13315" width="45.7109375" style="432" customWidth="1"/>
    <col min="13316" max="13316" width="5.7109375" style="432" customWidth="1"/>
    <col min="13317" max="13317" width="7.42578125" style="432" customWidth="1"/>
    <col min="13318" max="13318" width="10.140625" style="432" customWidth="1"/>
    <col min="13319" max="13319" width="10.7109375" style="432" customWidth="1"/>
    <col min="13320" max="13327" width="9.140625" style="432"/>
    <col min="13328" max="13328" width="12.85546875" style="432" customWidth="1"/>
    <col min="13329" max="13568" width="9.140625" style="432"/>
    <col min="13569" max="13569" width="5.7109375" style="432" customWidth="1"/>
    <col min="13570" max="13570" width="7.85546875" style="432" customWidth="1"/>
    <col min="13571" max="13571" width="45.7109375" style="432" customWidth="1"/>
    <col min="13572" max="13572" width="5.7109375" style="432" customWidth="1"/>
    <col min="13573" max="13573" width="7.42578125" style="432" customWidth="1"/>
    <col min="13574" max="13574" width="10.140625" style="432" customWidth="1"/>
    <col min="13575" max="13575" width="10.7109375" style="432" customWidth="1"/>
    <col min="13576" max="13583" width="9.140625" style="432"/>
    <col min="13584" max="13584" width="12.85546875" style="432" customWidth="1"/>
    <col min="13585" max="13824" width="9.140625" style="432"/>
    <col min="13825" max="13825" width="5.7109375" style="432" customWidth="1"/>
    <col min="13826" max="13826" width="7.85546875" style="432" customWidth="1"/>
    <col min="13827" max="13827" width="45.7109375" style="432" customWidth="1"/>
    <col min="13828" max="13828" width="5.7109375" style="432" customWidth="1"/>
    <col min="13829" max="13829" width="7.42578125" style="432" customWidth="1"/>
    <col min="13830" max="13830" width="10.140625" style="432" customWidth="1"/>
    <col min="13831" max="13831" width="10.7109375" style="432" customWidth="1"/>
    <col min="13832" max="13839" width="9.140625" style="432"/>
    <col min="13840" max="13840" width="12.85546875" style="432" customWidth="1"/>
    <col min="13841" max="14080" width="9.140625" style="432"/>
    <col min="14081" max="14081" width="5.7109375" style="432" customWidth="1"/>
    <col min="14082" max="14082" width="7.85546875" style="432" customWidth="1"/>
    <col min="14083" max="14083" width="45.7109375" style="432" customWidth="1"/>
    <col min="14084" max="14084" width="5.7109375" style="432" customWidth="1"/>
    <col min="14085" max="14085" width="7.42578125" style="432" customWidth="1"/>
    <col min="14086" max="14086" width="10.140625" style="432" customWidth="1"/>
    <col min="14087" max="14087" width="10.7109375" style="432" customWidth="1"/>
    <col min="14088" max="14095" width="9.140625" style="432"/>
    <col min="14096" max="14096" width="12.85546875" style="432" customWidth="1"/>
    <col min="14097" max="14336" width="9.140625" style="432"/>
    <col min="14337" max="14337" width="5.7109375" style="432" customWidth="1"/>
    <col min="14338" max="14338" width="7.85546875" style="432" customWidth="1"/>
    <col min="14339" max="14339" width="45.7109375" style="432" customWidth="1"/>
    <col min="14340" max="14340" width="5.7109375" style="432" customWidth="1"/>
    <col min="14341" max="14341" width="7.42578125" style="432" customWidth="1"/>
    <col min="14342" max="14342" width="10.140625" style="432" customWidth="1"/>
    <col min="14343" max="14343" width="10.7109375" style="432" customWidth="1"/>
    <col min="14344" max="14351" width="9.140625" style="432"/>
    <col min="14352" max="14352" width="12.85546875" style="432" customWidth="1"/>
    <col min="14353" max="14592" width="9.140625" style="432"/>
    <col min="14593" max="14593" width="5.7109375" style="432" customWidth="1"/>
    <col min="14594" max="14594" width="7.85546875" style="432" customWidth="1"/>
    <col min="14595" max="14595" width="45.7109375" style="432" customWidth="1"/>
    <col min="14596" max="14596" width="5.7109375" style="432" customWidth="1"/>
    <col min="14597" max="14597" width="7.42578125" style="432" customWidth="1"/>
    <col min="14598" max="14598" width="10.140625" style="432" customWidth="1"/>
    <col min="14599" max="14599" width="10.7109375" style="432" customWidth="1"/>
    <col min="14600" max="14607" width="9.140625" style="432"/>
    <col min="14608" max="14608" width="12.85546875" style="432" customWidth="1"/>
    <col min="14609" max="14848" width="9.140625" style="432"/>
    <col min="14849" max="14849" width="5.7109375" style="432" customWidth="1"/>
    <col min="14850" max="14850" width="7.85546875" style="432" customWidth="1"/>
    <col min="14851" max="14851" width="45.7109375" style="432" customWidth="1"/>
    <col min="14852" max="14852" width="5.7109375" style="432" customWidth="1"/>
    <col min="14853" max="14853" width="7.42578125" style="432" customWidth="1"/>
    <col min="14854" max="14854" width="10.140625" style="432" customWidth="1"/>
    <col min="14855" max="14855" width="10.7109375" style="432" customWidth="1"/>
    <col min="14856" max="14863" width="9.140625" style="432"/>
    <col min="14864" max="14864" width="12.85546875" style="432" customWidth="1"/>
    <col min="14865" max="15104" width="9.140625" style="432"/>
    <col min="15105" max="15105" width="5.7109375" style="432" customWidth="1"/>
    <col min="15106" max="15106" width="7.85546875" style="432" customWidth="1"/>
    <col min="15107" max="15107" width="45.7109375" style="432" customWidth="1"/>
    <col min="15108" max="15108" width="5.7109375" style="432" customWidth="1"/>
    <col min="15109" max="15109" width="7.42578125" style="432" customWidth="1"/>
    <col min="15110" max="15110" width="10.140625" style="432" customWidth="1"/>
    <col min="15111" max="15111" width="10.7109375" style="432" customWidth="1"/>
    <col min="15112" max="15119" width="9.140625" style="432"/>
    <col min="15120" max="15120" width="12.85546875" style="432" customWidth="1"/>
    <col min="15121" max="15360" width="9.140625" style="432"/>
    <col min="15361" max="15361" width="5.7109375" style="432" customWidth="1"/>
    <col min="15362" max="15362" width="7.85546875" style="432" customWidth="1"/>
    <col min="15363" max="15363" width="45.7109375" style="432" customWidth="1"/>
    <col min="15364" max="15364" width="5.7109375" style="432" customWidth="1"/>
    <col min="15365" max="15365" width="7.42578125" style="432" customWidth="1"/>
    <col min="15366" max="15366" width="10.140625" style="432" customWidth="1"/>
    <col min="15367" max="15367" width="10.7109375" style="432" customWidth="1"/>
    <col min="15368" max="15375" width="9.140625" style="432"/>
    <col min="15376" max="15376" width="12.85546875" style="432" customWidth="1"/>
    <col min="15377" max="15616" width="9.140625" style="432"/>
    <col min="15617" max="15617" width="5.7109375" style="432" customWidth="1"/>
    <col min="15618" max="15618" width="7.85546875" style="432" customWidth="1"/>
    <col min="15619" max="15619" width="45.7109375" style="432" customWidth="1"/>
    <col min="15620" max="15620" width="5.7109375" style="432" customWidth="1"/>
    <col min="15621" max="15621" width="7.42578125" style="432" customWidth="1"/>
    <col min="15622" max="15622" width="10.140625" style="432" customWidth="1"/>
    <col min="15623" max="15623" width="10.7109375" style="432" customWidth="1"/>
    <col min="15624" max="15631" width="9.140625" style="432"/>
    <col min="15632" max="15632" width="12.85546875" style="432" customWidth="1"/>
    <col min="15633" max="15872" width="9.140625" style="432"/>
    <col min="15873" max="15873" width="5.7109375" style="432" customWidth="1"/>
    <col min="15874" max="15874" width="7.85546875" style="432" customWidth="1"/>
    <col min="15875" max="15875" width="45.7109375" style="432" customWidth="1"/>
    <col min="15876" max="15876" width="5.7109375" style="432" customWidth="1"/>
    <col min="15877" max="15877" width="7.42578125" style="432" customWidth="1"/>
    <col min="15878" max="15878" width="10.140625" style="432" customWidth="1"/>
    <col min="15879" max="15879" width="10.7109375" style="432" customWidth="1"/>
    <col min="15880" max="15887" width="9.140625" style="432"/>
    <col min="15888" max="15888" width="12.85546875" style="432" customWidth="1"/>
    <col min="15889" max="16128" width="9.140625" style="432"/>
    <col min="16129" max="16129" width="5.7109375" style="432" customWidth="1"/>
    <col min="16130" max="16130" width="7.85546875" style="432" customWidth="1"/>
    <col min="16131" max="16131" width="45.7109375" style="432" customWidth="1"/>
    <col min="16132" max="16132" width="5.7109375" style="432" customWidth="1"/>
    <col min="16133" max="16133" width="7.42578125" style="432" customWidth="1"/>
    <col min="16134" max="16134" width="10.140625" style="432" customWidth="1"/>
    <col min="16135" max="16135" width="10.7109375" style="432" customWidth="1"/>
    <col min="16136" max="16143" width="9.140625" style="432"/>
    <col min="16144" max="16144" width="12.85546875" style="432" customWidth="1"/>
    <col min="16145" max="16384" width="9.140625" style="432"/>
  </cols>
  <sheetData>
    <row r="1" spans="1:8" ht="15.75" x14ac:dyDescent="0.25">
      <c r="A1" s="812" t="s">
        <v>1486</v>
      </c>
      <c r="B1" s="408"/>
      <c r="C1" s="409"/>
      <c r="D1" s="410"/>
      <c r="E1" s="411"/>
      <c r="F1" s="1965"/>
    </row>
    <row r="2" spans="1:8" ht="15.75" x14ac:dyDescent="0.25">
      <c r="A2" s="812" t="s">
        <v>428</v>
      </c>
      <c r="B2" s="415"/>
      <c r="C2" s="416"/>
      <c r="D2" s="410"/>
      <c r="E2" s="411"/>
      <c r="F2" s="1965"/>
    </row>
    <row r="3" spans="1:8" ht="15.75" x14ac:dyDescent="0.25">
      <c r="A3" s="417" t="s">
        <v>1497</v>
      </c>
      <c r="B3" s="415"/>
      <c r="C3" s="416"/>
      <c r="D3" s="410"/>
      <c r="E3" s="411"/>
      <c r="F3" s="1965"/>
      <c r="G3" s="413"/>
    </row>
    <row r="4" spans="1:8" ht="15.75" x14ac:dyDescent="0.25">
      <c r="A4" s="414"/>
      <c r="B4" s="415"/>
      <c r="C4" s="416"/>
      <c r="D4" s="410"/>
      <c r="E4" s="411"/>
      <c r="F4" s="1965"/>
      <c r="G4" s="413"/>
    </row>
    <row r="5" spans="1:8" ht="15.75" x14ac:dyDescent="0.25">
      <c r="C5" s="474" t="s">
        <v>174</v>
      </c>
      <c r="F5" s="1955"/>
      <c r="G5" s="473"/>
    </row>
    <row r="6" spans="1:8" x14ac:dyDescent="0.2">
      <c r="B6" s="475" t="str">
        <f>A20</f>
        <v>I.</v>
      </c>
      <c r="C6" s="476" t="str">
        <f>+C20</f>
        <v>PREDDELA</v>
      </c>
      <c r="F6" s="1955"/>
      <c r="G6" s="473">
        <f>+G46</f>
        <v>15000</v>
      </c>
    </row>
    <row r="7" spans="1:8" x14ac:dyDescent="0.2">
      <c r="B7" s="475" t="str">
        <f>A48</f>
        <v>II.</v>
      </c>
      <c r="C7" s="476" t="str">
        <f>+C48</f>
        <v>ZEMELJSKA DELA</v>
      </c>
      <c r="F7" s="1955"/>
      <c r="G7" s="473">
        <f>+G74</f>
        <v>0</v>
      </c>
    </row>
    <row r="8" spans="1:8" x14ac:dyDescent="0.2">
      <c r="B8" s="475" t="str">
        <f>A76</f>
        <v>III.</v>
      </c>
      <c r="C8" s="476" t="str">
        <f>+C76</f>
        <v>VOZIŠČNE KONSTRUKCIJE</v>
      </c>
      <c r="F8" s="1955"/>
      <c r="G8" s="473">
        <f>+G90</f>
        <v>0</v>
      </c>
    </row>
    <row r="9" spans="1:8" x14ac:dyDescent="0.2">
      <c r="B9" s="475" t="s">
        <v>264</v>
      </c>
      <c r="C9" s="476" t="str">
        <f>+C92</f>
        <v>ODVODNJAVANJE</v>
      </c>
      <c r="F9" s="1955"/>
      <c r="G9" s="473">
        <f>+G120</f>
        <v>0</v>
      </c>
    </row>
    <row r="10" spans="1:8" x14ac:dyDescent="0.2">
      <c r="B10" s="475" t="str">
        <f>A122</f>
        <v>VI.</v>
      </c>
      <c r="C10" s="476" t="str">
        <f>+C122</f>
        <v>OPREMA CEST</v>
      </c>
      <c r="F10" s="1955"/>
      <c r="G10" s="473">
        <f>+G133</f>
        <v>0</v>
      </c>
    </row>
    <row r="11" spans="1:8" ht="13.5" thickBot="1" x14ac:dyDescent="0.25">
      <c r="A11" s="477"/>
      <c r="B11" s="1149" t="str">
        <f>A135</f>
        <v>VII.</v>
      </c>
      <c r="C11" s="1150" t="str">
        <f>+C135</f>
        <v>TUJE STORITVE</v>
      </c>
      <c r="D11" s="477"/>
      <c r="E11" s="477"/>
      <c r="F11" s="1956"/>
      <c r="G11" s="478">
        <f>+G142</f>
        <v>2025</v>
      </c>
      <c r="H11" s="816"/>
    </row>
    <row r="12" spans="1:8" x14ac:dyDescent="0.2">
      <c r="C12" s="476" t="s">
        <v>180</v>
      </c>
      <c r="F12" s="1955"/>
      <c r="G12" s="479">
        <f>SUM(G6:G11)</f>
        <v>17025</v>
      </c>
    </row>
    <row r="13" spans="1:8" ht="13.5" thickBot="1" x14ac:dyDescent="0.25">
      <c r="A13" s="477"/>
      <c r="B13" s="477"/>
      <c r="C13" s="480" t="s">
        <v>292</v>
      </c>
      <c r="D13" s="477"/>
      <c r="E13" s="477"/>
      <c r="F13" s="1956"/>
      <c r="G13" s="478">
        <f>ROUND(G12*0.22,2)</f>
        <v>3745.5</v>
      </c>
    </row>
    <row r="14" spans="1:8" x14ac:dyDescent="0.2">
      <c r="C14" s="476" t="s">
        <v>293</v>
      </c>
      <c r="F14" s="1955"/>
      <c r="G14" s="479">
        <f>+G13+G12</f>
        <v>20770.5</v>
      </c>
    </row>
    <row r="15" spans="1:8" ht="15.75" x14ac:dyDescent="0.25">
      <c r="A15" s="414"/>
      <c r="B15" s="415"/>
      <c r="C15" s="416"/>
      <c r="D15" s="410"/>
      <c r="E15" s="411"/>
      <c r="F15" s="1965"/>
      <c r="G15" s="413"/>
    </row>
    <row r="16" spans="1:8" ht="15.75" x14ac:dyDescent="0.25">
      <c r="A16" s="414"/>
      <c r="B16" s="415"/>
      <c r="C16" s="416"/>
      <c r="D16" s="410"/>
      <c r="E16" s="411"/>
      <c r="F16" s="1965"/>
      <c r="G16" s="413"/>
    </row>
    <row r="17" spans="1:73" ht="15.75" x14ac:dyDescent="0.25">
      <c r="A17" s="414"/>
      <c r="B17" s="415"/>
      <c r="C17" s="416"/>
      <c r="D17" s="410"/>
      <c r="E17" s="411"/>
      <c r="F17" s="1965"/>
      <c r="G17" s="413"/>
    </row>
    <row r="18" spans="1:73" ht="15.75" x14ac:dyDescent="0.25">
      <c r="A18" s="417" t="s">
        <v>1497</v>
      </c>
      <c r="B18" s="415"/>
      <c r="C18" s="416"/>
      <c r="D18" s="410"/>
      <c r="E18" s="411"/>
      <c r="F18" s="1965"/>
      <c r="G18" s="413"/>
    </row>
    <row r="19" spans="1:73" s="436" customFormat="1" x14ac:dyDescent="0.2">
      <c r="A19" s="433" t="s">
        <v>0</v>
      </c>
      <c r="B19" s="433" t="s">
        <v>1</v>
      </c>
      <c r="C19" s="434" t="s">
        <v>2</v>
      </c>
      <c r="D19" s="433" t="s">
        <v>3</v>
      </c>
      <c r="E19" s="435" t="s">
        <v>4</v>
      </c>
      <c r="F19" s="1957" t="s">
        <v>5</v>
      </c>
      <c r="G19" s="435" t="s">
        <v>6</v>
      </c>
      <c r="H19" s="814"/>
      <c r="I19" s="713"/>
      <c r="J19" s="713"/>
      <c r="K19" s="712"/>
      <c r="L19" s="432"/>
      <c r="M19" s="432"/>
      <c r="N19" s="432"/>
      <c r="O19" s="432"/>
      <c r="P19" s="432"/>
      <c r="Q19" s="432"/>
      <c r="R19" s="432"/>
      <c r="S19" s="432"/>
      <c r="T19" s="432"/>
      <c r="U19" s="432"/>
      <c r="V19" s="432"/>
      <c r="W19" s="432"/>
      <c r="X19" s="432"/>
      <c r="Y19" s="432"/>
      <c r="Z19" s="432"/>
      <c r="AA19" s="432"/>
      <c r="AB19" s="432"/>
      <c r="AC19" s="432"/>
      <c r="AD19" s="432"/>
      <c r="AE19" s="432"/>
      <c r="AF19" s="432"/>
      <c r="AG19" s="432"/>
      <c r="AH19" s="432"/>
      <c r="AI19" s="432"/>
      <c r="AJ19" s="432"/>
      <c r="AK19" s="432"/>
      <c r="AL19" s="432"/>
      <c r="AM19" s="432"/>
      <c r="AN19" s="432"/>
      <c r="AO19" s="432"/>
      <c r="AP19" s="432"/>
      <c r="AQ19" s="432"/>
      <c r="AR19" s="432"/>
      <c r="AS19" s="432"/>
      <c r="AT19" s="432"/>
      <c r="AU19" s="432"/>
      <c r="AV19" s="432"/>
      <c r="AW19" s="432"/>
      <c r="AX19" s="432"/>
      <c r="AY19" s="432"/>
      <c r="AZ19" s="432"/>
      <c r="BA19" s="432"/>
      <c r="BB19" s="432"/>
      <c r="BC19" s="432"/>
      <c r="BD19" s="432"/>
      <c r="BE19" s="432"/>
      <c r="BF19" s="432"/>
      <c r="BG19" s="432"/>
      <c r="BH19" s="432"/>
      <c r="BI19" s="432"/>
      <c r="BJ19" s="432"/>
      <c r="BK19" s="432"/>
      <c r="BL19" s="432"/>
      <c r="BM19" s="432"/>
      <c r="BN19" s="432"/>
      <c r="BO19" s="432"/>
      <c r="BP19" s="432"/>
      <c r="BQ19" s="432"/>
      <c r="BR19" s="432"/>
      <c r="BS19" s="432"/>
      <c r="BT19" s="432"/>
      <c r="BU19" s="432"/>
    </row>
    <row r="20" spans="1:73" ht="15" x14ac:dyDescent="0.25">
      <c r="A20" s="437" t="s">
        <v>232</v>
      </c>
      <c r="B20" s="438"/>
      <c r="C20" s="438" t="s">
        <v>7</v>
      </c>
      <c r="D20" s="438"/>
      <c r="E20" s="438"/>
      <c r="F20" s="1966"/>
      <c r="G20" s="439"/>
    </row>
    <row r="21" spans="1:73" s="441" customFormat="1" x14ac:dyDescent="0.2">
      <c r="A21" s="449"/>
      <c r="B21" s="915">
        <v>11</v>
      </c>
      <c r="C21" s="458" t="s">
        <v>9</v>
      </c>
      <c r="D21" s="449"/>
      <c r="E21" s="449"/>
      <c r="F21" s="1967"/>
      <c r="G21" s="811"/>
      <c r="H21" s="813"/>
      <c r="I21" s="712"/>
      <c r="J21" s="712"/>
      <c r="K21" s="712"/>
      <c r="L21" s="432"/>
      <c r="M21" s="432"/>
      <c r="N21" s="432"/>
      <c r="O21" s="432"/>
      <c r="P21" s="432"/>
      <c r="Q21" s="432"/>
      <c r="R21" s="432"/>
      <c r="S21" s="432"/>
      <c r="T21" s="432"/>
      <c r="U21" s="432"/>
      <c r="V21" s="432"/>
      <c r="W21" s="432"/>
      <c r="X21" s="432"/>
      <c r="Y21" s="432"/>
      <c r="Z21" s="432"/>
      <c r="AA21" s="432"/>
      <c r="AB21" s="432"/>
      <c r="AC21" s="432"/>
      <c r="AD21" s="432"/>
      <c r="AE21" s="432"/>
      <c r="AF21" s="432"/>
      <c r="AG21" s="432"/>
      <c r="AH21" s="432"/>
      <c r="AI21" s="432"/>
      <c r="AJ21" s="432"/>
      <c r="AK21" s="432"/>
      <c r="AL21" s="432"/>
      <c r="AM21" s="432"/>
      <c r="AN21" s="432"/>
      <c r="AO21" s="432"/>
      <c r="AP21" s="432"/>
      <c r="AQ21" s="432"/>
      <c r="AR21" s="432"/>
      <c r="AS21" s="432"/>
      <c r="AT21" s="432"/>
      <c r="AU21" s="432"/>
      <c r="AV21" s="432"/>
      <c r="AW21" s="432"/>
      <c r="AX21" s="432"/>
      <c r="AY21" s="432"/>
      <c r="AZ21" s="432"/>
      <c r="BA21" s="432"/>
      <c r="BB21" s="432"/>
      <c r="BC21" s="432"/>
      <c r="BD21" s="432"/>
      <c r="BE21" s="432"/>
      <c r="BF21" s="432"/>
      <c r="BG21" s="432"/>
      <c r="BH21" s="432"/>
      <c r="BI21" s="432"/>
      <c r="BJ21" s="432"/>
      <c r="BK21" s="432"/>
      <c r="BL21" s="432"/>
      <c r="BM21" s="432"/>
      <c r="BN21" s="432"/>
      <c r="BO21" s="432"/>
      <c r="BP21" s="432"/>
      <c r="BQ21" s="432"/>
      <c r="BR21" s="432"/>
      <c r="BS21" s="432"/>
      <c r="BT21" s="432"/>
      <c r="BU21" s="432"/>
    </row>
    <row r="22" spans="1:73" ht="25.5" x14ac:dyDescent="0.2">
      <c r="A22" s="442">
        <v>1</v>
      </c>
      <c r="B22" s="443">
        <v>11222</v>
      </c>
      <c r="C22" s="442" t="s">
        <v>1498</v>
      </c>
      <c r="D22" s="440" t="s">
        <v>891</v>
      </c>
      <c r="E22" s="444">
        <v>0.33</v>
      </c>
      <c r="F22" s="1960"/>
      <c r="G22" s="445">
        <f>ROUND(F22*E22,2)</f>
        <v>0</v>
      </c>
    </row>
    <row r="23" spans="1:73" ht="25.5" x14ac:dyDescent="0.2">
      <c r="A23" s="442">
        <v>2</v>
      </c>
      <c r="B23" s="443" t="s">
        <v>890</v>
      </c>
      <c r="C23" s="446" t="s">
        <v>1499</v>
      </c>
      <c r="D23" s="440" t="s">
        <v>891</v>
      </c>
      <c r="E23" s="444">
        <v>0.33</v>
      </c>
      <c r="F23" s="1960"/>
      <c r="G23" s="445">
        <f t="shared" ref="G23:G45" si="0">ROUND(F23*E23,2)</f>
        <v>0</v>
      </c>
    </row>
    <row r="24" spans="1:73" ht="25.5" x14ac:dyDescent="0.2">
      <c r="A24" s="442">
        <v>3</v>
      </c>
      <c r="B24" s="443" t="s">
        <v>892</v>
      </c>
      <c r="C24" s="446" t="s">
        <v>233</v>
      </c>
      <c r="D24" s="440" t="s">
        <v>15</v>
      </c>
      <c r="E24" s="444">
        <v>15</v>
      </c>
      <c r="F24" s="1960"/>
      <c r="G24" s="445">
        <f t="shared" si="0"/>
        <v>0</v>
      </c>
    </row>
    <row r="25" spans="1:73" x14ac:dyDescent="0.2">
      <c r="A25" s="442">
        <v>4</v>
      </c>
      <c r="B25" s="443" t="s">
        <v>893</v>
      </c>
      <c r="C25" s="446" t="s">
        <v>1500</v>
      </c>
      <c r="D25" s="440" t="s">
        <v>15</v>
      </c>
      <c r="E25" s="444">
        <v>45</v>
      </c>
      <c r="F25" s="1960"/>
      <c r="G25" s="445">
        <f t="shared" si="0"/>
        <v>0</v>
      </c>
    </row>
    <row r="26" spans="1:73" x14ac:dyDescent="0.2">
      <c r="A26" s="442">
        <v>5</v>
      </c>
      <c r="B26" s="443" t="s">
        <v>894</v>
      </c>
      <c r="C26" s="442" t="s">
        <v>1501</v>
      </c>
      <c r="D26" s="440" t="s">
        <v>15</v>
      </c>
      <c r="E26" s="444">
        <v>15</v>
      </c>
      <c r="F26" s="1960"/>
      <c r="G26" s="445">
        <f t="shared" si="0"/>
        <v>0</v>
      </c>
    </row>
    <row r="27" spans="1:73" s="441" customFormat="1" x14ac:dyDescent="0.2">
      <c r="A27" s="447"/>
      <c r="B27" s="916">
        <v>12</v>
      </c>
      <c r="C27" s="448" t="s">
        <v>19</v>
      </c>
      <c r="D27" s="449"/>
      <c r="E27" s="450"/>
      <c r="F27" s="1961"/>
      <c r="G27" s="450"/>
      <c r="H27" s="813"/>
      <c r="I27" s="712"/>
      <c r="J27" s="712"/>
      <c r="K27" s="712"/>
      <c r="L27" s="432"/>
      <c r="M27" s="432"/>
      <c r="N27" s="432"/>
      <c r="O27" s="432"/>
      <c r="P27" s="432"/>
      <c r="Q27" s="432"/>
      <c r="R27" s="432"/>
      <c r="S27" s="432"/>
      <c r="T27" s="432"/>
      <c r="U27" s="432"/>
      <c r="V27" s="432"/>
      <c r="W27" s="432"/>
      <c r="X27" s="432"/>
      <c r="Y27" s="432"/>
      <c r="Z27" s="432"/>
      <c r="AA27" s="432"/>
      <c r="AB27" s="432"/>
      <c r="AC27" s="432"/>
      <c r="AD27" s="432"/>
      <c r="AE27" s="432"/>
      <c r="AF27" s="432"/>
      <c r="AG27" s="432"/>
      <c r="AH27" s="432"/>
      <c r="AI27" s="432"/>
      <c r="AJ27" s="432"/>
      <c r="AK27" s="432"/>
      <c r="AL27" s="432"/>
      <c r="AM27" s="432"/>
      <c r="AN27" s="432"/>
      <c r="AO27" s="432"/>
      <c r="AP27" s="432"/>
      <c r="AQ27" s="432"/>
      <c r="AR27" s="432"/>
      <c r="AS27" s="432"/>
      <c r="AT27" s="432"/>
      <c r="AU27" s="432"/>
      <c r="AV27" s="432"/>
      <c r="AW27" s="432"/>
      <c r="AX27" s="432"/>
      <c r="AY27" s="432"/>
      <c r="AZ27" s="432"/>
      <c r="BA27" s="432"/>
      <c r="BB27" s="432"/>
      <c r="BC27" s="432"/>
      <c r="BD27" s="432"/>
      <c r="BE27" s="432"/>
      <c r="BF27" s="432"/>
      <c r="BG27" s="432"/>
      <c r="BH27" s="432"/>
      <c r="BI27" s="432"/>
      <c r="BJ27" s="432"/>
      <c r="BK27" s="432"/>
      <c r="BL27" s="432"/>
      <c r="BM27" s="432"/>
      <c r="BN27" s="432"/>
      <c r="BO27" s="432"/>
      <c r="BP27" s="432"/>
      <c r="BQ27" s="432"/>
      <c r="BR27" s="432"/>
      <c r="BS27" s="432"/>
      <c r="BT27" s="432"/>
      <c r="BU27" s="432"/>
    </row>
    <row r="28" spans="1:73" ht="25.5" x14ac:dyDescent="0.2">
      <c r="A28" s="442">
        <v>6</v>
      </c>
      <c r="B28" s="443" t="s">
        <v>895</v>
      </c>
      <c r="C28" s="442" t="s">
        <v>1502</v>
      </c>
      <c r="D28" s="440" t="s">
        <v>239</v>
      </c>
      <c r="E28" s="444">
        <v>1150</v>
      </c>
      <c r="F28" s="1960"/>
      <c r="G28" s="445">
        <f t="shared" si="0"/>
        <v>0</v>
      </c>
    </row>
    <row r="29" spans="1:73" ht="25.5" x14ac:dyDescent="0.2">
      <c r="A29" s="442">
        <v>7</v>
      </c>
      <c r="B29" s="443" t="s">
        <v>896</v>
      </c>
      <c r="C29" s="442" t="s">
        <v>21</v>
      </c>
      <c r="D29" s="440" t="s">
        <v>239</v>
      </c>
      <c r="E29" s="444">
        <v>360</v>
      </c>
      <c r="F29" s="1960"/>
      <c r="G29" s="445">
        <f t="shared" si="0"/>
        <v>0</v>
      </c>
    </row>
    <row r="30" spans="1:73" ht="25.5" x14ac:dyDescent="0.2">
      <c r="A30" s="442">
        <v>8</v>
      </c>
      <c r="B30" s="443" t="s">
        <v>897</v>
      </c>
      <c r="C30" s="442" t="s">
        <v>1503</v>
      </c>
      <c r="D30" s="440" t="s">
        <v>15</v>
      </c>
      <c r="E30" s="444">
        <v>80</v>
      </c>
      <c r="F30" s="1960"/>
      <c r="G30" s="445">
        <f t="shared" si="0"/>
        <v>0</v>
      </c>
    </row>
    <row r="31" spans="1:73" ht="25.5" x14ac:dyDescent="0.2">
      <c r="A31" s="442">
        <v>9</v>
      </c>
      <c r="B31" s="443" t="s">
        <v>898</v>
      </c>
      <c r="C31" s="442" t="s">
        <v>1504</v>
      </c>
      <c r="D31" s="440" t="s">
        <v>15</v>
      </c>
      <c r="E31" s="444">
        <v>22</v>
      </c>
      <c r="F31" s="1960"/>
      <c r="G31" s="445">
        <f t="shared" si="0"/>
        <v>0</v>
      </c>
    </row>
    <row r="32" spans="1:73" ht="25.5" x14ac:dyDescent="0.2">
      <c r="A32" s="442">
        <v>10</v>
      </c>
      <c r="B32" s="443" t="s">
        <v>899</v>
      </c>
      <c r="C32" s="442" t="s">
        <v>1512</v>
      </c>
      <c r="D32" s="440" t="s">
        <v>15</v>
      </c>
      <c r="E32" s="444">
        <v>22</v>
      </c>
      <c r="F32" s="1960"/>
      <c r="G32" s="445">
        <f t="shared" si="0"/>
        <v>0</v>
      </c>
    </row>
    <row r="33" spans="1:73" ht="25.5" x14ac:dyDescent="0.2">
      <c r="A33" s="442">
        <v>11</v>
      </c>
      <c r="B33" s="443" t="s">
        <v>900</v>
      </c>
      <c r="C33" s="442" t="s">
        <v>1511</v>
      </c>
      <c r="D33" s="440" t="s">
        <v>15</v>
      </c>
      <c r="E33" s="444">
        <v>18</v>
      </c>
      <c r="F33" s="1960"/>
      <c r="G33" s="445">
        <f t="shared" si="0"/>
        <v>0</v>
      </c>
    </row>
    <row r="34" spans="1:73" x14ac:dyDescent="0.2">
      <c r="A34" s="442">
        <v>12</v>
      </c>
      <c r="B34" s="443" t="s">
        <v>901</v>
      </c>
      <c r="C34" s="442" t="s">
        <v>902</v>
      </c>
      <c r="D34" s="440" t="s">
        <v>170</v>
      </c>
      <c r="E34" s="444">
        <v>110</v>
      </c>
      <c r="F34" s="1960"/>
      <c r="G34" s="445">
        <f t="shared" si="0"/>
        <v>0</v>
      </c>
    </row>
    <row r="35" spans="1:73" x14ac:dyDescent="0.2">
      <c r="A35" s="442">
        <v>13</v>
      </c>
      <c r="B35" s="443" t="s">
        <v>903</v>
      </c>
      <c r="C35" s="442" t="s">
        <v>319</v>
      </c>
      <c r="D35" s="440" t="s">
        <v>12</v>
      </c>
      <c r="E35" s="444">
        <v>330</v>
      </c>
      <c r="F35" s="1960"/>
      <c r="G35" s="445">
        <f t="shared" si="0"/>
        <v>0</v>
      </c>
    </row>
    <row r="36" spans="1:73" x14ac:dyDescent="0.2">
      <c r="A36" s="442">
        <v>14</v>
      </c>
      <c r="B36" s="443" t="s">
        <v>904</v>
      </c>
      <c r="C36" s="442" t="s">
        <v>905</v>
      </c>
      <c r="D36" s="440" t="s">
        <v>15</v>
      </c>
      <c r="E36" s="444">
        <v>3</v>
      </c>
      <c r="F36" s="1960"/>
      <c r="G36" s="445">
        <f t="shared" si="0"/>
        <v>0</v>
      </c>
    </row>
    <row r="37" spans="1:73" x14ac:dyDescent="0.2">
      <c r="A37" s="442">
        <v>15</v>
      </c>
      <c r="B37" s="443" t="s">
        <v>906</v>
      </c>
      <c r="C37" s="442" t="s">
        <v>1505</v>
      </c>
      <c r="D37" s="440" t="s">
        <v>239</v>
      </c>
      <c r="E37" s="444">
        <v>1255</v>
      </c>
      <c r="F37" s="1960"/>
      <c r="G37" s="445">
        <f t="shared" si="0"/>
        <v>0</v>
      </c>
    </row>
    <row r="38" spans="1:73" x14ac:dyDescent="0.2">
      <c r="A38" s="442">
        <v>16</v>
      </c>
      <c r="B38" s="443" t="s">
        <v>907</v>
      </c>
      <c r="C38" s="442" t="s">
        <v>1506</v>
      </c>
      <c r="D38" s="440" t="s">
        <v>239</v>
      </c>
      <c r="E38" s="444">
        <v>85</v>
      </c>
      <c r="F38" s="1960"/>
      <c r="G38" s="445">
        <f t="shared" si="0"/>
        <v>0</v>
      </c>
    </row>
    <row r="39" spans="1:73" ht="25.5" x14ac:dyDescent="0.2">
      <c r="A39" s="442">
        <v>18</v>
      </c>
      <c r="B39" s="443" t="s">
        <v>908</v>
      </c>
      <c r="C39" s="442" t="s">
        <v>1507</v>
      </c>
      <c r="D39" s="440" t="s">
        <v>12</v>
      </c>
      <c r="E39" s="444">
        <v>12</v>
      </c>
      <c r="F39" s="1960"/>
      <c r="G39" s="445">
        <f t="shared" si="0"/>
        <v>0</v>
      </c>
    </row>
    <row r="40" spans="1:73" ht="25.5" x14ac:dyDescent="0.2">
      <c r="A40" s="442">
        <v>19</v>
      </c>
      <c r="B40" s="443" t="s">
        <v>909</v>
      </c>
      <c r="C40" s="442" t="s">
        <v>1508</v>
      </c>
      <c r="D40" s="440" t="s">
        <v>15</v>
      </c>
      <c r="E40" s="444">
        <v>2</v>
      </c>
      <c r="F40" s="1960"/>
      <c r="G40" s="445">
        <f t="shared" si="0"/>
        <v>0</v>
      </c>
    </row>
    <row r="41" spans="1:73" x14ac:dyDescent="0.2">
      <c r="A41" s="442">
        <v>20</v>
      </c>
      <c r="B41" s="443" t="s">
        <v>910</v>
      </c>
      <c r="C41" s="442" t="s">
        <v>1509</v>
      </c>
      <c r="D41" s="440" t="s">
        <v>243</v>
      </c>
      <c r="E41" s="444">
        <v>155</v>
      </c>
      <c r="F41" s="1960"/>
      <c r="G41" s="445">
        <f t="shared" si="0"/>
        <v>0</v>
      </c>
    </row>
    <row r="42" spans="1:73" ht="25.5" x14ac:dyDescent="0.2">
      <c r="A42" s="442">
        <v>21</v>
      </c>
      <c r="B42" s="443" t="s">
        <v>911</v>
      </c>
      <c r="C42" s="442" t="s">
        <v>1510</v>
      </c>
      <c r="D42" s="440" t="s">
        <v>15</v>
      </c>
      <c r="E42" s="444">
        <v>1</v>
      </c>
      <c r="F42" s="1960"/>
      <c r="G42" s="445">
        <f t="shared" si="0"/>
        <v>0</v>
      </c>
      <c r="H42" s="712"/>
    </row>
    <row r="43" spans="1:73" s="441" customFormat="1" x14ac:dyDescent="0.2">
      <c r="A43" s="447"/>
      <c r="B43" s="917">
        <v>13</v>
      </c>
      <c r="C43" s="448" t="s">
        <v>33</v>
      </c>
      <c r="D43" s="449"/>
      <c r="E43" s="450"/>
      <c r="F43" s="1961"/>
      <c r="G43" s="450"/>
      <c r="H43" s="813"/>
      <c r="I43" s="712"/>
      <c r="J43" s="712"/>
      <c r="K43" s="712"/>
      <c r="L43" s="432"/>
      <c r="M43" s="432"/>
      <c r="N43" s="432"/>
      <c r="O43" s="432"/>
      <c r="P43" s="432"/>
      <c r="Q43" s="432"/>
      <c r="R43" s="432"/>
      <c r="S43" s="432"/>
      <c r="T43" s="432"/>
      <c r="U43" s="432"/>
      <c r="V43" s="432"/>
      <c r="W43" s="432"/>
      <c r="X43" s="432"/>
      <c r="Y43" s="432"/>
      <c r="Z43" s="432"/>
      <c r="AA43" s="432"/>
      <c r="AB43" s="432"/>
      <c r="AC43" s="432"/>
      <c r="AD43" s="432"/>
      <c r="AE43" s="432"/>
      <c r="AF43" s="432"/>
      <c r="AG43" s="432"/>
      <c r="AH43" s="432"/>
      <c r="AI43" s="432"/>
      <c r="AJ43" s="432"/>
      <c r="AK43" s="432"/>
      <c r="AL43" s="432"/>
      <c r="AM43" s="432"/>
      <c r="AN43" s="432"/>
      <c r="AO43" s="432"/>
      <c r="AP43" s="432"/>
      <c r="AQ43" s="432"/>
      <c r="AR43" s="432"/>
      <c r="AS43" s="432"/>
      <c r="AT43" s="432"/>
      <c r="AU43" s="432"/>
      <c r="AV43" s="432"/>
      <c r="AW43" s="432"/>
      <c r="AX43" s="432"/>
      <c r="AY43" s="432"/>
      <c r="AZ43" s="432"/>
      <c r="BA43" s="432"/>
      <c r="BB43" s="432"/>
      <c r="BC43" s="432"/>
      <c r="BD43" s="432"/>
      <c r="BE43" s="432"/>
      <c r="BF43" s="432"/>
      <c r="BG43" s="432"/>
      <c r="BH43" s="432"/>
      <c r="BI43" s="432"/>
      <c r="BJ43" s="432"/>
      <c r="BK43" s="432"/>
      <c r="BL43" s="432"/>
      <c r="BM43" s="432"/>
      <c r="BN43" s="432"/>
      <c r="BO43" s="432"/>
      <c r="BP43" s="432"/>
      <c r="BQ43" s="432"/>
      <c r="BR43" s="432"/>
      <c r="BS43" s="432"/>
      <c r="BT43" s="432"/>
      <c r="BU43" s="432"/>
    </row>
    <row r="44" spans="1:73" ht="76.5" x14ac:dyDescent="0.2">
      <c r="A44" s="442">
        <v>22</v>
      </c>
      <c r="B44" s="443" t="s">
        <v>912</v>
      </c>
      <c r="C44" s="442" t="s">
        <v>2944</v>
      </c>
      <c r="D44" s="440" t="s">
        <v>435</v>
      </c>
      <c r="E44" s="444">
        <v>1</v>
      </c>
      <c r="F44" s="1964">
        <v>15000</v>
      </c>
      <c r="G44" s="445">
        <f t="shared" si="0"/>
        <v>15000</v>
      </c>
      <c r="H44" s="2084"/>
      <c r="I44" s="714"/>
    </row>
    <row r="45" spans="1:73" x14ac:dyDescent="0.2">
      <c r="A45" s="442">
        <v>23</v>
      </c>
      <c r="B45" s="443" t="s">
        <v>913</v>
      </c>
      <c r="C45" s="442" t="s">
        <v>914</v>
      </c>
      <c r="D45" s="440" t="s">
        <v>15</v>
      </c>
      <c r="E45" s="444">
        <v>1</v>
      </c>
      <c r="F45" s="1960"/>
      <c r="G45" s="445">
        <f t="shared" si="0"/>
        <v>0</v>
      </c>
      <c r="H45" s="712"/>
      <c r="I45" s="714"/>
    </row>
    <row r="46" spans="1:73" s="436" customFormat="1" ht="15" x14ac:dyDescent="0.25">
      <c r="A46" s="437" t="s">
        <v>232</v>
      </c>
      <c r="B46" s="452"/>
      <c r="C46" s="452" t="s">
        <v>38</v>
      </c>
      <c r="D46" s="438"/>
      <c r="E46" s="453"/>
      <c r="F46" s="1958"/>
      <c r="G46" s="454">
        <f>SUM(G22:G45)</f>
        <v>15000</v>
      </c>
      <c r="H46" s="814"/>
      <c r="I46" s="713"/>
      <c r="J46" s="713"/>
      <c r="K46" s="712"/>
      <c r="L46" s="432"/>
      <c r="M46" s="432"/>
      <c r="N46" s="432"/>
      <c r="O46" s="432"/>
      <c r="P46" s="432"/>
      <c r="Q46" s="432"/>
      <c r="R46" s="432"/>
      <c r="S46" s="432"/>
      <c r="T46" s="432"/>
      <c r="U46" s="432"/>
      <c r="V46" s="432"/>
      <c r="W46" s="432"/>
      <c r="X46" s="432"/>
      <c r="Y46" s="432"/>
      <c r="Z46" s="432"/>
      <c r="AA46" s="432"/>
      <c r="AB46" s="432"/>
      <c r="AC46" s="432"/>
      <c r="AD46" s="432"/>
      <c r="AE46" s="432"/>
      <c r="AF46" s="432"/>
      <c r="AG46" s="432"/>
      <c r="AH46" s="432"/>
      <c r="AI46" s="432"/>
      <c r="AJ46" s="432"/>
      <c r="AK46" s="432"/>
      <c r="AL46" s="432"/>
      <c r="AM46" s="432"/>
      <c r="AN46" s="432"/>
      <c r="AO46" s="432"/>
      <c r="AP46" s="432"/>
      <c r="AQ46" s="432"/>
      <c r="AR46" s="432"/>
      <c r="AS46" s="432"/>
      <c r="AT46" s="432"/>
      <c r="AU46" s="432"/>
      <c r="AV46" s="432"/>
      <c r="AW46" s="432"/>
      <c r="AX46" s="432"/>
      <c r="AY46" s="432"/>
      <c r="AZ46" s="432"/>
      <c r="BA46" s="432"/>
      <c r="BB46" s="432"/>
      <c r="BC46" s="432"/>
      <c r="BD46" s="432"/>
      <c r="BE46" s="432"/>
      <c r="BF46" s="432"/>
      <c r="BG46" s="432"/>
      <c r="BH46" s="432"/>
      <c r="BI46" s="432"/>
      <c r="BJ46" s="432"/>
      <c r="BK46" s="432"/>
      <c r="BL46" s="432"/>
      <c r="BM46" s="432"/>
      <c r="BN46" s="432"/>
      <c r="BO46" s="432"/>
      <c r="BP46" s="432"/>
      <c r="BQ46" s="432"/>
      <c r="BR46" s="432"/>
      <c r="BS46" s="432"/>
      <c r="BT46" s="432"/>
      <c r="BU46" s="432"/>
    </row>
    <row r="47" spans="1:73" x14ac:dyDescent="0.2">
      <c r="A47" s="442"/>
      <c r="B47" s="442"/>
      <c r="C47" s="442"/>
      <c r="D47" s="440"/>
      <c r="E47" s="444"/>
      <c r="F47" s="1960"/>
      <c r="G47" s="445"/>
    </row>
    <row r="48" spans="1:73" ht="15" x14ac:dyDescent="0.25">
      <c r="A48" s="437" t="s">
        <v>247</v>
      </c>
      <c r="B48" s="452"/>
      <c r="C48" s="452" t="s">
        <v>40</v>
      </c>
      <c r="D48" s="438"/>
      <c r="E48" s="453"/>
      <c r="F48" s="1958"/>
      <c r="G48" s="454"/>
    </row>
    <row r="49" spans="1:73" s="441" customFormat="1" x14ac:dyDescent="0.2">
      <c r="A49" s="447"/>
      <c r="B49" s="917">
        <v>21</v>
      </c>
      <c r="C49" s="448" t="s">
        <v>42</v>
      </c>
      <c r="D49" s="449"/>
      <c r="E49" s="450"/>
      <c r="F49" s="1959"/>
      <c r="G49" s="451"/>
      <c r="H49" s="813"/>
      <c r="I49" s="712"/>
      <c r="J49" s="712"/>
      <c r="K49" s="712"/>
      <c r="L49" s="432"/>
      <c r="M49" s="432"/>
      <c r="N49" s="432"/>
      <c r="O49" s="432"/>
      <c r="P49" s="432"/>
      <c r="Q49" s="432"/>
      <c r="R49" s="432"/>
      <c r="S49" s="432"/>
      <c r="T49" s="432"/>
      <c r="U49" s="432"/>
      <c r="V49" s="432"/>
      <c r="W49" s="432"/>
      <c r="X49" s="432"/>
      <c r="Y49" s="432"/>
      <c r="Z49" s="432"/>
      <c r="AA49" s="432"/>
      <c r="AB49" s="432"/>
      <c r="AC49" s="432"/>
      <c r="AD49" s="432"/>
      <c r="AE49" s="432"/>
      <c r="AF49" s="432"/>
      <c r="AG49" s="432"/>
      <c r="AH49" s="432"/>
      <c r="AI49" s="432"/>
      <c r="AJ49" s="432"/>
      <c r="AK49" s="432"/>
      <c r="AL49" s="432"/>
      <c r="AM49" s="432"/>
      <c r="AN49" s="432"/>
      <c r="AO49" s="432"/>
      <c r="AP49" s="432"/>
      <c r="AQ49" s="432"/>
      <c r="AR49" s="432"/>
      <c r="AS49" s="432"/>
      <c r="AT49" s="432"/>
      <c r="AU49" s="432"/>
      <c r="AV49" s="432"/>
      <c r="AW49" s="432"/>
      <c r="AX49" s="432"/>
      <c r="AY49" s="432"/>
      <c r="AZ49" s="432"/>
      <c r="BA49" s="432"/>
      <c r="BB49" s="432"/>
      <c r="BC49" s="432"/>
      <c r="BD49" s="432"/>
      <c r="BE49" s="432"/>
      <c r="BF49" s="432"/>
      <c r="BG49" s="432"/>
      <c r="BH49" s="432"/>
      <c r="BI49" s="432"/>
      <c r="BJ49" s="432"/>
      <c r="BK49" s="432"/>
      <c r="BL49" s="432"/>
      <c r="BM49" s="432"/>
      <c r="BN49" s="432"/>
      <c r="BO49" s="432"/>
      <c r="BP49" s="432"/>
      <c r="BQ49" s="432"/>
      <c r="BR49" s="432"/>
      <c r="BS49" s="432"/>
      <c r="BT49" s="432"/>
      <c r="BU49" s="432"/>
    </row>
    <row r="50" spans="1:73" ht="25.5" x14ac:dyDescent="0.2">
      <c r="A50" s="442">
        <v>3</v>
      </c>
      <c r="B50" s="443" t="s">
        <v>917</v>
      </c>
      <c r="C50" s="442" t="s">
        <v>1515</v>
      </c>
      <c r="D50" s="440" t="s">
        <v>243</v>
      </c>
      <c r="E50" s="444">
        <v>2460</v>
      </c>
      <c r="F50" s="1960"/>
      <c r="G50" s="445">
        <f t="shared" ref="G50:G73" si="1">ROUND(F50*E50,2)</f>
        <v>0</v>
      </c>
    </row>
    <row r="51" spans="1:73" ht="25.5" x14ac:dyDescent="0.2">
      <c r="A51" s="442">
        <v>4</v>
      </c>
      <c r="B51" s="443" t="s">
        <v>918</v>
      </c>
      <c r="C51" s="442" t="s">
        <v>1516</v>
      </c>
      <c r="D51" s="440" t="s">
        <v>243</v>
      </c>
      <c r="E51" s="444">
        <v>700</v>
      </c>
      <c r="F51" s="1960"/>
      <c r="G51" s="445">
        <f t="shared" si="1"/>
        <v>0</v>
      </c>
    </row>
    <row r="52" spans="1:73" ht="25.5" x14ac:dyDescent="0.2">
      <c r="A52" s="442">
        <v>5</v>
      </c>
      <c r="B52" s="443" t="s">
        <v>919</v>
      </c>
      <c r="C52" s="442" t="s">
        <v>1517</v>
      </c>
      <c r="D52" s="440" t="s">
        <v>243</v>
      </c>
      <c r="E52" s="444">
        <v>227</v>
      </c>
      <c r="F52" s="1960"/>
      <c r="G52" s="445">
        <f t="shared" si="1"/>
        <v>0</v>
      </c>
    </row>
    <row r="53" spans="1:73" ht="38.25" x14ac:dyDescent="0.2">
      <c r="A53" s="442">
        <v>6</v>
      </c>
      <c r="B53" s="443" t="s">
        <v>920</v>
      </c>
      <c r="C53" s="442" t="s">
        <v>1518</v>
      </c>
      <c r="D53" s="440" t="s">
        <v>243</v>
      </c>
      <c r="E53" s="444">
        <v>330</v>
      </c>
      <c r="F53" s="1960"/>
      <c r="G53" s="445">
        <f t="shared" si="1"/>
        <v>0</v>
      </c>
    </row>
    <row r="54" spans="1:73" ht="38.25" x14ac:dyDescent="0.2">
      <c r="A54" s="442">
        <v>7</v>
      </c>
      <c r="B54" s="443" t="s">
        <v>921</v>
      </c>
      <c r="C54" s="442" t="s">
        <v>1519</v>
      </c>
      <c r="D54" s="440" t="s">
        <v>243</v>
      </c>
      <c r="E54" s="444">
        <v>140</v>
      </c>
      <c r="F54" s="1960"/>
      <c r="G54" s="445">
        <f t="shared" si="1"/>
        <v>0</v>
      </c>
    </row>
    <row r="55" spans="1:73" ht="38.25" x14ac:dyDescent="0.2">
      <c r="A55" s="442">
        <v>8</v>
      </c>
      <c r="B55" s="443" t="s">
        <v>922</v>
      </c>
      <c r="C55" s="442" t="s">
        <v>1520</v>
      </c>
      <c r="D55" s="440" t="s">
        <v>243</v>
      </c>
      <c r="E55" s="444">
        <v>120</v>
      </c>
      <c r="F55" s="1960"/>
      <c r="G55" s="445">
        <f t="shared" si="1"/>
        <v>0</v>
      </c>
    </row>
    <row r="56" spans="1:73" ht="38.25" x14ac:dyDescent="0.2">
      <c r="A56" s="442">
        <v>9</v>
      </c>
      <c r="B56" s="443" t="s">
        <v>923</v>
      </c>
      <c r="C56" s="442" t="s">
        <v>1521</v>
      </c>
      <c r="D56" s="440" t="s">
        <v>243</v>
      </c>
      <c r="E56" s="444">
        <v>60</v>
      </c>
      <c r="F56" s="1960"/>
      <c r="G56" s="445">
        <f t="shared" si="1"/>
        <v>0</v>
      </c>
    </row>
    <row r="57" spans="1:73" ht="38.25" x14ac:dyDescent="0.2">
      <c r="A57" s="442">
        <v>10</v>
      </c>
      <c r="B57" s="443" t="s">
        <v>924</v>
      </c>
      <c r="C57" s="442" t="s">
        <v>1522</v>
      </c>
      <c r="D57" s="440" t="s">
        <v>243</v>
      </c>
      <c r="E57" s="445">
        <v>60</v>
      </c>
      <c r="F57" s="1960"/>
      <c r="G57" s="445">
        <f t="shared" si="1"/>
        <v>0</v>
      </c>
    </row>
    <row r="58" spans="1:73" ht="38.25" x14ac:dyDescent="0.2">
      <c r="A58" s="442">
        <v>11</v>
      </c>
      <c r="B58" s="443" t="s">
        <v>925</v>
      </c>
      <c r="C58" s="442" t="s">
        <v>1523</v>
      </c>
      <c r="D58" s="440" t="s">
        <v>243</v>
      </c>
      <c r="E58" s="445">
        <v>50</v>
      </c>
      <c r="F58" s="1960"/>
      <c r="G58" s="445">
        <f t="shared" si="1"/>
        <v>0</v>
      </c>
    </row>
    <row r="59" spans="1:73" x14ac:dyDescent="0.2">
      <c r="A59" s="447"/>
      <c r="B59" s="917">
        <v>22</v>
      </c>
      <c r="C59" s="448" t="s">
        <v>49</v>
      </c>
      <c r="D59" s="449"/>
      <c r="E59" s="450"/>
      <c r="F59" s="1961"/>
      <c r="G59" s="450"/>
    </row>
    <row r="60" spans="1:73" x14ac:dyDescent="0.2">
      <c r="A60" s="442">
        <v>12</v>
      </c>
      <c r="B60" s="443" t="s">
        <v>926</v>
      </c>
      <c r="C60" s="442" t="s">
        <v>1524</v>
      </c>
      <c r="D60" s="440" t="s">
        <v>239</v>
      </c>
      <c r="E60" s="444">
        <v>2400</v>
      </c>
      <c r="F60" s="1960"/>
      <c r="G60" s="445">
        <f t="shared" si="1"/>
        <v>0</v>
      </c>
    </row>
    <row r="61" spans="1:73" x14ac:dyDescent="0.2">
      <c r="A61" s="442">
        <v>13</v>
      </c>
      <c r="B61" s="443" t="s">
        <v>927</v>
      </c>
      <c r="C61" s="442" t="s">
        <v>1525</v>
      </c>
      <c r="D61" s="440" t="s">
        <v>239</v>
      </c>
      <c r="E61" s="444">
        <v>230</v>
      </c>
      <c r="F61" s="1960"/>
      <c r="G61" s="445">
        <f t="shared" si="1"/>
        <v>0</v>
      </c>
    </row>
    <row r="62" spans="1:73" x14ac:dyDescent="0.2">
      <c r="A62" s="442">
        <v>14</v>
      </c>
      <c r="B62" s="443" t="s">
        <v>928</v>
      </c>
      <c r="C62" s="442" t="s">
        <v>1526</v>
      </c>
      <c r="D62" s="440" t="s">
        <v>239</v>
      </c>
      <c r="E62" s="444">
        <v>1400</v>
      </c>
      <c r="F62" s="1960"/>
      <c r="G62" s="445">
        <f t="shared" si="1"/>
        <v>0</v>
      </c>
    </row>
    <row r="63" spans="1:73" s="441" customFormat="1" x14ac:dyDescent="0.2">
      <c r="A63" s="447"/>
      <c r="B63" s="916">
        <v>23</v>
      </c>
      <c r="C63" s="448" t="s">
        <v>1527</v>
      </c>
      <c r="D63" s="449"/>
      <c r="E63" s="450"/>
      <c r="F63" s="1961"/>
      <c r="G63" s="450"/>
      <c r="H63" s="813"/>
      <c r="I63" s="712"/>
      <c r="J63" s="712"/>
      <c r="K63" s="712"/>
      <c r="L63" s="432"/>
      <c r="M63" s="432"/>
      <c r="N63" s="432"/>
      <c r="O63" s="432"/>
      <c r="P63" s="432"/>
      <c r="Q63" s="432"/>
      <c r="R63" s="432"/>
      <c r="S63" s="432"/>
      <c r="T63" s="432"/>
      <c r="U63" s="432"/>
      <c r="V63" s="432"/>
      <c r="W63" s="432"/>
      <c r="X63" s="432"/>
      <c r="Y63" s="432"/>
      <c r="Z63" s="432"/>
      <c r="AA63" s="432"/>
      <c r="AB63" s="432"/>
      <c r="AC63" s="432"/>
      <c r="AD63" s="432"/>
      <c r="AE63" s="432"/>
      <c r="AF63" s="432"/>
      <c r="AG63" s="432"/>
      <c r="AH63" s="432"/>
      <c r="AI63" s="432"/>
      <c r="AJ63" s="432"/>
      <c r="AK63" s="432"/>
      <c r="AL63" s="432"/>
      <c r="AM63" s="432"/>
      <c r="AN63" s="432"/>
      <c r="AO63" s="432"/>
      <c r="AP63" s="432"/>
      <c r="AQ63" s="432"/>
      <c r="AR63" s="432"/>
      <c r="AS63" s="432"/>
      <c r="AT63" s="432"/>
      <c r="AU63" s="432"/>
      <c r="AV63" s="432"/>
      <c r="AW63" s="432"/>
      <c r="AX63" s="432"/>
      <c r="AY63" s="432"/>
      <c r="AZ63" s="432"/>
      <c r="BA63" s="432"/>
      <c r="BB63" s="432"/>
      <c r="BC63" s="432"/>
      <c r="BD63" s="432"/>
      <c r="BE63" s="432"/>
      <c r="BF63" s="432"/>
      <c r="BG63" s="432"/>
      <c r="BH63" s="432"/>
      <c r="BI63" s="432"/>
      <c r="BJ63" s="432"/>
      <c r="BK63" s="432"/>
      <c r="BL63" s="432"/>
      <c r="BM63" s="432"/>
      <c r="BN63" s="432"/>
      <c r="BO63" s="432"/>
      <c r="BP63" s="432"/>
      <c r="BQ63" s="432"/>
      <c r="BR63" s="432"/>
      <c r="BS63" s="432"/>
      <c r="BT63" s="432"/>
      <c r="BU63" s="432"/>
    </row>
    <row r="64" spans="1:73" ht="25.5" x14ac:dyDescent="0.2">
      <c r="A64" s="442">
        <v>15</v>
      </c>
      <c r="B64" s="443" t="s">
        <v>929</v>
      </c>
      <c r="C64" s="442" t="s">
        <v>1528</v>
      </c>
      <c r="D64" s="440" t="s">
        <v>239</v>
      </c>
      <c r="E64" s="444">
        <v>2450</v>
      </c>
      <c r="F64" s="1960"/>
      <c r="G64" s="445">
        <f t="shared" si="1"/>
        <v>0</v>
      </c>
    </row>
    <row r="65" spans="1:73" s="441" customFormat="1" x14ac:dyDescent="0.2">
      <c r="A65" s="447"/>
      <c r="B65" s="916">
        <v>24</v>
      </c>
      <c r="C65" s="448" t="s">
        <v>1529</v>
      </c>
      <c r="D65" s="449"/>
      <c r="E65" s="450"/>
      <c r="F65" s="1961"/>
      <c r="G65" s="450"/>
      <c r="H65" s="813"/>
      <c r="I65" s="712"/>
      <c r="J65" s="712"/>
      <c r="K65" s="712"/>
      <c r="L65" s="432"/>
      <c r="M65" s="432"/>
      <c r="N65" s="432"/>
      <c r="O65" s="432"/>
      <c r="P65" s="432"/>
      <c r="Q65" s="432"/>
      <c r="R65" s="432"/>
      <c r="S65" s="432"/>
      <c r="T65" s="432"/>
      <c r="U65" s="432"/>
      <c r="V65" s="432"/>
      <c r="W65" s="432"/>
      <c r="X65" s="432"/>
      <c r="Y65" s="432"/>
      <c r="Z65" s="432"/>
      <c r="AA65" s="432"/>
      <c r="AB65" s="432"/>
      <c r="AC65" s="432"/>
      <c r="AD65" s="432"/>
      <c r="AE65" s="432"/>
      <c r="AF65" s="432"/>
      <c r="AG65" s="432"/>
      <c r="AH65" s="432"/>
      <c r="AI65" s="432"/>
      <c r="AJ65" s="432"/>
      <c r="AK65" s="432"/>
      <c r="AL65" s="432"/>
      <c r="AM65" s="432"/>
      <c r="AN65" s="432"/>
      <c r="AO65" s="432"/>
      <c r="AP65" s="432"/>
      <c r="AQ65" s="432"/>
      <c r="AR65" s="432"/>
      <c r="AS65" s="432"/>
      <c r="AT65" s="432"/>
      <c r="AU65" s="432"/>
      <c r="AV65" s="432"/>
      <c r="AW65" s="432"/>
      <c r="AX65" s="432"/>
      <c r="AY65" s="432"/>
      <c r="AZ65" s="432"/>
      <c r="BA65" s="432"/>
      <c r="BB65" s="432"/>
      <c r="BC65" s="432"/>
      <c r="BD65" s="432"/>
      <c r="BE65" s="432"/>
      <c r="BF65" s="432"/>
      <c r="BG65" s="432"/>
      <c r="BH65" s="432"/>
      <c r="BI65" s="432"/>
      <c r="BJ65" s="432"/>
      <c r="BK65" s="432"/>
      <c r="BL65" s="432"/>
      <c r="BM65" s="432"/>
      <c r="BN65" s="432"/>
      <c r="BO65" s="432"/>
      <c r="BP65" s="432"/>
      <c r="BQ65" s="432"/>
      <c r="BR65" s="432"/>
      <c r="BS65" s="432"/>
      <c r="BT65" s="432"/>
      <c r="BU65" s="432"/>
    </row>
    <row r="66" spans="1:73" ht="25.5" x14ac:dyDescent="0.2">
      <c r="A66" s="442">
        <v>16</v>
      </c>
      <c r="B66" s="443" t="s">
        <v>930</v>
      </c>
      <c r="C66" s="442" t="s">
        <v>1530</v>
      </c>
      <c r="D66" s="440" t="s">
        <v>243</v>
      </c>
      <c r="E66" s="444">
        <v>1170</v>
      </c>
      <c r="F66" s="1960"/>
      <c r="G66" s="445">
        <f t="shared" si="1"/>
        <v>0</v>
      </c>
    </row>
    <row r="67" spans="1:73" s="441" customFormat="1" x14ac:dyDescent="0.2">
      <c r="A67" s="447"/>
      <c r="B67" s="917">
        <v>25</v>
      </c>
      <c r="C67" s="448" t="s">
        <v>63</v>
      </c>
      <c r="D67" s="449"/>
      <c r="E67" s="450"/>
      <c r="F67" s="1961"/>
      <c r="G67" s="450"/>
      <c r="H67" s="813"/>
      <c r="I67" s="712"/>
      <c r="J67" s="712"/>
      <c r="K67" s="712"/>
      <c r="L67" s="432"/>
      <c r="M67" s="432"/>
      <c r="N67" s="432"/>
      <c r="O67" s="432"/>
      <c r="P67" s="432"/>
      <c r="Q67" s="432"/>
      <c r="R67" s="432"/>
      <c r="S67" s="432"/>
      <c r="T67" s="432"/>
      <c r="U67" s="432"/>
      <c r="V67" s="432"/>
      <c r="W67" s="432"/>
      <c r="X67" s="432"/>
      <c r="Y67" s="432"/>
      <c r="Z67" s="432"/>
      <c r="AA67" s="432"/>
      <c r="AB67" s="432"/>
      <c r="AC67" s="432"/>
      <c r="AD67" s="432"/>
      <c r="AE67" s="432"/>
      <c r="AF67" s="432"/>
      <c r="AG67" s="432"/>
      <c r="AH67" s="432"/>
      <c r="AI67" s="432"/>
      <c r="AJ67" s="432"/>
      <c r="AK67" s="432"/>
      <c r="AL67" s="432"/>
      <c r="AM67" s="432"/>
      <c r="AN67" s="432"/>
      <c r="AO67" s="432"/>
      <c r="AP67" s="432"/>
      <c r="AQ67" s="432"/>
      <c r="AR67" s="432"/>
      <c r="AS67" s="432"/>
      <c r="AT67" s="432"/>
      <c r="AU67" s="432"/>
      <c r="AV67" s="432"/>
      <c r="AW67" s="432"/>
      <c r="AX67" s="432"/>
      <c r="AY67" s="432"/>
      <c r="AZ67" s="432"/>
      <c r="BA67" s="432"/>
      <c r="BB67" s="432"/>
      <c r="BC67" s="432"/>
      <c r="BD67" s="432"/>
      <c r="BE67" s="432"/>
      <c r="BF67" s="432"/>
      <c r="BG67" s="432"/>
      <c r="BH67" s="432"/>
      <c r="BI67" s="432"/>
      <c r="BJ67" s="432"/>
      <c r="BK67" s="432"/>
      <c r="BL67" s="432"/>
      <c r="BM67" s="432"/>
      <c r="BN67" s="432"/>
      <c r="BO67" s="432"/>
      <c r="BP67" s="432"/>
      <c r="BQ67" s="432"/>
      <c r="BR67" s="432"/>
      <c r="BS67" s="432"/>
      <c r="BT67" s="432"/>
      <c r="BU67" s="432"/>
    </row>
    <row r="68" spans="1:73" s="441" customFormat="1" ht="25.5" x14ac:dyDescent="0.2">
      <c r="A68" s="442">
        <v>17</v>
      </c>
      <c r="B68" s="443" t="s">
        <v>931</v>
      </c>
      <c r="C68" s="442" t="s">
        <v>1531</v>
      </c>
      <c r="D68" s="440" t="s">
        <v>239</v>
      </c>
      <c r="E68" s="444">
        <v>1250</v>
      </c>
      <c r="F68" s="1960"/>
      <c r="G68" s="445">
        <f t="shared" si="1"/>
        <v>0</v>
      </c>
      <c r="H68" s="813"/>
      <c r="I68" s="712"/>
      <c r="J68" s="712"/>
      <c r="K68" s="712"/>
      <c r="L68" s="432"/>
      <c r="M68" s="432"/>
      <c r="N68" s="432"/>
      <c r="O68" s="432"/>
      <c r="P68" s="432"/>
      <c r="Q68" s="432"/>
      <c r="R68" s="432"/>
      <c r="S68" s="432"/>
      <c r="T68" s="432"/>
      <c r="U68" s="432"/>
      <c r="V68" s="432"/>
      <c r="W68" s="432"/>
      <c r="X68" s="432"/>
      <c r="Y68" s="432"/>
      <c r="Z68" s="432"/>
      <c r="AA68" s="432"/>
      <c r="AB68" s="432"/>
      <c r="AC68" s="432"/>
      <c r="AD68" s="432"/>
      <c r="AE68" s="432"/>
      <c r="AF68" s="432"/>
      <c r="AG68" s="432"/>
      <c r="AH68" s="432"/>
      <c r="AI68" s="432"/>
      <c r="AJ68" s="432"/>
      <c r="AK68" s="432"/>
      <c r="AL68" s="432"/>
      <c r="AM68" s="432"/>
      <c r="AN68" s="432"/>
      <c r="AO68" s="432"/>
      <c r="AP68" s="432"/>
      <c r="AQ68" s="432"/>
      <c r="AR68" s="432"/>
      <c r="AS68" s="432"/>
      <c r="AT68" s="432"/>
      <c r="AU68" s="432"/>
      <c r="AV68" s="432"/>
      <c r="AW68" s="432"/>
      <c r="AX68" s="432"/>
      <c r="AY68" s="432"/>
      <c r="AZ68" s="432"/>
      <c r="BA68" s="432"/>
      <c r="BB68" s="432"/>
      <c r="BC68" s="432"/>
      <c r="BD68" s="432"/>
      <c r="BE68" s="432"/>
      <c r="BF68" s="432"/>
      <c r="BG68" s="432"/>
      <c r="BH68" s="432"/>
      <c r="BI68" s="432"/>
      <c r="BJ68" s="432"/>
      <c r="BK68" s="432"/>
      <c r="BL68" s="432"/>
      <c r="BM68" s="432"/>
      <c r="BN68" s="432"/>
      <c r="BO68" s="432"/>
      <c r="BP68" s="432"/>
      <c r="BQ68" s="432"/>
      <c r="BR68" s="432"/>
      <c r="BS68" s="432"/>
      <c r="BT68" s="432"/>
      <c r="BU68" s="432"/>
    </row>
    <row r="69" spans="1:73" s="441" customFormat="1" ht="25.5" x14ac:dyDescent="0.2">
      <c r="A69" s="442">
        <v>19</v>
      </c>
      <c r="B69" s="443" t="s">
        <v>933</v>
      </c>
      <c r="C69" s="442" t="s">
        <v>1533</v>
      </c>
      <c r="D69" s="440" t="s">
        <v>239</v>
      </c>
      <c r="E69" s="444">
        <v>400</v>
      </c>
      <c r="F69" s="1960"/>
      <c r="G69" s="445">
        <f t="shared" si="1"/>
        <v>0</v>
      </c>
      <c r="H69" s="813"/>
      <c r="I69" s="712"/>
      <c r="J69" s="712"/>
      <c r="K69" s="712"/>
      <c r="L69" s="432"/>
      <c r="M69" s="432"/>
      <c r="N69" s="432"/>
      <c r="O69" s="432"/>
      <c r="P69" s="432"/>
      <c r="Q69" s="432"/>
      <c r="R69" s="432"/>
      <c r="S69" s="432"/>
      <c r="T69" s="432"/>
      <c r="U69" s="432"/>
      <c r="V69" s="432"/>
      <c r="W69" s="432"/>
      <c r="X69" s="432"/>
      <c r="Y69" s="432"/>
      <c r="Z69" s="432"/>
      <c r="AA69" s="432"/>
      <c r="AB69" s="432"/>
      <c r="AC69" s="432"/>
      <c r="AD69" s="432"/>
      <c r="AE69" s="432"/>
      <c r="AF69" s="432"/>
      <c r="AG69" s="432"/>
      <c r="AH69" s="432"/>
      <c r="AI69" s="432"/>
      <c r="AJ69" s="432"/>
      <c r="AK69" s="432"/>
      <c r="AL69" s="432"/>
      <c r="AM69" s="432"/>
      <c r="AN69" s="432"/>
      <c r="AO69" s="432"/>
      <c r="AP69" s="432"/>
      <c r="AQ69" s="432"/>
      <c r="AR69" s="432"/>
      <c r="AS69" s="432"/>
      <c r="AT69" s="432"/>
      <c r="AU69" s="432"/>
      <c r="AV69" s="432"/>
      <c r="AW69" s="432"/>
      <c r="AX69" s="432"/>
      <c r="AY69" s="432"/>
      <c r="AZ69" s="432"/>
      <c r="BA69" s="432"/>
      <c r="BB69" s="432"/>
      <c r="BC69" s="432"/>
      <c r="BD69" s="432"/>
      <c r="BE69" s="432"/>
      <c r="BF69" s="432"/>
      <c r="BG69" s="432"/>
      <c r="BH69" s="432"/>
      <c r="BI69" s="432"/>
      <c r="BJ69" s="432"/>
      <c r="BK69" s="432"/>
      <c r="BL69" s="432"/>
      <c r="BM69" s="432"/>
      <c r="BN69" s="432"/>
      <c r="BO69" s="432"/>
      <c r="BP69" s="432"/>
      <c r="BQ69" s="432"/>
      <c r="BR69" s="432"/>
      <c r="BS69" s="432"/>
      <c r="BT69" s="432"/>
      <c r="BU69" s="432"/>
    </row>
    <row r="70" spans="1:73" s="441" customFormat="1" x14ac:dyDescent="0.2">
      <c r="A70" s="447"/>
      <c r="B70" s="917">
        <v>29</v>
      </c>
      <c r="C70" s="448" t="s">
        <v>1534</v>
      </c>
      <c r="D70" s="449"/>
      <c r="E70" s="450"/>
      <c r="F70" s="1961"/>
      <c r="G70" s="450"/>
      <c r="H70" s="813"/>
      <c r="I70" s="712"/>
      <c r="J70" s="712"/>
      <c r="K70" s="712"/>
      <c r="L70" s="432"/>
      <c r="M70" s="432"/>
      <c r="N70" s="432"/>
      <c r="O70" s="432"/>
      <c r="P70" s="432"/>
      <c r="Q70" s="432"/>
      <c r="R70" s="432"/>
      <c r="S70" s="432"/>
      <c r="T70" s="432"/>
      <c r="U70" s="432"/>
      <c r="V70" s="432"/>
      <c r="W70" s="432"/>
      <c r="X70" s="432"/>
      <c r="Y70" s="432"/>
      <c r="Z70" s="432"/>
      <c r="AA70" s="432"/>
      <c r="AB70" s="432"/>
      <c r="AC70" s="432"/>
      <c r="AD70" s="432"/>
      <c r="AE70" s="432"/>
      <c r="AF70" s="432"/>
      <c r="AG70" s="432"/>
      <c r="AH70" s="432"/>
      <c r="AI70" s="432"/>
      <c r="AJ70" s="432"/>
      <c r="AK70" s="432"/>
      <c r="AL70" s="432"/>
      <c r="AM70" s="432"/>
      <c r="AN70" s="432"/>
      <c r="AO70" s="432"/>
      <c r="AP70" s="432"/>
      <c r="AQ70" s="432"/>
      <c r="AR70" s="432"/>
      <c r="AS70" s="432"/>
      <c r="AT70" s="432"/>
      <c r="AU70" s="432"/>
      <c r="AV70" s="432"/>
      <c r="AW70" s="432"/>
      <c r="AX70" s="432"/>
      <c r="AY70" s="432"/>
      <c r="AZ70" s="432"/>
      <c r="BA70" s="432"/>
      <c r="BB70" s="432"/>
      <c r="BC70" s="432"/>
      <c r="BD70" s="432"/>
      <c r="BE70" s="432"/>
      <c r="BF70" s="432"/>
      <c r="BG70" s="432"/>
      <c r="BH70" s="432"/>
      <c r="BI70" s="432"/>
      <c r="BJ70" s="432"/>
      <c r="BK70" s="432"/>
      <c r="BL70" s="432"/>
      <c r="BM70" s="432"/>
      <c r="BN70" s="432"/>
      <c r="BO70" s="432"/>
      <c r="BP70" s="432"/>
      <c r="BQ70" s="432"/>
      <c r="BR70" s="432"/>
      <c r="BS70" s="432"/>
      <c r="BT70" s="432"/>
      <c r="BU70" s="432"/>
    </row>
    <row r="71" spans="1:73" s="441" customFormat="1" ht="38.25" x14ac:dyDescent="0.2">
      <c r="A71" s="2173">
        <v>22</v>
      </c>
      <c r="B71" s="2178" t="s">
        <v>935</v>
      </c>
      <c r="C71" s="2173" t="s">
        <v>2992</v>
      </c>
      <c r="D71" s="2174" t="s">
        <v>243</v>
      </c>
      <c r="E71" s="2175">
        <v>2850</v>
      </c>
      <c r="F71" s="1960"/>
      <c r="G71" s="445">
        <f t="shared" si="1"/>
        <v>0</v>
      </c>
      <c r="H71" s="813"/>
      <c r="I71" s="712"/>
      <c r="J71" s="712"/>
      <c r="K71" s="712"/>
      <c r="L71" s="432"/>
      <c r="M71" s="432"/>
      <c r="N71" s="432"/>
      <c r="O71" s="432"/>
      <c r="P71" s="432"/>
      <c r="Q71" s="432"/>
      <c r="R71" s="432"/>
      <c r="S71" s="432"/>
      <c r="T71" s="432"/>
      <c r="U71" s="432"/>
      <c r="V71" s="432"/>
      <c r="W71" s="432"/>
      <c r="X71" s="432"/>
      <c r="Y71" s="432"/>
      <c r="Z71" s="432"/>
      <c r="AA71" s="432"/>
      <c r="AB71" s="432"/>
      <c r="AC71" s="432"/>
      <c r="AD71" s="432"/>
      <c r="AE71" s="432"/>
      <c r="AF71" s="432"/>
      <c r="AG71" s="432"/>
      <c r="AH71" s="432"/>
      <c r="AI71" s="432"/>
      <c r="AJ71" s="432"/>
      <c r="AK71" s="432"/>
      <c r="AL71" s="432"/>
      <c r="AM71" s="432"/>
      <c r="AN71" s="432"/>
      <c r="AO71" s="432"/>
      <c r="AP71" s="432"/>
      <c r="AQ71" s="432"/>
      <c r="AR71" s="432"/>
      <c r="AS71" s="432"/>
      <c r="AT71" s="432"/>
      <c r="AU71" s="432"/>
      <c r="AV71" s="432"/>
      <c r="AW71" s="432"/>
      <c r="AX71" s="432"/>
      <c r="AY71" s="432"/>
      <c r="AZ71" s="432"/>
      <c r="BA71" s="432"/>
      <c r="BB71" s="432"/>
      <c r="BC71" s="432"/>
      <c r="BD71" s="432"/>
      <c r="BE71" s="432"/>
      <c r="BF71" s="432"/>
      <c r="BG71" s="432"/>
      <c r="BH71" s="432"/>
      <c r="BI71" s="432"/>
      <c r="BJ71" s="432"/>
      <c r="BK71" s="432"/>
      <c r="BL71" s="432"/>
      <c r="BM71" s="432"/>
      <c r="BN71" s="432"/>
      <c r="BO71" s="432"/>
      <c r="BP71" s="432"/>
      <c r="BQ71" s="432"/>
      <c r="BR71" s="432"/>
      <c r="BS71" s="432"/>
      <c r="BT71" s="432"/>
      <c r="BU71" s="432"/>
    </row>
    <row r="72" spans="1:73" s="441" customFormat="1" ht="38.25" x14ac:dyDescent="0.2">
      <c r="A72" s="2173">
        <v>23</v>
      </c>
      <c r="B72" s="2178" t="s">
        <v>936</v>
      </c>
      <c r="C72" s="2173" t="s">
        <v>2991</v>
      </c>
      <c r="D72" s="2174" t="s">
        <v>243</v>
      </c>
      <c r="E72" s="2175">
        <v>900</v>
      </c>
      <c r="F72" s="1960"/>
      <c r="G72" s="445">
        <f t="shared" si="1"/>
        <v>0</v>
      </c>
      <c r="H72" s="813"/>
      <c r="I72" s="712"/>
      <c r="J72" s="712"/>
      <c r="K72" s="712"/>
      <c r="L72" s="432"/>
      <c r="M72" s="432"/>
      <c r="N72" s="432"/>
      <c r="O72" s="432"/>
      <c r="P72" s="432"/>
      <c r="Q72" s="432"/>
      <c r="R72" s="432"/>
      <c r="S72" s="432"/>
      <c r="T72" s="432"/>
      <c r="U72" s="432"/>
      <c r="V72" s="432"/>
      <c r="W72" s="432"/>
      <c r="X72" s="432"/>
      <c r="Y72" s="432"/>
      <c r="Z72" s="432"/>
      <c r="AA72" s="432"/>
      <c r="AB72" s="432"/>
      <c r="AC72" s="432"/>
      <c r="AD72" s="432"/>
      <c r="AE72" s="432"/>
      <c r="AF72" s="432"/>
      <c r="AG72" s="432"/>
      <c r="AH72" s="432"/>
      <c r="AI72" s="432"/>
      <c r="AJ72" s="432"/>
      <c r="AK72" s="432"/>
      <c r="AL72" s="432"/>
      <c r="AM72" s="432"/>
      <c r="AN72" s="432"/>
      <c r="AO72" s="432"/>
      <c r="AP72" s="432"/>
      <c r="AQ72" s="432"/>
      <c r="AR72" s="432"/>
      <c r="AS72" s="432"/>
      <c r="AT72" s="432"/>
      <c r="AU72" s="432"/>
      <c r="AV72" s="432"/>
      <c r="AW72" s="432"/>
      <c r="AX72" s="432"/>
      <c r="AY72" s="432"/>
      <c r="AZ72" s="432"/>
      <c r="BA72" s="432"/>
      <c r="BB72" s="432"/>
      <c r="BC72" s="432"/>
      <c r="BD72" s="432"/>
      <c r="BE72" s="432"/>
      <c r="BF72" s="432"/>
      <c r="BG72" s="432"/>
      <c r="BH72" s="432"/>
      <c r="BI72" s="432"/>
      <c r="BJ72" s="432"/>
      <c r="BK72" s="432"/>
      <c r="BL72" s="432"/>
      <c r="BM72" s="432"/>
      <c r="BN72" s="432"/>
      <c r="BO72" s="432"/>
      <c r="BP72" s="432"/>
      <c r="BQ72" s="432"/>
      <c r="BR72" s="432"/>
      <c r="BS72" s="432"/>
      <c r="BT72" s="432"/>
      <c r="BU72" s="432"/>
    </row>
    <row r="73" spans="1:73" s="441" customFormat="1" ht="38.25" x14ac:dyDescent="0.2">
      <c r="A73" s="2173">
        <v>24</v>
      </c>
      <c r="B73" s="2178" t="s">
        <v>937</v>
      </c>
      <c r="C73" s="2173" t="s">
        <v>2993</v>
      </c>
      <c r="D73" s="2174" t="s">
        <v>243</v>
      </c>
      <c r="E73" s="2175">
        <v>397</v>
      </c>
      <c r="F73" s="1960"/>
      <c r="G73" s="445">
        <f t="shared" si="1"/>
        <v>0</v>
      </c>
      <c r="H73" s="813"/>
      <c r="I73" s="712"/>
      <c r="J73" s="712"/>
      <c r="K73" s="712"/>
      <c r="L73" s="432"/>
      <c r="M73" s="432"/>
      <c r="N73" s="432"/>
      <c r="O73" s="432"/>
      <c r="P73" s="432"/>
      <c r="Q73" s="432"/>
      <c r="R73" s="432"/>
      <c r="S73" s="432"/>
      <c r="T73" s="432"/>
      <c r="U73" s="432"/>
      <c r="V73" s="432"/>
      <c r="W73" s="432"/>
      <c r="X73" s="432"/>
      <c r="Y73" s="432"/>
      <c r="Z73" s="432"/>
      <c r="AA73" s="432"/>
      <c r="AB73" s="432"/>
      <c r="AC73" s="432"/>
      <c r="AD73" s="432"/>
      <c r="AE73" s="432"/>
      <c r="AF73" s="432"/>
      <c r="AG73" s="432"/>
      <c r="AH73" s="432"/>
      <c r="AI73" s="432"/>
      <c r="AJ73" s="432"/>
      <c r="AK73" s="432"/>
      <c r="AL73" s="432"/>
      <c r="AM73" s="432"/>
      <c r="AN73" s="432"/>
      <c r="AO73" s="432"/>
      <c r="AP73" s="432"/>
      <c r="AQ73" s="432"/>
      <c r="AR73" s="432"/>
      <c r="AS73" s="432"/>
      <c r="AT73" s="432"/>
      <c r="AU73" s="432"/>
      <c r="AV73" s="432"/>
      <c r="AW73" s="432"/>
      <c r="AX73" s="432"/>
      <c r="AY73" s="432"/>
      <c r="AZ73" s="432"/>
      <c r="BA73" s="432"/>
      <c r="BB73" s="432"/>
      <c r="BC73" s="432"/>
      <c r="BD73" s="432"/>
      <c r="BE73" s="432"/>
      <c r="BF73" s="432"/>
      <c r="BG73" s="432"/>
      <c r="BH73" s="432"/>
      <c r="BI73" s="432"/>
      <c r="BJ73" s="432"/>
      <c r="BK73" s="432"/>
      <c r="BL73" s="432"/>
      <c r="BM73" s="432"/>
      <c r="BN73" s="432"/>
      <c r="BO73" s="432"/>
      <c r="BP73" s="432"/>
      <c r="BQ73" s="432"/>
      <c r="BR73" s="432"/>
      <c r="BS73" s="432"/>
      <c r="BT73" s="432"/>
      <c r="BU73" s="432"/>
    </row>
    <row r="74" spans="1:73" s="436" customFormat="1" ht="15" x14ac:dyDescent="0.25">
      <c r="A74" s="437" t="s">
        <v>247</v>
      </c>
      <c r="B74" s="452"/>
      <c r="C74" s="452" t="s">
        <v>71</v>
      </c>
      <c r="D74" s="438"/>
      <c r="E74" s="453"/>
      <c r="F74" s="1958"/>
      <c r="G74" s="454">
        <f>SUM(G49:G73)</f>
        <v>0</v>
      </c>
      <c r="H74" s="814"/>
      <c r="I74" s="712"/>
      <c r="J74" s="712"/>
      <c r="K74" s="712"/>
      <c r="L74" s="432"/>
      <c r="M74" s="432"/>
      <c r="N74" s="432"/>
      <c r="O74" s="432"/>
      <c r="P74" s="432"/>
      <c r="Q74" s="432"/>
      <c r="R74" s="432"/>
      <c r="S74" s="432"/>
      <c r="T74" s="432"/>
      <c r="U74" s="432"/>
      <c r="V74" s="432"/>
      <c r="W74" s="432"/>
      <c r="X74" s="432"/>
      <c r="Y74" s="432"/>
      <c r="Z74" s="432"/>
      <c r="AA74" s="432"/>
      <c r="AB74" s="432"/>
      <c r="AC74" s="432"/>
      <c r="AD74" s="432"/>
      <c r="AE74" s="432"/>
      <c r="AF74" s="432"/>
      <c r="AG74" s="432"/>
      <c r="AH74" s="432"/>
      <c r="AI74" s="432"/>
      <c r="AJ74" s="432"/>
      <c r="AK74" s="432"/>
      <c r="AL74" s="432"/>
      <c r="AM74" s="432"/>
      <c r="AN74" s="432"/>
      <c r="AO74" s="432"/>
      <c r="AP74" s="432"/>
      <c r="AQ74" s="432"/>
      <c r="AR74" s="432"/>
      <c r="AS74" s="432"/>
      <c r="AT74" s="432"/>
      <c r="AU74" s="432"/>
      <c r="AV74" s="432"/>
      <c r="AW74" s="432"/>
      <c r="AX74" s="432"/>
      <c r="AY74" s="432"/>
      <c r="AZ74" s="432"/>
      <c r="BA74" s="432"/>
      <c r="BB74" s="432"/>
      <c r="BC74" s="432"/>
      <c r="BD74" s="432"/>
      <c r="BE74" s="432"/>
      <c r="BF74" s="432"/>
      <c r="BG74" s="432"/>
      <c r="BH74" s="432"/>
      <c r="BI74" s="432"/>
      <c r="BJ74" s="432"/>
      <c r="BK74" s="432"/>
      <c r="BL74" s="432"/>
      <c r="BM74" s="432"/>
      <c r="BN74" s="432"/>
      <c r="BO74" s="432"/>
      <c r="BP74" s="432"/>
      <c r="BQ74" s="432"/>
      <c r="BR74" s="432"/>
      <c r="BS74" s="432"/>
      <c r="BT74" s="432"/>
      <c r="BU74" s="432"/>
    </row>
    <row r="75" spans="1:73" x14ac:dyDescent="0.2">
      <c r="A75" s="442"/>
      <c r="B75" s="442"/>
      <c r="C75" s="442"/>
      <c r="D75" s="440"/>
      <c r="E75" s="444"/>
      <c r="F75" s="1960"/>
      <c r="G75" s="445"/>
    </row>
    <row r="76" spans="1:73" ht="15" x14ac:dyDescent="0.25">
      <c r="A76" s="437" t="s">
        <v>259</v>
      </c>
      <c r="B76" s="452"/>
      <c r="C76" s="452" t="s">
        <v>73</v>
      </c>
      <c r="D76" s="438"/>
      <c r="E76" s="453"/>
      <c r="F76" s="1958"/>
      <c r="G76" s="454"/>
    </row>
    <row r="77" spans="1:73" s="441" customFormat="1" x14ac:dyDescent="0.2">
      <c r="A77" s="447"/>
      <c r="B77" s="917">
        <v>31</v>
      </c>
      <c r="C77" s="448" t="s">
        <v>261</v>
      </c>
      <c r="D77" s="449"/>
      <c r="E77" s="450"/>
      <c r="F77" s="1959"/>
      <c r="G77" s="451"/>
      <c r="H77" s="813"/>
      <c r="I77" s="715"/>
      <c r="J77" s="712"/>
      <c r="K77" s="712"/>
      <c r="L77" s="432"/>
      <c r="M77" s="432"/>
      <c r="N77" s="432"/>
      <c r="O77" s="432"/>
      <c r="P77" s="432"/>
      <c r="Q77" s="432"/>
      <c r="R77" s="432"/>
      <c r="S77" s="432"/>
      <c r="T77" s="432"/>
      <c r="U77" s="432"/>
      <c r="V77" s="432"/>
      <c r="W77" s="432"/>
      <c r="X77" s="432"/>
      <c r="Y77" s="432"/>
      <c r="Z77" s="432"/>
      <c r="AA77" s="432"/>
      <c r="AB77" s="432"/>
      <c r="AC77" s="432"/>
      <c r="AD77" s="432"/>
      <c r="AE77" s="432"/>
      <c r="AF77" s="432"/>
      <c r="AG77" s="432"/>
      <c r="AH77" s="432"/>
      <c r="AI77" s="432"/>
      <c r="AJ77" s="432"/>
      <c r="AK77" s="432"/>
      <c r="AL77" s="432"/>
      <c r="AM77" s="432"/>
      <c r="AN77" s="432"/>
      <c r="AO77" s="432"/>
      <c r="AP77" s="432"/>
      <c r="AQ77" s="432"/>
      <c r="AR77" s="432"/>
      <c r="AS77" s="432"/>
      <c r="AT77" s="432"/>
      <c r="AU77" s="432"/>
      <c r="AV77" s="432"/>
      <c r="AW77" s="432"/>
      <c r="AX77" s="432"/>
      <c r="AY77" s="432"/>
      <c r="AZ77" s="432"/>
      <c r="BA77" s="432"/>
      <c r="BB77" s="432"/>
      <c r="BC77" s="432"/>
      <c r="BD77" s="432"/>
      <c r="BE77" s="432"/>
      <c r="BF77" s="432"/>
      <c r="BG77" s="432"/>
      <c r="BH77" s="432"/>
      <c r="BI77" s="432"/>
      <c r="BJ77" s="432"/>
      <c r="BK77" s="432"/>
      <c r="BL77" s="432"/>
      <c r="BM77" s="432"/>
      <c r="BN77" s="432"/>
      <c r="BO77" s="432"/>
      <c r="BP77" s="432"/>
      <c r="BQ77" s="432"/>
      <c r="BR77" s="432"/>
      <c r="BS77" s="432"/>
      <c r="BT77" s="432"/>
      <c r="BU77" s="432"/>
    </row>
    <row r="78" spans="1:73" x14ac:dyDescent="0.2">
      <c r="A78" s="442">
        <v>1</v>
      </c>
      <c r="B78" s="918" t="s">
        <v>938</v>
      </c>
      <c r="C78" s="442" t="s">
        <v>939</v>
      </c>
      <c r="D78" s="440" t="s">
        <v>243</v>
      </c>
      <c r="E78" s="444">
        <v>2610</v>
      </c>
      <c r="F78" s="1960"/>
      <c r="G78" s="445">
        <f t="shared" ref="G78" si="2">ROUND(F78*E78,2)</f>
        <v>0</v>
      </c>
      <c r="I78" s="715"/>
    </row>
    <row r="79" spans="1:73" s="441" customFormat="1" x14ac:dyDescent="0.2">
      <c r="A79" s="447"/>
      <c r="B79" s="917">
        <v>31</v>
      </c>
      <c r="C79" s="448" t="s">
        <v>75</v>
      </c>
      <c r="D79" s="449"/>
      <c r="E79" s="450"/>
      <c r="F79" s="1961"/>
      <c r="G79" s="450"/>
      <c r="H79" s="813"/>
      <c r="I79" s="712"/>
      <c r="J79" s="712"/>
      <c r="K79" s="712"/>
      <c r="L79" s="432"/>
      <c r="M79" s="432"/>
      <c r="N79" s="432"/>
      <c r="O79" s="432"/>
      <c r="P79" s="432"/>
      <c r="Q79" s="432"/>
      <c r="R79" s="432"/>
      <c r="S79" s="432"/>
      <c r="T79" s="432"/>
      <c r="U79" s="432"/>
      <c r="V79" s="432"/>
      <c r="W79" s="432"/>
      <c r="X79" s="432"/>
      <c r="Y79" s="432"/>
      <c r="Z79" s="432"/>
      <c r="AA79" s="432"/>
      <c r="AB79" s="432"/>
      <c r="AC79" s="432"/>
      <c r="AD79" s="432"/>
      <c r="AE79" s="432"/>
      <c r="AF79" s="432"/>
      <c r="AG79" s="432"/>
      <c r="AH79" s="432"/>
      <c r="AI79" s="432"/>
      <c r="AJ79" s="432"/>
      <c r="AK79" s="432"/>
      <c r="AL79" s="432"/>
      <c r="AM79" s="432"/>
      <c r="AN79" s="432"/>
      <c r="AO79" s="432"/>
      <c r="AP79" s="432"/>
      <c r="AQ79" s="432"/>
      <c r="AR79" s="432"/>
      <c r="AS79" s="432"/>
      <c r="AT79" s="432"/>
      <c r="AU79" s="432"/>
      <c r="AV79" s="432"/>
      <c r="AW79" s="432"/>
      <c r="AX79" s="432"/>
      <c r="AY79" s="432"/>
      <c r="AZ79" s="432"/>
      <c r="BA79" s="432"/>
      <c r="BB79" s="432"/>
      <c r="BC79" s="432"/>
      <c r="BD79" s="432"/>
      <c r="BE79" s="432"/>
      <c r="BF79" s="432"/>
      <c r="BG79" s="432"/>
      <c r="BH79" s="432"/>
      <c r="BI79" s="432"/>
      <c r="BJ79" s="432"/>
      <c r="BK79" s="432"/>
      <c r="BL79" s="432"/>
      <c r="BM79" s="432"/>
      <c r="BN79" s="432"/>
      <c r="BO79" s="432"/>
      <c r="BP79" s="432"/>
      <c r="BQ79" s="432"/>
      <c r="BR79" s="432"/>
      <c r="BS79" s="432"/>
      <c r="BT79" s="432"/>
      <c r="BU79" s="432"/>
    </row>
    <row r="80" spans="1:73" ht="38.25" x14ac:dyDescent="0.2">
      <c r="A80" s="442">
        <v>2</v>
      </c>
      <c r="B80" s="919" t="s">
        <v>1824</v>
      </c>
      <c r="C80" s="502" t="s">
        <v>2969</v>
      </c>
      <c r="D80" s="440" t="s">
        <v>239</v>
      </c>
      <c r="E80" s="444">
        <v>2400</v>
      </c>
      <c r="F80" s="1960"/>
      <c r="G80" s="445">
        <f t="shared" ref="G80:G89" si="3">ROUND(F80*E80,2)</f>
        <v>0</v>
      </c>
    </row>
    <row r="81" spans="1:73" s="441" customFormat="1" x14ac:dyDescent="0.2">
      <c r="A81" s="447"/>
      <c r="B81" s="917">
        <v>32</v>
      </c>
      <c r="C81" s="448" t="s">
        <v>84</v>
      </c>
      <c r="D81" s="449"/>
      <c r="E81" s="450"/>
      <c r="F81" s="1961"/>
      <c r="G81" s="450"/>
      <c r="H81" s="813"/>
      <c r="I81" s="712"/>
      <c r="J81" s="712"/>
      <c r="K81" s="712"/>
      <c r="L81" s="432"/>
      <c r="M81" s="432"/>
      <c r="N81" s="432"/>
      <c r="O81" s="432"/>
      <c r="P81" s="432"/>
      <c r="Q81" s="432"/>
      <c r="R81" s="432"/>
      <c r="S81" s="432"/>
      <c r="T81" s="432"/>
      <c r="U81" s="432"/>
      <c r="V81" s="432"/>
      <c r="W81" s="432"/>
      <c r="X81" s="432"/>
      <c r="Y81" s="432"/>
      <c r="Z81" s="432"/>
      <c r="AA81" s="432"/>
      <c r="AB81" s="432"/>
      <c r="AC81" s="432"/>
      <c r="AD81" s="432"/>
      <c r="AE81" s="432"/>
      <c r="AF81" s="432"/>
      <c r="AG81" s="432"/>
      <c r="AH81" s="432"/>
      <c r="AI81" s="432"/>
      <c r="AJ81" s="432"/>
      <c r="AK81" s="432"/>
      <c r="AL81" s="432"/>
      <c r="AM81" s="432"/>
      <c r="AN81" s="432"/>
      <c r="AO81" s="432"/>
      <c r="AP81" s="432"/>
      <c r="AQ81" s="432"/>
      <c r="AR81" s="432"/>
      <c r="AS81" s="432"/>
      <c r="AT81" s="432"/>
      <c r="AU81" s="432"/>
      <c r="AV81" s="432"/>
      <c r="AW81" s="432"/>
      <c r="AX81" s="432"/>
      <c r="AY81" s="432"/>
      <c r="AZ81" s="432"/>
      <c r="BA81" s="432"/>
      <c r="BB81" s="432"/>
      <c r="BC81" s="432"/>
      <c r="BD81" s="432"/>
      <c r="BE81" s="432"/>
      <c r="BF81" s="432"/>
      <c r="BG81" s="432"/>
      <c r="BH81" s="432"/>
      <c r="BI81" s="432"/>
      <c r="BJ81" s="432"/>
      <c r="BK81" s="432"/>
      <c r="BL81" s="432"/>
      <c r="BM81" s="432"/>
      <c r="BN81" s="432"/>
      <c r="BO81" s="432"/>
      <c r="BP81" s="432"/>
      <c r="BQ81" s="432"/>
      <c r="BR81" s="432"/>
      <c r="BS81" s="432"/>
      <c r="BT81" s="432"/>
      <c r="BU81" s="432"/>
    </row>
    <row r="82" spans="1:73" ht="25.5" x14ac:dyDescent="0.2">
      <c r="A82" s="442">
        <v>3</v>
      </c>
      <c r="B82" s="918" t="s">
        <v>940</v>
      </c>
      <c r="C82" s="457" t="s">
        <v>2970</v>
      </c>
      <c r="D82" s="440" t="s">
        <v>239</v>
      </c>
      <c r="E82" s="444">
        <v>2400</v>
      </c>
      <c r="F82" s="1960"/>
      <c r="G82" s="445">
        <f t="shared" si="3"/>
        <v>0</v>
      </c>
    </row>
    <row r="83" spans="1:73" x14ac:dyDescent="0.2">
      <c r="A83" s="447"/>
      <c r="B83" s="917">
        <v>35</v>
      </c>
      <c r="C83" s="448" t="s">
        <v>92</v>
      </c>
      <c r="D83" s="449"/>
      <c r="E83" s="450"/>
      <c r="F83" s="1961"/>
      <c r="G83" s="450"/>
    </row>
    <row r="84" spans="1:73" ht="25.5" x14ac:dyDescent="0.2">
      <c r="A84" s="442">
        <v>4</v>
      </c>
      <c r="B84" s="918" t="s">
        <v>941</v>
      </c>
      <c r="C84" s="457" t="s">
        <v>1536</v>
      </c>
      <c r="D84" s="440" t="s">
        <v>12</v>
      </c>
      <c r="E84" s="444">
        <v>300</v>
      </c>
      <c r="F84" s="1960"/>
      <c r="G84" s="445">
        <f t="shared" si="3"/>
        <v>0</v>
      </c>
    </row>
    <row r="85" spans="1:73" ht="25.5" x14ac:dyDescent="0.2">
      <c r="A85" s="442">
        <v>5</v>
      </c>
      <c r="B85" s="918" t="s">
        <v>1535</v>
      </c>
      <c r="C85" s="472" t="s">
        <v>1537</v>
      </c>
      <c r="D85" s="440" t="s">
        <v>12</v>
      </c>
      <c r="E85" s="444">
        <v>34</v>
      </c>
      <c r="F85" s="1960"/>
      <c r="G85" s="445">
        <f t="shared" si="3"/>
        <v>0</v>
      </c>
    </row>
    <row r="86" spans="1:73" ht="25.5" x14ac:dyDescent="0.2">
      <c r="A86" s="442">
        <v>6</v>
      </c>
      <c r="B86" s="918" t="s">
        <v>942</v>
      </c>
      <c r="C86" s="457" t="s">
        <v>1538</v>
      </c>
      <c r="D86" s="440" t="s">
        <v>12</v>
      </c>
      <c r="E86" s="444">
        <v>31</v>
      </c>
      <c r="F86" s="1960"/>
      <c r="G86" s="445">
        <f t="shared" si="3"/>
        <v>0</v>
      </c>
    </row>
    <row r="87" spans="1:73" x14ac:dyDescent="0.2">
      <c r="A87" s="447"/>
      <c r="B87" s="917">
        <v>36</v>
      </c>
      <c r="C87" s="448" t="s">
        <v>96</v>
      </c>
      <c r="D87" s="449"/>
      <c r="E87" s="450"/>
      <c r="F87" s="1961"/>
      <c r="G87" s="450"/>
    </row>
    <row r="88" spans="1:73" ht="25.5" x14ac:dyDescent="0.2">
      <c r="A88" s="442">
        <v>7</v>
      </c>
      <c r="B88" s="918" t="s">
        <v>943</v>
      </c>
      <c r="C88" s="457" t="s">
        <v>1539</v>
      </c>
      <c r="D88" s="440" t="s">
        <v>239</v>
      </c>
      <c r="E88" s="444">
        <v>250</v>
      </c>
      <c r="F88" s="1960"/>
      <c r="G88" s="445">
        <f t="shared" si="3"/>
        <v>0</v>
      </c>
    </row>
    <row r="89" spans="1:73" ht="25.5" x14ac:dyDescent="0.2">
      <c r="A89" s="442">
        <v>8</v>
      </c>
      <c r="B89" s="918" t="s">
        <v>944</v>
      </c>
      <c r="C89" s="457" t="s">
        <v>1540</v>
      </c>
      <c r="D89" s="440" t="s">
        <v>239</v>
      </c>
      <c r="E89" s="444">
        <v>110</v>
      </c>
      <c r="F89" s="1960"/>
      <c r="G89" s="445">
        <f t="shared" si="3"/>
        <v>0</v>
      </c>
    </row>
    <row r="90" spans="1:73" s="436" customFormat="1" ht="15" x14ac:dyDescent="0.25">
      <c r="A90" s="437" t="s">
        <v>259</v>
      </c>
      <c r="B90" s="452"/>
      <c r="C90" s="452" t="s">
        <v>99</v>
      </c>
      <c r="D90" s="438"/>
      <c r="E90" s="453"/>
      <c r="F90" s="1958"/>
      <c r="G90" s="454">
        <f>SUM(G76:G89)</f>
        <v>0</v>
      </c>
      <c r="H90" s="814"/>
      <c r="I90" s="713"/>
      <c r="J90" s="713"/>
      <c r="K90" s="712"/>
      <c r="L90" s="432"/>
      <c r="M90" s="432"/>
      <c r="N90" s="432"/>
      <c r="O90" s="432"/>
      <c r="P90" s="432"/>
      <c r="Q90" s="432"/>
      <c r="R90" s="432"/>
      <c r="S90" s="432"/>
      <c r="T90" s="432"/>
      <c r="U90" s="432"/>
      <c r="V90" s="432"/>
      <c r="W90" s="432"/>
      <c r="X90" s="432"/>
      <c r="Y90" s="432"/>
      <c r="Z90" s="432"/>
      <c r="AA90" s="432"/>
      <c r="AB90" s="432"/>
      <c r="AC90" s="432"/>
      <c r="AD90" s="432"/>
      <c r="AE90" s="432"/>
      <c r="AF90" s="432"/>
      <c r="AG90" s="432"/>
      <c r="AH90" s="432"/>
      <c r="AI90" s="432"/>
      <c r="AJ90" s="432"/>
      <c r="AK90" s="432"/>
      <c r="AL90" s="432"/>
      <c r="AM90" s="432"/>
      <c r="AN90" s="432"/>
      <c r="AO90" s="432"/>
      <c r="AP90" s="432"/>
      <c r="AQ90" s="432"/>
      <c r="AR90" s="432"/>
      <c r="AS90" s="432"/>
      <c r="AT90" s="432"/>
      <c r="AU90" s="432"/>
      <c r="AV90" s="432"/>
      <c r="AW90" s="432"/>
      <c r="AX90" s="432"/>
      <c r="AY90" s="432"/>
      <c r="AZ90" s="432"/>
      <c r="BA90" s="432"/>
      <c r="BB90" s="432"/>
      <c r="BC90" s="432"/>
      <c r="BD90" s="432"/>
      <c r="BE90" s="432"/>
      <c r="BF90" s="432"/>
      <c r="BG90" s="432"/>
      <c r="BH90" s="432"/>
      <c r="BI90" s="432"/>
      <c r="BJ90" s="432"/>
      <c r="BK90" s="432"/>
      <c r="BL90" s="432"/>
      <c r="BM90" s="432"/>
      <c r="BN90" s="432"/>
      <c r="BO90" s="432"/>
      <c r="BP90" s="432"/>
      <c r="BQ90" s="432"/>
      <c r="BR90" s="432"/>
      <c r="BS90" s="432"/>
      <c r="BT90" s="432"/>
      <c r="BU90" s="432"/>
    </row>
    <row r="91" spans="1:73" x14ac:dyDescent="0.2">
      <c r="A91" s="442"/>
      <c r="B91" s="442"/>
      <c r="C91" s="442"/>
      <c r="D91" s="440"/>
      <c r="E91" s="444"/>
      <c r="F91" s="1960"/>
      <c r="G91" s="445"/>
    </row>
    <row r="92" spans="1:73" ht="15" x14ac:dyDescent="0.25">
      <c r="A92" s="437" t="s">
        <v>264</v>
      </c>
      <c r="B92" s="463"/>
      <c r="C92" s="452" t="s">
        <v>276</v>
      </c>
      <c r="D92" s="464"/>
      <c r="E92" s="465"/>
      <c r="F92" s="1963"/>
      <c r="G92" s="466"/>
    </row>
    <row r="93" spans="1:73" s="441" customFormat="1" x14ac:dyDescent="0.2">
      <c r="A93" s="447"/>
      <c r="B93" s="916">
        <v>41</v>
      </c>
      <c r="C93" s="448" t="s">
        <v>103</v>
      </c>
      <c r="D93" s="449"/>
      <c r="E93" s="450"/>
      <c r="F93" s="1959"/>
      <c r="G93" s="451"/>
      <c r="H93" s="813"/>
      <c r="I93" s="712"/>
      <c r="J93" s="712"/>
      <c r="K93" s="712"/>
      <c r="L93" s="432"/>
      <c r="M93" s="432"/>
      <c r="N93" s="432"/>
      <c r="O93" s="432"/>
      <c r="P93" s="432"/>
      <c r="Q93" s="432"/>
      <c r="R93" s="432"/>
      <c r="S93" s="432"/>
      <c r="T93" s="432"/>
      <c r="U93" s="432"/>
      <c r="V93" s="432"/>
      <c r="W93" s="432"/>
      <c r="X93" s="432"/>
      <c r="Y93" s="432"/>
      <c r="Z93" s="432"/>
      <c r="AA93" s="432"/>
      <c r="AB93" s="432"/>
      <c r="AC93" s="432"/>
      <c r="AD93" s="432"/>
      <c r="AE93" s="432"/>
      <c r="AF93" s="432"/>
      <c r="AG93" s="432"/>
      <c r="AH93" s="432"/>
      <c r="AI93" s="432"/>
      <c r="AJ93" s="432"/>
      <c r="AK93" s="432"/>
      <c r="AL93" s="432"/>
      <c r="AM93" s="432"/>
      <c r="AN93" s="432"/>
      <c r="AO93" s="432"/>
      <c r="AP93" s="432"/>
      <c r="AQ93" s="432"/>
      <c r="AR93" s="432"/>
      <c r="AS93" s="432"/>
      <c r="AT93" s="432"/>
      <c r="AU93" s="432"/>
      <c r="AV93" s="432"/>
      <c r="AW93" s="432"/>
      <c r="AX93" s="432"/>
      <c r="AY93" s="432"/>
      <c r="AZ93" s="432"/>
      <c r="BA93" s="432"/>
      <c r="BB93" s="432"/>
      <c r="BC93" s="432"/>
      <c r="BD93" s="432"/>
      <c r="BE93" s="432"/>
      <c r="BF93" s="432"/>
      <c r="BG93" s="432"/>
      <c r="BH93" s="432"/>
      <c r="BI93" s="432"/>
      <c r="BJ93" s="432"/>
      <c r="BK93" s="432"/>
      <c r="BL93" s="432"/>
      <c r="BM93" s="432"/>
      <c r="BN93" s="432"/>
      <c r="BO93" s="432"/>
      <c r="BP93" s="432"/>
      <c r="BQ93" s="432"/>
      <c r="BR93" s="432"/>
      <c r="BS93" s="432"/>
      <c r="BT93" s="432"/>
      <c r="BU93" s="432"/>
    </row>
    <row r="94" spans="1:73" ht="38.25" x14ac:dyDescent="0.2">
      <c r="A94" s="442">
        <v>3</v>
      </c>
      <c r="B94" s="443" t="s">
        <v>948</v>
      </c>
      <c r="C94" s="442" t="s">
        <v>1541</v>
      </c>
      <c r="D94" s="440" t="s">
        <v>12</v>
      </c>
      <c r="E94" s="444">
        <v>600</v>
      </c>
      <c r="F94" s="1960"/>
      <c r="G94" s="445">
        <f t="shared" ref="G94:G116" si="4">ROUND(F94*E94,2)</f>
        <v>0</v>
      </c>
    </row>
    <row r="95" spans="1:73" ht="38.25" x14ac:dyDescent="0.2">
      <c r="A95" s="442">
        <v>4</v>
      </c>
      <c r="B95" s="443" t="s">
        <v>945</v>
      </c>
      <c r="C95" s="442" t="s">
        <v>1542</v>
      </c>
      <c r="D95" s="440" t="s">
        <v>12</v>
      </c>
      <c r="E95" s="444">
        <v>24</v>
      </c>
      <c r="F95" s="1960"/>
      <c r="G95" s="445">
        <f t="shared" si="4"/>
        <v>0</v>
      </c>
    </row>
    <row r="96" spans="1:73" x14ac:dyDescent="0.2">
      <c r="A96" s="447"/>
      <c r="B96" s="916">
        <v>43</v>
      </c>
      <c r="C96" s="448" t="s">
        <v>108</v>
      </c>
      <c r="D96" s="449"/>
      <c r="E96" s="450"/>
      <c r="F96" s="1961"/>
      <c r="G96" s="450"/>
    </row>
    <row r="97" spans="1:73" ht="38.25" x14ac:dyDescent="0.2">
      <c r="A97" s="442">
        <v>5</v>
      </c>
      <c r="B97" s="443" t="s">
        <v>1543</v>
      </c>
      <c r="C97" s="442" t="s">
        <v>1545</v>
      </c>
      <c r="D97" s="440" t="s">
        <v>12</v>
      </c>
      <c r="E97" s="444">
        <v>382</v>
      </c>
      <c r="F97" s="1960"/>
      <c r="G97" s="445">
        <f t="shared" si="4"/>
        <v>0</v>
      </c>
    </row>
    <row r="98" spans="1:73" ht="38.25" x14ac:dyDescent="0.2">
      <c r="A98" s="442">
        <v>6</v>
      </c>
      <c r="B98" s="443" t="s">
        <v>946</v>
      </c>
      <c r="C98" s="442" t="s">
        <v>1546</v>
      </c>
      <c r="D98" s="440" t="s">
        <v>12</v>
      </c>
      <c r="E98" s="444">
        <v>311</v>
      </c>
      <c r="F98" s="1960"/>
      <c r="G98" s="445">
        <f t="shared" si="4"/>
        <v>0</v>
      </c>
    </row>
    <row r="99" spans="1:73" ht="51" x14ac:dyDescent="0.2">
      <c r="A99" s="442">
        <v>7</v>
      </c>
      <c r="B99" s="443" t="s">
        <v>947</v>
      </c>
      <c r="C99" s="442" t="s">
        <v>1548</v>
      </c>
      <c r="D99" s="440" t="s">
        <v>12</v>
      </c>
      <c r="E99" s="444">
        <v>236</v>
      </c>
      <c r="F99" s="1960"/>
      <c r="G99" s="445">
        <f t="shared" si="4"/>
        <v>0</v>
      </c>
    </row>
    <row r="100" spans="1:73" ht="51" x14ac:dyDescent="0.2">
      <c r="A100" s="442">
        <v>8</v>
      </c>
      <c r="B100" s="443" t="s">
        <v>1544</v>
      </c>
      <c r="C100" s="442" t="s">
        <v>1547</v>
      </c>
      <c r="D100" s="440" t="s">
        <v>12</v>
      </c>
      <c r="E100" s="444">
        <v>58</v>
      </c>
      <c r="F100" s="1960"/>
      <c r="G100" s="445">
        <f t="shared" si="4"/>
        <v>0</v>
      </c>
    </row>
    <row r="101" spans="1:73" x14ac:dyDescent="0.2">
      <c r="A101" s="442">
        <v>11</v>
      </c>
      <c r="B101" s="443" t="s">
        <v>949</v>
      </c>
      <c r="C101" s="442" t="s">
        <v>1549</v>
      </c>
      <c r="D101" s="440" t="s">
        <v>243</v>
      </c>
      <c r="E101" s="444">
        <v>110</v>
      </c>
      <c r="F101" s="1960"/>
      <c r="G101" s="445">
        <f t="shared" si="4"/>
        <v>0</v>
      </c>
    </row>
    <row r="102" spans="1:73" x14ac:dyDescent="0.2">
      <c r="A102" s="442">
        <v>12</v>
      </c>
      <c r="B102" s="443" t="s">
        <v>950</v>
      </c>
      <c r="C102" s="442" t="s">
        <v>951</v>
      </c>
      <c r="D102" s="440" t="s">
        <v>12</v>
      </c>
      <c r="E102" s="444">
        <v>390</v>
      </c>
      <c r="F102" s="1960"/>
      <c r="G102" s="445">
        <f t="shared" si="4"/>
        <v>0</v>
      </c>
    </row>
    <row r="103" spans="1:73" x14ac:dyDescent="0.2">
      <c r="A103" s="447"/>
      <c r="B103" s="916">
        <v>43</v>
      </c>
      <c r="C103" s="448" t="s">
        <v>1550</v>
      </c>
      <c r="D103" s="449"/>
      <c r="E103" s="450"/>
      <c r="F103" s="1961"/>
      <c r="G103" s="450"/>
    </row>
    <row r="104" spans="1:73" ht="38.25" x14ac:dyDescent="0.2">
      <c r="A104" s="442">
        <v>14</v>
      </c>
      <c r="B104" s="443" t="s">
        <v>1551</v>
      </c>
      <c r="C104" s="442" t="s">
        <v>1554</v>
      </c>
      <c r="D104" s="440" t="s">
        <v>12</v>
      </c>
      <c r="E104" s="444">
        <v>190</v>
      </c>
      <c r="F104" s="1960"/>
      <c r="G104" s="445">
        <f t="shared" si="4"/>
        <v>0</v>
      </c>
    </row>
    <row r="105" spans="1:73" ht="38.25" x14ac:dyDescent="0.2">
      <c r="A105" s="442">
        <v>16</v>
      </c>
      <c r="B105" s="443" t="s">
        <v>954</v>
      </c>
      <c r="C105" s="442" t="s">
        <v>1555</v>
      </c>
      <c r="D105" s="440" t="s">
        <v>12</v>
      </c>
      <c r="E105" s="444">
        <v>25</v>
      </c>
      <c r="F105" s="1960"/>
      <c r="G105" s="445">
        <f t="shared" si="4"/>
        <v>0</v>
      </c>
    </row>
    <row r="106" spans="1:73" ht="25.5" x14ac:dyDescent="0.2">
      <c r="A106" s="442">
        <v>18</v>
      </c>
      <c r="B106" s="443" t="s">
        <v>1552</v>
      </c>
      <c r="C106" s="442" t="s">
        <v>1557</v>
      </c>
      <c r="D106" s="440" t="s">
        <v>12</v>
      </c>
      <c r="E106" s="444">
        <v>84</v>
      </c>
      <c r="F106" s="1960"/>
      <c r="G106" s="445">
        <f t="shared" si="4"/>
        <v>0</v>
      </c>
    </row>
    <row r="107" spans="1:73" ht="25.5" x14ac:dyDescent="0.2">
      <c r="A107" s="442">
        <v>19</v>
      </c>
      <c r="B107" s="443" t="s">
        <v>956</v>
      </c>
      <c r="C107" s="442" t="s">
        <v>1558</v>
      </c>
      <c r="D107" s="440" t="s">
        <v>12</v>
      </c>
      <c r="E107" s="444">
        <v>25</v>
      </c>
      <c r="F107" s="1960"/>
      <c r="G107" s="445">
        <f t="shared" si="4"/>
        <v>0</v>
      </c>
    </row>
    <row r="108" spans="1:73" x14ac:dyDescent="0.2">
      <c r="A108" s="442">
        <v>22</v>
      </c>
      <c r="B108" s="443" t="s">
        <v>959</v>
      </c>
      <c r="C108" s="442" t="s">
        <v>1561</v>
      </c>
      <c r="D108" s="440" t="s">
        <v>12</v>
      </c>
      <c r="E108" s="444">
        <v>84</v>
      </c>
      <c r="F108" s="1960"/>
      <c r="G108" s="445">
        <f t="shared" si="4"/>
        <v>0</v>
      </c>
    </row>
    <row r="109" spans="1:73" s="441" customFormat="1" x14ac:dyDescent="0.2">
      <c r="A109" s="447"/>
      <c r="B109" s="916">
        <v>44</v>
      </c>
      <c r="C109" s="448" t="s">
        <v>112</v>
      </c>
      <c r="D109" s="449"/>
      <c r="E109" s="450"/>
      <c r="F109" s="1961"/>
      <c r="G109" s="450"/>
      <c r="H109" s="813"/>
      <c r="I109" s="712"/>
      <c r="J109" s="712"/>
      <c r="K109" s="712"/>
      <c r="L109" s="432"/>
      <c r="M109" s="432"/>
      <c r="N109" s="432"/>
      <c r="O109" s="432"/>
      <c r="P109" s="432"/>
      <c r="Q109" s="432"/>
      <c r="R109" s="432"/>
      <c r="S109" s="432"/>
      <c r="T109" s="432"/>
      <c r="U109" s="432"/>
      <c r="V109" s="432"/>
      <c r="W109" s="432"/>
      <c r="X109" s="432"/>
      <c r="Y109" s="432"/>
      <c r="Z109" s="432"/>
      <c r="AA109" s="432"/>
      <c r="AB109" s="432"/>
      <c r="AC109" s="432"/>
      <c r="AD109" s="432"/>
      <c r="AE109" s="432"/>
      <c r="AF109" s="432"/>
      <c r="AG109" s="432"/>
      <c r="AH109" s="432"/>
      <c r="AI109" s="432"/>
      <c r="AJ109" s="432"/>
      <c r="AK109" s="432"/>
      <c r="AL109" s="432"/>
      <c r="AM109" s="432"/>
      <c r="AN109" s="432"/>
      <c r="AO109" s="432"/>
      <c r="AP109" s="432"/>
      <c r="AQ109" s="432"/>
      <c r="AR109" s="432"/>
      <c r="AS109" s="432"/>
      <c r="AT109" s="432"/>
      <c r="AU109" s="432"/>
      <c r="AV109" s="432"/>
      <c r="AW109" s="432"/>
      <c r="AX109" s="432"/>
      <c r="AY109" s="432"/>
      <c r="AZ109" s="432"/>
      <c r="BA109" s="432"/>
      <c r="BB109" s="432"/>
      <c r="BC109" s="432"/>
      <c r="BD109" s="432"/>
      <c r="BE109" s="432"/>
      <c r="BF109" s="432"/>
      <c r="BG109" s="432"/>
      <c r="BH109" s="432"/>
      <c r="BI109" s="432"/>
      <c r="BJ109" s="432"/>
      <c r="BK109" s="432"/>
      <c r="BL109" s="432"/>
      <c r="BM109" s="432"/>
      <c r="BN109" s="432"/>
      <c r="BO109" s="432"/>
      <c r="BP109" s="432"/>
      <c r="BQ109" s="432"/>
      <c r="BR109" s="432"/>
      <c r="BS109" s="432"/>
      <c r="BT109" s="432"/>
      <c r="BU109" s="432"/>
    </row>
    <row r="110" spans="1:73" ht="25.5" x14ac:dyDescent="0.2">
      <c r="A110" s="442">
        <v>25</v>
      </c>
      <c r="B110" s="443" t="s">
        <v>1562</v>
      </c>
      <c r="C110" s="461" t="s">
        <v>1563</v>
      </c>
      <c r="D110" s="920" t="s">
        <v>15</v>
      </c>
      <c r="E110" s="817">
        <v>2</v>
      </c>
      <c r="F110" s="1960"/>
      <c r="G110" s="445">
        <f t="shared" si="4"/>
        <v>0</v>
      </c>
      <c r="H110" s="815"/>
    </row>
    <row r="111" spans="1:73" ht="25.5" x14ac:dyDescent="0.2">
      <c r="A111" s="442">
        <v>27</v>
      </c>
      <c r="B111" s="443" t="s">
        <v>964</v>
      </c>
      <c r="C111" s="461" t="s">
        <v>1565</v>
      </c>
      <c r="D111" s="920" t="s">
        <v>15</v>
      </c>
      <c r="E111" s="817">
        <v>3</v>
      </c>
      <c r="F111" s="1960"/>
      <c r="G111" s="445">
        <f t="shared" si="4"/>
        <v>0</v>
      </c>
      <c r="H111" s="815"/>
    </row>
    <row r="112" spans="1:73" ht="25.5" x14ac:dyDescent="0.2">
      <c r="A112" s="442">
        <v>28</v>
      </c>
      <c r="B112" s="443" t="s">
        <v>965</v>
      </c>
      <c r="C112" s="461" t="s">
        <v>1566</v>
      </c>
      <c r="D112" s="920" t="s">
        <v>15</v>
      </c>
      <c r="E112" s="817">
        <v>1</v>
      </c>
      <c r="F112" s="1960"/>
      <c r="G112" s="445">
        <f t="shared" si="4"/>
        <v>0</v>
      </c>
      <c r="H112" s="815"/>
    </row>
    <row r="113" spans="1:73" ht="25.5" x14ac:dyDescent="0.2">
      <c r="A113" s="442">
        <v>29</v>
      </c>
      <c r="B113" s="443" t="s">
        <v>966</v>
      </c>
      <c r="C113" s="461" t="s">
        <v>1567</v>
      </c>
      <c r="D113" s="920" t="s">
        <v>15</v>
      </c>
      <c r="E113" s="817">
        <v>2</v>
      </c>
      <c r="F113" s="1960"/>
      <c r="G113" s="445">
        <f t="shared" si="4"/>
        <v>0</v>
      </c>
      <c r="H113" s="815"/>
    </row>
    <row r="114" spans="1:73" ht="25.5" x14ac:dyDescent="0.2">
      <c r="A114" s="442">
        <v>30</v>
      </c>
      <c r="B114" s="443" t="s">
        <v>1568</v>
      </c>
      <c r="C114" s="461" t="s">
        <v>1569</v>
      </c>
      <c r="D114" s="920" t="s">
        <v>15</v>
      </c>
      <c r="E114" s="817">
        <v>1</v>
      </c>
      <c r="F114" s="1960"/>
      <c r="G114" s="445">
        <f t="shared" si="4"/>
        <v>0</v>
      </c>
      <c r="H114" s="815"/>
    </row>
    <row r="115" spans="1:73" ht="25.5" x14ac:dyDescent="0.2">
      <c r="A115" s="442">
        <v>35</v>
      </c>
      <c r="B115" s="443" t="s">
        <v>969</v>
      </c>
      <c r="C115" s="461" t="s">
        <v>1571</v>
      </c>
      <c r="D115" s="920" t="s">
        <v>15</v>
      </c>
      <c r="E115" s="817">
        <v>5</v>
      </c>
      <c r="F115" s="1960"/>
      <c r="G115" s="445">
        <f t="shared" si="4"/>
        <v>0</v>
      </c>
      <c r="H115" s="815"/>
    </row>
    <row r="116" spans="1:73" ht="25.5" x14ac:dyDescent="0.2">
      <c r="A116" s="442">
        <v>37</v>
      </c>
      <c r="B116" s="443" t="s">
        <v>971</v>
      </c>
      <c r="C116" s="461" t="s">
        <v>1573</v>
      </c>
      <c r="D116" s="920" t="s">
        <v>15</v>
      </c>
      <c r="E116" s="817">
        <v>8</v>
      </c>
      <c r="F116" s="1960"/>
      <c r="G116" s="445">
        <f t="shared" si="4"/>
        <v>0</v>
      </c>
      <c r="H116" s="815"/>
    </row>
    <row r="117" spans="1:73" s="441" customFormat="1" x14ac:dyDescent="0.2">
      <c r="A117" s="447"/>
      <c r="B117" s="916">
        <v>45</v>
      </c>
      <c r="C117" s="448" t="s">
        <v>118</v>
      </c>
      <c r="D117" s="449"/>
      <c r="E117" s="450"/>
      <c r="F117" s="1961"/>
      <c r="G117" s="450"/>
      <c r="H117" s="813"/>
      <c r="I117" s="712"/>
      <c r="J117" s="712"/>
      <c r="K117" s="712"/>
      <c r="L117" s="432"/>
      <c r="M117" s="432"/>
      <c r="N117" s="432"/>
      <c r="O117" s="432"/>
      <c r="P117" s="432"/>
      <c r="Q117" s="432"/>
      <c r="R117" s="432"/>
      <c r="S117" s="432"/>
      <c r="T117" s="432"/>
      <c r="U117" s="432"/>
      <c r="V117" s="432"/>
      <c r="W117" s="432"/>
      <c r="X117" s="432"/>
      <c r="Y117" s="432"/>
      <c r="Z117" s="432"/>
      <c r="AA117" s="432"/>
      <c r="AB117" s="432"/>
      <c r="AC117" s="432"/>
      <c r="AD117" s="432"/>
      <c r="AE117" s="432"/>
      <c r="AF117" s="432"/>
      <c r="AG117" s="432"/>
      <c r="AH117" s="432"/>
      <c r="AI117" s="432"/>
      <c r="AJ117" s="432"/>
      <c r="AK117" s="432"/>
      <c r="AL117" s="432"/>
      <c r="AM117" s="432"/>
      <c r="AN117" s="432"/>
      <c r="AO117" s="432"/>
      <c r="AP117" s="432"/>
      <c r="AQ117" s="432"/>
      <c r="AR117" s="432"/>
      <c r="AS117" s="432"/>
      <c r="AT117" s="432"/>
      <c r="AU117" s="432"/>
      <c r="AV117" s="432"/>
      <c r="AW117" s="432"/>
      <c r="AX117" s="432"/>
      <c r="AY117" s="432"/>
      <c r="AZ117" s="432"/>
      <c r="BA117" s="432"/>
      <c r="BB117" s="432"/>
      <c r="BC117" s="432"/>
      <c r="BD117" s="432"/>
      <c r="BE117" s="432"/>
      <c r="BF117" s="432"/>
      <c r="BG117" s="432"/>
      <c r="BH117" s="432"/>
      <c r="BI117" s="432"/>
      <c r="BJ117" s="432"/>
      <c r="BK117" s="432"/>
      <c r="BL117" s="432"/>
      <c r="BM117" s="432"/>
      <c r="BN117" s="432"/>
      <c r="BO117" s="432"/>
      <c r="BP117" s="432"/>
      <c r="BQ117" s="432"/>
      <c r="BR117" s="432"/>
      <c r="BS117" s="432"/>
      <c r="BT117" s="432"/>
      <c r="BU117" s="432"/>
    </row>
    <row r="118" spans="1:73" ht="25.5" x14ac:dyDescent="0.2">
      <c r="A118" s="442">
        <v>40</v>
      </c>
      <c r="B118" s="443" t="s">
        <v>1575</v>
      </c>
      <c r="C118" s="461" t="s">
        <v>1576</v>
      </c>
      <c r="D118" s="920" t="s">
        <v>12</v>
      </c>
      <c r="E118" s="817">
        <v>14</v>
      </c>
      <c r="F118" s="1960"/>
      <c r="G118" s="445">
        <f t="shared" ref="G118:G119" si="5">ROUND(F118*E118,2)</f>
        <v>0</v>
      </c>
      <c r="H118" s="815"/>
    </row>
    <row r="119" spans="1:73" ht="25.5" x14ac:dyDescent="0.2">
      <c r="A119" s="442">
        <v>41</v>
      </c>
      <c r="B119" s="443" t="s">
        <v>973</v>
      </c>
      <c r="C119" s="461" t="s">
        <v>123</v>
      </c>
      <c r="D119" s="920" t="s">
        <v>15</v>
      </c>
      <c r="E119" s="817">
        <v>1</v>
      </c>
      <c r="F119" s="1960"/>
      <c r="G119" s="445">
        <f t="shared" si="5"/>
        <v>0</v>
      </c>
      <c r="H119" s="815"/>
    </row>
    <row r="120" spans="1:73" s="436" customFormat="1" ht="15" x14ac:dyDescent="0.25">
      <c r="A120" s="437" t="s">
        <v>264</v>
      </c>
      <c r="B120" s="452"/>
      <c r="C120" s="452" t="s">
        <v>283</v>
      </c>
      <c r="D120" s="438"/>
      <c r="E120" s="453"/>
      <c r="F120" s="1958"/>
      <c r="G120" s="454">
        <f>SUM(G93:G119)</f>
        <v>0</v>
      </c>
      <c r="H120" s="814"/>
      <c r="I120" s="713"/>
      <c r="J120" s="713"/>
      <c r="K120" s="712"/>
      <c r="L120" s="432"/>
      <c r="M120" s="432"/>
      <c r="N120" s="432"/>
      <c r="O120" s="432"/>
      <c r="P120" s="432"/>
      <c r="Q120" s="432"/>
      <c r="R120" s="432"/>
      <c r="S120" s="432"/>
      <c r="T120" s="432"/>
      <c r="U120" s="432"/>
      <c r="V120" s="432"/>
      <c r="W120" s="432"/>
      <c r="X120" s="432"/>
      <c r="Y120" s="432"/>
      <c r="Z120" s="432"/>
      <c r="AA120" s="432"/>
      <c r="AB120" s="432"/>
      <c r="AC120" s="432"/>
      <c r="AD120" s="432"/>
      <c r="AE120" s="432"/>
      <c r="AF120" s="432"/>
      <c r="AG120" s="432"/>
      <c r="AH120" s="432"/>
      <c r="AI120" s="432"/>
      <c r="AJ120" s="432"/>
      <c r="AK120" s="432"/>
      <c r="AL120" s="432"/>
      <c r="AM120" s="432"/>
      <c r="AN120" s="432"/>
      <c r="AO120" s="432"/>
      <c r="AP120" s="432"/>
      <c r="AQ120" s="432"/>
      <c r="AR120" s="432"/>
      <c r="AS120" s="432"/>
      <c r="AT120" s="432"/>
      <c r="AU120" s="432"/>
      <c r="AV120" s="432"/>
      <c r="AW120" s="432"/>
      <c r="AX120" s="432"/>
      <c r="AY120" s="432"/>
      <c r="AZ120" s="432"/>
      <c r="BA120" s="432"/>
      <c r="BB120" s="432"/>
      <c r="BC120" s="432"/>
      <c r="BD120" s="432"/>
      <c r="BE120" s="432"/>
      <c r="BF120" s="432"/>
      <c r="BG120" s="432"/>
      <c r="BH120" s="432"/>
      <c r="BI120" s="432"/>
      <c r="BJ120" s="432"/>
      <c r="BK120" s="432"/>
      <c r="BL120" s="432"/>
      <c r="BM120" s="432"/>
      <c r="BN120" s="432"/>
      <c r="BO120" s="432"/>
      <c r="BP120" s="432"/>
      <c r="BQ120" s="432"/>
      <c r="BR120" s="432"/>
      <c r="BS120" s="432"/>
      <c r="BT120" s="432"/>
      <c r="BU120" s="432"/>
    </row>
    <row r="121" spans="1:73" x14ac:dyDescent="0.2">
      <c r="A121" s="442"/>
      <c r="B121" s="442"/>
      <c r="C121" s="442"/>
      <c r="D121" s="440"/>
      <c r="E121" s="444"/>
      <c r="F121" s="1960"/>
      <c r="G121" s="445"/>
    </row>
    <row r="122" spans="1:73" ht="15" x14ac:dyDescent="0.25">
      <c r="A122" s="437" t="s">
        <v>284</v>
      </c>
      <c r="B122" s="463"/>
      <c r="C122" s="463" t="s">
        <v>285</v>
      </c>
      <c r="D122" s="464"/>
      <c r="E122" s="465"/>
      <c r="F122" s="1963"/>
      <c r="G122" s="466"/>
    </row>
    <row r="123" spans="1:73" s="441" customFormat="1" x14ac:dyDescent="0.2">
      <c r="A123" s="447"/>
      <c r="B123" s="917">
        <v>61</v>
      </c>
      <c r="C123" s="448" t="s">
        <v>129</v>
      </c>
      <c r="D123" s="449"/>
      <c r="E123" s="450"/>
      <c r="F123" s="1959"/>
      <c r="G123" s="451"/>
      <c r="H123" s="813"/>
      <c r="I123" s="712"/>
      <c r="J123" s="712"/>
      <c r="K123" s="712"/>
      <c r="L123" s="432"/>
      <c r="M123" s="432"/>
      <c r="N123" s="432"/>
      <c r="O123" s="432"/>
      <c r="P123" s="432"/>
      <c r="Q123" s="432"/>
      <c r="R123" s="432"/>
      <c r="S123" s="432"/>
      <c r="T123" s="432"/>
      <c r="U123" s="432"/>
      <c r="V123" s="432"/>
      <c r="W123" s="432"/>
      <c r="X123" s="432"/>
      <c r="Y123" s="432"/>
      <c r="Z123" s="432"/>
      <c r="AA123" s="432"/>
      <c r="AB123" s="432"/>
      <c r="AC123" s="432"/>
      <c r="AD123" s="432"/>
      <c r="AE123" s="432"/>
      <c r="AF123" s="432"/>
      <c r="AG123" s="432"/>
      <c r="AH123" s="432"/>
      <c r="AI123" s="432"/>
      <c r="AJ123" s="432"/>
      <c r="AK123" s="432"/>
      <c r="AL123" s="432"/>
      <c r="AM123" s="432"/>
      <c r="AN123" s="432"/>
      <c r="AO123" s="432"/>
      <c r="AP123" s="432"/>
      <c r="AQ123" s="432"/>
      <c r="AR123" s="432"/>
      <c r="AS123" s="432"/>
      <c r="AT123" s="432"/>
      <c r="AU123" s="432"/>
      <c r="AV123" s="432"/>
      <c r="AW123" s="432"/>
      <c r="AX123" s="432"/>
      <c r="AY123" s="432"/>
      <c r="AZ123" s="432"/>
      <c r="BA123" s="432"/>
      <c r="BB123" s="432"/>
      <c r="BC123" s="432"/>
      <c r="BD123" s="432"/>
      <c r="BE123" s="432"/>
      <c r="BF123" s="432"/>
      <c r="BG123" s="432"/>
      <c r="BH123" s="432"/>
      <c r="BI123" s="432"/>
      <c r="BJ123" s="432"/>
      <c r="BK123" s="432"/>
      <c r="BL123" s="432"/>
      <c r="BM123" s="432"/>
      <c r="BN123" s="432"/>
      <c r="BO123" s="432"/>
      <c r="BP123" s="432"/>
      <c r="BQ123" s="432"/>
      <c r="BR123" s="432"/>
      <c r="BS123" s="432"/>
      <c r="BT123" s="432"/>
      <c r="BU123" s="432"/>
    </row>
    <row r="124" spans="1:73" ht="25.5" x14ac:dyDescent="0.2">
      <c r="A124" s="442">
        <v>1</v>
      </c>
      <c r="B124" s="918" t="s">
        <v>975</v>
      </c>
      <c r="C124" s="442" t="s">
        <v>1578</v>
      </c>
      <c r="D124" s="440" t="s">
        <v>15</v>
      </c>
      <c r="E124" s="444">
        <v>4</v>
      </c>
      <c r="F124" s="1960"/>
      <c r="G124" s="445">
        <f t="shared" ref="G124" si="6">ROUND(F124*E124,2)</f>
        <v>0</v>
      </c>
    </row>
    <row r="125" spans="1:73" ht="25.5" x14ac:dyDescent="0.2">
      <c r="A125" s="442">
        <v>3</v>
      </c>
      <c r="B125" s="918" t="s">
        <v>1580</v>
      </c>
      <c r="C125" s="442" t="s">
        <v>1581</v>
      </c>
      <c r="D125" s="440" t="s">
        <v>15</v>
      </c>
      <c r="E125" s="444">
        <v>4</v>
      </c>
      <c r="F125" s="1960"/>
      <c r="G125" s="445">
        <f t="shared" ref="G125:G132" si="7">ROUND(F125*E125,2)</f>
        <v>0</v>
      </c>
    </row>
    <row r="126" spans="1:73" ht="38.25" x14ac:dyDescent="0.2">
      <c r="A126" s="442">
        <v>7</v>
      </c>
      <c r="B126" s="918" t="s">
        <v>1585</v>
      </c>
      <c r="C126" s="442" t="s">
        <v>1586</v>
      </c>
      <c r="D126" s="440" t="s">
        <v>15</v>
      </c>
      <c r="E126" s="444">
        <v>4</v>
      </c>
      <c r="F126" s="1960"/>
      <c r="G126" s="445">
        <f t="shared" si="7"/>
        <v>0</v>
      </c>
    </row>
    <row r="127" spans="1:73" x14ac:dyDescent="0.2">
      <c r="A127" s="447"/>
      <c r="B127" s="917">
        <v>62</v>
      </c>
      <c r="C127" s="448" t="s">
        <v>1592</v>
      </c>
      <c r="D127" s="449"/>
      <c r="E127" s="450"/>
      <c r="F127" s="1961"/>
      <c r="G127" s="450"/>
    </row>
    <row r="128" spans="1:73" ht="51" x14ac:dyDescent="0.2">
      <c r="A128" s="442">
        <v>16</v>
      </c>
      <c r="B128" s="918" t="s">
        <v>980</v>
      </c>
      <c r="C128" s="442" t="s">
        <v>1593</v>
      </c>
      <c r="D128" s="440" t="s">
        <v>12</v>
      </c>
      <c r="E128" s="444">
        <v>390</v>
      </c>
      <c r="F128" s="1960"/>
      <c r="G128" s="445">
        <f t="shared" si="7"/>
        <v>0</v>
      </c>
    </row>
    <row r="129" spans="1:73" ht="25.5" x14ac:dyDescent="0.2">
      <c r="A129" s="442">
        <v>17</v>
      </c>
      <c r="B129" s="918" t="s">
        <v>981</v>
      </c>
      <c r="C129" s="442" t="s">
        <v>211</v>
      </c>
      <c r="D129" s="440" t="s">
        <v>12</v>
      </c>
      <c r="E129" s="444">
        <v>80</v>
      </c>
      <c r="F129" s="1960"/>
      <c r="G129" s="445">
        <f t="shared" si="7"/>
        <v>0</v>
      </c>
    </row>
    <row r="130" spans="1:73" x14ac:dyDescent="0.2">
      <c r="A130" s="447"/>
      <c r="B130" s="917">
        <v>64</v>
      </c>
      <c r="C130" s="448" t="s">
        <v>227</v>
      </c>
      <c r="D130" s="449"/>
      <c r="E130" s="450"/>
      <c r="F130" s="1961"/>
      <c r="G130" s="450"/>
    </row>
    <row r="131" spans="1:73" ht="25.5" x14ac:dyDescent="0.2">
      <c r="A131" s="442">
        <v>20</v>
      </c>
      <c r="B131" s="918" t="s">
        <v>984</v>
      </c>
      <c r="C131" s="442" t="s">
        <v>1597</v>
      </c>
      <c r="D131" s="440" t="s">
        <v>12</v>
      </c>
      <c r="E131" s="444">
        <v>300</v>
      </c>
      <c r="F131" s="1960"/>
      <c r="G131" s="445">
        <f t="shared" si="7"/>
        <v>0</v>
      </c>
    </row>
    <row r="132" spans="1:73" x14ac:dyDescent="0.2">
      <c r="A132" s="442">
        <f>1+A131</f>
        <v>21</v>
      </c>
      <c r="B132" s="918" t="s">
        <v>985</v>
      </c>
      <c r="C132" s="442" t="s">
        <v>986</v>
      </c>
      <c r="D132" s="440" t="s">
        <v>15</v>
      </c>
      <c r="E132" s="444">
        <v>2</v>
      </c>
      <c r="F132" s="1960"/>
      <c r="G132" s="445">
        <f t="shared" si="7"/>
        <v>0</v>
      </c>
    </row>
    <row r="133" spans="1:73" s="436" customFormat="1" ht="15" x14ac:dyDescent="0.25">
      <c r="A133" s="437" t="s">
        <v>284</v>
      </c>
      <c r="B133" s="452"/>
      <c r="C133" s="452" t="s">
        <v>167</v>
      </c>
      <c r="D133" s="438"/>
      <c r="E133" s="468"/>
      <c r="F133" s="1958"/>
      <c r="G133" s="454">
        <f>SUM(G122:G132)</f>
        <v>0</v>
      </c>
      <c r="H133" s="814"/>
      <c r="I133" s="713"/>
      <c r="J133" s="713"/>
      <c r="K133" s="712"/>
      <c r="L133" s="432"/>
      <c r="M133" s="432"/>
      <c r="N133" s="432"/>
      <c r="O133" s="432"/>
      <c r="P133" s="432"/>
      <c r="Q133" s="432"/>
      <c r="R133" s="432"/>
      <c r="S133" s="432"/>
      <c r="T133" s="432"/>
      <c r="U133" s="432"/>
      <c r="V133" s="432"/>
      <c r="W133" s="432"/>
      <c r="X133" s="432"/>
      <c r="Y133" s="432"/>
      <c r="Z133" s="432"/>
      <c r="AA133" s="432"/>
      <c r="AB133" s="432"/>
      <c r="AC133" s="432"/>
      <c r="AD133" s="432"/>
      <c r="AE133" s="432"/>
      <c r="AF133" s="432"/>
      <c r="AG133" s="432"/>
      <c r="AH133" s="432"/>
      <c r="AI133" s="432"/>
      <c r="AJ133" s="432"/>
      <c r="AK133" s="432"/>
      <c r="AL133" s="432"/>
      <c r="AM133" s="432"/>
      <c r="AN133" s="432"/>
      <c r="AO133" s="432"/>
      <c r="AP133" s="432"/>
      <c r="AQ133" s="432"/>
      <c r="AR133" s="432"/>
      <c r="AS133" s="432"/>
      <c r="AT133" s="432"/>
      <c r="AU133" s="432"/>
      <c r="AV133" s="432"/>
      <c r="AW133" s="432"/>
      <c r="AX133" s="432"/>
      <c r="AY133" s="432"/>
      <c r="AZ133" s="432"/>
      <c r="BA133" s="432"/>
      <c r="BB133" s="432"/>
      <c r="BC133" s="432"/>
      <c r="BD133" s="432"/>
      <c r="BE133" s="432"/>
      <c r="BF133" s="432"/>
      <c r="BG133" s="432"/>
      <c r="BH133" s="432"/>
      <c r="BI133" s="432"/>
      <c r="BJ133" s="432"/>
      <c r="BK133" s="432"/>
      <c r="BL133" s="432"/>
      <c r="BM133" s="432"/>
      <c r="BN133" s="432"/>
      <c r="BO133" s="432"/>
      <c r="BP133" s="432"/>
      <c r="BQ133" s="432"/>
      <c r="BR133" s="432"/>
      <c r="BS133" s="432"/>
      <c r="BT133" s="432"/>
      <c r="BU133" s="432"/>
    </row>
    <row r="134" spans="1:73" x14ac:dyDescent="0.2">
      <c r="A134" s="442"/>
      <c r="B134" s="442"/>
      <c r="C134" s="442"/>
      <c r="D134" s="440"/>
      <c r="E134" s="469"/>
      <c r="F134" s="1960"/>
      <c r="G134" s="445"/>
    </row>
    <row r="135" spans="1:73" s="470" customFormat="1" ht="15.75" customHeight="1" x14ac:dyDescent="0.25">
      <c r="A135" s="437" t="s">
        <v>290</v>
      </c>
      <c r="B135" s="452"/>
      <c r="C135" s="452" t="s">
        <v>168</v>
      </c>
      <c r="D135" s="438"/>
      <c r="E135" s="468"/>
      <c r="F135" s="1958"/>
      <c r="G135" s="454"/>
      <c r="H135" s="813"/>
      <c r="I135" s="712"/>
      <c r="J135" s="712"/>
      <c r="K135" s="712"/>
      <c r="L135" s="432"/>
      <c r="M135" s="432"/>
      <c r="N135" s="432"/>
      <c r="O135" s="432"/>
      <c r="P135" s="432"/>
      <c r="Q135" s="432"/>
      <c r="R135" s="432"/>
      <c r="S135" s="432"/>
      <c r="T135" s="432"/>
      <c r="U135" s="432"/>
      <c r="V135" s="432"/>
      <c r="W135" s="432"/>
      <c r="X135" s="432"/>
      <c r="Y135" s="432"/>
      <c r="Z135" s="432"/>
      <c r="AA135" s="432"/>
      <c r="AB135" s="432"/>
      <c r="AC135" s="432"/>
      <c r="AD135" s="432"/>
      <c r="AE135" s="432"/>
      <c r="AF135" s="432"/>
      <c r="AG135" s="432"/>
      <c r="AH135" s="432"/>
      <c r="AI135" s="432"/>
      <c r="AJ135" s="432"/>
      <c r="AK135" s="432"/>
      <c r="AL135" s="432"/>
      <c r="AM135" s="432"/>
      <c r="AN135" s="432"/>
      <c r="AO135" s="432"/>
      <c r="AP135" s="432"/>
      <c r="AQ135" s="432"/>
      <c r="AR135" s="432"/>
      <c r="AS135" s="432"/>
      <c r="AT135" s="432"/>
      <c r="AU135" s="432"/>
      <c r="AV135" s="432"/>
      <c r="AW135" s="432"/>
      <c r="AX135" s="432"/>
      <c r="AY135" s="432"/>
      <c r="AZ135" s="432"/>
      <c r="BA135" s="432"/>
      <c r="BB135" s="432"/>
      <c r="BC135" s="432"/>
      <c r="BD135" s="432"/>
      <c r="BE135" s="432"/>
      <c r="BF135" s="432"/>
      <c r="BG135" s="432"/>
      <c r="BH135" s="432"/>
      <c r="BI135" s="432"/>
      <c r="BJ135" s="432"/>
      <c r="BK135" s="432"/>
      <c r="BL135" s="432"/>
      <c r="BM135" s="432"/>
      <c r="BN135" s="432"/>
      <c r="BO135" s="432"/>
      <c r="BP135" s="432"/>
      <c r="BQ135" s="432"/>
      <c r="BR135" s="432"/>
      <c r="BS135" s="432"/>
      <c r="BT135" s="432"/>
      <c r="BU135" s="432"/>
    </row>
    <row r="136" spans="1:73" s="441" customFormat="1" x14ac:dyDescent="0.2">
      <c r="A136" s="447"/>
      <c r="B136" s="917">
        <v>79</v>
      </c>
      <c r="C136" s="448" t="s">
        <v>291</v>
      </c>
      <c r="D136" s="449"/>
      <c r="E136" s="471"/>
      <c r="F136" s="1961"/>
      <c r="G136" s="471"/>
      <c r="H136" s="813"/>
      <c r="I136" s="712"/>
      <c r="J136" s="712"/>
      <c r="K136" s="712"/>
      <c r="L136" s="432"/>
      <c r="M136" s="432"/>
      <c r="N136" s="432"/>
      <c r="O136" s="432"/>
      <c r="P136" s="432"/>
      <c r="Q136" s="432"/>
      <c r="R136" s="432"/>
      <c r="S136" s="432"/>
      <c r="T136" s="432"/>
      <c r="U136" s="432"/>
      <c r="V136" s="432"/>
      <c r="W136" s="432"/>
      <c r="X136" s="432"/>
      <c r="Y136" s="432"/>
      <c r="Z136" s="432"/>
      <c r="AA136" s="432"/>
      <c r="AB136" s="432"/>
      <c r="AC136" s="432"/>
      <c r="AD136" s="432"/>
      <c r="AE136" s="432"/>
      <c r="AF136" s="432"/>
      <c r="AG136" s="432"/>
      <c r="AH136" s="432"/>
      <c r="AI136" s="432"/>
      <c r="AJ136" s="432"/>
      <c r="AK136" s="432"/>
      <c r="AL136" s="432"/>
      <c r="AM136" s="432"/>
      <c r="AN136" s="432"/>
      <c r="AO136" s="432"/>
      <c r="AP136" s="432"/>
      <c r="AQ136" s="432"/>
      <c r="AR136" s="432"/>
      <c r="AS136" s="432"/>
      <c r="AT136" s="432"/>
      <c r="AU136" s="432"/>
      <c r="AV136" s="432"/>
      <c r="AW136" s="432"/>
      <c r="AX136" s="432"/>
      <c r="AY136" s="432"/>
      <c r="AZ136" s="432"/>
      <c r="BA136" s="432"/>
      <c r="BB136" s="432"/>
      <c r="BC136" s="432"/>
      <c r="BD136" s="432"/>
      <c r="BE136" s="432"/>
      <c r="BF136" s="432"/>
      <c r="BG136" s="432"/>
      <c r="BH136" s="432"/>
      <c r="BI136" s="432"/>
      <c r="BJ136" s="432"/>
      <c r="BK136" s="432"/>
      <c r="BL136" s="432"/>
      <c r="BM136" s="432"/>
      <c r="BN136" s="432"/>
      <c r="BO136" s="432"/>
      <c r="BP136" s="432"/>
      <c r="BQ136" s="432"/>
      <c r="BR136" s="432"/>
      <c r="BS136" s="432"/>
      <c r="BT136" s="432"/>
      <c r="BU136" s="432"/>
    </row>
    <row r="137" spans="1:73" x14ac:dyDescent="0.2">
      <c r="A137" s="442">
        <v>2</v>
      </c>
      <c r="B137" s="443">
        <v>79311</v>
      </c>
      <c r="C137" s="442" t="s">
        <v>169</v>
      </c>
      <c r="D137" s="440" t="s">
        <v>170</v>
      </c>
      <c r="E137" s="444">
        <v>20</v>
      </c>
      <c r="F137" s="1964">
        <v>45</v>
      </c>
      <c r="G137" s="445">
        <f t="shared" ref="G137:G141" si="8">ROUND(F137*E137,2)</f>
        <v>900</v>
      </c>
    </row>
    <row r="138" spans="1:73" x14ac:dyDescent="0.2">
      <c r="A138" s="442">
        <f>1+A137</f>
        <v>3</v>
      </c>
      <c r="B138" s="443" t="s">
        <v>990</v>
      </c>
      <c r="C138" s="442" t="s">
        <v>991</v>
      </c>
      <c r="D138" s="440" t="s">
        <v>170</v>
      </c>
      <c r="E138" s="444">
        <v>25</v>
      </c>
      <c r="F138" s="1964">
        <v>45</v>
      </c>
      <c r="G138" s="445">
        <f t="shared" si="8"/>
        <v>1125</v>
      </c>
    </row>
    <row r="139" spans="1:73" x14ac:dyDescent="0.2">
      <c r="A139" s="442">
        <f>1+A138</f>
        <v>4</v>
      </c>
      <c r="B139" s="443" t="s">
        <v>992</v>
      </c>
      <c r="C139" s="442" t="s">
        <v>172</v>
      </c>
      <c r="D139" s="440" t="s">
        <v>435</v>
      </c>
      <c r="E139" s="444">
        <v>1</v>
      </c>
      <c r="F139" s="1960"/>
      <c r="G139" s="445">
        <f t="shared" si="8"/>
        <v>0</v>
      </c>
    </row>
    <row r="140" spans="1:73" ht="25.5" x14ac:dyDescent="0.2">
      <c r="A140" s="442">
        <f>1+A139</f>
        <v>5</v>
      </c>
      <c r="B140" s="443" t="s">
        <v>993</v>
      </c>
      <c r="C140" s="442" t="s">
        <v>994</v>
      </c>
      <c r="D140" s="440" t="s">
        <v>435</v>
      </c>
      <c r="E140" s="444">
        <v>1</v>
      </c>
      <c r="F140" s="1960"/>
      <c r="G140" s="445">
        <f t="shared" si="8"/>
        <v>0</v>
      </c>
    </row>
    <row r="141" spans="1:73" x14ac:dyDescent="0.2">
      <c r="A141" s="442">
        <f>1+A140</f>
        <v>6</v>
      </c>
      <c r="B141" s="443" t="s">
        <v>995</v>
      </c>
      <c r="C141" s="442" t="s">
        <v>996</v>
      </c>
      <c r="D141" s="440" t="s">
        <v>435</v>
      </c>
      <c r="E141" s="444">
        <v>1</v>
      </c>
      <c r="F141" s="1960"/>
      <c r="G141" s="445">
        <f t="shared" si="8"/>
        <v>0</v>
      </c>
    </row>
    <row r="142" spans="1:73" s="470" customFormat="1" ht="15" x14ac:dyDescent="0.25">
      <c r="A142" s="437" t="s">
        <v>290</v>
      </c>
      <c r="B142" s="452"/>
      <c r="C142" s="452" t="s">
        <v>173</v>
      </c>
      <c r="D142" s="438"/>
      <c r="E142" s="468"/>
      <c r="F142" s="1958"/>
      <c r="G142" s="454">
        <f>SUM(G136:G141)</f>
        <v>2025</v>
      </c>
      <c r="H142" s="813"/>
      <c r="I142" s="712"/>
      <c r="J142" s="712"/>
      <c r="K142" s="712"/>
      <c r="L142" s="432"/>
      <c r="M142" s="432"/>
      <c r="N142" s="432"/>
      <c r="O142" s="432"/>
      <c r="P142" s="432"/>
      <c r="Q142" s="432"/>
      <c r="R142" s="432"/>
      <c r="S142" s="432"/>
      <c r="T142" s="432"/>
      <c r="U142" s="432"/>
      <c r="V142" s="432"/>
      <c r="W142" s="432"/>
      <c r="X142" s="432"/>
      <c r="Y142" s="432"/>
      <c r="Z142" s="432"/>
      <c r="AA142" s="432"/>
      <c r="AB142" s="432"/>
      <c r="AC142" s="432"/>
      <c r="AD142" s="432"/>
      <c r="AE142" s="432"/>
      <c r="AF142" s="432"/>
      <c r="AG142" s="432"/>
      <c r="AH142" s="432"/>
      <c r="AI142" s="432"/>
      <c r="AJ142" s="432"/>
      <c r="AK142" s="432"/>
      <c r="AL142" s="432"/>
      <c r="AM142" s="432"/>
      <c r="AN142" s="432"/>
      <c r="AO142" s="432"/>
      <c r="AP142" s="432"/>
      <c r="AQ142" s="432"/>
      <c r="AR142" s="432"/>
      <c r="AS142" s="432"/>
      <c r="AT142" s="432"/>
      <c r="AU142" s="432"/>
      <c r="AV142" s="432"/>
      <c r="AW142" s="432"/>
      <c r="AX142" s="432"/>
      <c r="AY142" s="432"/>
      <c r="AZ142" s="432"/>
      <c r="BA142" s="432"/>
      <c r="BB142" s="432"/>
      <c r="BC142" s="432"/>
      <c r="BD142" s="432"/>
      <c r="BE142" s="432"/>
      <c r="BF142" s="432"/>
      <c r="BG142" s="432"/>
      <c r="BH142" s="432"/>
      <c r="BI142" s="432"/>
      <c r="BJ142" s="432"/>
      <c r="BK142" s="432"/>
      <c r="BL142" s="432"/>
      <c r="BM142" s="432"/>
      <c r="BN142" s="432"/>
      <c r="BO142" s="432"/>
      <c r="BP142" s="432"/>
      <c r="BQ142" s="432"/>
      <c r="BR142" s="432"/>
      <c r="BS142" s="432"/>
      <c r="BT142" s="432"/>
      <c r="BU142" s="432"/>
    </row>
    <row r="143" spans="1:73" x14ac:dyDescent="0.2">
      <c r="E143" s="473"/>
      <c r="F143" s="1955"/>
      <c r="G143" s="473"/>
    </row>
    <row r="144" spans="1:73" x14ac:dyDescent="0.2">
      <c r="F144" s="1955"/>
      <c r="G144" s="473"/>
    </row>
    <row r="294" ht="12.6" customHeight="1" x14ac:dyDescent="0.2"/>
    <row r="321" ht="13.5"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75" customHeight="1" x14ac:dyDescent="0.2"/>
    <row r="548" ht="12.75" customHeight="1" x14ac:dyDescent="0.2"/>
  </sheetData>
  <dataValidations count="1">
    <dataValidation type="custom" allowBlank="1" showInputMessage="1" showErrorMessage="1" error="Vnos Cena/EM je dovoljen na dve decimalni mesti." sqref="F44:F45 F22:F26 F66 F64 F60:F62 F78 F80 F82 F84:F86 F88:F89 F128:F129 F137:F141 F28:F42 F50:F58 F68:F69 F71:F73 F94:F95 F97:F102 F104:F108 F118:F119 F110:F116 F124:F126 F131:F132" xr:uid="{00E3002F-5814-4D46-8544-0B3653A81FF5}">
      <formula1>F22=ROUND(F22,2)</formula1>
    </dataValidation>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10">
    <tabColor theme="4"/>
  </sheetPr>
  <dimension ref="A1:BU565"/>
  <sheetViews>
    <sheetView topLeftCell="A62" zoomScale="90" zoomScaleNormal="90" workbookViewId="0">
      <selection activeCell="C83" sqref="C83"/>
    </sheetView>
  </sheetViews>
  <sheetFormatPr defaultRowHeight="12.75" x14ac:dyDescent="0.2"/>
  <cols>
    <col min="1" max="1" width="5.7109375" style="432" customWidth="1"/>
    <col min="2" max="2" width="9.7109375" style="432" customWidth="1"/>
    <col min="3" max="3" width="45.7109375" style="472" customWidth="1"/>
    <col min="4" max="4" width="5.7109375" style="432" customWidth="1"/>
    <col min="5" max="5" width="10.7109375" style="432" customWidth="1"/>
    <col min="6" max="6" width="11.7109375" style="1968" customWidth="1"/>
    <col min="7" max="7" width="12.7109375" style="432" customWidth="1"/>
    <col min="8" max="8" width="9.140625" style="813"/>
    <col min="9" max="11" width="9.140625" style="712"/>
    <col min="12" max="15" width="9.140625" style="432"/>
    <col min="16" max="16" width="12.85546875" style="432" customWidth="1"/>
    <col min="17" max="256" width="9.140625" style="432"/>
    <col min="257" max="257" width="5.7109375" style="432" customWidth="1"/>
    <col min="258" max="258" width="7.85546875" style="432" customWidth="1"/>
    <col min="259" max="259" width="45.7109375" style="432" customWidth="1"/>
    <col min="260" max="260" width="5.7109375" style="432" customWidth="1"/>
    <col min="261" max="261" width="7.42578125" style="432" customWidth="1"/>
    <col min="262" max="262" width="10.140625" style="432" customWidth="1"/>
    <col min="263" max="263" width="10.7109375" style="432" customWidth="1"/>
    <col min="264" max="271" width="9.140625" style="432"/>
    <col min="272" max="272" width="12.85546875" style="432" customWidth="1"/>
    <col min="273" max="512" width="9.140625" style="432"/>
    <col min="513" max="513" width="5.7109375" style="432" customWidth="1"/>
    <col min="514" max="514" width="7.85546875" style="432" customWidth="1"/>
    <col min="515" max="515" width="45.7109375" style="432" customWidth="1"/>
    <col min="516" max="516" width="5.7109375" style="432" customWidth="1"/>
    <col min="517" max="517" width="7.42578125" style="432" customWidth="1"/>
    <col min="518" max="518" width="10.140625" style="432" customWidth="1"/>
    <col min="519" max="519" width="10.7109375" style="432" customWidth="1"/>
    <col min="520" max="527" width="9.140625" style="432"/>
    <col min="528" max="528" width="12.85546875" style="432" customWidth="1"/>
    <col min="529" max="768" width="9.140625" style="432"/>
    <col min="769" max="769" width="5.7109375" style="432" customWidth="1"/>
    <col min="770" max="770" width="7.85546875" style="432" customWidth="1"/>
    <col min="771" max="771" width="45.7109375" style="432" customWidth="1"/>
    <col min="772" max="772" width="5.7109375" style="432" customWidth="1"/>
    <col min="773" max="773" width="7.42578125" style="432" customWidth="1"/>
    <col min="774" max="774" width="10.140625" style="432" customWidth="1"/>
    <col min="775" max="775" width="10.7109375" style="432" customWidth="1"/>
    <col min="776" max="783" width="9.140625" style="432"/>
    <col min="784" max="784" width="12.85546875" style="432" customWidth="1"/>
    <col min="785" max="1024" width="9.140625" style="432"/>
    <col min="1025" max="1025" width="5.7109375" style="432" customWidth="1"/>
    <col min="1026" max="1026" width="7.85546875" style="432" customWidth="1"/>
    <col min="1027" max="1027" width="45.7109375" style="432" customWidth="1"/>
    <col min="1028" max="1028" width="5.7109375" style="432" customWidth="1"/>
    <col min="1029" max="1029" width="7.42578125" style="432" customWidth="1"/>
    <col min="1030" max="1030" width="10.140625" style="432" customWidth="1"/>
    <col min="1031" max="1031" width="10.7109375" style="432" customWidth="1"/>
    <col min="1032" max="1039" width="9.140625" style="432"/>
    <col min="1040" max="1040" width="12.85546875" style="432" customWidth="1"/>
    <col min="1041" max="1280" width="9.140625" style="432"/>
    <col min="1281" max="1281" width="5.7109375" style="432" customWidth="1"/>
    <col min="1282" max="1282" width="7.85546875" style="432" customWidth="1"/>
    <col min="1283" max="1283" width="45.7109375" style="432" customWidth="1"/>
    <col min="1284" max="1284" width="5.7109375" style="432" customWidth="1"/>
    <col min="1285" max="1285" width="7.42578125" style="432" customWidth="1"/>
    <col min="1286" max="1286" width="10.140625" style="432" customWidth="1"/>
    <col min="1287" max="1287" width="10.7109375" style="432" customWidth="1"/>
    <col min="1288" max="1295" width="9.140625" style="432"/>
    <col min="1296" max="1296" width="12.85546875" style="432" customWidth="1"/>
    <col min="1297" max="1536" width="9.140625" style="432"/>
    <col min="1537" max="1537" width="5.7109375" style="432" customWidth="1"/>
    <col min="1538" max="1538" width="7.85546875" style="432" customWidth="1"/>
    <col min="1539" max="1539" width="45.7109375" style="432" customWidth="1"/>
    <col min="1540" max="1540" width="5.7109375" style="432" customWidth="1"/>
    <col min="1541" max="1541" width="7.42578125" style="432" customWidth="1"/>
    <col min="1542" max="1542" width="10.140625" style="432" customWidth="1"/>
    <col min="1543" max="1543" width="10.7109375" style="432" customWidth="1"/>
    <col min="1544" max="1551" width="9.140625" style="432"/>
    <col min="1552" max="1552" width="12.85546875" style="432" customWidth="1"/>
    <col min="1553" max="1792" width="9.140625" style="432"/>
    <col min="1793" max="1793" width="5.7109375" style="432" customWidth="1"/>
    <col min="1794" max="1794" width="7.85546875" style="432" customWidth="1"/>
    <col min="1795" max="1795" width="45.7109375" style="432" customWidth="1"/>
    <col min="1796" max="1796" width="5.7109375" style="432" customWidth="1"/>
    <col min="1797" max="1797" width="7.42578125" style="432" customWidth="1"/>
    <col min="1798" max="1798" width="10.140625" style="432" customWidth="1"/>
    <col min="1799" max="1799" width="10.7109375" style="432" customWidth="1"/>
    <col min="1800" max="1807" width="9.140625" style="432"/>
    <col min="1808" max="1808" width="12.85546875" style="432" customWidth="1"/>
    <col min="1809" max="2048" width="9.140625" style="432"/>
    <col min="2049" max="2049" width="5.7109375" style="432" customWidth="1"/>
    <col min="2050" max="2050" width="7.85546875" style="432" customWidth="1"/>
    <col min="2051" max="2051" width="45.7109375" style="432" customWidth="1"/>
    <col min="2052" max="2052" width="5.7109375" style="432" customWidth="1"/>
    <col min="2053" max="2053" width="7.42578125" style="432" customWidth="1"/>
    <col min="2054" max="2054" width="10.140625" style="432" customWidth="1"/>
    <col min="2055" max="2055" width="10.7109375" style="432" customWidth="1"/>
    <col min="2056" max="2063" width="9.140625" style="432"/>
    <col min="2064" max="2064" width="12.85546875" style="432" customWidth="1"/>
    <col min="2065" max="2304" width="9.140625" style="432"/>
    <col min="2305" max="2305" width="5.7109375" style="432" customWidth="1"/>
    <col min="2306" max="2306" width="7.85546875" style="432" customWidth="1"/>
    <col min="2307" max="2307" width="45.7109375" style="432" customWidth="1"/>
    <col min="2308" max="2308" width="5.7109375" style="432" customWidth="1"/>
    <col min="2309" max="2309" width="7.42578125" style="432" customWidth="1"/>
    <col min="2310" max="2310" width="10.140625" style="432" customWidth="1"/>
    <col min="2311" max="2311" width="10.7109375" style="432" customWidth="1"/>
    <col min="2312" max="2319" width="9.140625" style="432"/>
    <col min="2320" max="2320" width="12.85546875" style="432" customWidth="1"/>
    <col min="2321" max="2560" width="9.140625" style="432"/>
    <col min="2561" max="2561" width="5.7109375" style="432" customWidth="1"/>
    <col min="2562" max="2562" width="7.85546875" style="432" customWidth="1"/>
    <col min="2563" max="2563" width="45.7109375" style="432" customWidth="1"/>
    <col min="2564" max="2564" width="5.7109375" style="432" customWidth="1"/>
    <col min="2565" max="2565" width="7.42578125" style="432" customWidth="1"/>
    <col min="2566" max="2566" width="10.140625" style="432" customWidth="1"/>
    <col min="2567" max="2567" width="10.7109375" style="432" customWidth="1"/>
    <col min="2568" max="2575" width="9.140625" style="432"/>
    <col min="2576" max="2576" width="12.85546875" style="432" customWidth="1"/>
    <col min="2577" max="2816" width="9.140625" style="432"/>
    <col min="2817" max="2817" width="5.7109375" style="432" customWidth="1"/>
    <col min="2818" max="2818" width="7.85546875" style="432" customWidth="1"/>
    <col min="2819" max="2819" width="45.7109375" style="432" customWidth="1"/>
    <col min="2820" max="2820" width="5.7109375" style="432" customWidth="1"/>
    <col min="2821" max="2821" width="7.42578125" style="432" customWidth="1"/>
    <col min="2822" max="2822" width="10.140625" style="432" customWidth="1"/>
    <col min="2823" max="2823" width="10.7109375" style="432" customWidth="1"/>
    <col min="2824" max="2831" width="9.140625" style="432"/>
    <col min="2832" max="2832" width="12.85546875" style="432" customWidth="1"/>
    <col min="2833" max="3072" width="9.140625" style="432"/>
    <col min="3073" max="3073" width="5.7109375" style="432" customWidth="1"/>
    <col min="3074" max="3074" width="7.85546875" style="432" customWidth="1"/>
    <col min="3075" max="3075" width="45.7109375" style="432" customWidth="1"/>
    <col min="3076" max="3076" width="5.7109375" style="432" customWidth="1"/>
    <col min="3077" max="3077" width="7.42578125" style="432" customWidth="1"/>
    <col min="3078" max="3078" width="10.140625" style="432" customWidth="1"/>
    <col min="3079" max="3079" width="10.7109375" style="432" customWidth="1"/>
    <col min="3080" max="3087" width="9.140625" style="432"/>
    <col min="3088" max="3088" width="12.85546875" style="432" customWidth="1"/>
    <col min="3089" max="3328" width="9.140625" style="432"/>
    <col min="3329" max="3329" width="5.7109375" style="432" customWidth="1"/>
    <col min="3330" max="3330" width="7.85546875" style="432" customWidth="1"/>
    <col min="3331" max="3331" width="45.7109375" style="432" customWidth="1"/>
    <col min="3332" max="3332" width="5.7109375" style="432" customWidth="1"/>
    <col min="3333" max="3333" width="7.42578125" style="432" customWidth="1"/>
    <col min="3334" max="3334" width="10.140625" style="432" customWidth="1"/>
    <col min="3335" max="3335" width="10.7109375" style="432" customWidth="1"/>
    <col min="3336" max="3343" width="9.140625" style="432"/>
    <col min="3344" max="3344" width="12.85546875" style="432" customWidth="1"/>
    <col min="3345" max="3584" width="9.140625" style="432"/>
    <col min="3585" max="3585" width="5.7109375" style="432" customWidth="1"/>
    <col min="3586" max="3586" width="7.85546875" style="432" customWidth="1"/>
    <col min="3587" max="3587" width="45.7109375" style="432" customWidth="1"/>
    <col min="3588" max="3588" width="5.7109375" style="432" customWidth="1"/>
    <col min="3589" max="3589" width="7.42578125" style="432" customWidth="1"/>
    <col min="3590" max="3590" width="10.140625" style="432" customWidth="1"/>
    <col min="3591" max="3591" width="10.7109375" style="432" customWidth="1"/>
    <col min="3592" max="3599" width="9.140625" style="432"/>
    <col min="3600" max="3600" width="12.85546875" style="432" customWidth="1"/>
    <col min="3601" max="3840" width="9.140625" style="432"/>
    <col min="3841" max="3841" width="5.7109375" style="432" customWidth="1"/>
    <col min="3842" max="3842" width="7.85546875" style="432" customWidth="1"/>
    <col min="3843" max="3843" width="45.7109375" style="432" customWidth="1"/>
    <col min="3844" max="3844" width="5.7109375" style="432" customWidth="1"/>
    <col min="3845" max="3845" width="7.42578125" style="432" customWidth="1"/>
    <col min="3846" max="3846" width="10.140625" style="432" customWidth="1"/>
    <col min="3847" max="3847" width="10.7109375" style="432" customWidth="1"/>
    <col min="3848" max="3855" width="9.140625" style="432"/>
    <col min="3856" max="3856" width="12.85546875" style="432" customWidth="1"/>
    <col min="3857" max="4096" width="9.140625" style="432"/>
    <col min="4097" max="4097" width="5.7109375" style="432" customWidth="1"/>
    <col min="4098" max="4098" width="7.85546875" style="432" customWidth="1"/>
    <col min="4099" max="4099" width="45.7109375" style="432" customWidth="1"/>
    <col min="4100" max="4100" width="5.7109375" style="432" customWidth="1"/>
    <col min="4101" max="4101" width="7.42578125" style="432" customWidth="1"/>
    <col min="4102" max="4102" width="10.140625" style="432" customWidth="1"/>
    <col min="4103" max="4103" width="10.7109375" style="432" customWidth="1"/>
    <col min="4104" max="4111" width="9.140625" style="432"/>
    <col min="4112" max="4112" width="12.85546875" style="432" customWidth="1"/>
    <col min="4113" max="4352" width="9.140625" style="432"/>
    <col min="4353" max="4353" width="5.7109375" style="432" customWidth="1"/>
    <col min="4354" max="4354" width="7.85546875" style="432" customWidth="1"/>
    <col min="4355" max="4355" width="45.7109375" style="432" customWidth="1"/>
    <col min="4356" max="4356" width="5.7109375" style="432" customWidth="1"/>
    <col min="4357" max="4357" width="7.42578125" style="432" customWidth="1"/>
    <col min="4358" max="4358" width="10.140625" style="432" customWidth="1"/>
    <col min="4359" max="4359" width="10.7109375" style="432" customWidth="1"/>
    <col min="4360" max="4367" width="9.140625" style="432"/>
    <col min="4368" max="4368" width="12.85546875" style="432" customWidth="1"/>
    <col min="4369" max="4608" width="9.140625" style="432"/>
    <col min="4609" max="4609" width="5.7109375" style="432" customWidth="1"/>
    <col min="4610" max="4610" width="7.85546875" style="432" customWidth="1"/>
    <col min="4611" max="4611" width="45.7109375" style="432" customWidth="1"/>
    <col min="4612" max="4612" width="5.7109375" style="432" customWidth="1"/>
    <col min="4613" max="4613" width="7.42578125" style="432" customWidth="1"/>
    <col min="4614" max="4614" width="10.140625" style="432" customWidth="1"/>
    <col min="4615" max="4615" width="10.7109375" style="432" customWidth="1"/>
    <col min="4616" max="4623" width="9.140625" style="432"/>
    <col min="4624" max="4624" width="12.85546875" style="432" customWidth="1"/>
    <col min="4625" max="4864" width="9.140625" style="432"/>
    <col min="4865" max="4865" width="5.7109375" style="432" customWidth="1"/>
    <col min="4866" max="4866" width="7.85546875" style="432" customWidth="1"/>
    <col min="4867" max="4867" width="45.7109375" style="432" customWidth="1"/>
    <col min="4868" max="4868" width="5.7109375" style="432" customWidth="1"/>
    <col min="4869" max="4869" width="7.42578125" style="432" customWidth="1"/>
    <col min="4870" max="4870" width="10.140625" style="432" customWidth="1"/>
    <col min="4871" max="4871" width="10.7109375" style="432" customWidth="1"/>
    <col min="4872" max="4879" width="9.140625" style="432"/>
    <col min="4880" max="4880" width="12.85546875" style="432" customWidth="1"/>
    <col min="4881" max="5120" width="9.140625" style="432"/>
    <col min="5121" max="5121" width="5.7109375" style="432" customWidth="1"/>
    <col min="5122" max="5122" width="7.85546875" style="432" customWidth="1"/>
    <col min="5123" max="5123" width="45.7109375" style="432" customWidth="1"/>
    <col min="5124" max="5124" width="5.7109375" style="432" customWidth="1"/>
    <col min="5125" max="5125" width="7.42578125" style="432" customWidth="1"/>
    <col min="5126" max="5126" width="10.140625" style="432" customWidth="1"/>
    <col min="5127" max="5127" width="10.7109375" style="432" customWidth="1"/>
    <col min="5128" max="5135" width="9.140625" style="432"/>
    <col min="5136" max="5136" width="12.85546875" style="432" customWidth="1"/>
    <col min="5137" max="5376" width="9.140625" style="432"/>
    <col min="5377" max="5377" width="5.7109375" style="432" customWidth="1"/>
    <col min="5378" max="5378" width="7.85546875" style="432" customWidth="1"/>
    <col min="5379" max="5379" width="45.7109375" style="432" customWidth="1"/>
    <col min="5380" max="5380" width="5.7109375" style="432" customWidth="1"/>
    <col min="5381" max="5381" width="7.42578125" style="432" customWidth="1"/>
    <col min="5382" max="5382" width="10.140625" style="432" customWidth="1"/>
    <col min="5383" max="5383" width="10.7109375" style="432" customWidth="1"/>
    <col min="5384" max="5391" width="9.140625" style="432"/>
    <col min="5392" max="5392" width="12.85546875" style="432" customWidth="1"/>
    <col min="5393" max="5632" width="9.140625" style="432"/>
    <col min="5633" max="5633" width="5.7109375" style="432" customWidth="1"/>
    <col min="5634" max="5634" width="7.85546875" style="432" customWidth="1"/>
    <col min="5635" max="5635" width="45.7109375" style="432" customWidth="1"/>
    <col min="5636" max="5636" width="5.7109375" style="432" customWidth="1"/>
    <col min="5637" max="5637" width="7.42578125" style="432" customWidth="1"/>
    <col min="5638" max="5638" width="10.140625" style="432" customWidth="1"/>
    <col min="5639" max="5639" width="10.7109375" style="432" customWidth="1"/>
    <col min="5640" max="5647" width="9.140625" style="432"/>
    <col min="5648" max="5648" width="12.85546875" style="432" customWidth="1"/>
    <col min="5649" max="5888" width="9.140625" style="432"/>
    <col min="5889" max="5889" width="5.7109375" style="432" customWidth="1"/>
    <col min="5890" max="5890" width="7.85546875" style="432" customWidth="1"/>
    <col min="5891" max="5891" width="45.7109375" style="432" customWidth="1"/>
    <col min="5892" max="5892" width="5.7109375" style="432" customWidth="1"/>
    <col min="5893" max="5893" width="7.42578125" style="432" customWidth="1"/>
    <col min="5894" max="5894" width="10.140625" style="432" customWidth="1"/>
    <col min="5895" max="5895" width="10.7109375" style="432" customWidth="1"/>
    <col min="5896" max="5903" width="9.140625" style="432"/>
    <col min="5904" max="5904" width="12.85546875" style="432" customWidth="1"/>
    <col min="5905" max="6144" width="9.140625" style="432"/>
    <col min="6145" max="6145" width="5.7109375" style="432" customWidth="1"/>
    <col min="6146" max="6146" width="7.85546875" style="432" customWidth="1"/>
    <col min="6147" max="6147" width="45.7109375" style="432" customWidth="1"/>
    <col min="6148" max="6148" width="5.7109375" style="432" customWidth="1"/>
    <col min="6149" max="6149" width="7.42578125" style="432" customWidth="1"/>
    <col min="6150" max="6150" width="10.140625" style="432" customWidth="1"/>
    <col min="6151" max="6151" width="10.7109375" style="432" customWidth="1"/>
    <col min="6152" max="6159" width="9.140625" style="432"/>
    <col min="6160" max="6160" width="12.85546875" style="432" customWidth="1"/>
    <col min="6161" max="6400" width="9.140625" style="432"/>
    <col min="6401" max="6401" width="5.7109375" style="432" customWidth="1"/>
    <col min="6402" max="6402" width="7.85546875" style="432" customWidth="1"/>
    <col min="6403" max="6403" width="45.7109375" style="432" customWidth="1"/>
    <col min="6404" max="6404" width="5.7109375" style="432" customWidth="1"/>
    <col min="6405" max="6405" width="7.42578125" style="432" customWidth="1"/>
    <col min="6406" max="6406" width="10.140625" style="432" customWidth="1"/>
    <col min="6407" max="6407" width="10.7109375" style="432" customWidth="1"/>
    <col min="6408" max="6415" width="9.140625" style="432"/>
    <col min="6416" max="6416" width="12.85546875" style="432" customWidth="1"/>
    <col min="6417" max="6656" width="9.140625" style="432"/>
    <col min="6657" max="6657" width="5.7109375" style="432" customWidth="1"/>
    <col min="6658" max="6658" width="7.85546875" style="432" customWidth="1"/>
    <col min="6659" max="6659" width="45.7109375" style="432" customWidth="1"/>
    <col min="6660" max="6660" width="5.7109375" style="432" customWidth="1"/>
    <col min="6661" max="6661" width="7.42578125" style="432" customWidth="1"/>
    <col min="6662" max="6662" width="10.140625" style="432" customWidth="1"/>
    <col min="6663" max="6663" width="10.7109375" style="432" customWidth="1"/>
    <col min="6664" max="6671" width="9.140625" style="432"/>
    <col min="6672" max="6672" width="12.85546875" style="432" customWidth="1"/>
    <col min="6673" max="6912" width="9.140625" style="432"/>
    <col min="6913" max="6913" width="5.7109375" style="432" customWidth="1"/>
    <col min="6914" max="6914" width="7.85546875" style="432" customWidth="1"/>
    <col min="6915" max="6915" width="45.7109375" style="432" customWidth="1"/>
    <col min="6916" max="6916" width="5.7109375" style="432" customWidth="1"/>
    <col min="6917" max="6917" width="7.42578125" style="432" customWidth="1"/>
    <col min="6918" max="6918" width="10.140625" style="432" customWidth="1"/>
    <col min="6919" max="6919" width="10.7109375" style="432" customWidth="1"/>
    <col min="6920" max="6927" width="9.140625" style="432"/>
    <col min="6928" max="6928" width="12.85546875" style="432" customWidth="1"/>
    <col min="6929" max="7168" width="9.140625" style="432"/>
    <col min="7169" max="7169" width="5.7109375" style="432" customWidth="1"/>
    <col min="7170" max="7170" width="7.85546875" style="432" customWidth="1"/>
    <col min="7171" max="7171" width="45.7109375" style="432" customWidth="1"/>
    <col min="7172" max="7172" width="5.7109375" style="432" customWidth="1"/>
    <col min="7173" max="7173" width="7.42578125" style="432" customWidth="1"/>
    <col min="7174" max="7174" width="10.140625" style="432" customWidth="1"/>
    <col min="7175" max="7175" width="10.7109375" style="432" customWidth="1"/>
    <col min="7176" max="7183" width="9.140625" style="432"/>
    <col min="7184" max="7184" width="12.85546875" style="432" customWidth="1"/>
    <col min="7185" max="7424" width="9.140625" style="432"/>
    <col min="7425" max="7425" width="5.7109375" style="432" customWidth="1"/>
    <col min="7426" max="7426" width="7.85546875" style="432" customWidth="1"/>
    <col min="7427" max="7427" width="45.7109375" style="432" customWidth="1"/>
    <col min="7428" max="7428" width="5.7109375" style="432" customWidth="1"/>
    <col min="7429" max="7429" width="7.42578125" style="432" customWidth="1"/>
    <col min="7430" max="7430" width="10.140625" style="432" customWidth="1"/>
    <col min="7431" max="7431" width="10.7109375" style="432" customWidth="1"/>
    <col min="7432" max="7439" width="9.140625" style="432"/>
    <col min="7440" max="7440" width="12.85546875" style="432" customWidth="1"/>
    <col min="7441" max="7680" width="9.140625" style="432"/>
    <col min="7681" max="7681" width="5.7109375" style="432" customWidth="1"/>
    <col min="7682" max="7682" width="7.85546875" style="432" customWidth="1"/>
    <col min="7683" max="7683" width="45.7109375" style="432" customWidth="1"/>
    <col min="7684" max="7684" width="5.7109375" style="432" customWidth="1"/>
    <col min="7685" max="7685" width="7.42578125" style="432" customWidth="1"/>
    <col min="7686" max="7686" width="10.140625" style="432" customWidth="1"/>
    <col min="7687" max="7687" width="10.7109375" style="432" customWidth="1"/>
    <col min="7688" max="7695" width="9.140625" style="432"/>
    <col min="7696" max="7696" width="12.85546875" style="432" customWidth="1"/>
    <col min="7697" max="7936" width="9.140625" style="432"/>
    <col min="7937" max="7937" width="5.7109375" style="432" customWidth="1"/>
    <col min="7938" max="7938" width="7.85546875" style="432" customWidth="1"/>
    <col min="7939" max="7939" width="45.7109375" style="432" customWidth="1"/>
    <col min="7940" max="7940" width="5.7109375" style="432" customWidth="1"/>
    <col min="7941" max="7941" width="7.42578125" style="432" customWidth="1"/>
    <col min="7942" max="7942" width="10.140625" style="432" customWidth="1"/>
    <col min="7943" max="7943" width="10.7109375" style="432" customWidth="1"/>
    <col min="7944" max="7951" width="9.140625" style="432"/>
    <col min="7952" max="7952" width="12.85546875" style="432" customWidth="1"/>
    <col min="7953" max="8192" width="9.140625" style="432"/>
    <col min="8193" max="8193" width="5.7109375" style="432" customWidth="1"/>
    <col min="8194" max="8194" width="7.85546875" style="432" customWidth="1"/>
    <col min="8195" max="8195" width="45.7109375" style="432" customWidth="1"/>
    <col min="8196" max="8196" width="5.7109375" style="432" customWidth="1"/>
    <col min="8197" max="8197" width="7.42578125" style="432" customWidth="1"/>
    <col min="8198" max="8198" width="10.140625" style="432" customWidth="1"/>
    <col min="8199" max="8199" width="10.7109375" style="432" customWidth="1"/>
    <col min="8200" max="8207" width="9.140625" style="432"/>
    <col min="8208" max="8208" width="12.85546875" style="432" customWidth="1"/>
    <col min="8209" max="8448" width="9.140625" style="432"/>
    <col min="8449" max="8449" width="5.7109375" style="432" customWidth="1"/>
    <col min="8450" max="8450" width="7.85546875" style="432" customWidth="1"/>
    <col min="8451" max="8451" width="45.7109375" style="432" customWidth="1"/>
    <col min="8452" max="8452" width="5.7109375" style="432" customWidth="1"/>
    <col min="8453" max="8453" width="7.42578125" style="432" customWidth="1"/>
    <col min="8454" max="8454" width="10.140625" style="432" customWidth="1"/>
    <col min="8455" max="8455" width="10.7109375" style="432" customWidth="1"/>
    <col min="8456" max="8463" width="9.140625" style="432"/>
    <col min="8464" max="8464" width="12.85546875" style="432" customWidth="1"/>
    <col min="8465" max="8704" width="9.140625" style="432"/>
    <col min="8705" max="8705" width="5.7109375" style="432" customWidth="1"/>
    <col min="8706" max="8706" width="7.85546875" style="432" customWidth="1"/>
    <col min="8707" max="8707" width="45.7109375" style="432" customWidth="1"/>
    <col min="8708" max="8708" width="5.7109375" style="432" customWidth="1"/>
    <col min="8709" max="8709" width="7.42578125" style="432" customWidth="1"/>
    <col min="8710" max="8710" width="10.140625" style="432" customWidth="1"/>
    <col min="8711" max="8711" width="10.7109375" style="432" customWidth="1"/>
    <col min="8712" max="8719" width="9.140625" style="432"/>
    <col min="8720" max="8720" width="12.85546875" style="432" customWidth="1"/>
    <col min="8721" max="8960" width="9.140625" style="432"/>
    <col min="8961" max="8961" width="5.7109375" style="432" customWidth="1"/>
    <col min="8962" max="8962" width="7.85546875" style="432" customWidth="1"/>
    <col min="8963" max="8963" width="45.7109375" style="432" customWidth="1"/>
    <col min="8964" max="8964" width="5.7109375" style="432" customWidth="1"/>
    <col min="8965" max="8965" width="7.42578125" style="432" customWidth="1"/>
    <col min="8966" max="8966" width="10.140625" style="432" customWidth="1"/>
    <col min="8967" max="8967" width="10.7109375" style="432" customWidth="1"/>
    <col min="8968" max="8975" width="9.140625" style="432"/>
    <col min="8976" max="8976" width="12.85546875" style="432" customWidth="1"/>
    <col min="8977" max="9216" width="9.140625" style="432"/>
    <col min="9217" max="9217" width="5.7109375" style="432" customWidth="1"/>
    <col min="9218" max="9218" width="7.85546875" style="432" customWidth="1"/>
    <col min="9219" max="9219" width="45.7109375" style="432" customWidth="1"/>
    <col min="9220" max="9220" width="5.7109375" style="432" customWidth="1"/>
    <col min="9221" max="9221" width="7.42578125" style="432" customWidth="1"/>
    <col min="9222" max="9222" width="10.140625" style="432" customWidth="1"/>
    <col min="9223" max="9223" width="10.7109375" style="432" customWidth="1"/>
    <col min="9224" max="9231" width="9.140625" style="432"/>
    <col min="9232" max="9232" width="12.85546875" style="432" customWidth="1"/>
    <col min="9233" max="9472" width="9.140625" style="432"/>
    <col min="9473" max="9473" width="5.7109375" style="432" customWidth="1"/>
    <col min="9474" max="9474" width="7.85546875" style="432" customWidth="1"/>
    <col min="9475" max="9475" width="45.7109375" style="432" customWidth="1"/>
    <col min="9476" max="9476" width="5.7109375" style="432" customWidth="1"/>
    <col min="9477" max="9477" width="7.42578125" style="432" customWidth="1"/>
    <col min="9478" max="9478" width="10.140625" style="432" customWidth="1"/>
    <col min="9479" max="9479" width="10.7109375" style="432" customWidth="1"/>
    <col min="9480" max="9487" width="9.140625" style="432"/>
    <col min="9488" max="9488" width="12.85546875" style="432" customWidth="1"/>
    <col min="9489" max="9728" width="9.140625" style="432"/>
    <col min="9729" max="9729" width="5.7109375" style="432" customWidth="1"/>
    <col min="9730" max="9730" width="7.85546875" style="432" customWidth="1"/>
    <col min="9731" max="9731" width="45.7109375" style="432" customWidth="1"/>
    <col min="9732" max="9732" width="5.7109375" style="432" customWidth="1"/>
    <col min="9733" max="9733" width="7.42578125" style="432" customWidth="1"/>
    <col min="9734" max="9734" width="10.140625" style="432" customWidth="1"/>
    <col min="9735" max="9735" width="10.7109375" style="432" customWidth="1"/>
    <col min="9736" max="9743" width="9.140625" style="432"/>
    <col min="9744" max="9744" width="12.85546875" style="432" customWidth="1"/>
    <col min="9745" max="9984" width="9.140625" style="432"/>
    <col min="9985" max="9985" width="5.7109375" style="432" customWidth="1"/>
    <col min="9986" max="9986" width="7.85546875" style="432" customWidth="1"/>
    <col min="9987" max="9987" width="45.7109375" style="432" customWidth="1"/>
    <col min="9988" max="9988" width="5.7109375" style="432" customWidth="1"/>
    <col min="9989" max="9989" width="7.42578125" style="432" customWidth="1"/>
    <col min="9990" max="9990" width="10.140625" style="432" customWidth="1"/>
    <col min="9991" max="9991" width="10.7109375" style="432" customWidth="1"/>
    <col min="9992" max="9999" width="9.140625" style="432"/>
    <col min="10000" max="10000" width="12.85546875" style="432" customWidth="1"/>
    <col min="10001" max="10240" width="9.140625" style="432"/>
    <col min="10241" max="10241" width="5.7109375" style="432" customWidth="1"/>
    <col min="10242" max="10242" width="7.85546875" style="432" customWidth="1"/>
    <col min="10243" max="10243" width="45.7109375" style="432" customWidth="1"/>
    <col min="10244" max="10244" width="5.7109375" style="432" customWidth="1"/>
    <col min="10245" max="10245" width="7.42578125" style="432" customWidth="1"/>
    <col min="10246" max="10246" width="10.140625" style="432" customWidth="1"/>
    <col min="10247" max="10247" width="10.7109375" style="432" customWidth="1"/>
    <col min="10248" max="10255" width="9.140625" style="432"/>
    <col min="10256" max="10256" width="12.85546875" style="432" customWidth="1"/>
    <col min="10257" max="10496" width="9.140625" style="432"/>
    <col min="10497" max="10497" width="5.7109375" style="432" customWidth="1"/>
    <col min="10498" max="10498" width="7.85546875" style="432" customWidth="1"/>
    <col min="10499" max="10499" width="45.7109375" style="432" customWidth="1"/>
    <col min="10500" max="10500" width="5.7109375" style="432" customWidth="1"/>
    <col min="10501" max="10501" width="7.42578125" style="432" customWidth="1"/>
    <col min="10502" max="10502" width="10.140625" style="432" customWidth="1"/>
    <col min="10503" max="10503" width="10.7109375" style="432" customWidth="1"/>
    <col min="10504" max="10511" width="9.140625" style="432"/>
    <col min="10512" max="10512" width="12.85546875" style="432" customWidth="1"/>
    <col min="10513" max="10752" width="9.140625" style="432"/>
    <col min="10753" max="10753" width="5.7109375" style="432" customWidth="1"/>
    <col min="10754" max="10754" width="7.85546875" style="432" customWidth="1"/>
    <col min="10755" max="10755" width="45.7109375" style="432" customWidth="1"/>
    <col min="10756" max="10756" width="5.7109375" style="432" customWidth="1"/>
    <col min="10757" max="10757" width="7.42578125" style="432" customWidth="1"/>
    <col min="10758" max="10758" width="10.140625" style="432" customWidth="1"/>
    <col min="10759" max="10759" width="10.7109375" style="432" customWidth="1"/>
    <col min="10760" max="10767" width="9.140625" style="432"/>
    <col min="10768" max="10768" width="12.85546875" style="432" customWidth="1"/>
    <col min="10769" max="11008" width="9.140625" style="432"/>
    <col min="11009" max="11009" width="5.7109375" style="432" customWidth="1"/>
    <col min="11010" max="11010" width="7.85546875" style="432" customWidth="1"/>
    <col min="11011" max="11011" width="45.7109375" style="432" customWidth="1"/>
    <col min="11012" max="11012" width="5.7109375" style="432" customWidth="1"/>
    <col min="11013" max="11013" width="7.42578125" style="432" customWidth="1"/>
    <col min="11014" max="11014" width="10.140625" style="432" customWidth="1"/>
    <col min="11015" max="11015" width="10.7109375" style="432" customWidth="1"/>
    <col min="11016" max="11023" width="9.140625" style="432"/>
    <col min="11024" max="11024" width="12.85546875" style="432" customWidth="1"/>
    <col min="11025" max="11264" width="9.140625" style="432"/>
    <col min="11265" max="11265" width="5.7109375" style="432" customWidth="1"/>
    <col min="11266" max="11266" width="7.85546875" style="432" customWidth="1"/>
    <col min="11267" max="11267" width="45.7109375" style="432" customWidth="1"/>
    <col min="11268" max="11268" width="5.7109375" style="432" customWidth="1"/>
    <col min="11269" max="11269" width="7.42578125" style="432" customWidth="1"/>
    <col min="11270" max="11270" width="10.140625" style="432" customWidth="1"/>
    <col min="11271" max="11271" width="10.7109375" style="432" customWidth="1"/>
    <col min="11272" max="11279" width="9.140625" style="432"/>
    <col min="11280" max="11280" width="12.85546875" style="432" customWidth="1"/>
    <col min="11281" max="11520" width="9.140625" style="432"/>
    <col min="11521" max="11521" width="5.7109375" style="432" customWidth="1"/>
    <col min="11522" max="11522" width="7.85546875" style="432" customWidth="1"/>
    <col min="11523" max="11523" width="45.7109375" style="432" customWidth="1"/>
    <col min="11524" max="11524" width="5.7109375" style="432" customWidth="1"/>
    <col min="11525" max="11525" width="7.42578125" style="432" customWidth="1"/>
    <col min="11526" max="11526" width="10.140625" style="432" customWidth="1"/>
    <col min="11527" max="11527" width="10.7109375" style="432" customWidth="1"/>
    <col min="11528" max="11535" width="9.140625" style="432"/>
    <col min="11536" max="11536" width="12.85546875" style="432" customWidth="1"/>
    <col min="11537" max="11776" width="9.140625" style="432"/>
    <col min="11777" max="11777" width="5.7109375" style="432" customWidth="1"/>
    <col min="11778" max="11778" width="7.85546875" style="432" customWidth="1"/>
    <col min="11779" max="11779" width="45.7109375" style="432" customWidth="1"/>
    <col min="11780" max="11780" width="5.7109375" style="432" customWidth="1"/>
    <col min="11781" max="11781" width="7.42578125" style="432" customWidth="1"/>
    <col min="11782" max="11782" width="10.140625" style="432" customWidth="1"/>
    <col min="11783" max="11783" width="10.7109375" style="432" customWidth="1"/>
    <col min="11784" max="11791" width="9.140625" style="432"/>
    <col min="11792" max="11792" width="12.85546875" style="432" customWidth="1"/>
    <col min="11793" max="12032" width="9.140625" style="432"/>
    <col min="12033" max="12033" width="5.7109375" style="432" customWidth="1"/>
    <col min="12034" max="12034" width="7.85546875" style="432" customWidth="1"/>
    <col min="12035" max="12035" width="45.7109375" style="432" customWidth="1"/>
    <col min="12036" max="12036" width="5.7109375" style="432" customWidth="1"/>
    <col min="12037" max="12037" width="7.42578125" style="432" customWidth="1"/>
    <col min="12038" max="12038" width="10.140625" style="432" customWidth="1"/>
    <col min="12039" max="12039" width="10.7109375" style="432" customWidth="1"/>
    <col min="12040" max="12047" width="9.140625" style="432"/>
    <col min="12048" max="12048" width="12.85546875" style="432" customWidth="1"/>
    <col min="12049" max="12288" width="9.140625" style="432"/>
    <col min="12289" max="12289" width="5.7109375" style="432" customWidth="1"/>
    <col min="12290" max="12290" width="7.85546875" style="432" customWidth="1"/>
    <col min="12291" max="12291" width="45.7109375" style="432" customWidth="1"/>
    <col min="12292" max="12292" width="5.7109375" style="432" customWidth="1"/>
    <col min="12293" max="12293" width="7.42578125" style="432" customWidth="1"/>
    <col min="12294" max="12294" width="10.140625" style="432" customWidth="1"/>
    <col min="12295" max="12295" width="10.7109375" style="432" customWidth="1"/>
    <col min="12296" max="12303" width="9.140625" style="432"/>
    <col min="12304" max="12304" width="12.85546875" style="432" customWidth="1"/>
    <col min="12305" max="12544" width="9.140625" style="432"/>
    <col min="12545" max="12545" width="5.7109375" style="432" customWidth="1"/>
    <col min="12546" max="12546" width="7.85546875" style="432" customWidth="1"/>
    <col min="12547" max="12547" width="45.7109375" style="432" customWidth="1"/>
    <col min="12548" max="12548" width="5.7109375" style="432" customWidth="1"/>
    <col min="12549" max="12549" width="7.42578125" style="432" customWidth="1"/>
    <col min="12550" max="12550" width="10.140625" style="432" customWidth="1"/>
    <col min="12551" max="12551" width="10.7109375" style="432" customWidth="1"/>
    <col min="12552" max="12559" width="9.140625" style="432"/>
    <col min="12560" max="12560" width="12.85546875" style="432" customWidth="1"/>
    <col min="12561" max="12800" width="9.140625" style="432"/>
    <col min="12801" max="12801" width="5.7109375" style="432" customWidth="1"/>
    <col min="12802" max="12802" width="7.85546875" style="432" customWidth="1"/>
    <col min="12803" max="12803" width="45.7109375" style="432" customWidth="1"/>
    <col min="12804" max="12804" width="5.7109375" style="432" customWidth="1"/>
    <col min="12805" max="12805" width="7.42578125" style="432" customWidth="1"/>
    <col min="12806" max="12806" width="10.140625" style="432" customWidth="1"/>
    <col min="12807" max="12807" width="10.7109375" style="432" customWidth="1"/>
    <col min="12808" max="12815" width="9.140625" style="432"/>
    <col min="12816" max="12816" width="12.85546875" style="432" customWidth="1"/>
    <col min="12817" max="13056" width="9.140625" style="432"/>
    <col min="13057" max="13057" width="5.7109375" style="432" customWidth="1"/>
    <col min="13058" max="13058" width="7.85546875" style="432" customWidth="1"/>
    <col min="13059" max="13059" width="45.7109375" style="432" customWidth="1"/>
    <col min="13060" max="13060" width="5.7109375" style="432" customWidth="1"/>
    <col min="13061" max="13061" width="7.42578125" style="432" customWidth="1"/>
    <col min="13062" max="13062" width="10.140625" style="432" customWidth="1"/>
    <col min="13063" max="13063" width="10.7109375" style="432" customWidth="1"/>
    <col min="13064" max="13071" width="9.140625" style="432"/>
    <col min="13072" max="13072" width="12.85546875" style="432" customWidth="1"/>
    <col min="13073" max="13312" width="9.140625" style="432"/>
    <col min="13313" max="13313" width="5.7109375" style="432" customWidth="1"/>
    <col min="13314" max="13314" width="7.85546875" style="432" customWidth="1"/>
    <col min="13315" max="13315" width="45.7109375" style="432" customWidth="1"/>
    <col min="13316" max="13316" width="5.7109375" style="432" customWidth="1"/>
    <col min="13317" max="13317" width="7.42578125" style="432" customWidth="1"/>
    <col min="13318" max="13318" width="10.140625" style="432" customWidth="1"/>
    <col min="13319" max="13319" width="10.7109375" style="432" customWidth="1"/>
    <col min="13320" max="13327" width="9.140625" style="432"/>
    <col min="13328" max="13328" width="12.85546875" style="432" customWidth="1"/>
    <col min="13329" max="13568" width="9.140625" style="432"/>
    <col min="13569" max="13569" width="5.7109375" style="432" customWidth="1"/>
    <col min="13570" max="13570" width="7.85546875" style="432" customWidth="1"/>
    <col min="13571" max="13571" width="45.7109375" style="432" customWidth="1"/>
    <col min="13572" max="13572" width="5.7109375" style="432" customWidth="1"/>
    <col min="13573" max="13573" width="7.42578125" style="432" customWidth="1"/>
    <col min="13574" max="13574" width="10.140625" style="432" customWidth="1"/>
    <col min="13575" max="13575" width="10.7109375" style="432" customWidth="1"/>
    <col min="13576" max="13583" width="9.140625" style="432"/>
    <col min="13584" max="13584" width="12.85546875" style="432" customWidth="1"/>
    <col min="13585" max="13824" width="9.140625" style="432"/>
    <col min="13825" max="13825" width="5.7109375" style="432" customWidth="1"/>
    <col min="13826" max="13826" width="7.85546875" style="432" customWidth="1"/>
    <col min="13827" max="13827" width="45.7109375" style="432" customWidth="1"/>
    <col min="13828" max="13828" width="5.7109375" style="432" customWidth="1"/>
    <col min="13829" max="13829" width="7.42578125" style="432" customWidth="1"/>
    <col min="13830" max="13830" width="10.140625" style="432" customWidth="1"/>
    <col min="13831" max="13831" width="10.7109375" style="432" customWidth="1"/>
    <col min="13832" max="13839" width="9.140625" style="432"/>
    <col min="13840" max="13840" width="12.85546875" style="432" customWidth="1"/>
    <col min="13841" max="14080" width="9.140625" style="432"/>
    <col min="14081" max="14081" width="5.7109375" style="432" customWidth="1"/>
    <col min="14082" max="14082" width="7.85546875" style="432" customWidth="1"/>
    <col min="14083" max="14083" width="45.7109375" style="432" customWidth="1"/>
    <col min="14084" max="14084" width="5.7109375" style="432" customWidth="1"/>
    <col min="14085" max="14085" width="7.42578125" style="432" customWidth="1"/>
    <col min="14086" max="14086" width="10.140625" style="432" customWidth="1"/>
    <col min="14087" max="14087" width="10.7109375" style="432" customWidth="1"/>
    <col min="14088" max="14095" width="9.140625" style="432"/>
    <col min="14096" max="14096" width="12.85546875" style="432" customWidth="1"/>
    <col min="14097" max="14336" width="9.140625" style="432"/>
    <col min="14337" max="14337" width="5.7109375" style="432" customWidth="1"/>
    <col min="14338" max="14338" width="7.85546875" style="432" customWidth="1"/>
    <col min="14339" max="14339" width="45.7109375" style="432" customWidth="1"/>
    <col min="14340" max="14340" width="5.7109375" style="432" customWidth="1"/>
    <col min="14341" max="14341" width="7.42578125" style="432" customWidth="1"/>
    <col min="14342" max="14342" width="10.140625" style="432" customWidth="1"/>
    <col min="14343" max="14343" width="10.7109375" style="432" customWidth="1"/>
    <col min="14344" max="14351" width="9.140625" style="432"/>
    <col min="14352" max="14352" width="12.85546875" style="432" customWidth="1"/>
    <col min="14353" max="14592" width="9.140625" style="432"/>
    <col min="14593" max="14593" width="5.7109375" style="432" customWidth="1"/>
    <col min="14594" max="14594" width="7.85546875" style="432" customWidth="1"/>
    <col min="14595" max="14595" width="45.7109375" style="432" customWidth="1"/>
    <col min="14596" max="14596" width="5.7109375" style="432" customWidth="1"/>
    <col min="14597" max="14597" width="7.42578125" style="432" customWidth="1"/>
    <col min="14598" max="14598" width="10.140625" style="432" customWidth="1"/>
    <col min="14599" max="14599" width="10.7109375" style="432" customWidth="1"/>
    <col min="14600" max="14607" width="9.140625" style="432"/>
    <col min="14608" max="14608" width="12.85546875" style="432" customWidth="1"/>
    <col min="14609" max="14848" width="9.140625" style="432"/>
    <col min="14849" max="14849" width="5.7109375" style="432" customWidth="1"/>
    <col min="14850" max="14850" width="7.85546875" style="432" customWidth="1"/>
    <col min="14851" max="14851" width="45.7109375" style="432" customWidth="1"/>
    <col min="14852" max="14852" width="5.7109375" style="432" customWidth="1"/>
    <col min="14853" max="14853" width="7.42578125" style="432" customWidth="1"/>
    <col min="14854" max="14854" width="10.140625" style="432" customWidth="1"/>
    <col min="14855" max="14855" width="10.7109375" style="432" customWidth="1"/>
    <col min="14856" max="14863" width="9.140625" style="432"/>
    <col min="14864" max="14864" width="12.85546875" style="432" customWidth="1"/>
    <col min="14865" max="15104" width="9.140625" style="432"/>
    <col min="15105" max="15105" width="5.7109375" style="432" customWidth="1"/>
    <col min="15106" max="15106" width="7.85546875" style="432" customWidth="1"/>
    <col min="15107" max="15107" width="45.7109375" style="432" customWidth="1"/>
    <col min="15108" max="15108" width="5.7109375" style="432" customWidth="1"/>
    <col min="15109" max="15109" width="7.42578125" style="432" customWidth="1"/>
    <col min="15110" max="15110" width="10.140625" style="432" customWidth="1"/>
    <col min="15111" max="15111" width="10.7109375" style="432" customWidth="1"/>
    <col min="15112" max="15119" width="9.140625" style="432"/>
    <col min="15120" max="15120" width="12.85546875" style="432" customWidth="1"/>
    <col min="15121" max="15360" width="9.140625" style="432"/>
    <col min="15361" max="15361" width="5.7109375" style="432" customWidth="1"/>
    <col min="15362" max="15362" width="7.85546875" style="432" customWidth="1"/>
    <col min="15363" max="15363" width="45.7109375" style="432" customWidth="1"/>
    <col min="15364" max="15364" width="5.7109375" style="432" customWidth="1"/>
    <col min="15365" max="15365" width="7.42578125" style="432" customWidth="1"/>
    <col min="15366" max="15366" width="10.140625" style="432" customWidth="1"/>
    <col min="15367" max="15367" width="10.7109375" style="432" customWidth="1"/>
    <col min="15368" max="15375" width="9.140625" style="432"/>
    <col min="15376" max="15376" width="12.85546875" style="432" customWidth="1"/>
    <col min="15377" max="15616" width="9.140625" style="432"/>
    <col min="15617" max="15617" width="5.7109375" style="432" customWidth="1"/>
    <col min="15618" max="15618" width="7.85546875" style="432" customWidth="1"/>
    <col min="15619" max="15619" width="45.7109375" style="432" customWidth="1"/>
    <col min="15620" max="15620" width="5.7109375" style="432" customWidth="1"/>
    <col min="15621" max="15621" width="7.42578125" style="432" customWidth="1"/>
    <col min="15622" max="15622" width="10.140625" style="432" customWidth="1"/>
    <col min="15623" max="15623" width="10.7109375" style="432" customWidth="1"/>
    <col min="15624" max="15631" width="9.140625" style="432"/>
    <col min="15632" max="15632" width="12.85546875" style="432" customWidth="1"/>
    <col min="15633" max="15872" width="9.140625" style="432"/>
    <col min="15873" max="15873" width="5.7109375" style="432" customWidth="1"/>
    <col min="15874" max="15874" width="7.85546875" style="432" customWidth="1"/>
    <col min="15875" max="15875" width="45.7109375" style="432" customWidth="1"/>
    <col min="15876" max="15876" width="5.7109375" style="432" customWidth="1"/>
    <col min="15877" max="15877" width="7.42578125" style="432" customWidth="1"/>
    <col min="15878" max="15878" width="10.140625" style="432" customWidth="1"/>
    <col min="15879" max="15879" width="10.7109375" style="432" customWidth="1"/>
    <col min="15880" max="15887" width="9.140625" style="432"/>
    <col min="15888" max="15888" width="12.85546875" style="432" customWidth="1"/>
    <col min="15889" max="16128" width="9.140625" style="432"/>
    <col min="16129" max="16129" width="5.7109375" style="432" customWidth="1"/>
    <col min="16130" max="16130" width="7.85546875" style="432" customWidth="1"/>
    <col min="16131" max="16131" width="45.7109375" style="432" customWidth="1"/>
    <col min="16132" max="16132" width="5.7109375" style="432" customWidth="1"/>
    <col min="16133" max="16133" width="7.42578125" style="432" customWidth="1"/>
    <col min="16134" max="16134" width="10.140625" style="432" customWidth="1"/>
    <col min="16135" max="16135" width="10.7109375" style="432" customWidth="1"/>
    <col min="16136" max="16143" width="9.140625" style="432"/>
    <col min="16144" max="16144" width="12.85546875" style="432" customWidth="1"/>
    <col min="16145" max="16384" width="9.140625" style="432"/>
  </cols>
  <sheetData>
    <row r="1" spans="1:8" ht="15.75" x14ac:dyDescent="0.25">
      <c r="A1" s="812" t="s">
        <v>1486</v>
      </c>
      <c r="B1" s="408"/>
      <c r="C1" s="409"/>
      <c r="D1" s="410"/>
      <c r="E1" s="411"/>
      <c r="F1" s="1965"/>
    </row>
    <row r="2" spans="1:8" ht="15.75" x14ac:dyDescent="0.25">
      <c r="A2" s="812" t="s">
        <v>428</v>
      </c>
      <c r="B2" s="415"/>
      <c r="C2" s="416"/>
      <c r="D2" s="410"/>
      <c r="E2" s="411"/>
      <c r="F2" s="1965"/>
    </row>
    <row r="3" spans="1:8" ht="15.75" x14ac:dyDescent="0.25">
      <c r="A3" s="417" t="s">
        <v>1598</v>
      </c>
      <c r="B3" s="415"/>
      <c r="C3" s="416"/>
      <c r="D3" s="410"/>
      <c r="E3" s="411"/>
      <c r="F3" s="1965"/>
      <c r="G3" s="413"/>
    </row>
    <row r="4" spans="1:8" ht="15.75" x14ac:dyDescent="0.25">
      <c r="A4" s="414"/>
      <c r="B4" s="415"/>
      <c r="C4" s="416"/>
      <c r="D4" s="410"/>
      <c r="E4" s="411"/>
      <c r="F4" s="1965"/>
      <c r="G4" s="413"/>
    </row>
    <row r="5" spans="1:8" ht="15.75" x14ac:dyDescent="0.25">
      <c r="C5" s="474" t="s">
        <v>174</v>
      </c>
      <c r="F5" s="1955"/>
      <c r="G5" s="473"/>
    </row>
    <row r="6" spans="1:8" x14ac:dyDescent="0.2">
      <c r="B6" s="475" t="str">
        <f>A20</f>
        <v>I.</v>
      </c>
      <c r="C6" s="476" t="str">
        <f>+C20</f>
        <v>PREDDELA</v>
      </c>
      <c r="F6" s="1955"/>
      <c r="G6" s="473">
        <f>+G44</f>
        <v>25000</v>
      </c>
    </row>
    <row r="7" spans="1:8" x14ac:dyDescent="0.2">
      <c r="B7" s="475" t="str">
        <f>A46</f>
        <v>II.</v>
      </c>
      <c r="C7" s="476" t="str">
        <f>+C46</f>
        <v>ZEMELJSKA DELA</v>
      </c>
      <c r="F7" s="1955"/>
      <c r="G7" s="473">
        <f>+G76</f>
        <v>0</v>
      </c>
    </row>
    <row r="8" spans="1:8" x14ac:dyDescent="0.2">
      <c r="B8" s="475" t="str">
        <f>A78</f>
        <v>III.</v>
      </c>
      <c r="C8" s="476" t="str">
        <f>+C78</f>
        <v>VOZIŠČNE KONSTRUKCIJE</v>
      </c>
      <c r="F8" s="1955"/>
      <c r="G8" s="473">
        <f>+G90</f>
        <v>0</v>
      </c>
    </row>
    <row r="9" spans="1:8" x14ac:dyDescent="0.2">
      <c r="B9" s="475" t="s">
        <v>264</v>
      </c>
      <c r="C9" s="476" t="str">
        <f>+C92</f>
        <v>ODVODNJAVANJE</v>
      </c>
      <c r="F9" s="1955"/>
      <c r="G9" s="473">
        <f>+G129</f>
        <v>0</v>
      </c>
    </row>
    <row r="10" spans="1:8" x14ac:dyDescent="0.2">
      <c r="B10" s="475" t="str">
        <f>A131</f>
        <v>VI.</v>
      </c>
      <c r="C10" s="476" t="str">
        <f>+C131</f>
        <v>OPREMA CEST</v>
      </c>
      <c r="F10" s="1955"/>
      <c r="G10" s="473">
        <f>+G150</f>
        <v>0</v>
      </c>
    </row>
    <row r="11" spans="1:8" ht="13.5" thickBot="1" x14ac:dyDescent="0.25">
      <c r="A11" s="477"/>
      <c r="B11" s="1149" t="str">
        <f>A152</f>
        <v>VII.</v>
      </c>
      <c r="C11" s="1150" t="str">
        <f>+C152</f>
        <v>TUJE STORITVE</v>
      </c>
      <c r="D11" s="477"/>
      <c r="E11" s="477"/>
      <c r="F11" s="1956"/>
      <c r="G11" s="478">
        <f>+G159</f>
        <v>2475</v>
      </c>
      <c r="H11" s="816"/>
    </row>
    <row r="12" spans="1:8" x14ac:dyDescent="0.2">
      <c r="C12" s="476" t="s">
        <v>180</v>
      </c>
      <c r="F12" s="1955"/>
      <c r="G12" s="479">
        <f>SUM(G6:G11)</f>
        <v>27475</v>
      </c>
    </row>
    <row r="13" spans="1:8" ht="13.5" thickBot="1" x14ac:dyDescent="0.25">
      <c r="A13" s="477"/>
      <c r="B13" s="477"/>
      <c r="C13" s="480" t="s">
        <v>292</v>
      </c>
      <c r="D13" s="477"/>
      <c r="E13" s="477"/>
      <c r="F13" s="1956"/>
      <c r="G13" s="478">
        <f>ROUND(G12*0.22,2)</f>
        <v>6044.5</v>
      </c>
    </row>
    <row r="14" spans="1:8" x14ac:dyDescent="0.2">
      <c r="C14" s="476" t="s">
        <v>293</v>
      </c>
      <c r="F14" s="1955"/>
      <c r="G14" s="479">
        <f>+G13+G12</f>
        <v>33519.5</v>
      </c>
    </row>
    <row r="15" spans="1:8" ht="15.75" x14ac:dyDescent="0.25">
      <c r="A15" s="414"/>
      <c r="B15" s="415"/>
      <c r="C15" s="416"/>
      <c r="D15" s="410"/>
      <c r="E15" s="411"/>
      <c r="F15" s="1965"/>
      <c r="G15" s="413"/>
    </row>
    <row r="16" spans="1:8" ht="15.75" x14ac:dyDescent="0.25">
      <c r="A16" s="414"/>
      <c r="B16" s="415"/>
      <c r="C16" s="416"/>
      <c r="D16" s="410"/>
      <c r="E16" s="411"/>
      <c r="F16" s="1965"/>
      <c r="G16" s="413"/>
    </row>
    <row r="17" spans="1:73" ht="15.75" x14ac:dyDescent="0.25">
      <c r="A17" s="414"/>
      <c r="B17" s="415"/>
      <c r="C17" s="416"/>
      <c r="D17" s="410"/>
      <c r="E17" s="411"/>
      <c r="F17" s="1965"/>
      <c r="G17" s="413"/>
    </row>
    <row r="18" spans="1:73" ht="15.75" x14ac:dyDescent="0.25">
      <c r="A18" s="417" t="s">
        <v>1598</v>
      </c>
      <c r="B18" s="415"/>
      <c r="C18" s="416"/>
      <c r="D18" s="410"/>
      <c r="E18" s="411"/>
      <c r="F18" s="1965"/>
      <c r="G18" s="413"/>
    </row>
    <row r="19" spans="1:73" s="436" customFormat="1" x14ac:dyDescent="0.2">
      <c r="A19" s="433" t="s">
        <v>0</v>
      </c>
      <c r="B19" s="433" t="s">
        <v>1</v>
      </c>
      <c r="C19" s="434" t="s">
        <v>2</v>
      </c>
      <c r="D19" s="433" t="s">
        <v>3</v>
      </c>
      <c r="E19" s="435" t="s">
        <v>4</v>
      </c>
      <c r="F19" s="1957" t="s">
        <v>5</v>
      </c>
      <c r="G19" s="435" t="s">
        <v>6</v>
      </c>
      <c r="H19" s="814"/>
      <c r="I19" s="713"/>
      <c r="J19" s="713"/>
      <c r="K19" s="712"/>
      <c r="L19" s="432"/>
      <c r="M19" s="432"/>
      <c r="N19" s="432"/>
      <c r="O19" s="432"/>
      <c r="P19" s="432"/>
      <c r="Q19" s="432"/>
      <c r="R19" s="432"/>
      <c r="S19" s="432"/>
      <c r="T19" s="432"/>
      <c r="U19" s="432"/>
      <c r="V19" s="432"/>
      <c r="W19" s="432"/>
      <c r="X19" s="432"/>
      <c r="Y19" s="432"/>
      <c r="Z19" s="432"/>
      <c r="AA19" s="432"/>
      <c r="AB19" s="432"/>
      <c r="AC19" s="432"/>
      <c r="AD19" s="432"/>
      <c r="AE19" s="432"/>
      <c r="AF19" s="432"/>
      <c r="AG19" s="432"/>
      <c r="AH19" s="432"/>
      <c r="AI19" s="432"/>
      <c r="AJ19" s="432"/>
      <c r="AK19" s="432"/>
      <c r="AL19" s="432"/>
      <c r="AM19" s="432"/>
      <c r="AN19" s="432"/>
      <c r="AO19" s="432"/>
      <c r="AP19" s="432"/>
      <c r="AQ19" s="432"/>
      <c r="AR19" s="432"/>
      <c r="AS19" s="432"/>
      <c r="AT19" s="432"/>
      <c r="AU19" s="432"/>
      <c r="AV19" s="432"/>
      <c r="AW19" s="432"/>
      <c r="AX19" s="432"/>
      <c r="AY19" s="432"/>
      <c r="AZ19" s="432"/>
      <c r="BA19" s="432"/>
      <c r="BB19" s="432"/>
      <c r="BC19" s="432"/>
      <c r="BD19" s="432"/>
      <c r="BE19" s="432"/>
      <c r="BF19" s="432"/>
      <c r="BG19" s="432"/>
      <c r="BH19" s="432"/>
      <c r="BI19" s="432"/>
      <c r="BJ19" s="432"/>
      <c r="BK19" s="432"/>
      <c r="BL19" s="432"/>
      <c r="BM19" s="432"/>
      <c r="BN19" s="432"/>
      <c r="BO19" s="432"/>
      <c r="BP19" s="432"/>
      <c r="BQ19" s="432"/>
      <c r="BR19" s="432"/>
      <c r="BS19" s="432"/>
      <c r="BT19" s="432"/>
      <c r="BU19" s="432"/>
    </row>
    <row r="20" spans="1:73" ht="15" x14ac:dyDescent="0.25">
      <c r="A20" s="437" t="s">
        <v>232</v>
      </c>
      <c r="B20" s="438"/>
      <c r="C20" s="438" t="s">
        <v>7</v>
      </c>
      <c r="D20" s="438"/>
      <c r="E20" s="438"/>
      <c r="F20" s="1966"/>
      <c r="G20" s="439"/>
    </row>
    <row r="21" spans="1:73" s="441" customFormat="1" x14ac:dyDescent="0.2">
      <c r="A21" s="449"/>
      <c r="B21" s="915">
        <v>11</v>
      </c>
      <c r="C21" s="458" t="s">
        <v>9</v>
      </c>
      <c r="D21" s="449"/>
      <c r="E21" s="449"/>
      <c r="F21" s="1967"/>
      <c r="G21" s="811"/>
      <c r="H21" s="813"/>
      <c r="I21" s="712"/>
      <c r="J21" s="712"/>
      <c r="K21" s="712"/>
      <c r="L21" s="432"/>
      <c r="M21" s="432"/>
      <c r="N21" s="432"/>
      <c r="O21" s="432"/>
      <c r="P21" s="432"/>
      <c r="Q21" s="432"/>
      <c r="R21" s="432"/>
      <c r="S21" s="432"/>
      <c r="T21" s="432"/>
      <c r="U21" s="432"/>
      <c r="V21" s="432"/>
      <c r="W21" s="432"/>
      <c r="X21" s="432"/>
      <c r="Y21" s="432"/>
      <c r="Z21" s="432"/>
      <c r="AA21" s="432"/>
      <c r="AB21" s="432"/>
      <c r="AC21" s="432"/>
      <c r="AD21" s="432"/>
      <c r="AE21" s="432"/>
      <c r="AF21" s="432"/>
      <c r="AG21" s="432"/>
      <c r="AH21" s="432"/>
      <c r="AI21" s="432"/>
      <c r="AJ21" s="432"/>
      <c r="AK21" s="432"/>
      <c r="AL21" s="432"/>
      <c r="AM21" s="432"/>
      <c r="AN21" s="432"/>
      <c r="AO21" s="432"/>
      <c r="AP21" s="432"/>
      <c r="AQ21" s="432"/>
      <c r="AR21" s="432"/>
      <c r="AS21" s="432"/>
      <c r="AT21" s="432"/>
      <c r="AU21" s="432"/>
      <c r="AV21" s="432"/>
      <c r="AW21" s="432"/>
      <c r="AX21" s="432"/>
      <c r="AY21" s="432"/>
      <c r="AZ21" s="432"/>
      <c r="BA21" s="432"/>
      <c r="BB21" s="432"/>
      <c r="BC21" s="432"/>
      <c r="BD21" s="432"/>
      <c r="BE21" s="432"/>
      <c r="BF21" s="432"/>
      <c r="BG21" s="432"/>
      <c r="BH21" s="432"/>
      <c r="BI21" s="432"/>
      <c r="BJ21" s="432"/>
      <c r="BK21" s="432"/>
      <c r="BL21" s="432"/>
      <c r="BM21" s="432"/>
      <c r="BN21" s="432"/>
      <c r="BO21" s="432"/>
      <c r="BP21" s="432"/>
      <c r="BQ21" s="432"/>
      <c r="BR21" s="432"/>
      <c r="BS21" s="432"/>
      <c r="BT21" s="432"/>
      <c r="BU21" s="432"/>
    </row>
    <row r="22" spans="1:73" ht="25.5" x14ac:dyDescent="0.2">
      <c r="A22" s="442">
        <v>1</v>
      </c>
      <c r="B22" s="443">
        <v>11222</v>
      </c>
      <c r="C22" s="442" t="s">
        <v>1498</v>
      </c>
      <c r="D22" s="440" t="s">
        <v>891</v>
      </c>
      <c r="E22" s="444">
        <v>1</v>
      </c>
      <c r="F22" s="1960"/>
      <c r="G22" s="445">
        <f>ROUND(F22*E22,2)</f>
        <v>0</v>
      </c>
    </row>
    <row r="23" spans="1:73" ht="25.5" x14ac:dyDescent="0.2">
      <c r="A23" s="442">
        <v>2</v>
      </c>
      <c r="B23" s="443" t="s">
        <v>890</v>
      </c>
      <c r="C23" s="446" t="s">
        <v>1499</v>
      </c>
      <c r="D23" s="440" t="s">
        <v>891</v>
      </c>
      <c r="E23" s="444">
        <v>1</v>
      </c>
      <c r="F23" s="1960"/>
      <c r="G23" s="445">
        <f t="shared" ref="G23:G43" si="0">ROUND(F23*E23,2)</f>
        <v>0</v>
      </c>
    </row>
    <row r="24" spans="1:73" ht="25.5" x14ac:dyDescent="0.2">
      <c r="A24" s="442">
        <v>3</v>
      </c>
      <c r="B24" s="443" t="s">
        <v>892</v>
      </c>
      <c r="C24" s="446" t="s">
        <v>233</v>
      </c>
      <c r="D24" s="440" t="s">
        <v>15</v>
      </c>
      <c r="E24" s="444">
        <v>50</v>
      </c>
      <c r="F24" s="1960"/>
      <c r="G24" s="445">
        <f t="shared" si="0"/>
        <v>0</v>
      </c>
    </row>
    <row r="25" spans="1:73" x14ac:dyDescent="0.2">
      <c r="A25" s="442">
        <v>4</v>
      </c>
      <c r="B25" s="443" t="s">
        <v>893</v>
      </c>
      <c r="C25" s="446" t="s">
        <v>1500</v>
      </c>
      <c r="D25" s="440" t="s">
        <v>15</v>
      </c>
      <c r="E25" s="444">
        <v>50</v>
      </c>
      <c r="F25" s="1960"/>
      <c r="G25" s="445">
        <f t="shared" si="0"/>
        <v>0</v>
      </c>
    </row>
    <row r="26" spans="1:73" x14ac:dyDescent="0.2">
      <c r="A26" s="442">
        <v>5</v>
      </c>
      <c r="B26" s="443" t="s">
        <v>894</v>
      </c>
      <c r="C26" s="442" t="s">
        <v>1501</v>
      </c>
      <c r="D26" s="440" t="s">
        <v>15</v>
      </c>
      <c r="E26" s="444">
        <v>25</v>
      </c>
      <c r="F26" s="1960"/>
      <c r="G26" s="445">
        <f t="shared" si="0"/>
        <v>0</v>
      </c>
    </row>
    <row r="27" spans="1:73" s="441" customFormat="1" x14ac:dyDescent="0.2">
      <c r="A27" s="447"/>
      <c r="B27" s="916">
        <v>12</v>
      </c>
      <c r="C27" s="448" t="s">
        <v>19</v>
      </c>
      <c r="D27" s="449"/>
      <c r="E27" s="450"/>
      <c r="F27" s="1961"/>
      <c r="G27" s="450"/>
      <c r="H27" s="813"/>
      <c r="I27" s="712"/>
      <c r="J27" s="712"/>
      <c r="K27" s="712"/>
      <c r="L27" s="432"/>
      <c r="M27" s="432"/>
      <c r="N27" s="432"/>
      <c r="O27" s="432"/>
      <c r="P27" s="432"/>
      <c r="Q27" s="432"/>
      <c r="R27" s="432"/>
      <c r="S27" s="432"/>
      <c r="T27" s="432"/>
      <c r="U27" s="432"/>
      <c r="V27" s="432"/>
      <c r="W27" s="432"/>
      <c r="X27" s="432"/>
      <c r="Y27" s="432"/>
      <c r="Z27" s="432"/>
      <c r="AA27" s="432"/>
      <c r="AB27" s="432"/>
      <c r="AC27" s="432"/>
      <c r="AD27" s="432"/>
      <c r="AE27" s="432"/>
      <c r="AF27" s="432"/>
      <c r="AG27" s="432"/>
      <c r="AH27" s="432"/>
      <c r="AI27" s="432"/>
      <c r="AJ27" s="432"/>
      <c r="AK27" s="432"/>
      <c r="AL27" s="432"/>
      <c r="AM27" s="432"/>
      <c r="AN27" s="432"/>
      <c r="AO27" s="432"/>
      <c r="AP27" s="432"/>
      <c r="AQ27" s="432"/>
      <c r="AR27" s="432"/>
      <c r="AS27" s="432"/>
      <c r="AT27" s="432"/>
      <c r="AU27" s="432"/>
      <c r="AV27" s="432"/>
      <c r="AW27" s="432"/>
      <c r="AX27" s="432"/>
      <c r="AY27" s="432"/>
      <c r="AZ27" s="432"/>
      <c r="BA27" s="432"/>
      <c r="BB27" s="432"/>
      <c r="BC27" s="432"/>
      <c r="BD27" s="432"/>
      <c r="BE27" s="432"/>
      <c r="BF27" s="432"/>
      <c r="BG27" s="432"/>
      <c r="BH27" s="432"/>
      <c r="BI27" s="432"/>
      <c r="BJ27" s="432"/>
      <c r="BK27" s="432"/>
      <c r="BL27" s="432"/>
      <c r="BM27" s="432"/>
      <c r="BN27" s="432"/>
      <c r="BO27" s="432"/>
      <c r="BP27" s="432"/>
      <c r="BQ27" s="432"/>
      <c r="BR27" s="432"/>
      <c r="BS27" s="432"/>
      <c r="BT27" s="432"/>
      <c r="BU27" s="432"/>
    </row>
    <row r="28" spans="1:73" ht="25.5" x14ac:dyDescent="0.2">
      <c r="A28" s="442">
        <v>6</v>
      </c>
      <c r="B28" s="443" t="s">
        <v>895</v>
      </c>
      <c r="C28" s="442" t="s">
        <v>1502</v>
      </c>
      <c r="D28" s="440" t="s">
        <v>239</v>
      </c>
      <c r="E28" s="444">
        <v>860</v>
      </c>
      <c r="F28" s="1960"/>
      <c r="G28" s="445">
        <f t="shared" si="0"/>
        <v>0</v>
      </c>
    </row>
    <row r="29" spans="1:73" ht="25.5" x14ac:dyDescent="0.2">
      <c r="A29" s="442">
        <v>7</v>
      </c>
      <c r="B29" s="443" t="s">
        <v>896</v>
      </c>
      <c r="C29" s="442" t="s">
        <v>21</v>
      </c>
      <c r="D29" s="440" t="s">
        <v>239</v>
      </c>
      <c r="E29" s="444">
        <v>60</v>
      </c>
      <c r="F29" s="1960"/>
      <c r="G29" s="445">
        <f t="shared" si="0"/>
        <v>0</v>
      </c>
    </row>
    <row r="30" spans="1:73" ht="25.5" x14ac:dyDescent="0.2">
      <c r="A30" s="442">
        <v>8</v>
      </c>
      <c r="B30" s="443" t="s">
        <v>897</v>
      </c>
      <c r="C30" s="442" t="s">
        <v>1503</v>
      </c>
      <c r="D30" s="440" t="s">
        <v>15</v>
      </c>
      <c r="E30" s="444">
        <v>25</v>
      </c>
      <c r="F30" s="1960"/>
      <c r="G30" s="445">
        <f t="shared" si="0"/>
        <v>0</v>
      </c>
    </row>
    <row r="31" spans="1:73" ht="25.5" x14ac:dyDescent="0.2">
      <c r="A31" s="442">
        <v>9</v>
      </c>
      <c r="B31" s="443" t="s">
        <v>898</v>
      </c>
      <c r="C31" s="442" t="s">
        <v>1504</v>
      </c>
      <c r="D31" s="440" t="s">
        <v>15</v>
      </c>
      <c r="E31" s="444">
        <v>10</v>
      </c>
      <c r="F31" s="1960"/>
      <c r="G31" s="445">
        <f t="shared" si="0"/>
        <v>0</v>
      </c>
    </row>
    <row r="32" spans="1:73" ht="25.5" x14ac:dyDescent="0.2">
      <c r="A32" s="442">
        <v>10</v>
      </c>
      <c r="B32" s="443" t="s">
        <v>899</v>
      </c>
      <c r="C32" s="442" t="s">
        <v>1512</v>
      </c>
      <c r="D32" s="440" t="s">
        <v>15</v>
      </c>
      <c r="E32" s="444"/>
      <c r="F32" s="1960"/>
      <c r="G32" s="445">
        <f t="shared" si="0"/>
        <v>0</v>
      </c>
    </row>
    <row r="33" spans="1:73" ht="25.5" x14ac:dyDescent="0.2">
      <c r="A33" s="442">
        <v>11</v>
      </c>
      <c r="B33" s="443" t="s">
        <v>900</v>
      </c>
      <c r="C33" s="442" t="s">
        <v>1511</v>
      </c>
      <c r="D33" s="440" t="s">
        <v>15</v>
      </c>
      <c r="E33" s="444">
        <v>10</v>
      </c>
      <c r="F33" s="1960"/>
      <c r="G33" s="445">
        <f t="shared" si="0"/>
        <v>0</v>
      </c>
    </row>
    <row r="34" spans="1:73" x14ac:dyDescent="0.2">
      <c r="A34" s="442">
        <v>12</v>
      </c>
      <c r="B34" s="443" t="s">
        <v>901</v>
      </c>
      <c r="C34" s="442" t="s">
        <v>902</v>
      </c>
      <c r="D34" s="440" t="s">
        <v>170</v>
      </c>
      <c r="E34" s="444">
        <v>120</v>
      </c>
      <c r="F34" s="1960"/>
      <c r="G34" s="445">
        <f t="shared" si="0"/>
        <v>0</v>
      </c>
    </row>
    <row r="35" spans="1:73" x14ac:dyDescent="0.2">
      <c r="A35" s="442">
        <v>13</v>
      </c>
      <c r="B35" s="443" t="s">
        <v>903</v>
      </c>
      <c r="C35" s="442" t="s">
        <v>319</v>
      </c>
      <c r="D35" s="440" t="s">
        <v>12</v>
      </c>
      <c r="E35" s="444">
        <v>300</v>
      </c>
      <c r="F35" s="1960"/>
      <c r="G35" s="445">
        <f t="shared" si="0"/>
        <v>0</v>
      </c>
    </row>
    <row r="36" spans="1:73" x14ac:dyDescent="0.2">
      <c r="A36" s="442">
        <v>14</v>
      </c>
      <c r="B36" s="443" t="s">
        <v>904</v>
      </c>
      <c r="C36" s="442" t="s">
        <v>905</v>
      </c>
      <c r="D36" s="440" t="s">
        <v>15</v>
      </c>
      <c r="E36" s="444">
        <v>2</v>
      </c>
      <c r="F36" s="1960"/>
      <c r="G36" s="445">
        <f t="shared" si="0"/>
        <v>0</v>
      </c>
    </row>
    <row r="37" spans="1:73" x14ac:dyDescent="0.2">
      <c r="A37" s="442">
        <v>15</v>
      </c>
      <c r="B37" s="443" t="s">
        <v>906</v>
      </c>
      <c r="C37" s="442" t="s">
        <v>1505</v>
      </c>
      <c r="D37" s="440" t="s">
        <v>239</v>
      </c>
      <c r="E37" s="444">
        <v>6800</v>
      </c>
      <c r="F37" s="1960"/>
      <c r="G37" s="445">
        <f t="shared" si="0"/>
        <v>0</v>
      </c>
    </row>
    <row r="38" spans="1:73" ht="25.5" x14ac:dyDescent="0.2">
      <c r="A38" s="442">
        <v>17</v>
      </c>
      <c r="B38" s="443" t="s">
        <v>908</v>
      </c>
      <c r="C38" s="442" t="s">
        <v>1507</v>
      </c>
      <c r="D38" s="440" t="s">
        <v>12</v>
      </c>
      <c r="E38" s="444">
        <v>30</v>
      </c>
      <c r="F38" s="1960"/>
      <c r="G38" s="445">
        <f t="shared" si="0"/>
        <v>0</v>
      </c>
    </row>
    <row r="39" spans="1:73" ht="25.5" x14ac:dyDescent="0.2">
      <c r="A39" s="442">
        <v>18</v>
      </c>
      <c r="B39" s="443" t="s">
        <v>909</v>
      </c>
      <c r="C39" s="442" t="s">
        <v>1508</v>
      </c>
      <c r="D39" s="440" t="s">
        <v>15</v>
      </c>
      <c r="E39" s="444">
        <v>6</v>
      </c>
      <c r="F39" s="1960"/>
      <c r="G39" s="445">
        <f t="shared" si="0"/>
        <v>0</v>
      </c>
    </row>
    <row r="40" spans="1:73" x14ac:dyDescent="0.2">
      <c r="A40" s="442">
        <v>19</v>
      </c>
      <c r="B40" s="443" t="s">
        <v>910</v>
      </c>
      <c r="C40" s="442" t="s">
        <v>1509</v>
      </c>
      <c r="D40" s="440" t="s">
        <v>243</v>
      </c>
      <c r="E40" s="444"/>
      <c r="F40" s="1960"/>
      <c r="G40" s="445">
        <f t="shared" si="0"/>
        <v>0</v>
      </c>
    </row>
    <row r="41" spans="1:73" s="441" customFormat="1" x14ac:dyDescent="0.2">
      <c r="A41" s="447"/>
      <c r="B41" s="917">
        <v>13</v>
      </c>
      <c r="C41" s="448" t="s">
        <v>33</v>
      </c>
      <c r="D41" s="449"/>
      <c r="E41" s="450"/>
      <c r="F41" s="1961"/>
      <c r="G41" s="450"/>
      <c r="H41" s="813"/>
      <c r="I41" s="712"/>
      <c r="J41" s="712"/>
      <c r="K41" s="712"/>
      <c r="L41" s="432"/>
      <c r="M41" s="432"/>
      <c r="N41" s="432"/>
      <c r="O41" s="432"/>
      <c r="P41" s="432"/>
      <c r="Q41" s="432"/>
      <c r="R41" s="432"/>
      <c r="S41" s="432"/>
      <c r="T41" s="432"/>
      <c r="U41" s="432"/>
      <c r="V41" s="432"/>
      <c r="W41" s="432"/>
      <c r="X41" s="432"/>
      <c r="Y41" s="432"/>
      <c r="Z41" s="432"/>
      <c r="AA41" s="432"/>
      <c r="AB41" s="432"/>
      <c r="AC41" s="432"/>
      <c r="AD41" s="432"/>
      <c r="AE41" s="432"/>
      <c r="AF41" s="432"/>
      <c r="AG41" s="432"/>
      <c r="AH41" s="432"/>
      <c r="AI41" s="432"/>
      <c r="AJ41" s="432"/>
      <c r="AK41" s="432"/>
      <c r="AL41" s="432"/>
      <c r="AM41" s="432"/>
      <c r="AN41" s="432"/>
      <c r="AO41" s="432"/>
      <c r="AP41" s="432"/>
      <c r="AQ41" s="432"/>
      <c r="AR41" s="432"/>
      <c r="AS41" s="432"/>
      <c r="AT41" s="432"/>
      <c r="AU41" s="432"/>
      <c r="AV41" s="432"/>
      <c r="AW41" s="432"/>
      <c r="AX41" s="432"/>
      <c r="AY41" s="432"/>
      <c r="AZ41" s="432"/>
      <c r="BA41" s="432"/>
      <c r="BB41" s="432"/>
      <c r="BC41" s="432"/>
      <c r="BD41" s="432"/>
      <c r="BE41" s="432"/>
      <c r="BF41" s="432"/>
      <c r="BG41" s="432"/>
      <c r="BH41" s="432"/>
      <c r="BI41" s="432"/>
      <c r="BJ41" s="432"/>
      <c r="BK41" s="432"/>
      <c r="BL41" s="432"/>
      <c r="BM41" s="432"/>
      <c r="BN41" s="432"/>
      <c r="BO41" s="432"/>
      <c r="BP41" s="432"/>
      <c r="BQ41" s="432"/>
      <c r="BR41" s="432"/>
      <c r="BS41" s="432"/>
      <c r="BT41" s="432"/>
      <c r="BU41" s="432"/>
    </row>
    <row r="42" spans="1:73" ht="76.5" x14ac:dyDescent="0.2">
      <c r="A42" s="442">
        <v>20</v>
      </c>
      <c r="B42" s="443" t="s">
        <v>912</v>
      </c>
      <c r="C42" s="442" t="s">
        <v>2944</v>
      </c>
      <c r="D42" s="440" t="s">
        <v>435</v>
      </c>
      <c r="E42" s="444">
        <v>1</v>
      </c>
      <c r="F42" s="1964">
        <v>25000</v>
      </c>
      <c r="G42" s="445">
        <f t="shared" si="0"/>
        <v>25000</v>
      </c>
      <c r="H42" s="712"/>
      <c r="I42" s="714"/>
    </row>
    <row r="43" spans="1:73" x14ac:dyDescent="0.2">
      <c r="A43" s="442">
        <v>21</v>
      </c>
      <c r="B43" s="443" t="s">
        <v>913</v>
      </c>
      <c r="C43" s="442" t="s">
        <v>914</v>
      </c>
      <c r="D43" s="440" t="s">
        <v>15</v>
      </c>
      <c r="E43" s="444">
        <v>1</v>
      </c>
      <c r="F43" s="1960"/>
      <c r="G43" s="445">
        <f t="shared" si="0"/>
        <v>0</v>
      </c>
      <c r="H43" s="712"/>
      <c r="I43" s="714"/>
    </row>
    <row r="44" spans="1:73" s="436" customFormat="1" ht="15" x14ac:dyDescent="0.25">
      <c r="A44" s="437" t="s">
        <v>232</v>
      </c>
      <c r="B44" s="452"/>
      <c r="C44" s="452" t="s">
        <v>38</v>
      </c>
      <c r="D44" s="438"/>
      <c r="E44" s="453"/>
      <c r="F44" s="1958"/>
      <c r="G44" s="454">
        <f>SUM(G22:G43)</f>
        <v>25000</v>
      </c>
      <c r="H44" s="814"/>
      <c r="I44" s="713"/>
      <c r="J44" s="713"/>
      <c r="K44" s="712"/>
      <c r="L44" s="432"/>
      <c r="M44" s="432"/>
      <c r="N44" s="432"/>
      <c r="O44" s="432"/>
      <c r="P44" s="432"/>
      <c r="Q44" s="432"/>
      <c r="R44" s="432"/>
      <c r="S44" s="432"/>
      <c r="T44" s="432"/>
      <c r="U44" s="432"/>
      <c r="V44" s="432"/>
      <c r="W44" s="432"/>
      <c r="X44" s="432"/>
      <c r="Y44" s="432"/>
      <c r="Z44" s="432"/>
      <c r="AA44" s="432"/>
      <c r="AB44" s="432"/>
      <c r="AC44" s="432"/>
      <c r="AD44" s="432"/>
      <c r="AE44" s="432"/>
      <c r="AF44" s="432"/>
      <c r="AG44" s="432"/>
      <c r="AH44" s="432"/>
      <c r="AI44" s="432"/>
      <c r="AJ44" s="432"/>
      <c r="AK44" s="432"/>
      <c r="AL44" s="432"/>
      <c r="AM44" s="432"/>
      <c r="AN44" s="432"/>
      <c r="AO44" s="432"/>
      <c r="AP44" s="432"/>
      <c r="AQ44" s="432"/>
      <c r="AR44" s="432"/>
      <c r="AS44" s="432"/>
      <c r="AT44" s="432"/>
      <c r="AU44" s="432"/>
      <c r="AV44" s="432"/>
      <c r="AW44" s="432"/>
      <c r="AX44" s="432"/>
      <c r="AY44" s="432"/>
      <c r="AZ44" s="432"/>
      <c r="BA44" s="432"/>
      <c r="BB44" s="432"/>
      <c r="BC44" s="432"/>
      <c r="BD44" s="432"/>
      <c r="BE44" s="432"/>
      <c r="BF44" s="432"/>
      <c r="BG44" s="432"/>
      <c r="BH44" s="432"/>
      <c r="BI44" s="432"/>
      <c r="BJ44" s="432"/>
      <c r="BK44" s="432"/>
      <c r="BL44" s="432"/>
      <c r="BM44" s="432"/>
      <c r="BN44" s="432"/>
      <c r="BO44" s="432"/>
      <c r="BP44" s="432"/>
      <c r="BQ44" s="432"/>
      <c r="BR44" s="432"/>
      <c r="BS44" s="432"/>
      <c r="BT44" s="432"/>
      <c r="BU44" s="432"/>
    </row>
    <row r="45" spans="1:73" x14ac:dyDescent="0.2">
      <c r="A45" s="442"/>
      <c r="B45" s="442"/>
      <c r="C45" s="442"/>
      <c r="D45" s="440"/>
      <c r="E45" s="444"/>
      <c r="F45" s="1960"/>
      <c r="G45" s="445"/>
    </row>
    <row r="46" spans="1:73" ht="15" x14ac:dyDescent="0.25">
      <c r="A46" s="437" t="s">
        <v>247</v>
      </c>
      <c r="B46" s="452"/>
      <c r="C46" s="452" t="s">
        <v>40</v>
      </c>
      <c r="D46" s="438"/>
      <c r="E46" s="453"/>
      <c r="F46" s="1958"/>
      <c r="G46" s="454"/>
    </row>
    <row r="47" spans="1:73" s="441" customFormat="1" x14ac:dyDescent="0.2">
      <c r="A47" s="447"/>
      <c r="B47" s="917">
        <v>21</v>
      </c>
      <c r="C47" s="448" t="s">
        <v>42</v>
      </c>
      <c r="D47" s="449"/>
      <c r="E47" s="450"/>
      <c r="F47" s="1959"/>
      <c r="G47" s="451"/>
      <c r="H47" s="813"/>
      <c r="I47" s="712"/>
      <c r="J47" s="712"/>
      <c r="K47" s="712"/>
      <c r="L47" s="432"/>
      <c r="M47" s="432"/>
      <c r="N47" s="432"/>
      <c r="O47" s="432"/>
      <c r="P47" s="432"/>
      <c r="Q47" s="432"/>
      <c r="R47" s="432"/>
      <c r="S47" s="432"/>
      <c r="T47" s="432"/>
      <c r="U47" s="432"/>
      <c r="V47" s="432"/>
      <c r="W47" s="432"/>
      <c r="X47" s="432"/>
      <c r="Y47" s="432"/>
      <c r="Z47" s="432"/>
      <c r="AA47" s="432"/>
      <c r="AB47" s="432"/>
      <c r="AC47" s="432"/>
      <c r="AD47" s="432"/>
      <c r="AE47" s="432"/>
      <c r="AF47" s="432"/>
      <c r="AG47" s="432"/>
      <c r="AH47" s="432"/>
      <c r="AI47" s="432"/>
      <c r="AJ47" s="432"/>
      <c r="AK47" s="432"/>
      <c r="AL47" s="432"/>
      <c r="AM47" s="432"/>
      <c r="AN47" s="432"/>
      <c r="AO47" s="432"/>
      <c r="AP47" s="432"/>
      <c r="AQ47" s="432"/>
      <c r="AR47" s="432"/>
      <c r="AS47" s="432"/>
      <c r="AT47" s="432"/>
      <c r="AU47" s="432"/>
      <c r="AV47" s="432"/>
      <c r="AW47" s="432"/>
      <c r="AX47" s="432"/>
      <c r="AY47" s="432"/>
      <c r="AZ47" s="432"/>
      <c r="BA47" s="432"/>
      <c r="BB47" s="432"/>
      <c r="BC47" s="432"/>
      <c r="BD47" s="432"/>
      <c r="BE47" s="432"/>
      <c r="BF47" s="432"/>
      <c r="BG47" s="432"/>
      <c r="BH47" s="432"/>
      <c r="BI47" s="432"/>
      <c r="BJ47" s="432"/>
      <c r="BK47" s="432"/>
      <c r="BL47" s="432"/>
      <c r="BM47" s="432"/>
      <c r="BN47" s="432"/>
      <c r="BO47" s="432"/>
      <c r="BP47" s="432"/>
      <c r="BQ47" s="432"/>
      <c r="BR47" s="432"/>
      <c r="BS47" s="432"/>
      <c r="BT47" s="432"/>
      <c r="BU47" s="432"/>
    </row>
    <row r="48" spans="1:73" ht="25.5" x14ac:dyDescent="0.2">
      <c r="A48" s="442">
        <v>1</v>
      </c>
      <c r="B48" s="443" t="s">
        <v>915</v>
      </c>
      <c r="C48" s="442" t="s">
        <v>1513</v>
      </c>
      <c r="D48" s="440" t="s">
        <v>243</v>
      </c>
      <c r="E48" s="444">
        <v>272</v>
      </c>
      <c r="F48" s="1960"/>
      <c r="G48" s="445">
        <f t="shared" ref="G48" si="1">ROUND(F48*E48,2)</f>
        <v>0</v>
      </c>
    </row>
    <row r="49" spans="1:73" ht="25.5" x14ac:dyDescent="0.2">
      <c r="A49" s="442">
        <v>2</v>
      </c>
      <c r="B49" s="443" t="s">
        <v>916</v>
      </c>
      <c r="C49" s="442" t="s">
        <v>1514</v>
      </c>
      <c r="D49" s="440" t="s">
        <v>243</v>
      </c>
      <c r="E49" s="444">
        <v>1800</v>
      </c>
      <c r="F49" s="1960"/>
      <c r="G49" s="445">
        <f t="shared" ref="G49:G75" si="2">ROUND(F49*E49,2)</f>
        <v>0</v>
      </c>
    </row>
    <row r="50" spans="1:73" ht="25.5" x14ac:dyDescent="0.2">
      <c r="A50" s="442">
        <v>3</v>
      </c>
      <c r="B50" s="443" t="s">
        <v>917</v>
      </c>
      <c r="C50" s="442" t="s">
        <v>1515</v>
      </c>
      <c r="D50" s="440" t="s">
        <v>243</v>
      </c>
      <c r="E50" s="444">
        <v>3100</v>
      </c>
      <c r="F50" s="1960"/>
      <c r="G50" s="445">
        <f t="shared" si="2"/>
        <v>0</v>
      </c>
    </row>
    <row r="51" spans="1:73" ht="25.5" x14ac:dyDescent="0.2">
      <c r="A51" s="442">
        <v>4</v>
      </c>
      <c r="B51" s="443" t="s">
        <v>918</v>
      </c>
      <c r="C51" s="442" t="s">
        <v>1516</v>
      </c>
      <c r="D51" s="440" t="s">
        <v>243</v>
      </c>
      <c r="E51" s="444">
        <v>1400</v>
      </c>
      <c r="F51" s="1960"/>
      <c r="G51" s="445">
        <f t="shared" si="2"/>
        <v>0</v>
      </c>
    </row>
    <row r="52" spans="1:73" ht="25.5" x14ac:dyDescent="0.2">
      <c r="A52" s="442">
        <v>5</v>
      </c>
      <c r="B52" s="443" t="s">
        <v>919</v>
      </c>
      <c r="C52" s="442" t="s">
        <v>1517</v>
      </c>
      <c r="D52" s="440" t="s">
        <v>243</v>
      </c>
      <c r="E52" s="444">
        <v>1005</v>
      </c>
      <c r="F52" s="1960"/>
      <c r="G52" s="445">
        <f t="shared" si="2"/>
        <v>0</v>
      </c>
    </row>
    <row r="53" spans="1:73" ht="38.25" x14ac:dyDescent="0.2">
      <c r="A53" s="442">
        <v>6</v>
      </c>
      <c r="B53" s="443" t="s">
        <v>920</v>
      </c>
      <c r="C53" s="442" t="s">
        <v>1518</v>
      </c>
      <c r="D53" s="440" t="s">
        <v>243</v>
      </c>
      <c r="E53" s="444">
        <v>280</v>
      </c>
      <c r="F53" s="1960"/>
      <c r="G53" s="445">
        <f t="shared" si="2"/>
        <v>0</v>
      </c>
    </row>
    <row r="54" spans="1:73" ht="38.25" x14ac:dyDescent="0.2">
      <c r="A54" s="442">
        <v>7</v>
      </c>
      <c r="B54" s="443" t="s">
        <v>921</v>
      </c>
      <c r="C54" s="442" t="s">
        <v>1519</v>
      </c>
      <c r="D54" s="440" t="s">
        <v>243</v>
      </c>
      <c r="E54" s="444">
        <v>220</v>
      </c>
      <c r="F54" s="1960"/>
      <c r="G54" s="445">
        <f t="shared" si="2"/>
        <v>0</v>
      </c>
    </row>
    <row r="55" spans="1:73" ht="38.25" x14ac:dyDescent="0.2">
      <c r="A55" s="442">
        <v>8</v>
      </c>
      <c r="B55" s="443" t="s">
        <v>922</v>
      </c>
      <c r="C55" s="442" t="s">
        <v>1520</v>
      </c>
      <c r="D55" s="440" t="s">
        <v>243</v>
      </c>
      <c r="E55" s="444">
        <v>160</v>
      </c>
      <c r="F55" s="1960"/>
      <c r="G55" s="445">
        <f t="shared" si="2"/>
        <v>0</v>
      </c>
    </row>
    <row r="56" spans="1:73" ht="38.25" x14ac:dyDescent="0.2">
      <c r="A56" s="442">
        <v>9</v>
      </c>
      <c r="B56" s="443" t="s">
        <v>923</v>
      </c>
      <c r="C56" s="442" t="s">
        <v>1521</v>
      </c>
      <c r="D56" s="440" t="s">
        <v>243</v>
      </c>
      <c r="E56" s="444">
        <v>195</v>
      </c>
      <c r="F56" s="1960"/>
      <c r="G56" s="445">
        <f t="shared" si="2"/>
        <v>0</v>
      </c>
    </row>
    <row r="57" spans="1:73" ht="38.25" x14ac:dyDescent="0.2">
      <c r="A57" s="442">
        <v>10</v>
      </c>
      <c r="B57" s="443" t="s">
        <v>924</v>
      </c>
      <c r="C57" s="442" t="s">
        <v>1522</v>
      </c>
      <c r="D57" s="440" t="s">
        <v>243</v>
      </c>
      <c r="E57" s="445">
        <v>175</v>
      </c>
      <c r="F57" s="1960"/>
      <c r="G57" s="445">
        <f t="shared" si="2"/>
        <v>0</v>
      </c>
    </row>
    <row r="58" spans="1:73" ht="38.25" x14ac:dyDescent="0.2">
      <c r="A58" s="442">
        <v>11</v>
      </c>
      <c r="B58" s="443" t="s">
        <v>925</v>
      </c>
      <c r="C58" s="442" t="s">
        <v>1523</v>
      </c>
      <c r="D58" s="440" t="s">
        <v>243</v>
      </c>
      <c r="E58" s="445">
        <v>90</v>
      </c>
      <c r="F58" s="1960"/>
      <c r="G58" s="445">
        <f t="shared" si="2"/>
        <v>0</v>
      </c>
    </row>
    <row r="59" spans="1:73" x14ac:dyDescent="0.2">
      <c r="A59" s="447"/>
      <c r="B59" s="917">
        <v>22</v>
      </c>
      <c r="C59" s="448" t="s">
        <v>49</v>
      </c>
      <c r="D59" s="449"/>
      <c r="E59" s="450"/>
      <c r="F59" s="1961"/>
      <c r="G59" s="450"/>
    </row>
    <row r="60" spans="1:73" x14ac:dyDescent="0.2">
      <c r="A60" s="442">
        <v>12</v>
      </c>
      <c r="B60" s="443" t="s">
        <v>926</v>
      </c>
      <c r="C60" s="442" t="s">
        <v>1524</v>
      </c>
      <c r="D60" s="440" t="s">
        <v>239</v>
      </c>
      <c r="E60" s="444">
        <v>6310</v>
      </c>
      <c r="F60" s="1960"/>
      <c r="G60" s="445">
        <f t="shared" si="2"/>
        <v>0</v>
      </c>
    </row>
    <row r="61" spans="1:73" x14ac:dyDescent="0.2">
      <c r="A61" s="442">
        <v>13</v>
      </c>
      <c r="B61" s="443" t="s">
        <v>927</v>
      </c>
      <c r="C61" s="442" t="s">
        <v>1525</v>
      </c>
      <c r="D61" s="440" t="s">
        <v>239</v>
      </c>
      <c r="E61" s="444">
        <v>2460</v>
      </c>
      <c r="F61" s="1960"/>
      <c r="G61" s="445">
        <f t="shared" si="2"/>
        <v>0</v>
      </c>
    </row>
    <row r="62" spans="1:73" x14ac:dyDescent="0.2">
      <c r="A62" s="442">
        <v>14</v>
      </c>
      <c r="B62" s="443" t="s">
        <v>928</v>
      </c>
      <c r="C62" s="442" t="s">
        <v>1526</v>
      </c>
      <c r="D62" s="440" t="s">
        <v>239</v>
      </c>
      <c r="E62" s="444">
        <v>1100</v>
      </c>
      <c r="F62" s="1960"/>
      <c r="G62" s="445">
        <f t="shared" si="2"/>
        <v>0</v>
      </c>
    </row>
    <row r="63" spans="1:73" s="441" customFormat="1" x14ac:dyDescent="0.2">
      <c r="A63" s="447"/>
      <c r="B63" s="916">
        <v>23</v>
      </c>
      <c r="C63" s="448" t="s">
        <v>1527</v>
      </c>
      <c r="D63" s="449"/>
      <c r="E63" s="450"/>
      <c r="F63" s="1961"/>
      <c r="G63" s="450"/>
      <c r="H63" s="813"/>
      <c r="I63" s="712"/>
      <c r="J63" s="712"/>
      <c r="K63" s="712"/>
      <c r="L63" s="432"/>
      <c r="M63" s="432"/>
      <c r="N63" s="432"/>
      <c r="O63" s="432"/>
      <c r="P63" s="432"/>
      <c r="Q63" s="432"/>
      <c r="R63" s="432"/>
      <c r="S63" s="432"/>
      <c r="T63" s="432"/>
      <c r="U63" s="432"/>
      <c r="V63" s="432"/>
      <c r="W63" s="432"/>
      <c r="X63" s="432"/>
      <c r="Y63" s="432"/>
      <c r="Z63" s="432"/>
      <c r="AA63" s="432"/>
      <c r="AB63" s="432"/>
      <c r="AC63" s="432"/>
      <c r="AD63" s="432"/>
      <c r="AE63" s="432"/>
      <c r="AF63" s="432"/>
      <c r="AG63" s="432"/>
      <c r="AH63" s="432"/>
      <c r="AI63" s="432"/>
      <c r="AJ63" s="432"/>
      <c r="AK63" s="432"/>
      <c r="AL63" s="432"/>
      <c r="AM63" s="432"/>
      <c r="AN63" s="432"/>
      <c r="AO63" s="432"/>
      <c r="AP63" s="432"/>
      <c r="AQ63" s="432"/>
      <c r="AR63" s="432"/>
      <c r="AS63" s="432"/>
      <c r="AT63" s="432"/>
      <c r="AU63" s="432"/>
      <c r="AV63" s="432"/>
      <c r="AW63" s="432"/>
      <c r="AX63" s="432"/>
      <c r="AY63" s="432"/>
      <c r="AZ63" s="432"/>
      <c r="BA63" s="432"/>
      <c r="BB63" s="432"/>
      <c r="BC63" s="432"/>
      <c r="BD63" s="432"/>
      <c r="BE63" s="432"/>
      <c r="BF63" s="432"/>
      <c r="BG63" s="432"/>
      <c r="BH63" s="432"/>
      <c r="BI63" s="432"/>
      <c r="BJ63" s="432"/>
      <c r="BK63" s="432"/>
      <c r="BL63" s="432"/>
      <c r="BM63" s="432"/>
      <c r="BN63" s="432"/>
      <c r="BO63" s="432"/>
      <c r="BP63" s="432"/>
      <c r="BQ63" s="432"/>
      <c r="BR63" s="432"/>
      <c r="BS63" s="432"/>
      <c r="BT63" s="432"/>
      <c r="BU63" s="432"/>
    </row>
    <row r="64" spans="1:73" ht="25.5" x14ac:dyDescent="0.2">
      <c r="A64" s="442">
        <v>15</v>
      </c>
      <c r="B64" s="443" t="s">
        <v>929</v>
      </c>
      <c r="C64" s="442" t="s">
        <v>1528</v>
      </c>
      <c r="D64" s="440" t="s">
        <v>239</v>
      </c>
      <c r="E64" s="444">
        <v>8800</v>
      </c>
      <c r="F64" s="1960"/>
      <c r="G64" s="445">
        <f t="shared" si="2"/>
        <v>0</v>
      </c>
    </row>
    <row r="65" spans="1:73" s="441" customFormat="1" x14ac:dyDescent="0.2">
      <c r="A65" s="447"/>
      <c r="B65" s="916">
        <v>24</v>
      </c>
      <c r="C65" s="448" t="s">
        <v>1529</v>
      </c>
      <c r="D65" s="449"/>
      <c r="E65" s="450"/>
      <c r="F65" s="1961"/>
      <c r="G65" s="450"/>
      <c r="H65" s="813"/>
      <c r="I65" s="712"/>
      <c r="J65" s="712"/>
      <c r="K65" s="712"/>
      <c r="L65" s="432"/>
      <c r="M65" s="432"/>
      <c r="N65" s="432"/>
      <c r="O65" s="432"/>
      <c r="P65" s="432"/>
      <c r="Q65" s="432"/>
      <c r="R65" s="432"/>
      <c r="S65" s="432"/>
      <c r="T65" s="432"/>
      <c r="U65" s="432"/>
      <c r="V65" s="432"/>
      <c r="W65" s="432"/>
      <c r="X65" s="432"/>
      <c r="Y65" s="432"/>
      <c r="Z65" s="432"/>
      <c r="AA65" s="432"/>
      <c r="AB65" s="432"/>
      <c r="AC65" s="432"/>
      <c r="AD65" s="432"/>
      <c r="AE65" s="432"/>
      <c r="AF65" s="432"/>
      <c r="AG65" s="432"/>
      <c r="AH65" s="432"/>
      <c r="AI65" s="432"/>
      <c r="AJ65" s="432"/>
      <c r="AK65" s="432"/>
      <c r="AL65" s="432"/>
      <c r="AM65" s="432"/>
      <c r="AN65" s="432"/>
      <c r="AO65" s="432"/>
      <c r="AP65" s="432"/>
      <c r="AQ65" s="432"/>
      <c r="AR65" s="432"/>
      <c r="AS65" s="432"/>
      <c r="AT65" s="432"/>
      <c r="AU65" s="432"/>
      <c r="AV65" s="432"/>
      <c r="AW65" s="432"/>
      <c r="AX65" s="432"/>
      <c r="AY65" s="432"/>
      <c r="AZ65" s="432"/>
      <c r="BA65" s="432"/>
      <c r="BB65" s="432"/>
      <c r="BC65" s="432"/>
      <c r="BD65" s="432"/>
      <c r="BE65" s="432"/>
      <c r="BF65" s="432"/>
      <c r="BG65" s="432"/>
      <c r="BH65" s="432"/>
      <c r="BI65" s="432"/>
      <c r="BJ65" s="432"/>
      <c r="BK65" s="432"/>
      <c r="BL65" s="432"/>
      <c r="BM65" s="432"/>
      <c r="BN65" s="432"/>
      <c r="BO65" s="432"/>
      <c r="BP65" s="432"/>
      <c r="BQ65" s="432"/>
      <c r="BR65" s="432"/>
      <c r="BS65" s="432"/>
      <c r="BT65" s="432"/>
      <c r="BU65" s="432"/>
    </row>
    <row r="66" spans="1:73" ht="25.5" x14ac:dyDescent="0.2">
      <c r="A66" s="442">
        <v>16</v>
      </c>
      <c r="B66" s="443" t="s">
        <v>930</v>
      </c>
      <c r="C66" s="442" t="s">
        <v>1530</v>
      </c>
      <c r="D66" s="440" t="s">
        <v>243</v>
      </c>
      <c r="E66" s="444">
        <v>4500</v>
      </c>
      <c r="F66" s="1960"/>
      <c r="G66" s="445">
        <f t="shared" si="2"/>
        <v>0</v>
      </c>
    </row>
    <row r="67" spans="1:73" s="441" customFormat="1" x14ac:dyDescent="0.2">
      <c r="A67" s="447"/>
      <c r="B67" s="917">
        <v>25</v>
      </c>
      <c r="C67" s="448" t="s">
        <v>63</v>
      </c>
      <c r="D67" s="449"/>
      <c r="E67" s="450"/>
      <c r="F67" s="1961"/>
      <c r="G67" s="450"/>
      <c r="H67" s="813"/>
      <c r="I67" s="712"/>
      <c r="J67" s="712"/>
      <c r="K67" s="712"/>
      <c r="L67" s="432"/>
      <c r="M67" s="432"/>
      <c r="N67" s="432"/>
      <c r="O67" s="432"/>
      <c r="P67" s="432"/>
      <c r="Q67" s="432"/>
      <c r="R67" s="432"/>
      <c r="S67" s="432"/>
      <c r="T67" s="432"/>
      <c r="U67" s="432"/>
      <c r="V67" s="432"/>
      <c r="W67" s="432"/>
      <c r="X67" s="432"/>
      <c r="Y67" s="432"/>
      <c r="Z67" s="432"/>
      <c r="AA67" s="432"/>
      <c r="AB67" s="432"/>
      <c r="AC67" s="432"/>
      <c r="AD67" s="432"/>
      <c r="AE67" s="432"/>
      <c r="AF67" s="432"/>
      <c r="AG67" s="432"/>
      <c r="AH67" s="432"/>
      <c r="AI67" s="432"/>
      <c r="AJ67" s="432"/>
      <c r="AK67" s="432"/>
      <c r="AL67" s="432"/>
      <c r="AM67" s="432"/>
      <c r="AN67" s="432"/>
      <c r="AO67" s="432"/>
      <c r="AP67" s="432"/>
      <c r="AQ67" s="432"/>
      <c r="AR67" s="432"/>
      <c r="AS67" s="432"/>
      <c r="AT67" s="432"/>
      <c r="AU67" s="432"/>
      <c r="AV67" s="432"/>
      <c r="AW67" s="432"/>
      <c r="AX67" s="432"/>
      <c r="AY67" s="432"/>
      <c r="AZ67" s="432"/>
      <c r="BA67" s="432"/>
      <c r="BB67" s="432"/>
      <c r="BC67" s="432"/>
      <c r="BD67" s="432"/>
      <c r="BE67" s="432"/>
      <c r="BF67" s="432"/>
      <c r="BG67" s="432"/>
      <c r="BH67" s="432"/>
      <c r="BI67" s="432"/>
      <c r="BJ67" s="432"/>
      <c r="BK67" s="432"/>
      <c r="BL67" s="432"/>
      <c r="BM67" s="432"/>
      <c r="BN67" s="432"/>
      <c r="BO67" s="432"/>
      <c r="BP67" s="432"/>
      <c r="BQ67" s="432"/>
      <c r="BR67" s="432"/>
      <c r="BS67" s="432"/>
      <c r="BT67" s="432"/>
      <c r="BU67" s="432"/>
    </row>
    <row r="68" spans="1:73" s="441" customFormat="1" ht="25.5" x14ac:dyDescent="0.2">
      <c r="A68" s="442">
        <v>17</v>
      </c>
      <c r="B68" s="443" t="s">
        <v>931</v>
      </c>
      <c r="C68" s="442" t="s">
        <v>1531</v>
      </c>
      <c r="D68" s="440" t="s">
        <v>239</v>
      </c>
      <c r="E68" s="444">
        <v>1800</v>
      </c>
      <c r="F68" s="1960"/>
      <c r="G68" s="445">
        <f t="shared" si="2"/>
        <v>0</v>
      </c>
      <c r="H68" s="813"/>
      <c r="I68" s="712"/>
      <c r="J68" s="712"/>
      <c r="K68" s="712"/>
      <c r="L68" s="432"/>
      <c r="M68" s="432"/>
      <c r="N68" s="432"/>
      <c r="O68" s="432"/>
      <c r="P68" s="432"/>
      <c r="Q68" s="432"/>
      <c r="R68" s="432"/>
      <c r="S68" s="432"/>
      <c r="T68" s="432"/>
      <c r="U68" s="432"/>
      <c r="V68" s="432"/>
      <c r="W68" s="432"/>
      <c r="X68" s="432"/>
      <c r="Y68" s="432"/>
      <c r="Z68" s="432"/>
      <c r="AA68" s="432"/>
      <c r="AB68" s="432"/>
      <c r="AC68" s="432"/>
      <c r="AD68" s="432"/>
      <c r="AE68" s="432"/>
      <c r="AF68" s="432"/>
      <c r="AG68" s="432"/>
      <c r="AH68" s="432"/>
      <c r="AI68" s="432"/>
      <c r="AJ68" s="432"/>
      <c r="AK68" s="432"/>
      <c r="AL68" s="432"/>
      <c r="AM68" s="432"/>
      <c r="AN68" s="432"/>
      <c r="AO68" s="432"/>
      <c r="AP68" s="432"/>
      <c r="AQ68" s="432"/>
      <c r="AR68" s="432"/>
      <c r="AS68" s="432"/>
      <c r="AT68" s="432"/>
      <c r="AU68" s="432"/>
      <c r="AV68" s="432"/>
      <c r="AW68" s="432"/>
      <c r="AX68" s="432"/>
      <c r="AY68" s="432"/>
      <c r="AZ68" s="432"/>
      <c r="BA68" s="432"/>
      <c r="BB68" s="432"/>
      <c r="BC68" s="432"/>
      <c r="BD68" s="432"/>
      <c r="BE68" s="432"/>
      <c r="BF68" s="432"/>
      <c r="BG68" s="432"/>
      <c r="BH68" s="432"/>
      <c r="BI68" s="432"/>
      <c r="BJ68" s="432"/>
      <c r="BK68" s="432"/>
      <c r="BL68" s="432"/>
      <c r="BM68" s="432"/>
      <c r="BN68" s="432"/>
      <c r="BO68" s="432"/>
      <c r="BP68" s="432"/>
      <c r="BQ68" s="432"/>
      <c r="BR68" s="432"/>
      <c r="BS68" s="432"/>
      <c r="BT68" s="432"/>
      <c r="BU68" s="432"/>
    </row>
    <row r="69" spans="1:73" s="441" customFormat="1" ht="25.5" x14ac:dyDescent="0.2">
      <c r="A69" s="442">
        <v>18</v>
      </c>
      <c r="B69" s="443" t="s">
        <v>932</v>
      </c>
      <c r="C69" s="442" t="s">
        <v>1532</v>
      </c>
      <c r="D69" s="440" t="s">
        <v>239</v>
      </c>
      <c r="E69" s="444">
        <v>220</v>
      </c>
      <c r="F69" s="1960"/>
      <c r="G69" s="445">
        <f t="shared" si="2"/>
        <v>0</v>
      </c>
      <c r="H69" s="813"/>
      <c r="I69" s="712"/>
      <c r="J69" s="712"/>
      <c r="K69" s="712"/>
      <c r="L69" s="432"/>
      <c r="M69" s="432"/>
      <c r="N69" s="432"/>
      <c r="O69" s="432"/>
      <c r="P69" s="432"/>
      <c r="Q69" s="432"/>
      <c r="R69" s="432"/>
      <c r="S69" s="432"/>
      <c r="T69" s="432"/>
      <c r="U69" s="432"/>
      <c r="V69" s="432"/>
      <c r="W69" s="432"/>
      <c r="X69" s="432"/>
      <c r="Y69" s="432"/>
      <c r="Z69" s="432"/>
      <c r="AA69" s="432"/>
      <c r="AB69" s="432"/>
      <c r="AC69" s="432"/>
      <c r="AD69" s="432"/>
      <c r="AE69" s="432"/>
      <c r="AF69" s="432"/>
      <c r="AG69" s="432"/>
      <c r="AH69" s="432"/>
      <c r="AI69" s="432"/>
      <c r="AJ69" s="432"/>
      <c r="AK69" s="432"/>
      <c r="AL69" s="432"/>
      <c r="AM69" s="432"/>
      <c r="AN69" s="432"/>
      <c r="AO69" s="432"/>
      <c r="AP69" s="432"/>
      <c r="AQ69" s="432"/>
      <c r="AR69" s="432"/>
      <c r="AS69" s="432"/>
      <c r="AT69" s="432"/>
      <c r="AU69" s="432"/>
      <c r="AV69" s="432"/>
      <c r="AW69" s="432"/>
      <c r="AX69" s="432"/>
      <c r="AY69" s="432"/>
      <c r="AZ69" s="432"/>
      <c r="BA69" s="432"/>
      <c r="BB69" s="432"/>
      <c r="BC69" s="432"/>
      <c r="BD69" s="432"/>
      <c r="BE69" s="432"/>
      <c r="BF69" s="432"/>
      <c r="BG69" s="432"/>
      <c r="BH69" s="432"/>
      <c r="BI69" s="432"/>
      <c r="BJ69" s="432"/>
      <c r="BK69" s="432"/>
      <c r="BL69" s="432"/>
      <c r="BM69" s="432"/>
      <c r="BN69" s="432"/>
      <c r="BO69" s="432"/>
      <c r="BP69" s="432"/>
      <c r="BQ69" s="432"/>
      <c r="BR69" s="432"/>
      <c r="BS69" s="432"/>
      <c r="BT69" s="432"/>
      <c r="BU69" s="432"/>
    </row>
    <row r="70" spans="1:73" s="441" customFormat="1" ht="25.5" x14ac:dyDescent="0.2">
      <c r="A70" s="442">
        <v>19</v>
      </c>
      <c r="B70" s="443" t="s">
        <v>933</v>
      </c>
      <c r="C70" s="442" t="s">
        <v>1533</v>
      </c>
      <c r="D70" s="440" t="s">
        <v>239</v>
      </c>
      <c r="E70" s="444">
        <v>560</v>
      </c>
      <c r="F70" s="1960"/>
      <c r="G70" s="445">
        <f t="shared" si="2"/>
        <v>0</v>
      </c>
      <c r="H70" s="813"/>
      <c r="I70" s="712"/>
      <c r="J70" s="712"/>
      <c r="K70" s="712"/>
      <c r="L70" s="432"/>
      <c r="M70" s="432"/>
      <c r="N70" s="432"/>
      <c r="O70" s="432"/>
      <c r="P70" s="432"/>
      <c r="Q70" s="432"/>
      <c r="R70" s="432"/>
      <c r="S70" s="432"/>
      <c r="T70" s="432"/>
      <c r="U70" s="432"/>
      <c r="V70" s="432"/>
      <c r="W70" s="432"/>
      <c r="X70" s="432"/>
      <c r="Y70" s="432"/>
      <c r="Z70" s="432"/>
      <c r="AA70" s="432"/>
      <c r="AB70" s="432"/>
      <c r="AC70" s="432"/>
      <c r="AD70" s="432"/>
      <c r="AE70" s="432"/>
      <c r="AF70" s="432"/>
      <c r="AG70" s="432"/>
      <c r="AH70" s="432"/>
      <c r="AI70" s="432"/>
      <c r="AJ70" s="432"/>
      <c r="AK70" s="432"/>
      <c r="AL70" s="432"/>
      <c r="AM70" s="432"/>
      <c r="AN70" s="432"/>
      <c r="AO70" s="432"/>
      <c r="AP70" s="432"/>
      <c r="AQ70" s="432"/>
      <c r="AR70" s="432"/>
      <c r="AS70" s="432"/>
      <c r="AT70" s="432"/>
      <c r="AU70" s="432"/>
      <c r="AV70" s="432"/>
      <c r="AW70" s="432"/>
      <c r="AX70" s="432"/>
      <c r="AY70" s="432"/>
      <c r="AZ70" s="432"/>
      <c r="BA70" s="432"/>
      <c r="BB70" s="432"/>
      <c r="BC70" s="432"/>
      <c r="BD70" s="432"/>
      <c r="BE70" s="432"/>
      <c r="BF70" s="432"/>
      <c r="BG70" s="432"/>
      <c r="BH70" s="432"/>
      <c r="BI70" s="432"/>
      <c r="BJ70" s="432"/>
      <c r="BK70" s="432"/>
      <c r="BL70" s="432"/>
      <c r="BM70" s="432"/>
      <c r="BN70" s="432"/>
      <c r="BO70" s="432"/>
      <c r="BP70" s="432"/>
      <c r="BQ70" s="432"/>
      <c r="BR70" s="432"/>
      <c r="BS70" s="432"/>
      <c r="BT70" s="432"/>
      <c r="BU70" s="432"/>
    </row>
    <row r="71" spans="1:73" s="441" customFormat="1" x14ac:dyDescent="0.2">
      <c r="A71" s="447"/>
      <c r="B71" s="917">
        <v>29</v>
      </c>
      <c r="C71" s="448" t="s">
        <v>1534</v>
      </c>
      <c r="D71" s="449"/>
      <c r="E71" s="450"/>
      <c r="F71" s="1961"/>
      <c r="G71" s="450"/>
      <c r="H71" s="813"/>
      <c r="I71" s="712"/>
      <c r="J71" s="712"/>
      <c r="K71" s="712"/>
      <c r="L71" s="432"/>
      <c r="M71" s="432"/>
      <c r="N71" s="432"/>
      <c r="O71" s="432"/>
      <c r="P71" s="432"/>
      <c r="Q71" s="432"/>
      <c r="R71" s="432"/>
      <c r="S71" s="432"/>
      <c r="T71" s="432"/>
      <c r="U71" s="432"/>
      <c r="V71" s="432"/>
      <c r="W71" s="432"/>
      <c r="X71" s="432"/>
      <c r="Y71" s="432"/>
      <c r="Z71" s="432"/>
      <c r="AA71" s="432"/>
      <c r="AB71" s="432"/>
      <c r="AC71" s="432"/>
      <c r="AD71" s="432"/>
      <c r="AE71" s="432"/>
      <c r="AF71" s="432"/>
      <c r="AG71" s="432"/>
      <c r="AH71" s="432"/>
      <c r="AI71" s="432"/>
      <c r="AJ71" s="432"/>
      <c r="AK71" s="432"/>
      <c r="AL71" s="432"/>
      <c r="AM71" s="432"/>
      <c r="AN71" s="432"/>
      <c r="AO71" s="432"/>
      <c r="AP71" s="432"/>
      <c r="AQ71" s="432"/>
      <c r="AR71" s="432"/>
      <c r="AS71" s="432"/>
      <c r="AT71" s="432"/>
      <c r="AU71" s="432"/>
      <c r="AV71" s="432"/>
      <c r="AW71" s="432"/>
      <c r="AX71" s="432"/>
      <c r="AY71" s="432"/>
      <c r="AZ71" s="432"/>
      <c r="BA71" s="432"/>
      <c r="BB71" s="432"/>
      <c r="BC71" s="432"/>
      <c r="BD71" s="432"/>
      <c r="BE71" s="432"/>
      <c r="BF71" s="432"/>
      <c r="BG71" s="432"/>
      <c r="BH71" s="432"/>
      <c r="BI71" s="432"/>
      <c r="BJ71" s="432"/>
      <c r="BK71" s="432"/>
      <c r="BL71" s="432"/>
      <c r="BM71" s="432"/>
      <c r="BN71" s="432"/>
      <c r="BO71" s="432"/>
      <c r="BP71" s="432"/>
      <c r="BQ71" s="432"/>
      <c r="BR71" s="432"/>
      <c r="BS71" s="432"/>
      <c r="BT71" s="432"/>
      <c r="BU71" s="432"/>
    </row>
    <row r="72" spans="1:73" s="441" customFormat="1" ht="38.25" x14ac:dyDescent="0.2">
      <c r="A72" s="2173">
        <v>21</v>
      </c>
      <c r="B72" s="2178" t="s">
        <v>934</v>
      </c>
      <c r="C72" s="2173" t="s">
        <v>2988</v>
      </c>
      <c r="D72" s="2174" t="s">
        <v>243</v>
      </c>
      <c r="E72" s="2175">
        <v>2275</v>
      </c>
      <c r="F72" s="1960"/>
      <c r="G72" s="445">
        <f t="shared" si="2"/>
        <v>0</v>
      </c>
      <c r="H72" s="813"/>
      <c r="I72" s="712"/>
      <c r="J72" s="712"/>
      <c r="K72" s="712"/>
      <c r="L72" s="432"/>
      <c r="M72" s="432"/>
      <c r="N72" s="432"/>
      <c r="O72" s="432"/>
      <c r="P72" s="432"/>
      <c r="Q72" s="432"/>
      <c r="R72" s="432"/>
      <c r="S72" s="432"/>
      <c r="T72" s="432"/>
      <c r="U72" s="432"/>
      <c r="V72" s="432"/>
      <c r="W72" s="432"/>
      <c r="X72" s="432"/>
      <c r="Y72" s="432"/>
      <c r="Z72" s="432"/>
      <c r="AA72" s="432"/>
      <c r="AB72" s="432"/>
      <c r="AC72" s="432"/>
      <c r="AD72" s="432"/>
      <c r="AE72" s="432"/>
      <c r="AF72" s="432"/>
      <c r="AG72" s="432"/>
      <c r="AH72" s="432"/>
      <c r="AI72" s="432"/>
      <c r="AJ72" s="432"/>
      <c r="AK72" s="432"/>
      <c r="AL72" s="432"/>
      <c r="AM72" s="432"/>
      <c r="AN72" s="432"/>
      <c r="AO72" s="432"/>
      <c r="AP72" s="432"/>
      <c r="AQ72" s="432"/>
      <c r="AR72" s="432"/>
      <c r="AS72" s="432"/>
      <c r="AT72" s="432"/>
      <c r="AU72" s="432"/>
      <c r="AV72" s="432"/>
      <c r="AW72" s="432"/>
      <c r="AX72" s="432"/>
      <c r="AY72" s="432"/>
      <c r="AZ72" s="432"/>
      <c r="BA72" s="432"/>
      <c r="BB72" s="432"/>
      <c r="BC72" s="432"/>
      <c r="BD72" s="432"/>
      <c r="BE72" s="432"/>
      <c r="BF72" s="432"/>
      <c r="BG72" s="432"/>
      <c r="BH72" s="432"/>
      <c r="BI72" s="432"/>
      <c r="BJ72" s="432"/>
      <c r="BK72" s="432"/>
      <c r="BL72" s="432"/>
      <c r="BM72" s="432"/>
      <c r="BN72" s="432"/>
      <c r="BO72" s="432"/>
      <c r="BP72" s="432"/>
      <c r="BQ72" s="432"/>
      <c r="BR72" s="432"/>
      <c r="BS72" s="432"/>
      <c r="BT72" s="432"/>
      <c r="BU72" s="432"/>
    </row>
    <row r="73" spans="1:73" s="441" customFormat="1" ht="38.25" x14ac:dyDescent="0.2">
      <c r="A73" s="2173">
        <v>22</v>
      </c>
      <c r="B73" s="2178" t="s">
        <v>935</v>
      </c>
      <c r="C73" s="2173" t="s">
        <v>2989</v>
      </c>
      <c r="D73" s="2174" t="s">
        <v>243</v>
      </c>
      <c r="E73" s="2175">
        <v>3100</v>
      </c>
      <c r="F73" s="1960"/>
      <c r="G73" s="445">
        <f t="shared" si="2"/>
        <v>0</v>
      </c>
      <c r="H73" s="813"/>
      <c r="I73" s="712"/>
      <c r="J73" s="712"/>
      <c r="K73" s="712"/>
      <c r="L73" s="432"/>
      <c r="M73" s="432"/>
      <c r="N73" s="432"/>
      <c r="O73" s="432"/>
      <c r="P73" s="432"/>
      <c r="Q73" s="432"/>
      <c r="R73" s="432"/>
      <c r="S73" s="432"/>
      <c r="T73" s="432"/>
      <c r="U73" s="432"/>
      <c r="V73" s="432"/>
      <c r="W73" s="432"/>
      <c r="X73" s="432"/>
      <c r="Y73" s="432"/>
      <c r="Z73" s="432"/>
      <c r="AA73" s="432"/>
      <c r="AB73" s="432"/>
      <c r="AC73" s="432"/>
      <c r="AD73" s="432"/>
      <c r="AE73" s="432"/>
      <c r="AF73" s="432"/>
      <c r="AG73" s="432"/>
      <c r="AH73" s="432"/>
      <c r="AI73" s="432"/>
      <c r="AJ73" s="432"/>
      <c r="AK73" s="432"/>
      <c r="AL73" s="432"/>
      <c r="AM73" s="432"/>
      <c r="AN73" s="432"/>
      <c r="AO73" s="432"/>
      <c r="AP73" s="432"/>
      <c r="AQ73" s="432"/>
      <c r="AR73" s="432"/>
      <c r="AS73" s="432"/>
      <c r="AT73" s="432"/>
      <c r="AU73" s="432"/>
      <c r="AV73" s="432"/>
      <c r="AW73" s="432"/>
      <c r="AX73" s="432"/>
      <c r="AY73" s="432"/>
      <c r="AZ73" s="432"/>
      <c r="BA73" s="432"/>
      <c r="BB73" s="432"/>
      <c r="BC73" s="432"/>
      <c r="BD73" s="432"/>
      <c r="BE73" s="432"/>
      <c r="BF73" s="432"/>
      <c r="BG73" s="432"/>
      <c r="BH73" s="432"/>
      <c r="BI73" s="432"/>
      <c r="BJ73" s="432"/>
      <c r="BK73" s="432"/>
      <c r="BL73" s="432"/>
      <c r="BM73" s="432"/>
      <c r="BN73" s="432"/>
      <c r="BO73" s="432"/>
      <c r="BP73" s="432"/>
      <c r="BQ73" s="432"/>
      <c r="BR73" s="432"/>
      <c r="BS73" s="432"/>
      <c r="BT73" s="432"/>
      <c r="BU73" s="432"/>
    </row>
    <row r="74" spans="1:73" s="441" customFormat="1" ht="38.25" x14ac:dyDescent="0.2">
      <c r="A74" s="2173">
        <v>23</v>
      </c>
      <c r="B74" s="2178" t="s">
        <v>936</v>
      </c>
      <c r="C74" s="2173" t="s">
        <v>2991</v>
      </c>
      <c r="D74" s="2174" t="s">
        <v>243</v>
      </c>
      <c r="E74" s="2175">
        <v>1795</v>
      </c>
      <c r="F74" s="1960"/>
      <c r="G74" s="445">
        <f t="shared" si="2"/>
        <v>0</v>
      </c>
      <c r="H74" s="813"/>
      <c r="I74" s="712"/>
      <c r="J74" s="712"/>
      <c r="K74" s="712"/>
      <c r="L74" s="432"/>
      <c r="M74" s="432"/>
      <c r="N74" s="432"/>
      <c r="O74" s="432"/>
      <c r="P74" s="432"/>
      <c r="Q74" s="432"/>
      <c r="R74" s="432"/>
      <c r="S74" s="432"/>
      <c r="T74" s="432"/>
      <c r="U74" s="432"/>
      <c r="V74" s="432"/>
      <c r="W74" s="432"/>
      <c r="X74" s="432"/>
      <c r="Y74" s="432"/>
      <c r="Z74" s="432"/>
      <c r="AA74" s="432"/>
      <c r="AB74" s="432"/>
      <c r="AC74" s="432"/>
      <c r="AD74" s="432"/>
      <c r="AE74" s="432"/>
      <c r="AF74" s="432"/>
      <c r="AG74" s="432"/>
      <c r="AH74" s="432"/>
      <c r="AI74" s="432"/>
      <c r="AJ74" s="432"/>
      <c r="AK74" s="432"/>
      <c r="AL74" s="432"/>
      <c r="AM74" s="432"/>
      <c r="AN74" s="432"/>
      <c r="AO74" s="432"/>
      <c r="AP74" s="432"/>
      <c r="AQ74" s="432"/>
      <c r="AR74" s="432"/>
      <c r="AS74" s="432"/>
      <c r="AT74" s="432"/>
      <c r="AU74" s="432"/>
      <c r="AV74" s="432"/>
      <c r="AW74" s="432"/>
      <c r="AX74" s="432"/>
      <c r="AY74" s="432"/>
      <c r="AZ74" s="432"/>
      <c r="BA74" s="432"/>
      <c r="BB74" s="432"/>
      <c r="BC74" s="432"/>
      <c r="BD74" s="432"/>
      <c r="BE74" s="432"/>
      <c r="BF74" s="432"/>
      <c r="BG74" s="432"/>
      <c r="BH74" s="432"/>
      <c r="BI74" s="432"/>
      <c r="BJ74" s="432"/>
      <c r="BK74" s="432"/>
      <c r="BL74" s="432"/>
      <c r="BM74" s="432"/>
      <c r="BN74" s="432"/>
      <c r="BO74" s="432"/>
      <c r="BP74" s="432"/>
      <c r="BQ74" s="432"/>
      <c r="BR74" s="432"/>
      <c r="BS74" s="432"/>
      <c r="BT74" s="432"/>
      <c r="BU74" s="432"/>
    </row>
    <row r="75" spans="1:73" s="441" customFormat="1" ht="38.25" x14ac:dyDescent="0.2">
      <c r="A75" s="2173">
        <v>24</v>
      </c>
      <c r="B75" s="2178" t="s">
        <v>937</v>
      </c>
      <c r="C75" s="2173" t="s">
        <v>2990</v>
      </c>
      <c r="D75" s="2174" t="s">
        <v>243</v>
      </c>
      <c r="E75" s="2175">
        <v>1255</v>
      </c>
      <c r="F75" s="1960"/>
      <c r="G75" s="445">
        <f t="shared" si="2"/>
        <v>0</v>
      </c>
      <c r="H75" s="813"/>
      <c r="I75" s="712"/>
      <c r="J75" s="712"/>
      <c r="K75" s="712"/>
      <c r="L75" s="432"/>
      <c r="M75" s="432"/>
      <c r="N75" s="432"/>
      <c r="O75" s="432"/>
      <c r="P75" s="432"/>
      <c r="Q75" s="432"/>
      <c r="R75" s="432"/>
      <c r="S75" s="432"/>
      <c r="T75" s="432"/>
      <c r="U75" s="432"/>
      <c r="V75" s="432"/>
      <c r="W75" s="432"/>
      <c r="X75" s="432"/>
      <c r="Y75" s="432"/>
      <c r="Z75" s="432"/>
      <c r="AA75" s="432"/>
      <c r="AB75" s="432"/>
      <c r="AC75" s="432"/>
      <c r="AD75" s="432"/>
      <c r="AE75" s="432"/>
      <c r="AF75" s="432"/>
      <c r="AG75" s="432"/>
      <c r="AH75" s="432"/>
      <c r="AI75" s="432"/>
      <c r="AJ75" s="432"/>
      <c r="AK75" s="432"/>
      <c r="AL75" s="432"/>
      <c r="AM75" s="432"/>
      <c r="AN75" s="432"/>
      <c r="AO75" s="432"/>
      <c r="AP75" s="432"/>
      <c r="AQ75" s="432"/>
      <c r="AR75" s="432"/>
      <c r="AS75" s="432"/>
      <c r="AT75" s="432"/>
      <c r="AU75" s="432"/>
      <c r="AV75" s="432"/>
      <c r="AW75" s="432"/>
      <c r="AX75" s="432"/>
      <c r="AY75" s="432"/>
      <c r="AZ75" s="432"/>
      <c r="BA75" s="432"/>
      <c r="BB75" s="432"/>
      <c r="BC75" s="432"/>
      <c r="BD75" s="432"/>
      <c r="BE75" s="432"/>
      <c r="BF75" s="432"/>
      <c r="BG75" s="432"/>
      <c r="BH75" s="432"/>
      <c r="BI75" s="432"/>
      <c r="BJ75" s="432"/>
      <c r="BK75" s="432"/>
      <c r="BL75" s="432"/>
      <c r="BM75" s="432"/>
      <c r="BN75" s="432"/>
      <c r="BO75" s="432"/>
      <c r="BP75" s="432"/>
      <c r="BQ75" s="432"/>
      <c r="BR75" s="432"/>
      <c r="BS75" s="432"/>
      <c r="BT75" s="432"/>
      <c r="BU75" s="432"/>
    </row>
    <row r="76" spans="1:73" s="436" customFormat="1" ht="15" x14ac:dyDescent="0.25">
      <c r="A76" s="437" t="s">
        <v>247</v>
      </c>
      <c r="B76" s="452"/>
      <c r="C76" s="452" t="s">
        <v>71</v>
      </c>
      <c r="D76" s="438"/>
      <c r="E76" s="453"/>
      <c r="F76" s="1958"/>
      <c r="G76" s="454">
        <f>SUM(G47:G75)</f>
        <v>0</v>
      </c>
      <c r="H76" s="814"/>
      <c r="I76" s="712"/>
      <c r="J76" s="712"/>
      <c r="K76" s="712"/>
      <c r="L76" s="432"/>
      <c r="M76" s="432"/>
      <c r="N76" s="432"/>
      <c r="O76" s="432"/>
      <c r="P76" s="432"/>
      <c r="Q76" s="432"/>
      <c r="R76" s="432"/>
      <c r="S76" s="432"/>
      <c r="T76" s="432"/>
      <c r="U76" s="432"/>
      <c r="V76" s="432"/>
      <c r="W76" s="432"/>
      <c r="X76" s="432"/>
      <c r="Y76" s="432"/>
      <c r="Z76" s="432"/>
      <c r="AA76" s="432"/>
      <c r="AB76" s="432"/>
      <c r="AC76" s="432"/>
      <c r="AD76" s="432"/>
      <c r="AE76" s="432"/>
      <c r="AF76" s="432"/>
      <c r="AG76" s="432"/>
      <c r="AH76" s="432"/>
      <c r="AI76" s="432"/>
      <c r="AJ76" s="432"/>
      <c r="AK76" s="432"/>
      <c r="AL76" s="432"/>
      <c r="AM76" s="432"/>
      <c r="AN76" s="432"/>
      <c r="AO76" s="432"/>
      <c r="AP76" s="432"/>
      <c r="AQ76" s="432"/>
      <c r="AR76" s="432"/>
      <c r="AS76" s="432"/>
      <c r="AT76" s="432"/>
      <c r="AU76" s="432"/>
      <c r="AV76" s="432"/>
      <c r="AW76" s="432"/>
      <c r="AX76" s="432"/>
      <c r="AY76" s="432"/>
      <c r="AZ76" s="432"/>
      <c r="BA76" s="432"/>
      <c r="BB76" s="432"/>
      <c r="BC76" s="432"/>
      <c r="BD76" s="432"/>
      <c r="BE76" s="432"/>
      <c r="BF76" s="432"/>
      <c r="BG76" s="432"/>
      <c r="BH76" s="432"/>
      <c r="BI76" s="432"/>
      <c r="BJ76" s="432"/>
      <c r="BK76" s="432"/>
      <c r="BL76" s="432"/>
      <c r="BM76" s="432"/>
      <c r="BN76" s="432"/>
      <c r="BO76" s="432"/>
      <c r="BP76" s="432"/>
      <c r="BQ76" s="432"/>
      <c r="BR76" s="432"/>
      <c r="BS76" s="432"/>
      <c r="BT76" s="432"/>
      <c r="BU76" s="432"/>
    </row>
    <row r="77" spans="1:73" x14ac:dyDescent="0.2">
      <c r="A77" s="442"/>
      <c r="B77" s="442"/>
      <c r="C77" s="442"/>
      <c r="D77" s="440"/>
      <c r="E77" s="444"/>
      <c r="F77" s="1960"/>
      <c r="G77" s="445"/>
    </row>
    <row r="78" spans="1:73" ht="15" x14ac:dyDescent="0.25">
      <c r="A78" s="437" t="s">
        <v>259</v>
      </c>
      <c r="B78" s="452"/>
      <c r="C78" s="452" t="s">
        <v>73</v>
      </c>
      <c r="D78" s="438"/>
      <c r="E78" s="453"/>
      <c r="F78" s="1958"/>
      <c r="G78" s="454"/>
    </row>
    <row r="79" spans="1:73" s="441" customFormat="1" x14ac:dyDescent="0.2">
      <c r="A79" s="447"/>
      <c r="B79" s="917">
        <v>31</v>
      </c>
      <c r="C79" s="448" t="s">
        <v>261</v>
      </c>
      <c r="D79" s="449"/>
      <c r="E79" s="450"/>
      <c r="F79" s="1959"/>
      <c r="G79" s="451"/>
      <c r="H79" s="813"/>
      <c r="I79" s="715"/>
      <c r="J79" s="712"/>
      <c r="K79" s="712"/>
      <c r="L79" s="432"/>
      <c r="M79" s="432"/>
      <c r="N79" s="432"/>
      <c r="O79" s="432"/>
      <c r="P79" s="432"/>
      <c r="Q79" s="432"/>
      <c r="R79" s="432"/>
      <c r="S79" s="432"/>
      <c r="T79" s="432"/>
      <c r="U79" s="432"/>
      <c r="V79" s="432"/>
      <c r="W79" s="432"/>
      <c r="X79" s="432"/>
      <c r="Y79" s="432"/>
      <c r="Z79" s="432"/>
      <c r="AA79" s="432"/>
      <c r="AB79" s="432"/>
      <c r="AC79" s="432"/>
      <c r="AD79" s="432"/>
      <c r="AE79" s="432"/>
      <c r="AF79" s="432"/>
      <c r="AG79" s="432"/>
      <c r="AH79" s="432"/>
      <c r="AI79" s="432"/>
      <c r="AJ79" s="432"/>
      <c r="AK79" s="432"/>
      <c r="AL79" s="432"/>
      <c r="AM79" s="432"/>
      <c r="AN79" s="432"/>
      <c r="AO79" s="432"/>
      <c r="AP79" s="432"/>
      <c r="AQ79" s="432"/>
      <c r="AR79" s="432"/>
      <c r="AS79" s="432"/>
      <c r="AT79" s="432"/>
      <c r="AU79" s="432"/>
      <c r="AV79" s="432"/>
      <c r="AW79" s="432"/>
      <c r="AX79" s="432"/>
      <c r="AY79" s="432"/>
      <c r="AZ79" s="432"/>
      <c r="BA79" s="432"/>
      <c r="BB79" s="432"/>
      <c r="BC79" s="432"/>
      <c r="BD79" s="432"/>
      <c r="BE79" s="432"/>
      <c r="BF79" s="432"/>
      <c r="BG79" s="432"/>
      <c r="BH79" s="432"/>
      <c r="BI79" s="432"/>
      <c r="BJ79" s="432"/>
      <c r="BK79" s="432"/>
      <c r="BL79" s="432"/>
      <c r="BM79" s="432"/>
      <c r="BN79" s="432"/>
      <c r="BO79" s="432"/>
      <c r="BP79" s="432"/>
      <c r="BQ79" s="432"/>
      <c r="BR79" s="432"/>
      <c r="BS79" s="432"/>
      <c r="BT79" s="432"/>
      <c r="BU79" s="432"/>
    </row>
    <row r="80" spans="1:73" x14ac:dyDescent="0.2">
      <c r="A80" s="442">
        <v>1</v>
      </c>
      <c r="B80" s="918" t="s">
        <v>938</v>
      </c>
      <c r="C80" s="442" t="s">
        <v>939</v>
      </c>
      <c r="D80" s="440" t="s">
        <v>243</v>
      </c>
      <c r="E80" s="444">
        <v>3120</v>
      </c>
      <c r="F80" s="1960"/>
      <c r="G80" s="445">
        <f t="shared" ref="G80" si="3">ROUND(F80*E80,2)</f>
        <v>0</v>
      </c>
      <c r="I80" s="715"/>
    </row>
    <row r="81" spans="1:73" s="441" customFormat="1" x14ac:dyDescent="0.2">
      <c r="A81" s="447"/>
      <c r="B81" s="917">
        <v>31</v>
      </c>
      <c r="C81" s="448" t="s">
        <v>75</v>
      </c>
      <c r="D81" s="449"/>
      <c r="E81" s="450"/>
      <c r="F81" s="1961"/>
      <c r="G81" s="450"/>
      <c r="H81" s="813"/>
      <c r="I81" s="712"/>
      <c r="J81" s="712"/>
      <c r="K81" s="712"/>
      <c r="L81" s="432"/>
      <c r="M81" s="432"/>
      <c r="N81" s="432"/>
      <c r="O81" s="432"/>
      <c r="P81" s="432"/>
      <c r="Q81" s="432"/>
      <c r="R81" s="432"/>
      <c r="S81" s="432"/>
      <c r="T81" s="432"/>
      <c r="U81" s="432"/>
      <c r="V81" s="432"/>
      <c r="W81" s="432"/>
      <c r="X81" s="432"/>
      <c r="Y81" s="432"/>
      <c r="Z81" s="432"/>
      <c r="AA81" s="432"/>
      <c r="AB81" s="432"/>
      <c r="AC81" s="432"/>
      <c r="AD81" s="432"/>
      <c r="AE81" s="432"/>
      <c r="AF81" s="432"/>
      <c r="AG81" s="432"/>
      <c r="AH81" s="432"/>
      <c r="AI81" s="432"/>
      <c r="AJ81" s="432"/>
      <c r="AK81" s="432"/>
      <c r="AL81" s="432"/>
      <c r="AM81" s="432"/>
      <c r="AN81" s="432"/>
      <c r="AO81" s="432"/>
      <c r="AP81" s="432"/>
      <c r="AQ81" s="432"/>
      <c r="AR81" s="432"/>
      <c r="AS81" s="432"/>
      <c r="AT81" s="432"/>
      <c r="AU81" s="432"/>
      <c r="AV81" s="432"/>
      <c r="AW81" s="432"/>
      <c r="AX81" s="432"/>
      <c r="AY81" s="432"/>
      <c r="AZ81" s="432"/>
      <c r="BA81" s="432"/>
      <c r="BB81" s="432"/>
      <c r="BC81" s="432"/>
      <c r="BD81" s="432"/>
      <c r="BE81" s="432"/>
      <c r="BF81" s="432"/>
      <c r="BG81" s="432"/>
      <c r="BH81" s="432"/>
      <c r="BI81" s="432"/>
      <c r="BJ81" s="432"/>
      <c r="BK81" s="432"/>
      <c r="BL81" s="432"/>
      <c r="BM81" s="432"/>
      <c r="BN81" s="432"/>
      <c r="BO81" s="432"/>
      <c r="BP81" s="432"/>
      <c r="BQ81" s="432"/>
      <c r="BR81" s="432"/>
      <c r="BS81" s="432"/>
      <c r="BT81" s="432"/>
      <c r="BU81" s="432"/>
    </row>
    <row r="82" spans="1:73" ht="38.25" x14ac:dyDescent="0.2">
      <c r="A82" s="442">
        <v>2</v>
      </c>
      <c r="B82" s="919" t="s">
        <v>1824</v>
      </c>
      <c r="C82" s="502" t="s">
        <v>2971</v>
      </c>
      <c r="D82" s="440" t="s">
        <v>239</v>
      </c>
      <c r="E82" s="444">
        <v>7100</v>
      </c>
      <c r="F82" s="1960"/>
      <c r="G82" s="445">
        <f t="shared" ref="G82:G89" si="4">ROUND(F82*E82,2)</f>
        <v>0</v>
      </c>
    </row>
    <row r="83" spans="1:73" s="441" customFormat="1" x14ac:dyDescent="0.2">
      <c r="A83" s="447"/>
      <c r="B83" s="917">
        <v>32</v>
      </c>
      <c r="C83" s="448" t="s">
        <v>84</v>
      </c>
      <c r="D83" s="449"/>
      <c r="E83" s="450"/>
      <c r="F83" s="1961"/>
      <c r="G83" s="450"/>
      <c r="H83" s="813"/>
      <c r="I83" s="712"/>
      <c r="J83" s="712"/>
      <c r="K83" s="712"/>
      <c r="L83" s="432"/>
      <c r="M83" s="432"/>
      <c r="N83" s="432"/>
      <c r="O83" s="432"/>
      <c r="P83" s="432"/>
      <c r="Q83" s="432"/>
      <c r="R83" s="432"/>
      <c r="S83" s="432"/>
      <c r="T83" s="432"/>
      <c r="U83" s="432"/>
      <c r="V83" s="432"/>
      <c r="W83" s="432"/>
      <c r="X83" s="432"/>
      <c r="Y83" s="432"/>
      <c r="Z83" s="432"/>
      <c r="AA83" s="432"/>
      <c r="AB83" s="432"/>
      <c r="AC83" s="432"/>
      <c r="AD83" s="432"/>
      <c r="AE83" s="432"/>
      <c r="AF83" s="432"/>
      <c r="AG83" s="432"/>
      <c r="AH83" s="432"/>
      <c r="AI83" s="432"/>
      <c r="AJ83" s="432"/>
      <c r="AK83" s="432"/>
      <c r="AL83" s="432"/>
      <c r="AM83" s="432"/>
      <c r="AN83" s="432"/>
      <c r="AO83" s="432"/>
      <c r="AP83" s="432"/>
      <c r="AQ83" s="432"/>
      <c r="AR83" s="432"/>
      <c r="AS83" s="432"/>
      <c r="AT83" s="432"/>
      <c r="AU83" s="432"/>
      <c r="AV83" s="432"/>
      <c r="AW83" s="432"/>
      <c r="AX83" s="432"/>
      <c r="AY83" s="432"/>
      <c r="AZ83" s="432"/>
      <c r="BA83" s="432"/>
      <c r="BB83" s="432"/>
      <c r="BC83" s="432"/>
      <c r="BD83" s="432"/>
      <c r="BE83" s="432"/>
      <c r="BF83" s="432"/>
      <c r="BG83" s="432"/>
      <c r="BH83" s="432"/>
      <c r="BI83" s="432"/>
      <c r="BJ83" s="432"/>
      <c r="BK83" s="432"/>
      <c r="BL83" s="432"/>
      <c r="BM83" s="432"/>
      <c r="BN83" s="432"/>
      <c r="BO83" s="432"/>
      <c r="BP83" s="432"/>
      <c r="BQ83" s="432"/>
      <c r="BR83" s="432"/>
      <c r="BS83" s="432"/>
      <c r="BT83" s="432"/>
      <c r="BU83" s="432"/>
    </row>
    <row r="84" spans="1:73" ht="25.5" x14ac:dyDescent="0.2">
      <c r="A84" s="442">
        <v>3</v>
      </c>
      <c r="B84" s="918" t="s">
        <v>940</v>
      </c>
      <c r="C84" s="457" t="s">
        <v>2970</v>
      </c>
      <c r="D84" s="440" t="s">
        <v>239</v>
      </c>
      <c r="E84" s="444">
        <v>7100</v>
      </c>
      <c r="F84" s="1960"/>
      <c r="G84" s="445">
        <f t="shared" si="4"/>
        <v>0</v>
      </c>
    </row>
    <row r="85" spans="1:73" x14ac:dyDescent="0.2">
      <c r="A85" s="447"/>
      <c r="B85" s="917">
        <v>35</v>
      </c>
      <c r="C85" s="448" t="s">
        <v>92</v>
      </c>
      <c r="D85" s="449"/>
      <c r="E85" s="450"/>
      <c r="F85" s="1961"/>
      <c r="G85" s="450"/>
    </row>
    <row r="86" spans="1:73" ht="25.5" x14ac:dyDescent="0.2">
      <c r="A86" s="442">
        <v>4</v>
      </c>
      <c r="B86" s="918" t="s">
        <v>941</v>
      </c>
      <c r="C86" s="457" t="s">
        <v>1536</v>
      </c>
      <c r="D86" s="440" t="s">
        <v>12</v>
      </c>
      <c r="E86" s="444">
        <v>1170</v>
      </c>
      <c r="F86" s="1960"/>
      <c r="G86" s="445">
        <f t="shared" si="4"/>
        <v>0</v>
      </c>
    </row>
    <row r="87" spans="1:73" ht="25.5" x14ac:dyDescent="0.2">
      <c r="A87" s="442">
        <v>5</v>
      </c>
      <c r="B87" s="918" t="s">
        <v>942</v>
      </c>
      <c r="C87" s="457" t="s">
        <v>1538</v>
      </c>
      <c r="D87" s="440" t="s">
        <v>12</v>
      </c>
      <c r="E87" s="444">
        <v>21</v>
      </c>
      <c r="F87" s="1960"/>
      <c r="G87" s="445">
        <f t="shared" si="4"/>
        <v>0</v>
      </c>
    </row>
    <row r="88" spans="1:73" x14ac:dyDescent="0.2">
      <c r="A88" s="447"/>
      <c r="B88" s="917">
        <v>36</v>
      </c>
      <c r="C88" s="448" t="s">
        <v>96</v>
      </c>
      <c r="D88" s="449"/>
      <c r="E88" s="450"/>
      <c r="F88" s="1961"/>
      <c r="G88" s="450"/>
    </row>
    <row r="89" spans="1:73" ht="25.5" x14ac:dyDescent="0.2">
      <c r="A89" s="442">
        <v>7</v>
      </c>
      <c r="B89" s="918" t="s">
        <v>944</v>
      </c>
      <c r="C89" s="457" t="s">
        <v>1540</v>
      </c>
      <c r="D89" s="440" t="s">
        <v>239</v>
      </c>
      <c r="E89" s="444">
        <v>1100</v>
      </c>
      <c r="F89" s="1960"/>
      <c r="G89" s="445">
        <f t="shared" si="4"/>
        <v>0</v>
      </c>
    </row>
    <row r="90" spans="1:73" s="436" customFormat="1" ht="15" x14ac:dyDescent="0.25">
      <c r="A90" s="437" t="s">
        <v>259</v>
      </c>
      <c r="B90" s="452"/>
      <c r="C90" s="452" t="s">
        <v>99</v>
      </c>
      <c r="D90" s="438"/>
      <c r="E90" s="453"/>
      <c r="F90" s="1958"/>
      <c r="G90" s="454">
        <f>SUM(G78:G89)</f>
        <v>0</v>
      </c>
      <c r="H90" s="814"/>
      <c r="I90" s="713"/>
      <c r="J90" s="713"/>
      <c r="K90" s="712"/>
      <c r="L90" s="432"/>
      <c r="M90" s="432"/>
      <c r="N90" s="432"/>
      <c r="O90" s="432"/>
      <c r="P90" s="432"/>
      <c r="Q90" s="432"/>
      <c r="R90" s="432"/>
      <c r="S90" s="432"/>
      <c r="T90" s="432"/>
      <c r="U90" s="432"/>
      <c r="V90" s="432"/>
      <c r="W90" s="432"/>
      <c r="X90" s="432"/>
      <c r="Y90" s="432"/>
      <c r="Z90" s="432"/>
      <c r="AA90" s="432"/>
      <c r="AB90" s="432"/>
      <c r="AC90" s="432"/>
      <c r="AD90" s="432"/>
      <c r="AE90" s="432"/>
      <c r="AF90" s="432"/>
      <c r="AG90" s="432"/>
      <c r="AH90" s="432"/>
      <c r="AI90" s="432"/>
      <c r="AJ90" s="432"/>
      <c r="AK90" s="432"/>
      <c r="AL90" s="432"/>
      <c r="AM90" s="432"/>
      <c r="AN90" s="432"/>
      <c r="AO90" s="432"/>
      <c r="AP90" s="432"/>
      <c r="AQ90" s="432"/>
      <c r="AR90" s="432"/>
      <c r="AS90" s="432"/>
      <c r="AT90" s="432"/>
      <c r="AU90" s="432"/>
      <c r="AV90" s="432"/>
      <c r="AW90" s="432"/>
      <c r="AX90" s="432"/>
      <c r="AY90" s="432"/>
      <c r="AZ90" s="432"/>
      <c r="BA90" s="432"/>
      <c r="BB90" s="432"/>
      <c r="BC90" s="432"/>
      <c r="BD90" s="432"/>
      <c r="BE90" s="432"/>
      <c r="BF90" s="432"/>
      <c r="BG90" s="432"/>
      <c r="BH90" s="432"/>
      <c r="BI90" s="432"/>
      <c r="BJ90" s="432"/>
      <c r="BK90" s="432"/>
      <c r="BL90" s="432"/>
      <c r="BM90" s="432"/>
      <c r="BN90" s="432"/>
      <c r="BO90" s="432"/>
      <c r="BP90" s="432"/>
      <c r="BQ90" s="432"/>
      <c r="BR90" s="432"/>
      <c r="BS90" s="432"/>
      <c r="BT90" s="432"/>
      <c r="BU90" s="432"/>
    </row>
    <row r="91" spans="1:73" x14ac:dyDescent="0.2">
      <c r="A91" s="442"/>
      <c r="B91" s="442"/>
      <c r="C91" s="442"/>
      <c r="D91" s="440"/>
      <c r="E91" s="444"/>
      <c r="F91" s="1960"/>
      <c r="G91" s="445"/>
    </row>
    <row r="92" spans="1:73" ht="15" x14ac:dyDescent="0.25">
      <c r="A92" s="437" t="s">
        <v>264</v>
      </c>
      <c r="B92" s="463"/>
      <c r="C92" s="452" t="s">
        <v>276</v>
      </c>
      <c r="D92" s="464"/>
      <c r="E92" s="465"/>
      <c r="F92" s="1963"/>
      <c r="G92" s="466"/>
    </row>
    <row r="93" spans="1:73" s="441" customFormat="1" x14ac:dyDescent="0.2">
      <c r="A93" s="447"/>
      <c r="B93" s="916">
        <v>41</v>
      </c>
      <c r="C93" s="448" t="s">
        <v>103</v>
      </c>
      <c r="D93" s="449"/>
      <c r="E93" s="450"/>
      <c r="F93" s="1959"/>
      <c r="G93" s="451"/>
      <c r="H93" s="813"/>
      <c r="I93" s="712"/>
      <c r="J93" s="712"/>
      <c r="K93" s="712"/>
      <c r="L93" s="432"/>
      <c r="M93" s="432"/>
      <c r="N93" s="432"/>
      <c r="O93" s="432"/>
      <c r="P93" s="432"/>
      <c r="Q93" s="432"/>
      <c r="R93" s="432"/>
      <c r="S93" s="432"/>
      <c r="T93" s="432"/>
      <c r="U93" s="432"/>
      <c r="V93" s="432"/>
      <c r="W93" s="432"/>
      <c r="X93" s="432"/>
      <c r="Y93" s="432"/>
      <c r="Z93" s="432"/>
      <c r="AA93" s="432"/>
      <c r="AB93" s="432"/>
      <c r="AC93" s="432"/>
      <c r="AD93" s="432"/>
      <c r="AE93" s="432"/>
      <c r="AF93" s="432"/>
      <c r="AG93" s="432"/>
      <c r="AH93" s="432"/>
      <c r="AI93" s="432"/>
      <c r="AJ93" s="432"/>
      <c r="AK93" s="432"/>
      <c r="AL93" s="432"/>
      <c r="AM93" s="432"/>
      <c r="AN93" s="432"/>
      <c r="AO93" s="432"/>
      <c r="AP93" s="432"/>
      <c r="AQ93" s="432"/>
      <c r="AR93" s="432"/>
      <c r="AS93" s="432"/>
      <c r="AT93" s="432"/>
      <c r="AU93" s="432"/>
      <c r="AV93" s="432"/>
      <c r="AW93" s="432"/>
      <c r="AX93" s="432"/>
      <c r="AY93" s="432"/>
      <c r="AZ93" s="432"/>
      <c r="BA93" s="432"/>
      <c r="BB93" s="432"/>
      <c r="BC93" s="432"/>
      <c r="BD93" s="432"/>
      <c r="BE93" s="432"/>
      <c r="BF93" s="432"/>
      <c r="BG93" s="432"/>
      <c r="BH93" s="432"/>
      <c r="BI93" s="432"/>
      <c r="BJ93" s="432"/>
      <c r="BK93" s="432"/>
      <c r="BL93" s="432"/>
      <c r="BM93" s="432"/>
      <c r="BN93" s="432"/>
      <c r="BO93" s="432"/>
      <c r="BP93" s="432"/>
      <c r="BQ93" s="432"/>
      <c r="BR93" s="432"/>
      <c r="BS93" s="432"/>
      <c r="BT93" s="432"/>
      <c r="BU93" s="432"/>
    </row>
    <row r="94" spans="1:73" ht="38.25" x14ac:dyDescent="0.2">
      <c r="A94" s="442">
        <v>2</v>
      </c>
      <c r="B94" s="443" t="s">
        <v>948</v>
      </c>
      <c r="C94" s="442" t="s">
        <v>1541</v>
      </c>
      <c r="D94" s="440" t="s">
        <v>12</v>
      </c>
      <c r="E94" s="444">
        <v>1100</v>
      </c>
      <c r="F94" s="1960"/>
      <c r="G94" s="445">
        <f t="shared" ref="G94:G128" si="5">ROUND(F94*E94,2)</f>
        <v>0</v>
      </c>
    </row>
    <row r="95" spans="1:73" x14ac:dyDescent="0.2">
      <c r="A95" s="447"/>
      <c r="B95" s="916">
        <v>43</v>
      </c>
      <c r="C95" s="448" t="s">
        <v>108</v>
      </c>
      <c r="D95" s="449"/>
      <c r="E95" s="450"/>
      <c r="F95" s="1961"/>
      <c r="G95" s="450"/>
    </row>
    <row r="96" spans="1:73" ht="38.25" x14ac:dyDescent="0.2">
      <c r="A96" s="442">
        <v>5</v>
      </c>
      <c r="B96" s="443" t="s">
        <v>946</v>
      </c>
      <c r="C96" s="442" t="s">
        <v>1546</v>
      </c>
      <c r="D96" s="440" t="s">
        <v>12</v>
      </c>
      <c r="E96" s="444">
        <v>500</v>
      </c>
      <c r="F96" s="1960"/>
      <c r="G96" s="445">
        <f t="shared" si="5"/>
        <v>0</v>
      </c>
    </row>
    <row r="97" spans="1:73" ht="51" x14ac:dyDescent="0.2">
      <c r="A97" s="442">
        <v>6</v>
      </c>
      <c r="B97" s="443" t="s">
        <v>947</v>
      </c>
      <c r="C97" s="442" t="s">
        <v>1548</v>
      </c>
      <c r="D97" s="440" t="s">
        <v>12</v>
      </c>
      <c r="E97" s="444">
        <v>600</v>
      </c>
      <c r="F97" s="1960"/>
      <c r="G97" s="445">
        <f t="shared" si="5"/>
        <v>0</v>
      </c>
    </row>
    <row r="98" spans="1:73" x14ac:dyDescent="0.2">
      <c r="A98" s="442">
        <v>9</v>
      </c>
      <c r="B98" s="443" t="s">
        <v>949</v>
      </c>
      <c r="C98" s="442" t="s">
        <v>1549</v>
      </c>
      <c r="D98" s="440" t="s">
        <v>243</v>
      </c>
      <c r="E98" s="444">
        <v>300</v>
      </c>
      <c r="F98" s="1960"/>
      <c r="G98" s="445">
        <f t="shared" si="5"/>
        <v>0</v>
      </c>
    </row>
    <row r="99" spans="1:73" x14ac:dyDescent="0.2">
      <c r="A99" s="442">
        <v>10</v>
      </c>
      <c r="B99" s="443" t="s">
        <v>950</v>
      </c>
      <c r="C99" s="442" t="s">
        <v>951</v>
      </c>
      <c r="D99" s="440" t="s">
        <v>12</v>
      </c>
      <c r="E99" s="444">
        <v>1100</v>
      </c>
      <c r="F99" s="1960"/>
      <c r="G99" s="445">
        <f t="shared" si="5"/>
        <v>0</v>
      </c>
    </row>
    <row r="100" spans="1:73" x14ac:dyDescent="0.2">
      <c r="A100" s="447"/>
      <c r="B100" s="916">
        <v>43</v>
      </c>
      <c r="C100" s="448" t="s">
        <v>1550</v>
      </c>
      <c r="D100" s="449"/>
      <c r="E100" s="450"/>
      <c r="F100" s="1961"/>
      <c r="G100" s="450"/>
    </row>
    <row r="101" spans="1:73" ht="38.25" x14ac:dyDescent="0.2">
      <c r="A101" s="442">
        <v>11</v>
      </c>
      <c r="B101" s="443" t="s">
        <v>953</v>
      </c>
      <c r="C101" s="442" t="s">
        <v>1553</v>
      </c>
      <c r="D101" s="440" t="s">
        <v>12</v>
      </c>
      <c r="E101" s="444">
        <v>23</v>
      </c>
      <c r="F101" s="1960"/>
      <c r="G101" s="445">
        <f t="shared" si="5"/>
        <v>0</v>
      </c>
      <c r="H101" s="712"/>
    </row>
    <row r="102" spans="1:73" ht="38.25" x14ac:dyDescent="0.2">
      <c r="A102" s="442">
        <v>16</v>
      </c>
      <c r="B102" s="443" t="s">
        <v>954</v>
      </c>
      <c r="C102" s="442" t="s">
        <v>1555</v>
      </c>
      <c r="D102" s="440" t="s">
        <v>12</v>
      </c>
      <c r="E102" s="444">
        <v>11</v>
      </c>
      <c r="F102" s="1960"/>
      <c r="G102" s="445">
        <f t="shared" si="5"/>
        <v>0</v>
      </c>
      <c r="H102" s="712"/>
    </row>
    <row r="103" spans="1:73" ht="25.5" x14ac:dyDescent="0.2">
      <c r="A103" s="442">
        <v>17</v>
      </c>
      <c r="B103" s="443" t="s">
        <v>955</v>
      </c>
      <c r="C103" s="442" t="s">
        <v>1556</v>
      </c>
      <c r="D103" s="440" t="s">
        <v>12</v>
      </c>
      <c r="E103" s="444">
        <v>23</v>
      </c>
      <c r="F103" s="1960"/>
      <c r="G103" s="445">
        <f t="shared" si="5"/>
        <v>0</v>
      </c>
      <c r="H103" s="712"/>
    </row>
    <row r="104" spans="1:73" ht="25.5" x14ac:dyDescent="0.2">
      <c r="A104" s="442">
        <v>19</v>
      </c>
      <c r="B104" s="443" t="s">
        <v>956</v>
      </c>
      <c r="C104" s="442" t="s">
        <v>1558</v>
      </c>
      <c r="D104" s="440" t="s">
        <v>12</v>
      </c>
      <c r="E104" s="444">
        <v>11</v>
      </c>
      <c r="F104" s="1960"/>
      <c r="G104" s="445">
        <f t="shared" si="5"/>
        <v>0</v>
      </c>
    </row>
    <row r="105" spans="1:73" ht="25.5" x14ac:dyDescent="0.2">
      <c r="A105" s="442">
        <v>20</v>
      </c>
      <c r="B105" s="443" t="s">
        <v>957</v>
      </c>
      <c r="C105" s="442" t="s">
        <v>1559</v>
      </c>
      <c r="D105" s="440" t="s">
        <v>12</v>
      </c>
      <c r="E105" s="444">
        <v>34</v>
      </c>
      <c r="F105" s="1960"/>
      <c r="G105" s="445">
        <f t="shared" si="5"/>
        <v>0</v>
      </c>
    </row>
    <row r="106" spans="1:73" x14ac:dyDescent="0.2">
      <c r="A106" s="442">
        <v>21</v>
      </c>
      <c r="B106" s="443" t="s">
        <v>958</v>
      </c>
      <c r="C106" s="442" t="s">
        <v>1560</v>
      </c>
      <c r="D106" s="440" t="s">
        <v>12</v>
      </c>
      <c r="E106" s="444">
        <v>23</v>
      </c>
      <c r="F106" s="1960"/>
      <c r="G106" s="445">
        <f t="shared" si="5"/>
        <v>0</v>
      </c>
    </row>
    <row r="107" spans="1:73" x14ac:dyDescent="0.2">
      <c r="A107" s="442">
        <v>22</v>
      </c>
      <c r="B107" s="443" t="s">
        <v>959</v>
      </c>
      <c r="C107" s="442" t="s">
        <v>1561</v>
      </c>
      <c r="D107" s="440" t="s">
        <v>12</v>
      </c>
      <c r="E107" s="444">
        <v>11</v>
      </c>
      <c r="F107" s="1960"/>
      <c r="G107" s="445">
        <f t="shared" si="5"/>
        <v>0</v>
      </c>
    </row>
    <row r="108" spans="1:73" x14ac:dyDescent="0.2">
      <c r="A108" s="442">
        <v>23</v>
      </c>
      <c r="B108" s="443" t="s">
        <v>960</v>
      </c>
      <c r="C108" s="442" t="s">
        <v>961</v>
      </c>
      <c r="D108" s="440" t="s">
        <v>12</v>
      </c>
      <c r="E108" s="444">
        <v>1134</v>
      </c>
      <c r="F108" s="1960"/>
      <c r="G108" s="445">
        <f t="shared" si="5"/>
        <v>0</v>
      </c>
    </row>
    <row r="109" spans="1:73" s="441" customFormat="1" x14ac:dyDescent="0.2">
      <c r="A109" s="447"/>
      <c r="B109" s="916">
        <v>44</v>
      </c>
      <c r="C109" s="448" t="s">
        <v>112</v>
      </c>
      <c r="D109" s="449"/>
      <c r="E109" s="450"/>
      <c r="F109" s="1961"/>
      <c r="G109" s="450"/>
      <c r="H109" s="813"/>
      <c r="I109" s="712"/>
      <c r="J109" s="712"/>
      <c r="K109" s="712"/>
      <c r="L109" s="432"/>
      <c r="M109" s="432"/>
      <c r="N109" s="432"/>
      <c r="O109" s="432"/>
      <c r="P109" s="432"/>
      <c r="Q109" s="432"/>
      <c r="R109" s="432"/>
      <c r="S109" s="432"/>
      <c r="T109" s="432"/>
      <c r="U109" s="432"/>
      <c r="V109" s="432"/>
      <c r="W109" s="432"/>
      <c r="X109" s="432"/>
      <c r="Y109" s="432"/>
      <c r="Z109" s="432"/>
      <c r="AA109" s="432"/>
      <c r="AB109" s="432"/>
      <c r="AC109" s="432"/>
      <c r="AD109" s="432"/>
      <c r="AE109" s="432"/>
      <c r="AF109" s="432"/>
      <c r="AG109" s="432"/>
      <c r="AH109" s="432"/>
      <c r="AI109" s="432"/>
      <c r="AJ109" s="432"/>
      <c r="AK109" s="432"/>
      <c r="AL109" s="432"/>
      <c r="AM109" s="432"/>
      <c r="AN109" s="432"/>
      <c r="AO109" s="432"/>
      <c r="AP109" s="432"/>
      <c r="AQ109" s="432"/>
      <c r="AR109" s="432"/>
      <c r="AS109" s="432"/>
      <c r="AT109" s="432"/>
      <c r="AU109" s="432"/>
      <c r="AV109" s="432"/>
      <c r="AW109" s="432"/>
      <c r="AX109" s="432"/>
      <c r="AY109" s="432"/>
      <c r="AZ109" s="432"/>
      <c r="BA109" s="432"/>
      <c r="BB109" s="432"/>
      <c r="BC109" s="432"/>
      <c r="BD109" s="432"/>
      <c r="BE109" s="432"/>
      <c r="BF109" s="432"/>
      <c r="BG109" s="432"/>
      <c r="BH109" s="432"/>
      <c r="BI109" s="432"/>
      <c r="BJ109" s="432"/>
      <c r="BK109" s="432"/>
      <c r="BL109" s="432"/>
      <c r="BM109" s="432"/>
      <c r="BN109" s="432"/>
      <c r="BO109" s="432"/>
      <c r="BP109" s="432"/>
      <c r="BQ109" s="432"/>
      <c r="BR109" s="432"/>
      <c r="BS109" s="432"/>
      <c r="BT109" s="432"/>
      <c r="BU109" s="432"/>
    </row>
    <row r="110" spans="1:73" ht="25.5" x14ac:dyDescent="0.2">
      <c r="A110" s="442">
        <v>24</v>
      </c>
      <c r="B110" s="443" t="s">
        <v>997</v>
      </c>
      <c r="C110" s="461" t="s">
        <v>1599</v>
      </c>
      <c r="D110" s="920" t="s">
        <v>15</v>
      </c>
      <c r="E110" s="817">
        <v>2</v>
      </c>
      <c r="F110" s="1960"/>
      <c r="G110" s="445">
        <f t="shared" si="5"/>
        <v>0</v>
      </c>
      <c r="H110" s="815"/>
    </row>
    <row r="111" spans="1:73" ht="25.5" x14ac:dyDescent="0.2">
      <c r="A111" s="442">
        <v>25</v>
      </c>
      <c r="B111" s="443" t="s">
        <v>963</v>
      </c>
      <c r="C111" s="461" t="s">
        <v>1564</v>
      </c>
      <c r="D111" s="920" t="s">
        <v>15</v>
      </c>
      <c r="E111" s="817">
        <v>3</v>
      </c>
      <c r="F111" s="1960"/>
      <c r="G111" s="445">
        <f t="shared" si="5"/>
        <v>0</v>
      </c>
      <c r="H111" s="815"/>
    </row>
    <row r="112" spans="1:73" ht="25.5" x14ac:dyDescent="0.2">
      <c r="A112" s="442">
        <v>26</v>
      </c>
      <c r="B112" s="443" t="s">
        <v>964</v>
      </c>
      <c r="C112" s="461" t="s">
        <v>1565</v>
      </c>
      <c r="D112" s="920" t="s">
        <v>15</v>
      </c>
      <c r="E112" s="817">
        <v>5</v>
      </c>
      <c r="F112" s="1960"/>
      <c r="G112" s="445">
        <f t="shared" si="5"/>
        <v>0</v>
      </c>
      <c r="H112" s="815"/>
    </row>
    <row r="113" spans="1:73" ht="25.5" x14ac:dyDescent="0.2">
      <c r="A113" s="442">
        <v>27</v>
      </c>
      <c r="B113" s="443" t="s">
        <v>965</v>
      </c>
      <c r="C113" s="461" t="s">
        <v>1566</v>
      </c>
      <c r="D113" s="920" t="s">
        <v>15</v>
      </c>
      <c r="E113" s="817">
        <v>1</v>
      </c>
      <c r="F113" s="1960"/>
      <c r="G113" s="445">
        <f t="shared" si="5"/>
        <v>0</v>
      </c>
      <c r="H113" s="815"/>
    </row>
    <row r="114" spans="1:73" ht="25.5" x14ac:dyDescent="0.2">
      <c r="A114" s="442">
        <v>28</v>
      </c>
      <c r="B114" s="443" t="s">
        <v>966</v>
      </c>
      <c r="C114" s="461" t="s">
        <v>1567</v>
      </c>
      <c r="D114" s="920" t="s">
        <v>15</v>
      </c>
      <c r="E114" s="817">
        <v>4</v>
      </c>
      <c r="F114" s="1960"/>
      <c r="G114" s="445">
        <f t="shared" si="5"/>
        <v>0</v>
      </c>
      <c r="H114" s="815"/>
    </row>
    <row r="115" spans="1:73" ht="25.5" x14ac:dyDescent="0.2">
      <c r="A115" s="442">
        <v>29</v>
      </c>
      <c r="B115" s="443" t="s">
        <v>967</v>
      </c>
      <c r="C115" s="461" t="s">
        <v>1570</v>
      </c>
      <c r="D115" s="920" t="s">
        <v>15</v>
      </c>
      <c r="E115" s="817">
        <v>8</v>
      </c>
      <c r="F115" s="1960"/>
      <c r="G115" s="445">
        <f t="shared" si="5"/>
        <v>0</v>
      </c>
      <c r="H115" s="815"/>
    </row>
    <row r="116" spans="1:73" ht="25.5" x14ac:dyDescent="0.2">
      <c r="A116" s="442">
        <v>30</v>
      </c>
      <c r="B116" s="443" t="s">
        <v>1602</v>
      </c>
      <c r="C116" s="461" t="s">
        <v>1600</v>
      </c>
      <c r="D116" s="920" t="s">
        <v>15</v>
      </c>
      <c r="E116" s="817">
        <v>1</v>
      </c>
      <c r="F116" s="1960"/>
      <c r="G116" s="445">
        <f t="shared" si="5"/>
        <v>0</v>
      </c>
      <c r="H116" s="815"/>
    </row>
    <row r="117" spans="1:73" ht="25.5" x14ac:dyDescent="0.2">
      <c r="A117" s="442">
        <v>31</v>
      </c>
      <c r="B117" s="443" t="s">
        <v>968</v>
      </c>
      <c r="C117" s="461" t="s">
        <v>1601</v>
      </c>
      <c r="D117" s="920" t="s">
        <v>15</v>
      </c>
      <c r="E117" s="817">
        <v>1</v>
      </c>
      <c r="F117" s="1960"/>
      <c r="G117" s="445">
        <f t="shared" si="5"/>
        <v>0</v>
      </c>
      <c r="H117" s="815"/>
    </row>
    <row r="118" spans="1:73" ht="25.5" x14ac:dyDescent="0.2">
      <c r="A118" s="442">
        <v>32</v>
      </c>
      <c r="B118" s="443" t="s">
        <v>968</v>
      </c>
      <c r="C118" s="461" t="s">
        <v>1603</v>
      </c>
      <c r="D118" s="920" t="s">
        <v>15</v>
      </c>
      <c r="E118" s="817">
        <v>1</v>
      </c>
      <c r="F118" s="1960"/>
      <c r="G118" s="445">
        <f t="shared" si="5"/>
        <v>0</v>
      </c>
      <c r="H118" s="815"/>
    </row>
    <row r="119" spans="1:73" ht="25.5" x14ac:dyDescent="0.2">
      <c r="A119" s="442">
        <v>33</v>
      </c>
      <c r="B119" s="443" t="s">
        <v>969</v>
      </c>
      <c r="C119" s="461" t="s">
        <v>1571</v>
      </c>
      <c r="D119" s="920" t="s">
        <v>15</v>
      </c>
      <c r="E119" s="817">
        <v>1</v>
      </c>
      <c r="F119" s="1960"/>
      <c r="G119" s="445">
        <f t="shared" si="5"/>
        <v>0</v>
      </c>
      <c r="H119" s="815"/>
    </row>
    <row r="120" spans="1:73" ht="25.5" x14ac:dyDescent="0.2">
      <c r="A120" s="442">
        <v>34</v>
      </c>
      <c r="B120" s="443" t="s">
        <v>970</v>
      </c>
      <c r="C120" s="461" t="s">
        <v>1572</v>
      </c>
      <c r="D120" s="920" t="s">
        <v>15</v>
      </c>
      <c r="E120" s="817">
        <v>19</v>
      </c>
      <c r="F120" s="1960"/>
      <c r="G120" s="445">
        <f t="shared" si="5"/>
        <v>0</v>
      </c>
      <c r="H120" s="815"/>
    </row>
    <row r="121" spans="1:73" ht="25.5" x14ac:dyDescent="0.2">
      <c r="A121" s="442">
        <v>35</v>
      </c>
      <c r="B121" s="443" t="s">
        <v>971</v>
      </c>
      <c r="C121" s="461" t="s">
        <v>1573</v>
      </c>
      <c r="D121" s="920" t="s">
        <v>15</v>
      </c>
      <c r="E121" s="817">
        <v>6</v>
      </c>
      <c r="F121" s="1960"/>
      <c r="G121" s="445">
        <f t="shared" si="5"/>
        <v>0</v>
      </c>
      <c r="H121" s="815"/>
    </row>
    <row r="122" spans="1:73" s="441" customFormat="1" x14ac:dyDescent="0.2">
      <c r="A122" s="447"/>
      <c r="B122" s="916">
        <v>45</v>
      </c>
      <c r="C122" s="448" t="s">
        <v>118</v>
      </c>
      <c r="D122" s="449"/>
      <c r="E122" s="450"/>
      <c r="F122" s="1961"/>
      <c r="G122" s="450"/>
      <c r="H122" s="813"/>
      <c r="I122" s="712"/>
      <c r="J122" s="712"/>
      <c r="K122" s="712"/>
      <c r="L122" s="432"/>
      <c r="M122" s="432"/>
      <c r="N122" s="432"/>
      <c r="O122" s="432"/>
      <c r="P122" s="432"/>
      <c r="Q122" s="432"/>
      <c r="R122" s="432"/>
      <c r="S122" s="432"/>
      <c r="T122" s="432"/>
      <c r="U122" s="432"/>
      <c r="V122" s="432"/>
      <c r="W122" s="432"/>
      <c r="X122" s="432"/>
      <c r="Y122" s="432"/>
      <c r="Z122" s="432"/>
      <c r="AA122" s="432"/>
      <c r="AB122" s="432"/>
      <c r="AC122" s="432"/>
      <c r="AD122" s="432"/>
      <c r="AE122" s="432"/>
      <c r="AF122" s="432"/>
      <c r="AG122" s="432"/>
      <c r="AH122" s="432"/>
      <c r="AI122" s="432"/>
      <c r="AJ122" s="432"/>
      <c r="AK122" s="432"/>
      <c r="AL122" s="432"/>
      <c r="AM122" s="432"/>
      <c r="AN122" s="432"/>
      <c r="AO122" s="432"/>
      <c r="AP122" s="432"/>
      <c r="AQ122" s="432"/>
      <c r="AR122" s="432"/>
      <c r="AS122" s="432"/>
      <c r="AT122" s="432"/>
      <c r="AU122" s="432"/>
      <c r="AV122" s="432"/>
      <c r="AW122" s="432"/>
      <c r="AX122" s="432"/>
      <c r="AY122" s="432"/>
      <c r="AZ122" s="432"/>
      <c r="BA122" s="432"/>
      <c r="BB122" s="432"/>
      <c r="BC122" s="432"/>
      <c r="BD122" s="432"/>
      <c r="BE122" s="432"/>
      <c r="BF122" s="432"/>
      <c r="BG122" s="432"/>
      <c r="BH122" s="432"/>
      <c r="BI122" s="432"/>
      <c r="BJ122" s="432"/>
      <c r="BK122" s="432"/>
      <c r="BL122" s="432"/>
      <c r="BM122" s="432"/>
      <c r="BN122" s="432"/>
      <c r="BO122" s="432"/>
      <c r="BP122" s="432"/>
      <c r="BQ122" s="432"/>
      <c r="BR122" s="432"/>
      <c r="BS122" s="432"/>
      <c r="BT122" s="432"/>
      <c r="BU122" s="432"/>
    </row>
    <row r="123" spans="1:73" s="441" customFormat="1" ht="25.5" x14ac:dyDescent="0.2">
      <c r="A123" s="921">
        <v>36</v>
      </c>
      <c r="B123" s="443" t="s">
        <v>1604</v>
      </c>
      <c r="C123" s="461" t="s">
        <v>1605</v>
      </c>
      <c r="D123" s="920" t="s">
        <v>12</v>
      </c>
      <c r="E123" s="817">
        <v>4</v>
      </c>
      <c r="F123" s="1960"/>
      <c r="G123" s="445">
        <f t="shared" si="5"/>
        <v>0</v>
      </c>
      <c r="H123" s="813"/>
      <c r="I123" s="712"/>
      <c r="J123" s="712"/>
      <c r="K123" s="712"/>
      <c r="L123" s="432"/>
      <c r="M123" s="432"/>
      <c r="N123" s="432"/>
      <c r="O123" s="432"/>
      <c r="P123" s="432"/>
      <c r="Q123" s="432"/>
      <c r="R123" s="432"/>
      <c r="S123" s="432"/>
      <c r="T123" s="432"/>
      <c r="U123" s="432"/>
      <c r="V123" s="432"/>
      <c r="W123" s="432"/>
      <c r="X123" s="432"/>
      <c r="Y123" s="432"/>
      <c r="Z123" s="432"/>
      <c r="AA123" s="432"/>
      <c r="AB123" s="432"/>
      <c r="AC123" s="432"/>
      <c r="AD123" s="432"/>
      <c r="AE123" s="432"/>
      <c r="AF123" s="432"/>
      <c r="AG123" s="432"/>
      <c r="AH123" s="432"/>
      <c r="AI123" s="432"/>
      <c r="AJ123" s="432"/>
      <c r="AK123" s="432"/>
      <c r="AL123" s="432"/>
      <c r="AM123" s="432"/>
      <c r="AN123" s="432"/>
      <c r="AO123" s="432"/>
      <c r="AP123" s="432"/>
      <c r="AQ123" s="432"/>
      <c r="AR123" s="432"/>
      <c r="AS123" s="432"/>
      <c r="AT123" s="432"/>
      <c r="AU123" s="432"/>
      <c r="AV123" s="432"/>
      <c r="AW123" s="432"/>
      <c r="AX123" s="432"/>
      <c r="AY123" s="432"/>
      <c r="AZ123" s="432"/>
      <c r="BA123" s="432"/>
      <c r="BB123" s="432"/>
      <c r="BC123" s="432"/>
      <c r="BD123" s="432"/>
      <c r="BE123" s="432"/>
      <c r="BF123" s="432"/>
      <c r="BG123" s="432"/>
      <c r="BH123" s="432"/>
      <c r="BI123" s="432"/>
      <c r="BJ123" s="432"/>
      <c r="BK123" s="432"/>
      <c r="BL123" s="432"/>
      <c r="BM123" s="432"/>
      <c r="BN123" s="432"/>
      <c r="BO123" s="432"/>
      <c r="BP123" s="432"/>
      <c r="BQ123" s="432"/>
      <c r="BR123" s="432"/>
      <c r="BS123" s="432"/>
      <c r="BT123" s="432"/>
      <c r="BU123" s="432"/>
    </row>
    <row r="124" spans="1:73" ht="25.5" x14ac:dyDescent="0.2">
      <c r="A124" s="442">
        <v>37</v>
      </c>
      <c r="B124" s="443" t="s">
        <v>972</v>
      </c>
      <c r="C124" s="461" t="s">
        <v>1574</v>
      </c>
      <c r="D124" s="920" t="s">
        <v>12</v>
      </c>
      <c r="E124" s="817">
        <v>30</v>
      </c>
      <c r="F124" s="1960"/>
      <c r="G124" s="445">
        <f t="shared" si="5"/>
        <v>0</v>
      </c>
      <c r="H124" s="815"/>
    </row>
    <row r="125" spans="1:73" ht="25.5" x14ac:dyDescent="0.2">
      <c r="A125" s="921">
        <v>38</v>
      </c>
      <c r="B125" s="443" t="s">
        <v>1606</v>
      </c>
      <c r="C125" s="461" t="s">
        <v>1607</v>
      </c>
      <c r="D125" s="920" t="s">
        <v>12</v>
      </c>
      <c r="E125" s="817">
        <v>10</v>
      </c>
      <c r="F125" s="1960"/>
      <c r="G125" s="445">
        <f t="shared" si="5"/>
        <v>0</v>
      </c>
      <c r="H125" s="815"/>
    </row>
    <row r="126" spans="1:73" ht="25.5" x14ac:dyDescent="0.2">
      <c r="A126" s="442">
        <v>39</v>
      </c>
      <c r="B126" s="443" t="s">
        <v>1608</v>
      </c>
      <c r="C126" s="461" t="s">
        <v>1609</v>
      </c>
      <c r="D126" s="920" t="s">
        <v>15</v>
      </c>
      <c r="E126" s="817">
        <v>6</v>
      </c>
      <c r="F126" s="1960"/>
      <c r="G126" s="445">
        <f t="shared" si="5"/>
        <v>0</v>
      </c>
      <c r="H126" s="815"/>
    </row>
    <row r="127" spans="1:73" ht="25.5" x14ac:dyDescent="0.2">
      <c r="A127" s="921">
        <v>42</v>
      </c>
      <c r="B127" s="443" t="s">
        <v>973</v>
      </c>
      <c r="C127" s="461" t="s">
        <v>194</v>
      </c>
      <c r="D127" s="920" t="s">
        <v>15</v>
      </c>
      <c r="E127" s="817">
        <v>2</v>
      </c>
      <c r="F127" s="1960"/>
      <c r="G127" s="445">
        <f t="shared" si="5"/>
        <v>0</v>
      </c>
      <c r="H127" s="815"/>
    </row>
    <row r="128" spans="1:73" ht="38.25" x14ac:dyDescent="0.2">
      <c r="A128" s="442">
        <v>43</v>
      </c>
      <c r="B128" s="443" t="s">
        <v>974</v>
      </c>
      <c r="C128" s="442" t="s">
        <v>1577</v>
      </c>
      <c r="D128" s="440" t="s">
        <v>239</v>
      </c>
      <c r="E128" s="444">
        <v>96</v>
      </c>
      <c r="F128" s="1960"/>
      <c r="G128" s="445">
        <f t="shared" si="5"/>
        <v>0</v>
      </c>
      <c r="H128" s="815"/>
    </row>
    <row r="129" spans="1:73" s="436" customFormat="1" ht="15" x14ac:dyDescent="0.25">
      <c r="A129" s="437" t="s">
        <v>264</v>
      </c>
      <c r="B129" s="452"/>
      <c r="C129" s="452" t="s">
        <v>283</v>
      </c>
      <c r="D129" s="438"/>
      <c r="E129" s="453"/>
      <c r="F129" s="1958"/>
      <c r="G129" s="454">
        <f>SUM(G93:G128)</f>
        <v>0</v>
      </c>
      <c r="H129" s="814"/>
      <c r="I129" s="713"/>
      <c r="J129" s="713"/>
      <c r="K129" s="712"/>
      <c r="L129" s="432"/>
      <c r="M129" s="432"/>
      <c r="N129" s="432"/>
      <c r="O129" s="432"/>
      <c r="P129" s="432"/>
      <c r="Q129" s="432"/>
      <c r="R129" s="432"/>
      <c r="S129" s="432"/>
      <c r="T129" s="432"/>
      <c r="U129" s="432"/>
      <c r="V129" s="432"/>
      <c r="W129" s="432"/>
      <c r="X129" s="432"/>
      <c r="Y129" s="432"/>
      <c r="Z129" s="432"/>
      <c r="AA129" s="432"/>
      <c r="AB129" s="432"/>
      <c r="AC129" s="432"/>
      <c r="AD129" s="432"/>
      <c r="AE129" s="432"/>
      <c r="AF129" s="432"/>
      <c r="AG129" s="432"/>
      <c r="AH129" s="432"/>
      <c r="AI129" s="432"/>
      <c r="AJ129" s="432"/>
      <c r="AK129" s="432"/>
      <c r="AL129" s="432"/>
      <c r="AM129" s="432"/>
      <c r="AN129" s="432"/>
      <c r="AO129" s="432"/>
      <c r="AP129" s="432"/>
      <c r="AQ129" s="432"/>
      <c r="AR129" s="432"/>
      <c r="AS129" s="432"/>
      <c r="AT129" s="432"/>
      <c r="AU129" s="432"/>
      <c r="AV129" s="432"/>
      <c r="AW129" s="432"/>
      <c r="AX129" s="432"/>
      <c r="AY129" s="432"/>
      <c r="AZ129" s="432"/>
      <c r="BA129" s="432"/>
      <c r="BB129" s="432"/>
      <c r="BC129" s="432"/>
      <c r="BD129" s="432"/>
      <c r="BE129" s="432"/>
      <c r="BF129" s="432"/>
      <c r="BG129" s="432"/>
      <c r="BH129" s="432"/>
      <c r="BI129" s="432"/>
      <c r="BJ129" s="432"/>
      <c r="BK129" s="432"/>
      <c r="BL129" s="432"/>
      <c r="BM129" s="432"/>
      <c r="BN129" s="432"/>
      <c r="BO129" s="432"/>
      <c r="BP129" s="432"/>
      <c r="BQ129" s="432"/>
      <c r="BR129" s="432"/>
      <c r="BS129" s="432"/>
      <c r="BT129" s="432"/>
      <c r="BU129" s="432"/>
    </row>
    <row r="130" spans="1:73" x14ac:dyDescent="0.2">
      <c r="A130" s="442"/>
      <c r="B130" s="442"/>
      <c r="C130" s="442"/>
      <c r="D130" s="440"/>
      <c r="E130" s="444"/>
      <c r="F130" s="1960"/>
      <c r="G130" s="445"/>
    </row>
    <row r="131" spans="1:73" ht="15" x14ac:dyDescent="0.25">
      <c r="A131" s="437" t="s">
        <v>284</v>
      </c>
      <c r="B131" s="463"/>
      <c r="C131" s="463" t="s">
        <v>285</v>
      </c>
      <c r="D131" s="464"/>
      <c r="E131" s="465"/>
      <c r="F131" s="1963"/>
      <c r="G131" s="466"/>
    </row>
    <row r="132" spans="1:73" s="441" customFormat="1" x14ac:dyDescent="0.2">
      <c r="A132" s="447"/>
      <c r="B132" s="917">
        <v>61</v>
      </c>
      <c r="C132" s="448" t="s">
        <v>129</v>
      </c>
      <c r="D132" s="449"/>
      <c r="E132" s="450"/>
      <c r="F132" s="1959"/>
      <c r="G132" s="451"/>
      <c r="H132" s="813"/>
      <c r="I132" s="712"/>
      <c r="J132" s="712"/>
      <c r="K132" s="712"/>
      <c r="L132" s="432"/>
      <c r="M132" s="432"/>
      <c r="N132" s="432"/>
      <c r="O132" s="432"/>
      <c r="P132" s="432"/>
      <c r="Q132" s="432"/>
      <c r="R132" s="432"/>
      <c r="S132" s="432"/>
      <c r="T132" s="432"/>
      <c r="U132" s="432"/>
      <c r="V132" s="432"/>
      <c r="W132" s="432"/>
      <c r="X132" s="432"/>
      <c r="Y132" s="432"/>
      <c r="Z132" s="432"/>
      <c r="AA132" s="432"/>
      <c r="AB132" s="432"/>
      <c r="AC132" s="432"/>
      <c r="AD132" s="432"/>
      <c r="AE132" s="432"/>
      <c r="AF132" s="432"/>
      <c r="AG132" s="432"/>
      <c r="AH132" s="432"/>
      <c r="AI132" s="432"/>
      <c r="AJ132" s="432"/>
      <c r="AK132" s="432"/>
      <c r="AL132" s="432"/>
      <c r="AM132" s="432"/>
      <c r="AN132" s="432"/>
      <c r="AO132" s="432"/>
      <c r="AP132" s="432"/>
      <c r="AQ132" s="432"/>
      <c r="AR132" s="432"/>
      <c r="AS132" s="432"/>
      <c r="AT132" s="432"/>
      <c r="AU132" s="432"/>
      <c r="AV132" s="432"/>
      <c r="AW132" s="432"/>
      <c r="AX132" s="432"/>
      <c r="AY132" s="432"/>
      <c r="AZ132" s="432"/>
      <c r="BA132" s="432"/>
      <c r="BB132" s="432"/>
      <c r="BC132" s="432"/>
      <c r="BD132" s="432"/>
      <c r="BE132" s="432"/>
      <c r="BF132" s="432"/>
      <c r="BG132" s="432"/>
      <c r="BH132" s="432"/>
      <c r="BI132" s="432"/>
      <c r="BJ132" s="432"/>
      <c r="BK132" s="432"/>
      <c r="BL132" s="432"/>
      <c r="BM132" s="432"/>
      <c r="BN132" s="432"/>
      <c r="BO132" s="432"/>
      <c r="BP132" s="432"/>
      <c r="BQ132" s="432"/>
      <c r="BR132" s="432"/>
      <c r="BS132" s="432"/>
      <c r="BT132" s="432"/>
      <c r="BU132" s="432"/>
    </row>
    <row r="133" spans="1:73" ht="25.5" x14ac:dyDescent="0.2">
      <c r="A133" s="442">
        <v>1</v>
      </c>
      <c r="B133" s="918" t="s">
        <v>975</v>
      </c>
      <c r="C133" s="442" t="s">
        <v>1578</v>
      </c>
      <c r="D133" s="440" t="s">
        <v>15</v>
      </c>
      <c r="E133" s="444">
        <v>3</v>
      </c>
      <c r="F133" s="1960"/>
      <c r="G133" s="445">
        <f t="shared" ref="G133" si="6">ROUND(F133*E133,2)</f>
        <v>0</v>
      </c>
    </row>
    <row r="134" spans="1:73" ht="25.5" x14ac:dyDescent="0.2">
      <c r="A134" s="442">
        <v>2</v>
      </c>
      <c r="B134" s="918" t="s">
        <v>976</v>
      </c>
      <c r="C134" s="442" t="s">
        <v>1579</v>
      </c>
      <c r="D134" s="440" t="s">
        <v>15</v>
      </c>
      <c r="E134" s="444">
        <v>2</v>
      </c>
      <c r="F134" s="1960"/>
      <c r="G134" s="445">
        <f t="shared" ref="G134:G149" si="7">ROUND(F134*E134,2)</f>
        <v>0</v>
      </c>
      <c r="H134" s="815"/>
    </row>
    <row r="135" spans="1:73" ht="25.5" x14ac:dyDescent="0.2">
      <c r="A135" s="442">
        <v>3</v>
      </c>
      <c r="B135" s="918" t="s">
        <v>977</v>
      </c>
      <c r="C135" s="442" t="s">
        <v>1583</v>
      </c>
      <c r="D135" s="440" t="s">
        <v>15</v>
      </c>
      <c r="E135" s="444">
        <v>1</v>
      </c>
      <c r="F135" s="1960"/>
      <c r="G135" s="445">
        <f t="shared" si="7"/>
        <v>0</v>
      </c>
      <c r="H135" s="815"/>
    </row>
    <row r="136" spans="1:73" ht="38.25" x14ac:dyDescent="0.2">
      <c r="A136" s="442">
        <v>4</v>
      </c>
      <c r="B136" s="918" t="s">
        <v>978</v>
      </c>
      <c r="C136" s="442" t="s">
        <v>1587</v>
      </c>
      <c r="D136" s="440" t="s">
        <v>15</v>
      </c>
      <c r="E136" s="444">
        <v>1</v>
      </c>
      <c r="F136" s="1960"/>
      <c r="G136" s="445">
        <f t="shared" si="7"/>
        <v>0</v>
      </c>
      <c r="H136" s="815"/>
    </row>
    <row r="137" spans="1:73" ht="63.75" x14ac:dyDescent="0.2">
      <c r="A137" s="442">
        <v>5</v>
      </c>
      <c r="B137" s="918" t="s">
        <v>979</v>
      </c>
      <c r="C137" s="442" t="s">
        <v>1588</v>
      </c>
      <c r="D137" s="440" t="s">
        <v>15</v>
      </c>
      <c r="E137" s="444">
        <v>1</v>
      </c>
      <c r="F137" s="1960"/>
      <c r="G137" s="445">
        <f t="shared" si="7"/>
        <v>0</v>
      </c>
      <c r="H137" s="815"/>
    </row>
    <row r="138" spans="1:73" ht="63.75" x14ac:dyDescent="0.2">
      <c r="A138" s="442">
        <v>6</v>
      </c>
      <c r="B138" s="918" t="s">
        <v>979</v>
      </c>
      <c r="C138" s="442" t="s">
        <v>1589</v>
      </c>
      <c r="D138" s="440" t="s">
        <v>15</v>
      </c>
      <c r="E138" s="444">
        <v>1</v>
      </c>
      <c r="F138" s="1960"/>
      <c r="G138" s="445">
        <f t="shared" si="7"/>
        <v>0</v>
      </c>
      <c r="H138" s="815"/>
    </row>
    <row r="139" spans="1:73" x14ac:dyDescent="0.2">
      <c r="A139" s="447"/>
      <c r="B139" s="917">
        <v>62</v>
      </c>
      <c r="C139" s="448" t="s">
        <v>1592</v>
      </c>
      <c r="D139" s="449"/>
      <c r="E139" s="450"/>
      <c r="F139" s="1961"/>
      <c r="G139" s="450"/>
    </row>
    <row r="140" spans="1:73" ht="51" x14ac:dyDescent="0.2">
      <c r="A140" s="442">
        <v>7</v>
      </c>
      <c r="B140" s="918" t="s">
        <v>980</v>
      </c>
      <c r="C140" s="442" t="s">
        <v>1593</v>
      </c>
      <c r="D140" s="440" t="s">
        <v>12</v>
      </c>
      <c r="E140" s="444">
        <v>1010</v>
      </c>
      <c r="F140" s="1960"/>
      <c r="G140" s="445">
        <f t="shared" si="7"/>
        <v>0</v>
      </c>
    </row>
    <row r="141" spans="1:73" ht="25.5" x14ac:dyDescent="0.2">
      <c r="A141" s="442">
        <v>8</v>
      </c>
      <c r="B141" s="918" t="s">
        <v>981</v>
      </c>
      <c r="C141" s="442" t="s">
        <v>211</v>
      </c>
      <c r="D141" s="440" t="s">
        <v>12</v>
      </c>
      <c r="E141" s="444">
        <v>780</v>
      </c>
      <c r="F141" s="1960"/>
      <c r="G141" s="445">
        <f t="shared" si="7"/>
        <v>0</v>
      </c>
    </row>
    <row r="142" spans="1:73" x14ac:dyDescent="0.2">
      <c r="A142" s="447"/>
      <c r="B142" s="917">
        <v>63</v>
      </c>
      <c r="C142" s="448" t="s">
        <v>1594</v>
      </c>
      <c r="D142" s="449"/>
      <c r="E142" s="450"/>
      <c r="F142" s="1961"/>
      <c r="G142" s="450"/>
    </row>
    <row r="143" spans="1:73" ht="25.5" x14ac:dyDescent="0.2">
      <c r="A143" s="442">
        <v>9</v>
      </c>
      <c r="B143" s="918" t="s">
        <v>982</v>
      </c>
      <c r="C143" s="442" t="s">
        <v>1595</v>
      </c>
      <c r="D143" s="440" t="s">
        <v>15</v>
      </c>
      <c r="E143" s="444">
        <v>95</v>
      </c>
      <c r="F143" s="1960"/>
      <c r="G143" s="445">
        <f t="shared" si="7"/>
        <v>0</v>
      </c>
    </row>
    <row r="144" spans="1:73" x14ac:dyDescent="0.2">
      <c r="A144" s="447"/>
      <c r="B144" s="917">
        <v>64</v>
      </c>
      <c r="C144" s="448" t="s">
        <v>227</v>
      </c>
      <c r="D144" s="449"/>
      <c r="E144" s="450"/>
      <c r="F144" s="1961"/>
      <c r="G144" s="450"/>
    </row>
    <row r="145" spans="1:73" ht="25.5" x14ac:dyDescent="0.2">
      <c r="A145" s="442">
        <v>10</v>
      </c>
      <c r="B145" s="918" t="s">
        <v>983</v>
      </c>
      <c r="C145" s="442" t="s">
        <v>1596</v>
      </c>
      <c r="D145" s="440" t="s">
        <v>12</v>
      </c>
      <c r="E145" s="444">
        <v>292</v>
      </c>
      <c r="F145" s="1960"/>
      <c r="G145" s="445">
        <f t="shared" si="7"/>
        <v>0</v>
      </c>
    </row>
    <row r="146" spans="1:73" ht="25.5" x14ac:dyDescent="0.2">
      <c r="A146" s="442">
        <v>11</v>
      </c>
      <c r="B146" s="918" t="s">
        <v>984</v>
      </c>
      <c r="C146" s="442" t="s">
        <v>1597</v>
      </c>
      <c r="D146" s="440" t="s">
        <v>12</v>
      </c>
      <c r="E146" s="444">
        <v>470</v>
      </c>
      <c r="F146" s="1960"/>
      <c r="G146" s="445">
        <f t="shared" si="7"/>
        <v>0</v>
      </c>
    </row>
    <row r="147" spans="1:73" x14ac:dyDescent="0.2">
      <c r="A147" s="442">
        <v>12</v>
      </c>
      <c r="B147" s="918" t="s">
        <v>998</v>
      </c>
      <c r="C147" s="442" t="s">
        <v>1610</v>
      </c>
      <c r="D147" s="440" t="s">
        <v>15</v>
      </c>
      <c r="E147" s="444">
        <v>2</v>
      </c>
      <c r="F147" s="1960"/>
      <c r="G147" s="445">
        <f t="shared" si="7"/>
        <v>0</v>
      </c>
    </row>
    <row r="148" spans="1:73" x14ac:dyDescent="0.2">
      <c r="A148" s="442">
        <v>13</v>
      </c>
      <c r="B148" s="918" t="s">
        <v>985</v>
      </c>
      <c r="C148" s="442" t="s">
        <v>986</v>
      </c>
      <c r="D148" s="440" t="s">
        <v>15</v>
      </c>
      <c r="E148" s="444">
        <v>8</v>
      </c>
      <c r="F148" s="1960"/>
      <c r="G148" s="445">
        <f t="shared" si="7"/>
        <v>0</v>
      </c>
    </row>
    <row r="149" spans="1:73" x14ac:dyDescent="0.2">
      <c r="A149" s="442">
        <v>14</v>
      </c>
      <c r="B149" s="918" t="s">
        <v>987</v>
      </c>
      <c r="C149" s="442" t="s">
        <v>988</v>
      </c>
      <c r="D149" s="440" t="s">
        <v>15</v>
      </c>
      <c r="E149" s="444">
        <v>4</v>
      </c>
      <c r="F149" s="1960"/>
      <c r="G149" s="445">
        <f t="shared" si="7"/>
        <v>0</v>
      </c>
    </row>
    <row r="150" spans="1:73" s="436" customFormat="1" ht="15" x14ac:dyDescent="0.25">
      <c r="A150" s="437" t="s">
        <v>284</v>
      </c>
      <c r="B150" s="452"/>
      <c r="C150" s="452" t="s">
        <v>167</v>
      </c>
      <c r="D150" s="438"/>
      <c r="E150" s="468"/>
      <c r="F150" s="1958"/>
      <c r="G150" s="454">
        <f>SUM(G131:G149)</f>
        <v>0</v>
      </c>
      <c r="H150" s="814"/>
      <c r="I150" s="713"/>
      <c r="J150" s="713"/>
      <c r="K150" s="712"/>
      <c r="L150" s="432"/>
      <c r="M150" s="432"/>
      <c r="N150" s="432"/>
      <c r="O150" s="432"/>
      <c r="P150" s="432"/>
      <c r="Q150" s="432"/>
      <c r="R150" s="432"/>
      <c r="S150" s="432"/>
      <c r="T150" s="432"/>
      <c r="U150" s="432"/>
      <c r="V150" s="432"/>
      <c r="W150" s="432"/>
      <c r="X150" s="432"/>
      <c r="Y150" s="432"/>
      <c r="Z150" s="432"/>
      <c r="AA150" s="432"/>
      <c r="AB150" s="432"/>
      <c r="AC150" s="432"/>
      <c r="AD150" s="432"/>
      <c r="AE150" s="432"/>
      <c r="AF150" s="432"/>
      <c r="AG150" s="432"/>
      <c r="AH150" s="432"/>
      <c r="AI150" s="432"/>
      <c r="AJ150" s="432"/>
      <c r="AK150" s="432"/>
      <c r="AL150" s="432"/>
      <c r="AM150" s="432"/>
      <c r="AN150" s="432"/>
      <c r="AO150" s="432"/>
      <c r="AP150" s="432"/>
      <c r="AQ150" s="432"/>
      <c r="AR150" s="432"/>
      <c r="AS150" s="432"/>
      <c r="AT150" s="432"/>
      <c r="AU150" s="432"/>
      <c r="AV150" s="432"/>
      <c r="AW150" s="432"/>
      <c r="AX150" s="432"/>
      <c r="AY150" s="432"/>
      <c r="AZ150" s="432"/>
      <c r="BA150" s="432"/>
      <c r="BB150" s="432"/>
      <c r="BC150" s="432"/>
      <c r="BD150" s="432"/>
      <c r="BE150" s="432"/>
      <c r="BF150" s="432"/>
      <c r="BG150" s="432"/>
      <c r="BH150" s="432"/>
      <c r="BI150" s="432"/>
      <c r="BJ150" s="432"/>
      <c r="BK150" s="432"/>
      <c r="BL150" s="432"/>
      <c r="BM150" s="432"/>
      <c r="BN150" s="432"/>
      <c r="BO150" s="432"/>
      <c r="BP150" s="432"/>
      <c r="BQ150" s="432"/>
      <c r="BR150" s="432"/>
      <c r="BS150" s="432"/>
      <c r="BT150" s="432"/>
      <c r="BU150" s="432"/>
    </row>
    <row r="151" spans="1:73" x14ac:dyDescent="0.2">
      <c r="A151" s="442"/>
      <c r="B151" s="442"/>
      <c r="C151" s="442"/>
      <c r="D151" s="440"/>
      <c r="E151" s="469"/>
      <c r="F151" s="1960"/>
      <c r="G151" s="445"/>
    </row>
    <row r="152" spans="1:73" s="470" customFormat="1" ht="15.75" customHeight="1" x14ac:dyDescent="0.25">
      <c r="A152" s="437" t="s">
        <v>290</v>
      </c>
      <c r="B152" s="452"/>
      <c r="C152" s="452" t="s">
        <v>168</v>
      </c>
      <c r="D152" s="438"/>
      <c r="E152" s="468"/>
      <c r="F152" s="1958"/>
      <c r="G152" s="454"/>
      <c r="H152" s="813"/>
      <c r="I152" s="712"/>
      <c r="J152" s="712"/>
      <c r="K152" s="712"/>
      <c r="L152" s="432"/>
      <c r="M152" s="432"/>
      <c r="N152" s="432"/>
      <c r="O152" s="432"/>
      <c r="P152" s="432"/>
      <c r="Q152" s="432"/>
      <c r="R152" s="432"/>
      <c r="S152" s="432"/>
      <c r="T152" s="432"/>
      <c r="U152" s="432"/>
      <c r="V152" s="432"/>
      <c r="W152" s="432"/>
      <c r="X152" s="432"/>
      <c r="Y152" s="432"/>
      <c r="Z152" s="432"/>
      <c r="AA152" s="432"/>
      <c r="AB152" s="432"/>
      <c r="AC152" s="432"/>
      <c r="AD152" s="432"/>
      <c r="AE152" s="432"/>
      <c r="AF152" s="432"/>
      <c r="AG152" s="432"/>
      <c r="AH152" s="432"/>
      <c r="AI152" s="432"/>
      <c r="AJ152" s="432"/>
      <c r="AK152" s="432"/>
      <c r="AL152" s="432"/>
      <c r="AM152" s="432"/>
      <c r="AN152" s="432"/>
      <c r="AO152" s="432"/>
      <c r="AP152" s="432"/>
      <c r="AQ152" s="432"/>
      <c r="AR152" s="432"/>
      <c r="AS152" s="432"/>
      <c r="AT152" s="432"/>
      <c r="AU152" s="432"/>
      <c r="AV152" s="432"/>
      <c r="AW152" s="432"/>
      <c r="AX152" s="432"/>
      <c r="AY152" s="432"/>
      <c r="AZ152" s="432"/>
      <c r="BA152" s="432"/>
      <c r="BB152" s="432"/>
      <c r="BC152" s="432"/>
      <c r="BD152" s="432"/>
      <c r="BE152" s="432"/>
      <c r="BF152" s="432"/>
      <c r="BG152" s="432"/>
      <c r="BH152" s="432"/>
      <c r="BI152" s="432"/>
      <c r="BJ152" s="432"/>
      <c r="BK152" s="432"/>
      <c r="BL152" s="432"/>
      <c r="BM152" s="432"/>
      <c r="BN152" s="432"/>
      <c r="BO152" s="432"/>
      <c r="BP152" s="432"/>
      <c r="BQ152" s="432"/>
      <c r="BR152" s="432"/>
      <c r="BS152" s="432"/>
      <c r="BT152" s="432"/>
      <c r="BU152" s="432"/>
    </row>
    <row r="153" spans="1:73" s="441" customFormat="1" x14ac:dyDescent="0.2">
      <c r="A153" s="447"/>
      <c r="B153" s="917">
        <v>79</v>
      </c>
      <c r="C153" s="448" t="s">
        <v>291</v>
      </c>
      <c r="D153" s="449"/>
      <c r="E153" s="471"/>
      <c r="F153" s="1959"/>
      <c r="G153" s="451"/>
      <c r="H153" s="813"/>
      <c r="I153" s="712"/>
      <c r="J153" s="712"/>
      <c r="K153" s="712"/>
      <c r="L153" s="432"/>
      <c r="M153" s="432"/>
      <c r="N153" s="432"/>
      <c r="O153" s="432"/>
      <c r="P153" s="432"/>
      <c r="Q153" s="432"/>
      <c r="R153" s="432"/>
      <c r="S153" s="432"/>
      <c r="T153" s="432"/>
      <c r="U153" s="432"/>
      <c r="V153" s="432"/>
      <c r="W153" s="432"/>
      <c r="X153" s="432"/>
      <c r="Y153" s="432"/>
      <c r="Z153" s="432"/>
      <c r="AA153" s="432"/>
      <c r="AB153" s="432"/>
      <c r="AC153" s="432"/>
      <c r="AD153" s="432"/>
      <c r="AE153" s="432"/>
      <c r="AF153" s="432"/>
      <c r="AG153" s="432"/>
      <c r="AH153" s="432"/>
      <c r="AI153" s="432"/>
      <c r="AJ153" s="432"/>
      <c r="AK153" s="432"/>
      <c r="AL153" s="432"/>
      <c r="AM153" s="432"/>
      <c r="AN153" s="432"/>
      <c r="AO153" s="432"/>
      <c r="AP153" s="432"/>
      <c r="AQ153" s="432"/>
      <c r="AR153" s="432"/>
      <c r="AS153" s="432"/>
      <c r="AT153" s="432"/>
      <c r="AU153" s="432"/>
      <c r="AV153" s="432"/>
      <c r="AW153" s="432"/>
      <c r="AX153" s="432"/>
      <c r="AY153" s="432"/>
      <c r="AZ153" s="432"/>
      <c r="BA153" s="432"/>
      <c r="BB153" s="432"/>
      <c r="BC153" s="432"/>
      <c r="BD153" s="432"/>
      <c r="BE153" s="432"/>
      <c r="BF153" s="432"/>
      <c r="BG153" s="432"/>
      <c r="BH153" s="432"/>
      <c r="BI153" s="432"/>
      <c r="BJ153" s="432"/>
      <c r="BK153" s="432"/>
      <c r="BL153" s="432"/>
      <c r="BM153" s="432"/>
      <c r="BN153" s="432"/>
      <c r="BO153" s="432"/>
      <c r="BP153" s="432"/>
      <c r="BQ153" s="432"/>
      <c r="BR153" s="432"/>
      <c r="BS153" s="432"/>
      <c r="BT153" s="432"/>
      <c r="BU153" s="432"/>
    </row>
    <row r="154" spans="1:73" x14ac:dyDescent="0.2">
      <c r="A154" s="442">
        <v>2</v>
      </c>
      <c r="B154" s="443">
        <v>79311</v>
      </c>
      <c r="C154" s="442" t="s">
        <v>169</v>
      </c>
      <c r="D154" s="440" t="s">
        <v>170</v>
      </c>
      <c r="E154" s="444">
        <v>30</v>
      </c>
      <c r="F154" s="1964">
        <v>45</v>
      </c>
      <c r="G154" s="445">
        <f t="shared" ref="G154" si="8">ROUND(F154*E154,2)</f>
        <v>1350</v>
      </c>
    </row>
    <row r="155" spans="1:73" x14ac:dyDescent="0.2">
      <c r="A155" s="442">
        <f>1+A154</f>
        <v>3</v>
      </c>
      <c r="B155" s="443" t="s">
        <v>990</v>
      </c>
      <c r="C155" s="442" t="s">
        <v>991</v>
      </c>
      <c r="D155" s="440" t="s">
        <v>170</v>
      </c>
      <c r="E155" s="444">
        <v>25</v>
      </c>
      <c r="F155" s="1964">
        <v>45</v>
      </c>
      <c r="G155" s="445">
        <f t="shared" ref="G155:G158" si="9">ROUND(F155*E155,2)</f>
        <v>1125</v>
      </c>
    </row>
    <row r="156" spans="1:73" x14ac:dyDescent="0.2">
      <c r="A156" s="442">
        <f>1+A155</f>
        <v>4</v>
      </c>
      <c r="B156" s="443" t="s">
        <v>992</v>
      </c>
      <c r="C156" s="442" t="s">
        <v>172</v>
      </c>
      <c r="D156" s="440" t="s">
        <v>435</v>
      </c>
      <c r="E156" s="444">
        <v>1</v>
      </c>
      <c r="F156" s="1960"/>
      <c r="G156" s="445">
        <f t="shared" si="9"/>
        <v>0</v>
      </c>
    </row>
    <row r="157" spans="1:73" ht="25.5" x14ac:dyDescent="0.2">
      <c r="A157" s="442">
        <f>1+A156</f>
        <v>5</v>
      </c>
      <c r="B157" s="443" t="s">
        <v>993</v>
      </c>
      <c r="C157" s="442" t="s">
        <v>994</v>
      </c>
      <c r="D157" s="440" t="s">
        <v>435</v>
      </c>
      <c r="E157" s="444">
        <v>1</v>
      </c>
      <c r="F157" s="1960"/>
      <c r="G157" s="445">
        <f t="shared" si="9"/>
        <v>0</v>
      </c>
    </row>
    <row r="158" spans="1:73" x14ac:dyDescent="0.2">
      <c r="A158" s="442">
        <f>1+A157</f>
        <v>6</v>
      </c>
      <c r="B158" s="443" t="s">
        <v>995</v>
      </c>
      <c r="C158" s="442" t="s">
        <v>996</v>
      </c>
      <c r="D158" s="440" t="s">
        <v>435</v>
      </c>
      <c r="E158" s="444">
        <v>1</v>
      </c>
      <c r="F158" s="1960"/>
      <c r="G158" s="445">
        <f t="shared" si="9"/>
        <v>0</v>
      </c>
    </row>
    <row r="159" spans="1:73" s="470" customFormat="1" ht="15" x14ac:dyDescent="0.25">
      <c r="A159" s="437" t="s">
        <v>290</v>
      </c>
      <c r="B159" s="452"/>
      <c r="C159" s="452" t="s">
        <v>173</v>
      </c>
      <c r="D159" s="438"/>
      <c r="E159" s="468"/>
      <c r="F159" s="1958"/>
      <c r="G159" s="454">
        <f>SUM(G153:G158)</f>
        <v>2475</v>
      </c>
      <c r="H159" s="813"/>
      <c r="I159" s="712"/>
      <c r="J159" s="712"/>
      <c r="K159" s="712"/>
      <c r="L159" s="432"/>
      <c r="M159" s="432"/>
      <c r="N159" s="432"/>
      <c r="O159" s="432"/>
      <c r="P159" s="432"/>
      <c r="Q159" s="432"/>
      <c r="R159" s="432"/>
      <c r="S159" s="432"/>
      <c r="T159" s="432"/>
      <c r="U159" s="432"/>
      <c r="V159" s="432"/>
      <c r="W159" s="432"/>
      <c r="X159" s="432"/>
      <c r="Y159" s="432"/>
      <c r="Z159" s="432"/>
      <c r="AA159" s="432"/>
      <c r="AB159" s="432"/>
      <c r="AC159" s="432"/>
      <c r="AD159" s="432"/>
      <c r="AE159" s="432"/>
      <c r="AF159" s="432"/>
      <c r="AG159" s="432"/>
      <c r="AH159" s="432"/>
      <c r="AI159" s="432"/>
      <c r="AJ159" s="432"/>
      <c r="AK159" s="432"/>
      <c r="AL159" s="432"/>
      <c r="AM159" s="432"/>
      <c r="AN159" s="432"/>
      <c r="AO159" s="432"/>
      <c r="AP159" s="432"/>
      <c r="AQ159" s="432"/>
      <c r="AR159" s="432"/>
      <c r="AS159" s="432"/>
      <c r="AT159" s="432"/>
      <c r="AU159" s="432"/>
      <c r="AV159" s="432"/>
      <c r="AW159" s="432"/>
      <c r="AX159" s="432"/>
      <c r="AY159" s="432"/>
      <c r="AZ159" s="432"/>
      <c r="BA159" s="432"/>
      <c r="BB159" s="432"/>
      <c r="BC159" s="432"/>
      <c r="BD159" s="432"/>
      <c r="BE159" s="432"/>
      <c r="BF159" s="432"/>
      <c r="BG159" s="432"/>
      <c r="BH159" s="432"/>
      <c r="BI159" s="432"/>
      <c r="BJ159" s="432"/>
      <c r="BK159" s="432"/>
      <c r="BL159" s="432"/>
      <c r="BM159" s="432"/>
      <c r="BN159" s="432"/>
      <c r="BO159" s="432"/>
      <c r="BP159" s="432"/>
      <c r="BQ159" s="432"/>
      <c r="BR159" s="432"/>
      <c r="BS159" s="432"/>
      <c r="BT159" s="432"/>
      <c r="BU159" s="432"/>
    </row>
    <row r="160" spans="1:73" x14ac:dyDescent="0.2">
      <c r="E160" s="473"/>
      <c r="F160" s="1955"/>
      <c r="G160" s="473"/>
    </row>
    <row r="161" spans="5:7" x14ac:dyDescent="0.2">
      <c r="E161" s="473"/>
      <c r="F161" s="1955"/>
      <c r="G161" s="473"/>
    </row>
    <row r="311" ht="12.6" customHeight="1" x14ac:dyDescent="0.2"/>
    <row r="338" ht="13.5"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75" customHeight="1" x14ac:dyDescent="0.2"/>
    <row r="565" ht="12.75" customHeight="1" x14ac:dyDescent="0.2"/>
  </sheetData>
  <dataValidations disablePrompts="1" count="1">
    <dataValidation type="custom" allowBlank="1" showInputMessage="1" showErrorMessage="1" error="Vnos Cena/EM je dovoljen na dve decimalni mesti." sqref="F42:F43 F22:F26 F68:F70 F66 F64 F48:F58 F60:F62 F82 F80 F84 F86:F87 F110:F121 F101:F108 F145:F149 F143 F133:F138 F140:F141 F154:F158 F28:F40 F72:F75 F89 F94 F96:F99 F123:F128" xr:uid="{AF9AAB4E-BE25-49BF-8432-0A1A5670EF44}">
      <formula1>F22=ROUND(F22,2)</formula1>
    </dataValidation>
  </dataValidation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70CC4-6C07-437A-8EFD-B516F260FB2D}">
  <sheetPr>
    <tabColor theme="3" tint="0.59999389629810485"/>
  </sheetPr>
  <dimension ref="A1:BU412"/>
  <sheetViews>
    <sheetView topLeftCell="A143" zoomScale="90" zoomScaleNormal="90" workbookViewId="0">
      <selection activeCell="H147" sqref="H147"/>
    </sheetView>
  </sheetViews>
  <sheetFormatPr defaultRowHeight="12.75" x14ac:dyDescent="0.2"/>
  <cols>
    <col min="1" max="1" width="5.7109375" style="1490" customWidth="1"/>
    <col min="2" max="2" width="9.7109375" style="1490" customWidth="1"/>
    <col min="3" max="3" width="45.7109375" style="1541" customWidth="1"/>
    <col min="4" max="4" width="5.7109375" style="1490" customWidth="1"/>
    <col min="5" max="5" width="10.7109375" style="1498" customWidth="1"/>
    <col min="6" max="6" width="11.7109375" style="1981" customWidth="1"/>
    <col min="7" max="7" width="12.7109375" style="1490" customWidth="1"/>
    <col min="8" max="11" width="9.140625" style="1491"/>
    <col min="12" max="15" width="9.140625" style="1490"/>
    <col min="16" max="16" width="12.85546875" style="1490" customWidth="1"/>
    <col min="17" max="256" width="9.140625" style="1490"/>
    <col min="257" max="257" width="5.7109375" style="1490" customWidth="1"/>
    <col min="258" max="258" width="7.85546875" style="1490" customWidth="1"/>
    <col min="259" max="259" width="45.7109375" style="1490" customWidth="1"/>
    <col min="260" max="260" width="5.7109375" style="1490" customWidth="1"/>
    <col min="261" max="261" width="7.42578125" style="1490" customWidth="1"/>
    <col min="262" max="262" width="10.140625" style="1490" customWidth="1"/>
    <col min="263" max="263" width="10.7109375" style="1490" customWidth="1"/>
    <col min="264" max="271" width="9.140625" style="1490"/>
    <col min="272" max="272" width="12.85546875" style="1490" customWidth="1"/>
    <col min="273" max="512" width="9.140625" style="1490"/>
    <col min="513" max="513" width="5.7109375" style="1490" customWidth="1"/>
    <col min="514" max="514" width="7.85546875" style="1490" customWidth="1"/>
    <col min="515" max="515" width="45.7109375" style="1490" customWidth="1"/>
    <col min="516" max="516" width="5.7109375" style="1490" customWidth="1"/>
    <col min="517" max="517" width="7.42578125" style="1490" customWidth="1"/>
    <col min="518" max="518" width="10.140625" style="1490" customWidth="1"/>
    <col min="519" max="519" width="10.7109375" style="1490" customWidth="1"/>
    <col min="520" max="527" width="9.140625" style="1490"/>
    <col min="528" max="528" width="12.85546875" style="1490" customWidth="1"/>
    <col min="529" max="768" width="9.140625" style="1490"/>
    <col min="769" max="769" width="5.7109375" style="1490" customWidth="1"/>
    <col min="770" max="770" width="7.85546875" style="1490" customWidth="1"/>
    <col min="771" max="771" width="45.7109375" style="1490" customWidth="1"/>
    <col min="772" max="772" width="5.7109375" style="1490" customWidth="1"/>
    <col min="773" max="773" width="7.42578125" style="1490" customWidth="1"/>
    <col min="774" max="774" width="10.140625" style="1490" customWidth="1"/>
    <col min="775" max="775" width="10.7109375" style="1490" customWidth="1"/>
    <col min="776" max="783" width="9.140625" style="1490"/>
    <col min="784" max="784" width="12.85546875" style="1490" customWidth="1"/>
    <col min="785" max="1024" width="9.140625" style="1490"/>
    <col min="1025" max="1025" width="5.7109375" style="1490" customWidth="1"/>
    <col min="1026" max="1026" width="7.85546875" style="1490" customWidth="1"/>
    <col min="1027" max="1027" width="45.7109375" style="1490" customWidth="1"/>
    <col min="1028" max="1028" width="5.7109375" style="1490" customWidth="1"/>
    <col min="1029" max="1029" width="7.42578125" style="1490" customWidth="1"/>
    <col min="1030" max="1030" width="10.140625" style="1490" customWidth="1"/>
    <col min="1031" max="1031" width="10.7109375" style="1490" customWidth="1"/>
    <col min="1032" max="1039" width="9.140625" style="1490"/>
    <col min="1040" max="1040" width="12.85546875" style="1490" customWidth="1"/>
    <col min="1041" max="1280" width="9.140625" style="1490"/>
    <col min="1281" max="1281" width="5.7109375" style="1490" customWidth="1"/>
    <col min="1282" max="1282" width="7.85546875" style="1490" customWidth="1"/>
    <col min="1283" max="1283" width="45.7109375" style="1490" customWidth="1"/>
    <col min="1284" max="1284" width="5.7109375" style="1490" customWidth="1"/>
    <col min="1285" max="1285" width="7.42578125" style="1490" customWidth="1"/>
    <col min="1286" max="1286" width="10.140625" style="1490" customWidth="1"/>
    <col min="1287" max="1287" width="10.7109375" style="1490" customWidth="1"/>
    <col min="1288" max="1295" width="9.140625" style="1490"/>
    <col min="1296" max="1296" width="12.85546875" style="1490" customWidth="1"/>
    <col min="1297" max="1536" width="9.140625" style="1490"/>
    <col min="1537" max="1537" width="5.7109375" style="1490" customWidth="1"/>
    <col min="1538" max="1538" width="7.85546875" style="1490" customWidth="1"/>
    <col min="1539" max="1539" width="45.7109375" style="1490" customWidth="1"/>
    <col min="1540" max="1540" width="5.7109375" style="1490" customWidth="1"/>
    <col min="1541" max="1541" width="7.42578125" style="1490" customWidth="1"/>
    <col min="1542" max="1542" width="10.140625" style="1490" customWidth="1"/>
    <col min="1543" max="1543" width="10.7109375" style="1490" customWidth="1"/>
    <col min="1544" max="1551" width="9.140625" style="1490"/>
    <col min="1552" max="1552" width="12.85546875" style="1490" customWidth="1"/>
    <col min="1553" max="1792" width="9.140625" style="1490"/>
    <col min="1793" max="1793" width="5.7109375" style="1490" customWidth="1"/>
    <col min="1794" max="1794" width="7.85546875" style="1490" customWidth="1"/>
    <col min="1795" max="1795" width="45.7109375" style="1490" customWidth="1"/>
    <col min="1796" max="1796" width="5.7109375" style="1490" customWidth="1"/>
    <col min="1797" max="1797" width="7.42578125" style="1490" customWidth="1"/>
    <col min="1798" max="1798" width="10.140625" style="1490" customWidth="1"/>
    <col min="1799" max="1799" width="10.7109375" style="1490" customWidth="1"/>
    <col min="1800" max="1807" width="9.140625" style="1490"/>
    <col min="1808" max="1808" width="12.85546875" style="1490" customWidth="1"/>
    <col min="1809" max="2048" width="9.140625" style="1490"/>
    <col min="2049" max="2049" width="5.7109375" style="1490" customWidth="1"/>
    <col min="2050" max="2050" width="7.85546875" style="1490" customWidth="1"/>
    <col min="2051" max="2051" width="45.7109375" style="1490" customWidth="1"/>
    <col min="2052" max="2052" width="5.7109375" style="1490" customWidth="1"/>
    <col min="2053" max="2053" width="7.42578125" style="1490" customWidth="1"/>
    <col min="2054" max="2054" width="10.140625" style="1490" customWidth="1"/>
    <col min="2055" max="2055" width="10.7109375" style="1490" customWidth="1"/>
    <col min="2056" max="2063" width="9.140625" style="1490"/>
    <col min="2064" max="2064" width="12.85546875" style="1490" customWidth="1"/>
    <col min="2065" max="2304" width="9.140625" style="1490"/>
    <col min="2305" max="2305" width="5.7109375" style="1490" customWidth="1"/>
    <col min="2306" max="2306" width="7.85546875" style="1490" customWidth="1"/>
    <col min="2307" max="2307" width="45.7109375" style="1490" customWidth="1"/>
    <col min="2308" max="2308" width="5.7109375" style="1490" customWidth="1"/>
    <col min="2309" max="2309" width="7.42578125" style="1490" customWidth="1"/>
    <col min="2310" max="2310" width="10.140625" style="1490" customWidth="1"/>
    <col min="2311" max="2311" width="10.7109375" style="1490" customWidth="1"/>
    <col min="2312" max="2319" width="9.140625" style="1490"/>
    <col min="2320" max="2320" width="12.85546875" style="1490" customWidth="1"/>
    <col min="2321" max="2560" width="9.140625" style="1490"/>
    <col min="2561" max="2561" width="5.7109375" style="1490" customWidth="1"/>
    <col min="2562" max="2562" width="7.85546875" style="1490" customWidth="1"/>
    <col min="2563" max="2563" width="45.7109375" style="1490" customWidth="1"/>
    <col min="2564" max="2564" width="5.7109375" style="1490" customWidth="1"/>
    <col min="2565" max="2565" width="7.42578125" style="1490" customWidth="1"/>
    <col min="2566" max="2566" width="10.140625" style="1490" customWidth="1"/>
    <col min="2567" max="2567" width="10.7109375" style="1490" customWidth="1"/>
    <col min="2568" max="2575" width="9.140625" style="1490"/>
    <col min="2576" max="2576" width="12.85546875" style="1490" customWidth="1"/>
    <col min="2577" max="2816" width="9.140625" style="1490"/>
    <col min="2817" max="2817" width="5.7109375" style="1490" customWidth="1"/>
    <col min="2818" max="2818" width="7.85546875" style="1490" customWidth="1"/>
    <col min="2819" max="2819" width="45.7109375" style="1490" customWidth="1"/>
    <col min="2820" max="2820" width="5.7109375" style="1490" customWidth="1"/>
    <col min="2821" max="2821" width="7.42578125" style="1490" customWidth="1"/>
    <col min="2822" max="2822" width="10.140625" style="1490" customWidth="1"/>
    <col min="2823" max="2823" width="10.7109375" style="1490" customWidth="1"/>
    <col min="2824" max="2831" width="9.140625" style="1490"/>
    <col min="2832" max="2832" width="12.85546875" style="1490" customWidth="1"/>
    <col min="2833" max="3072" width="9.140625" style="1490"/>
    <col min="3073" max="3073" width="5.7109375" style="1490" customWidth="1"/>
    <col min="3074" max="3074" width="7.85546875" style="1490" customWidth="1"/>
    <col min="3075" max="3075" width="45.7109375" style="1490" customWidth="1"/>
    <col min="3076" max="3076" width="5.7109375" style="1490" customWidth="1"/>
    <col min="3077" max="3077" width="7.42578125" style="1490" customWidth="1"/>
    <col min="3078" max="3078" width="10.140625" style="1490" customWidth="1"/>
    <col min="3079" max="3079" width="10.7109375" style="1490" customWidth="1"/>
    <col min="3080" max="3087" width="9.140625" style="1490"/>
    <col min="3088" max="3088" width="12.85546875" style="1490" customWidth="1"/>
    <col min="3089" max="3328" width="9.140625" style="1490"/>
    <col min="3329" max="3329" width="5.7109375" style="1490" customWidth="1"/>
    <col min="3330" max="3330" width="7.85546875" style="1490" customWidth="1"/>
    <col min="3331" max="3331" width="45.7109375" style="1490" customWidth="1"/>
    <col min="3332" max="3332" width="5.7109375" style="1490" customWidth="1"/>
    <col min="3333" max="3333" width="7.42578125" style="1490" customWidth="1"/>
    <col min="3334" max="3334" width="10.140625" style="1490" customWidth="1"/>
    <col min="3335" max="3335" width="10.7109375" style="1490" customWidth="1"/>
    <col min="3336" max="3343" width="9.140625" style="1490"/>
    <col min="3344" max="3344" width="12.85546875" style="1490" customWidth="1"/>
    <col min="3345" max="3584" width="9.140625" style="1490"/>
    <col min="3585" max="3585" width="5.7109375" style="1490" customWidth="1"/>
    <col min="3586" max="3586" width="7.85546875" style="1490" customWidth="1"/>
    <col min="3587" max="3587" width="45.7109375" style="1490" customWidth="1"/>
    <col min="3588" max="3588" width="5.7109375" style="1490" customWidth="1"/>
    <col min="3589" max="3589" width="7.42578125" style="1490" customWidth="1"/>
    <col min="3590" max="3590" width="10.140625" style="1490" customWidth="1"/>
    <col min="3591" max="3591" width="10.7109375" style="1490" customWidth="1"/>
    <col min="3592" max="3599" width="9.140625" style="1490"/>
    <col min="3600" max="3600" width="12.85546875" style="1490" customWidth="1"/>
    <col min="3601" max="3840" width="9.140625" style="1490"/>
    <col min="3841" max="3841" width="5.7109375" style="1490" customWidth="1"/>
    <col min="3842" max="3842" width="7.85546875" style="1490" customWidth="1"/>
    <col min="3843" max="3843" width="45.7109375" style="1490" customWidth="1"/>
    <col min="3844" max="3844" width="5.7109375" style="1490" customWidth="1"/>
    <col min="3845" max="3845" width="7.42578125" style="1490" customWidth="1"/>
    <col min="3846" max="3846" width="10.140625" style="1490" customWidth="1"/>
    <col min="3847" max="3847" width="10.7109375" style="1490" customWidth="1"/>
    <col min="3848" max="3855" width="9.140625" style="1490"/>
    <col min="3856" max="3856" width="12.85546875" style="1490" customWidth="1"/>
    <col min="3857" max="4096" width="9.140625" style="1490"/>
    <col min="4097" max="4097" width="5.7109375" style="1490" customWidth="1"/>
    <col min="4098" max="4098" width="7.85546875" style="1490" customWidth="1"/>
    <col min="4099" max="4099" width="45.7109375" style="1490" customWidth="1"/>
    <col min="4100" max="4100" width="5.7109375" style="1490" customWidth="1"/>
    <col min="4101" max="4101" width="7.42578125" style="1490" customWidth="1"/>
    <col min="4102" max="4102" width="10.140625" style="1490" customWidth="1"/>
    <col min="4103" max="4103" width="10.7109375" style="1490" customWidth="1"/>
    <col min="4104" max="4111" width="9.140625" style="1490"/>
    <col min="4112" max="4112" width="12.85546875" style="1490" customWidth="1"/>
    <col min="4113" max="4352" width="9.140625" style="1490"/>
    <col min="4353" max="4353" width="5.7109375" style="1490" customWidth="1"/>
    <col min="4354" max="4354" width="7.85546875" style="1490" customWidth="1"/>
    <col min="4355" max="4355" width="45.7109375" style="1490" customWidth="1"/>
    <col min="4356" max="4356" width="5.7109375" style="1490" customWidth="1"/>
    <col min="4357" max="4357" width="7.42578125" style="1490" customWidth="1"/>
    <col min="4358" max="4358" width="10.140625" style="1490" customWidth="1"/>
    <col min="4359" max="4359" width="10.7109375" style="1490" customWidth="1"/>
    <col min="4360" max="4367" width="9.140625" style="1490"/>
    <col min="4368" max="4368" width="12.85546875" style="1490" customWidth="1"/>
    <col min="4369" max="4608" width="9.140625" style="1490"/>
    <col min="4609" max="4609" width="5.7109375" style="1490" customWidth="1"/>
    <col min="4610" max="4610" width="7.85546875" style="1490" customWidth="1"/>
    <col min="4611" max="4611" width="45.7109375" style="1490" customWidth="1"/>
    <col min="4612" max="4612" width="5.7109375" style="1490" customWidth="1"/>
    <col min="4613" max="4613" width="7.42578125" style="1490" customWidth="1"/>
    <col min="4614" max="4614" width="10.140625" style="1490" customWidth="1"/>
    <col min="4615" max="4615" width="10.7109375" style="1490" customWidth="1"/>
    <col min="4616" max="4623" width="9.140625" style="1490"/>
    <col min="4624" max="4624" width="12.85546875" style="1490" customWidth="1"/>
    <col min="4625" max="4864" width="9.140625" style="1490"/>
    <col min="4865" max="4865" width="5.7109375" style="1490" customWidth="1"/>
    <col min="4866" max="4866" width="7.85546875" style="1490" customWidth="1"/>
    <col min="4867" max="4867" width="45.7109375" style="1490" customWidth="1"/>
    <col min="4868" max="4868" width="5.7109375" style="1490" customWidth="1"/>
    <col min="4869" max="4869" width="7.42578125" style="1490" customWidth="1"/>
    <col min="4870" max="4870" width="10.140625" style="1490" customWidth="1"/>
    <col min="4871" max="4871" width="10.7109375" style="1490" customWidth="1"/>
    <col min="4872" max="4879" width="9.140625" style="1490"/>
    <col min="4880" max="4880" width="12.85546875" style="1490" customWidth="1"/>
    <col min="4881" max="5120" width="9.140625" style="1490"/>
    <col min="5121" max="5121" width="5.7109375" style="1490" customWidth="1"/>
    <col min="5122" max="5122" width="7.85546875" style="1490" customWidth="1"/>
    <col min="5123" max="5123" width="45.7109375" style="1490" customWidth="1"/>
    <col min="5124" max="5124" width="5.7109375" style="1490" customWidth="1"/>
    <col min="5125" max="5125" width="7.42578125" style="1490" customWidth="1"/>
    <col min="5126" max="5126" width="10.140625" style="1490" customWidth="1"/>
    <col min="5127" max="5127" width="10.7109375" style="1490" customWidth="1"/>
    <col min="5128" max="5135" width="9.140625" style="1490"/>
    <col min="5136" max="5136" width="12.85546875" style="1490" customWidth="1"/>
    <col min="5137" max="5376" width="9.140625" style="1490"/>
    <col min="5377" max="5377" width="5.7109375" style="1490" customWidth="1"/>
    <col min="5378" max="5378" width="7.85546875" style="1490" customWidth="1"/>
    <col min="5379" max="5379" width="45.7109375" style="1490" customWidth="1"/>
    <col min="5380" max="5380" width="5.7109375" style="1490" customWidth="1"/>
    <col min="5381" max="5381" width="7.42578125" style="1490" customWidth="1"/>
    <col min="5382" max="5382" width="10.140625" style="1490" customWidth="1"/>
    <col min="5383" max="5383" width="10.7109375" style="1490" customWidth="1"/>
    <col min="5384" max="5391" width="9.140625" style="1490"/>
    <col min="5392" max="5392" width="12.85546875" style="1490" customWidth="1"/>
    <col min="5393" max="5632" width="9.140625" style="1490"/>
    <col min="5633" max="5633" width="5.7109375" style="1490" customWidth="1"/>
    <col min="5634" max="5634" width="7.85546875" style="1490" customWidth="1"/>
    <col min="5635" max="5635" width="45.7109375" style="1490" customWidth="1"/>
    <col min="5636" max="5636" width="5.7109375" style="1490" customWidth="1"/>
    <col min="5637" max="5637" width="7.42578125" style="1490" customWidth="1"/>
    <col min="5638" max="5638" width="10.140625" style="1490" customWidth="1"/>
    <col min="5639" max="5639" width="10.7109375" style="1490" customWidth="1"/>
    <col min="5640" max="5647" width="9.140625" style="1490"/>
    <col min="5648" max="5648" width="12.85546875" style="1490" customWidth="1"/>
    <col min="5649" max="5888" width="9.140625" style="1490"/>
    <col min="5889" max="5889" width="5.7109375" style="1490" customWidth="1"/>
    <col min="5890" max="5890" width="7.85546875" style="1490" customWidth="1"/>
    <col min="5891" max="5891" width="45.7109375" style="1490" customWidth="1"/>
    <col min="5892" max="5892" width="5.7109375" style="1490" customWidth="1"/>
    <col min="5893" max="5893" width="7.42578125" style="1490" customWidth="1"/>
    <col min="5894" max="5894" width="10.140625" style="1490" customWidth="1"/>
    <col min="5895" max="5895" width="10.7109375" style="1490" customWidth="1"/>
    <col min="5896" max="5903" width="9.140625" style="1490"/>
    <col min="5904" max="5904" width="12.85546875" style="1490" customWidth="1"/>
    <col min="5905" max="6144" width="9.140625" style="1490"/>
    <col min="6145" max="6145" width="5.7109375" style="1490" customWidth="1"/>
    <col min="6146" max="6146" width="7.85546875" style="1490" customWidth="1"/>
    <col min="6147" max="6147" width="45.7109375" style="1490" customWidth="1"/>
    <col min="6148" max="6148" width="5.7109375" style="1490" customWidth="1"/>
    <col min="6149" max="6149" width="7.42578125" style="1490" customWidth="1"/>
    <col min="6150" max="6150" width="10.140625" style="1490" customWidth="1"/>
    <col min="6151" max="6151" width="10.7109375" style="1490" customWidth="1"/>
    <col min="6152" max="6159" width="9.140625" style="1490"/>
    <col min="6160" max="6160" width="12.85546875" style="1490" customWidth="1"/>
    <col min="6161" max="6400" width="9.140625" style="1490"/>
    <col min="6401" max="6401" width="5.7109375" style="1490" customWidth="1"/>
    <col min="6402" max="6402" width="7.85546875" style="1490" customWidth="1"/>
    <col min="6403" max="6403" width="45.7109375" style="1490" customWidth="1"/>
    <col min="6404" max="6404" width="5.7109375" style="1490" customWidth="1"/>
    <col min="6405" max="6405" width="7.42578125" style="1490" customWidth="1"/>
    <col min="6406" max="6406" width="10.140625" style="1490" customWidth="1"/>
    <col min="6407" max="6407" width="10.7109375" style="1490" customWidth="1"/>
    <col min="6408" max="6415" width="9.140625" style="1490"/>
    <col min="6416" max="6416" width="12.85546875" style="1490" customWidth="1"/>
    <col min="6417" max="6656" width="9.140625" style="1490"/>
    <col min="6657" max="6657" width="5.7109375" style="1490" customWidth="1"/>
    <col min="6658" max="6658" width="7.85546875" style="1490" customWidth="1"/>
    <col min="6659" max="6659" width="45.7109375" style="1490" customWidth="1"/>
    <col min="6660" max="6660" width="5.7109375" style="1490" customWidth="1"/>
    <col min="6661" max="6661" width="7.42578125" style="1490" customWidth="1"/>
    <col min="6662" max="6662" width="10.140625" style="1490" customWidth="1"/>
    <col min="6663" max="6663" width="10.7109375" style="1490" customWidth="1"/>
    <col min="6664" max="6671" width="9.140625" style="1490"/>
    <col min="6672" max="6672" width="12.85546875" style="1490" customWidth="1"/>
    <col min="6673" max="6912" width="9.140625" style="1490"/>
    <col min="6913" max="6913" width="5.7109375" style="1490" customWidth="1"/>
    <col min="6914" max="6914" width="7.85546875" style="1490" customWidth="1"/>
    <col min="6915" max="6915" width="45.7109375" style="1490" customWidth="1"/>
    <col min="6916" max="6916" width="5.7109375" style="1490" customWidth="1"/>
    <col min="6917" max="6917" width="7.42578125" style="1490" customWidth="1"/>
    <col min="6918" max="6918" width="10.140625" style="1490" customWidth="1"/>
    <col min="6919" max="6919" width="10.7109375" style="1490" customWidth="1"/>
    <col min="6920" max="6927" width="9.140625" style="1490"/>
    <col min="6928" max="6928" width="12.85546875" style="1490" customWidth="1"/>
    <col min="6929" max="7168" width="9.140625" style="1490"/>
    <col min="7169" max="7169" width="5.7109375" style="1490" customWidth="1"/>
    <col min="7170" max="7170" width="7.85546875" style="1490" customWidth="1"/>
    <col min="7171" max="7171" width="45.7109375" style="1490" customWidth="1"/>
    <col min="7172" max="7172" width="5.7109375" style="1490" customWidth="1"/>
    <col min="7173" max="7173" width="7.42578125" style="1490" customWidth="1"/>
    <col min="7174" max="7174" width="10.140625" style="1490" customWidth="1"/>
    <col min="7175" max="7175" width="10.7109375" style="1490" customWidth="1"/>
    <col min="7176" max="7183" width="9.140625" style="1490"/>
    <col min="7184" max="7184" width="12.85546875" style="1490" customWidth="1"/>
    <col min="7185" max="7424" width="9.140625" style="1490"/>
    <col min="7425" max="7425" width="5.7109375" style="1490" customWidth="1"/>
    <col min="7426" max="7426" width="7.85546875" style="1490" customWidth="1"/>
    <col min="7427" max="7427" width="45.7109375" style="1490" customWidth="1"/>
    <col min="7428" max="7428" width="5.7109375" style="1490" customWidth="1"/>
    <col min="7429" max="7429" width="7.42578125" style="1490" customWidth="1"/>
    <col min="7430" max="7430" width="10.140625" style="1490" customWidth="1"/>
    <col min="7431" max="7431" width="10.7109375" style="1490" customWidth="1"/>
    <col min="7432" max="7439" width="9.140625" style="1490"/>
    <col min="7440" max="7440" width="12.85546875" style="1490" customWidth="1"/>
    <col min="7441" max="7680" width="9.140625" style="1490"/>
    <col min="7681" max="7681" width="5.7109375" style="1490" customWidth="1"/>
    <col min="7682" max="7682" width="7.85546875" style="1490" customWidth="1"/>
    <col min="7683" max="7683" width="45.7109375" style="1490" customWidth="1"/>
    <col min="7684" max="7684" width="5.7109375" style="1490" customWidth="1"/>
    <col min="7685" max="7685" width="7.42578125" style="1490" customWidth="1"/>
    <col min="7686" max="7686" width="10.140625" style="1490" customWidth="1"/>
    <col min="7687" max="7687" width="10.7109375" style="1490" customWidth="1"/>
    <col min="7688" max="7695" width="9.140625" style="1490"/>
    <col min="7696" max="7696" width="12.85546875" style="1490" customWidth="1"/>
    <col min="7697" max="7936" width="9.140625" style="1490"/>
    <col min="7937" max="7937" width="5.7109375" style="1490" customWidth="1"/>
    <col min="7938" max="7938" width="7.85546875" style="1490" customWidth="1"/>
    <col min="7939" max="7939" width="45.7109375" style="1490" customWidth="1"/>
    <col min="7940" max="7940" width="5.7109375" style="1490" customWidth="1"/>
    <col min="7941" max="7941" width="7.42578125" style="1490" customWidth="1"/>
    <col min="7942" max="7942" width="10.140625" style="1490" customWidth="1"/>
    <col min="7943" max="7943" width="10.7109375" style="1490" customWidth="1"/>
    <col min="7944" max="7951" width="9.140625" style="1490"/>
    <col min="7952" max="7952" width="12.85546875" style="1490" customWidth="1"/>
    <col min="7953" max="8192" width="9.140625" style="1490"/>
    <col min="8193" max="8193" width="5.7109375" style="1490" customWidth="1"/>
    <col min="8194" max="8194" width="7.85546875" style="1490" customWidth="1"/>
    <col min="8195" max="8195" width="45.7109375" style="1490" customWidth="1"/>
    <col min="8196" max="8196" width="5.7109375" style="1490" customWidth="1"/>
    <col min="8197" max="8197" width="7.42578125" style="1490" customWidth="1"/>
    <col min="8198" max="8198" width="10.140625" style="1490" customWidth="1"/>
    <col min="8199" max="8199" width="10.7109375" style="1490" customWidth="1"/>
    <col min="8200" max="8207" width="9.140625" style="1490"/>
    <col min="8208" max="8208" width="12.85546875" style="1490" customWidth="1"/>
    <col min="8209" max="8448" width="9.140625" style="1490"/>
    <col min="8449" max="8449" width="5.7109375" style="1490" customWidth="1"/>
    <col min="8450" max="8450" width="7.85546875" style="1490" customWidth="1"/>
    <col min="8451" max="8451" width="45.7109375" style="1490" customWidth="1"/>
    <col min="8452" max="8452" width="5.7109375" style="1490" customWidth="1"/>
    <col min="8453" max="8453" width="7.42578125" style="1490" customWidth="1"/>
    <col min="8454" max="8454" width="10.140625" style="1490" customWidth="1"/>
    <col min="8455" max="8455" width="10.7109375" style="1490" customWidth="1"/>
    <col min="8456" max="8463" width="9.140625" style="1490"/>
    <col min="8464" max="8464" width="12.85546875" style="1490" customWidth="1"/>
    <col min="8465" max="8704" width="9.140625" style="1490"/>
    <col min="8705" max="8705" width="5.7109375" style="1490" customWidth="1"/>
    <col min="8706" max="8706" width="7.85546875" style="1490" customWidth="1"/>
    <col min="8707" max="8707" width="45.7109375" style="1490" customWidth="1"/>
    <col min="8708" max="8708" width="5.7109375" style="1490" customWidth="1"/>
    <col min="8709" max="8709" width="7.42578125" style="1490" customWidth="1"/>
    <col min="8710" max="8710" width="10.140625" style="1490" customWidth="1"/>
    <col min="8711" max="8711" width="10.7109375" style="1490" customWidth="1"/>
    <col min="8712" max="8719" width="9.140625" style="1490"/>
    <col min="8720" max="8720" width="12.85546875" style="1490" customWidth="1"/>
    <col min="8721" max="8960" width="9.140625" style="1490"/>
    <col min="8961" max="8961" width="5.7109375" style="1490" customWidth="1"/>
    <col min="8962" max="8962" width="7.85546875" style="1490" customWidth="1"/>
    <col min="8963" max="8963" width="45.7109375" style="1490" customWidth="1"/>
    <col min="8964" max="8964" width="5.7109375" style="1490" customWidth="1"/>
    <col min="8965" max="8965" width="7.42578125" style="1490" customWidth="1"/>
    <col min="8966" max="8966" width="10.140625" style="1490" customWidth="1"/>
    <col min="8967" max="8967" width="10.7109375" style="1490" customWidth="1"/>
    <col min="8968" max="8975" width="9.140625" style="1490"/>
    <col min="8976" max="8976" width="12.85546875" style="1490" customWidth="1"/>
    <col min="8977" max="9216" width="9.140625" style="1490"/>
    <col min="9217" max="9217" width="5.7109375" style="1490" customWidth="1"/>
    <col min="9218" max="9218" width="7.85546875" style="1490" customWidth="1"/>
    <col min="9219" max="9219" width="45.7109375" style="1490" customWidth="1"/>
    <col min="9220" max="9220" width="5.7109375" style="1490" customWidth="1"/>
    <col min="9221" max="9221" width="7.42578125" style="1490" customWidth="1"/>
    <col min="9222" max="9222" width="10.140625" style="1490" customWidth="1"/>
    <col min="9223" max="9223" width="10.7109375" style="1490" customWidth="1"/>
    <col min="9224" max="9231" width="9.140625" style="1490"/>
    <col min="9232" max="9232" width="12.85546875" style="1490" customWidth="1"/>
    <col min="9233" max="9472" width="9.140625" style="1490"/>
    <col min="9473" max="9473" width="5.7109375" style="1490" customWidth="1"/>
    <col min="9474" max="9474" width="7.85546875" style="1490" customWidth="1"/>
    <col min="9475" max="9475" width="45.7109375" style="1490" customWidth="1"/>
    <col min="9476" max="9476" width="5.7109375" style="1490" customWidth="1"/>
    <col min="9477" max="9477" width="7.42578125" style="1490" customWidth="1"/>
    <col min="9478" max="9478" width="10.140625" style="1490" customWidth="1"/>
    <col min="9479" max="9479" width="10.7109375" style="1490" customWidth="1"/>
    <col min="9480" max="9487" width="9.140625" style="1490"/>
    <col min="9488" max="9488" width="12.85546875" style="1490" customWidth="1"/>
    <col min="9489" max="9728" width="9.140625" style="1490"/>
    <col min="9729" max="9729" width="5.7109375" style="1490" customWidth="1"/>
    <col min="9730" max="9730" width="7.85546875" style="1490" customWidth="1"/>
    <col min="9731" max="9731" width="45.7109375" style="1490" customWidth="1"/>
    <col min="9732" max="9732" width="5.7109375" style="1490" customWidth="1"/>
    <col min="9733" max="9733" width="7.42578125" style="1490" customWidth="1"/>
    <col min="9734" max="9734" width="10.140625" style="1490" customWidth="1"/>
    <col min="9735" max="9735" width="10.7109375" style="1490" customWidth="1"/>
    <col min="9736" max="9743" width="9.140625" style="1490"/>
    <col min="9744" max="9744" width="12.85546875" style="1490" customWidth="1"/>
    <col min="9745" max="9984" width="9.140625" style="1490"/>
    <col min="9985" max="9985" width="5.7109375" style="1490" customWidth="1"/>
    <col min="9986" max="9986" width="7.85546875" style="1490" customWidth="1"/>
    <col min="9987" max="9987" width="45.7109375" style="1490" customWidth="1"/>
    <col min="9988" max="9988" width="5.7109375" style="1490" customWidth="1"/>
    <col min="9989" max="9989" width="7.42578125" style="1490" customWidth="1"/>
    <col min="9990" max="9990" width="10.140625" style="1490" customWidth="1"/>
    <col min="9991" max="9991" width="10.7109375" style="1490" customWidth="1"/>
    <col min="9992" max="9999" width="9.140625" style="1490"/>
    <col min="10000" max="10000" width="12.85546875" style="1490" customWidth="1"/>
    <col min="10001" max="10240" width="9.140625" style="1490"/>
    <col min="10241" max="10241" width="5.7109375" style="1490" customWidth="1"/>
    <col min="10242" max="10242" width="7.85546875" style="1490" customWidth="1"/>
    <col min="10243" max="10243" width="45.7109375" style="1490" customWidth="1"/>
    <col min="10244" max="10244" width="5.7109375" style="1490" customWidth="1"/>
    <col min="10245" max="10245" width="7.42578125" style="1490" customWidth="1"/>
    <col min="10246" max="10246" width="10.140625" style="1490" customWidth="1"/>
    <col min="10247" max="10247" width="10.7109375" style="1490" customWidth="1"/>
    <col min="10248" max="10255" width="9.140625" style="1490"/>
    <col min="10256" max="10256" width="12.85546875" style="1490" customWidth="1"/>
    <col min="10257" max="10496" width="9.140625" style="1490"/>
    <col min="10497" max="10497" width="5.7109375" style="1490" customWidth="1"/>
    <col min="10498" max="10498" width="7.85546875" style="1490" customWidth="1"/>
    <col min="10499" max="10499" width="45.7109375" style="1490" customWidth="1"/>
    <col min="10500" max="10500" width="5.7109375" style="1490" customWidth="1"/>
    <col min="10501" max="10501" width="7.42578125" style="1490" customWidth="1"/>
    <col min="10502" max="10502" width="10.140625" style="1490" customWidth="1"/>
    <col min="10503" max="10503" width="10.7109375" style="1490" customWidth="1"/>
    <col min="10504" max="10511" width="9.140625" style="1490"/>
    <col min="10512" max="10512" width="12.85546875" style="1490" customWidth="1"/>
    <col min="10513" max="10752" width="9.140625" style="1490"/>
    <col min="10753" max="10753" width="5.7109375" style="1490" customWidth="1"/>
    <col min="10754" max="10754" width="7.85546875" style="1490" customWidth="1"/>
    <col min="10755" max="10755" width="45.7109375" style="1490" customWidth="1"/>
    <col min="10756" max="10756" width="5.7109375" style="1490" customWidth="1"/>
    <col min="10757" max="10757" width="7.42578125" style="1490" customWidth="1"/>
    <col min="10758" max="10758" width="10.140625" style="1490" customWidth="1"/>
    <col min="10759" max="10759" width="10.7109375" style="1490" customWidth="1"/>
    <col min="10760" max="10767" width="9.140625" style="1490"/>
    <col min="10768" max="10768" width="12.85546875" style="1490" customWidth="1"/>
    <col min="10769" max="11008" width="9.140625" style="1490"/>
    <col min="11009" max="11009" width="5.7109375" style="1490" customWidth="1"/>
    <col min="11010" max="11010" width="7.85546875" style="1490" customWidth="1"/>
    <col min="11011" max="11011" width="45.7109375" style="1490" customWidth="1"/>
    <col min="11012" max="11012" width="5.7109375" style="1490" customWidth="1"/>
    <col min="11013" max="11013" width="7.42578125" style="1490" customWidth="1"/>
    <col min="11014" max="11014" width="10.140625" style="1490" customWidth="1"/>
    <col min="11015" max="11015" width="10.7109375" style="1490" customWidth="1"/>
    <col min="11016" max="11023" width="9.140625" style="1490"/>
    <col min="11024" max="11024" width="12.85546875" style="1490" customWidth="1"/>
    <col min="11025" max="11264" width="9.140625" style="1490"/>
    <col min="11265" max="11265" width="5.7109375" style="1490" customWidth="1"/>
    <col min="11266" max="11266" width="7.85546875" style="1490" customWidth="1"/>
    <col min="11267" max="11267" width="45.7109375" style="1490" customWidth="1"/>
    <col min="11268" max="11268" width="5.7109375" style="1490" customWidth="1"/>
    <col min="11269" max="11269" width="7.42578125" style="1490" customWidth="1"/>
    <col min="11270" max="11270" width="10.140625" style="1490" customWidth="1"/>
    <col min="11271" max="11271" width="10.7109375" style="1490" customWidth="1"/>
    <col min="11272" max="11279" width="9.140625" style="1490"/>
    <col min="11280" max="11280" width="12.85546875" style="1490" customWidth="1"/>
    <col min="11281" max="11520" width="9.140625" style="1490"/>
    <col min="11521" max="11521" width="5.7109375" style="1490" customWidth="1"/>
    <col min="11522" max="11522" width="7.85546875" style="1490" customWidth="1"/>
    <col min="11523" max="11523" width="45.7109375" style="1490" customWidth="1"/>
    <col min="11524" max="11524" width="5.7109375" style="1490" customWidth="1"/>
    <col min="11525" max="11525" width="7.42578125" style="1490" customWidth="1"/>
    <col min="11526" max="11526" width="10.140625" style="1490" customWidth="1"/>
    <col min="11527" max="11527" width="10.7109375" style="1490" customWidth="1"/>
    <col min="11528" max="11535" width="9.140625" style="1490"/>
    <col min="11536" max="11536" width="12.85546875" style="1490" customWidth="1"/>
    <col min="11537" max="11776" width="9.140625" style="1490"/>
    <col min="11777" max="11777" width="5.7109375" style="1490" customWidth="1"/>
    <col min="11778" max="11778" width="7.85546875" style="1490" customWidth="1"/>
    <col min="11779" max="11779" width="45.7109375" style="1490" customWidth="1"/>
    <col min="11780" max="11780" width="5.7109375" style="1490" customWidth="1"/>
    <col min="11781" max="11781" width="7.42578125" style="1490" customWidth="1"/>
    <col min="11782" max="11782" width="10.140625" style="1490" customWidth="1"/>
    <col min="11783" max="11783" width="10.7109375" style="1490" customWidth="1"/>
    <col min="11784" max="11791" width="9.140625" style="1490"/>
    <col min="11792" max="11792" width="12.85546875" style="1490" customWidth="1"/>
    <col min="11793" max="12032" width="9.140625" style="1490"/>
    <col min="12033" max="12033" width="5.7109375" style="1490" customWidth="1"/>
    <col min="12034" max="12034" width="7.85546875" style="1490" customWidth="1"/>
    <col min="12035" max="12035" width="45.7109375" style="1490" customWidth="1"/>
    <col min="12036" max="12036" width="5.7109375" style="1490" customWidth="1"/>
    <col min="12037" max="12037" width="7.42578125" style="1490" customWidth="1"/>
    <col min="12038" max="12038" width="10.140625" style="1490" customWidth="1"/>
    <col min="12039" max="12039" width="10.7109375" style="1490" customWidth="1"/>
    <col min="12040" max="12047" width="9.140625" style="1490"/>
    <col min="12048" max="12048" width="12.85546875" style="1490" customWidth="1"/>
    <col min="12049" max="12288" width="9.140625" style="1490"/>
    <col min="12289" max="12289" width="5.7109375" style="1490" customWidth="1"/>
    <col min="12290" max="12290" width="7.85546875" style="1490" customWidth="1"/>
    <col min="12291" max="12291" width="45.7109375" style="1490" customWidth="1"/>
    <col min="12292" max="12292" width="5.7109375" style="1490" customWidth="1"/>
    <col min="12293" max="12293" width="7.42578125" style="1490" customWidth="1"/>
    <col min="12294" max="12294" width="10.140625" style="1490" customWidth="1"/>
    <col min="12295" max="12295" width="10.7109375" style="1490" customWidth="1"/>
    <col min="12296" max="12303" width="9.140625" style="1490"/>
    <col min="12304" max="12304" width="12.85546875" style="1490" customWidth="1"/>
    <col min="12305" max="12544" width="9.140625" style="1490"/>
    <col min="12545" max="12545" width="5.7109375" style="1490" customWidth="1"/>
    <col min="12546" max="12546" width="7.85546875" style="1490" customWidth="1"/>
    <col min="12547" max="12547" width="45.7109375" style="1490" customWidth="1"/>
    <col min="12548" max="12548" width="5.7109375" style="1490" customWidth="1"/>
    <col min="12549" max="12549" width="7.42578125" style="1490" customWidth="1"/>
    <col min="12550" max="12550" width="10.140625" style="1490" customWidth="1"/>
    <col min="12551" max="12551" width="10.7109375" style="1490" customWidth="1"/>
    <col min="12552" max="12559" width="9.140625" style="1490"/>
    <col min="12560" max="12560" width="12.85546875" style="1490" customWidth="1"/>
    <col min="12561" max="12800" width="9.140625" style="1490"/>
    <col min="12801" max="12801" width="5.7109375" style="1490" customWidth="1"/>
    <col min="12802" max="12802" width="7.85546875" style="1490" customWidth="1"/>
    <col min="12803" max="12803" width="45.7109375" style="1490" customWidth="1"/>
    <col min="12804" max="12804" width="5.7109375" style="1490" customWidth="1"/>
    <col min="12805" max="12805" width="7.42578125" style="1490" customWidth="1"/>
    <col min="12806" max="12806" width="10.140625" style="1490" customWidth="1"/>
    <col min="12807" max="12807" width="10.7109375" style="1490" customWidth="1"/>
    <col min="12808" max="12815" width="9.140625" style="1490"/>
    <col min="12816" max="12816" width="12.85546875" style="1490" customWidth="1"/>
    <col min="12817" max="13056" width="9.140625" style="1490"/>
    <col min="13057" max="13057" width="5.7109375" style="1490" customWidth="1"/>
    <col min="13058" max="13058" width="7.85546875" style="1490" customWidth="1"/>
    <col min="13059" max="13059" width="45.7109375" style="1490" customWidth="1"/>
    <col min="13060" max="13060" width="5.7109375" style="1490" customWidth="1"/>
    <col min="13061" max="13061" width="7.42578125" style="1490" customWidth="1"/>
    <col min="13062" max="13062" width="10.140625" style="1490" customWidth="1"/>
    <col min="13063" max="13063" width="10.7109375" style="1490" customWidth="1"/>
    <col min="13064" max="13071" width="9.140625" style="1490"/>
    <col min="13072" max="13072" width="12.85546875" style="1490" customWidth="1"/>
    <col min="13073" max="13312" width="9.140625" style="1490"/>
    <col min="13313" max="13313" width="5.7109375" style="1490" customWidth="1"/>
    <col min="13314" max="13314" width="7.85546875" style="1490" customWidth="1"/>
    <col min="13315" max="13315" width="45.7109375" style="1490" customWidth="1"/>
    <col min="13316" max="13316" width="5.7109375" style="1490" customWidth="1"/>
    <col min="13317" max="13317" width="7.42578125" style="1490" customWidth="1"/>
    <col min="13318" max="13318" width="10.140625" style="1490" customWidth="1"/>
    <col min="13319" max="13319" width="10.7109375" style="1490" customWidth="1"/>
    <col min="13320" max="13327" width="9.140625" style="1490"/>
    <col min="13328" max="13328" width="12.85546875" style="1490" customWidth="1"/>
    <col min="13329" max="13568" width="9.140625" style="1490"/>
    <col min="13569" max="13569" width="5.7109375" style="1490" customWidth="1"/>
    <col min="13570" max="13570" width="7.85546875" style="1490" customWidth="1"/>
    <col min="13571" max="13571" width="45.7109375" style="1490" customWidth="1"/>
    <col min="13572" max="13572" width="5.7109375" style="1490" customWidth="1"/>
    <col min="13573" max="13573" width="7.42578125" style="1490" customWidth="1"/>
    <col min="13574" max="13574" width="10.140625" style="1490" customWidth="1"/>
    <col min="13575" max="13575" width="10.7109375" style="1490" customWidth="1"/>
    <col min="13576" max="13583" width="9.140625" style="1490"/>
    <col min="13584" max="13584" width="12.85546875" style="1490" customWidth="1"/>
    <col min="13585" max="13824" width="9.140625" style="1490"/>
    <col min="13825" max="13825" width="5.7109375" style="1490" customWidth="1"/>
    <col min="13826" max="13826" width="7.85546875" style="1490" customWidth="1"/>
    <col min="13827" max="13827" width="45.7109375" style="1490" customWidth="1"/>
    <col min="13828" max="13828" width="5.7109375" style="1490" customWidth="1"/>
    <col min="13829" max="13829" width="7.42578125" style="1490" customWidth="1"/>
    <col min="13830" max="13830" width="10.140625" style="1490" customWidth="1"/>
    <col min="13831" max="13831" width="10.7109375" style="1490" customWidth="1"/>
    <col min="13832" max="13839" width="9.140625" style="1490"/>
    <col min="13840" max="13840" width="12.85546875" style="1490" customWidth="1"/>
    <col min="13841" max="14080" width="9.140625" style="1490"/>
    <col min="14081" max="14081" width="5.7109375" style="1490" customWidth="1"/>
    <col min="14082" max="14082" width="7.85546875" style="1490" customWidth="1"/>
    <col min="14083" max="14083" width="45.7109375" style="1490" customWidth="1"/>
    <col min="14084" max="14084" width="5.7109375" style="1490" customWidth="1"/>
    <col min="14085" max="14085" width="7.42578125" style="1490" customWidth="1"/>
    <col min="14086" max="14086" width="10.140625" style="1490" customWidth="1"/>
    <col min="14087" max="14087" width="10.7109375" style="1490" customWidth="1"/>
    <col min="14088" max="14095" width="9.140625" style="1490"/>
    <col min="14096" max="14096" width="12.85546875" style="1490" customWidth="1"/>
    <col min="14097" max="14336" width="9.140625" style="1490"/>
    <col min="14337" max="14337" width="5.7109375" style="1490" customWidth="1"/>
    <col min="14338" max="14338" width="7.85546875" style="1490" customWidth="1"/>
    <col min="14339" max="14339" width="45.7109375" style="1490" customWidth="1"/>
    <col min="14340" max="14340" width="5.7109375" style="1490" customWidth="1"/>
    <col min="14341" max="14341" width="7.42578125" style="1490" customWidth="1"/>
    <col min="14342" max="14342" width="10.140625" style="1490" customWidth="1"/>
    <col min="14343" max="14343" width="10.7109375" style="1490" customWidth="1"/>
    <col min="14344" max="14351" width="9.140625" style="1490"/>
    <col min="14352" max="14352" width="12.85546875" style="1490" customWidth="1"/>
    <col min="14353" max="14592" width="9.140625" style="1490"/>
    <col min="14593" max="14593" width="5.7109375" style="1490" customWidth="1"/>
    <col min="14594" max="14594" width="7.85546875" style="1490" customWidth="1"/>
    <col min="14595" max="14595" width="45.7109375" style="1490" customWidth="1"/>
    <col min="14596" max="14596" width="5.7109375" style="1490" customWidth="1"/>
    <col min="14597" max="14597" width="7.42578125" style="1490" customWidth="1"/>
    <col min="14598" max="14598" width="10.140625" style="1490" customWidth="1"/>
    <col min="14599" max="14599" width="10.7109375" style="1490" customWidth="1"/>
    <col min="14600" max="14607" width="9.140625" style="1490"/>
    <col min="14608" max="14608" width="12.85546875" style="1490" customWidth="1"/>
    <col min="14609" max="14848" width="9.140625" style="1490"/>
    <col min="14849" max="14849" width="5.7109375" style="1490" customWidth="1"/>
    <col min="14850" max="14850" width="7.85546875" style="1490" customWidth="1"/>
    <col min="14851" max="14851" width="45.7109375" style="1490" customWidth="1"/>
    <col min="14852" max="14852" width="5.7109375" style="1490" customWidth="1"/>
    <col min="14853" max="14853" width="7.42578125" style="1490" customWidth="1"/>
    <col min="14854" max="14854" width="10.140625" style="1490" customWidth="1"/>
    <col min="14855" max="14855" width="10.7109375" style="1490" customWidth="1"/>
    <col min="14856" max="14863" width="9.140625" style="1490"/>
    <col min="14864" max="14864" width="12.85546875" style="1490" customWidth="1"/>
    <col min="14865" max="15104" width="9.140625" style="1490"/>
    <col min="15105" max="15105" width="5.7109375" style="1490" customWidth="1"/>
    <col min="15106" max="15106" width="7.85546875" style="1490" customWidth="1"/>
    <col min="15107" max="15107" width="45.7109375" style="1490" customWidth="1"/>
    <col min="15108" max="15108" width="5.7109375" style="1490" customWidth="1"/>
    <col min="15109" max="15109" width="7.42578125" style="1490" customWidth="1"/>
    <col min="15110" max="15110" width="10.140625" style="1490" customWidth="1"/>
    <col min="15111" max="15111" width="10.7109375" style="1490" customWidth="1"/>
    <col min="15112" max="15119" width="9.140625" style="1490"/>
    <col min="15120" max="15120" width="12.85546875" style="1490" customWidth="1"/>
    <col min="15121" max="15360" width="9.140625" style="1490"/>
    <col min="15361" max="15361" width="5.7109375" style="1490" customWidth="1"/>
    <col min="15362" max="15362" width="7.85546875" style="1490" customWidth="1"/>
    <col min="15363" max="15363" width="45.7109375" style="1490" customWidth="1"/>
    <col min="15364" max="15364" width="5.7109375" style="1490" customWidth="1"/>
    <col min="15365" max="15365" width="7.42578125" style="1490" customWidth="1"/>
    <col min="15366" max="15366" width="10.140625" style="1490" customWidth="1"/>
    <col min="15367" max="15367" width="10.7109375" style="1490" customWidth="1"/>
    <col min="15368" max="15375" width="9.140625" style="1490"/>
    <col min="15376" max="15376" width="12.85546875" style="1490" customWidth="1"/>
    <col min="15377" max="15616" width="9.140625" style="1490"/>
    <col min="15617" max="15617" width="5.7109375" style="1490" customWidth="1"/>
    <col min="15618" max="15618" width="7.85546875" style="1490" customWidth="1"/>
    <col min="15619" max="15619" width="45.7109375" style="1490" customWidth="1"/>
    <col min="15620" max="15620" width="5.7109375" style="1490" customWidth="1"/>
    <col min="15621" max="15621" width="7.42578125" style="1490" customWidth="1"/>
    <col min="15622" max="15622" width="10.140625" style="1490" customWidth="1"/>
    <col min="15623" max="15623" width="10.7109375" style="1490" customWidth="1"/>
    <col min="15624" max="15631" width="9.140625" style="1490"/>
    <col min="15632" max="15632" width="12.85546875" style="1490" customWidth="1"/>
    <col min="15633" max="15872" width="9.140625" style="1490"/>
    <col min="15873" max="15873" width="5.7109375" style="1490" customWidth="1"/>
    <col min="15874" max="15874" width="7.85546875" style="1490" customWidth="1"/>
    <col min="15875" max="15875" width="45.7109375" style="1490" customWidth="1"/>
    <col min="15876" max="15876" width="5.7109375" style="1490" customWidth="1"/>
    <col min="15877" max="15877" width="7.42578125" style="1490" customWidth="1"/>
    <col min="15878" max="15878" width="10.140625" style="1490" customWidth="1"/>
    <col min="15879" max="15879" width="10.7109375" style="1490" customWidth="1"/>
    <col min="15880" max="15887" width="9.140625" style="1490"/>
    <col min="15888" max="15888" width="12.85546875" style="1490" customWidth="1"/>
    <col min="15889" max="16128" width="9.140625" style="1490"/>
    <col min="16129" max="16129" width="5.7109375" style="1490" customWidth="1"/>
    <col min="16130" max="16130" width="7.85546875" style="1490" customWidth="1"/>
    <col min="16131" max="16131" width="45.7109375" style="1490" customWidth="1"/>
    <col min="16132" max="16132" width="5.7109375" style="1490" customWidth="1"/>
    <col min="16133" max="16133" width="7.42578125" style="1490" customWidth="1"/>
    <col min="16134" max="16134" width="10.140625" style="1490" customWidth="1"/>
    <col min="16135" max="16135" width="10.7109375" style="1490" customWidth="1"/>
    <col min="16136" max="16143" width="9.140625" style="1490"/>
    <col min="16144" max="16144" width="12.85546875" style="1490" customWidth="1"/>
    <col min="16145" max="16384" width="9.140625" style="1490"/>
  </cols>
  <sheetData>
    <row r="1" spans="1:8" ht="15.75" x14ac:dyDescent="0.25">
      <c r="A1" s="1484" t="s">
        <v>1486</v>
      </c>
      <c r="B1" s="1485"/>
      <c r="C1" s="1486"/>
      <c r="D1" s="1487"/>
      <c r="E1" s="1488"/>
      <c r="F1" s="1969"/>
    </row>
    <row r="2" spans="1:8" ht="15.75" x14ac:dyDescent="0.25">
      <c r="A2" s="1484" t="s">
        <v>1727</v>
      </c>
      <c r="B2" s="1492"/>
      <c r="C2" s="1493"/>
      <c r="D2" s="1487"/>
      <c r="E2" s="1488"/>
      <c r="F2" s="1969"/>
    </row>
    <row r="3" spans="1:8" ht="15.75" x14ac:dyDescent="0.25">
      <c r="A3" s="1494" t="s">
        <v>1721</v>
      </c>
      <c r="B3" s="1492"/>
      <c r="C3" s="1493"/>
      <c r="D3" s="1487"/>
      <c r="E3" s="1488"/>
      <c r="F3" s="1969"/>
      <c r="G3" s="1495"/>
    </row>
    <row r="4" spans="1:8" ht="15.75" x14ac:dyDescent="0.25">
      <c r="A4" s="1496"/>
      <c r="B4" s="1492"/>
      <c r="C4" s="1493"/>
      <c r="D4" s="1487"/>
      <c r="E4" s="1488"/>
      <c r="F4" s="1969"/>
      <c r="G4" s="1495"/>
    </row>
    <row r="5" spans="1:8" ht="15.75" x14ac:dyDescent="0.25">
      <c r="C5" s="1497" t="s">
        <v>174</v>
      </c>
      <c r="F5" s="1970"/>
      <c r="G5" s="1498"/>
    </row>
    <row r="6" spans="1:8" x14ac:dyDescent="0.2">
      <c r="B6" s="1499" t="str">
        <f>A24</f>
        <v>I.</v>
      </c>
      <c r="C6" s="1500" t="str">
        <f>+C24</f>
        <v>PREDDELA</v>
      </c>
      <c r="F6" s="1970"/>
      <c r="G6" s="1498">
        <f>G57</f>
        <v>0</v>
      </c>
    </row>
    <row r="7" spans="1:8" x14ac:dyDescent="0.2">
      <c r="B7" s="1499" t="s">
        <v>247</v>
      </c>
      <c r="C7" s="1500" t="s">
        <v>40</v>
      </c>
      <c r="F7" s="1970"/>
      <c r="G7" s="1498">
        <f>G92</f>
        <v>0</v>
      </c>
    </row>
    <row r="8" spans="1:8" x14ac:dyDescent="0.2">
      <c r="B8" s="1499" t="s">
        <v>259</v>
      </c>
      <c r="C8" s="1500" t="s">
        <v>73</v>
      </c>
      <c r="F8" s="1970"/>
      <c r="G8" s="1498">
        <f>G109</f>
        <v>0</v>
      </c>
    </row>
    <row r="9" spans="1:8" x14ac:dyDescent="0.2">
      <c r="B9" s="1499" t="s">
        <v>264</v>
      </c>
      <c r="C9" s="1500" t="s">
        <v>276</v>
      </c>
      <c r="F9" s="1970"/>
      <c r="G9" s="1498">
        <f>G152</f>
        <v>0</v>
      </c>
    </row>
    <row r="10" spans="1:8" x14ac:dyDescent="0.2">
      <c r="B10" s="1499" t="s">
        <v>275</v>
      </c>
      <c r="C10" s="1500" t="s">
        <v>1958</v>
      </c>
      <c r="F10" s="1970"/>
      <c r="G10" s="1498">
        <f>G191</f>
        <v>0</v>
      </c>
    </row>
    <row r="11" spans="1:8" ht="13.5" thickBot="1" x14ac:dyDescent="0.25">
      <c r="A11" s="1501"/>
      <c r="B11" s="1502" t="s">
        <v>275</v>
      </c>
      <c r="C11" s="1503" t="s">
        <v>1943</v>
      </c>
      <c r="D11" s="1501"/>
      <c r="E11" s="1504"/>
      <c r="F11" s="1971"/>
      <c r="G11" s="1504">
        <f>G205</f>
        <v>74950</v>
      </c>
      <c r="H11" s="1505"/>
    </row>
    <row r="12" spans="1:8" x14ac:dyDescent="0.2">
      <c r="C12" s="1500" t="s">
        <v>180</v>
      </c>
      <c r="F12" s="1970"/>
      <c r="G12" s="1506">
        <f>SUM(G6:G11)</f>
        <v>74950</v>
      </c>
    </row>
    <row r="13" spans="1:8" ht="13.5" thickBot="1" x14ac:dyDescent="0.25">
      <c r="A13" s="1501"/>
      <c r="B13" s="1501"/>
      <c r="C13" s="1507" t="s">
        <v>292</v>
      </c>
      <c r="D13" s="1501"/>
      <c r="E13" s="1504"/>
      <c r="F13" s="1971"/>
      <c r="G13" s="1504">
        <f>ROUND(G12*0.22,2)</f>
        <v>16489</v>
      </c>
    </row>
    <row r="14" spans="1:8" x14ac:dyDescent="0.2">
      <c r="C14" s="1500" t="s">
        <v>293</v>
      </c>
      <c r="F14" s="1970"/>
      <c r="G14" s="1506">
        <f>+G13+G12</f>
        <v>91439</v>
      </c>
    </row>
    <row r="15" spans="1:8" ht="15.75" x14ac:dyDescent="0.25">
      <c r="A15" s="1496"/>
      <c r="B15" s="1492"/>
      <c r="C15" s="1493"/>
      <c r="D15" s="1487"/>
      <c r="E15" s="1488"/>
      <c r="F15" s="1969"/>
      <c r="G15" s="1495"/>
    </row>
    <row r="16" spans="1:8" x14ac:dyDescent="0.2">
      <c r="A16" s="1508"/>
      <c r="B16" s="1508" t="s">
        <v>717</v>
      </c>
      <c r="C16" s="1509"/>
      <c r="D16" s="1487"/>
      <c r="E16" s="1488"/>
      <c r="F16" s="1972"/>
      <c r="G16" s="1495"/>
    </row>
    <row r="17" spans="1:73" x14ac:dyDescent="0.2">
      <c r="A17" s="1508"/>
      <c r="B17" s="1510" t="s">
        <v>1728</v>
      </c>
      <c r="C17" s="1509"/>
      <c r="D17" s="1487"/>
      <c r="E17" s="1488"/>
      <c r="F17" s="1972"/>
      <c r="G17" s="1495"/>
    </row>
    <row r="18" spans="1:73" x14ac:dyDescent="0.2">
      <c r="A18" s="1508"/>
      <c r="B18" s="1510" t="s">
        <v>1729</v>
      </c>
      <c r="C18" s="1509"/>
      <c r="D18" s="1487"/>
      <c r="E18" s="1488"/>
      <c r="F18" s="1972"/>
      <c r="G18" s="1495"/>
    </row>
    <row r="19" spans="1:73" x14ac:dyDescent="0.2">
      <c r="A19" s="1508"/>
      <c r="B19" s="1510" t="s">
        <v>1730</v>
      </c>
      <c r="C19" s="1509"/>
      <c r="D19" s="1487"/>
      <c r="E19" s="1488"/>
      <c r="F19" s="1972"/>
      <c r="G19" s="1495"/>
    </row>
    <row r="20" spans="1:73" ht="15.75" x14ac:dyDescent="0.25">
      <c r="A20" s="1496"/>
      <c r="B20" s="1511"/>
      <c r="C20" s="1493"/>
      <c r="D20" s="1487"/>
      <c r="E20" s="1488"/>
      <c r="F20" s="1969"/>
      <c r="G20" s="1495"/>
    </row>
    <row r="21" spans="1:73" ht="15.75" x14ac:dyDescent="0.25">
      <c r="A21" s="1496"/>
      <c r="B21" s="1492"/>
      <c r="C21" s="1493"/>
      <c r="D21" s="1487"/>
      <c r="E21" s="1488"/>
      <c r="F21" s="1969"/>
      <c r="G21" s="1495"/>
    </row>
    <row r="22" spans="1:73" ht="15.75" x14ac:dyDescent="0.25">
      <c r="A22" s="1494" t="s">
        <v>1721</v>
      </c>
      <c r="B22" s="1492"/>
      <c r="C22" s="1493"/>
      <c r="D22" s="1487"/>
      <c r="E22" s="1488"/>
      <c r="F22" s="1969"/>
      <c r="G22" s="1495"/>
    </row>
    <row r="23" spans="1:73" s="1516" customFormat="1" x14ac:dyDescent="0.2">
      <c r="A23" s="1512" t="s">
        <v>0</v>
      </c>
      <c r="B23" s="1512" t="s">
        <v>1</v>
      </c>
      <c r="C23" s="1513" t="s">
        <v>2</v>
      </c>
      <c r="D23" s="1512" t="s">
        <v>3</v>
      </c>
      <c r="E23" s="1514" t="s">
        <v>4</v>
      </c>
      <c r="F23" s="1973" t="s">
        <v>5</v>
      </c>
      <c r="G23" s="1514" t="s">
        <v>6</v>
      </c>
      <c r="H23" s="1515"/>
      <c r="I23" s="1515"/>
      <c r="J23" s="1515"/>
      <c r="K23" s="1539"/>
      <c r="L23" s="1853"/>
      <c r="M23" s="1853"/>
      <c r="N23" s="1490"/>
      <c r="O23" s="1490"/>
      <c r="P23" s="1490"/>
      <c r="Q23" s="1490"/>
      <c r="R23" s="1490"/>
      <c r="S23" s="1490"/>
      <c r="T23" s="1490"/>
      <c r="U23" s="1490"/>
      <c r="V23" s="1490"/>
      <c r="W23" s="1490"/>
      <c r="X23" s="1490"/>
      <c r="Y23" s="1490"/>
      <c r="Z23" s="1490"/>
      <c r="AA23" s="1490"/>
      <c r="AB23" s="1490"/>
      <c r="AC23" s="1490"/>
      <c r="AD23" s="1490"/>
      <c r="AE23" s="1490"/>
      <c r="AF23" s="1490"/>
      <c r="AG23" s="1490"/>
      <c r="AH23" s="1490"/>
      <c r="AI23" s="1490"/>
      <c r="AJ23" s="1490"/>
      <c r="AK23" s="1490"/>
      <c r="AL23" s="1490"/>
      <c r="AM23" s="1490"/>
      <c r="AN23" s="1490"/>
      <c r="AO23" s="1490"/>
      <c r="AP23" s="1490"/>
      <c r="AQ23" s="1490"/>
      <c r="AR23" s="1490"/>
      <c r="AS23" s="1490"/>
      <c r="AT23" s="1490"/>
      <c r="AU23" s="1490"/>
      <c r="AV23" s="1490"/>
      <c r="AW23" s="1490"/>
      <c r="AX23" s="1490"/>
      <c r="AY23" s="1490"/>
      <c r="AZ23" s="1490"/>
      <c r="BA23" s="1490"/>
      <c r="BB23" s="1490"/>
      <c r="BC23" s="1490"/>
      <c r="BD23" s="1490"/>
      <c r="BE23" s="1490"/>
      <c r="BF23" s="1490"/>
      <c r="BG23" s="1490"/>
      <c r="BH23" s="1490"/>
      <c r="BI23" s="1490"/>
      <c r="BJ23" s="1490"/>
      <c r="BK23" s="1490"/>
      <c r="BL23" s="1490"/>
      <c r="BM23" s="1490"/>
      <c r="BN23" s="1490"/>
      <c r="BO23" s="1490"/>
      <c r="BP23" s="1490"/>
      <c r="BQ23" s="1490"/>
      <c r="BR23" s="1490"/>
      <c r="BS23" s="1490"/>
      <c r="BT23" s="1490"/>
      <c r="BU23" s="1490"/>
    </row>
    <row r="24" spans="1:73" ht="15" x14ac:dyDescent="0.25">
      <c r="A24" s="1517" t="s">
        <v>232</v>
      </c>
      <c r="B24" s="1518"/>
      <c r="C24" s="1518" t="s">
        <v>7</v>
      </c>
      <c r="D24" s="1518"/>
      <c r="E24" s="1537"/>
      <c r="F24" s="1974"/>
      <c r="G24" s="1519"/>
      <c r="K24" s="1539"/>
      <c r="L24" s="1853"/>
      <c r="M24" s="1853"/>
    </row>
    <row r="25" spans="1:73" s="1524" customFormat="1" x14ac:dyDescent="0.2">
      <c r="A25" s="1520"/>
      <c r="B25" s="1521">
        <v>11</v>
      </c>
      <c r="C25" s="1522" t="s">
        <v>9</v>
      </c>
      <c r="D25" s="1520"/>
      <c r="E25" s="1534"/>
      <c r="F25" s="1975"/>
      <c r="G25" s="1523"/>
      <c r="H25" s="1491"/>
      <c r="I25" s="1491"/>
      <c r="J25" s="1491"/>
      <c r="K25" s="1539"/>
      <c r="L25" s="1853"/>
      <c r="M25" s="1853"/>
      <c r="N25" s="1490"/>
      <c r="O25" s="1490"/>
      <c r="P25" s="1490"/>
      <c r="Q25" s="1490"/>
      <c r="R25" s="1490"/>
      <c r="S25" s="1490"/>
      <c r="T25" s="1490"/>
      <c r="U25" s="1490"/>
      <c r="V25" s="1490"/>
      <c r="W25" s="1490"/>
      <c r="X25" s="1490"/>
      <c r="Y25" s="1490"/>
      <c r="Z25" s="1490"/>
      <c r="AA25" s="1490"/>
      <c r="AB25" s="1490"/>
      <c r="AC25" s="1490"/>
      <c r="AD25" s="1490"/>
      <c r="AE25" s="1490"/>
      <c r="AF25" s="1490"/>
      <c r="AG25" s="1490"/>
      <c r="AH25" s="1490"/>
      <c r="AI25" s="1490"/>
      <c r="AJ25" s="1490"/>
      <c r="AK25" s="1490"/>
      <c r="AL25" s="1490"/>
      <c r="AM25" s="1490"/>
      <c r="AN25" s="1490"/>
      <c r="AO25" s="1490"/>
      <c r="AP25" s="1490"/>
      <c r="AQ25" s="1490"/>
      <c r="AR25" s="1490"/>
      <c r="AS25" s="1490"/>
      <c r="AT25" s="1490"/>
      <c r="AU25" s="1490"/>
      <c r="AV25" s="1490"/>
      <c r="AW25" s="1490"/>
      <c r="AX25" s="1490"/>
      <c r="AY25" s="1490"/>
      <c r="AZ25" s="1490"/>
      <c r="BA25" s="1490"/>
      <c r="BB25" s="1490"/>
      <c r="BC25" s="1490"/>
      <c r="BD25" s="1490"/>
      <c r="BE25" s="1490"/>
      <c r="BF25" s="1490"/>
      <c r="BG25" s="1490"/>
      <c r="BH25" s="1490"/>
      <c r="BI25" s="1490"/>
      <c r="BJ25" s="1490"/>
      <c r="BK25" s="1490"/>
      <c r="BL25" s="1490"/>
      <c r="BM25" s="1490"/>
      <c r="BN25" s="1490"/>
      <c r="BO25" s="1490"/>
      <c r="BP25" s="1490"/>
      <c r="BQ25" s="1490"/>
      <c r="BR25" s="1490"/>
      <c r="BS25" s="1490"/>
      <c r="BT25" s="1490"/>
      <c r="BU25" s="1490"/>
    </row>
    <row r="26" spans="1:73" x14ac:dyDescent="0.2">
      <c r="A26" s="1525">
        <v>1</v>
      </c>
      <c r="B26" s="1526"/>
      <c r="C26" s="1525" t="s">
        <v>1731</v>
      </c>
      <c r="D26" s="1527" t="s">
        <v>15</v>
      </c>
      <c r="E26" s="1528">
        <v>142</v>
      </c>
      <c r="F26" s="1976"/>
      <c r="G26" s="1529">
        <f>ROUND(F26*E26,2)</f>
        <v>0</v>
      </c>
      <c r="K26" s="1539"/>
      <c r="L26" s="1854"/>
      <c r="M26" s="1853"/>
    </row>
    <row r="27" spans="1:73" ht="25.5" x14ac:dyDescent="0.2">
      <c r="A27" s="1525">
        <v>2</v>
      </c>
      <c r="B27" s="1526" t="s">
        <v>1732</v>
      </c>
      <c r="C27" s="1530" t="s">
        <v>1733</v>
      </c>
      <c r="D27" s="1527" t="s">
        <v>891</v>
      </c>
      <c r="E27" s="1528">
        <v>1.38</v>
      </c>
      <c r="F27" s="1976"/>
      <c r="G27" s="1529">
        <f t="shared" ref="G27:G56" si="0">ROUND(F27*E27,2)</f>
        <v>0</v>
      </c>
      <c r="K27" s="1539"/>
      <c r="L27" s="1853"/>
      <c r="M27" s="1853"/>
    </row>
    <row r="28" spans="1:73" ht="25.5" x14ac:dyDescent="0.2">
      <c r="A28" s="1525">
        <v>3</v>
      </c>
      <c r="B28" s="1526" t="s">
        <v>1734</v>
      </c>
      <c r="C28" s="1530" t="s">
        <v>1735</v>
      </c>
      <c r="D28" s="1527" t="s">
        <v>15</v>
      </c>
      <c r="E28" s="1528">
        <v>71</v>
      </c>
      <c r="F28" s="1976"/>
      <c r="G28" s="1529">
        <f t="shared" si="0"/>
        <v>0</v>
      </c>
    </row>
    <row r="29" spans="1:73" ht="25.5" x14ac:dyDescent="0.2">
      <c r="A29" s="1525">
        <v>4</v>
      </c>
      <c r="B29" s="1526" t="s">
        <v>1736</v>
      </c>
      <c r="C29" s="1530" t="s">
        <v>1737</v>
      </c>
      <c r="D29" s="1527" t="s">
        <v>231</v>
      </c>
      <c r="E29" s="1528">
        <v>1740</v>
      </c>
      <c r="F29" s="1976"/>
      <c r="G29" s="1529">
        <f t="shared" si="0"/>
        <v>0</v>
      </c>
    </row>
    <row r="30" spans="1:73" ht="25.5" x14ac:dyDescent="0.2">
      <c r="A30" s="1525">
        <v>5</v>
      </c>
      <c r="B30" s="1526" t="s">
        <v>1738</v>
      </c>
      <c r="C30" s="1525" t="s">
        <v>1739</v>
      </c>
      <c r="D30" s="1527" t="s">
        <v>15</v>
      </c>
      <c r="E30" s="1528">
        <v>107</v>
      </c>
      <c r="F30" s="1976"/>
      <c r="G30" s="1529">
        <f t="shared" si="0"/>
        <v>0</v>
      </c>
    </row>
    <row r="31" spans="1:73" x14ac:dyDescent="0.2">
      <c r="A31" s="1525">
        <v>6</v>
      </c>
      <c r="B31" s="1526"/>
      <c r="C31" s="1525" t="s">
        <v>1740</v>
      </c>
      <c r="D31" s="1527" t="s">
        <v>231</v>
      </c>
      <c r="E31" s="1528">
        <v>850</v>
      </c>
      <c r="F31" s="1976"/>
      <c r="G31" s="1529">
        <f t="shared" si="0"/>
        <v>0</v>
      </c>
    </row>
    <row r="32" spans="1:73" s="1524" customFormat="1" x14ac:dyDescent="0.2">
      <c r="A32" s="1531"/>
      <c r="B32" s="1532">
        <v>12</v>
      </c>
      <c r="C32" s="1533" t="s">
        <v>19</v>
      </c>
      <c r="D32" s="1520"/>
      <c r="E32" s="1534"/>
      <c r="F32" s="1982"/>
      <c r="G32" s="1535"/>
      <c r="H32" s="1491"/>
      <c r="I32" s="1491"/>
      <c r="J32" s="1491"/>
      <c r="K32" s="1491"/>
      <c r="L32" s="1490"/>
      <c r="M32" s="1490"/>
      <c r="N32" s="1490"/>
      <c r="O32" s="1490"/>
      <c r="P32" s="1490"/>
      <c r="Q32" s="1490"/>
      <c r="R32" s="1490"/>
      <c r="S32" s="1490"/>
      <c r="T32" s="1490"/>
      <c r="U32" s="1490"/>
      <c r="V32" s="1490"/>
      <c r="W32" s="1490"/>
      <c r="X32" s="1490"/>
      <c r="Y32" s="1490"/>
      <c r="Z32" s="1490"/>
      <c r="AA32" s="1490"/>
      <c r="AB32" s="1490"/>
      <c r="AC32" s="1490"/>
      <c r="AD32" s="1490"/>
      <c r="AE32" s="1490"/>
      <c r="AF32" s="1490"/>
      <c r="AG32" s="1490"/>
      <c r="AH32" s="1490"/>
      <c r="AI32" s="1490"/>
      <c r="AJ32" s="1490"/>
      <c r="AK32" s="1490"/>
      <c r="AL32" s="1490"/>
      <c r="AM32" s="1490"/>
      <c r="AN32" s="1490"/>
      <c r="AO32" s="1490"/>
      <c r="AP32" s="1490"/>
      <c r="AQ32" s="1490"/>
      <c r="AR32" s="1490"/>
      <c r="AS32" s="1490"/>
      <c r="AT32" s="1490"/>
      <c r="AU32" s="1490"/>
      <c r="AV32" s="1490"/>
      <c r="AW32" s="1490"/>
      <c r="AX32" s="1490"/>
      <c r="AY32" s="1490"/>
      <c r="AZ32" s="1490"/>
      <c r="BA32" s="1490"/>
      <c r="BB32" s="1490"/>
      <c r="BC32" s="1490"/>
      <c r="BD32" s="1490"/>
      <c r="BE32" s="1490"/>
      <c r="BF32" s="1490"/>
      <c r="BG32" s="1490"/>
      <c r="BH32" s="1490"/>
      <c r="BI32" s="1490"/>
      <c r="BJ32" s="1490"/>
      <c r="BK32" s="1490"/>
      <c r="BL32" s="1490"/>
      <c r="BM32" s="1490"/>
      <c r="BN32" s="1490"/>
      <c r="BO32" s="1490"/>
      <c r="BP32" s="1490"/>
      <c r="BQ32" s="1490"/>
      <c r="BR32" s="1490"/>
      <c r="BS32" s="1490"/>
      <c r="BT32" s="1490"/>
      <c r="BU32" s="1490"/>
    </row>
    <row r="33" spans="1:73" ht="25.5" x14ac:dyDescent="0.2">
      <c r="A33" s="921">
        <v>7</v>
      </c>
      <c r="B33" s="1546" t="s">
        <v>1741</v>
      </c>
      <c r="C33" s="921" t="s">
        <v>1742</v>
      </c>
      <c r="D33" s="1547" t="s">
        <v>239</v>
      </c>
      <c r="E33" s="1548">
        <v>191</v>
      </c>
      <c r="F33" s="1976"/>
      <c r="G33" s="1529">
        <f t="shared" si="0"/>
        <v>0</v>
      </c>
    </row>
    <row r="34" spans="1:73" ht="25.5" x14ac:dyDescent="0.2">
      <c r="A34" s="921">
        <v>8</v>
      </c>
      <c r="B34" s="1546" t="s">
        <v>1743</v>
      </c>
      <c r="C34" s="921" t="s">
        <v>1744</v>
      </c>
      <c r="D34" s="1547" t="s">
        <v>239</v>
      </c>
      <c r="E34" s="1548">
        <v>20</v>
      </c>
      <c r="F34" s="1976"/>
      <c r="G34" s="1529">
        <f t="shared" si="0"/>
        <v>0</v>
      </c>
    </row>
    <row r="35" spans="1:73" ht="25.5" x14ac:dyDescent="0.2">
      <c r="A35" s="921">
        <v>9</v>
      </c>
      <c r="B35" s="1546" t="s">
        <v>895</v>
      </c>
      <c r="C35" s="921" t="s">
        <v>1745</v>
      </c>
      <c r="D35" s="1547" t="s">
        <v>239</v>
      </c>
      <c r="E35" s="1548">
        <v>813</v>
      </c>
      <c r="F35" s="1976"/>
      <c r="G35" s="1529">
        <f t="shared" si="0"/>
        <v>0</v>
      </c>
    </row>
    <row r="36" spans="1:73" ht="25.5" x14ac:dyDescent="0.2">
      <c r="A36" s="921">
        <v>10</v>
      </c>
      <c r="B36" s="1546" t="s">
        <v>896</v>
      </c>
      <c r="C36" s="921" t="s">
        <v>1746</v>
      </c>
      <c r="D36" s="1547" t="s">
        <v>239</v>
      </c>
      <c r="E36" s="1548">
        <v>651</v>
      </c>
      <c r="F36" s="1976"/>
      <c r="G36" s="1529">
        <f t="shared" si="0"/>
        <v>0</v>
      </c>
    </row>
    <row r="37" spans="1:73" ht="25.5" x14ac:dyDescent="0.2">
      <c r="A37" s="921">
        <v>11</v>
      </c>
      <c r="B37" s="1546" t="s">
        <v>897</v>
      </c>
      <c r="C37" s="921" t="s">
        <v>1747</v>
      </c>
      <c r="D37" s="1547" t="s">
        <v>15</v>
      </c>
      <c r="E37" s="1548">
        <v>6</v>
      </c>
      <c r="F37" s="1976"/>
      <c r="G37" s="1529">
        <f t="shared" si="0"/>
        <v>0</v>
      </c>
    </row>
    <row r="38" spans="1:73" ht="25.5" x14ac:dyDescent="0.2">
      <c r="A38" s="921">
        <v>12</v>
      </c>
      <c r="B38" s="1546" t="s">
        <v>1748</v>
      </c>
      <c r="C38" s="921" t="s">
        <v>1749</v>
      </c>
      <c r="D38" s="1547" t="s">
        <v>15</v>
      </c>
      <c r="E38" s="1548">
        <v>6</v>
      </c>
      <c r="F38" s="1976"/>
      <c r="G38" s="1529">
        <f t="shared" si="0"/>
        <v>0</v>
      </c>
    </row>
    <row r="39" spans="1:73" s="1524" customFormat="1" ht="25.5" x14ac:dyDescent="0.2">
      <c r="A39" s="921">
        <v>13</v>
      </c>
      <c r="B39" s="1550" t="s">
        <v>898</v>
      </c>
      <c r="C39" s="921" t="s">
        <v>1750</v>
      </c>
      <c r="D39" s="1547" t="s">
        <v>15</v>
      </c>
      <c r="E39" s="1548">
        <v>2</v>
      </c>
      <c r="F39" s="1976"/>
      <c r="G39" s="1529">
        <f t="shared" si="0"/>
        <v>0</v>
      </c>
      <c r="H39" s="1491"/>
      <c r="I39" s="1491"/>
      <c r="J39" s="1491"/>
      <c r="K39" s="1491"/>
      <c r="L39" s="1490"/>
      <c r="M39" s="1490"/>
      <c r="N39" s="1490"/>
      <c r="O39" s="1490"/>
      <c r="P39" s="1490"/>
      <c r="Q39" s="1490"/>
      <c r="R39" s="1490"/>
      <c r="S39" s="1490"/>
      <c r="T39" s="1490"/>
      <c r="U39" s="1490"/>
      <c r="V39" s="1490"/>
      <c r="W39" s="1490"/>
      <c r="X39" s="1490"/>
      <c r="Y39" s="1490"/>
      <c r="Z39" s="1490"/>
      <c r="AA39" s="1490"/>
      <c r="AB39" s="1490"/>
      <c r="AC39" s="1490"/>
      <c r="AD39" s="1490"/>
      <c r="AE39" s="1490"/>
      <c r="AF39" s="1490"/>
      <c r="AG39" s="1490"/>
      <c r="AH39" s="1490"/>
      <c r="AI39" s="1490"/>
      <c r="AJ39" s="1490"/>
      <c r="AK39" s="1490"/>
      <c r="AL39" s="1490"/>
      <c r="AM39" s="1490"/>
      <c r="AN39" s="1490"/>
      <c r="AO39" s="1490"/>
      <c r="AP39" s="1490"/>
      <c r="AQ39" s="1490"/>
      <c r="AR39" s="1490"/>
      <c r="AS39" s="1490"/>
      <c r="AT39" s="1490"/>
      <c r="AU39" s="1490"/>
      <c r="AV39" s="1490"/>
      <c r="AW39" s="1490"/>
      <c r="AX39" s="1490"/>
      <c r="AY39" s="1490"/>
      <c r="AZ39" s="1490"/>
      <c r="BA39" s="1490"/>
      <c r="BB39" s="1490"/>
      <c r="BC39" s="1490"/>
      <c r="BD39" s="1490"/>
      <c r="BE39" s="1490"/>
      <c r="BF39" s="1490"/>
      <c r="BG39" s="1490"/>
      <c r="BH39" s="1490"/>
      <c r="BI39" s="1490"/>
      <c r="BJ39" s="1490"/>
      <c r="BK39" s="1490"/>
      <c r="BL39" s="1490"/>
      <c r="BM39" s="1490"/>
      <c r="BN39" s="1490"/>
      <c r="BO39" s="1490"/>
      <c r="BP39" s="1490"/>
      <c r="BQ39" s="1490"/>
      <c r="BR39" s="1490"/>
      <c r="BS39" s="1490"/>
      <c r="BT39" s="1490"/>
      <c r="BU39" s="1490"/>
    </row>
    <row r="40" spans="1:73" ht="25.5" x14ac:dyDescent="0.2">
      <c r="A40" s="921">
        <v>14</v>
      </c>
      <c r="B40" s="1546" t="s">
        <v>1751</v>
      </c>
      <c r="C40" s="921" t="s">
        <v>1752</v>
      </c>
      <c r="D40" s="1547" t="s">
        <v>15</v>
      </c>
      <c r="E40" s="1548">
        <v>2</v>
      </c>
      <c r="F40" s="1976"/>
      <c r="G40" s="1529">
        <f t="shared" si="0"/>
        <v>0</v>
      </c>
      <c r="I40" s="1536"/>
    </row>
    <row r="41" spans="1:73" ht="25.5" x14ac:dyDescent="0.2">
      <c r="A41" s="921">
        <v>15</v>
      </c>
      <c r="B41" s="1550" t="s">
        <v>1753</v>
      </c>
      <c r="C41" s="921" t="s">
        <v>1754</v>
      </c>
      <c r="D41" s="1547" t="s">
        <v>15</v>
      </c>
      <c r="E41" s="1548">
        <v>16</v>
      </c>
      <c r="F41" s="1976"/>
      <c r="G41" s="1529">
        <f t="shared" si="0"/>
        <v>0</v>
      </c>
    </row>
    <row r="42" spans="1:73" s="1524" customFormat="1" ht="25.5" x14ac:dyDescent="0.2">
      <c r="A42" s="921">
        <v>16</v>
      </c>
      <c r="B42" s="1550" t="s">
        <v>1755</v>
      </c>
      <c r="C42" s="921" t="s">
        <v>1756</v>
      </c>
      <c r="D42" s="1547" t="s">
        <v>15</v>
      </c>
      <c r="E42" s="1548">
        <v>2</v>
      </c>
      <c r="F42" s="1976"/>
      <c r="G42" s="1529">
        <f t="shared" si="0"/>
        <v>0</v>
      </c>
      <c r="H42" s="1491"/>
      <c r="I42" s="1491"/>
      <c r="J42" s="1491"/>
      <c r="K42" s="1491"/>
      <c r="L42" s="1490"/>
      <c r="M42" s="1490"/>
      <c r="N42" s="1490"/>
      <c r="O42" s="1490"/>
      <c r="P42" s="1490"/>
      <c r="Q42" s="1490"/>
      <c r="R42" s="1490"/>
      <c r="S42" s="1490"/>
      <c r="T42" s="1490"/>
      <c r="U42" s="1490"/>
      <c r="V42" s="1490"/>
      <c r="W42" s="1490"/>
      <c r="X42" s="1490"/>
      <c r="Y42" s="1490"/>
      <c r="Z42" s="1490"/>
      <c r="AA42" s="1490"/>
      <c r="AB42" s="1490"/>
      <c r="AC42" s="1490"/>
      <c r="AD42" s="1490"/>
      <c r="AE42" s="1490"/>
      <c r="AF42" s="1490"/>
      <c r="AG42" s="1490"/>
      <c r="AH42" s="1490"/>
      <c r="AI42" s="1490"/>
      <c r="AJ42" s="1490"/>
      <c r="AK42" s="1490"/>
      <c r="AL42" s="1490"/>
      <c r="AM42" s="1490"/>
      <c r="AN42" s="1490"/>
      <c r="AO42" s="1490"/>
      <c r="AP42" s="1490"/>
      <c r="AQ42" s="1490"/>
      <c r="AR42" s="1490"/>
      <c r="AS42" s="1490"/>
      <c r="AT42" s="1490"/>
      <c r="AU42" s="1490"/>
      <c r="AV42" s="1490"/>
      <c r="AW42" s="1490"/>
      <c r="AX42" s="1490"/>
      <c r="AY42" s="1490"/>
      <c r="AZ42" s="1490"/>
      <c r="BA42" s="1490"/>
      <c r="BB42" s="1490"/>
      <c r="BC42" s="1490"/>
      <c r="BD42" s="1490"/>
      <c r="BE42" s="1490"/>
      <c r="BF42" s="1490"/>
      <c r="BG42" s="1490"/>
      <c r="BH42" s="1490"/>
      <c r="BI42" s="1490"/>
      <c r="BJ42" s="1490"/>
      <c r="BK42" s="1490"/>
      <c r="BL42" s="1490"/>
      <c r="BM42" s="1490"/>
      <c r="BN42" s="1490"/>
      <c r="BO42" s="1490"/>
      <c r="BP42" s="1490"/>
      <c r="BQ42" s="1490"/>
      <c r="BR42" s="1490"/>
      <c r="BS42" s="1490"/>
      <c r="BT42" s="1490"/>
      <c r="BU42" s="1490"/>
    </row>
    <row r="43" spans="1:73" ht="25.5" x14ac:dyDescent="0.2">
      <c r="A43" s="921">
        <v>17</v>
      </c>
      <c r="B43" s="1546" t="s">
        <v>1757</v>
      </c>
      <c r="C43" s="921" t="s">
        <v>1758</v>
      </c>
      <c r="D43" s="1547" t="s">
        <v>15</v>
      </c>
      <c r="E43" s="1548">
        <v>1</v>
      </c>
      <c r="F43" s="1976"/>
      <c r="G43" s="1529">
        <f t="shared" si="0"/>
        <v>0</v>
      </c>
    </row>
    <row r="44" spans="1:73" x14ac:dyDescent="0.2">
      <c r="A44" s="921">
        <v>18</v>
      </c>
      <c r="B44" s="1546" t="s">
        <v>1759</v>
      </c>
      <c r="C44" s="921" t="s">
        <v>1760</v>
      </c>
      <c r="D44" s="1547" t="s">
        <v>231</v>
      </c>
      <c r="E44" s="1548">
        <v>474</v>
      </c>
      <c r="F44" s="1976"/>
      <c r="G44" s="1529">
        <f t="shared" si="0"/>
        <v>0</v>
      </c>
    </row>
    <row r="45" spans="1:73" ht="38.25" x14ac:dyDescent="0.2">
      <c r="A45" s="921">
        <v>19</v>
      </c>
      <c r="B45" s="1546" t="s">
        <v>1761</v>
      </c>
      <c r="C45" s="921" t="s">
        <v>1762</v>
      </c>
      <c r="D45" s="1547" t="s">
        <v>231</v>
      </c>
      <c r="E45" s="1548">
        <v>23</v>
      </c>
      <c r="F45" s="1976"/>
      <c r="G45" s="1529">
        <f t="shared" si="0"/>
        <v>0</v>
      </c>
    </row>
    <row r="46" spans="1:73" x14ac:dyDescent="0.2">
      <c r="A46" s="921">
        <v>20</v>
      </c>
      <c r="B46" s="1546" t="s">
        <v>1763</v>
      </c>
      <c r="C46" s="921" t="s">
        <v>1764</v>
      </c>
      <c r="D46" s="1547" t="s">
        <v>15</v>
      </c>
      <c r="E46" s="1548">
        <v>41</v>
      </c>
      <c r="F46" s="1976"/>
      <c r="G46" s="1529">
        <f t="shared" si="0"/>
        <v>0</v>
      </c>
    </row>
    <row r="47" spans="1:73" x14ac:dyDescent="0.2">
      <c r="A47" s="921">
        <v>21</v>
      </c>
      <c r="B47" s="1546" t="s">
        <v>1765</v>
      </c>
      <c r="C47" s="921" t="s">
        <v>1766</v>
      </c>
      <c r="D47" s="1547" t="s">
        <v>15</v>
      </c>
      <c r="E47" s="1549">
        <v>2</v>
      </c>
      <c r="F47" s="1976"/>
      <c r="G47" s="1529">
        <f t="shared" si="0"/>
        <v>0</v>
      </c>
    </row>
    <row r="48" spans="1:73" x14ac:dyDescent="0.2">
      <c r="A48" s="921">
        <v>22</v>
      </c>
      <c r="B48" s="1550" t="s">
        <v>1767</v>
      </c>
      <c r="C48" s="921" t="s">
        <v>1768</v>
      </c>
      <c r="D48" s="1547" t="s">
        <v>15</v>
      </c>
      <c r="E48" s="1548">
        <v>1</v>
      </c>
      <c r="F48" s="1976"/>
      <c r="G48" s="1529">
        <f t="shared" si="0"/>
        <v>0</v>
      </c>
    </row>
    <row r="49" spans="1:73" x14ac:dyDescent="0.2">
      <c r="A49" s="921">
        <v>23</v>
      </c>
      <c r="B49" s="1546" t="s">
        <v>1019</v>
      </c>
      <c r="C49" s="921" t="s">
        <v>1769</v>
      </c>
      <c r="D49" s="1547" t="s">
        <v>239</v>
      </c>
      <c r="E49" s="1548">
        <v>8896</v>
      </c>
      <c r="F49" s="1976"/>
      <c r="G49" s="1529">
        <f t="shared" si="0"/>
        <v>0</v>
      </c>
    </row>
    <row r="50" spans="1:73" s="1524" customFormat="1" x14ac:dyDescent="0.2">
      <c r="A50" s="921">
        <v>24</v>
      </c>
      <c r="B50" s="1546" t="s">
        <v>1770</v>
      </c>
      <c r="C50" s="921" t="s">
        <v>1771</v>
      </c>
      <c r="D50" s="1547" t="s">
        <v>239</v>
      </c>
      <c r="E50" s="1548">
        <v>47</v>
      </c>
      <c r="F50" s="1976"/>
      <c r="G50" s="1529">
        <f t="shared" si="0"/>
        <v>0</v>
      </c>
      <c r="H50" s="1491"/>
      <c r="I50" s="1491"/>
      <c r="J50" s="1491"/>
      <c r="K50" s="1491"/>
      <c r="L50" s="1490"/>
      <c r="M50" s="1490"/>
      <c r="N50" s="1490"/>
      <c r="O50" s="1490"/>
      <c r="P50" s="1490"/>
      <c r="Q50" s="1490"/>
      <c r="R50" s="1490"/>
      <c r="S50" s="1490"/>
      <c r="T50" s="1490"/>
      <c r="U50" s="1490"/>
      <c r="V50" s="1490"/>
      <c r="W50" s="1490"/>
      <c r="X50" s="1490"/>
      <c r="Y50" s="1490"/>
      <c r="Z50" s="1490"/>
      <c r="AA50" s="1490"/>
      <c r="AB50" s="1490"/>
      <c r="AC50" s="1490"/>
      <c r="AD50" s="1490"/>
      <c r="AE50" s="1490"/>
      <c r="AF50" s="1490"/>
      <c r="AG50" s="1490"/>
      <c r="AH50" s="1490"/>
      <c r="AI50" s="1490"/>
      <c r="AJ50" s="1490"/>
      <c r="AK50" s="1490"/>
      <c r="AL50" s="1490"/>
      <c r="AM50" s="1490"/>
      <c r="AN50" s="1490"/>
      <c r="AO50" s="1490"/>
      <c r="AP50" s="1490"/>
      <c r="AQ50" s="1490"/>
      <c r="AR50" s="1490"/>
      <c r="AS50" s="1490"/>
      <c r="AT50" s="1490"/>
      <c r="AU50" s="1490"/>
      <c r="AV50" s="1490"/>
      <c r="AW50" s="1490"/>
      <c r="AX50" s="1490"/>
      <c r="AY50" s="1490"/>
      <c r="AZ50" s="1490"/>
      <c r="BA50" s="1490"/>
      <c r="BB50" s="1490"/>
      <c r="BC50" s="1490"/>
      <c r="BD50" s="1490"/>
      <c r="BE50" s="1490"/>
      <c r="BF50" s="1490"/>
      <c r="BG50" s="1490"/>
      <c r="BH50" s="1490"/>
      <c r="BI50" s="1490"/>
      <c r="BJ50" s="1490"/>
      <c r="BK50" s="1490"/>
      <c r="BL50" s="1490"/>
      <c r="BM50" s="1490"/>
      <c r="BN50" s="1490"/>
      <c r="BO50" s="1490"/>
      <c r="BP50" s="1490"/>
      <c r="BQ50" s="1490"/>
      <c r="BR50" s="1490"/>
      <c r="BS50" s="1490"/>
      <c r="BT50" s="1490"/>
      <c r="BU50" s="1490"/>
    </row>
    <row r="51" spans="1:73" s="1524" customFormat="1" x14ac:dyDescent="0.2">
      <c r="A51" s="921">
        <v>25</v>
      </c>
      <c r="B51" s="1546" t="s">
        <v>1021</v>
      </c>
      <c r="C51" s="921" t="s">
        <v>1772</v>
      </c>
      <c r="D51" s="1547" t="s">
        <v>231</v>
      </c>
      <c r="E51" s="1548">
        <v>47</v>
      </c>
      <c r="F51" s="1976"/>
      <c r="G51" s="1529">
        <f t="shared" si="0"/>
        <v>0</v>
      </c>
      <c r="H51" s="1491"/>
      <c r="I51" s="1491"/>
      <c r="J51" s="1491"/>
      <c r="K51" s="1491"/>
      <c r="L51" s="1490"/>
      <c r="M51" s="1490"/>
      <c r="N51" s="1490"/>
      <c r="O51" s="1490"/>
      <c r="P51" s="1490"/>
      <c r="Q51" s="1490"/>
      <c r="R51" s="1490"/>
      <c r="S51" s="1490"/>
      <c r="T51" s="1490"/>
      <c r="U51" s="1490"/>
      <c r="V51" s="1490"/>
      <c r="W51" s="1490"/>
      <c r="X51" s="1490"/>
      <c r="Y51" s="1490"/>
      <c r="Z51" s="1490"/>
      <c r="AA51" s="1490"/>
      <c r="AB51" s="1490"/>
      <c r="AC51" s="1490"/>
      <c r="AD51" s="1490"/>
      <c r="AE51" s="1490"/>
      <c r="AF51" s="1490"/>
      <c r="AG51" s="1490"/>
      <c r="AH51" s="1490"/>
      <c r="AI51" s="1490"/>
      <c r="AJ51" s="1490"/>
      <c r="AK51" s="1490"/>
      <c r="AL51" s="1490"/>
      <c r="AM51" s="1490"/>
      <c r="AN51" s="1490"/>
      <c r="AO51" s="1490"/>
      <c r="AP51" s="1490"/>
      <c r="AQ51" s="1490"/>
      <c r="AR51" s="1490"/>
      <c r="AS51" s="1490"/>
      <c r="AT51" s="1490"/>
      <c r="AU51" s="1490"/>
      <c r="AV51" s="1490"/>
      <c r="AW51" s="1490"/>
      <c r="AX51" s="1490"/>
      <c r="AY51" s="1490"/>
      <c r="AZ51" s="1490"/>
      <c r="BA51" s="1490"/>
      <c r="BB51" s="1490"/>
      <c r="BC51" s="1490"/>
      <c r="BD51" s="1490"/>
      <c r="BE51" s="1490"/>
      <c r="BF51" s="1490"/>
      <c r="BG51" s="1490"/>
      <c r="BH51" s="1490"/>
      <c r="BI51" s="1490"/>
      <c r="BJ51" s="1490"/>
      <c r="BK51" s="1490"/>
      <c r="BL51" s="1490"/>
      <c r="BM51" s="1490"/>
      <c r="BN51" s="1490"/>
      <c r="BO51" s="1490"/>
      <c r="BP51" s="1490"/>
      <c r="BQ51" s="1490"/>
      <c r="BR51" s="1490"/>
      <c r="BS51" s="1490"/>
      <c r="BT51" s="1490"/>
      <c r="BU51" s="1490"/>
    </row>
    <row r="52" spans="1:73" s="1524" customFormat="1" x14ac:dyDescent="0.2">
      <c r="A52" s="921">
        <v>26</v>
      </c>
      <c r="B52" s="1550" t="s">
        <v>1773</v>
      </c>
      <c r="C52" s="921" t="s">
        <v>1129</v>
      </c>
      <c r="D52" s="1547" t="s">
        <v>231</v>
      </c>
      <c r="E52" s="1548">
        <v>1267</v>
      </c>
      <c r="F52" s="1976"/>
      <c r="G52" s="1529">
        <f t="shared" si="0"/>
        <v>0</v>
      </c>
      <c r="H52" s="1491"/>
      <c r="I52" s="1491"/>
      <c r="J52" s="1491"/>
      <c r="K52" s="1491"/>
      <c r="L52" s="1490"/>
      <c r="M52" s="1490"/>
      <c r="N52" s="1490"/>
      <c r="O52" s="1490"/>
      <c r="P52" s="1490"/>
      <c r="Q52" s="1490"/>
      <c r="R52" s="1490"/>
      <c r="S52" s="1490"/>
      <c r="T52" s="1490"/>
      <c r="U52" s="1490"/>
      <c r="V52" s="1490"/>
      <c r="W52" s="1490"/>
      <c r="X52" s="1490"/>
      <c r="Y52" s="1490"/>
      <c r="Z52" s="1490"/>
      <c r="AA52" s="1490"/>
      <c r="AB52" s="1490"/>
      <c r="AC52" s="1490"/>
      <c r="AD52" s="1490"/>
      <c r="AE52" s="1490"/>
      <c r="AF52" s="1490"/>
      <c r="AG52" s="1490"/>
      <c r="AH52" s="1490"/>
      <c r="AI52" s="1490"/>
      <c r="AJ52" s="1490"/>
      <c r="AK52" s="1490"/>
      <c r="AL52" s="1490"/>
      <c r="AM52" s="1490"/>
      <c r="AN52" s="1490"/>
      <c r="AO52" s="1490"/>
      <c r="AP52" s="1490"/>
      <c r="AQ52" s="1490"/>
      <c r="AR52" s="1490"/>
      <c r="AS52" s="1490"/>
      <c r="AT52" s="1490"/>
      <c r="AU52" s="1490"/>
      <c r="AV52" s="1490"/>
      <c r="AW52" s="1490"/>
      <c r="AX52" s="1490"/>
      <c r="AY52" s="1490"/>
      <c r="AZ52" s="1490"/>
      <c r="BA52" s="1490"/>
      <c r="BB52" s="1490"/>
      <c r="BC52" s="1490"/>
      <c r="BD52" s="1490"/>
      <c r="BE52" s="1490"/>
      <c r="BF52" s="1490"/>
      <c r="BG52" s="1490"/>
      <c r="BH52" s="1490"/>
      <c r="BI52" s="1490"/>
      <c r="BJ52" s="1490"/>
      <c r="BK52" s="1490"/>
      <c r="BL52" s="1490"/>
      <c r="BM52" s="1490"/>
      <c r="BN52" s="1490"/>
      <c r="BO52" s="1490"/>
      <c r="BP52" s="1490"/>
      <c r="BQ52" s="1490"/>
      <c r="BR52" s="1490"/>
      <c r="BS52" s="1490"/>
      <c r="BT52" s="1490"/>
      <c r="BU52" s="1490"/>
    </row>
    <row r="53" spans="1:73" s="1524" customFormat="1" ht="25.5" x14ac:dyDescent="0.2">
      <c r="A53" s="921">
        <v>27</v>
      </c>
      <c r="B53" s="1546" t="s">
        <v>1774</v>
      </c>
      <c r="C53" s="921" t="s">
        <v>1775</v>
      </c>
      <c r="D53" s="1547" t="s">
        <v>239</v>
      </c>
      <c r="E53" s="1548">
        <v>12</v>
      </c>
      <c r="F53" s="1976"/>
      <c r="G53" s="1529">
        <f t="shared" si="0"/>
        <v>0</v>
      </c>
      <c r="H53" s="1491"/>
      <c r="I53" s="1491"/>
      <c r="J53" s="1491"/>
      <c r="K53" s="1491"/>
      <c r="L53" s="1490"/>
      <c r="M53" s="1490"/>
      <c r="N53" s="1490"/>
      <c r="O53" s="1490"/>
      <c r="P53" s="1490"/>
      <c r="Q53" s="1490"/>
      <c r="R53" s="1490"/>
      <c r="S53" s="1490"/>
      <c r="T53" s="1490"/>
      <c r="U53" s="1490"/>
      <c r="V53" s="1490"/>
      <c r="W53" s="1490"/>
      <c r="X53" s="1490"/>
      <c r="Y53" s="1490"/>
      <c r="Z53" s="1490"/>
      <c r="AA53" s="1490"/>
      <c r="AB53" s="1490"/>
      <c r="AC53" s="1490"/>
      <c r="AD53" s="1490"/>
      <c r="AE53" s="1490"/>
      <c r="AF53" s="1490"/>
      <c r="AG53" s="1490"/>
      <c r="AH53" s="1490"/>
      <c r="AI53" s="1490"/>
      <c r="AJ53" s="1490"/>
      <c r="AK53" s="1490"/>
      <c r="AL53" s="1490"/>
      <c r="AM53" s="1490"/>
      <c r="AN53" s="1490"/>
      <c r="AO53" s="1490"/>
      <c r="AP53" s="1490"/>
      <c r="AQ53" s="1490"/>
      <c r="AR53" s="1490"/>
      <c r="AS53" s="1490"/>
      <c r="AT53" s="1490"/>
      <c r="AU53" s="1490"/>
      <c r="AV53" s="1490"/>
      <c r="AW53" s="1490"/>
      <c r="AX53" s="1490"/>
      <c r="AY53" s="1490"/>
      <c r="AZ53" s="1490"/>
      <c r="BA53" s="1490"/>
      <c r="BB53" s="1490"/>
      <c r="BC53" s="1490"/>
      <c r="BD53" s="1490"/>
      <c r="BE53" s="1490"/>
      <c r="BF53" s="1490"/>
      <c r="BG53" s="1490"/>
      <c r="BH53" s="1490"/>
      <c r="BI53" s="1490"/>
      <c r="BJ53" s="1490"/>
      <c r="BK53" s="1490"/>
      <c r="BL53" s="1490"/>
      <c r="BM53" s="1490"/>
      <c r="BN53" s="1490"/>
      <c r="BO53" s="1490"/>
      <c r="BP53" s="1490"/>
      <c r="BQ53" s="1490"/>
      <c r="BR53" s="1490"/>
      <c r="BS53" s="1490"/>
      <c r="BT53" s="1490"/>
      <c r="BU53" s="1490"/>
    </row>
    <row r="54" spans="1:73" s="1524" customFormat="1" ht="38.25" x14ac:dyDescent="0.2">
      <c r="A54" s="921">
        <v>28</v>
      </c>
      <c r="B54" s="1550"/>
      <c r="C54" s="921" t="s">
        <v>1776</v>
      </c>
      <c r="D54" s="1547" t="s">
        <v>435</v>
      </c>
      <c r="E54" s="1548">
        <v>1</v>
      </c>
      <c r="F54" s="1976"/>
      <c r="G54" s="1529">
        <f t="shared" si="0"/>
        <v>0</v>
      </c>
      <c r="H54" s="1491"/>
      <c r="I54" s="1491"/>
      <c r="J54" s="1491"/>
      <c r="K54" s="1491"/>
      <c r="L54" s="1490"/>
      <c r="M54" s="1490"/>
      <c r="N54" s="1490"/>
      <c r="O54" s="1490"/>
      <c r="P54" s="1490"/>
      <c r="Q54" s="1490"/>
      <c r="R54" s="1490"/>
      <c r="S54" s="1490"/>
      <c r="T54" s="1490"/>
      <c r="U54" s="1490"/>
      <c r="V54" s="1490"/>
      <c r="W54" s="1490"/>
      <c r="X54" s="1490"/>
      <c r="Y54" s="1490"/>
      <c r="Z54" s="1490"/>
      <c r="AA54" s="1490"/>
      <c r="AB54" s="1490"/>
      <c r="AC54" s="1490"/>
      <c r="AD54" s="1490"/>
      <c r="AE54" s="1490"/>
      <c r="AF54" s="1490"/>
      <c r="AG54" s="1490"/>
      <c r="AH54" s="1490"/>
      <c r="AI54" s="1490"/>
      <c r="AJ54" s="1490"/>
      <c r="AK54" s="1490"/>
      <c r="AL54" s="1490"/>
      <c r="AM54" s="1490"/>
      <c r="AN54" s="1490"/>
      <c r="AO54" s="1490"/>
      <c r="AP54" s="1490"/>
      <c r="AQ54" s="1490"/>
      <c r="AR54" s="1490"/>
      <c r="AS54" s="1490"/>
      <c r="AT54" s="1490"/>
      <c r="AU54" s="1490"/>
      <c r="AV54" s="1490"/>
      <c r="AW54" s="1490"/>
      <c r="AX54" s="1490"/>
      <c r="AY54" s="1490"/>
      <c r="AZ54" s="1490"/>
      <c r="BA54" s="1490"/>
      <c r="BB54" s="1490"/>
      <c r="BC54" s="1490"/>
      <c r="BD54" s="1490"/>
      <c r="BE54" s="1490"/>
      <c r="BF54" s="1490"/>
      <c r="BG54" s="1490"/>
      <c r="BH54" s="1490"/>
      <c r="BI54" s="1490"/>
      <c r="BJ54" s="1490"/>
      <c r="BK54" s="1490"/>
      <c r="BL54" s="1490"/>
      <c r="BM54" s="1490"/>
      <c r="BN54" s="1490"/>
      <c r="BO54" s="1490"/>
      <c r="BP54" s="1490"/>
      <c r="BQ54" s="1490"/>
      <c r="BR54" s="1490"/>
      <c r="BS54" s="1490"/>
      <c r="BT54" s="1490"/>
      <c r="BU54" s="1490"/>
    </row>
    <row r="55" spans="1:73" s="1524" customFormat="1" ht="51" x14ac:dyDescent="0.2">
      <c r="A55" s="921">
        <v>29</v>
      </c>
      <c r="B55" s="1546"/>
      <c r="C55" s="921" t="s">
        <v>1777</v>
      </c>
      <c r="D55" s="1547" t="s">
        <v>243</v>
      </c>
      <c r="E55" s="1548">
        <v>12</v>
      </c>
      <c r="F55" s="1976"/>
      <c r="G55" s="1529">
        <f t="shared" si="0"/>
        <v>0</v>
      </c>
      <c r="H55" s="1491"/>
      <c r="I55" s="1491"/>
      <c r="J55" s="1491"/>
      <c r="K55" s="1491"/>
      <c r="L55" s="1490"/>
      <c r="M55" s="1490"/>
      <c r="N55" s="1490"/>
      <c r="O55" s="1490"/>
      <c r="P55" s="1490"/>
      <c r="Q55" s="1490"/>
      <c r="R55" s="1490"/>
      <c r="S55" s="1490"/>
      <c r="T55" s="1490"/>
      <c r="U55" s="1490"/>
      <c r="V55" s="1490"/>
      <c r="W55" s="1490"/>
      <c r="X55" s="1490"/>
      <c r="Y55" s="1490"/>
      <c r="Z55" s="1490"/>
      <c r="AA55" s="1490"/>
      <c r="AB55" s="1490"/>
      <c r="AC55" s="1490"/>
      <c r="AD55" s="1490"/>
      <c r="AE55" s="1490"/>
      <c r="AF55" s="1490"/>
      <c r="AG55" s="1490"/>
      <c r="AH55" s="1490"/>
      <c r="AI55" s="1490"/>
      <c r="AJ55" s="1490"/>
      <c r="AK55" s="1490"/>
      <c r="AL55" s="1490"/>
      <c r="AM55" s="1490"/>
      <c r="AN55" s="1490"/>
      <c r="AO55" s="1490"/>
      <c r="AP55" s="1490"/>
      <c r="AQ55" s="1490"/>
      <c r="AR55" s="1490"/>
      <c r="AS55" s="1490"/>
      <c r="AT55" s="1490"/>
      <c r="AU55" s="1490"/>
      <c r="AV55" s="1490"/>
      <c r="AW55" s="1490"/>
      <c r="AX55" s="1490"/>
      <c r="AY55" s="1490"/>
      <c r="AZ55" s="1490"/>
      <c r="BA55" s="1490"/>
      <c r="BB55" s="1490"/>
      <c r="BC55" s="1490"/>
      <c r="BD55" s="1490"/>
      <c r="BE55" s="1490"/>
      <c r="BF55" s="1490"/>
      <c r="BG55" s="1490"/>
      <c r="BH55" s="1490"/>
      <c r="BI55" s="1490"/>
      <c r="BJ55" s="1490"/>
      <c r="BK55" s="1490"/>
      <c r="BL55" s="1490"/>
      <c r="BM55" s="1490"/>
      <c r="BN55" s="1490"/>
      <c r="BO55" s="1490"/>
      <c r="BP55" s="1490"/>
      <c r="BQ55" s="1490"/>
      <c r="BR55" s="1490"/>
      <c r="BS55" s="1490"/>
      <c r="BT55" s="1490"/>
      <c r="BU55" s="1490"/>
    </row>
    <row r="56" spans="1:73" s="1524" customFormat="1" ht="38.25" x14ac:dyDescent="0.2">
      <c r="A56" s="921">
        <v>30</v>
      </c>
      <c r="B56" s="1546"/>
      <c r="C56" s="921" t="s">
        <v>1778</v>
      </c>
      <c r="D56" s="1547" t="s">
        <v>243</v>
      </c>
      <c r="E56" s="1548">
        <v>15</v>
      </c>
      <c r="F56" s="1976"/>
      <c r="G56" s="1529">
        <f t="shared" si="0"/>
        <v>0</v>
      </c>
      <c r="H56" s="1491"/>
      <c r="I56" s="1491"/>
      <c r="J56" s="1491"/>
      <c r="K56" s="1491"/>
      <c r="L56" s="1490"/>
      <c r="M56" s="1490"/>
      <c r="N56" s="1490"/>
      <c r="O56" s="1490"/>
      <c r="P56" s="1490"/>
      <c r="Q56" s="1490"/>
      <c r="R56" s="1490"/>
      <c r="S56" s="1490"/>
      <c r="T56" s="1490"/>
      <c r="U56" s="1490"/>
      <c r="V56" s="1490"/>
      <c r="W56" s="1490"/>
      <c r="X56" s="1490"/>
      <c r="Y56" s="1490"/>
      <c r="Z56" s="1490"/>
      <c r="AA56" s="1490"/>
      <c r="AB56" s="1490"/>
      <c r="AC56" s="1490"/>
      <c r="AD56" s="1490"/>
      <c r="AE56" s="1490"/>
      <c r="AF56" s="1490"/>
      <c r="AG56" s="1490"/>
      <c r="AH56" s="1490"/>
      <c r="AI56" s="1490"/>
      <c r="AJ56" s="1490"/>
      <c r="AK56" s="1490"/>
      <c r="AL56" s="1490"/>
      <c r="AM56" s="1490"/>
      <c r="AN56" s="1490"/>
      <c r="AO56" s="1490"/>
      <c r="AP56" s="1490"/>
      <c r="AQ56" s="1490"/>
      <c r="AR56" s="1490"/>
      <c r="AS56" s="1490"/>
      <c r="AT56" s="1490"/>
      <c r="AU56" s="1490"/>
      <c r="AV56" s="1490"/>
      <c r="AW56" s="1490"/>
      <c r="AX56" s="1490"/>
      <c r="AY56" s="1490"/>
      <c r="AZ56" s="1490"/>
      <c r="BA56" s="1490"/>
      <c r="BB56" s="1490"/>
      <c r="BC56" s="1490"/>
      <c r="BD56" s="1490"/>
      <c r="BE56" s="1490"/>
      <c r="BF56" s="1490"/>
      <c r="BG56" s="1490"/>
      <c r="BH56" s="1490"/>
      <c r="BI56" s="1490"/>
      <c r="BJ56" s="1490"/>
      <c r="BK56" s="1490"/>
      <c r="BL56" s="1490"/>
      <c r="BM56" s="1490"/>
      <c r="BN56" s="1490"/>
      <c r="BO56" s="1490"/>
      <c r="BP56" s="1490"/>
      <c r="BQ56" s="1490"/>
      <c r="BR56" s="1490"/>
      <c r="BS56" s="1490"/>
      <c r="BT56" s="1490"/>
      <c r="BU56" s="1490"/>
    </row>
    <row r="57" spans="1:73" s="1516" customFormat="1" ht="15" x14ac:dyDescent="0.25">
      <c r="A57" s="1542"/>
      <c r="B57" s="1567"/>
      <c r="C57" s="452" t="s">
        <v>1779</v>
      </c>
      <c r="D57" s="1543"/>
      <c r="E57" s="1544"/>
      <c r="F57" s="1983"/>
      <c r="G57" s="454">
        <f>SUM(G26:G56)</f>
        <v>0</v>
      </c>
      <c r="H57" s="1515"/>
      <c r="I57" s="1491"/>
      <c r="J57" s="1491"/>
      <c r="K57" s="1491"/>
      <c r="L57" s="1490"/>
      <c r="M57" s="1490"/>
      <c r="N57" s="1490"/>
      <c r="O57" s="1490"/>
      <c r="P57" s="1490"/>
      <c r="Q57" s="1490"/>
      <c r="R57" s="1490"/>
      <c r="S57" s="1490"/>
      <c r="T57" s="1490"/>
      <c r="U57" s="1490"/>
      <c r="V57" s="1490"/>
      <c r="W57" s="1490"/>
      <c r="X57" s="1490"/>
      <c r="Y57" s="1490"/>
      <c r="Z57" s="1490"/>
      <c r="AA57" s="1490"/>
      <c r="AB57" s="1490"/>
      <c r="AC57" s="1490"/>
      <c r="AD57" s="1490"/>
      <c r="AE57" s="1490"/>
      <c r="AF57" s="1490"/>
      <c r="AG57" s="1490"/>
      <c r="AH57" s="1490"/>
      <c r="AI57" s="1490"/>
      <c r="AJ57" s="1490"/>
      <c r="AK57" s="1490"/>
      <c r="AL57" s="1490"/>
      <c r="AM57" s="1490"/>
      <c r="AN57" s="1490"/>
      <c r="AO57" s="1490"/>
      <c r="AP57" s="1490"/>
      <c r="AQ57" s="1490"/>
      <c r="AR57" s="1490"/>
      <c r="AS57" s="1490"/>
      <c r="AT57" s="1490"/>
      <c r="AU57" s="1490"/>
      <c r="AV57" s="1490"/>
      <c r="AW57" s="1490"/>
      <c r="AX57" s="1490"/>
      <c r="AY57" s="1490"/>
      <c r="AZ57" s="1490"/>
      <c r="BA57" s="1490"/>
      <c r="BB57" s="1490"/>
      <c r="BC57" s="1490"/>
      <c r="BD57" s="1490"/>
      <c r="BE57" s="1490"/>
      <c r="BF57" s="1490"/>
      <c r="BG57" s="1490"/>
      <c r="BH57" s="1490"/>
      <c r="BI57" s="1490"/>
      <c r="BJ57" s="1490"/>
      <c r="BK57" s="1490"/>
      <c r="BL57" s="1490"/>
      <c r="BM57" s="1490"/>
      <c r="BN57" s="1490"/>
      <c r="BO57" s="1490"/>
      <c r="BP57" s="1490"/>
      <c r="BQ57" s="1490"/>
      <c r="BR57" s="1490"/>
      <c r="BS57" s="1490"/>
      <c r="BT57" s="1490"/>
      <c r="BU57" s="1490"/>
    </row>
    <row r="58" spans="1:73" x14ac:dyDescent="0.2">
      <c r="A58" s="921"/>
      <c r="B58" s="1550"/>
      <c r="C58" s="921"/>
      <c r="D58" s="1547"/>
      <c r="E58" s="1548"/>
      <c r="F58" s="1976"/>
      <c r="G58" s="1549"/>
    </row>
    <row r="59" spans="1:73" ht="15" x14ac:dyDescent="0.25">
      <c r="A59" s="437" t="s">
        <v>247</v>
      </c>
      <c r="B59" s="1566"/>
      <c r="C59" s="452" t="s">
        <v>40</v>
      </c>
      <c r="D59" s="438"/>
      <c r="E59" s="453"/>
      <c r="F59" s="1983"/>
      <c r="G59" s="454"/>
    </row>
    <row r="60" spans="1:73" x14ac:dyDescent="0.2">
      <c r="A60" s="448"/>
      <c r="B60" s="917">
        <v>21</v>
      </c>
      <c r="C60" s="448" t="s">
        <v>42</v>
      </c>
      <c r="D60" s="458"/>
      <c r="E60" s="459"/>
      <c r="F60" s="1978"/>
      <c r="G60" s="460"/>
      <c r="I60" s="1538"/>
    </row>
    <row r="61" spans="1:73" ht="25.5" x14ac:dyDescent="0.2">
      <c r="A61" s="921">
        <v>1</v>
      </c>
      <c r="B61" s="1552" t="s">
        <v>1780</v>
      </c>
      <c r="C61" s="1184" t="s">
        <v>1781</v>
      </c>
      <c r="D61" s="1547" t="s">
        <v>243</v>
      </c>
      <c r="E61" s="1548">
        <v>309</v>
      </c>
      <c r="F61" s="1976"/>
      <c r="G61" s="1549">
        <f>ROUND(F61*E61,2)</f>
        <v>0</v>
      </c>
    </row>
    <row r="62" spans="1:73" ht="25.5" x14ac:dyDescent="0.2">
      <c r="A62" s="921">
        <v>2</v>
      </c>
      <c r="B62" s="1550" t="s">
        <v>915</v>
      </c>
      <c r="C62" s="1553" t="s">
        <v>1782</v>
      </c>
      <c r="D62" s="1547" t="s">
        <v>243</v>
      </c>
      <c r="E62" s="1548">
        <v>127</v>
      </c>
      <c r="F62" s="1976"/>
      <c r="G62" s="1549">
        <f t="shared" ref="G62:G91" si="1">ROUND(F62*E62,2)</f>
        <v>0</v>
      </c>
    </row>
    <row r="63" spans="1:73" ht="38.25" x14ac:dyDescent="0.2">
      <c r="A63" s="921">
        <v>3</v>
      </c>
      <c r="B63" s="1550"/>
      <c r="C63" s="1553" t="s">
        <v>1783</v>
      </c>
      <c r="D63" s="1547" t="s">
        <v>243</v>
      </c>
      <c r="E63" s="1548">
        <v>788</v>
      </c>
      <c r="F63" s="1976"/>
      <c r="G63" s="1549">
        <f t="shared" si="1"/>
        <v>0</v>
      </c>
    </row>
    <row r="64" spans="1:73" ht="25.5" x14ac:dyDescent="0.2">
      <c r="A64" s="921">
        <v>4</v>
      </c>
      <c r="B64" s="1550"/>
      <c r="C64" s="921" t="s">
        <v>1784</v>
      </c>
      <c r="D64" s="1547" t="s">
        <v>243</v>
      </c>
      <c r="E64" s="1548">
        <v>4411</v>
      </c>
      <c r="F64" s="1976"/>
      <c r="G64" s="1549">
        <f t="shared" si="1"/>
        <v>0</v>
      </c>
    </row>
    <row r="65" spans="1:73" x14ac:dyDescent="0.2">
      <c r="A65" s="921">
        <v>5</v>
      </c>
      <c r="B65" s="1550" t="s">
        <v>917</v>
      </c>
      <c r="C65" s="1553" t="s">
        <v>1785</v>
      </c>
      <c r="D65" s="1547" t="s">
        <v>243</v>
      </c>
      <c r="E65" s="1548">
        <v>1963</v>
      </c>
      <c r="F65" s="1976"/>
      <c r="G65" s="1549">
        <f t="shared" si="1"/>
        <v>0</v>
      </c>
    </row>
    <row r="66" spans="1:73" x14ac:dyDescent="0.2">
      <c r="A66" s="921">
        <v>6</v>
      </c>
      <c r="B66" s="1550" t="s">
        <v>918</v>
      </c>
      <c r="C66" s="921" t="s">
        <v>1786</v>
      </c>
      <c r="D66" s="1547" t="s">
        <v>243</v>
      </c>
      <c r="E66" s="1548">
        <v>1507</v>
      </c>
      <c r="F66" s="1976"/>
      <c r="G66" s="1549">
        <f t="shared" si="1"/>
        <v>0</v>
      </c>
    </row>
    <row r="67" spans="1:73" s="1524" customFormat="1" x14ac:dyDescent="0.2">
      <c r="A67" s="921">
        <v>7</v>
      </c>
      <c r="B67" s="1546" t="s">
        <v>919</v>
      </c>
      <c r="C67" s="921" t="s">
        <v>1787</v>
      </c>
      <c r="D67" s="1547" t="s">
        <v>243</v>
      </c>
      <c r="E67" s="1548">
        <v>1457</v>
      </c>
      <c r="F67" s="1976"/>
      <c r="G67" s="1549">
        <f t="shared" si="1"/>
        <v>0</v>
      </c>
      <c r="H67" s="1491"/>
      <c r="I67" s="1491"/>
      <c r="J67" s="1491"/>
      <c r="K67" s="1491"/>
      <c r="L67" s="1490"/>
      <c r="M67" s="1490"/>
      <c r="N67" s="1490"/>
      <c r="O67" s="1490"/>
      <c r="P67" s="1490"/>
      <c r="Q67" s="1490"/>
      <c r="R67" s="1490"/>
      <c r="S67" s="1490"/>
      <c r="T67" s="1490"/>
      <c r="U67" s="1490"/>
      <c r="V67" s="1490"/>
      <c r="W67" s="1490"/>
      <c r="X67" s="1490"/>
      <c r="Y67" s="1490"/>
      <c r="Z67" s="1490"/>
      <c r="AA67" s="1490"/>
      <c r="AB67" s="1490"/>
      <c r="AC67" s="1490"/>
      <c r="AD67" s="1490"/>
      <c r="AE67" s="1490"/>
      <c r="AF67" s="1490"/>
      <c r="AG67" s="1490"/>
      <c r="AH67" s="1490"/>
      <c r="AI67" s="1490"/>
      <c r="AJ67" s="1490"/>
      <c r="AK67" s="1490"/>
      <c r="AL67" s="1490"/>
      <c r="AM67" s="1490"/>
      <c r="AN67" s="1490"/>
      <c r="AO67" s="1490"/>
      <c r="AP67" s="1490"/>
      <c r="AQ67" s="1490"/>
      <c r="AR67" s="1490"/>
      <c r="AS67" s="1490"/>
      <c r="AT67" s="1490"/>
      <c r="AU67" s="1490"/>
      <c r="AV67" s="1490"/>
      <c r="AW67" s="1490"/>
      <c r="AX67" s="1490"/>
      <c r="AY67" s="1490"/>
      <c r="AZ67" s="1490"/>
      <c r="BA67" s="1490"/>
      <c r="BB67" s="1490"/>
      <c r="BC67" s="1490"/>
      <c r="BD67" s="1490"/>
      <c r="BE67" s="1490"/>
      <c r="BF67" s="1490"/>
      <c r="BG67" s="1490"/>
      <c r="BH67" s="1490"/>
      <c r="BI67" s="1490"/>
      <c r="BJ67" s="1490"/>
      <c r="BK67" s="1490"/>
      <c r="BL67" s="1490"/>
      <c r="BM67" s="1490"/>
      <c r="BN67" s="1490"/>
      <c r="BO67" s="1490"/>
      <c r="BP67" s="1490"/>
      <c r="BQ67" s="1490"/>
      <c r="BR67" s="1490"/>
      <c r="BS67" s="1490"/>
      <c r="BT67" s="1490"/>
      <c r="BU67" s="1490"/>
    </row>
    <row r="68" spans="1:73" x14ac:dyDescent="0.2">
      <c r="A68" s="921">
        <v>8</v>
      </c>
      <c r="B68" s="1546" t="s">
        <v>1788</v>
      </c>
      <c r="C68" s="921" t="s">
        <v>1789</v>
      </c>
      <c r="D68" s="1547" t="s">
        <v>243</v>
      </c>
      <c r="E68" s="1548">
        <v>5</v>
      </c>
      <c r="F68" s="1976"/>
      <c r="G68" s="1549">
        <f t="shared" si="1"/>
        <v>0</v>
      </c>
    </row>
    <row r="69" spans="1:73" ht="38.25" x14ac:dyDescent="0.2">
      <c r="A69" s="921">
        <v>9</v>
      </c>
      <c r="B69" s="1546" t="s">
        <v>1049</v>
      </c>
      <c r="C69" s="921" t="s">
        <v>1790</v>
      </c>
      <c r="D69" s="1547" t="s">
        <v>243</v>
      </c>
      <c r="E69" s="1548">
        <v>153</v>
      </c>
      <c r="F69" s="1976"/>
      <c r="G69" s="1549">
        <f t="shared" si="1"/>
        <v>0</v>
      </c>
    </row>
    <row r="70" spans="1:73" ht="25.5" x14ac:dyDescent="0.2">
      <c r="A70" s="921">
        <v>10</v>
      </c>
      <c r="B70" s="1546" t="s">
        <v>1791</v>
      </c>
      <c r="C70" s="921" t="s">
        <v>1792</v>
      </c>
      <c r="D70" s="1547" t="s">
        <v>243</v>
      </c>
      <c r="E70" s="1548">
        <v>1124</v>
      </c>
      <c r="F70" s="1976"/>
      <c r="G70" s="1549">
        <f t="shared" si="1"/>
        <v>0</v>
      </c>
    </row>
    <row r="71" spans="1:73" ht="25.5" x14ac:dyDescent="0.2">
      <c r="A71" s="921">
        <v>11</v>
      </c>
      <c r="B71" s="1546" t="s">
        <v>1793</v>
      </c>
      <c r="C71" s="921" t="s">
        <v>1794</v>
      </c>
      <c r="D71" s="1547" t="s">
        <v>243</v>
      </c>
      <c r="E71" s="1548">
        <v>1124</v>
      </c>
      <c r="F71" s="1976"/>
      <c r="G71" s="1549">
        <f t="shared" si="1"/>
        <v>0</v>
      </c>
    </row>
    <row r="72" spans="1:73" ht="25.5" x14ac:dyDescent="0.2">
      <c r="A72" s="921">
        <v>12</v>
      </c>
      <c r="B72" s="1546" t="s">
        <v>1795</v>
      </c>
      <c r="C72" s="921" t="s">
        <v>1796</v>
      </c>
      <c r="D72" s="1547" t="s">
        <v>243</v>
      </c>
      <c r="E72" s="1548">
        <v>19</v>
      </c>
      <c r="F72" s="1976"/>
      <c r="G72" s="1549">
        <f t="shared" si="1"/>
        <v>0</v>
      </c>
    </row>
    <row r="73" spans="1:73" ht="25.5" x14ac:dyDescent="0.2">
      <c r="A73" s="921">
        <v>13</v>
      </c>
      <c r="B73" s="1546" t="s">
        <v>1797</v>
      </c>
      <c r="C73" s="921" t="s">
        <v>1798</v>
      </c>
      <c r="D73" s="1547" t="s">
        <v>243</v>
      </c>
      <c r="E73" s="1548">
        <v>19</v>
      </c>
      <c r="F73" s="1976"/>
      <c r="G73" s="1549">
        <f t="shared" si="1"/>
        <v>0</v>
      </c>
    </row>
    <row r="74" spans="1:73" ht="25.5" x14ac:dyDescent="0.2">
      <c r="A74" s="921">
        <v>14</v>
      </c>
      <c r="B74" s="1546"/>
      <c r="C74" s="921" t="s">
        <v>1799</v>
      </c>
      <c r="D74" s="1547" t="s">
        <v>243</v>
      </c>
      <c r="E74" s="1548">
        <v>10</v>
      </c>
      <c r="F74" s="1976"/>
      <c r="G74" s="1549">
        <f t="shared" si="1"/>
        <v>0</v>
      </c>
    </row>
    <row r="75" spans="1:73" x14ac:dyDescent="0.2">
      <c r="A75" s="448"/>
      <c r="B75" s="916">
        <v>22</v>
      </c>
      <c r="C75" s="448" t="s">
        <v>49</v>
      </c>
      <c r="D75" s="458"/>
      <c r="E75" s="459"/>
      <c r="F75" s="1978"/>
      <c r="G75" s="459"/>
    </row>
    <row r="76" spans="1:73" x14ac:dyDescent="0.2">
      <c r="A76" s="921">
        <v>15</v>
      </c>
      <c r="B76" s="1546" t="s">
        <v>1800</v>
      </c>
      <c r="C76" s="921" t="s">
        <v>1801</v>
      </c>
      <c r="D76" s="1547" t="s">
        <v>239</v>
      </c>
      <c r="E76" s="1548">
        <v>5236</v>
      </c>
      <c r="F76" s="1976"/>
      <c r="G76" s="1549">
        <f t="shared" si="1"/>
        <v>0</v>
      </c>
    </row>
    <row r="77" spans="1:73" x14ac:dyDescent="0.2">
      <c r="A77" s="921">
        <v>16</v>
      </c>
      <c r="B77" s="1546" t="s">
        <v>1802</v>
      </c>
      <c r="C77" s="921" t="s">
        <v>1803</v>
      </c>
      <c r="D77" s="1547" t="s">
        <v>239</v>
      </c>
      <c r="E77" s="1548">
        <v>5236</v>
      </c>
      <c r="F77" s="1976"/>
      <c r="G77" s="1549">
        <f t="shared" si="1"/>
        <v>0</v>
      </c>
    </row>
    <row r="78" spans="1:73" ht="25.5" x14ac:dyDescent="0.2">
      <c r="A78" s="921">
        <v>17</v>
      </c>
      <c r="B78" s="1546"/>
      <c r="C78" s="1554" t="s">
        <v>1804</v>
      </c>
      <c r="D78" s="1555" t="s">
        <v>239</v>
      </c>
      <c r="E78" s="1556">
        <v>928</v>
      </c>
      <c r="F78" s="1976"/>
      <c r="G78" s="1549">
        <f t="shared" si="1"/>
        <v>0</v>
      </c>
      <c r="H78" s="1539"/>
    </row>
    <row r="79" spans="1:73" ht="25.5" x14ac:dyDescent="0.2">
      <c r="A79" s="921">
        <v>18</v>
      </c>
      <c r="B79" s="1546" t="s">
        <v>929</v>
      </c>
      <c r="C79" s="1554" t="s">
        <v>1805</v>
      </c>
      <c r="D79" s="1555" t="s">
        <v>239</v>
      </c>
      <c r="E79" s="1556">
        <v>2706</v>
      </c>
      <c r="F79" s="1976"/>
      <c r="G79" s="1549">
        <f t="shared" si="1"/>
        <v>0</v>
      </c>
      <c r="H79" s="1539"/>
    </row>
    <row r="80" spans="1:73" x14ac:dyDescent="0.2">
      <c r="A80" s="448"/>
      <c r="B80" s="916">
        <v>24</v>
      </c>
      <c r="C80" s="1563" t="s">
        <v>555</v>
      </c>
      <c r="D80" s="1564"/>
      <c r="E80" s="1565"/>
      <c r="F80" s="1978"/>
      <c r="G80" s="459"/>
      <c r="H80" s="1539"/>
    </row>
    <row r="81" spans="1:73" x14ac:dyDescent="0.2">
      <c r="A81" s="921">
        <v>19</v>
      </c>
      <c r="B81" s="1546" t="s">
        <v>1806</v>
      </c>
      <c r="C81" s="1554" t="s">
        <v>1807</v>
      </c>
      <c r="D81" s="1555" t="s">
        <v>243</v>
      </c>
      <c r="E81" s="1556">
        <v>140</v>
      </c>
      <c r="F81" s="1976"/>
      <c r="G81" s="1549">
        <f t="shared" si="1"/>
        <v>0</v>
      </c>
      <c r="H81" s="1539"/>
    </row>
    <row r="82" spans="1:73" ht="38.25" x14ac:dyDescent="0.2">
      <c r="A82" s="921">
        <v>20</v>
      </c>
      <c r="B82" s="1546"/>
      <c r="C82" s="1554" t="s">
        <v>1808</v>
      </c>
      <c r="D82" s="1555" t="s">
        <v>243</v>
      </c>
      <c r="E82" s="1556">
        <v>1755</v>
      </c>
      <c r="F82" s="1976"/>
      <c r="G82" s="1549">
        <f t="shared" si="1"/>
        <v>0</v>
      </c>
      <c r="H82" s="1539"/>
    </row>
    <row r="83" spans="1:73" ht="25.5" x14ac:dyDescent="0.2">
      <c r="A83" s="921">
        <v>21</v>
      </c>
      <c r="B83" s="1546" t="s">
        <v>1809</v>
      </c>
      <c r="C83" s="1554" t="s">
        <v>1810</v>
      </c>
      <c r="D83" s="1555" t="s">
        <v>243</v>
      </c>
      <c r="E83" s="1556">
        <v>5951</v>
      </c>
      <c r="F83" s="1976"/>
      <c r="G83" s="1549">
        <f t="shared" si="1"/>
        <v>0</v>
      </c>
      <c r="H83" s="1539"/>
    </row>
    <row r="84" spans="1:73" s="1524" customFormat="1" x14ac:dyDescent="0.2">
      <c r="A84" s="448"/>
      <c r="B84" s="916">
        <v>25</v>
      </c>
      <c r="C84" s="448" t="s">
        <v>63</v>
      </c>
      <c r="D84" s="458"/>
      <c r="E84" s="459"/>
      <c r="F84" s="1978"/>
      <c r="G84" s="459"/>
      <c r="H84" s="1491"/>
      <c r="I84" s="1491"/>
      <c r="J84" s="1491"/>
      <c r="K84" s="1491"/>
      <c r="L84" s="1490"/>
      <c r="M84" s="1490"/>
      <c r="N84" s="1490"/>
      <c r="O84" s="1490"/>
      <c r="P84" s="1490"/>
      <c r="Q84" s="1490"/>
      <c r="R84" s="1490"/>
      <c r="S84" s="1490"/>
      <c r="T84" s="1490"/>
      <c r="U84" s="1490"/>
      <c r="V84" s="1490"/>
      <c r="W84" s="1490"/>
      <c r="X84" s="1490"/>
      <c r="Y84" s="1490"/>
      <c r="Z84" s="1490"/>
      <c r="AA84" s="1490"/>
      <c r="AB84" s="1490"/>
      <c r="AC84" s="1490"/>
      <c r="AD84" s="1490"/>
      <c r="AE84" s="1490"/>
      <c r="AF84" s="1490"/>
      <c r="AG84" s="1490"/>
      <c r="AH84" s="1490"/>
      <c r="AI84" s="1490"/>
      <c r="AJ84" s="1490"/>
      <c r="AK84" s="1490"/>
      <c r="AL84" s="1490"/>
      <c r="AM84" s="1490"/>
      <c r="AN84" s="1490"/>
      <c r="AO84" s="1490"/>
      <c r="AP84" s="1490"/>
      <c r="AQ84" s="1490"/>
      <c r="AR84" s="1490"/>
      <c r="AS84" s="1490"/>
      <c r="AT84" s="1490"/>
      <c r="AU84" s="1490"/>
      <c r="AV84" s="1490"/>
      <c r="AW84" s="1490"/>
      <c r="AX84" s="1490"/>
      <c r="AY84" s="1490"/>
      <c r="AZ84" s="1490"/>
      <c r="BA84" s="1490"/>
      <c r="BB84" s="1490"/>
      <c r="BC84" s="1490"/>
      <c r="BD84" s="1490"/>
      <c r="BE84" s="1490"/>
      <c r="BF84" s="1490"/>
      <c r="BG84" s="1490"/>
      <c r="BH84" s="1490"/>
      <c r="BI84" s="1490"/>
      <c r="BJ84" s="1490"/>
      <c r="BK84" s="1490"/>
      <c r="BL84" s="1490"/>
      <c r="BM84" s="1490"/>
      <c r="BN84" s="1490"/>
      <c r="BO84" s="1490"/>
      <c r="BP84" s="1490"/>
      <c r="BQ84" s="1490"/>
      <c r="BR84" s="1490"/>
      <c r="BS84" s="1490"/>
      <c r="BT84" s="1490"/>
      <c r="BU84" s="1490"/>
    </row>
    <row r="85" spans="1:73" x14ac:dyDescent="0.2">
      <c r="A85" s="921">
        <v>22</v>
      </c>
      <c r="B85" s="1546" t="s">
        <v>1811</v>
      </c>
      <c r="C85" s="1554" t="s">
        <v>1812</v>
      </c>
      <c r="D85" s="1555" t="s">
        <v>239</v>
      </c>
      <c r="E85" s="1556">
        <v>1983</v>
      </c>
      <c r="F85" s="1976"/>
      <c r="G85" s="1549">
        <f t="shared" si="1"/>
        <v>0</v>
      </c>
      <c r="H85" s="1539"/>
    </row>
    <row r="86" spans="1:73" x14ac:dyDescent="0.2">
      <c r="A86" s="921">
        <v>23</v>
      </c>
      <c r="B86" s="1546" t="s">
        <v>1813</v>
      </c>
      <c r="C86" s="1554" t="s">
        <v>1814</v>
      </c>
      <c r="D86" s="1555" t="s">
        <v>239</v>
      </c>
      <c r="E86" s="1556">
        <v>73</v>
      </c>
      <c r="F86" s="1976"/>
      <c r="G86" s="1549">
        <f t="shared" si="1"/>
        <v>0</v>
      </c>
      <c r="H86" s="1539"/>
    </row>
    <row r="87" spans="1:73" x14ac:dyDescent="0.2">
      <c r="A87" s="921">
        <v>24</v>
      </c>
      <c r="B87" s="1546" t="s">
        <v>1815</v>
      </c>
      <c r="C87" s="1554" t="s">
        <v>1816</v>
      </c>
      <c r="D87" s="1555" t="s">
        <v>239</v>
      </c>
      <c r="E87" s="1556">
        <v>8007</v>
      </c>
      <c r="F87" s="1976"/>
      <c r="G87" s="1549">
        <f t="shared" si="1"/>
        <v>0</v>
      </c>
      <c r="H87" s="1539"/>
    </row>
    <row r="88" spans="1:73" ht="76.5" x14ac:dyDescent="0.2">
      <c r="A88" s="921">
        <v>25</v>
      </c>
      <c r="B88" s="1546" t="s">
        <v>1813</v>
      </c>
      <c r="C88" s="921" t="s">
        <v>1817</v>
      </c>
      <c r="D88" s="1547" t="s">
        <v>239</v>
      </c>
      <c r="E88" s="1548">
        <v>623</v>
      </c>
      <c r="F88" s="1976"/>
      <c r="G88" s="1549">
        <f t="shared" si="1"/>
        <v>0</v>
      </c>
      <c r="H88" s="1539"/>
    </row>
    <row r="89" spans="1:73" x14ac:dyDescent="0.2">
      <c r="A89" s="921">
        <v>26</v>
      </c>
      <c r="B89" s="1550" t="s">
        <v>1818</v>
      </c>
      <c r="C89" s="921" t="s">
        <v>1819</v>
      </c>
      <c r="D89" s="1547" t="s">
        <v>243</v>
      </c>
      <c r="E89" s="1548">
        <v>456</v>
      </c>
      <c r="F89" s="1976"/>
      <c r="G89" s="1549">
        <f t="shared" si="1"/>
        <v>0</v>
      </c>
    </row>
    <row r="90" spans="1:73" s="1524" customFormat="1" x14ac:dyDescent="0.2">
      <c r="A90" s="448"/>
      <c r="B90" s="917">
        <v>29</v>
      </c>
      <c r="C90" s="448" t="s">
        <v>500</v>
      </c>
      <c r="D90" s="458"/>
      <c r="E90" s="459"/>
      <c r="F90" s="1978"/>
      <c r="G90" s="459"/>
      <c r="H90" s="1491"/>
      <c r="I90" s="1491"/>
      <c r="J90" s="1491"/>
      <c r="K90" s="1491"/>
      <c r="L90" s="1490"/>
      <c r="M90" s="1490"/>
      <c r="N90" s="1490"/>
      <c r="O90" s="1490"/>
      <c r="P90" s="1490"/>
      <c r="Q90" s="1490"/>
      <c r="R90" s="1490"/>
      <c r="S90" s="1490"/>
      <c r="T90" s="1490"/>
      <c r="U90" s="1490"/>
      <c r="V90" s="1490"/>
      <c r="W90" s="1490"/>
      <c r="X90" s="1490"/>
      <c r="Y90" s="1490"/>
      <c r="Z90" s="1490"/>
      <c r="AA90" s="1490"/>
      <c r="AB90" s="1490"/>
      <c r="AC90" s="1490"/>
      <c r="AD90" s="1490"/>
      <c r="AE90" s="1490"/>
      <c r="AF90" s="1490"/>
      <c r="AG90" s="1490"/>
      <c r="AH90" s="1490"/>
      <c r="AI90" s="1490"/>
      <c r="AJ90" s="1490"/>
      <c r="AK90" s="1490"/>
      <c r="AL90" s="1490"/>
      <c r="AM90" s="1490"/>
      <c r="AN90" s="1490"/>
      <c r="AO90" s="1490"/>
      <c r="AP90" s="1490"/>
      <c r="AQ90" s="1490"/>
      <c r="AR90" s="1490"/>
      <c r="AS90" s="1490"/>
      <c r="AT90" s="1490"/>
      <c r="AU90" s="1490"/>
      <c r="AV90" s="1490"/>
      <c r="AW90" s="1490"/>
      <c r="AX90" s="1490"/>
      <c r="AY90" s="1490"/>
      <c r="AZ90" s="1490"/>
      <c r="BA90" s="1490"/>
      <c r="BB90" s="1490"/>
      <c r="BC90" s="1490"/>
      <c r="BD90" s="1490"/>
      <c r="BE90" s="1490"/>
      <c r="BF90" s="1490"/>
      <c r="BG90" s="1490"/>
      <c r="BH90" s="1490"/>
      <c r="BI90" s="1490"/>
      <c r="BJ90" s="1490"/>
      <c r="BK90" s="1490"/>
      <c r="BL90" s="1490"/>
      <c r="BM90" s="1490"/>
      <c r="BN90" s="1490"/>
      <c r="BO90" s="1490"/>
      <c r="BP90" s="1490"/>
      <c r="BQ90" s="1490"/>
      <c r="BR90" s="1490"/>
      <c r="BS90" s="1490"/>
      <c r="BT90" s="1490"/>
      <c r="BU90" s="1490"/>
    </row>
    <row r="91" spans="1:73" x14ac:dyDescent="0.2">
      <c r="A91" s="921">
        <v>27</v>
      </c>
      <c r="B91" s="1550" t="s">
        <v>1820</v>
      </c>
      <c r="C91" s="921" t="s">
        <v>1959</v>
      </c>
      <c r="D91" s="1547" t="s">
        <v>243</v>
      </c>
      <c r="E91" s="1548">
        <v>10164</v>
      </c>
      <c r="F91" s="1976"/>
      <c r="G91" s="1549">
        <f t="shared" si="1"/>
        <v>0</v>
      </c>
      <c r="H91" s="1539"/>
    </row>
    <row r="92" spans="1:73" ht="15" x14ac:dyDescent="0.25">
      <c r="A92" s="452"/>
      <c r="B92" s="1566"/>
      <c r="C92" s="452" t="s">
        <v>1821</v>
      </c>
      <c r="D92" s="438"/>
      <c r="E92" s="453"/>
      <c r="F92" s="1983"/>
      <c r="G92" s="454">
        <f>SUM(G61:G91)</f>
        <v>0</v>
      </c>
      <c r="H92" s="1539"/>
    </row>
    <row r="93" spans="1:73" x14ac:dyDescent="0.2">
      <c r="A93" s="921"/>
      <c r="B93" s="1550"/>
      <c r="C93" s="921"/>
      <c r="D93" s="1547"/>
      <c r="E93" s="1548"/>
      <c r="F93" s="1976"/>
      <c r="G93" s="1549"/>
      <c r="H93" s="1539"/>
    </row>
    <row r="94" spans="1:73" ht="15" x14ac:dyDescent="0.25">
      <c r="A94" s="1566" t="s">
        <v>259</v>
      </c>
      <c r="B94" s="1566"/>
      <c r="C94" s="452" t="s">
        <v>73</v>
      </c>
      <c r="D94" s="438"/>
      <c r="E94" s="453"/>
      <c r="F94" s="1983"/>
      <c r="G94" s="454"/>
      <c r="H94" s="1539"/>
    </row>
    <row r="95" spans="1:73" x14ac:dyDescent="0.2">
      <c r="A95" s="448"/>
      <c r="B95" s="917">
        <v>31</v>
      </c>
      <c r="C95" s="448" t="s">
        <v>75</v>
      </c>
      <c r="D95" s="458"/>
      <c r="E95" s="459"/>
      <c r="F95" s="1978"/>
      <c r="G95" s="460"/>
    </row>
    <row r="96" spans="1:73" ht="25.5" x14ac:dyDescent="0.2">
      <c r="A96" s="921">
        <v>2</v>
      </c>
      <c r="B96" s="1550" t="s">
        <v>1822</v>
      </c>
      <c r="C96" s="921" t="s">
        <v>1823</v>
      </c>
      <c r="D96" s="1547" t="s">
        <v>243</v>
      </c>
      <c r="E96" s="1548">
        <v>2739</v>
      </c>
      <c r="F96" s="1976"/>
      <c r="G96" s="1549">
        <f t="shared" ref="G96:G108" si="2">ROUND(F96*E96,2)</f>
        <v>0</v>
      </c>
    </row>
    <row r="97" spans="1:73" ht="25.5" x14ac:dyDescent="0.2">
      <c r="A97" s="921">
        <v>2</v>
      </c>
      <c r="B97" s="1550" t="s">
        <v>1824</v>
      </c>
      <c r="C97" s="921" t="s">
        <v>1825</v>
      </c>
      <c r="D97" s="1547" t="s">
        <v>239</v>
      </c>
      <c r="E97" s="1548">
        <v>9005</v>
      </c>
      <c r="F97" s="1976"/>
      <c r="G97" s="1549">
        <f t="shared" si="2"/>
        <v>0</v>
      </c>
    </row>
    <row r="98" spans="1:73" ht="25.5" x14ac:dyDescent="0.2">
      <c r="A98" s="921">
        <v>3</v>
      </c>
      <c r="B98" s="1550" t="s">
        <v>1826</v>
      </c>
      <c r="C98" s="921" t="s">
        <v>1827</v>
      </c>
      <c r="D98" s="1547" t="s">
        <v>239</v>
      </c>
      <c r="E98" s="1548">
        <v>83</v>
      </c>
      <c r="F98" s="1976"/>
      <c r="G98" s="1549">
        <f t="shared" si="2"/>
        <v>0</v>
      </c>
    </row>
    <row r="99" spans="1:73" s="1516" customFormat="1" x14ac:dyDescent="0.2">
      <c r="A99" s="1568"/>
      <c r="B99" s="917">
        <v>32</v>
      </c>
      <c r="C99" s="448" t="s">
        <v>84</v>
      </c>
      <c r="D99" s="458"/>
      <c r="E99" s="459"/>
      <c r="F99" s="1978"/>
      <c r="G99" s="1575"/>
      <c r="H99" s="1515"/>
      <c r="I99" s="1515"/>
      <c r="J99" s="1515"/>
      <c r="K99" s="1491"/>
      <c r="L99" s="1490"/>
      <c r="M99" s="1490"/>
      <c r="N99" s="1490"/>
      <c r="O99" s="1490"/>
      <c r="P99" s="1490"/>
      <c r="Q99" s="1490"/>
      <c r="R99" s="1490"/>
      <c r="S99" s="1490"/>
      <c r="T99" s="1490"/>
      <c r="U99" s="1490"/>
      <c r="V99" s="1490"/>
      <c r="W99" s="1490"/>
      <c r="X99" s="1490"/>
      <c r="Y99" s="1490"/>
      <c r="Z99" s="1490"/>
      <c r="AA99" s="1490"/>
      <c r="AB99" s="1490"/>
      <c r="AC99" s="1490"/>
      <c r="AD99" s="1490"/>
      <c r="AE99" s="1490"/>
      <c r="AF99" s="1490"/>
      <c r="AG99" s="1490"/>
      <c r="AH99" s="1490"/>
      <c r="AI99" s="1490"/>
      <c r="AJ99" s="1490"/>
      <c r="AK99" s="1490"/>
      <c r="AL99" s="1490"/>
      <c r="AM99" s="1490"/>
      <c r="AN99" s="1490"/>
      <c r="AO99" s="1490"/>
      <c r="AP99" s="1490"/>
      <c r="AQ99" s="1490"/>
      <c r="AR99" s="1490"/>
      <c r="AS99" s="1490"/>
      <c r="AT99" s="1490"/>
      <c r="AU99" s="1490"/>
      <c r="AV99" s="1490"/>
      <c r="AW99" s="1490"/>
      <c r="AX99" s="1490"/>
      <c r="AY99" s="1490"/>
      <c r="AZ99" s="1490"/>
      <c r="BA99" s="1490"/>
      <c r="BB99" s="1490"/>
      <c r="BC99" s="1490"/>
      <c r="BD99" s="1490"/>
      <c r="BE99" s="1490"/>
      <c r="BF99" s="1490"/>
      <c r="BG99" s="1490"/>
      <c r="BH99" s="1490"/>
      <c r="BI99" s="1490"/>
      <c r="BJ99" s="1490"/>
      <c r="BK99" s="1490"/>
      <c r="BL99" s="1490"/>
      <c r="BM99" s="1490"/>
      <c r="BN99" s="1490"/>
      <c r="BO99" s="1490"/>
      <c r="BP99" s="1490"/>
      <c r="BQ99" s="1490"/>
      <c r="BR99" s="1490"/>
      <c r="BS99" s="1490"/>
      <c r="BT99" s="1490"/>
      <c r="BU99" s="1490"/>
    </row>
    <row r="100" spans="1:73" s="1540" customFormat="1" ht="25.5" x14ac:dyDescent="0.2">
      <c r="A100" s="1550">
        <v>5</v>
      </c>
      <c r="B100" s="1550" t="s">
        <v>940</v>
      </c>
      <c r="C100" s="921" t="s">
        <v>1828</v>
      </c>
      <c r="D100" s="1547" t="s">
        <v>239</v>
      </c>
      <c r="E100" s="1548">
        <v>8828</v>
      </c>
      <c r="F100" s="1976"/>
      <c r="G100" s="1549">
        <f t="shared" si="2"/>
        <v>0</v>
      </c>
      <c r="H100" s="1491"/>
      <c r="I100" s="1491"/>
      <c r="J100" s="1491"/>
      <c r="K100" s="1491"/>
      <c r="L100" s="1490"/>
      <c r="M100" s="1490"/>
      <c r="N100" s="1490"/>
      <c r="O100" s="1490"/>
      <c r="P100" s="1490"/>
      <c r="Q100" s="1490"/>
      <c r="R100" s="1490"/>
      <c r="S100" s="1490"/>
      <c r="T100" s="1490"/>
      <c r="U100" s="1490"/>
      <c r="V100" s="1490"/>
      <c r="W100" s="1490"/>
      <c r="X100" s="1490"/>
      <c r="Y100" s="1490"/>
      <c r="Z100" s="1490"/>
      <c r="AA100" s="1490"/>
      <c r="AB100" s="1490"/>
      <c r="AC100" s="1490"/>
      <c r="AD100" s="1490"/>
      <c r="AE100" s="1490"/>
      <c r="AF100" s="1490"/>
      <c r="AG100" s="1490"/>
      <c r="AH100" s="1490"/>
      <c r="AI100" s="1490"/>
      <c r="AJ100" s="1490"/>
      <c r="AK100" s="1490"/>
      <c r="AL100" s="1490"/>
      <c r="AM100" s="1490"/>
      <c r="AN100" s="1490"/>
      <c r="AO100" s="1490"/>
      <c r="AP100" s="1490"/>
      <c r="AQ100" s="1490"/>
      <c r="AR100" s="1490"/>
      <c r="AS100" s="1490"/>
      <c r="AT100" s="1490"/>
      <c r="AU100" s="1490"/>
      <c r="AV100" s="1490"/>
      <c r="AW100" s="1490"/>
      <c r="AX100" s="1490"/>
      <c r="AY100" s="1490"/>
      <c r="AZ100" s="1490"/>
      <c r="BA100" s="1490"/>
      <c r="BB100" s="1490"/>
      <c r="BC100" s="1490"/>
      <c r="BD100" s="1490"/>
      <c r="BE100" s="1490"/>
      <c r="BF100" s="1490"/>
      <c r="BG100" s="1490"/>
      <c r="BH100" s="1490"/>
      <c r="BI100" s="1490"/>
      <c r="BJ100" s="1490"/>
      <c r="BK100" s="1490"/>
      <c r="BL100" s="1490"/>
      <c r="BM100" s="1490"/>
      <c r="BN100" s="1490"/>
      <c r="BO100" s="1490"/>
      <c r="BP100" s="1490"/>
      <c r="BQ100" s="1490"/>
      <c r="BR100" s="1490"/>
      <c r="BS100" s="1490"/>
      <c r="BT100" s="1490"/>
      <c r="BU100" s="1490"/>
    </row>
    <row r="101" spans="1:73" ht="51" x14ac:dyDescent="0.2">
      <c r="A101" s="921">
        <v>6</v>
      </c>
      <c r="B101" s="1546" t="s">
        <v>1829</v>
      </c>
      <c r="C101" s="921" t="s">
        <v>1830</v>
      </c>
      <c r="D101" s="1547" t="s">
        <v>239</v>
      </c>
      <c r="E101" s="1548">
        <v>12</v>
      </c>
      <c r="F101" s="1976"/>
      <c r="G101" s="1549">
        <f t="shared" si="2"/>
        <v>0</v>
      </c>
    </row>
    <row r="102" spans="1:73" ht="38.25" x14ac:dyDescent="0.2">
      <c r="A102" s="921">
        <v>7</v>
      </c>
      <c r="B102" s="1546" t="s">
        <v>1831</v>
      </c>
      <c r="C102" s="921" t="s">
        <v>2972</v>
      </c>
      <c r="D102" s="1547" t="s">
        <v>239</v>
      </c>
      <c r="E102" s="1548">
        <v>416</v>
      </c>
      <c r="F102" s="1976"/>
      <c r="G102" s="1549">
        <f t="shared" si="2"/>
        <v>0</v>
      </c>
    </row>
    <row r="103" spans="1:73" x14ac:dyDescent="0.2">
      <c r="A103" s="448"/>
      <c r="B103" s="916">
        <v>35</v>
      </c>
      <c r="C103" s="448" t="s">
        <v>92</v>
      </c>
      <c r="D103" s="458"/>
      <c r="E103" s="459"/>
      <c r="F103" s="1978"/>
      <c r="G103" s="1575"/>
    </row>
    <row r="104" spans="1:73" ht="38.25" x14ac:dyDescent="0.2">
      <c r="A104" s="1560">
        <v>8</v>
      </c>
      <c r="B104" s="1561" t="s">
        <v>941</v>
      </c>
      <c r="C104" s="1547" t="s">
        <v>1832</v>
      </c>
      <c r="D104" s="1560" t="s">
        <v>231</v>
      </c>
      <c r="E104" s="1562">
        <v>1922</v>
      </c>
      <c r="F104" s="1976"/>
      <c r="G104" s="1549">
        <f t="shared" si="2"/>
        <v>0</v>
      </c>
    </row>
    <row r="105" spans="1:73" ht="38.25" x14ac:dyDescent="0.2">
      <c r="A105" s="1560">
        <v>9</v>
      </c>
      <c r="B105" s="1561" t="s">
        <v>1535</v>
      </c>
      <c r="C105" s="1547" t="s">
        <v>1833</v>
      </c>
      <c r="D105" s="1560" t="s">
        <v>231</v>
      </c>
      <c r="E105" s="1562">
        <v>36</v>
      </c>
      <c r="F105" s="1976"/>
      <c r="G105" s="1549">
        <f t="shared" si="2"/>
        <v>0</v>
      </c>
    </row>
    <row r="106" spans="1:73" x14ac:dyDescent="0.2">
      <c r="A106" s="1572"/>
      <c r="B106" s="1573">
        <v>36</v>
      </c>
      <c r="C106" s="458" t="s">
        <v>96</v>
      </c>
      <c r="D106" s="1572"/>
      <c r="E106" s="1575"/>
      <c r="F106" s="1979"/>
      <c r="G106" s="1575"/>
    </row>
    <row r="107" spans="1:73" x14ac:dyDescent="0.2">
      <c r="A107" s="1560">
        <v>10</v>
      </c>
      <c r="B107" s="1561" t="s">
        <v>1834</v>
      </c>
      <c r="C107" s="1547" t="s">
        <v>1835</v>
      </c>
      <c r="D107" s="1560" t="s">
        <v>243</v>
      </c>
      <c r="E107" s="1562">
        <v>66</v>
      </c>
      <c r="F107" s="1976"/>
      <c r="G107" s="1549">
        <f t="shared" si="2"/>
        <v>0</v>
      </c>
    </row>
    <row r="108" spans="1:73" x14ac:dyDescent="0.2">
      <c r="A108" s="1560">
        <v>11</v>
      </c>
      <c r="B108" s="1561" t="s">
        <v>1836</v>
      </c>
      <c r="C108" s="1547" t="s">
        <v>1837</v>
      </c>
      <c r="D108" s="1560" t="s">
        <v>243</v>
      </c>
      <c r="E108" s="1562">
        <v>26</v>
      </c>
      <c r="F108" s="1976"/>
      <c r="G108" s="1549">
        <f t="shared" si="2"/>
        <v>0</v>
      </c>
    </row>
    <row r="109" spans="1:73" ht="15" x14ac:dyDescent="0.25">
      <c r="A109" s="1570"/>
      <c r="B109" s="1571"/>
      <c r="C109" s="438" t="s">
        <v>1838</v>
      </c>
      <c r="D109" s="1570"/>
      <c r="E109" s="1574"/>
      <c r="F109" s="1984"/>
      <c r="G109" s="454">
        <f>SUM(G96:G108)</f>
        <v>0</v>
      </c>
    </row>
    <row r="110" spans="1:73" x14ac:dyDescent="0.2">
      <c r="A110" s="1560"/>
      <c r="B110" s="1561"/>
      <c r="C110" s="1547"/>
      <c r="D110" s="1560"/>
      <c r="E110" s="1562"/>
      <c r="F110" s="1976"/>
      <c r="G110" s="1549"/>
    </row>
    <row r="111" spans="1:73" ht="15" x14ac:dyDescent="0.25">
      <c r="A111" s="1570" t="s">
        <v>264</v>
      </c>
      <c r="B111" s="1571"/>
      <c r="C111" s="438" t="s">
        <v>276</v>
      </c>
      <c r="D111" s="1570"/>
      <c r="E111" s="1574"/>
      <c r="F111" s="1984"/>
      <c r="G111" s="454"/>
    </row>
    <row r="112" spans="1:73" x14ac:dyDescent="0.2">
      <c r="A112" s="1572"/>
      <c r="B112" s="1573">
        <v>41</v>
      </c>
      <c r="C112" s="458" t="s">
        <v>103</v>
      </c>
      <c r="D112" s="1572"/>
      <c r="E112" s="1575"/>
      <c r="F112" s="1979"/>
      <c r="G112" s="460"/>
    </row>
    <row r="113" spans="1:7" ht="38.25" x14ac:dyDescent="0.2">
      <c r="A113" s="1560">
        <v>1</v>
      </c>
      <c r="B113" s="1561" t="s">
        <v>1839</v>
      </c>
      <c r="C113" s="1547" t="s">
        <v>1840</v>
      </c>
      <c r="D113" s="1560" t="s">
        <v>231</v>
      </c>
      <c r="E113" s="1562">
        <v>1545</v>
      </c>
      <c r="F113" s="1976"/>
      <c r="G113" s="1549">
        <f>ROUND(F113*E113,2)</f>
        <v>0</v>
      </c>
    </row>
    <row r="114" spans="1:7" ht="38.25" x14ac:dyDescent="0.2">
      <c r="A114" s="1560">
        <v>2</v>
      </c>
      <c r="B114" s="1561"/>
      <c r="C114" s="1547" t="s">
        <v>1841</v>
      </c>
      <c r="D114" s="1560" t="s">
        <v>231</v>
      </c>
      <c r="E114" s="1562">
        <v>135</v>
      </c>
      <c r="F114" s="1976"/>
      <c r="G114" s="1549">
        <f t="shared" ref="G114:G151" si="3">ROUND(F114*E114,2)</f>
        <v>0</v>
      </c>
    </row>
    <row r="115" spans="1:7" ht="38.25" x14ac:dyDescent="0.2">
      <c r="A115" s="1560">
        <v>3</v>
      </c>
      <c r="B115" s="1561" t="s">
        <v>1842</v>
      </c>
      <c r="C115" s="1547" t="s">
        <v>1843</v>
      </c>
      <c r="D115" s="1560" t="s">
        <v>239</v>
      </c>
      <c r="E115" s="1562">
        <v>234</v>
      </c>
      <c r="F115" s="1976"/>
      <c r="G115" s="1549">
        <f t="shared" si="3"/>
        <v>0</v>
      </c>
    </row>
    <row r="116" spans="1:7" x14ac:dyDescent="0.2">
      <c r="A116" s="1572"/>
      <c r="B116" s="1573">
        <v>42</v>
      </c>
      <c r="C116" s="458" t="s">
        <v>218</v>
      </c>
      <c r="D116" s="1572"/>
      <c r="E116" s="1575"/>
      <c r="F116" s="1979"/>
      <c r="G116" s="1575"/>
    </row>
    <row r="117" spans="1:7" ht="38.25" x14ac:dyDescent="0.2">
      <c r="A117" s="1560">
        <v>4</v>
      </c>
      <c r="B117" s="1561" t="s">
        <v>1844</v>
      </c>
      <c r="C117" s="1547" t="s">
        <v>1845</v>
      </c>
      <c r="D117" s="1560" t="s">
        <v>231</v>
      </c>
      <c r="E117" s="1562">
        <v>765</v>
      </c>
      <c r="F117" s="1976"/>
      <c r="G117" s="1549">
        <f t="shared" si="3"/>
        <v>0</v>
      </c>
    </row>
    <row r="118" spans="1:7" ht="38.25" x14ac:dyDescent="0.2">
      <c r="A118" s="1560">
        <v>5</v>
      </c>
      <c r="B118" s="1561" t="s">
        <v>1846</v>
      </c>
      <c r="C118" s="1547" t="s">
        <v>1847</v>
      </c>
      <c r="D118" s="1560" t="s">
        <v>231</v>
      </c>
      <c r="E118" s="1562">
        <v>42</v>
      </c>
      <c r="F118" s="1976"/>
      <c r="G118" s="1549">
        <f t="shared" si="3"/>
        <v>0</v>
      </c>
    </row>
    <row r="119" spans="1:7" ht="38.25" x14ac:dyDescent="0.2">
      <c r="A119" s="1560">
        <v>6</v>
      </c>
      <c r="B119" s="1561" t="s">
        <v>1846</v>
      </c>
      <c r="C119" s="1547" t="s">
        <v>1848</v>
      </c>
      <c r="D119" s="1560" t="s">
        <v>231</v>
      </c>
      <c r="E119" s="1562">
        <v>383</v>
      </c>
      <c r="F119" s="1976"/>
      <c r="G119" s="1549">
        <f t="shared" si="3"/>
        <v>0</v>
      </c>
    </row>
    <row r="120" spans="1:7" ht="38.25" x14ac:dyDescent="0.2">
      <c r="A120" s="1560">
        <v>7</v>
      </c>
      <c r="B120" s="1561" t="s">
        <v>1846</v>
      </c>
      <c r="C120" s="1547" t="s">
        <v>1849</v>
      </c>
      <c r="D120" s="1560" t="s">
        <v>231</v>
      </c>
      <c r="E120" s="1562">
        <v>289</v>
      </c>
      <c r="F120" s="1976"/>
      <c r="G120" s="1549">
        <f t="shared" si="3"/>
        <v>0</v>
      </c>
    </row>
    <row r="121" spans="1:7" ht="38.25" x14ac:dyDescent="0.2">
      <c r="A121" s="1560">
        <v>8</v>
      </c>
      <c r="B121" s="1561" t="s">
        <v>1846</v>
      </c>
      <c r="C121" s="1547" t="s">
        <v>1850</v>
      </c>
      <c r="D121" s="1560" t="s">
        <v>231</v>
      </c>
      <c r="E121" s="1562">
        <v>22</v>
      </c>
      <c r="F121" s="1976"/>
      <c r="G121" s="1549">
        <f t="shared" si="3"/>
        <v>0</v>
      </c>
    </row>
    <row r="122" spans="1:7" x14ac:dyDescent="0.2">
      <c r="A122" s="1572"/>
      <c r="B122" s="1573">
        <v>43</v>
      </c>
      <c r="C122" s="458" t="s">
        <v>108</v>
      </c>
      <c r="D122" s="1572"/>
      <c r="E122" s="1575"/>
      <c r="F122" s="1979"/>
      <c r="G122" s="1575"/>
    </row>
    <row r="123" spans="1:7" ht="38.25" x14ac:dyDescent="0.2">
      <c r="A123" s="1560">
        <v>9</v>
      </c>
      <c r="B123" s="1561" t="s">
        <v>1851</v>
      </c>
      <c r="C123" s="1547" t="s">
        <v>1852</v>
      </c>
      <c r="D123" s="1560" t="s">
        <v>231</v>
      </c>
      <c r="E123" s="1562">
        <v>191</v>
      </c>
      <c r="F123" s="1976"/>
      <c r="G123" s="1549">
        <f t="shared" si="3"/>
        <v>0</v>
      </c>
    </row>
    <row r="124" spans="1:7" x14ac:dyDescent="0.2">
      <c r="A124" s="1572"/>
      <c r="B124" s="1573">
        <v>44</v>
      </c>
      <c r="C124" s="458" t="s">
        <v>112</v>
      </c>
      <c r="D124" s="1572"/>
      <c r="E124" s="1575"/>
      <c r="F124" s="1979"/>
      <c r="G124" s="1575"/>
    </row>
    <row r="125" spans="1:7" ht="38.25" x14ac:dyDescent="0.2">
      <c r="A125" s="1560">
        <v>10</v>
      </c>
      <c r="B125" s="1561" t="s">
        <v>1853</v>
      </c>
      <c r="C125" s="1547" t="s">
        <v>1854</v>
      </c>
      <c r="D125" s="1560" t="s">
        <v>15</v>
      </c>
      <c r="E125" s="1562">
        <v>34</v>
      </c>
      <c r="F125" s="1976"/>
      <c r="G125" s="1549">
        <f t="shared" si="3"/>
        <v>0</v>
      </c>
    </row>
    <row r="126" spans="1:7" ht="38.25" x14ac:dyDescent="0.2">
      <c r="A126" s="1560">
        <v>11</v>
      </c>
      <c r="B126" s="1561" t="s">
        <v>1855</v>
      </c>
      <c r="C126" s="1547" t="s">
        <v>1856</v>
      </c>
      <c r="D126" s="1560" t="s">
        <v>15</v>
      </c>
      <c r="E126" s="1562">
        <v>4</v>
      </c>
      <c r="F126" s="1976"/>
      <c r="G126" s="1549">
        <f t="shared" si="3"/>
        <v>0</v>
      </c>
    </row>
    <row r="127" spans="1:7" ht="38.25" x14ac:dyDescent="0.2">
      <c r="A127" s="1560">
        <v>12</v>
      </c>
      <c r="B127" s="1561" t="s">
        <v>1857</v>
      </c>
      <c r="C127" s="1547" t="s">
        <v>1858</v>
      </c>
      <c r="D127" s="1560" t="s">
        <v>15</v>
      </c>
      <c r="E127" s="1562">
        <v>15</v>
      </c>
      <c r="F127" s="1976"/>
      <c r="G127" s="1549">
        <f t="shared" si="3"/>
        <v>0</v>
      </c>
    </row>
    <row r="128" spans="1:7" ht="38.25" x14ac:dyDescent="0.2">
      <c r="A128" s="1560">
        <v>13</v>
      </c>
      <c r="B128" s="1561" t="s">
        <v>1859</v>
      </c>
      <c r="C128" s="1547" t="s">
        <v>1860</v>
      </c>
      <c r="D128" s="1560" t="s">
        <v>15</v>
      </c>
      <c r="E128" s="1562">
        <v>1</v>
      </c>
      <c r="F128" s="1976"/>
      <c r="G128" s="1549">
        <f t="shared" si="3"/>
        <v>0</v>
      </c>
    </row>
    <row r="129" spans="1:7" ht="38.25" x14ac:dyDescent="0.2">
      <c r="A129" s="1560">
        <v>14</v>
      </c>
      <c r="B129" s="1561" t="s">
        <v>1859</v>
      </c>
      <c r="C129" s="1547" t="s">
        <v>1861</v>
      </c>
      <c r="D129" s="1560" t="s">
        <v>15</v>
      </c>
      <c r="E129" s="1562">
        <v>5</v>
      </c>
      <c r="F129" s="1976"/>
      <c r="G129" s="1549">
        <f t="shared" si="3"/>
        <v>0</v>
      </c>
    </row>
    <row r="130" spans="1:7" ht="38.25" x14ac:dyDescent="0.2">
      <c r="A130" s="1560">
        <v>15</v>
      </c>
      <c r="B130" s="1561" t="s">
        <v>1862</v>
      </c>
      <c r="C130" s="1547" t="s">
        <v>1863</v>
      </c>
      <c r="D130" s="1560" t="s">
        <v>15</v>
      </c>
      <c r="E130" s="1562">
        <v>21</v>
      </c>
      <c r="F130" s="1976"/>
      <c r="G130" s="1549">
        <f t="shared" si="3"/>
        <v>0</v>
      </c>
    </row>
    <row r="131" spans="1:7" ht="38.25" x14ac:dyDescent="0.2">
      <c r="A131" s="1560">
        <v>16</v>
      </c>
      <c r="B131" s="1561" t="s">
        <v>1864</v>
      </c>
      <c r="C131" s="1547" t="s">
        <v>1865</v>
      </c>
      <c r="D131" s="1560" t="s">
        <v>15</v>
      </c>
      <c r="E131" s="1562">
        <v>1</v>
      </c>
      <c r="F131" s="1976"/>
      <c r="G131" s="1549">
        <f t="shared" si="3"/>
        <v>0</v>
      </c>
    </row>
    <row r="132" spans="1:7" ht="25.5" x14ac:dyDescent="0.2">
      <c r="A132" s="1560">
        <v>17</v>
      </c>
      <c r="B132" s="1561" t="s">
        <v>1866</v>
      </c>
      <c r="C132" s="1547" t="s">
        <v>1867</v>
      </c>
      <c r="D132" s="1560" t="s">
        <v>15</v>
      </c>
      <c r="E132" s="1562">
        <v>9</v>
      </c>
      <c r="F132" s="1976"/>
      <c r="G132" s="1549">
        <f t="shared" si="3"/>
        <v>0</v>
      </c>
    </row>
    <row r="133" spans="1:7" ht="25.5" x14ac:dyDescent="0.2">
      <c r="A133" s="1560">
        <v>18</v>
      </c>
      <c r="B133" s="1561" t="s">
        <v>1866</v>
      </c>
      <c r="C133" s="1547" t="s">
        <v>1868</v>
      </c>
      <c r="D133" s="1560" t="s">
        <v>15</v>
      </c>
      <c r="E133" s="1562">
        <v>5</v>
      </c>
      <c r="F133" s="1976"/>
      <c r="G133" s="1549">
        <f t="shared" si="3"/>
        <v>0</v>
      </c>
    </row>
    <row r="134" spans="1:7" ht="25.5" x14ac:dyDescent="0.2">
      <c r="A134" s="1560">
        <v>19</v>
      </c>
      <c r="B134" s="1561" t="s">
        <v>1866</v>
      </c>
      <c r="C134" s="1547" t="s">
        <v>1869</v>
      </c>
      <c r="D134" s="1560" t="s">
        <v>15</v>
      </c>
      <c r="E134" s="1562">
        <v>5</v>
      </c>
      <c r="F134" s="1976"/>
      <c r="G134" s="1549">
        <f t="shared" si="3"/>
        <v>0</v>
      </c>
    </row>
    <row r="135" spans="1:7" ht="25.5" x14ac:dyDescent="0.2">
      <c r="A135" s="1560">
        <v>20</v>
      </c>
      <c r="B135" s="1561" t="s">
        <v>1866</v>
      </c>
      <c r="C135" s="1547" t="s">
        <v>1870</v>
      </c>
      <c r="D135" s="1560" t="s">
        <v>15</v>
      </c>
      <c r="E135" s="1562">
        <v>19</v>
      </c>
      <c r="F135" s="1976"/>
      <c r="G135" s="1549">
        <f t="shared" si="3"/>
        <v>0</v>
      </c>
    </row>
    <row r="136" spans="1:7" ht="38.25" x14ac:dyDescent="0.2">
      <c r="A136" s="1560">
        <v>21</v>
      </c>
      <c r="B136" s="1561" t="s">
        <v>1871</v>
      </c>
      <c r="C136" s="1547" t="s">
        <v>1872</v>
      </c>
      <c r="D136" s="1560" t="s">
        <v>15</v>
      </c>
      <c r="E136" s="1562">
        <v>42</v>
      </c>
      <c r="F136" s="1976"/>
      <c r="G136" s="1549">
        <f t="shared" si="3"/>
        <v>0</v>
      </c>
    </row>
    <row r="137" spans="1:7" ht="38.25" x14ac:dyDescent="0.2">
      <c r="A137" s="1560">
        <v>22</v>
      </c>
      <c r="B137" s="1561" t="s">
        <v>1873</v>
      </c>
      <c r="C137" s="1547" t="s">
        <v>1874</v>
      </c>
      <c r="D137" s="1560" t="s">
        <v>15</v>
      </c>
      <c r="E137" s="1562">
        <v>1</v>
      </c>
      <c r="F137" s="1976"/>
      <c r="G137" s="1549">
        <f t="shared" si="3"/>
        <v>0</v>
      </c>
    </row>
    <row r="138" spans="1:7" x14ac:dyDescent="0.2">
      <c r="A138" s="1572"/>
      <c r="B138" s="1573">
        <v>45</v>
      </c>
      <c r="C138" s="458" t="s">
        <v>118</v>
      </c>
      <c r="D138" s="1572"/>
      <c r="E138" s="1575"/>
      <c r="F138" s="1979"/>
      <c r="G138" s="1575"/>
    </row>
    <row r="139" spans="1:7" ht="25.5" x14ac:dyDescent="0.2">
      <c r="A139" s="1560">
        <v>23</v>
      </c>
      <c r="B139" s="1561" t="s">
        <v>1875</v>
      </c>
      <c r="C139" s="1547" t="s">
        <v>1876</v>
      </c>
      <c r="D139" s="1560" t="s">
        <v>231</v>
      </c>
      <c r="E139" s="1562">
        <v>13</v>
      </c>
      <c r="F139" s="1976"/>
      <c r="G139" s="1549">
        <f t="shared" si="3"/>
        <v>0</v>
      </c>
    </row>
    <row r="140" spans="1:7" ht="25.5" x14ac:dyDescent="0.2">
      <c r="A140" s="1560">
        <v>24</v>
      </c>
      <c r="B140" s="1561" t="s">
        <v>1877</v>
      </c>
      <c r="C140" s="1547" t="s">
        <v>1878</v>
      </c>
      <c r="D140" s="1560" t="s">
        <v>231</v>
      </c>
      <c r="E140" s="1562">
        <v>35</v>
      </c>
      <c r="F140" s="1976"/>
      <c r="G140" s="1549">
        <f t="shared" si="3"/>
        <v>0</v>
      </c>
    </row>
    <row r="141" spans="1:7" ht="25.5" x14ac:dyDescent="0.2">
      <c r="A141" s="1560">
        <v>25</v>
      </c>
      <c r="B141" s="1561" t="s">
        <v>1879</v>
      </c>
      <c r="C141" s="1547" t="s">
        <v>1880</v>
      </c>
      <c r="D141" s="1560" t="s">
        <v>1881</v>
      </c>
      <c r="E141" s="1562">
        <v>1</v>
      </c>
      <c r="F141" s="1976"/>
      <c r="G141" s="1549">
        <f t="shared" si="3"/>
        <v>0</v>
      </c>
    </row>
    <row r="142" spans="1:7" ht="25.5" x14ac:dyDescent="0.2">
      <c r="A142" s="1560">
        <v>26</v>
      </c>
      <c r="B142" s="1561" t="s">
        <v>1879</v>
      </c>
      <c r="C142" s="1547" t="s">
        <v>1882</v>
      </c>
      <c r="D142" s="1560" t="s">
        <v>1881</v>
      </c>
      <c r="E142" s="1562">
        <v>11</v>
      </c>
      <c r="F142" s="1976"/>
      <c r="G142" s="1549">
        <f t="shared" si="3"/>
        <v>0</v>
      </c>
    </row>
    <row r="143" spans="1:7" ht="25.5" x14ac:dyDescent="0.2">
      <c r="A143" s="1560">
        <v>27</v>
      </c>
      <c r="B143" s="1561" t="s">
        <v>1879</v>
      </c>
      <c r="C143" s="1547" t="s">
        <v>1883</v>
      </c>
      <c r="D143" s="1560" t="s">
        <v>1881</v>
      </c>
      <c r="E143" s="1562">
        <v>2</v>
      </c>
      <c r="F143" s="1976"/>
      <c r="G143" s="1549">
        <f t="shared" si="3"/>
        <v>0</v>
      </c>
    </row>
    <row r="144" spans="1:7" ht="25.5" x14ac:dyDescent="0.2">
      <c r="A144" s="1560">
        <v>28</v>
      </c>
      <c r="B144" s="1561" t="s">
        <v>1884</v>
      </c>
      <c r="C144" s="1547" t="s">
        <v>1885</v>
      </c>
      <c r="D144" s="1560" t="s">
        <v>1881</v>
      </c>
      <c r="E144" s="1562">
        <v>4</v>
      </c>
      <c r="F144" s="1976"/>
      <c r="G144" s="1549">
        <f t="shared" si="3"/>
        <v>0</v>
      </c>
    </row>
    <row r="145" spans="1:7" ht="25.5" x14ac:dyDescent="0.2">
      <c r="A145" s="1560">
        <v>29</v>
      </c>
      <c r="B145" s="1561" t="s">
        <v>1884</v>
      </c>
      <c r="C145" s="1547" t="s">
        <v>1886</v>
      </c>
      <c r="D145" s="1560" t="s">
        <v>1881</v>
      </c>
      <c r="E145" s="1562">
        <v>2</v>
      </c>
      <c r="F145" s="1976"/>
      <c r="G145" s="1549">
        <f t="shared" si="3"/>
        <v>0</v>
      </c>
    </row>
    <row r="146" spans="1:7" ht="25.5" x14ac:dyDescent="0.2">
      <c r="A146" s="1560">
        <v>30</v>
      </c>
      <c r="B146" s="1561" t="s">
        <v>973</v>
      </c>
      <c r="C146" s="1547" t="s">
        <v>1887</v>
      </c>
      <c r="D146" s="1560" t="s">
        <v>1881</v>
      </c>
      <c r="E146" s="1562">
        <v>6</v>
      </c>
      <c r="F146" s="1976"/>
      <c r="G146" s="1549">
        <f t="shared" si="3"/>
        <v>0</v>
      </c>
    </row>
    <row r="147" spans="1:7" ht="38.25" x14ac:dyDescent="0.2">
      <c r="A147" s="2148">
        <v>31</v>
      </c>
      <c r="B147" s="2146"/>
      <c r="C147" s="2147" t="s">
        <v>2994</v>
      </c>
      <c r="D147" s="2148" t="s">
        <v>1881</v>
      </c>
      <c r="E147" s="2149">
        <v>5</v>
      </c>
      <c r="F147" s="1976"/>
      <c r="G147" s="1549">
        <f t="shared" si="3"/>
        <v>0</v>
      </c>
    </row>
    <row r="148" spans="1:7" ht="38.25" x14ac:dyDescent="0.2">
      <c r="A148" s="2148">
        <v>32</v>
      </c>
      <c r="B148" s="2146"/>
      <c r="C148" s="2147" t="s">
        <v>2995</v>
      </c>
      <c r="D148" s="2148" t="s">
        <v>1881</v>
      </c>
      <c r="E148" s="2149">
        <v>2</v>
      </c>
      <c r="F148" s="1976"/>
      <c r="G148" s="1549">
        <f t="shared" si="3"/>
        <v>0</v>
      </c>
    </row>
    <row r="149" spans="1:7" ht="38.25" x14ac:dyDescent="0.2">
      <c r="A149" s="2148">
        <v>33</v>
      </c>
      <c r="B149" s="2146"/>
      <c r="C149" s="2147" t="s">
        <v>2996</v>
      </c>
      <c r="D149" s="2148" t="s">
        <v>1881</v>
      </c>
      <c r="E149" s="2149">
        <v>2</v>
      </c>
      <c r="F149" s="1976"/>
      <c r="G149" s="1549">
        <f t="shared" si="3"/>
        <v>0</v>
      </c>
    </row>
    <row r="150" spans="1:7" ht="38.25" x14ac:dyDescent="0.2">
      <c r="A150" s="2148">
        <v>34</v>
      </c>
      <c r="B150" s="2146"/>
      <c r="C150" s="2147" t="s">
        <v>2997</v>
      </c>
      <c r="D150" s="2148" t="s">
        <v>1881</v>
      </c>
      <c r="E150" s="2149">
        <v>3</v>
      </c>
      <c r="F150" s="1976"/>
      <c r="G150" s="1549">
        <f t="shared" si="3"/>
        <v>0</v>
      </c>
    </row>
    <row r="151" spans="1:7" ht="25.5" x14ac:dyDescent="0.2">
      <c r="A151" s="1560">
        <v>35</v>
      </c>
      <c r="B151" s="1561"/>
      <c r="C151" s="1547" t="s">
        <v>1888</v>
      </c>
      <c r="D151" s="1560" t="s">
        <v>231</v>
      </c>
      <c r="E151" s="1562">
        <v>1740</v>
      </c>
      <c r="F151" s="1976"/>
      <c r="G151" s="1549">
        <f t="shared" si="3"/>
        <v>0</v>
      </c>
    </row>
    <row r="152" spans="1:7" ht="15" x14ac:dyDescent="0.25">
      <c r="A152" s="1570"/>
      <c r="B152" s="1571"/>
      <c r="C152" s="438" t="s">
        <v>1889</v>
      </c>
      <c r="D152" s="1570"/>
      <c r="E152" s="1574"/>
      <c r="F152" s="1985"/>
      <c r="G152" s="454">
        <f>SUM(G113:G151)</f>
        <v>0</v>
      </c>
    </row>
    <row r="153" spans="1:7" x14ac:dyDescent="0.2">
      <c r="A153" s="1560"/>
      <c r="B153" s="1561"/>
      <c r="C153" s="1547"/>
      <c r="D153" s="1560"/>
      <c r="E153" s="1562"/>
      <c r="F153" s="1976"/>
      <c r="G153" s="1549"/>
    </row>
    <row r="154" spans="1:7" ht="15" x14ac:dyDescent="0.25">
      <c r="A154" s="1570" t="s">
        <v>275</v>
      </c>
      <c r="B154" s="1571"/>
      <c r="C154" s="438" t="s">
        <v>1890</v>
      </c>
      <c r="D154" s="1570"/>
      <c r="E154" s="1570"/>
      <c r="F154" s="1985"/>
      <c r="G154" s="454"/>
    </row>
    <row r="155" spans="1:7" x14ac:dyDescent="0.2">
      <c r="A155" s="1572"/>
      <c r="B155" s="1573">
        <v>61</v>
      </c>
      <c r="C155" s="458" t="s">
        <v>129</v>
      </c>
      <c r="D155" s="1572"/>
      <c r="E155" s="1575"/>
      <c r="F155" s="1979"/>
      <c r="G155" s="460"/>
    </row>
    <row r="156" spans="1:7" ht="25.5" x14ac:dyDescent="0.2">
      <c r="A156" s="1560">
        <v>1</v>
      </c>
      <c r="B156" s="1561" t="s">
        <v>975</v>
      </c>
      <c r="C156" s="1547" t="s">
        <v>1891</v>
      </c>
      <c r="D156" s="1560" t="s">
        <v>15</v>
      </c>
      <c r="E156" s="1562">
        <v>62</v>
      </c>
      <c r="F156" s="1976"/>
      <c r="G156" s="1549">
        <f>ROUND(F156*E156,2)</f>
        <v>0</v>
      </c>
    </row>
    <row r="157" spans="1:7" ht="38.25" x14ac:dyDescent="0.2">
      <c r="A157" s="1560">
        <v>2</v>
      </c>
      <c r="B157" s="1561" t="s">
        <v>1580</v>
      </c>
      <c r="C157" s="1547" t="s">
        <v>1892</v>
      </c>
      <c r="D157" s="1560" t="s">
        <v>15</v>
      </c>
      <c r="E157" s="1562">
        <v>24</v>
      </c>
      <c r="F157" s="1976"/>
      <c r="G157" s="1549">
        <f t="shared" ref="G157:G190" si="4">ROUND(F157*E157,2)</f>
        <v>0</v>
      </c>
    </row>
    <row r="158" spans="1:7" ht="38.25" x14ac:dyDescent="0.2">
      <c r="A158" s="1560">
        <v>3</v>
      </c>
      <c r="B158" s="1561" t="s">
        <v>1582</v>
      </c>
      <c r="C158" s="1547" t="s">
        <v>1893</v>
      </c>
      <c r="D158" s="1560" t="s">
        <v>15</v>
      </c>
      <c r="E158" s="1562">
        <v>8</v>
      </c>
      <c r="F158" s="1976"/>
      <c r="G158" s="1549">
        <f t="shared" si="4"/>
        <v>0</v>
      </c>
    </row>
    <row r="159" spans="1:7" ht="38.25" x14ac:dyDescent="0.2">
      <c r="A159" s="1560">
        <v>2</v>
      </c>
      <c r="B159" s="1561" t="s">
        <v>977</v>
      </c>
      <c r="C159" s="1547" t="s">
        <v>1894</v>
      </c>
      <c r="D159" s="1560" t="s">
        <v>15</v>
      </c>
      <c r="E159" s="1562">
        <v>10</v>
      </c>
      <c r="F159" s="1976"/>
      <c r="G159" s="1549">
        <f t="shared" si="4"/>
        <v>0</v>
      </c>
    </row>
    <row r="160" spans="1:7" ht="38.25" x14ac:dyDescent="0.2">
      <c r="A160" s="1560">
        <v>5</v>
      </c>
      <c r="B160" s="1561" t="s">
        <v>1895</v>
      </c>
      <c r="C160" s="921" t="s">
        <v>1896</v>
      </c>
      <c r="D160" s="1560" t="s">
        <v>15</v>
      </c>
      <c r="E160" s="1562">
        <v>7</v>
      </c>
      <c r="F160" s="1976"/>
      <c r="G160" s="1549">
        <f t="shared" si="4"/>
        <v>0</v>
      </c>
    </row>
    <row r="161" spans="1:7" ht="38.25" x14ac:dyDescent="0.2">
      <c r="A161" s="1560">
        <v>4</v>
      </c>
      <c r="B161" s="1561"/>
      <c r="C161" s="1547" t="s">
        <v>1897</v>
      </c>
      <c r="D161" s="1560" t="s">
        <v>15</v>
      </c>
      <c r="E161" s="1562">
        <v>4</v>
      </c>
      <c r="F161" s="1976"/>
      <c r="G161" s="1549">
        <f t="shared" si="4"/>
        <v>0</v>
      </c>
    </row>
    <row r="162" spans="1:7" ht="38.25" x14ac:dyDescent="0.2">
      <c r="A162" s="1560">
        <v>7</v>
      </c>
      <c r="B162" s="1561"/>
      <c r="C162" s="1547" t="s">
        <v>1898</v>
      </c>
      <c r="D162" s="1560" t="s">
        <v>15</v>
      </c>
      <c r="E162" s="1562">
        <v>1</v>
      </c>
      <c r="F162" s="1976"/>
      <c r="G162" s="1549">
        <f t="shared" si="4"/>
        <v>0</v>
      </c>
    </row>
    <row r="163" spans="1:7" ht="38.25" x14ac:dyDescent="0.2">
      <c r="A163" s="1560">
        <v>8</v>
      </c>
      <c r="B163" s="1561" t="s">
        <v>1899</v>
      </c>
      <c r="C163" s="1547" t="s">
        <v>1900</v>
      </c>
      <c r="D163" s="1560" t="s">
        <v>15</v>
      </c>
      <c r="E163" s="1562">
        <v>5</v>
      </c>
      <c r="F163" s="1976"/>
      <c r="G163" s="1549">
        <f t="shared" si="4"/>
        <v>0</v>
      </c>
    </row>
    <row r="164" spans="1:7" ht="38.25" x14ac:dyDescent="0.2">
      <c r="A164" s="1560">
        <v>9</v>
      </c>
      <c r="B164" s="1561" t="s">
        <v>1901</v>
      </c>
      <c r="C164" s="1547" t="s">
        <v>1902</v>
      </c>
      <c r="D164" s="1560" t="s">
        <v>15</v>
      </c>
      <c r="E164" s="1562">
        <v>1</v>
      </c>
      <c r="F164" s="1976"/>
      <c r="G164" s="1549">
        <f t="shared" si="4"/>
        <v>0</v>
      </c>
    </row>
    <row r="165" spans="1:7" ht="38.25" x14ac:dyDescent="0.2">
      <c r="A165" s="1560">
        <v>10</v>
      </c>
      <c r="B165" s="1561" t="s">
        <v>1584</v>
      </c>
      <c r="C165" s="1547" t="s">
        <v>1903</v>
      </c>
      <c r="D165" s="1560" t="s">
        <v>15</v>
      </c>
      <c r="E165" s="1562">
        <v>7</v>
      </c>
      <c r="F165" s="1976"/>
      <c r="G165" s="1549">
        <f t="shared" si="4"/>
        <v>0</v>
      </c>
    </row>
    <row r="166" spans="1:7" ht="38.25" x14ac:dyDescent="0.2">
      <c r="A166" s="1560">
        <v>11</v>
      </c>
      <c r="B166" s="1561" t="s">
        <v>1590</v>
      </c>
      <c r="C166" s="1547" t="s">
        <v>1904</v>
      </c>
      <c r="D166" s="1560" t="s">
        <v>15</v>
      </c>
      <c r="E166" s="1562">
        <v>2</v>
      </c>
      <c r="F166" s="1976"/>
      <c r="G166" s="1549">
        <f t="shared" si="4"/>
        <v>0</v>
      </c>
    </row>
    <row r="167" spans="1:7" ht="38.25" x14ac:dyDescent="0.2">
      <c r="A167" s="1560">
        <v>12</v>
      </c>
      <c r="B167" s="1561" t="s">
        <v>1905</v>
      </c>
      <c r="C167" s="1547" t="s">
        <v>1906</v>
      </c>
      <c r="D167" s="1560" t="s">
        <v>15</v>
      </c>
      <c r="E167" s="1562">
        <v>29</v>
      </c>
      <c r="F167" s="1976"/>
      <c r="G167" s="1549">
        <f t="shared" si="4"/>
        <v>0</v>
      </c>
    </row>
    <row r="168" spans="1:7" x14ac:dyDescent="0.2">
      <c r="A168" s="1572"/>
      <c r="B168" s="1573">
        <v>62</v>
      </c>
      <c r="C168" s="458" t="s">
        <v>1907</v>
      </c>
      <c r="D168" s="1572"/>
      <c r="E168" s="1575"/>
      <c r="F168" s="1979"/>
      <c r="G168" s="1575"/>
    </row>
    <row r="169" spans="1:7" ht="38.25" x14ac:dyDescent="0.2">
      <c r="A169" s="1560">
        <v>12</v>
      </c>
      <c r="B169" s="1561" t="s">
        <v>1908</v>
      </c>
      <c r="C169" s="1547" t="s">
        <v>1909</v>
      </c>
      <c r="D169" s="1560" t="s">
        <v>231</v>
      </c>
      <c r="E169" s="1562">
        <v>13</v>
      </c>
      <c r="F169" s="1976"/>
      <c r="G169" s="1549">
        <f t="shared" si="4"/>
        <v>0</v>
      </c>
    </row>
    <row r="170" spans="1:7" ht="38.25" x14ac:dyDescent="0.2">
      <c r="A170" s="1560">
        <v>13</v>
      </c>
      <c r="B170" s="1561" t="s">
        <v>1910</v>
      </c>
      <c r="C170" s="1547" t="s">
        <v>1911</v>
      </c>
      <c r="D170" s="1560" t="s">
        <v>231</v>
      </c>
      <c r="E170" s="1562">
        <v>2602</v>
      </c>
      <c r="F170" s="1976"/>
      <c r="G170" s="1549">
        <f t="shared" si="4"/>
        <v>0</v>
      </c>
    </row>
    <row r="171" spans="1:7" ht="38.25" x14ac:dyDescent="0.2">
      <c r="A171" s="1560">
        <v>15</v>
      </c>
      <c r="B171" s="1561"/>
      <c r="C171" s="1547" t="s">
        <v>1912</v>
      </c>
      <c r="D171" s="1560" t="s">
        <v>231</v>
      </c>
      <c r="E171" s="1562">
        <v>73</v>
      </c>
      <c r="F171" s="1976"/>
      <c r="G171" s="1549">
        <f t="shared" si="4"/>
        <v>0</v>
      </c>
    </row>
    <row r="172" spans="1:7" ht="63.75" x14ac:dyDescent="0.2">
      <c r="A172" s="1560">
        <v>16</v>
      </c>
      <c r="B172" s="1561" t="s">
        <v>1913</v>
      </c>
      <c r="C172" s="1547" t="s">
        <v>1914</v>
      </c>
      <c r="D172" s="1560" t="s">
        <v>239</v>
      </c>
      <c r="E172" s="1562">
        <v>52</v>
      </c>
      <c r="F172" s="1976"/>
      <c r="G172" s="1549">
        <f t="shared" si="4"/>
        <v>0</v>
      </c>
    </row>
    <row r="173" spans="1:7" ht="51" x14ac:dyDescent="0.2">
      <c r="A173" s="1560">
        <v>17</v>
      </c>
      <c r="B173" s="1561" t="s">
        <v>1915</v>
      </c>
      <c r="C173" s="1547" t="s">
        <v>1916</v>
      </c>
      <c r="D173" s="1560" t="s">
        <v>239</v>
      </c>
      <c r="E173" s="1562">
        <v>12</v>
      </c>
      <c r="F173" s="1976"/>
      <c r="G173" s="1549">
        <f t="shared" si="4"/>
        <v>0</v>
      </c>
    </row>
    <row r="174" spans="1:7" ht="25.5" x14ac:dyDescent="0.2">
      <c r="A174" s="1560">
        <v>18</v>
      </c>
      <c r="B174" s="1561" t="s">
        <v>1917</v>
      </c>
      <c r="C174" s="1547" t="s">
        <v>1918</v>
      </c>
      <c r="D174" s="1560" t="s">
        <v>231</v>
      </c>
      <c r="E174" s="1562">
        <v>1672</v>
      </c>
      <c r="F174" s="1976"/>
      <c r="G174" s="1549">
        <f t="shared" si="4"/>
        <v>0</v>
      </c>
    </row>
    <row r="175" spans="1:7" ht="38.25" x14ac:dyDescent="0.2">
      <c r="A175" s="1560">
        <v>19</v>
      </c>
      <c r="B175" s="1561"/>
      <c r="C175" s="1547" t="s">
        <v>1919</v>
      </c>
      <c r="D175" s="1560" t="s">
        <v>239</v>
      </c>
      <c r="E175" s="1562">
        <v>1</v>
      </c>
      <c r="F175" s="1976"/>
      <c r="G175" s="1549">
        <f t="shared" si="4"/>
        <v>0</v>
      </c>
    </row>
    <row r="176" spans="1:7" ht="25.5" x14ac:dyDescent="0.2">
      <c r="A176" s="1560">
        <v>20</v>
      </c>
      <c r="B176" s="1561" t="s">
        <v>1920</v>
      </c>
      <c r="C176" s="1547" t="s">
        <v>1921</v>
      </c>
      <c r="D176" s="1560" t="s">
        <v>231</v>
      </c>
      <c r="E176" s="1562">
        <v>13</v>
      </c>
      <c r="F176" s="1976"/>
      <c r="G176" s="1549">
        <f t="shared" si="4"/>
        <v>0</v>
      </c>
    </row>
    <row r="177" spans="1:9" ht="25.5" x14ac:dyDescent="0.2">
      <c r="A177" s="1560">
        <v>21</v>
      </c>
      <c r="B177" s="1561" t="s">
        <v>1917</v>
      </c>
      <c r="C177" s="1547" t="s">
        <v>1918</v>
      </c>
      <c r="D177" s="1560" t="s">
        <v>231</v>
      </c>
      <c r="E177" s="1562">
        <v>1414</v>
      </c>
      <c r="F177" s="1976"/>
      <c r="G177" s="1549">
        <f t="shared" si="4"/>
        <v>0</v>
      </c>
    </row>
    <row r="178" spans="1:9" ht="51" x14ac:dyDescent="0.2">
      <c r="A178" s="1560">
        <v>22</v>
      </c>
      <c r="B178" s="1561" t="s">
        <v>1922</v>
      </c>
      <c r="C178" s="1547" t="s">
        <v>1923</v>
      </c>
      <c r="D178" s="1560" t="s">
        <v>231</v>
      </c>
      <c r="E178" s="1562">
        <v>54</v>
      </c>
      <c r="F178" s="1976"/>
      <c r="G178" s="1549">
        <f t="shared" si="4"/>
        <v>0</v>
      </c>
    </row>
    <row r="179" spans="1:9" x14ac:dyDescent="0.2">
      <c r="A179" s="1572"/>
      <c r="B179" s="1573">
        <v>63</v>
      </c>
      <c r="C179" s="458" t="s">
        <v>1594</v>
      </c>
      <c r="D179" s="1572"/>
      <c r="E179" s="1575"/>
      <c r="F179" s="1979"/>
      <c r="G179" s="1575"/>
    </row>
    <row r="180" spans="1:9" ht="38.25" x14ac:dyDescent="0.2">
      <c r="A180" s="1560">
        <v>23</v>
      </c>
      <c r="B180" s="1561" t="s">
        <v>1924</v>
      </c>
      <c r="C180" s="1547" t="s">
        <v>1925</v>
      </c>
      <c r="D180" s="1560" t="s">
        <v>15</v>
      </c>
      <c r="E180" s="1562">
        <v>29</v>
      </c>
      <c r="F180" s="1976"/>
      <c r="G180" s="1549">
        <f t="shared" si="4"/>
        <v>0</v>
      </c>
    </row>
    <row r="181" spans="1:9" ht="12.6" customHeight="1" x14ac:dyDescent="0.2">
      <c r="A181" s="1572"/>
      <c r="B181" s="1573">
        <v>64</v>
      </c>
      <c r="C181" s="458" t="s">
        <v>227</v>
      </c>
      <c r="D181" s="1572"/>
      <c r="E181" s="1575"/>
      <c r="F181" s="1979"/>
      <c r="G181" s="1575"/>
    </row>
    <row r="182" spans="1:9" x14ac:dyDescent="0.2">
      <c r="A182" s="1560">
        <v>24</v>
      </c>
      <c r="B182" s="1561" t="s">
        <v>985</v>
      </c>
      <c r="C182" s="1547" t="s">
        <v>1926</v>
      </c>
      <c r="D182" s="1560" t="s">
        <v>15</v>
      </c>
      <c r="E182" s="1562">
        <v>13</v>
      </c>
      <c r="F182" s="1976"/>
      <c r="G182" s="1549">
        <f t="shared" si="4"/>
        <v>0</v>
      </c>
    </row>
    <row r="183" spans="1:9" x14ac:dyDescent="0.2">
      <c r="A183" s="1560">
        <v>25</v>
      </c>
      <c r="B183" s="1561" t="s">
        <v>1927</v>
      </c>
      <c r="C183" s="1547" t="s">
        <v>1928</v>
      </c>
      <c r="D183" s="1560" t="s">
        <v>15</v>
      </c>
      <c r="E183" s="1562">
        <v>1</v>
      </c>
      <c r="F183" s="1976"/>
      <c r="G183" s="1549">
        <f t="shared" si="4"/>
        <v>0</v>
      </c>
    </row>
    <row r="184" spans="1:9" ht="25.5" x14ac:dyDescent="0.2">
      <c r="A184" s="1560">
        <v>26</v>
      </c>
      <c r="B184" s="1561" t="s">
        <v>1929</v>
      </c>
      <c r="C184" s="1547" t="s">
        <v>1930</v>
      </c>
      <c r="D184" s="1560" t="s">
        <v>231</v>
      </c>
      <c r="E184" s="1562">
        <v>130</v>
      </c>
      <c r="F184" s="1976"/>
      <c r="G184" s="1549">
        <f t="shared" si="4"/>
        <v>0</v>
      </c>
    </row>
    <row r="185" spans="1:9" ht="25.5" x14ac:dyDescent="0.2">
      <c r="A185" s="1560">
        <v>27</v>
      </c>
      <c r="B185" s="1561" t="s">
        <v>1931</v>
      </c>
      <c r="C185" s="1547" t="s">
        <v>1932</v>
      </c>
      <c r="D185" s="1560" t="s">
        <v>231</v>
      </c>
      <c r="E185" s="1562">
        <v>32</v>
      </c>
      <c r="F185" s="1976"/>
      <c r="G185" s="1549">
        <f t="shared" si="4"/>
        <v>0</v>
      </c>
    </row>
    <row r="186" spans="1:9" ht="25.5" x14ac:dyDescent="0.2">
      <c r="A186" s="1560">
        <v>28</v>
      </c>
      <c r="B186" s="1561" t="s">
        <v>1933</v>
      </c>
      <c r="C186" s="1547" t="s">
        <v>1934</v>
      </c>
      <c r="D186" s="1560" t="s">
        <v>231</v>
      </c>
      <c r="E186" s="1562">
        <v>243</v>
      </c>
      <c r="F186" s="1976"/>
      <c r="G186" s="1549">
        <f t="shared" si="4"/>
        <v>0</v>
      </c>
    </row>
    <row r="187" spans="1:9" ht="25.5" x14ac:dyDescent="0.2">
      <c r="A187" s="1560">
        <v>29</v>
      </c>
      <c r="B187" s="1561" t="s">
        <v>1935</v>
      </c>
      <c r="C187" s="1547" t="s">
        <v>1936</v>
      </c>
      <c r="D187" s="1560" t="s">
        <v>15</v>
      </c>
      <c r="E187" s="1562">
        <v>120</v>
      </c>
      <c r="F187" s="1976"/>
      <c r="G187" s="1549">
        <f t="shared" si="4"/>
        <v>0</v>
      </c>
      <c r="I187" s="1505"/>
    </row>
    <row r="188" spans="1:9" ht="25.5" x14ac:dyDescent="0.2">
      <c r="A188" s="1560">
        <v>30</v>
      </c>
      <c r="B188" s="1561" t="s">
        <v>1937</v>
      </c>
      <c r="C188" s="1547" t="s">
        <v>1938</v>
      </c>
      <c r="D188" s="1560" t="s">
        <v>231</v>
      </c>
      <c r="E188" s="1562">
        <v>251</v>
      </c>
      <c r="F188" s="1976"/>
      <c r="G188" s="1549">
        <f t="shared" si="4"/>
        <v>0</v>
      </c>
    </row>
    <row r="189" spans="1:9" ht="25.5" x14ac:dyDescent="0.2">
      <c r="A189" s="1560">
        <v>31</v>
      </c>
      <c r="B189" s="1561" t="s">
        <v>1939</v>
      </c>
      <c r="C189" s="1547" t="s">
        <v>1940</v>
      </c>
      <c r="D189" s="1560" t="s">
        <v>15</v>
      </c>
      <c r="E189" s="1562">
        <v>7</v>
      </c>
      <c r="F189" s="1976"/>
      <c r="G189" s="1549">
        <f t="shared" si="4"/>
        <v>0</v>
      </c>
    </row>
    <row r="190" spans="1:9" ht="25.5" x14ac:dyDescent="0.2">
      <c r="A190" s="1560">
        <v>32</v>
      </c>
      <c r="B190" s="1561" t="s">
        <v>1933</v>
      </c>
      <c r="C190" s="1547" t="s">
        <v>1941</v>
      </c>
      <c r="D190" s="1560" t="s">
        <v>231</v>
      </c>
      <c r="E190" s="1562">
        <v>251</v>
      </c>
      <c r="F190" s="1976"/>
      <c r="G190" s="1549">
        <f t="shared" si="4"/>
        <v>0</v>
      </c>
    </row>
    <row r="191" spans="1:9" ht="15" x14ac:dyDescent="0.25">
      <c r="A191" s="1570"/>
      <c r="B191" s="1571"/>
      <c r="C191" s="438" t="s">
        <v>1942</v>
      </c>
      <c r="D191" s="1570"/>
      <c r="E191" s="1574"/>
      <c r="F191" s="1984"/>
      <c r="G191" s="454">
        <f>SUM(G156:G190)</f>
        <v>0</v>
      </c>
    </row>
    <row r="192" spans="1:9" x14ac:dyDescent="0.2">
      <c r="A192" s="1560"/>
      <c r="B192" s="1561"/>
      <c r="C192" s="1547"/>
      <c r="D192" s="1560"/>
      <c r="E192" s="1562"/>
      <c r="F192" s="1976"/>
      <c r="G192" s="1549"/>
    </row>
    <row r="193" spans="1:7" ht="15" x14ac:dyDescent="0.25">
      <c r="A193" s="1570" t="s">
        <v>284</v>
      </c>
      <c r="B193" s="1571"/>
      <c r="C193" s="438" t="s">
        <v>1943</v>
      </c>
      <c r="D193" s="1570"/>
      <c r="E193" s="1574"/>
      <c r="F193" s="1984"/>
      <c r="G193" s="454"/>
    </row>
    <row r="194" spans="1:7" ht="25.5" x14ac:dyDescent="0.2">
      <c r="A194" s="1560">
        <v>1</v>
      </c>
      <c r="B194" s="1561" t="s">
        <v>1944</v>
      </c>
      <c r="C194" s="1547" t="s">
        <v>1945</v>
      </c>
      <c r="D194" s="1560" t="s">
        <v>231</v>
      </c>
      <c r="E194" s="1562">
        <v>10</v>
      </c>
      <c r="F194" s="1976"/>
      <c r="G194" s="1549">
        <f>ROUND(F194*E194,2)</f>
        <v>0</v>
      </c>
    </row>
    <row r="195" spans="1:7" ht="38.25" x14ac:dyDescent="0.2">
      <c r="A195" s="1560">
        <v>2</v>
      </c>
      <c r="B195" s="1561" t="s">
        <v>1946</v>
      </c>
      <c r="C195" s="1547" t="s">
        <v>1947</v>
      </c>
      <c r="D195" s="1560" t="s">
        <v>231</v>
      </c>
      <c r="E195" s="1562">
        <v>7</v>
      </c>
      <c r="F195" s="1976"/>
      <c r="G195" s="1549">
        <f t="shared" ref="G195:G204" si="5">ROUND(F195*E195,2)</f>
        <v>0</v>
      </c>
    </row>
    <row r="196" spans="1:7" ht="25.5" x14ac:dyDescent="0.2">
      <c r="A196" s="1560">
        <v>3</v>
      </c>
      <c r="B196" s="1561"/>
      <c r="C196" s="1547" t="s">
        <v>1948</v>
      </c>
      <c r="D196" s="1560" t="s">
        <v>15</v>
      </c>
      <c r="E196" s="1562">
        <v>1</v>
      </c>
      <c r="F196" s="1976"/>
      <c r="G196" s="1549">
        <f t="shared" si="5"/>
        <v>0</v>
      </c>
    </row>
    <row r="197" spans="1:7" ht="38.25" x14ac:dyDescent="0.2">
      <c r="A197" s="1560">
        <v>4</v>
      </c>
      <c r="B197" s="1561"/>
      <c r="C197" s="1547" t="s">
        <v>1949</v>
      </c>
      <c r="D197" s="1560" t="s">
        <v>231</v>
      </c>
      <c r="E197" s="1562">
        <v>430</v>
      </c>
      <c r="F197" s="1976"/>
      <c r="G197" s="1549">
        <f t="shared" si="5"/>
        <v>0</v>
      </c>
    </row>
    <row r="198" spans="1:7" ht="51" x14ac:dyDescent="0.2">
      <c r="A198" s="1560">
        <v>5</v>
      </c>
      <c r="B198" s="1561"/>
      <c r="C198" s="1547" t="s">
        <v>1950</v>
      </c>
      <c r="D198" s="1560" t="s">
        <v>231</v>
      </c>
      <c r="E198" s="1562">
        <v>50</v>
      </c>
      <c r="F198" s="1976"/>
      <c r="G198" s="1549">
        <f t="shared" si="5"/>
        <v>0</v>
      </c>
    </row>
    <row r="199" spans="1:7" ht="38.25" x14ac:dyDescent="0.2">
      <c r="A199" s="1560">
        <v>6</v>
      </c>
      <c r="B199" s="1561"/>
      <c r="C199" s="1547" t="s">
        <v>1951</v>
      </c>
      <c r="D199" s="1560" t="s">
        <v>231</v>
      </c>
      <c r="E199" s="1562">
        <v>210</v>
      </c>
      <c r="F199" s="1976"/>
      <c r="G199" s="1549">
        <f t="shared" si="5"/>
        <v>0</v>
      </c>
    </row>
    <row r="200" spans="1:7" ht="63.75" x14ac:dyDescent="0.2">
      <c r="A200" s="1560">
        <v>7</v>
      </c>
      <c r="B200" s="1561" t="s">
        <v>1952</v>
      </c>
      <c r="C200" s="1547" t="s">
        <v>1953</v>
      </c>
      <c r="D200" s="1560" t="s">
        <v>435</v>
      </c>
      <c r="E200" s="1562">
        <v>1</v>
      </c>
      <c r="F200" s="1986">
        <v>52000</v>
      </c>
      <c r="G200" s="1549">
        <f t="shared" si="5"/>
        <v>52000</v>
      </c>
    </row>
    <row r="201" spans="1:7" x14ac:dyDescent="0.2">
      <c r="A201" s="1560">
        <v>8</v>
      </c>
      <c r="B201" s="1561"/>
      <c r="C201" s="1547" t="s">
        <v>1954</v>
      </c>
      <c r="D201" s="1560" t="s">
        <v>435</v>
      </c>
      <c r="E201" s="1562">
        <v>1</v>
      </c>
      <c r="F201" s="1976"/>
      <c r="G201" s="1549">
        <f t="shared" si="5"/>
        <v>0</v>
      </c>
    </row>
    <row r="202" spans="1:7" x14ac:dyDescent="0.2">
      <c r="A202" s="1560">
        <v>9</v>
      </c>
      <c r="B202" s="1561"/>
      <c r="C202" s="1547" t="s">
        <v>1955</v>
      </c>
      <c r="D202" s="1560" t="s">
        <v>435</v>
      </c>
      <c r="E202" s="1562">
        <v>1</v>
      </c>
      <c r="F202" s="1976"/>
      <c r="G202" s="1549">
        <f t="shared" si="5"/>
        <v>0</v>
      </c>
    </row>
    <row r="203" spans="1:7" x14ac:dyDescent="0.2">
      <c r="A203" s="1560">
        <v>10</v>
      </c>
      <c r="B203" s="1561"/>
      <c r="C203" s="1547" t="s">
        <v>169</v>
      </c>
      <c r="D203" s="1560" t="s">
        <v>170</v>
      </c>
      <c r="E203" s="1562">
        <v>340</v>
      </c>
      <c r="F203" s="1986">
        <v>45</v>
      </c>
      <c r="G203" s="1549">
        <f t="shared" si="5"/>
        <v>15300</v>
      </c>
    </row>
    <row r="204" spans="1:7" x14ac:dyDescent="0.2">
      <c r="A204" s="1560">
        <v>11</v>
      </c>
      <c r="B204" s="1561"/>
      <c r="C204" s="1547" t="s">
        <v>1956</v>
      </c>
      <c r="D204" s="1560" t="s">
        <v>170</v>
      </c>
      <c r="E204" s="1562">
        <v>170</v>
      </c>
      <c r="F204" s="1986">
        <v>45</v>
      </c>
      <c r="G204" s="1549">
        <f t="shared" si="5"/>
        <v>7650</v>
      </c>
    </row>
    <row r="205" spans="1:7" ht="15" x14ac:dyDescent="0.25">
      <c r="A205" s="1570" t="s">
        <v>284</v>
      </c>
      <c r="B205" s="1571"/>
      <c r="C205" s="438" t="s">
        <v>1957</v>
      </c>
      <c r="D205" s="1570"/>
      <c r="E205" s="1574"/>
      <c r="F205" s="1958"/>
      <c r="G205" s="454">
        <f>SUM(G194:G204)</f>
        <v>74950</v>
      </c>
    </row>
    <row r="206" spans="1:7" x14ac:dyDescent="0.2">
      <c r="A206" s="712"/>
      <c r="B206" s="1557"/>
      <c r="C206" s="1558"/>
      <c r="D206" s="712"/>
      <c r="E206" s="1559"/>
      <c r="F206" s="1980"/>
      <c r="G206" s="712"/>
    </row>
    <row r="207" spans="1:7" x14ac:dyDescent="0.2">
      <c r="A207" s="712"/>
      <c r="B207" s="1557"/>
      <c r="C207" s="1558"/>
      <c r="D207" s="712"/>
      <c r="E207" s="1559"/>
      <c r="F207" s="1980"/>
      <c r="G207" s="712"/>
    </row>
    <row r="208" spans="1:7" x14ac:dyDescent="0.2">
      <c r="A208" s="712"/>
      <c r="B208" s="1557"/>
      <c r="C208" s="1558"/>
      <c r="D208" s="712"/>
      <c r="E208" s="1559"/>
      <c r="F208" s="1980"/>
      <c r="G208" s="712"/>
    </row>
    <row r="209" spans="1:7" x14ac:dyDescent="0.2">
      <c r="A209" s="712"/>
      <c r="B209" s="1557"/>
      <c r="C209" s="1558"/>
      <c r="D209" s="712"/>
      <c r="E209" s="1559"/>
      <c r="F209" s="1980"/>
      <c r="G209" s="712"/>
    </row>
    <row r="210" spans="1:7" x14ac:dyDescent="0.2">
      <c r="A210" s="712"/>
      <c r="B210" s="1557"/>
      <c r="C210" s="1558"/>
      <c r="D210" s="712"/>
      <c r="E210" s="1559"/>
      <c r="F210" s="1980"/>
      <c r="G210" s="712"/>
    </row>
    <row r="211" spans="1:7" x14ac:dyDescent="0.2">
      <c r="A211" s="712"/>
      <c r="B211" s="1557"/>
      <c r="C211" s="1558"/>
      <c r="D211" s="712"/>
      <c r="E211" s="1559"/>
      <c r="F211" s="1980"/>
      <c r="G211" s="712"/>
    </row>
    <row r="212" spans="1:7" x14ac:dyDescent="0.2">
      <c r="A212" s="712"/>
      <c r="B212" s="1557"/>
      <c r="C212" s="1558"/>
      <c r="D212" s="712"/>
      <c r="E212" s="1559"/>
      <c r="F212" s="1980"/>
      <c r="G212" s="712"/>
    </row>
    <row r="213" spans="1:7" x14ac:dyDescent="0.2">
      <c r="A213" s="712"/>
      <c r="B213" s="1557"/>
      <c r="C213" s="1558"/>
      <c r="D213" s="712"/>
      <c r="E213" s="1559"/>
      <c r="F213" s="1980"/>
      <c r="G213" s="712"/>
    </row>
    <row r="214" spans="1:7" x14ac:dyDescent="0.2">
      <c r="A214" s="712"/>
      <c r="B214" s="1557"/>
      <c r="C214" s="1558"/>
      <c r="D214" s="712"/>
      <c r="E214" s="1559"/>
      <c r="F214" s="1980"/>
      <c r="G214" s="712"/>
    </row>
    <row r="215" spans="1:7" x14ac:dyDescent="0.2">
      <c r="A215" s="712"/>
      <c r="B215" s="1557"/>
      <c r="C215" s="1558"/>
      <c r="D215" s="712"/>
      <c r="E215" s="1559"/>
      <c r="F215" s="1980"/>
      <c r="G215" s="712"/>
    </row>
    <row r="216" spans="1:7" x14ac:dyDescent="0.2">
      <c r="A216" s="712"/>
      <c r="B216" s="1557"/>
      <c r="C216" s="1558"/>
      <c r="D216" s="712"/>
      <c r="E216" s="1559"/>
      <c r="F216" s="1980"/>
      <c r="G216" s="712"/>
    </row>
    <row r="217" spans="1:7" x14ac:dyDescent="0.2">
      <c r="A217" s="712"/>
      <c r="B217" s="1557"/>
      <c r="C217" s="1558"/>
      <c r="D217" s="712"/>
      <c r="E217" s="1559"/>
      <c r="F217" s="1980"/>
      <c r="G217" s="712"/>
    </row>
    <row r="218" spans="1:7" x14ac:dyDescent="0.2">
      <c r="A218" s="712"/>
      <c r="B218" s="1557"/>
      <c r="C218" s="1558"/>
      <c r="D218" s="712"/>
      <c r="E218" s="1559"/>
      <c r="F218" s="1980"/>
      <c r="G218" s="712"/>
    </row>
    <row r="219" spans="1:7" x14ac:dyDescent="0.2">
      <c r="A219" s="712"/>
      <c r="B219" s="1557"/>
      <c r="C219" s="1558"/>
      <c r="D219" s="712"/>
      <c r="E219" s="1559"/>
      <c r="F219" s="1980"/>
      <c r="G219" s="712"/>
    </row>
    <row r="220" spans="1:7" x14ac:dyDescent="0.2">
      <c r="A220" s="712"/>
      <c r="B220" s="1557"/>
      <c r="C220" s="1558"/>
      <c r="D220" s="712"/>
      <c r="E220" s="1559"/>
      <c r="F220" s="1980"/>
      <c r="G220" s="712"/>
    </row>
    <row r="221" spans="1:7" x14ac:dyDescent="0.2">
      <c r="A221" s="712"/>
      <c r="B221" s="1557"/>
      <c r="C221" s="1558"/>
      <c r="D221" s="712"/>
      <c r="E221" s="1559"/>
      <c r="F221" s="1980"/>
      <c r="G221" s="712"/>
    </row>
    <row r="222" spans="1:7" x14ac:dyDescent="0.2">
      <c r="A222" s="712"/>
      <c r="B222" s="1557"/>
      <c r="C222" s="1558"/>
      <c r="D222" s="712"/>
      <c r="E222" s="1559"/>
      <c r="F222" s="1980"/>
      <c r="G222" s="712"/>
    </row>
    <row r="223" spans="1:7" x14ac:dyDescent="0.2">
      <c r="A223" s="712"/>
      <c r="B223" s="1557"/>
      <c r="C223" s="1558"/>
      <c r="D223" s="712"/>
      <c r="E223" s="1559"/>
      <c r="F223" s="1980"/>
      <c r="G223" s="712"/>
    </row>
    <row r="224" spans="1:7" x14ac:dyDescent="0.2">
      <c r="A224" s="712"/>
      <c r="B224" s="1557"/>
      <c r="C224" s="1558"/>
      <c r="D224" s="712"/>
      <c r="E224" s="1559"/>
      <c r="F224" s="1980"/>
      <c r="G224" s="712"/>
    </row>
    <row r="225" spans="1:7" x14ac:dyDescent="0.2">
      <c r="A225" s="712"/>
      <c r="B225" s="1557"/>
      <c r="C225" s="1558"/>
      <c r="D225" s="712"/>
      <c r="E225" s="1559"/>
      <c r="F225" s="1980"/>
      <c r="G225" s="712"/>
    </row>
    <row r="226" spans="1:7" x14ac:dyDescent="0.2">
      <c r="A226" s="712"/>
      <c r="B226" s="1557"/>
      <c r="C226" s="1558"/>
      <c r="D226" s="712"/>
      <c r="E226" s="1559"/>
      <c r="F226" s="1980"/>
      <c r="G226" s="712"/>
    </row>
    <row r="227" spans="1:7" x14ac:dyDescent="0.2">
      <c r="A227" s="712"/>
      <c r="B227" s="1557"/>
      <c r="C227" s="1558"/>
      <c r="D227" s="712"/>
      <c r="E227" s="1559"/>
      <c r="F227" s="1980"/>
      <c r="G227" s="712"/>
    </row>
    <row r="228" spans="1:7" x14ac:dyDescent="0.2">
      <c r="A228" s="712"/>
      <c r="B228" s="1557"/>
      <c r="C228" s="1558"/>
      <c r="D228" s="712"/>
      <c r="E228" s="1559"/>
      <c r="F228" s="1980"/>
      <c r="G228" s="712"/>
    </row>
    <row r="229" spans="1:7" x14ac:dyDescent="0.2">
      <c r="A229" s="712"/>
      <c r="B229" s="1557"/>
      <c r="C229" s="1558"/>
      <c r="D229" s="712"/>
      <c r="E229" s="1559"/>
      <c r="F229" s="1980"/>
      <c r="G229" s="712"/>
    </row>
    <row r="230" spans="1:7" x14ac:dyDescent="0.2">
      <c r="A230" s="712"/>
      <c r="B230" s="1557"/>
      <c r="C230" s="1558"/>
      <c r="D230" s="712"/>
      <c r="E230" s="1559"/>
      <c r="F230" s="1980"/>
      <c r="G230" s="712"/>
    </row>
    <row r="231" spans="1:7" x14ac:dyDescent="0.2">
      <c r="A231" s="712"/>
      <c r="B231" s="1557"/>
      <c r="C231" s="1558"/>
      <c r="D231" s="712"/>
      <c r="E231" s="1559"/>
      <c r="F231" s="1980"/>
      <c r="G231" s="712"/>
    </row>
    <row r="232" spans="1:7" x14ac:dyDescent="0.2">
      <c r="A232" s="712"/>
      <c r="B232" s="1557"/>
      <c r="C232" s="1558"/>
      <c r="D232" s="712"/>
      <c r="E232" s="1559"/>
      <c r="F232" s="1980"/>
      <c r="G232" s="712"/>
    </row>
    <row r="233" spans="1:7" x14ac:dyDescent="0.2">
      <c r="A233" s="712"/>
      <c r="B233" s="1557"/>
      <c r="C233" s="1558"/>
      <c r="D233" s="712"/>
      <c r="E233" s="1559"/>
      <c r="F233" s="1980"/>
      <c r="G233" s="712"/>
    </row>
    <row r="234" spans="1:7" x14ac:dyDescent="0.2">
      <c r="A234" s="712"/>
      <c r="B234" s="1557"/>
      <c r="C234" s="1558"/>
      <c r="D234" s="712"/>
      <c r="E234" s="1559"/>
      <c r="F234" s="1980"/>
      <c r="G234" s="712"/>
    </row>
    <row r="235" spans="1:7" x14ac:dyDescent="0.2">
      <c r="A235" s="712"/>
      <c r="B235" s="1557"/>
      <c r="C235" s="1558"/>
      <c r="D235" s="712"/>
      <c r="E235" s="1559"/>
      <c r="F235" s="1980"/>
      <c r="G235" s="712"/>
    </row>
    <row r="236" spans="1:7" x14ac:dyDescent="0.2">
      <c r="A236" s="712"/>
      <c r="B236" s="1557"/>
      <c r="C236" s="1558"/>
      <c r="D236" s="712"/>
      <c r="E236" s="1559"/>
      <c r="F236" s="1980"/>
      <c r="G236" s="712"/>
    </row>
    <row r="237" spans="1:7" x14ac:dyDescent="0.2">
      <c r="A237" s="712"/>
      <c r="B237" s="1557"/>
      <c r="C237" s="1558"/>
      <c r="D237" s="712"/>
      <c r="E237" s="1559"/>
      <c r="F237" s="1980"/>
      <c r="G237" s="712"/>
    </row>
    <row r="238" spans="1:7" x14ac:dyDescent="0.2">
      <c r="A238" s="712"/>
      <c r="B238" s="1557"/>
      <c r="C238" s="1558"/>
      <c r="D238" s="712"/>
      <c r="E238" s="1559"/>
      <c r="F238" s="1980"/>
      <c r="G238" s="712"/>
    </row>
    <row r="239" spans="1:7" x14ac:dyDescent="0.2">
      <c r="A239" s="712"/>
      <c r="B239" s="1557"/>
      <c r="C239" s="1558"/>
      <c r="D239" s="712"/>
      <c r="E239" s="1559"/>
      <c r="F239" s="1980"/>
      <c r="G239" s="712"/>
    </row>
    <row r="240" spans="1:7" x14ac:dyDescent="0.2">
      <c r="A240" s="712"/>
      <c r="B240" s="1557"/>
      <c r="C240" s="1558"/>
      <c r="D240" s="712"/>
      <c r="E240" s="1559"/>
      <c r="F240" s="1980"/>
      <c r="G240" s="712"/>
    </row>
    <row r="241" spans="1:7" x14ac:dyDescent="0.2">
      <c r="A241" s="712"/>
      <c r="B241" s="1557"/>
      <c r="C241" s="1558"/>
      <c r="D241" s="712"/>
      <c r="E241" s="1559"/>
      <c r="F241" s="1980"/>
      <c r="G241" s="712"/>
    </row>
    <row r="242" spans="1:7" x14ac:dyDescent="0.2">
      <c r="A242" s="712"/>
      <c r="B242" s="1557"/>
      <c r="C242" s="1558"/>
      <c r="D242" s="712"/>
      <c r="E242" s="1559"/>
      <c r="F242" s="1980"/>
      <c r="G242" s="712"/>
    </row>
    <row r="243" spans="1:7" x14ac:dyDescent="0.2">
      <c r="A243" s="712"/>
      <c r="B243" s="1557"/>
      <c r="C243" s="1558"/>
      <c r="D243" s="712"/>
      <c r="E243" s="1559"/>
      <c r="F243" s="1980"/>
      <c r="G243" s="712"/>
    </row>
    <row r="244" spans="1:7" x14ac:dyDescent="0.2">
      <c r="A244" s="712"/>
      <c r="B244" s="1557"/>
      <c r="C244" s="1558"/>
      <c r="D244" s="712"/>
      <c r="E244" s="1559"/>
      <c r="F244" s="1980"/>
      <c r="G244" s="712"/>
    </row>
    <row r="245" spans="1:7" x14ac:dyDescent="0.2">
      <c r="A245" s="712"/>
      <c r="B245" s="1557"/>
      <c r="C245" s="1558"/>
      <c r="D245" s="712"/>
      <c r="E245" s="1559"/>
      <c r="F245" s="1980"/>
      <c r="G245" s="712"/>
    </row>
    <row r="246" spans="1:7" x14ac:dyDescent="0.2">
      <c r="A246" s="712"/>
      <c r="B246" s="1557"/>
      <c r="C246" s="1558"/>
      <c r="D246" s="712"/>
      <c r="E246" s="1559"/>
      <c r="F246" s="1980"/>
      <c r="G246" s="712"/>
    </row>
    <row r="247" spans="1:7" x14ac:dyDescent="0.2">
      <c r="A247" s="712"/>
      <c r="B247" s="1557"/>
      <c r="C247" s="1558"/>
      <c r="D247" s="712"/>
      <c r="E247" s="1559"/>
      <c r="F247" s="1980"/>
      <c r="G247" s="712"/>
    </row>
    <row r="248" spans="1:7" x14ac:dyDescent="0.2">
      <c r="A248" s="712"/>
      <c r="B248" s="1557"/>
      <c r="C248" s="1558"/>
      <c r="D248" s="712"/>
      <c r="E248" s="1559"/>
      <c r="F248" s="1980"/>
      <c r="G248" s="712"/>
    </row>
    <row r="249" spans="1:7" x14ac:dyDescent="0.2">
      <c r="A249" s="712"/>
      <c r="B249" s="1557"/>
      <c r="C249" s="1558"/>
      <c r="D249" s="712"/>
      <c r="E249" s="1559"/>
      <c r="F249" s="1980"/>
      <c r="G249" s="712"/>
    </row>
    <row r="250" spans="1:7" x14ac:dyDescent="0.2">
      <c r="A250" s="712"/>
      <c r="B250" s="1557"/>
      <c r="C250" s="1558"/>
      <c r="D250" s="712"/>
      <c r="E250" s="1559"/>
      <c r="F250" s="1980"/>
      <c r="G250" s="712"/>
    </row>
    <row r="251" spans="1:7" x14ac:dyDescent="0.2">
      <c r="A251" s="712"/>
      <c r="B251" s="1557"/>
      <c r="C251" s="1558"/>
      <c r="D251" s="712"/>
      <c r="E251" s="1559"/>
      <c r="F251" s="1980"/>
      <c r="G251" s="712"/>
    </row>
    <row r="252" spans="1:7" x14ac:dyDescent="0.2">
      <c r="A252" s="712"/>
      <c r="B252" s="1557"/>
      <c r="C252" s="1558"/>
      <c r="D252" s="712"/>
      <c r="E252" s="1559"/>
      <c r="F252" s="1980"/>
      <c r="G252" s="712"/>
    </row>
    <row r="253" spans="1:7" x14ac:dyDescent="0.2">
      <c r="A253" s="712"/>
      <c r="B253" s="1557"/>
      <c r="C253" s="1558"/>
      <c r="D253" s="712"/>
      <c r="E253" s="1559"/>
      <c r="F253" s="1980"/>
      <c r="G253" s="712"/>
    </row>
    <row r="254" spans="1:7" x14ac:dyDescent="0.2">
      <c r="A254" s="712"/>
      <c r="B254" s="1557"/>
      <c r="C254" s="1558"/>
      <c r="D254" s="712"/>
      <c r="E254" s="1559"/>
      <c r="F254" s="1980"/>
      <c r="G254" s="712"/>
    </row>
    <row r="255" spans="1:7" x14ac:dyDescent="0.2">
      <c r="A255" s="712"/>
      <c r="B255" s="1557"/>
      <c r="C255" s="1558"/>
      <c r="D255" s="712"/>
      <c r="E255" s="1559"/>
      <c r="F255" s="1980"/>
      <c r="G255" s="712"/>
    </row>
    <row r="256" spans="1:7" x14ac:dyDescent="0.2">
      <c r="A256" s="712"/>
      <c r="B256" s="1557"/>
      <c r="C256" s="1558"/>
      <c r="D256" s="712"/>
      <c r="E256" s="1559"/>
      <c r="F256" s="1980"/>
      <c r="G256" s="712"/>
    </row>
    <row r="257" spans="1:7" x14ac:dyDescent="0.2">
      <c r="A257" s="712"/>
      <c r="B257" s="1557"/>
      <c r="C257" s="1558"/>
      <c r="D257" s="712"/>
      <c r="E257" s="1559"/>
      <c r="F257" s="1980"/>
      <c r="G257" s="712"/>
    </row>
    <row r="258" spans="1:7" x14ac:dyDescent="0.2">
      <c r="A258" s="712"/>
      <c r="B258" s="1557"/>
      <c r="C258" s="1558"/>
      <c r="D258" s="712"/>
      <c r="E258" s="1559"/>
      <c r="F258" s="1980"/>
      <c r="G258" s="712"/>
    </row>
    <row r="259" spans="1:7" x14ac:dyDescent="0.2">
      <c r="A259" s="712"/>
      <c r="B259" s="1557"/>
      <c r="C259" s="1558"/>
      <c r="D259" s="712"/>
      <c r="E259" s="1559"/>
      <c r="F259" s="1980"/>
      <c r="G259" s="712"/>
    </row>
    <row r="260" spans="1:7" x14ac:dyDescent="0.2">
      <c r="A260" s="712"/>
      <c r="B260" s="1557"/>
      <c r="C260" s="1558"/>
      <c r="D260" s="712"/>
      <c r="E260" s="1559"/>
      <c r="F260" s="1980"/>
      <c r="G260" s="712"/>
    </row>
    <row r="261" spans="1:7" x14ac:dyDescent="0.2">
      <c r="A261" s="712"/>
      <c r="B261" s="1557"/>
      <c r="C261" s="1558"/>
      <c r="D261" s="712"/>
      <c r="E261" s="1559"/>
      <c r="F261" s="1980"/>
      <c r="G261" s="712"/>
    </row>
    <row r="262" spans="1:7" x14ac:dyDescent="0.2">
      <c r="A262" s="712"/>
      <c r="B262" s="1557"/>
      <c r="C262" s="1558"/>
      <c r="D262" s="712"/>
      <c r="E262" s="1559"/>
      <c r="F262" s="1980"/>
      <c r="G262" s="712"/>
    </row>
    <row r="263" spans="1:7" x14ac:dyDescent="0.2">
      <c r="A263" s="712"/>
      <c r="B263" s="1557"/>
      <c r="C263" s="1558"/>
      <c r="D263" s="712"/>
      <c r="E263" s="1559"/>
      <c r="F263" s="1980"/>
      <c r="G263" s="712"/>
    </row>
    <row r="264" spans="1:7" x14ac:dyDescent="0.2">
      <c r="A264" s="712"/>
      <c r="B264" s="1557"/>
      <c r="C264" s="1558"/>
      <c r="D264" s="712"/>
      <c r="E264" s="1559"/>
      <c r="F264" s="1980"/>
      <c r="G264" s="712"/>
    </row>
    <row r="265" spans="1:7" x14ac:dyDescent="0.2">
      <c r="A265" s="712"/>
      <c r="B265" s="1557"/>
      <c r="C265" s="1558"/>
      <c r="D265" s="712"/>
      <c r="E265" s="1559"/>
      <c r="F265" s="1980"/>
      <c r="G265" s="712"/>
    </row>
    <row r="266" spans="1:7" x14ac:dyDescent="0.2">
      <c r="A266" s="712"/>
      <c r="B266" s="1557"/>
      <c r="C266" s="1558"/>
      <c r="D266" s="712"/>
      <c r="E266" s="1559"/>
      <c r="F266" s="1980"/>
      <c r="G266" s="712"/>
    </row>
    <row r="267" spans="1:7" x14ac:dyDescent="0.2">
      <c r="A267" s="712"/>
      <c r="B267" s="1557"/>
      <c r="C267" s="1558"/>
      <c r="D267" s="712"/>
      <c r="E267" s="1559"/>
      <c r="F267" s="1980"/>
      <c r="G267" s="712"/>
    </row>
    <row r="268" spans="1:7" x14ac:dyDescent="0.2">
      <c r="A268" s="712"/>
      <c r="B268" s="1557"/>
      <c r="C268" s="1558"/>
      <c r="D268" s="712"/>
      <c r="E268" s="1559"/>
      <c r="F268" s="1980"/>
      <c r="G268" s="712"/>
    </row>
    <row r="269" spans="1:7" x14ac:dyDescent="0.2">
      <c r="A269" s="712"/>
      <c r="B269" s="1557"/>
      <c r="C269" s="1558"/>
      <c r="D269" s="712"/>
      <c r="E269" s="1559"/>
      <c r="F269" s="1980"/>
      <c r="G269" s="712"/>
    </row>
    <row r="270" spans="1:7" x14ac:dyDescent="0.2">
      <c r="A270" s="712"/>
      <c r="B270" s="1557"/>
      <c r="C270" s="1558"/>
      <c r="D270" s="712"/>
      <c r="E270" s="1559"/>
      <c r="F270" s="1980"/>
      <c r="G270" s="712"/>
    </row>
    <row r="271" spans="1:7" x14ac:dyDescent="0.2">
      <c r="A271" s="712"/>
      <c r="B271" s="1557"/>
      <c r="C271" s="1558"/>
      <c r="D271" s="712"/>
      <c r="E271" s="1559"/>
      <c r="F271" s="1980"/>
      <c r="G271" s="712"/>
    </row>
    <row r="272" spans="1:7" x14ac:dyDescent="0.2">
      <c r="A272" s="712"/>
      <c r="B272" s="1557"/>
      <c r="C272" s="1558"/>
      <c r="D272" s="712"/>
      <c r="E272" s="1559"/>
      <c r="F272" s="1980"/>
      <c r="G272" s="712"/>
    </row>
    <row r="273" spans="1:7" x14ac:dyDescent="0.2">
      <c r="A273" s="712"/>
      <c r="B273" s="1557"/>
      <c r="C273" s="1558"/>
      <c r="D273" s="712"/>
      <c r="E273" s="1559"/>
      <c r="F273" s="1980"/>
      <c r="G273" s="712"/>
    </row>
    <row r="274" spans="1:7" x14ac:dyDescent="0.2">
      <c r="A274" s="712"/>
      <c r="B274" s="1557"/>
      <c r="C274" s="1558"/>
      <c r="D274" s="712"/>
      <c r="E274" s="1559"/>
      <c r="F274" s="1980"/>
      <c r="G274" s="712"/>
    </row>
    <row r="275" spans="1:7" x14ac:dyDescent="0.2">
      <c r="A275" s="712"/>
      <c r="B275" s="1557"/>
      <c r="C275" s="1558"/>
      <c r="D275" s="712"/>
      <c r="E275" s="1559"/>
      <c r="F275" s="1980"/>
      <c r="G275" s="712"/>
    </row>
    <row r="276" spans="1:7" x14ac:dyDescent="0.2">
      <c r="A276" s="712"/>
      <c r="B276" s="1557"/>
      <c r="C276" s="1558"/>
      <c r="D276" s="712"/>
      <c r="E276" s="1559"/>
      <c r="F276" s="1980"/>
      <c r="G276" s="712"/>
    </row>
    <row r="277" spans="1:7" x14ac:dyDescent="0.2">
      <c r="A277" s="712"/>
      <c r="B277" s="1557"/>
      <c r="C277" s="1558"/>
      <c r="D277" s="712"/>
      <c r="E277" s="1559"/>
      <c r="F277" s="1980"/>
      <c r="G277" s="712"/>
    </row>
    <row r="278" spans="1:7" x14ac:dyDescent="0.2">
      <c r="A278" s="712"/>
      <c r="B278" s="1557"/>
      <c r="C278" s="1558"/>
      <c r="D278" s="712"/>
      <c r="E278" s="1559"/>
      <c r="F278" s="1980"/>
      <c r="G278" s="712"/>
    </row>
    <row r="279" spans="1:7" x14ac:dyDescent="0.2">
      <c r="A279" s="712"/>
      <c r="B279" s="1557"/>
      <c r="C279" s="1558"/>
      <c r="D279" s="712"/>
      <c r="E279" s="1559"/>
      <c r="F279" s="1980"/>
      <c r="G279" s="712"/>
    </row>
    <row r="280" spans="1:7" x14ac:dyDescent="0.2">
      <c r="A280" s="712"/>
      <c r="B280" s="1557"/>
      <c r="C280" s="1558"/>
      <c r="D280" s="712"/>
      <c r="E280" s="1559"/>
      <c r="F280" s="1980"/>
      <c r="G280" s="712"/>
    </row>
    <row r="281" spans="1:7" x14ac:dyDescent="0.2">
      <c r="A281" s="712"/>
      <c r="B281" s="1557"/>
      <c r="C281" s="1558"/>
      <c r="D281" s="712"/>
      <c r="E281" s="1559"/>
      <c r="F281" s="1980"/>
      <c r="G281" s="712"/>
    </row>
    <row r="282" spans="1:7" x14ac:dyDescent="0.2">
      <c r="A282" s="712"/>
      <c r="B282" s="1557"/>
      <c r="C282" s="1558"/>
      <c r="D282" s="712"/>
      <c r="E282" s="1559"/>
      <c r="F282" s="1980"/>
      <c r="G282" s="712"/>
    </row>
    <row r="283" spans="1:7" x14ac:dyDescent="0.2">
      <c r="A283" s="712"/>
      <c r="B283" s="1557"/>
      <c r="C283" s="1558"/>
      <c r="D283" s="712"/>
      <c r="E283" s="1559"/>
      <c r="F283" s="1980"/>
      <c r="G283" s="712"/>
    </row>
    <row r="284" spans="1:7" x14ac:dyDescent="0.2">
      <c r="A284" s="712"/>
      <c r="B284" s="1557"/>
      <c r="C284" s="1558"/>
      <c r="D284" s="712"/>
      <c r="E284" s="1559"/>
      <c r="F284" s="1980"/>
      <c r="G284" s="712"/>
    </row>
    <row r="285" spans="1:7" x14ac:dyDescent="0.2">
      <c r="A285" s="712"/>
      <c r="B285" s="1557"/>
      <c r="C285" s="1558"/>
      <c r="D285" s="712"/>
      <c r="E285" s="1559"/>
      <c r="F285" s="1980"/>
      <c r="G285" s="712"/>
    </row>
    <row r="286" spans="1:7" x14ac:dyDescent="0.2">
      <c r="A286" s="712"/>
      <c r="B286" s="1557"/>
      <c r="C286" s="1558"/>
      <c r="D286" s="712"/>
      <c r="E286" s="1559"/>
      <c r="F286" s="1980"/>
      <c r="G286" s="712"/>
    </row>
    <row r="287" spans="1:7" x14ac:dyDescent="0.2">
      <c r="A287" s="712"/>
      <c r="B287" s="1557"/>
      <c r="C287" s="1558"/>
      <c r="D287" s="712"/>
      <c r="E287" s="1559"/>
      <c r="F287" s="1980"/>
      <c r="G287" s="712"/>
    </row>
    <row r="288" spans="1:7" x14ac:dyDescent="0.2">
      <c r="A288" s="712"/>
      <c r="B288" s="1557"/>
      <c r="C288" s="1558"/>
      <c r="D288" s="712"/>
      <c r="E288" s="1559"/>
      <c r="F288" s="1980"/>
      <c r="G288" s="712"/>
    </row>
    <row r="289" spans="1:7" x14ac:dyDescent="0.2">
      <c r="A289" s="712"/>
      <c r="B289" s="1557"/>
      <c r="C289" s="1558"/>
      <c r="D289" s="712"/>
      <c r="E289" s="1559"/>
      <c r="F289" s="1980"/>
      <c r="G289" s="712"/>
    </row>
    <row r="290" spans="1:7" x14ac:dyDescent="0.2">
      <c r="A290" s="712"/>
      <c r="B290" s="1557"/>
      <c r="C290" s="1558"/>
      <c r="D290" s="712"/>
      <c r="E290" s="1559"/>
      <c r="F290" s="1980"/>
      <c r="G290" s="712"/>
    </row>
    <row r="291" spans="1:7" x14ac:dyDescent="0.2">
      <c r="A291" s="712"/>
      <c r="B291" s="1557"/>
      <c r="C291" s="1558"/>
      <c r="D291" s="712"/>
      <c r="E291" s="1559"/>
      <c r="F291" s="1980"/>
      <c r="G291" s="712"/>
    </row>
    <row r="292" spans="1:7" x14ac:dyDescent="0.2">
      <c r="A292" s="712"/>
      <c r="B292" s="1557"/>
      <c r="C292" s="1558"/>
      <c r="D292" s="712"/>
      <c r="E292" s="1559"/>
      <c r="F292" s="1980"/>
      <c r="G292" s="712"/>
    </row>
    <row r="293" spans="1:7" x14ac:dyDescent="0.2">
      <c r="A293" s="712"/>
      <c r="B293" s="1557"/>
      <c r="C293" s="1558"/>
      <c r="D293" s="712"/>
      <c r="E293" s="1559"/>
      <c r="F293" s="1980"/>
      <c r="G293" s="712"/>
    </row>
    <row r="294" spans="1:7" x14ac:dyDescent="0.2">
      <c r="A294" s="712"/>
      <c r="B294" s="1557"/>
      <c r="C294" s="1558"/>
      <c r="D294" s="712"/>
      <c r="E294" s="1559"/>
      <c r="F294" s="1980"/>
      <c r="G294" s="712"/>
    </row>
    <row r="295" spans="1:7" x14ac:dyDescent="0.2">
      <c r="A295" s="712"/>
      <c r="B295" s="1557"/>
      <c r="C295" s="1558"/>
      <c r="D295" s="712"/>
      <c r="E295" s="1559"/>
      <c r="F295" s="1980"/>
      <c r="G295" s="712"/>
    </row>
    <row r="296" spans="1:7" x14ac:dyDescent="0.2">
      <c r="A296" s="712"/>
      <c r="B296" s="1557"/>
      <c r="C296" s="1558"/>
      <c r="D296" s="712"/>
      <c r="E296" s="1559"/>
      <c r="F296" s="1980"/>
      <c r="G296" s="712"/>
    </row>
    <row r="297" spans="1:7" x14ac:dyDescent="0.2">
      <c r="A297" s="712"/>
      <c r="B297" s="1557"/>
      <c r="C297" s="1558"/>
      <c r="D297" s="712"/>
      <c r="E297" s="1559"/>
      <c r="F297" s="1980"/>
      <c r="G297" s="712"/>
    </row>
    <row r="298" spans="1:7" x14ac:dyDescent="0.2">
      <c r="A298" s="712"/>
      <c r="B298" s="1557"/>
      <c r="C298" s="1558"/>
      <c r="D298" s="712"/>
      <c r="E298" s="1559"/>
      <c r="F298" s="1980"/>
      <c r="G298" s="712"/>
    </row>
    <row r="299" spans="1:7" x14ac:dyDescent="0.2">
      <c r="A299" s="712"/>
      <c r="B299" s="1557"/>
      <c r="C299" s="1558"/>
      <c r="D299" s="712"/>
      <c r="E299" s="1559"/>
      <c r="F299" s="1980"/>
      <c r="G299" s="712"/>
    </row>
    <row r="300" spans="1:7" x14ac:dyDescent="0.2">
      <c r="A300" s="712"/>
      <c r="B300" s="1557"/>
      <c r="C300" s="1558"/>
      <c r="D300" s="712"/>
      <c r="E300" s="1559"/>
      <c r="F300" s="1980"/>
      <c r="G300" s="712"/>
    </row>
    <row r="301" spans="1:7" x14ac:dyDescent="0.2">
      <c r="A301" s="712"/>
      <c r="B301" s="1557"/>
      <c r="C301" s="1558"/>
      <c r="D301" s="712"/>
      <c r="E301" s="1559"/>
      <c r="F301" s="1980"/>
      <c r="G301" s="712"/>
    </row>
    <row r="302" spans="1:7" x14ac:dyDescent="0.2">
      <c r="A302" s="712"/>
      <c r="B302" s="1557"/>
      <c r="C302" s="1558"/>
      <c r="D302" s="712"/>
      <c r="E302" s="1559"/>
      <c r="F302" s="1980"/>
      <c r="G302" s="712"/>
    </row>
    <row r="303" spans="1:7" x14ac:dyDescent="0.2">
      <c r="A303" s="712"/>
      <c r="B303" s="1557"/>
      <c r="C303" s="1558"/>
      <c r="D303" s="712"/>
      <c r="E303" s="1559"/>
      <c r="F303" s="1980"/>
      <c r="G303" s="712"/>
    </row>
    <row r="304" spans="1:7" x14ac:dyDescent="0.2">
      <c r="A304" s="712"/>
      <c r="B304" s="1557"/>
      <c r="C304" s="1558"/>
      <c r="D304" s="712"/>
      <c r="E304" s="1559"/>
      <c r="F304" s="1980"/>
      <c r="G304" s="712"/>
    </row>
    <row r="305" spans="1:7" x14ac:dyDescent="0.2">
      <c r="A305" s="712"/>
      <c r="B305" s="1557"/>
      <c r="C305" s="1558"/>
      <c r="D305" s="712"/>
      <c r="E305" s="1559"/>
      <c r="F305" s="1980"/>
      <c r="G305" s="712"/>
    </row>
    <row r="306" spans="1:7" x14ac:dyDescent="0.2">
      <c r="A306" s="712"/>
      <c r="B306" s="1557"/>
      <c r="C306" s="1558"/>
      <c r="D306" s="712"/>
      <c r="E306" s="1559"/>
      <c r="F306" s="1980"/>
      <c r="G306" s="712"/>
    </row>
    <row r="307" spans="1:7" x14ac:dyDescent="0.2">
      <c r="A307" s="712"/>
      <c r="B307" s="1557"/>
      <c r="C307" s="1558"/>
      <c r="D307" s="712"/>
      <c r="E307" s="1559"/>
      <c r="F307" s="1980"/>
      <c r="G307" s="712"/>
    </row>
    <row r="308" spans="1:7" x14ac:dyDescent="0.2">
      <c r="A308" s="712"/>
      <c r="B308" s="1557"/>
      <c r="C308" s="1558"/>
      <c r="D308" s="712"/>
      <c r="E308" s="1559"/>
      <c r="F308" s="1980"/>
      <c r="G308" s="712"/>
    </row>
    <row r="309" spans="1:7" x14ac:dyDescent="0.2">
      <c r="A309" s="712"/>
      <c r="B309" s="1557"/>
      <c r="C309" s="1558"/>
      <c r="D309" s="712"/>
      <c r="E309" s="1559"/>
      <c r="F309" s="1980"/>
      <c r="G309" s="712"/>
    </row>
    <row r="310" spans="1:7" x14ac:dyDescent="0.2">
      <c r="A310" s="712"/>
      <c r="B310" s="1557"/>
      <c r="C310" s="1558"/>
      <c r="D310" s="712"/>
      <c r="E310" s="1559"/>
      <c r="F310" s="1980"/>
      <c r="G310" s="712"/>
    </row>
    <row r="311" spans="1:7" x14ac:dyDescent="0.2">
      <c r="A311" s="712"/>
      <c r="B311" s="1557"/>
      <c r="C311" s="1558"/>
      <c r="D311" s="712"/>
      <c r="E311" s="1559"/>
      <c r="F311" s="1980"/>
      <c r="G311" s="712"/>
    </row>
    <row r="312" spans="1:7" x14ac:dyDescent="0.2">
      <c r="A312" s="712"/>
      <c r="B312" s="1557"/>
      <c r="C312" s="1558"/>
      <c r="D312" s="712"/>
      <c r="E312" s="1559"/>
      <c r="F312" s="1980"/>
      <c r="G312" s="712"/>
    </row>
    <row r="313" spans="1:7" x14ac:dyDescent="0.2">
      <c r="A313" s="712"/>
      <c r="B313" s="1557"/>
      <c r="C313" s="1558"/>
      <c r="D313" s="712"/>
      <c r="E313" s="1559"/>
      <c r="F313" s="1980"/>
      <c r="G313" s="712"/>
    </row>
    <row r="314" spans="1:7" x14ac:dyDescent="0.2">
      <c r="A314" s="712"/>
      <c r="B314" s="1557"/>
      <c r="C314" s="1558"/>
      <c r="D314" s="712"/>
      <c r="E314" s="1559"/>
      <c r="F314" s="1980"/>
      <c r="G314" s="712"/>
    </row>
    <row r="315" spans="1:7" x14ac:dyDescent="0.2">
      <c r="A315" s="712"/>
      <c r="B315" s="1557"/>
      <c r="C315" s="1558"/>
      <c r="D315" s="712"/>
      <c r="E315" s="1559"/>
      <c r="F315" s="1980"/>
      <c r="G315" s="712"/>
    </row>
    <row r="316" spans="1:7" x14ac:dyDescent="0.2">
      <c r="A316" s="712"/>
      <c r="B316" s="1557"/>
      <c r="C316" s="1558"/>
      <c r="D316" s="712"/>
      <c r="E316" s="1559"/>
      <c r="F316" s="1980"/>
      <c r="G316" s="712"/>
    </row>
    <row r="317" spans="1:7" x14ac:dyDescent="0.2">
      <c r="A317" s="712"/>
      <c r="B317" s="1557"/>
      <c r="C317" s="1558"/>
      <c r="D317" s="712"/>
      <c r="E317" s="1559"/>
      <c r="F317" s="1980"/>
      <c r="G317" s="712"/>
    </row>
    <row r="318" spans="1:7" x14ac:dyDescent="0.2">
      <c r="A318" s="712"/>
      <c r="B318" s="1557"/>
      <c r="C318" s="1558"/>
      <c r="D318" s="712"/>
      <c r="E318" s="1559"/>
      <c r="F318" s="1980"/>
      <c r="G318" s="712"/>
    </row>
    <row r="319" spans="1:7" x14ac:dyDescent="0.2">
      <c r="A319" s="712"/>
      <c r="B319" s="1557"/>
      <c r="C319" s="1558"/>
      <c r="D319" s="712"/>
      <c r="E319" s="1559"/>
      <c r="F319" s="1980"/>
      <c r="G319" s="712"/>
    </row>
    <row r="320" spans="1:7" x14ac:dyDescent="0.2">
      <c r="A320" s="712"/>
      <c r="B320" s="1557"/>
      <c r="C320" s="1558"/>
      <c r="D320" s="712"/>
      <c r="E320" s="1559"/>
      <c r="F320" s="1980"/>
      <c r="G320" s="712"/>
    </row>
    <row r="321" spans="1:7" x14ac:dyDescent="0.2">
      <c r="A321" s="712"/>
      <c r="B321" s="1557"/>
      <c r="C321" s="1558"/>
      <c r="D321" s="712"/>
      <c r="E321" s="1559"/>
      <c r="F321" s="1980"/>
      <c r="G321" s="712"/>
    </row>
    <row r="322" spans="1:7" x14ac:dyDescent="0.2">
      <c r="A322" s="712"/>
      <c r="B322" s="1557"/>
      <c r="C322" s="1558"/>
      <c r="D322" s="712"/>
      <c r="E322" s="1559"/>
      <c r="F322" s="1980"/>
      <c r="G322" s="712"/>
    </row>
    <row r="323" spans="1:7" x14ac:dyDescent="0.2">
      <c r="A323" s="712"/>
      <c r="B323" s="1557"/>
      <c r="C323" s="1558"/>
      <c r="D323" s="712"/>
      <c r="E323" s="1559"/>
      <c r="F323" s="1980"/>
      <c r="G323" s="712"/>
    </row>
    <row r="324" spans="1:7" x14ac:dyDescent="0.2">
      <c r="A324" s="712"/>
      <c r="B324" s="1557"/>
      <c r="C324" s="1558"/>
      <c r="D324" s="712"/>
      <c r="E324" s="1559"/>
      <c r="F324" s="1980"/>
      <c r="G324" s="712"/>
    </row>
    <row r="325" spans="1:7" x14ac:dyDescent="0.2">
      <c r="A325" s="712"/>
      <c r="B325" s="1557"/>
      <c r="C325" s="1558"/>
      <c r="D325" s="712"/>
      <c r="E325" s="1559"/>
      <c r="F325" s="1980"/>
      <c r="G325" s="712"/>
    </row>
    <row r="326" spans="1:7" x14ac:dyDescent="0.2">
      <c r="A326" s="712"/>
      <c r="B326" s="1557"/>
      <c r="C326" s="1558"/>
      <c r="D326" s="712"/>
      <c r="E326" s="1559"/>
      <c r="F326" s="1980"/>
      <c r="G326" s="712"/>
    </row>
    <row r="327" spans="1:7" x14ac:dyDescent="0.2">
      <c r="A327" s="712"/>
      <c r="B327" s="1557"/>
      <c r="C327" s="1558"/>
      <c r="D327" s="712"/>
      <c r="E327" s="1559"/>
      <c r="F327" s="1980"/>
      <c r="G327" s="712"/>
    </row>
    <row r="328" spans="1:7" x14ac:dyDescent="0.2">
      <c r="A328" s="712"/>
      <c r="B328" s="1557"/>
      <c r="C328" s="1558"/>
      <c r="D328" s="712"/>
      <c r="E328" s="1559"/>
      <c r="F328" s="1980"/>
      <c r="G328" s="712"/>
    </row>
    <row r="329" spans="1:7" x14ac:dyDescent="0.2">
      <c r="A329" s="712"/>
      <c r="B329" s="1557"/>
      <c r="C329" s="1558"/>
      <c r="D329" s="712"/>
      <c r="E329" s="1559"/>
      <c r="F329" s="1980"/>
      <c r="G329" s="712"/>
    </row>
    <row r="330" spans="1:7" x14ac:dyDescent="0.2">
      <c r="A330" s="712"/>
      <c r="B330" s="1557"/>
      <c r="C330" s="1558"/>
      <c r="D330" s="712"/>
      <c r="E330" s="1559"/>
      <c r="F330" s="1980"/>
      <c r="G330" s="712"/>
    </row>
    <row r="331" spans="1:7" x14ac:dyDescent="0.2">
      <c r="A331" s="712"/>
      <c r="B331" s="1557"/>
      <c r="C331" s="1558"/>
      <c r="D331" s="712"/>
      <c r="E331" s="1559"/>
      <c r="F331" s="1980"/>
      <c r="G331" s="712"/>
    </row>
    <row r="332" spans="1:7" x14ac:dyDescent="0.2">
      <c r="A332" s="712"/>
      <c r="B332" s="1557"/>
      <c r="C332" s="1558"/>
      <c r="D332" s="712"/>
      <c r="E332" s="1559"/>
      <c r="F332" s="1980"/>
      <c r="G332" s="712"/>
    </row>
    <row r="333" spans="1:7" x14ac:dyDescent="0.2">
      <c r="A333" s="712"/>
      <c r="B333" s="1557"/>
      <c r="C333" s="1558"/>
      <c r="D333" s="712"/>
      <c r="E333" s="1559"/>
      <c r="F333" s="1980"/>
      <c r="G333" s="712"/>
    </row>
    <row r="334" spans="1:7" x14ac:dyDescent="0.2">
      <c r="A334" s="712"/>
      <c r="B334" s="1557"/>
      <c r="C334" s="1558"/>
      <c r="D334" s="712"/>
      <c r="E334" s="1559"/>
      <c r="F334" s="1980"/>
      <c r="G334" s="712"/>
    </row>
    <row r="335" spans="1:7" x14ac:dyDescent="0.2">
      <c r="A335" s="712"/>
      <c r="B335" s="1557"/>
      <c r="C335" s="1558"/>
      <c r="D335" s="712"/>
      <c r="E335" s="1559"/>
      <c r="F335" s="1980"/>
      <c r="G335" s="712"/>
    </row>
    <row r="336" spans="1:7" x14ac:dyDescent="0.2">
      <c r="A336" s="712"/>
      <c r="B336" s="1557"/>
      <c r="C336" s="1558"/>
      <c r="D336" s="712"/>
      <c r="E336" s="1559"/>
      <c r="F336" s="1980"/>
      <c r="G336" s="712"/>
    </row>
    <row r="337" spans="1:7" x14ac:dyDescent="0.2">
      <c r="A337" s="712"/>
      <c r="B337" s="1557"/>
      <c r="C337" s="1558"/>
      <c r="D337" s="712"/>
      <c r="E337" s="1559"/>
      <c r="F337" s="1980"/>
      <c r="G337" s="712"/>
    </row>
    <row r="338" spans="1:7" x14ac:dyDescent="0.2">
      <c r="A338" s="712"/>
      <c r="B338" s="1557"/>
      <c r="C338" s="1558"/>
      <c r="D338" s="712"/>
      <c r="E338" s="1559"/>
      <c r="F338" s="1980"/>
      <c r="G338" s="712"/>
    </row>
    <row r="339" spans="1:7" x14ac:dyDescent="0.2">
      <c r="A339" s="712"/>
      <c r="B339" s="1557"/>
      <c r="C339" s="1558"/>
      <c r="D339" s="712"/>
      <c r="E339" s="1559"/>
      <c r="F339" s="1980"/>
      <c r="G339" s="712"/>
    </row>
    <row r="340" spans="1:7" x14ac:dyDescent="0.2">
      <c r="A340" s="712"/>
      <c r="B340" s="712"/>
      <c r="C340" s="1558"/>
      <c r="D340" s="712"/>
      <c r="E340" s="1559"/>
      <c r="F340" s="1980"/>
      <c r="G340" s="712"/>
    </row>
    <row r="341" spans="1:7" x14ac:dyDescent="0.2">
      <c r="A341" s="712"/>
      <c r="B341" s="712"/>
      <c r="C341" s="1558"/>
      <c r="D341" s="712"/>
      <c r="E341" s="1559"/>
      <c r="F341" s="1980"/>
      <c r="G341" s="712"/>
    </row>
    <row r="342" spans="1:7" x14ac:dyDescent="0.2">
      <c r="A342" s="712"/>
      <c r="B342" s="712"/>
      <c r="C342" s="1558"/>
      <c r="D342" s="712"/>
      <c r="E342" s="1559"/>
      <c r="F342" s="1980"/>
      <c r="G342" s="712"/>
    </row>
    <row r="343" spans="1:7" x14ac:dyDescent="0.2">
      <c r="A343" s="712"/>
      <c r="B343" s="712"/>
      <c r="C343" s="1558"/>
      <c r="D343" s="712"/>
      <c r="E343" s="1559"/>
      <c r="F343" s="1980"/>
      <c r="G343" s="712"/>
    </row>
    <row r="344" spans="1:7" x14ac:dyDescent="0.2">
      <c r="A344" s="712"/>
      <c r="B344" s="712"/>
      <c r="C344" s="1558"/>
      <c r="D344" s="712"/>
      <c r="E344" s="1559"/>
      <c r="F344" s="1980"/>
      <c r="G344" s="712"/>
    </row>
    <row r="345" spans="1:7" x14ac:dyDescent="0.2">
      <c r="A345" s="712"/>
      <c r="B345" s="712"/>
      <c r="C345" s="1558"/>
      <c r="D345" s="712"/>
      <c r="E345" s="1559"/>
      <c r="F345" s="1980"/>
      <c r="G345" s="712"/>
    </row>
    <row r="346" spans="1:7" x14ac:dyDescent="0.2">
      <c r="A346" s="712"/>
      <c r="B346" s="712"/>
      <c r="C346" s="1558"/>
      <c r="D346" s="712"/>
      <c r="E346" s="1559"/>
      <c r="F346" s="1980"/>
      <c r="G346" s="712"/>
    </row>
    <row r="347" spans="1:7" x14ac:dyDescent="0.2">
      <c r="A347" s="712"/>
      <c r="B347" s="712"/>
      <c r="C347" s="1558"/>
      <c r="D347" s="712"/>
      <c r="E347" s="1559"/>
      <c r="F347" s="1980"/>
      <c r="G347" s="712"/>
    </row>
    <row r="348" spans="1:7" x14ac:dyDescent="0.2">
      <c r="A348" s="712"/>
      <c r="B348" s="712"/>
      <c r="C348" s="1558"/>
      <c r="D348" s="712"/>
      <c r="E348" s="1559"/>
      <c r="F348" s="1980"/>
      <c r="G348" s="712"/>
    </row>
    <row r="349" spans="1:7" x14ac:dyDescent="0.2">
      <c r="A349" s="712"/>
      <c r="B349" s="712"/>
      <c r="C349" s="1558"/>
      <c r="D349" s="712"/>
      <c r="E349" s="1559"/>
      <c r="F349" s="1980"/>
      <c r="G349" s="712"/>
    </row>
    <row r="350" spans="1:7" x14ac:dyDescent="0.2">
      <c r="A350" s="712"/>
      <c r="B350" s="712"/>
      <c r="C350" s="1558"/>
      <c r="D350" s="712"/>
      <c r="E350" s="1559"/>
      <c r="F350" s="1980"/>
      <c r="G350" s="712"/>
    </row>
    <row r="351" spans="1:7" x14ac:dyDescent="0.2">
      <c r="A351" s="712"/>
      <c r="B351" s="712"/>
      <c r="C351" s="1558"/>
      <c r="D351" s="712"/>
      <c r="E351" s="1559"/>
      <c r="F351" s="1980"/>
      <c r="G351" s="712"/>
    </row>
    <row r="352" spans="1:7" x14ac:dyDescent="0.2">
      <c r="A352" s="712"/>
      <c r="B352" s="712"/>
      <c r="C352" s="1558"/>
      <c r="D352" s="712"/>
      <c r="E352" s="1559"/>
      <c r="F352" s="1980"/>
      <c r="G352" s="712"/>
    </row>
    <row r="353" spans="1:7" x14ac:dyDescent="0.2">
      <c r="A353" s="712"/>
      <c r="B353" s="712"/>
      <c r="C353" s="1558"/>
      <c r="D353" s="712"/>
      <c r="E353" s="1559"/>
      <c r="F353" s="1980"/>
      <c r="G353" s="712"/>
    </row>
    <row r="354" spans="1:7" x14ac:dyDescent="0.2">
      <c r="A354" s="712"/>
      <c r="B354" s="712"/>
      <c r="C354" s="1558"/>
      <c r="D354" s="712"/>
      <c r="E354" s="1559"/>
      <c r="F354" s="1980"/>
      <c r="G354" s="712"/>
    </row>
    <row r="355" spans="1:7" x14ac:dyDescent="0.2">
      <c r="A355" s="712"/>
      <c r="B355" s="712"/>
      <c r="C355" s="1558"/>
      <c r="D355" s="712"/>
      <c r="E355" s="1559"/>
      <c r="F355" s="1980"/>
      <c r="G355" s="712"/>
    </row>
    <row r="356" spans="1:7" x14ac:dyDescent="0.2">
      <c r="A356" s="712"/>
      <c r="B356" s="712"/>
      <c r="C356" s="1558"/>
      <c r="D356" s="712"/>
      <c r="E356" s="1559"/>
      <c r="F356" s="1980"/>
      <c r="G356" s="712"/>
    </row>
    <row r="357" spans="1:7" x14ac:dyDescent="0.2">
      <c r="A357" s="712"/>
      <c r="B357" s="712"/>
      <c r="C357" s="1558"/>
      <c r="D357" s="712"/>
      <c r="E357" s="1559"/>
      <c r="F357" s="1980"/>
      <c r="G357" s="712"/>
    </row>
    <row r="358" spans="1:7" x14ac:dyDescent="0.2">
      <c r="A358" s="712"/>
      <c r="B358" s="712"/>
      <c r="C358" s="1558"/>
      <c r="D358" s="712"/>
      <c r="E358" s="1559"/>
      <c r="F358" s="1980"/>
      <c r="G358" s="712"/>
    </row>
    <row r="359" spans="1:7" x14ac:dyDescent="0.2">
      <c r="A359" s="712"/>
      <c r="B359" s="712"/>
      <c r="C359" s="1558"/>
      <c r="D359" s="712"/>
      <c r="E359" s="1559"/>
      <c r="F359" s="1980"/>
      <c r="G359" s="712"/>
    </row>
    <row r="360" spans="1:7" x14ac:dyDescent="0.2">
      <c r="A360" s="712"/>
      <c r="B360" s="712"/>
      <c r="C360" s="1558"/>
      <c r="D360" s="712"/>
      <c r="E360" s="1559"/>
      <c r="F360" s="1980"/>
      <c r="G360" s="712"/>
    </row>
    <row r="361" spans="1:7" x14ac:dyDescent="0.2">
      <c r="A361" s="712"/>
      <c r="B361" s="712"/>
      <c r="C361" s="1558"/>
      <c r="D361" s="712"/>
      <c r="E361" s="1559"/>
      <c r="F361" s="1980"/>
      <c r="G361" s="712"/>
    </row>
    <row r="362" spans="1:7" ht="12" customHeight="1" x14ac:dyDescent="0.2">
      <c r="A362" s="712"/>
      <c r="B362" s="712"/>
      <c r="C362" s="1558"/>
      <c r="D362" s="712"/>
      <c r="E362" s="1559"/>
      <c r="F362" s="1980"/>
      <c r="G362" s="712"/>
    </row>
    <row r="363" spans="1:7" ht="12" customHeight="1" x14ac:dyDescent="0.2">
      <c r="A363" s="712"/>
      <c r="B363" s="712"/>
      <c r="C363" s="1558"/>
      <c r="D363" s="712"/>
      <c r="E363" s="1559"/>
      <c r="F363" s="1980"/>
      <c r="G363" s="712"/>
    </row>
    <row r="364" spans="1:7" ht="12" customHeight="1" x14ac:dyDescent="0.2">
      <c r="A364" s="712"/>
      <c r="B364" s="712"/>
      <c r="C364" s="1558"/>
      <c r="D364" s="712"/>
      <c r="E364" s="1559"/>
      <c r="F364" s="1980"/>
      <c r="G364" s="712"/>
    </row>
    <row r="365" spans="1:7" ht="12" customHeight="1" x14ac:dyDescent="0.2">
      <c r="A365" s="712"/>
      <c r="B365" s="712"/>
      <c r="C365" s="1558"/>
      <c r="D365" s="712"/>
      <c r="E365" s="1559"/>
      <c r="F365" s="1980"/>
      <c r="G365" s="712"/>
    </row>
    <row r="366" spans="1:7" ht="12" customHeight="1" x14ac:dyDescent="0.2">
      <c r="A366" s="712"/>
      <c r="B366" s="712"/>
      <c r="C366" s="1558"/>
      <c r="D366" s="712"/>
      <c r="E366" s="1559"/>
      <c r="F366" s="1980"/>
      <c r="G366" s="712"/>
    </row>
    <row r="367" spans="1:7" ht="12" customHeight="1" x14ac:dyDescent="0.2">
      <c r="A367" s="712"/>
      <c r="B367" s="712"/>
      <c r="C367" s="1558"/>
      <c r="D367" s="712"/>
      <c r="E367" s="1559"/>
      <c r="F367" s="1980"/>
      <c r="G367" s="712"/>
    </row>
    <row r="368" spans="1:7" ht="12" customHeight="1" x14ac:dyDescent="0.2">
      <c r="A368" s="712"/>
      <c r="B368" s="712"/>
      <c r="C368" s="1558"/>
      <c r="D368" s="712"/>
      <c r="E368" s="1559"/>
      <c r="F368" s="1980"/>
      <c r="G368" s="712"/>
    </row>
    <row r="369" spans="1:7" ht="12" customHeight="1" x14ac:dyDescent="0.2">
      <c r="A369" s="712"/>
      <c r="B369" s="712"/>
      <c r="C369" s="1558"/>
      <c r="D369" s="712"/>
      <c r="E369" s="1559"/>
      <c r="F369" s="1980"/>
      <c r="G369" s="712"/>
    </row>
    <row r="370" spans="1:7" ht="12" customHeight="1" x14ac:dyDescent="0.2">
      <c r="A370" s="712"/>
      <c r="B370" s="712"/>
      <c r="C370" s="1558"/>
      <c r="D370" s="712"/>
      <c r="E370" s="1559"/>
      <c r="F370" s="1980"/>
      <c r="G370" s="712"/>
    </row>
    <row r="371" spans="1:7" ht="12" customHeight="1" x14ac:dyDescent="0.2">
      <c r="A371" s="712"/>
      <c r="B371" s="712"/>
      <c r="C371" s="1558"/>
      <c r="D371" s="712"/>
      <c r="E371" s="1559"/>
      <c r="F371" s="1980"/>
      <c r="G371" s="712"/>
    </row>
    <row r="372" spans="1:7" ht="12" customHeight="1" x14ac:dyDescent="0.2">
      <c r="A372" s="712"/>
      <c r="B372" s="712"/>
      <c r="C372" s="1558"/>
      <c r="D372" s="712"/>
      <c r="E372" s="1559"/>
      <c r="F372" s="1980"/>
      <c r="G372" s="712"/>
    </row>
    <row r="373" spans="1:7" ht="12" customHeight="1" x14ac:dyDescent="0.2">
      <c r="A373" s="712"/>
      <c r="B373" s="712"/>
      <c r="C373" s="1558"/>
      <c r="D373" s="712"/>
      <c r="E373" s="1559"/>
      <c r="F373" s="1980"/>
      <c r="G373" s="712"/>
    </row>
    <row r="374" spans="1:7" ht="12" customHeight="1" x14ac:dyDescent="0.2">
      <c r="A374" s="712"/>
      <c r="B374" s="712"/>
      <c r="C374" s="1558"/>
      <c r="D374" s="712"/>
      <c r="E374" s="1559"/>
      <c r="F374" s="1980"/>
      <c r="G374" s="712"/>
    </row>
    <row r="375" spans="1:7" ht="12" customHeight="1" x14ac:dyDescent="0.2">
      <c r="A375" s="712"/>
      <c r="B375" s="712"/>
      <c r="C375" s="1558"/>
      <c r="D375" s="712"/>
      <c r="E375" s="1559"/>
      <c r="F375" s="1980"/>
      <c r="G375" s="712"/>
    </row>
    <row r="376" spans="1:7" ht="12" customHeight="1" x14ac:dyDescent="0.2">
      <c r="A376" s="712"/>
      <c r="B376" s="712"/>
      <c r="C376" s="1558"/>
      <c r="D376" s="712"/>
      <c r="E376" s="1559"/>
      <c r="F376" s="1980"/>
      <c r="G376" s="712"/>
    </row>
    <row r="377" spans="1:7" ht="12" customHeight="1" x14ac:dyDescent="0.2">
      <c r="A377" s="712"/>
      <c r="B377" s="712"/>
      <c r="C377" s="1558"/>
      <c r="D377" s="712"/>
      <c r="E377" s="1559"/>
      <c r="F377" s="1980"/>
      <c r="G377" s="712"/>
    </row>
    <row r="378" spans="1:7" ht="12" customHeight="1" x14ac:dyDescent="0.2">
      <c r="A378" s="712"/>
      <c r="B378" s="712"/>
      <c r="C378" s="1558"/>
      <c r="D378" s="712"/>
      <c r="E378" s="1559"/>
      <c r="F378" s="1980"/>
      <c r="G378" s="712"/>
    </row>
    <row r="379" spans="1:7" ht="12" customHeight="1" x14ac:dyDescent="0.2">
      <c r="A379" s="712"/>
      <c r="B379" s="712"/>
      <c r="C379" s="1558"/>
      <c r="D379" s="712"/>
      <c r="E379" s="1559"/>
      <c r="F379" s="1980"/>
      <c r="G379" s="712"/>
    </row>
    <row r="380" spans="1:7" ht="12" customHeight="1" x14ac:dyDescent="0.2">
      <c r="A380" s="712"/>
      <c r="B380" s="712"/>
      <c r="C380" s="1558"/>
      <c r="D380" s="712"/>
      <c r="E380" s="1559"/>
      <c r="F380" s="1980"/>
      <c r="G380" s="712"/>
    </row>
    <row r="381" spans="1:7" ht="12" customHeight="1" x14ac:dyDescent="0.2">
      <c r="A381" s="712"/>
      <c r="B381" s="712"/>
      <c r="C381" s="1558"/>
      <c r="D381" s="712"/>
      <c r="E381" s="1559"/>
      <c r="F381" s="1980"/>
      <c r="G381" s="712"/>
    </row>
    <row r="382" spans="1:7" ht="12" customHeight="1" x14ac:dyDescent="0.2">
      <c r="A382" s="712"/>
      <c r="B382" s="712"/>
      <c r="C382" s="1558"/>
      <c r="D382" s="712"/>
      <c r="E382" s="1559"/>
      <c r="F382" s="1980"/>
      <c r="G382" s="712"/>
    </row>
    <row r="383" spans="1:7" ht="12" customHeight="1" x14ac:dyDescent="0.2">
      <c r="A383" s="712"/>
      <c r="B383" s="712"/>
      <c r="C383" s="1558"/>
      <c r="D383" s="712"/>
      <c r="E383" s="1559"/>
      <c r="F383" s="1980"/>
      <c r="G383" s="712"/>
    </row>
    <row r="384" spans="1:7" ht="12" customHeight="1" x14ac:dyDescent="0.2">
      <c r="A384" s="712"/>
      <c r="B384" s="712"/>
      <c r="C384" s="1558"/>
      <c r="D384" s="712"/>
      <c r="E384" s="1559"/>
      <c r="F384" s="1980"/>
      <c r="G384" s="712"/>
    </row>
    <row r="385" spans="1:7" ht="12" customHeight="1" x14ac:dyDescent="0.2">
      <c r="A385" s="712"/>
      <c r="B385" s="712"/>
      <c r="C385" s="1558"/>
      <c r="D385" s="712"/>
      <c r="E385" s="1559"/>
      <c r="F385" s="1980"/>
      <c r="G385" s="712"/>
    </row>
    <row r="386" spans="1:7" ht="12" customHeight="1" x14ac:dyDescent="0.2">
      <c r="A386" s="712"/>
      <c r="B386" s="712"/>
      <c r="C386" s="1558"/>
      <c r="D386" s="712"/>
      <c r="E386" s="1559"/>
      <c r="F386" s="1980"/>
      <c r="G386" s="712"/>
    </row>
    <row r="387" spans="1:7" ht="12" customHeight="1" x14ac:dyDescent="0.2">
      <c r="A387" s="712"/>
      <c r="B387" s="712"/>
      <c r="C387" s="1558"/>
      <c r="D387" s="712"/>
      <c r="E387" s="1559"/>
      <c r="F387" s="1980"/>
      <c r="G387" s="712"/>
    </row>
    <row r="388" spans="1:7" ht="12" customHeight="1" x14ac:dyDescent="0.2">
      <c r="A388" s="712"/>
      <c r="B388" s="712"/>
      <c r="C388" s="1558"/>
      <c r="D388" s="712"/>
      <c r="E388" s="1559"/>
      <c r="F388" s="1980"/>
      <c r="G388" s="712"/>
    </row>
    <row r="389" spans="1:7" ht="12" customHeight="1" x14ac:dyDescent="0.2">
      <c r="A389" s="712"/>
      <c r="B389" s="712"/>
      <c r="C389" s="1558"/>
      <c r="D389" s="712"/>
      <c r="E389" s="1559"/>
      <c r="F389" s="1980"/>
      <c r="G389" s="712"/>
    </row>
    <row r="390" spans="1:7" ht="12" customHeight="1" x14ac:dyDescent="0.2">
      <c r="A390" s="712"/>
      <c r="B390" s="712"/>
      <c r="C390" s="1558"/>
      <c r="D390" s="712"/>
      <c r="E390" s="1559"/>
      <c r="F390" s="1980"/>
      <c r="G390" s="712"/>
    </row>
    <row r="391" spans="1:7" ht="12" customHeight="1" x14ac:dyDescent="0.2">
      <c r="A391" s="712"/>
      <c r="B391" s="712"/>
      <c r="C391" s="1558"/>
      <c r="D391" s="712"/>
      <c r="E391" s="1559"/>
      <c r="F391" s="1980"/>
      <c r="G391" s="712"/>
    </row>
    <row r="392" spans="1:7" ht="12" customHeight="1" x14ac:dyDescent="0.2">
      <c r="A392" s="712"/>
      <c r="B392" s="712"/>
      <c r="C392" s="1558"/>
      <c r="D392" s="712"/>
      <c r="E392" s="1559"/>
      <c r="F392" s="1980"/>
      <c r="G392" s="712"/>
    </row>
    <row r="393" spans="1:7" ht="12" customHeight="1" x14ac:dyDescent="0.2">
      <c r="A393" s="712"/>
      <c r="B393" s="712"/>
      <c r="C393" s="1558"/>
      <c r="D393" s="712"/>
      <c r="E393" s="1559"/>
      <c r="F393" s="1980"/>
      <c r="G393" s="712"/>
    </row>
    <row r="394" spans="1:7" ht="12" customHeight="1" x14ac:dyDescent="0.2">
      <c r="A394" s="712"/>
      <c r="B394" s="712"/>
      <c r="C394" s="1558"/>
      <c r="D394" s="712"/>
      <c r="E394" s="1559"/>
      <c r="F394" s="1980"/>
      <c r="G394" s="712"/>
    </row>
    <row r="395" spans="1:7" ht="12" customHeight="1" x14ac:dyDescent="0.2">
      <c r="A395" s="712"/>
      <c r="B395" s="712"/>
      <c r="C395" s="1558"/>
      <c r="D395" s="712"/>
      <c r="E395" s="1559"/>
      <c r="F395" s="1980"/>
      <c r="G395" s="712"/>
    </row>
    <row r="396" spans="1:7" ht="12" customHeight="1" x14ac:dyDescent="0.2">
      <c r="A396" s="712"/>
      <c r="B396" s="712"/>
      <c r="C396" s="1558"/>
      <c r="D396" s="712"/>
      <c r="E396" s="1559"/>
      <c r="F396" s="1980"/>
      <c r="G396" s="712"/>
    </row>
    <row r="397" spans="1:7" ht="12" customHeight="1" x14ac:dyDescent="0.2">
      <c r="A397" s="712"/>
      <c r="B397" s="712"/>
      <c r="C397" s="1558"/>
      <c r="D397" s="712"/>
      <c r="E397" s="1559"/>
      <c r="F397" s="1980"/>
      <c r="G397" s="712"/>
    </row>
    <row r="398" spans="1:7" ht="12" customHeight="1" x14ac:dyDescent="0.2">
      <c r="A398" s="712"/>
      <c r="B398" s="712"/>
      <c r="C398" s="1558"/>
      <c r="D398" s="712"/>
      <c r="E398" s="1559"/>
      <c r="F398" s="1980"/>
      <c r="G398" s="712"/>
    </row>
    <row r="399" spans="1:7" ht="12" customHeight="1" x14ac:dyDescent="0.2">
      <c r="A399" s="712"/>
      <c r="B399" s="712"/>
      <c r="C399" s="1558"/>
      <c r="D399" s="712"/>
      <c r="E399" s="1559"/>
      <c r="F399" s="1980"/>
      <c r="G399" s="712"/>
    </row>
    <row r="400" spans="1:7"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75" customHeight="1" x14ac:dyDescent="0.2"/>
    <row r="412" ht="12.75" customHeight="1" x14ac:dyDescent="0.2"/>
  </sheetData>
  <dataValidations count="1">
    <dataValidation type="custom" allowBlank="1" showInputMessage="1" showErrorMessage="1" error="Vnos Cena/EM je dovoljen na dve decimalni mesti." sqref="F194:F204 F192 F182:F190 F180 F169:F178 F156:F167 F153 F139:F151 F125:F137 F123 F117:F121 F113:F115 F110 F107:F108 F104:F105 F100:F102 F93 F91 F85:F89 F81:F83 F76:F79 F61:F74 F58 F26:F31 F33:F56 F96:F98" xr:uid="{E7B4EDB8-4D59-4816-B1BA-E3995215718C}">
      <formula1>F26=ROUND(F26,2)</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D9347-9644-4D46-B399-EE20394AE43C}">
  <sheetPr>
    <tabColor theme="3" tint="0.59999389629810485"/>
  </sheetPr>
  <dimension ref="A1:BU343"/>
  <sheetViews>
    <sheetView zoomScale="110" zoomScaleNormal="110" workbookViewId="0">
      <selection activeCell="C93" sqref="C93"/>
    </sheetView>
  </sheetViews>
  <sheetFormatPr defaultRowHeight="12.75" x14ac:dyDescent="0.2"/>
  <cols>
    <col min="1" max="1" width="5.7109375" style="1491" customWidth="1"/>
    <col min="2" max="2" width="9.7109375" style="1491" customWidth="1"/>
    <col min="3" max="3" width="45.7109375" style="1599" customWidth="1"/>
    <col min="4" max="4" width="5.7109375" style="1491" customWidth="1"/>
    <col min="5" max="5" width="10.7109375" style="1505" customWidth="1"/>
    <col min="6" max="6" width="11.7109375" style="1998" customWidth="1"/>
    <col min="7" max="7" width="12.7109375" style="1491" customWidth="1"/>
    <col min="8" max="15" width="9.140625" style="1491"/>
    <col min="16" max="16" width="12.85546875" style="1491" customWidth="1"/>
    <col min="17" max="256" width="9.140625" style="1491"/>
    <col min="257" max="257" width="5.7109375" style="1491" customWidth="1"/>
    <col min="258" max="258" width="7.85546875" style="1491" customWidth="1"/>
    <col min="259" max="259" width="45.7109375" style="1491" customWidth="1"/>
    <col min="260" max="260" width="5.7109375" style="1491" customWidth="1"/>
    <col min="261" max="261" width="7.42578125" style="1491" customWidth="1"/>
    <col min="262" max="262" width="10.140625" style="1491" customWidth="1"/>
    <col min="263" max="263" width="10.7109375" style="1491" customWidth="1"/>
    <col min="264" max="271" width="9.140625" style="1491"/>
    <col min="272" max="272" width="12.85546875" style="1491" customWidth="1"/>
    <col min="273" max="512" width="9.140625" style="1491"/>
    <col min="513" max="513" width="5.7109375" style="1491" customWidth="1"/>
    <col min="514" max="514" width="7.85546875" style="1491" customWidth="1"/>
    <col min="515" max="515" width="45.7109375" style="1491" customWidth="1"/>
    <col min="516" max="516" width="5.7109375" style="1491" customWidth="1"/>
    <col min="517" max="517" width="7.42578125" style="1491" customWidth="1"/>
    <col min="518" max="518" width="10.140625" style="1491" customWidth="1"/>
    <col min="519" max="519" width="10.7109375" style="1491" customWidth="1"/>
    <col min="520" max="527" width="9.140625" style="1491"/>
    <col min="528" max="528" width="12.85546875" style="1491" customWidth="1"/>
    <col min="529" max="768" width="9.140625" style="1491"/>
    <col min="769" max="769" width="5.7109375" style="1491" customWidth="1"/>
    <col min="770" max="770" width="7.85546875" style="1491" customWidth="1"/>
    <col min="771" max="771" width="45.7109375" style="1491" customWidth="1"/>
    <col min="772" max="772" width="5.7109375" style="1491" customWidth="1"/>
    <col min="773" max="773" width="7.42578125" style="1491" customWidth="1"/>
    <col min="774" max="774" width="10.140625" style="1491" customWidth="1"/>
    <col min="775" max="775" width="10.7109375" style="1491" customWidth="1"/>
    <col min="776" max="783" width="9.140625" style="1491"/>
    <col min="784" max="784" width="12.85546875" style="1491" customWidth="1"/>
    <col min="785" max="1024" width="9.140625" style="1491"/>
    <col min="1025" max="1025" width="5.7109375" style="1491" customWidth="1"/>
    <col min="1026" max="1026" width="7.85546875" style="1491" customWidth="1"/>
    <col min="1027" max="1027" width="45.7109375" style="1491" customWidth="1"/>
    <col min="1028" max="1028" width="5.7109375" style="1491" customWidth="1"/>
    <col min="1029" max="1029" width="7.42578125" style="1491" customWidth="1"/>
    <col min="1030" max="1030" width="10.140625" style="1491" customWidth="1"/>
    <col min="1031" max="1031" width="10.7109375" style="1491" customWidth="1"/>
    <col min="1032" max="1039" width="9.140625" style="1491"/>
    <col min="1040" max="1040" width="12.85546875" style="1491" customWidth="1"/>
    <col min="1041" max="1280" width="9.140625" style="1491"/>
    <col min="1281" max="1281" width="5.7109375" style="1491" customWidth="1"/>
    <col min="1282" max="1282" width="7.85546875" style="1491" customWidth="1"/>
    <col min="1283" max="1283" width="45.7109375" style="1491" customWidth="1"/>
    <col min="1284" max="1284" width="5.7109375" style="1491" customWidth="1"/>
    <col min="1285" max="1285" width="7.42578125" style="1491" customWidth="1"/>
    <col min="1286" max="1286" width="10.140625" style="1491" customWidth="1"/>
    <col min="1287" max="1287" width="10.7109375" style="1491" customWidth="1"/>
    <col min="1288" max="1295" width="9.140625" style="1491"/>
    <col min="1296" max="1296" width="12.85546875" style="1491" customWidth="1"/>
    <col min="1297" max="1536" width="9.140625" style="1491"/>
    <col min="1537" max="1537" width="5.7109375" style="1491" customWidth="1"/>
    <col min="1538" max="1538" width="7.85546875" style="1491" customWidth="1"/>
    <col min="1539" max="1539" width="45.7109375" style="1491" customWidth="1"/>
    <col min="1540" max="1540" width="5.7109375" style="1491" customWidth="1"/>
    <col min="1541" max="1541" width="7.42578125" style="1491" customWidth="1"/>
    <col min="1542" max="1542" width="10.140625" style="1491" customWidth="1"/>
    <col min="1543" max="1543" width="10.7109375" style="1491" customWidth="1"/>
    <col min="1544" max="1551" width="9.140625" style="1491"/>
    <col min="1552" max="1552" width="12.85546875" style="1491" customWidth="1"/>
    <col min="1553" max="1792" width="9.140625" style="1491"/>
    <col min="1793" max="1793" width="5.7109375" style="1491" customWidth="1"/>
    <col min="1794" max="1794" width="7.85546875" style="1491" customWidth="1"/>
    <col min="1795" max="1795" width="45.7109375" style="1491" customWidth="1"/>
    <col min="1796" max="1796" width="5.7109375" style="1491" customWidth="1"/>
    <col min="1797" max="1797" width="7.42578125" style="1491" customWidth="1"/>
    <col min="1798" max="1798" width="10.140625" style="1491" customWidth="1"/>
    <col min="1799" max="1799" width="10.7109375" style="1491" customWidth="1"/>
    <col min="1800" max="1807" width="9.140625" style="1491"/>
    <col min="1808" max="1808" width="12.85546875" style="1491" customWidth="1"/>
    <col min="1809" max="2048" width="9.140625" style="1491"/>
    <col min="2049" max="2049" width="5.7109375" style="1491" customWidth="1"/>
    <col min="2050" max="2050" width="7.85546875" style="1491" customWidth="1"/>
    <col min="2051" max="2051" width="45.7109375" style="1491" customWidth="1"/>
    <col min="2052" max="2052" width="5.7109375" style="1491" customWidth="1"/>
    <col min="2053" max="2053" width="7.42578125" style="1491" customWidth="1"/>
    <col min="2054" max="2054" width="10.140625" style="1491" customWidth="1"/>
    <col min="2055" max="2055" width="10.7109375" style="1491" customWidth="1"/>
    <col min="2056" max="2063" width="9.140625" style="1491"/>
    <col min="2064" max="2064" width="12.85546875" style="1491" customWidth="1"/>
    <col min="2065" max="2304" width="9.140625" style="1491"/>
    <col min="2305" max="2305" width="5.7109375" style="1491" customWidth="1"/>
    <col min="2306" max="2306" width="7.85546875" style="1491" customWidth="1"/>
    <col min="2307" max="2307" width="45.7109375" style="1491" customWidth="1"/>
    <col min="2308" max="2308" width="5.7109375" style="1491" customWidth="1"/>
    <col min="2309" max="2309" width="7.42578125" style="1491" customWidth="1"/>
    <col min="2310" max="2310" width="10.140625" style="1491" customWidth="1"/>
    <col min="2311" max="2311" width="10.7109375" style="1491" customWidth="1"/>
    <col min="2312" max="2319" width="9.140625" style="1491"/>
    <col min="2320" max="2320" width="12.85546875" style="1491" customWidth="1"/>
    <col min="2321" max="2560" width="9.140625" style="1491"/>
    <col min="2561" max="2561" width="5.7109375" style="1491" customWidth="1"/>
    <col min="2562" max="2562" width="7.85546875" style="1491" customWidth="1"/>
    <col min="2563" max="2563" width="45.7109375" style="1491" customWidth="1"/>
    <col min="2564" max="2564" width="5.7109375" style="1491" customWidth="1"/>
    <col min="2565" max="2565" width="7.42578125" style="1491" customWidth="1"/>
    <col min="2566" max="2566" width="10.140625" style="1491" customWidth="1"/>
    <col min="2567" max="2567" width="10.7109375" style="1491" customWidth="1"/>
    <col min="2568" max="2575" width="9.140625" style="1491"/>
    <col min="2576" max="2576" width="12.85546875" style="1491" customWidth="1"/>
    <col min="2577" max="2816" width="9.140625" style="1491"/>
    <col min="2817" max="2817" width="5.7109375" style="1491" customWidth="1"/>
    <col min="2818" max="2818" width="7.85546875" style="1491" customWidth="1"/>
    <col min="2819" max="2819" width="45.7109375" style="1491" customWidth="1"/>
    <col min="2820" max="2820" width="5.7109375" style="1491" customWidth="1"/>
    <col min="2821" max="2821" width="7.42578125" style="1491" customWidth="1"/>
    <col min="2822" max="2822" width="10.140625" style="1491" customWidth="1"/>
    <col min="2823" max="2823" width="10.7109375" style="1491" customWidth="1"/>
    <col min="2824" max="2831" width="9.140625" style="1491"/>
    <col min="2832" max="2832" width="12.85546875" style="1491" customWidth="1"/>
    <col min="2833" max="3072" width="9.140625" style="1491"/>
    <col min="3073" max="3073" width="5.7109375" style="1491" customWidth="1"/>
    <col min="3074" max="3074" width="7.85546875" style="1491" customWidth="1"/>
    <col min="3075" max="3075" width="45.7109375" style="1491" customWidth="1"/>
    <col min="3076" max="3076" width="5.7109375" style="1491" customWidth="1"/>
    <col min="3077" max="3077" width="7.42578125" style="1491" customWidth="1"/>
    <col min="3078" max="3078" width="10.140625" style="1491" customWidth="1"/>
    <col min="3079" max="3079" width="10.7109375" style="1491" customWidth="1"/>
    <col min="3080" max="3087" width="9.140625" style="1491"/>
    <col min="3088" max="3088" width="12.85546875" style="1491" customWidth="1"/>
    <col min="3089" max="3328" width="9.140625" style="1491"/>
    <col min="3329" max="3329" width="5.7109375" style="1491" customWidth="1"/>
    <col min="3330" max="3330" width="7.85546875" style="1491" customWidth="1"/>
    <col min="3331" max="3331" width="45.7109375" style="1491" customWidth="1"/>
    <col min="3332" max="3332" width="5.7109375" style="1491" customWidth="1"/>
    <col min="3333" max="3333" width="7.42578125" style="1491" customWidth="1"/>
    <col min="3334" max="3334" width="10.140625" style="1491" customWidth="1"/>
    <col min="3335" max="3335" width="10.7109375" style="1491" customWidth="1"/>
    <col min="3336" max="3343" width="9.140625" style="1491"/>
    <col min="3344" max="3344" width="12.85546875" style="1491" customWidth="1"/>
    <col min="3345" max="3584" width="9.140625" style="1491"/>
    <col min="3585" max="3585" width="5.7109375" style="1491" customWidth="1"/>
    <col min="3586" max="3586" width="7.85546875" style="1491" customWidth="1"/>
    <col min="3587" max="3587" width="45.7109375" style="1491" customWidth="1"/>
    <col min="3588" max="3588" width="5.7109375" style="1491" customWidth="1"/>
    <col min="3589" max="3589" width="7.42578125" style="1491" customWidth="1"/>
    <col min="3590" max="3590" width="10.140625" style="1491" customWidth="1"/>
    <col min="3591" max="3591" width="10.7109375" style="1491" customWidth="1"/>
    <col min="3592" max="3599" width="9.140625" style="1491"/>
    <col min="3600" max="3600" width="12.85546875" style="1491" customWidth="1"/>
    <col min="3601" max="3840" width="9.140625" style="1491"/>
    <col min="3841" max="3841" width="5.7109375" style="1491" customWidth="1"/>
    <col min="3842" max="3842" width="7.85546875" style="1491" customWidth="1"/>
    <col min="3843" max="3843" width="45.7109375" style="1491" customWidth="1"/>
    <col min="3844" max="3844" width="5.7109375" style="1491" customWidth="1"/>
    <col min="3845" max="3845" width="7.42578125" style="1491" customWidth="1"/>
    <col min="3846" max="3846" width="10.140625" style="1491" customWidth="1"/>
    <col min="3847" max="3847" width="10.7109375" style="1491" customWidth="1"/>
    <col min="3848" max="3855" width="9.140625" style="1491"/>
    <col min="3856" max="3856" width="12.85546875" style="1491" customWidth="1"/>
    <col min="3857" max="4096" width="9.140625" style="1491"/>
    <col min="4097" max="4097" width="5.7109375" style="1491" customWidth="1"/>
    <col min="4098" max="4098" width="7.85546875" style="1491" customWidth="1"/>
    <col min="4099" max="4099" width="45.7109375" style="1491" customWidth="1"/>
    <col min="4100" max="4100" width="5.7109375" style="1491" customWidth="1"/>
    <col min="4101" max="4101" width="7.42578125" style="1491" customWidth="1"/>
    <col min="4102" max="4102" width="10.140625" style="1491" customWidth="1"/>
    <col min="4103" max="4103" width="10.7109375" style="1491" customWidth="1"/>
    <col min="4104" max="4111" width="9.140625" style="1491"/>
    <col min="4112" max="4112" width="12.85546875" style="1491" customWidth="1"/>
    <col min="4113" max="4352" width="9.140625" style="1491"/>
    <col min="4353" max="4353" width="5.7109375" style="1491" customWidth="1"/>
    <col min="4354" max="4354" width="7.85546875" style="1491" customWidth="1"/>
    <col min="4355" max="4355" width="45.7109375" style="1491" customWidth="1"/>
    <col min="4356" max="4356" width="5.7109375" style="1491" customWidth="1"/>
    <col min="4357" max="4357" width="7.42578125" style="1491" customWidth="1"/>
    <col min="4358" max="4358" width="10.140625" style="1491" customWidth="1"/>
    <col min="4359" max="4359" width="10.7109375" style="1491" customWidth="1"/>
    <col min="4360" max="4367" width="9.140625" style="1491"/>
    <col min="4368" max="4368" width="12.85546875" style="1491" customWidth="1"/>
    <col min="4369" max="4608" width="9.140625" style="1491"/>
    <col min="4609" max="4609" width="5.7109375" style="1491" customWidth="1"/>
    <col min="4610" max="4610" width="7.85546875" style="1491" customWidth="1"/>
    <col min="4611" max="4611" width="45.7109375" style="1491" customWidth="1"/>
    <col min="4612" max="4612" width="5.7109375" style="1491" customWidth="1"/>
    <col min="4613" max="4613" width="7.42578125" style="1491" customWidth="1"/>
    <col min="4614" max="4614" width="10.140625" style="1491" customWidth="1"/>
    <col min="4615" max="4615" width="10.7109375" style="1491" customWidth="1"/>
    <col min="4616" max="4623" width="9.140625" style="1491"/>
    <col min="4624" max="4624" width="12.85546875" style="1491" customWidth="1"/>
    <col min="4625" max="4864" width="9.140625" style="1491"/>
    <col min="4865" max="4865" width="5.7109375" style="1491" customWidth="1"/>
    <col min="4866" max="4866" width="7.85546875" style="1491" customWidth="1"/>
    <col min="4867" max="4867" width="45.7109375" style="1491" customWidth="1"/>
    <col min="4868" max="4868" width="5.7109375" style="1491" customWidth="1"/>
    <col min="4869" max="4869" width="7.42578125" style="1491" customWidth="1"/>
    <col min="4870" max="4870" width="10.140625" style="1491" customWidth="1"/>
    <col min="4871" max="4871" width="10.7109375" style="1491" customWidth="1"/>
    <col min="4872" max="4879" width="9.140625" style="1491"/>
    <col min="4880" max="4880" width="12.85546875" style="1491" customWidth="1"/>
    <col min="4881" max="5120" width="9.140625" style="1491"/>
    <col min="5121" max="5121" width="5.7109375" style="1491" customWidth="1"/>
    <col min="5122" max="5122" width="7.85546875" style="1491" customWidth="1"/>
    <col min="5123" max="5123" width="45.7109375" style="1491" customWidth="1"/>
    <col min="5124" max="5124" width="5.7109375" style="1491" customWidth="1"/>
    <col min="5125" max="5125" width="7.42578125" style="1491" customWidth="1"/>
    <col min="5126" max="5126" width="10.140625" style="1491" customWidth="1"/>
    <col min="5127" max="5127" width="10.7109375" style="1491" customWidth="1"/>
    <col min="5128" max="5135" width="9.140625" style="1491"/>
    <col min="5136" max="5136" width="12.85546875" style="1491" customWidth="1"/>
    <col min="5137" max="5376" width="9.140625" style="1491"/>
    <col min="5377" max="5377" width="5.7109375" style="1491" customWidth="1"/>
    <col min="5378" max="5378" width="7.85546875" style="1491" customWidth="1"/>
    <col min="5379" max="5379" width="45.7109375" style="1491" customWidth="1"/>
    <col min="5380" max="5380" width="5.7109375" style="1491" customWidth="1"/>
    <col min="5381" max="5381" width="7.42578125" style="1491" customWidth="1"/>
    <col min="5382" max="5382" width="10.140625" style="1491" customWidth="1"/>
    <col min="5383" max="5383" width="10.7109375" style="1491" customWidth="1"/>
    <col min="5384" max="5391" width="9.140625" style="1491"/>
    <col min="5392" max="5392" width="12.85546875" style="1491" customWidth="1"/>
    <col min="5393" max="5632" width="9.140625" style="1491"/>
    <col min="5633" max="5633" width="5.7109375" style="1491" customWidth="1"/>
    <col min="5634" max="5634" width="7.85546875" style="1491" customWidth="1"/>
    <col min="5635" max="5635" width="45.7109375" style="1491" customWidth="1"/>
    <col min="5636" max="5636" width="5.7109375" style="1491" customWidth="1"/>
    <col min="5637" max="5637" width="7.42578125" style="1491" customWidth="1"/>
    <col min="5638" max="5638" width="10.140625" style="1491" customWidth="1"/>
    <col min="5639" max="5639" width="10.7109375" style="1491" customWidth="1"/>
    <col min="5640" max="5647" width="9.140625" style="1491"/>
    <col min="5648" max="5648" width="12.85546875" style="1491" customWidth="1"/>
    <col min="5649" max="5888" width="9.140625" style="1491"/>
    <col min="5889" max="5889" width="5.7109375" style="1491" customWidth="1"/>
    <col min="5890" max="5890" width="7.85546875" style="1491" customWidth="1"/>
    <col min="5891" max="5891" width="45.7109375" style="1491" customWidth="1"/>
    <col min="5892" max="5892" width="5.7109375" style="1491" customWidth="1"/>
    <col min="5893" max="5893" width="7.42578125" style="1491" customWidth="1"/>
    <col min="5894" max="5894" width="10.140625" style="1491" customWidth="1"/>
    <col min="5895" max="5895" width="10.7109375" style="1491" customWidth="1"/>
    <col min="5896" max="5903" width="9.140625" style="1491"/>
    <col min="5904" max="5904" width="12.85546875" style="1491" customWidth="1"/>
    <col min="5905" max="6144" width="9.140625" style="1491"/>
    <col min="6145" max="6145" width="5.7109375" style="1491" customWidth="1"/>
    <col min="6146" max="6146" width="7.85546875" style="1491" customWidth="1"/>
    <col min="6147" max="6147" width="45.7109375" style="1491" customWidth="1"/>
    <col min="6148" max="6148" width="5.7109375" style="1491" customWidth="1"/>
    <col min="6149" max="6149" width="7.42578125" style="1491" customWidth="1"/>
    <col min="6150" max="6150" width="10.140625" style="1491" customWidth="1"/>
    <col min="6151" max="6151" width="10.7109375" style="1491" customWidth="1"/>
    <col min="6152" max="6159" width="9.140625" style="1491"/>
    <col min="6160" max="6160" width="12.85546875" style="1491" customWidth="1"/>
    <col min="6161" max="6400" width="9.140625" style="1491"/>
    <col min="6401" max="6401" width="5.7109375" style="1491" customWidth="1"/>
    <col min="6402" max="6402" width="7.85546875" style="1491" customWidth="1"/>
    <col min="6403" max="6403" width="45.7109375" style="1491" customWidth="1"/>
    <col min="6404" max="6404" width="5.7109375" style="1491" customWidth="1"/>
    <col min="6405" max="6405" width="7.42578125" style="1491" customWidth="1"/>
    <col min="6406" max="6406" width="10.140625" style="1491" customWidth="1"/>
    <col min="6407" max="6407" width="10.7109375" style="1491" customWidth="1"/>
    <col min="6408" max="6415" width="9.140625" style="1491"/>
    <col min="6416" max="6416" width="12.85546875" style="1491" customWidth="1"/>
    <col min="6417" max="6656" width="9.140625" style="1491"/>
    <col min="6657" max="6657" width="5.7109375" style="1491" customWidth="1"/>
    <col min="6658" max="6658" width="7.85546875" style="1491" customWidth="1"/>
    <col min="6659" max="6659" width="45.7109375" style="1491" customWidth="1"/>
    <col min="6660" max="6660" width="5.7109375" style="1491" customWidth="1"/>
    <col min="6661" max="6661" width="7.42578125" style="1491" customWidth="1"/>
    <col min="6662" max="6662" width="10.140625" style="1491" customWidth="1"/>
    <col min="6663" max="6663" width="10.7109375" style="1491" customWidth="1"/>
    <col min="6664" max="6671" width="9.140625" style="1491"/>
    <col min="6672" max="6672" width="12.85546875" style="1491" customWidth="1"/>
    <col min="6673" max="6912" width="9.140625" style="1491"/>
    <col min="6913" max="6913" width="5.7109375" style="1491" customWidth="1"/>
    <col min="6914" max="6914" width="7.85546875" style="1491" customWidth="1"/>
    <col min="6915" max="6915" width="45.7109375" style="1491" customWidth="1"/>
    <col min="6916" max="6916" width="5.7109375" style="1491" customWidth="1"/>
    <col min="6917" max="6917" width="7.42578125" style="1491" customWidth="1"/>
    <col min="6918" max="6918" width="10.140625" style="1491" customWidth="1"/>
    <col min="6919" max="6919" width="10.7109375" style="1491" customWidth="1"/>
    <col min="6920" max="6927" width="9.140625" style="1491"/>
    <col min="6928" max="6928" width="12.85546875" style="1491" customWidth="1"/>
    <col min="6929" max="7168" width="9.140625" style="1491"/>
    <col min="7169" max="7169" width="5.7109375" style="1491" customWidth="1"/>
    <col min="7170" max="7170" width="7.85546875" style="1491" customWidth="1"/>
    <col min="7171" max="7171" width="45.7109375" style="1491" customWidth="1"/>
    <col min="7172" max="7172" width="5.7109375" style="1491" customWidth="1"/>
    <col min="7173" max="7173" width="7.42578125" style="1491" customWidth="1"/>
    <col min="7174" max="7174" width="10.140625" style="1491" customWidth="1"/>
    <col min="7175" max="7175" width="10.7109375" style="1491" customWidth="1"/>
    <col min="7176" max="7183" width="9.140625" style="1491"/>
    <col min="7184" max="7184" width="12.85546875" style="1491" customWidth="1"/>
    <col min="7185" max="7424" width="9.140625" style="1491"/>
    <col min="7425" max="7425" width="5.7109375" style="1491" customWidth="1"/>
    <col min="7426" max="7426" width="7.85546875" style="1491" customWidth="1"/>
    <col min="7427" max="7427" width="45.7109375" style="1491" customWidth="1"/>
    <col min="7428" max="7428" width="5.7109375" style="1491" customWidth="1"/>
    <col min="7429" max="7429" width="7.42578125" style="1491" customWidth="1"/>
    <col min="7430" max="7430" width="10.140625" style="1491" customWidth="1"/>
    <col min="7431" max="7431" width="10.7109375" style="1491" customWidth="1"/>
    <col min="7432" max="7439" width="9.140625" style="1491"/>
    <col min="7440" max="7440" width="12.85546875" style="1491" customWidth="1"/>
    <col min="7441" max="7680" width="9.140625" style="1491"/>
    <col min="7681" max="7681" width="5.7109375" style="1491" customWidth="1"/>
    <col min="7682" max="7682" width="7.85546875" style="1491" customWidth="1"/>
    <col min="7683" max="7683" width="45.7109375" style="1491" customWidth="1"/>
    <col min="7684" max="7684" width="5.7109375" style="1491" customWidth="1"/>
    <col min="7685" max="7685" width="7.42578125" style="1491" customWidth="1"/>
    <col min="7686" max="7686" width="10.140625" style="1491" customWidth="1"/>
    <col min="7687" max="7687" width="10.7109375" style="1491" customWidth="1"/>
    <col min="7688" max="7695" width="9.140625" style="1491"/>
    <col min="7696" max="7696" width="12.85546875" style="1491" customWidth="1"/>
    <col min="7697" max="7936" width="9.140625" style="1491"/>
    <col min="7937" max="7937" width="5.7109375" style="1491" customWidth="1"/>
    <col min="7938" max="7938" width="7.85546875" style="1491" customWidth="1"/>
    <col min="7939" max="7939" width="45.7109375" style="1491" customWidth="1"/>
    <col min="7940" max="7940" width="5.7109375" style="1491" customWidth="1"/>
    <col min="7941" max="7941" width="7.42578125" style="1491" customWidth="1"/>
    <col min="7942" max="7942" width="10.140625" style="1491" customWidth="1"/>
    <col min="7943" max="7943" width="10.7109375" style="1491" customWidth="1"/>
    <col min="7944" max="7951" width="9.140625" style="1491"/>
    <col min="7952" max="7952" width="12.85546875" style="1491" customWidth="1"/>
    <col min="7953" max="8192" width="9.140625" style="1491"/>
    <col min="8193" max="8193" width="5.7109375" style="1491" customWidth="1"/>
    <col min="8194" max="8194" width="7.85546875" style="1491" customWidth="1"/>
    <col min="8195" max="8195" width="45.7109375" style="1491" customWidth="1"/>
    <col min="8196" max="8196" width="5.7109375" style="1491" customWidth="1"/>
    <col min="8197" max="8197" width="7.42578125" style="1491" customWidth="1"/>
    <col min="8198" max="8198" width="10.140625" style="1491" customWidth="1"/>
    <col min="8199" max="8199" width="10.7109375" style="1491" customWidth="1"/>
    <col min="8200" max="8207" width="9.140625" style="1491"/>
    <col min="8208" max="8208" width="12.85546875" style="1491" customWidth="1"/>
    <col min="8209" max="8448" width="9.140625" style="1491"/>
    <col min="8449" max="8449" width="5.7109375" style="1491" customWidth="1"/>
    <col min="8450" max="8450" width="7.85546875" style="1491" customWidth="1"/>
    <col min="8451" max="8451" width="45.7109375" style="1491" customWidth="1"/>
    <col min="8452" max="8452" width="5.7109375" style="1491" customWidth="1"/>
    <col min="8453" max="8453" width="7.42578125" style="1491" customWidth="1"/>
    <col min="8454" max="8454" width="10.140625" style="1491" customWidth="1"/>
    <col min="8455" max="8455" width="10.7109375" style="1491" customWidth="1"/>
    <col min="8456" max="8463" width="9.140625" style="1491"/>
    <col min="8464" max="8464" width="12.85546875" style="1491" customWidth="1"/>
    <col min="8465" max="8704" width="9.140625" style="1491"/>
    <col min="8705" max="8705" width="5.7109375" style="1491" customWidth="1"/>
    <col min="8706" max="8706" width="7.85546875" style="1491" customWidth="1"/>
    <col min="8707" max="8707" width="45.7109375" style="1491" customWidth="1"/>
    <col min="8708" max="8708" width="5.7109375" style="1491" customWidth="1"/>
    <col min="8709" max="8709" width="7.42578125" style="1491" customWidth="1"/>
    <col min="8710" max="8710" width="10.140625" style="1491" customWidth="1"/>
    <col min="8711" max="8711" width="10.7109375" style="1491" customWidth="1"/>
    <col min="8712" max="8719" width="9.140625" style="1491"/>
    <col min="8720" max="8720" width="12.85546875" style="1491" customWidth="1"/>
    <col min="8721" max="8960" width="9.140625" style="1491"/>
    <col min="8961" max="8961" width="5.7109375" style="1491" customWidth="1"/>
    <col min="8962" max="8962" width="7.85546875" style="1491" customWidth="1"/>
    <col min="8963" max="8963" width="45.7109375" style="1491" customWidth="1"/>
    <col min="8964" max="8964" width="5.7109375" style="1491" customWidth="1"/>
    <col min="8965" max="8965" width="7.42578125" style="1491" customWidth="1"/>
    <col min="8966" max="8966" width="10.140625" style="1491" customWidth="1"/>
    <col min="8967" max="8967" width="10.7109375" style="1491" customWidth="1"/>
    <col min="8968" max="8975" width="9.140625" style="1491"/>
    <col min="8976" max="8976" width="12.85546875" style="1491" customWidth="1"/>
    <col min="8977" max="9216" width="9.140625" style="1491"/>
    <col min="9217" max="9217" width="5.7109375" style="1491" customWidth="1"/>
    <col min="9218" max="9218" width="7.85546875" style="1491" customWidth="1"/>
    <col min="9219" max="9219" width="45.7109375" style="1491" customWidth="1"/>
    <col min="9220" max="9220" width="5.7109375" style="1491" customWidth="1"/>
    <col min="9221" max="9221" width="7.42578125" style="1491" customWidth="1"/>
    <col min="9222" max="9222" width="10.140625" style="1491" customWidth="1"/>
    <col min="9223" max="9223" width="10.7109375" style="1491" customWidth="1"/>
    <col min="9224" max="9231" width="9.140625" style="1491"/>
    <col min="9232" max="9232" width="12.85546875" style="1491" customWidth="1"/>
    <col min="9233" max="9472" width="9.140625" style="1491"/>
    <col min="9473" max="9473" width="5.7109375" style="1491" customWidth="1"/>
    <col min="9474" max="9474" width="7.85546875" style="1491" customWidth="1"/>
    <col min="9475" max="9475" width="45.7109375" style="1491" customWidth="1"/>
    <col min="9476" max="9476" width="5.7109375" style="1491" customWidth="1"/>
    <col min="9477" max="9477" width="7.42578125" style="1491" customWidth="1"/>
    <col min="9478" max="9478" width="10.140625" style="1491" customWidth="1"/>
    <col min="9479" max="9479" width="10.7109375" style="1491" customWidth="1"/>
    <col min="9480" max="9487" width="9.140625" style="1491"/>
    <col min="9488" max="9488" width="12.85546875" style="1491" customWidth="1"/>
    <col min="9489" max="9728" width="9.140625" style="1491"/>
    <col min="9729" max="9729" width="5.7109375" style="1491" customWidth="1"/>
    <col min="9730" max="9730" width="7.85546875" style="1491" customWidth="1"/>
    <col min="9731" max="9731" width="45.7109375" style="1491" customWidth="1"/>
    <col min="9732" max="9732" width="5.7109375" style="1491" customWidth="1"/>
    <col min="9733" max="9733" width="7.42578125" style="1491" customWidth="1"/>
    <col min="9734" max="9734" width="10.140625" style="1491" customWidth="1"/>
    <col min="9735" max="9735" width="10.7109375" style="1491" customWidth="1"/>
    <col min="9736" max="9743" width="9.140625" style="1491"/>
    <col min="9744" max="9744" width="12.85546875" style="1491" customWidth="1"/>
    <col min="9745" max="9984" width="9.140625" style="1491"/>
    <col min="9985" max="9985" width="5.7109375" style="1491" customWidth="1"/>
    <col min="9986" max="9986" width="7.85546875" style="1491" customWidth="1"/>
    <col min="9987" max="9987" width="45.7109375" style="1491" customWidth="1"/>
    <col min="9988" max="9988" width="5.7109375" style="1491" customWidth="1"/>
    <col min="9989" max="9989" width="7.42578125" style="1491" customWidth="1"/>
    <col min="9990" max="9990" width="10.140625" style="1491" customWidth="1"/>
    <col min="9991" max="9991" width="10.7109375" style="1491" customWidth="1"/>
    <col min="9992" max="9999" width="9.140625" style="1491"/>
    <col min="10000" max="10000" width="12.85546875" style="1491" customWidth="1"/>
    <col min="10001" max="10240" width="9.140625" style="1491"/>
    <col min="10241" max="10241" width="5.7109375" style="1491" customWidth="1"/>
    <col min="10242" max="10242" width="7.85546875" style="1491" customWidth="1"/>
    <col min="10243" max="10243" width="45.7109375" style="1491" customWidth="1"/>
    <col min="10244" max="10244" width="5.7109375" style="1491" customWidth="1"/>
    <col min="10245" max="10245" width="7.42578125" style="1491" customWidth="1"/>
    <col min="10246" max="10246" width="10.140625" style="1491" customWidth="1"/>
    <col min="10247" max="10247" width="10.7109375" style="1491" customWidth="1"/>
    <col min="10248" max="10255" width="9.140625" style="1491"/>
    <col min="10256" max="10256" width="12.85546875" style="1491" customWidth="1"/>
    <col min="10257" max="10496" width="9.140625" style="1491"/>
    <col min="10497" max="10497" width="5.7109375" style="1491" customWidth="1"/>
    <col min="10498" max="10498" width="7.85546875" style="1491" customWidth="1"/>
    <col min="10499" max="10499" width="45.7109375" style="1491" customWidth="1"/>
    <col min="10500" max="10500" width="5.7109375" style="1491" customWidth="1"/>
    <col min="10501" max="10501" width="7.42578125" style="1491" customWidth="1"/>
    <col min="10502" max="10502" width="10.140625" style="1491" customWidth="1"/>
    <col min="10503" max="10503" width="10.7109375" style="1491" customWidth="1"/>
    <col min="10504" max="10511" width="9.140625" style="1491"/>
    <col min="10512" max="10512" width="12.85546875" style="1491" customWidth="1"/>
    <col min="10513" max="10752" width="9.140625" style="1491"/>
    <col min="10753" max="10753" width="5.7109375" style="1491" customWidth="1"/>
    <col min="10754" max="10754" width="7.85546875" style="1491" customWidth="1"/>
    <col min="10755" max="10755" width="45.7109375" style="1491" customWidth="1"/>
    <col min="10756" max="10756" width="5.7109375" style="1491" customWidth="1"/>
    <col min="10757" max="10757" width="7.42578125" style="1491" customWidth="1"/>
    <col min="10758" max="10758" width="10.140625" style="1491" customWidth="1"/>
    <col min="10759" max="10759" width="10.7109375" style="1491" customWidth="1"/>
    <col min="10760" max="10767" width="9.140625" style="1491"/>
    <col min="10768" max="10768" width="12.85546875" style="1491" customWidth="1"/>
    <col min="10769" max="11008" width="9.140625" style="1491"/>
    <col min="11009" max="11009" width="5.7109375" style="1491" customWidth="1"/>
    <col min="11010" max="11010" width="7.85546875" style="1491" customWidth="1"/>
    <col min="11011" max="11011" width="45.7109375" style="1491" customWidth="1"/>
    <col min="11012" max="11012" width="5.7109375" style="1491" customWidth="1"/>
    <col min="11013" max="11013" width="7.42578125" style="1491" customWidth="1"/>
    <col min="11014" max="11014" width="10.140625" style="1491" customWidth="1"/>
    <col min="11015" max="11015" width="10.7109375" style="1491" customWidth="1"/>
    <col min="11016" max="11023" width="9.140625" style="1491"/>
    <col min="11024" max="11024" width="12.85546875" style="1491" customWidth="1"/>
    <col min="11025" max="11264" width="9.140625" style="1491"/>
    <col min="11265" max="11265" width="5.7109375" style="1491" customWidth="1"/>
    <col min="11266" max="11266" width="7.85546875" style="1491" customWidth="1"/>
    <col min="11267" max="11267" width="45.7109375" style="1491" customWidth="1"/>
    <col min="11268" max="11268" width="5.7109375" style="1491" customWidth="1"/>
    <col min="11269" max="11269" width="7.42578125" style="1491" customWidth="1"/>
    <col min="11270" max="11270" width="10.140625" style="1491" customWidth="1"/>
    <col min="11271" max="11271" width="10.7109375" style="1491" customWidth="1"/>
    <col min="11272" max="11279" width="9.140625" style="1491"/>
    <col min="11280" max="11280" width="12.85546875" style="1491" customWidth="1"/>
    <col min="11281" max="11520" width="9.140625" style="1491"/>
    <col min="11521" max="11521" width="5.7109375" style="1491" customWidth="1"/>
    <col min="11522" max="11522" width="7.85546875" style="1491" customWidth="1"/>
    <col min="11523" max="11523" width="45.7109375" style="1491" customWidth="1"/>
    <col min="11524" max="11524" width="5.7109375" style="1491" customWidth="1"/>
    <col min="11525" max="11525" width="7.42578125" style="1491" customWidth="1"/>
    <col min="11526" max="11526" width="10.140625" style="1491" customWidth="1"/>
    <col min="11527" max="11527" width="10.7109375" style="1491" customWidth="1"/>
    <col min="11528" max="11535" width="9.140625" style="1491"/>
    <col min="11536" max="11536" width="12.85546875" style="1491" customWidth="1"/>
    <col min="11537" max="11776" width="9.140625" style="1491"/>
    <col min="11777" max="11777" width="5.7109375" style="1491" customWidth="1"/>
    <col min="11778" max="11778" width="7.85546875" style="1491" customWidth="1"/>
    <col min="11779" max="11779" width="45.7109375" style="1491" customWidth="1"/>
    <col min="11780" max="11780" width="5.7109375" style="1491" customWidth="1"/>
    <col min="11781" max="11781" width="7.42578125" style="1491" customWidth="1"/>
    <col min="11782" max="11782" width="10.140625" style="1491" customWidth="1"/>
    <col min="11783" max="11783" width="10.7109375" style="1491" customWidth="1"/>
    <col min="11784" max="11791" width="9.140625" style="1491"/>
    <col min="11792" max="11792" width="12.85546875" style="1491" customWidth="1"/>
    <col min="11793" max="12032" width="9.140625" style="1491"/>
    <col min="12033" max="12033" width="5.7109375" style="1491" customWidth="1"/>
    <col min="12034" max="12034" width="7.85546875" style="1491" customWidth="1"/>
    <col min="12035" max="12035" width="45.7109375" style="1491" customWidth="1"/>
    <col min="12036" max="12036" width="5.7109375" style="1491" customWidth="1"/>
    <col min="12037" max="12037" width="7.42578125" style="1491" customWidth="1"/>
    <col min="12038" max="12038" width="10.140625" style="1491" customWidth="1"/>
    <col min="12039" max="12039" width="10.7109375" style="1491" customWidth="1"/>
    <col min="12040" max="12047" width="9.140625" style="1491"/>
    <col min="12048" max="12048" width="12.85546875" style="1491" customWidth="1"/>
    <col min="12049" max="12288" width="9.140625" style="1491"/>
    <col min="12289" max="12289" width="5.7109375" style="1491" customWidth="1"/>
    <col min="12290" max="12290" width="7.85546875" style="1491" customWidth="1"/>
    <col min="12291" max="12291" width="45.7109375" style="1491" customWidth="1"/>
    <col min="12292" max="12292" width="5.7109375" style="1491" customWidth="1"/>
    <col min="12293" max="12293" width="7.42578125" style="1491" customWidth="1"/>
    <col min="12294" max="12294" width="10.140625" style="1491" customWidth="1"/>
    <col min="12295" max="12295" width="10.7109375" style="1491" customWidth="1"/>
    <col min="12296" max="12303" width="9.140625" style="1491"/>
    <col min="12304" max="12304" width="12.85546875" style="1491" customWidth="1"/>
    <col min="12305" max="12544" width="9.140625" style="1491"/>
    <col min="12545" max="12545" width="5.7109375" style="1491" customWidth="1"/>
    <col min="12546" max="12546" width="7.85546875" style="1491" customWidth="1"/>
    <col min="12547" max="12547" width="45.7109375" style="1491" customWidth="1"/>
    <col min="12548" max="12548" width="5.7109375" style="1491" customWidth="1"/>
    <col min="12549" max="12549" width="7.42578125" style="1491" customWidth="1"/>
    <col min="12550" max="12550" width="10.140625" style="1491" customWidth="1"/>
    <col min="12551" max="12551" width="10.7109375" style="1491" customWidth="1"/>
    <col min="12552" max="12559" width="9.140625" style="1491"/>
    <col min="12560" max="12560" width="12.85546875" style="1491" customWidth="1"/>
    <col min="12561" max="12800" width="9.140625" style="1491"/>
    <col min="12801" max="12801" width="5.7109375" style="1491" customWidth="1"/>
    <col min="12802" max="12802" width="7.85546875" style="1491" customWidth="1"/>
    <col min="12803" max="12803" width="45.7109375" style="1491" customWidth="1"/>
    <col min="12804" max="12804" width="5.7109375" style="1491" customWidth="1"/>
    <col min="12805" max="12805" width="7.42578125" style="1491" customWidth="1"/>
    <col min="12806" max="12806" width="10.140625" style="1491" customWidth="1"/>
    <col min="12807" max="12807" width="10.7109375" style="1491" customWidth="1"/>
    <col min="12808" max="12815" width="9.140625" style="1491"/>
    <col min="12816" max="12816" width="12.85546875" style="1491" customWidth="1"/>
    <col min="12817" max="13056" width="9.140625" style="1491"/>
    <col min="13057" max="13057" width="5.7109375" style="1491" customWidth="1"/>
    <col min="13058" max="13058" width="7.85546875" style="1491" customWidth="1"/>
    <col min="13059" max="13059" width="45.7109375" style="1491" customWidth="1"/>
    <col min="13060" max="13060" width="5.7109375" style="1491" customWidth="1"/>
    <col min="13061" max="13061" width="7.42578125" style="1491" customWidth="1"/>
    <col min="13062" max="13062" width="10.140625" style="1491" customWidth="1"/>
    <col min="13063" max="13063" width="10.7109375" style="1491" customWidth="1"/>
    <col min="13064" max="13071" width="9.140625" style="1491"/>
    <col min="13072" max="13072" width="12.85546875" style="1491" customWidth="1"/>
    <col min="13073" max="13312" width="9.140625" style="1491"/>
    <col min="13313" max="13313" width="5.7109375" style="1491" customWidth="1"/>
    <col min="13314" max="13314" width="7.85546875" style="1491" customWidth="1"/>
    <col min="13315" max="13315" width="45.7109375" style="1491" customWidth="1"/>
    <col min="13316" max="13316" width="5.7109375" style="1491" customWidth="1"/>
    <col min="13317" max="13317" width="7.42578125" style="1491" customWidth="1"/>
    <col min="13318" max="13318" width="10.140625" style="1491" customWidth="1"/>
    <col min="13319" max="13319" width="10.7109375" style="1491" customWidth="1"/>
    <col min="13320" max="13327" width="9.140625" style="1491"/>
    <col min="13328" max="13328" width="12.85546875" style="1491" customWidth="1"/>
    <col min="13329" max="13568" width="9.140625" style="1491"/>
    <col min="13569" max="13569" width="5.7109375" style="1491" customWidth="1"/>
    <col min="13570" max="13570" width="7.85546875" style="1491" customWidth="1"/>
    <col min="13571" max="13571" width="45.7109375" style="1491" customWidth="1"/>
    <col min="13572" max="13572" width="5.7109375" style="1491" customWidth="1"/>
    <col min="13573" max="13573" width="7.42578125" style="1491" customWidth="1"/>
    <col min="13574" max="13574" width="10.140625" style="1491" customWidth="1"/>
    <col min="13575" max="13575" width="10.7109375" style="1491" customWidth="1"/>
    <col min="13576" max="13583" width="9.140625" style="1491"/>
    <col min="13584" max="13584" width="12.85546875" style="1491" customWidth="1"/>
    <col min="13585" max="13824" width="9.140625" style="1491"/>
    <col min="13825" max="13825" width="5.7109375" style="1491" customWidth="1"/>
    <col min="13826" max="13826" width="7.85546875" style="1491" customWidth="1"/>
    <col min="13827" max="13827" width="45.7109375" style="1491" customWidth="1"/>
    <col min="13828" max="13828" width="5.7109375" style="1491" customWidth="1"/>
    <col min="13829" max="13829" width="7.42578125" style="1491" customWidth="1"/>
    <col min="13830" max="13830" width="10.140625" style="1491" customWidth="1"/>
    <col min="13831" max="13831" width="10.7109375" style="1491" customWidth="1"/>
    <col min="13832" max="13839" width="9.140625" style="1491"/>
    <col min="13840" max="13840" width="12.85546875" style="1491" customWidth="1"/>
    <col min="13841" max="14080" width="9.140625" style="1491"/>
    <col min="14081" max="14081" width="5.7109375" style="1491" customWidth="1"/>
    <col min="14082" max="14082" width="7.85546875" style="1491" customWidth="1"/>
    <col min="14083" max="14083" width="45.7109375" style="1491" customWidth="1"/>
    <col min="14084" max="14084" width="5.7109375" style="1491" customWidth="1"/>
    <col min="14085" max="14085" width="7.42578125" style="1491" customWidth="1"/>
    <col min="14086" max="14086" width="10.140625" style="1491" customWidth="1"/>
    <col min="14087" max="14087" width="10.7109375" style="1491" customWidth="1"/>
    <col min="14088" max="14095" width="9.140625" style="1491"/>
    <col min="14096" max="14096" width="12.85546875" style="1491" customWidth="1"/>
    <col min="14097" max="14336" width="9.140625" style="1491"/>
    <col min="14337" max="14337" width="5.7109375" style="1491" customWidth="1"/>
    <col min="14338" max="14338" width="7.85546875" style="1491" customWidth="1"/>
    <col min="14339" max="14339" width="45.7109375" style="1491" customWidth="1"/>
    <col min="14340" max="14340" width="5.7109375" style="1491" customWidth="1"/>
    <col min="14341" max="14341" width="7.42578125" style="1491" customWidth="1"/>
    <col min="14342" max="14342" width="10.140625" style="1491" customWidth="1"/>
    <col min="14343" max="14343" width="10.7109375" style="1491" customWidth="1"/>
    <col min="14344" max="14351" width="9.140625" style="1491"/>
    <col min="14352" max="14352" width="12.85546875" style="1491" customWidth="1"/>
    <col min="14353" max="14592" width="9.140625" style="1491"/>
    <col min="14593" max="14593" width="5.7109375" style="1491" customWidth="1"/>
    <col min="14594" max="14594" width="7.85546875" style="1491" customWidth="1"/>
    <col min="14595" max="14595" width="45.7109375" style="1491" customWidth="1"/>
    <col min="14596" max="14596" width="5.7109375" style="1491" customWidth="1"/>
    <col min="14597" max="14597" width="7.42578125" style="1491" customWidth="1"/>
    <col min="14598" max="14598" width="10.140625" style="1491" customWidth="1"/>
    <col min="14599" max="14599" width="10.7109375" style="1491" customWidth="1"/>
    <col min="14600" max="14607" width="9.140625" style="1491"/>
    <col min="14608" max="14608" width="12.85546875" style="1491" customWidth="1"/>
    <col min="14609" max="14848" width="9.140625" style="1491"/>
    <col min="14849" max="14849" width="5.7109375" style="1491" customWidth="1"/>
    <col min="14850" max="14850" width="7.85546875" style="1491" customWidth="1"/>
    <col min="14851" max="14851" width="45.7109375" style="1491" customWidth="1"/>
    <col min="14852" max="14852" width="5.7109375" style="1491" customWidth="1"/>
    <col min="14853" max="14853" width="7.42578125" style="1491" customWidth="1"/>
    <col min="14854" max="14854" width="10.140625" style="1491" customWidth="1"/>
    <col min="14855" max="14855" width="10.7109375" style="1491" customWidth="1"/>
    <col min="14856" max="14863" width="9.140625" style="1491"/>
    <col min="14864" max="14864" width="12.85546875" style="1491" customWidth="1"/>
    <col min="14865" max="15104" width="9.140625" style="1491"/>
    <col min="15105" max="15105" width="5.7109375" style="1491" customWidth="1"/>
    <col min="15106" max="15106" width="7.85546875" style="1491" customWidth="1"/>
    <col min="15107" max="15107" width="45.7109375" style="1491" customWidth="1"/>
    <col min="15108" max="15108" width="5.7109375" style="1491" customWidth="1"/>
    <col min="15109" max="15109" width="7.42578125" style="1491" customWidth="1"/>
    <col min="15110" max="15110" width="10.140625" style="1491" customWidth="1"/>
    <col min="15111" max="15111" width="10.7109375" style="1491" customWidth="1"/>
    <col min="15112" max="15119" width="9.140625" style="1491"/>
    <col min="15120" max="15120" width="12.85546875" style="1491" customWidth="1"/>
    <col min="15121" max="15360" width="9.140625" style="1491"/>
    <col min="15361" max="15361" width="5.7109375" style="1491" customWidth="1"/>
    <col min="15362" max="15362" width="7.85546875" style="1491" customWidth="1"/>
    <col min="15363" max="15363" width="45.7109375" style="1491" customWidth="1"/>
    <col min="15364" max="15364" width="5.7109375" style="1491" customWidth="1"/>
    <col min="15365" max="15365" width="7.42578125" style="1491" customWidth="1"/>
    <col min="15366" max="15366" width="10.140625" style="1491" customWidth="1"/>
    <col min="15367" max="15367" width="10.7109375" style="1491" customWidth="1"/>
    <col min="15368" max="15375" width="9.140625" style="1491"/>
    <col min="15376" max="15376" width="12.85546875" style="1491" customWidth="1"/>
    <col min="15377" max="15616" width="9.140625" style="1491"/>
    <col min="15617" max="15617" width="5.7109375" style="1491" customWidth="1"/>
    <col min="15618" max="15618" width="7.85546875" style="1491" customWidth="1"/>
    <col min="15619" max="15619" width="45.7109375" style="1491" customWidth="1"/>
    <col min="15620" max="15620" width="5.7109375" style="1491" customWidth="1"/>
    <col min="15621" max="15621" width="7.42578125" style="1491" customWidth="1"/>
    <col min="15622" max="15622" width="10.140625" style="1491" customWidth="1"/>
    <col min="15623" max="15623" width="10.7109375" style="1491" customWidth="1"/>
    <col min="15624" max="15631" width="9.140625" style="1491"/>
    <col min="15632" max="15632" width="12.85546875" style="1491" customWidth="1"/>
    <col min="15633" max="15872" width="9.140625" style="1491"/>
    <col min="15873" max="15873" width="5.7109375" style="1491" customWidth="1"/>
    <col min="15874" max="15874" width="7.85546875" style="1491" customWidth="1"/>
    <col min="15875" max="15875" width="45.7109375" style="1491" customWidth="1"/>
    <col min="15876" max="15876" width="5.7109375" style="1491" customWidth="1"/>
    <col min="15877" max="15877" width="7.42578125" style="1491" customWidth="1"/>
    <col min="15878" max="15878" width="10.140625" style="1491" customWidth="1"/>
    <col min="15879" max="15879" width="10.7109375" style="1491" customWidth="1"/>
    <col min="15880" max="15887" width="9.140625" style="1491"/>
    <col min="15888" max="15888" width="12.85546875" style="1491" customWidth="1"/>
    <col min="15889" max="16128" width="9.140625" style="1491"/>
    <col min="16129" max="16129" width="5.7109375" style="1491" customWidth="1"/>
    <col min="16130" max="16130" width="7.85546875" style="1491" customWidth="1"/>
    <col min="16131" max="16131" width="45.7109375" style="1491" customWidth="1"/>
    <col min="16132" max="16132" width="5.7109375" style="1491" customWidth="1"/>
    <col min="16133" max="16133" width="7.42578125" style="1491" customWidth="1"/>
    <col min="16134" max="16134" width="10.140625" style="1491" customWidth="1"/>
    <col min="16135" max="16135" width="10.7109375" style="1491" customWidth="1"/>
    <col min="16136" max="16143" width="9.140625" style="1491"/>
    <col min="16144" max="16144" width="12.85546875" style="1491" customWidth="1"/>
    <col min="16145" max="16384" width="9.140625" style="1491"/>
  </cols>
  <sheetData>
    <row r="1" spans="1:8" ht="15.75" x14ac:dyDescent="0.25">
      <c r="A1" s="1372" t="s">
        <v>1486</v>
      </c>
      <c r="B1" s="1327"/>
      <c r="C1" s="1328"/>
      <c r="D1" s="1329"/>
      <c r="E1" s="1330"/>
      <c r="F1" s="1987"/>
    </row>
    <row r="2" spans="1:8" ht="15.75" x14ac:dyDescent="0.25">
      <c r="A2" s="1372" t="s">
        <v>1727</v>
      </c>
      <c r="B2" s="1335"/>
      <c r="C2" s="1336"/>
      <c r="D2" s="1329"/>
      <c r="E2" s="1330"/>
      <c r="F2" s="1987"/>
    </row>
    <row r="3" spans="1:8" ht="15.75" x14ac:dyDescent="0.25">
      <c r="A3" s="1371" t="s">
        <v>1960</v>
      </c>
      <c r="B3" s="1335"/>
      <c r="C3" s="1336"/>
      <c r="D3" s="1329"/>
      <c r="E3" s="1330"/>
      <c r="F3" s="1987"/>
      <c r="G3" s="1332"/>
    </row>
    <row r="4" spans="1:8" ht="15.75" x14ac:dyDescent="0.25">
      <c r="A4" s="1334"/>
      <c r="B4" s="1335"/>
      <c r="C4" s="1336"/>
      <c r="D4" s="1329"/>
      <c r="E4" s="1330"/>
      <c r="F4" s="1987"/>
      <c r="G4" s="1332"/>
    </row>
    <row r="5" spans="1:8" ht="15.75" x14ac:dyDescent="0.25">
      <c r="C5" s="1576" t="s">
        <v>174</v>
      </c>
      <c r="F5" s="1988"/>
      <c r="G5" s="1505"/>
    </row>
    <row r="6" spans="1:8" x14ac:dyDescent="0.2">
      <c r="B6" s="1577" t="str">
        <f>A23</f>
        <v>I.</v>
      </c>
      <c r="C6" s="1578" t="str">
        <f>+C23</f>
        <v>PREDDELA</v>
      </c>
      <c r="F6" s="1988"/>
      <c r="G6" s="1505">
        <f>G37</f>
        <v>0</v>
      </c>
    </row>
    <row r="7" spans="1:8" x14ac:dyDescent="0.2">
      <c r="B7" s="1577" t="s">
        <v>247</v>
      </c>
      <c r="C7" s="1578" t="s">
        <v>40</v>
      </c>
      <c r="F7" s="1988"/>
      <c r="G7" s="1505">
        <f>G62</f>
        <v>0</v>
      </c>
    </row>
    <row r="8" spans="1:8" x14ac:dyDescent="0.2">
      <c r="B8" s="1577" t="s">
        <v>259</v>
      </c>
      <c r="C8" s="1578" t="s">
        <v>73</v>
      </c>
      <c r="F8" s="1988"/>
      <c r="G8" s="1505">
        <f>G76</f>
        <v>0</v>
      </c>
    </row>
    <row r="9" spans="1:8" x14ac:dyDescent="0.2">
      <c r="B9" s="1577" t="s">
        <v>264</v>
      </c>
      <c r="C9" s="1578" t="s">
        <v>1958</v>
      </c>
      <c r="F9" s="1988"/>
      <c r="G9" s="1505">
        <f>G93</f>
        <v>0</v>
      </c>
    </row>
    <row r="10" spans="1:8" ht="13.5" thickBot="1" x14ac:dyDescent="0.25">
      <c r="A10" s="1579"/>
      <c r="B10" s="1580" t="s">
        <v>275</v>
      </c>
      <c r="C10" s="1581" t="s">
        <v>1943</v>
      </c>
      <c r="D10" s="1579"/>
      <c r="E10" s="1582"/>
      <c r="F10" s="1989"/>
      <c r="G10" s="1582">
        <f>G100</f>
        <v>1080</v>
      </c>
      <c r="H10" s="1505"/>
    </row>
    <row r="11" spans="1:8" x14ac:dyDescent="0.2">
      <c r="C11" s="1578" t="s">
        <v>180</v>
      </c>
      <c r="F11" s="1988"/>
      <c r="G11" s="1583">
        <f>SUM(G6:G10)</f>
        <v>1080</v>
      </c>
    </row>
    <row r="12" spans="1:8" ht="13.5" thickBot="1" x14ac:dyDescent="0.25">
      <c r="A12" s="1579"/>
      <c r="B12" s="1579"/>
      <c r="C12" s="1584" t="s">
        <v>292</v>
      </c>
      <c r="D12" s="1579"/>
      <c r="E12" s="1582"/>
      <c r="F12" s="1989"/>
      <c r="G12" s="1582">
        <f>ROUND(G11*0.22,2)</f>
        <v>237.6</v>
      </c>
    </row>
    <row r="13" spans="1:8" x14ac:dyDescent="0.2">
      <c r="C13" s="1578" t="s">
        <v>293</v>
      </c>
      <c r="F13" s="1988"/>
      <c r="G13" s="1583">
        <f>+G12+G11</f>
        <v>1317.6</v>
      </c>
    </row>
    <row r="14" spans="1:8" ht="15.75" x14ac:dyDescent="0.25">
      <c r="A14" s="1334"/>
      <c r="B14" s="1335"/>
      <c r="C14" s="1336"/>
      <c r="D14" s="1329"/>
      <c r="E14" s="1330"/>
      <c r="F14" s="1987"/>
      <c r="G14" s="1332"/>
    </row>
    <row r="15" spans="1:8" x14ac:dyDescent="0.2">
      <c r="A15" s="1585"/>
      <c r="B15" s="1585" t="s">
        <v>717</v>
      </c>
      <c r="C15" s="1586"/>
      <c r="D15" s="1329"/>
      <c r="E15" s="1330"/>
      <c r="F15" s="1990"/>
      <c r="G15" s="1332"/>
    </row>
    <row r="16" spans="1:8" x14ac:dyDescent="0.2">
      <c r="A16" s="1585"/>
      <c r="B16" s="1600" t="s">
        <v>1961</v>
      </c>
      <c r="C16" s="1586"/>
      <c r="D16" s="1329"/>
      <c r="E16" s="1330"/>
      <c r="F16" s="1990"/>
      <c r="G16" s="1332"/>
    </row>
    <row r="17" spans="1:73" x14ac:dyDescent="0.2">
      <c r="A17" s="1585"/>
      <c r="B17" s="1588" t="s">
        <v>1729</v>
      </c>
      <c r="C17" s="1586"/>
      <c r="D17" s="1329"/>
      <c r="E17" s="1330"/>
      <c r="F17" s="1990"/>
      <c r="G17" s="1332"/>
    </row>
    <row r="18" spans="1:73" x14ac:dyDescent="0.2">
      <c r="A18" s="1585"/>
      <c r="B18" s="1588" t="s">
        <v>1730</v>
      </c>
      <c r="C18" s="1586"/>
      <c r="D18" s="1329"/>
      <c r="E18" s="1330"/>
      <c r="F18" s="1990"/>
      <c r="G18" s="1332"/>
    </row>
    <row r="19" spans="1:73" ht="15.75" x14ac:dyDescent="0.25">
      <c r="A19" s="1334"/>
      <c r="B19" s="1589"/>
      <c r="C19" s="1336"/>
      <c r="D19" s="1329"/>
      <c r="E19" s="1330"/>
      <c r="F19" s="1987"/>
      <c r="G19" s="1332"/>
    </row>
    <row r="20" spans="1:73" ht="15.75" x14ac:dyDescent="0.25">
      <c r="A20" s="1334"/>
      <c r="B20" s="1335"/>
      <c r="C20" s="1336"/>
      <c r="D20" s="1329"/>
      <c r="E20" s="1330"/>
      <c r="F20" s="1987"/>
      <c r="G20" s="1332"/>
    </row>
    <row r="21" spans="1:73" ht="15.75" x14ac:dyDescent="0.25">
      <c r="A21" s="1371" t="s">
        <v>1960</v>
      </c>
      <c r="B21" s="1335"/>
      <c r="C21" s="1336"/>
      <c r="D21" s="1329"/>
      <c r="E21" s="1330"/>
      <c r="F21" s="1987"/>
      <c r="G21" s="1332"/>
    </row>
    <row r="22" spans="1:73" s="1515" customFormat="1" x14ac:dyDescent="0.2">
      <c r="A22" s="1590" t="s">
        <v>0</v>
      </c>
      <c r="B22" s="1590" t="s">
        <v>1</v>
      </c>
      <c r="C22" s="1591" t="s">
        <v>2</v>
      </c>
      <c r="D22" s="1590" t="s">
        <v>3</v>
      </c>
      <c r="E22" s="1592" t="s">
        <v>4</v>
      </c>
      <c r="F22" s="1991" t="s">
        <v>5</v>
      </c>
      <c r="G22" s="1592" t="s">
        <v>6</v>
      </c>
      <c r="K22" s="1491"/>
      <c r="L22" s="1491"/>
      <c r="M22" s="1491"/>
      <c r="N22" s="1491"/>
      <c r="O22" s="1491"/>
      <c r="P22" s="1491"/>
      <c r="Q22" s="1491"/>
      <c r="R22" s="1491"/>
      <c r="S22" s="1491"/>
      <c r="T22" s="1491"/>
      <c r="U22" s="1491"/>
      <c r="V22" s="1491"/>
      <c r="W22" s="1491"/>
      <c r="X22" s="1491"/>
      <c r="Y22" s="1491"/>
      <c r="Z22" s="1491"/>
      <c r="AA22" s="1491"/>
      <c r="AB22" s="1491"/>
      <c r="AC22" s="1491"/>
      <c r="AD22" s="1491"/>
      <c r="AE22" s="1491"/>
      <c r="AF22" s="1491"/>
      <c r="AG22" s="1491"/>
      <c r="AH22" s="1491"/>
      <c r="AI22" s="1491"/>
      <c r="AJ22" s="1491"/>
      <c r="AK22" s="1491"/>
      <c r="AL22" s="1491"/>
      <c r="AM22" s="1491"/>
      <c r="AN22" s="1491"/>
      <c r="AO22" s="1491"/>
      <c r="AP22" s="1491"/>
      <c r="AQ22" s="1491"/>
      <c r="AR22" s="1491"/>
      <c r="AS22" s="1491"/>
      <c r="AT22" s="1491"/>
      <c r="AU22" s="1491"/>
      <c r="AV22" s="1491"/>
      <c r="AW22" s="1491"/>
      <c r="AX22" s="1491"/>
      <c r="AY22" s="1491"/>
      <c r="AZ22" s="1491"/>
      <c r="BA22" s="1491"/>
      <c r="BB22" s="1491"/>
      <c r="BC22" s="1491"/>
      <c r="BD22" s="1491"/>
      <c r="BE22" s="1491"/>
      <c r="BF22" s="1491"/>
      <c r="BG22" s="1491"/>
      <c r="BH22" s="1491"/>
      <c r="BI22" s="1491"/>
      <c r="BJ22" s="1491"/>
      <c r="BK22" s="1491"/>
      <c r="BL22" s="1491"/>
      <c r="BM22" s="1491"/>
      <c r="BN22" s="1491"/>
      <c r="BO22" s="1491"/>
      <c r="BP22" s="1491"/>
      <c r="BQ22" s="1491"/>
      <c r="BR22" s="1491"/>
      <c r="BS22" s="1491"/>
      <c r="BT22" s="1491"/>
      <c r="BU22" s="1491"/>
    </row>
    <row r="23" spans="1:73" ht="15" x14ac:dyDescent="0.25">
      <c r="A23" s="1517" t="s">
        <v>232</v>
      </c>
      <c r="B23" s="1518"/>
      <c r="C23" s="1518" t="s">
        <v>7</v>
      </c>
      <c r="D23" s="1518"/>
      <c r="E23" s="1537"/>
      <c r="F23" s="1974"/>
      <c r="G23" s="1519"/>
    </row>
    <row r="24" spans="1:73" x14ac:dyDescent="0.2">
      <c r="A24" s="1520"/>
      <c r="B24" s="1521">
        <v>11</v>
      </c>
      <c r="C24" s="1522" t="s">
        <v>9</v>
      </c>
      <c r="D24" s="1520"/>
      <c r="E24" s="1534"/>
      <c r="F24" s="1975"/>
      <c r="G24" s="1523"/>
    </row>
    <row r="25" spans="1:73" x14ac:dyDescent="0.2">
      <c r="A25" s="1595">
        <v>1</v>
      </c>
      <c r="B25" s="1596"/>
      <c r="C25" s="1595" t="s">
        <v>1731</v>
      </c>
      <c r="D25" s="1593" t="s">
        <v>15</v>
      </c>
      <c r="E25" s="1594">
        <v>142</v>
      </c>
      <c r="F25" s="1992"/>
      <c r="G25" s="1597">
        <f>ROUND(F25*E25,2)</f>
        <v>0</v>
      </c>
    </row>
    <row r="26" spans="1:73" s="712" customFormat="1" x14ac:dyDescent="0.2">
      <c r="A26" s="448"/>
      <c r="B26" s="916">
        <v>12</v>
      </c>
      <c r="C26" s="1621" t="s">
        <v>19</v>
      </c>
      <c r="D26" s="458"/>
      <c r="E26" s="459"/>
      <c r="F26" s="1993"/>
      <c r="G26" s="459"/>
    </row>
    <row r="27" spans="1:73" s="712" customFormat="1" x14ac:dyDescent="0.2">
      <c r="A27" s="921">
        <v>2</v>
      </c>
      <c r="B27" s="1546" t="s">
        <v>1741</v>
      </c>
      <c r="C27" s="921" t="s">
        <v>1963</v>
      </c>
      <c r="D27" s="1547" t="s">
        <v>239</v>
      </c>
      <c r="E27" s="1548">
        <v>39</v>
      </c>
      <c r="F27" s="1992"/>
      <c r="G27" s="1597">
        <f t="shared" ref="G27:G36" si="0">ROUND(F27*E27,2)</f>
        <v>0</v>
      </c>
    </row>
    <row r="28" spans="1:73" s="712" customFormat="1" x14ac:dyDescent="0.2">
      <c r="A28" s="921">
        <v>3</v>
      </c>
      <c r="B28" s="1546" t="s">
        <v>2006</v>
      </c>
      <c r="C28" s="921" t="s">
        <v>1964</v>
      </c>
      <c r="D28" s="1547" t="s">
        <v>239</v>
      </c>
      <c r="E28" s="1548">
        <v>65</v>
      </c>
      <c r="F28" s="1992"/>
      <c r="G28" s="1597">
        <f t="shared" si="0"/>
        <v>0</v>
      </c>
    </row>
    <row r="29" spans="1:73" s="712" customFormat="1" ht="25.5" x14ac:dyDescent="0.2">
      <c r="A29" s="921">
        <v>4</v>
      </c>
      <c r="B29" s="1546" t="s">
        <v>1965</v>
      </c>
      <c r="C29" s="921" t="s">
        <v>1966</v>
      </c>
      <c r="D29" s="1547" t="s">
        <v>239</v>
      </c>
      <c r="E29" s="1548">
        <v>275</v>
      </c>
      <c r="F29" s="1992"/>
      <c r="G29" s="1597">
        <f t="shared" si="0"/>
        <v>0</v>
      </c>
    </row>
    <row r="30" spans="1:73" s="712" customFormat="1" ht="25.5" x14ac:dyDescent="0.2">
      <c r="A30" s="921">
        <v>5</v>
      </c>
      <c r="B30" s="1546" t="s">
        <v>897</v>
      </c>
      <c r="C30" s="921" t="s">
        <v>1967</v>
      </c>
      <c r="D30" s="1547" t="s">
        <v>15</v>
      </c>
      <c r="E30" s="1548">
        <v>14</v>
      </c>
      <c r="F30" s="1992"/>
      <c r="G30" s="1597">
        <f t="shared" si="0"/>
        <v>0</v>
      </c>
    </row>
    <row r="31" spans="1:73" s="712" customFormat="1" ht="25.5" x14ac:dyDescent="0.2">
      <c r="A31" s="921">
        <v>6</v>
      </c>
      <c r="B31" s="1546" t="s">
        <v>1748</v>
      </c>
      <c r="C31" s="921" t="s">
        <v>1968</v>
      </c>
      <c r="D31" s="1547" t="s">
        <v>15</v>
      </c>
      <c r="E31" s="1548">
        <v>14</v>
      </c>
      <c r="F31" s="1992"/>
      <c r="G31" s="1597">
        <f t="shared" si="0"/>
        <v>0</v>
      </c>
    </row>
    <row r="32" spans="1:73" s="712" customFormat="1" ht="25.5" x14ac:dyDescent="0.2">
      <c r="A32" s="921">
        <v>7</v>
      </c>
      <c r="B32" s="1546" t="s">
        <v>898</v>
      </c>
      <c r="C32" s="921" t="s">
        <v>1750</v>
      </c>
      <c r="D32" s="1547" t="s">
        <v>15</v>
      </c>
      <c r="E32" s="1548">
        <v>9</v>
      </c>
      <c r="F32" s="1992"/>
      <c r="G32" s="1597">
        <f t="shared" si="0"/>
        <v>0</v>
      </c>
      <c r="I32" s="714"/>
    </row>
    <row r="33" spans="1:7" s="712" customFormat="1" ht="25.5" x14ac:dyDescent="0.2">
      <c r="A33" s="921">
        <v>8</v>
      </c>
      <c r="B33" s="1550" t="s">
        <v>1751</v>
      </c>
      <c r="C33" s="921" t="s">
        <v>1969</v>
      </c>
      <c r="D33" s="1547" t="s">
        <v>15</v>
      </c>
      <c r="E33" s="1548">
        <v>9</v>
      </c>
      <c r="F33" s="1992"/>
      <c r="G33" s="1597">
        <f t="shared" si="0"/>
        <v>0</v>
      </c>
    </row>
    <row r="34" spans="1:7" s="712" customFormat="1" x14ac:dyDescent="0.2">
      <c r="A34" s="921">
        <v>9</v>
      </c>
      <c r="B34" s="1546" t="s">
        <v>1970</v>
      </c>
      <c r="C34" s="921" t="s">
        <v>1971</v>
      </c>
      <c r="D34" s="1547" t="s">
        <v>239</v>
      </c>
      <c r="E34" s="1548">
        <v>352</v>
      </c>
      <c r="F34" s="1992"/>
      <c r="G34" s="1597">
        <f t="shared" si="0"/>
        <v>0</v>
      </c>
    </row>
    <row r="35" spans="1:7" s="712" customFormat="1" x14ac:dyDescent="0.2">
      <c r="A35" s="921">
        <v>9</v>
      </c>
      <c r="B35" s="1546" t="s">
        <v>1773</v>
      </c>
      <c r="C35" s="921" t="s">
        <v>1129</v>
      </c>
      <c r="D35" s="1547" t="s">
        <v>231</v>
      </c>
      <c r="E35" s="1548">
        <v>220</v>
      </c>
      <c r="F35" s="1992"/>
      <c r="G35" s="1597">
        <f t="shared" si="0"/>
        <v>0</v>
      </c>
    </row>
    <row r="36" spans="1:7" s="712" customFormat="1" ht="25.5" x14ac:dyDescent="0.2">
      <c r="A36" s="921">
        <v>10</v>
      </c>
      <c r="B36" s="1550" t="s">
        <v>1774</v>
      </c>
      <c r="C36" s="921" t="s">
        <v>1775</v>
      </c>
      <c r="D36" s="1547" t="s">
        <v>239</v>
      </c>
      <c r="E36" s="1548">
        <v>11</v>
      </c>
      <c r="F36" s="1992"/>
      <c r="G36" s="1597">
        <f t="shared" si="0"/>
        <v>0</v>
      </c>
    </row>
    <row r="37" spans="1:7" s="712" customFormat="1" ht="15" x14ac:dyDescent="0.25">
      <c r="A37" s="452"/>
      <c r="B37" s="1622"/>
      <c r="C37" s="452" t="s">
        <v>1779</v>
      </c>
      <c r="D37" s="438"/>
      <c r="E37" s="453"/>
      <c r="F37" s="1958"/>
      <c r="G37" s="454">
        <f>SUM(G25:G36)</f>
        <v>0</v>
      </c>
    </row>
    <row r="38" spans="1:7" s="712" customFormat="1" x14ac:dyDescent="0.2">
      <c r="A38" s="921"/>
      <c r="B38" s="1546"/>
      <c r="C38" s="921"/>
      <c r="D38" s="1547"/>
      <c r="E38" s="1548"/>
      <c r="F38" s="1992"/>
      <c r="G38" s="1597"/>
    </row>
    <row r="39" spans="1:7" s="712" customFormat="1" ht="15" x14ac:dyDescent="0.25">
      <c r="A39" s="1566" t="s">
        <v>247</v>
      </c>
      <c r="B39" s="1622"/>
      <c r="C39" s="452" t="s">
        <v>40</v>
      </c>
      <c r="D39" s="438"/>
      <c r="E39" s="453"/>
      <c r="F39" s="1958"/>
      <c r="G39" s="454"/>
    </row>
    <row r="40" spans="1:7" s="712" customFormat="1" x14ac:dyDescent="0.2">
      <c r="A40" s="448"/>
      <c r="B40" s="916">
        <v>21</v>
      </c>
      <c r="C40" s="448" t="s">
        <v>42</v>
      </c>
      <c r="D40" s="458"/>
      <c r="E40" s="459"/>
      <c r="F40" s="1962"/>
      <c r="G40" s="460"/>
    </row>
    <row r="41" spans="1:7" s="712" customFormat="1" ht="25.5" x14ac:dyDescent="0.2">
      <c r="A41" s="921">
        <v>1</v>
      </c>
      <c r="B41" s="1546" t="s">
        <v>1780</v>
      </c>
      <c r="C41" s="921" t="s">
        <v>1972</v>
      </c>
      <c r="D41" s="1547" t="s">
        <v>243</v>
      </c>
      <c r="E41" s="1548">
        <v>110</v>
      </c>
      <c r="F41" s="1992"/>
      <c r="G41" s="1597">
        <f t="shared" ref="G41" si="1">ROUND(F41*E41,2)</f>
        <v>0</v>
      </c>
    </row>
    <row r="42" spans="1:7" s="712" customFormat="1" ht="25.5" x14ac:dyDescent="0.2">
      <c r="A42" s="1550">
        <v>2</v>
      </c>
      <c r="B42" s="1550" t="s">
        <v>915</v>
      </c>
      <c r="C42" s="921" t="s">
        <v>1782</v>
      </c>
      <c r="D42" s="1547" t="s">
        <v>243</v>
      </c>
      <c r="E42" s="1548">
        <v>337</v>
      </c>
      <c r="F42" s="1992"/>
      <c r="G42" s="1597">
        <f t="shared" ref="G42:G61" si="2">ROUND(F42*E42,2)</f>
        <v>0</v>
      </c>
    </row>
    <row r="43" spans="1:7" s="712" customFormat="1" x14ac:dyDescent="0.2">
      <c r="A43" s="1551">
        <v>3</v>
      </c>
      <c r="B43" s="1550" t="s">
        <v>917</v>
      </c>
      <c r="C43" s="921" t="s">
        <v>1973</v>
      </c>
      <c r="D43" s="1547" t="s">
        <v>243</v>
      </c>
      <c r="E43" s="1548">
        <v>231</v>
      </c>
      <c r="F43" s="1992"/>
      <c r="G43" s="1597">
        <f t="shared" si="2"/>
        <v>0</v>
      </c>
    </row>
    <row r="44" spans="1:7" s="712" customFormat="1" x14ac:dyDescent="0.2">
      <c r="A44" s="921">
        <v>4</v>
      </c>
      <c r="B44" s="1552" t="s">
        <v>918</v>
      </c>
      <c r="C44" s="1269" t="s">
        <v>1974</v>
      </c>
      <c r="D44" s="1547" t="s">
        <v>243</v>
      </c>
      <c r="E44" s="1548">
        <v>223</v>
      </c>
      <c r="F44" s="1992"/>
      <c r="G44" s="1597">
        <f t="shared" si="2"/>
        <v>0</v>
      </c>
    </row>
    <row r="45" spans="1:7" s="712" customFormat="1" x14ac:dyDescent="0.2">
      <c r="A45" s="921">
        <v>5</v>
      </c>
      <c r="B45" s="1550" t="s">
        <v>919</v>
      </c>
      <c r="C45" s="1553" t="s">
        <v>1787</v>
      </c>
      <c r="D45" s="1547" t="s">
        <v>243</v>
      </c>
      <c r="E45" s="1548">
        <v>327</v>
      </c>
      <c r="F45" s="1992"/>
      <c r="G45" s="1597">
        <f t="shared" si="2"/>
        <v>0</v>
      </c>
    </row>
    <row r="46" spans="1:7" s="712" customFormat="1" x14ac:dyDescent="0.2">
      <c r="A46" s="921">
        <v>6</v>
      </c>
      <c r="B46" s="1550" t="s">
        <v>1788</v>
      </c>
      <c r="C46" s="1553" t="s">
        <v>1789</v>
      </c>
      <c r="D46" s="1547" t="s">
        <v>243</v>
      </c>
      <c r="E46" s="1548">
        <v>5</v>
      </c>
      <c r="F46" s="1992"/>
      <c r="G46" s="1597">
        <f t="shared" si="2"/>
        <v>0</v>
      </c>
    </row>
    <row r="47" spans="1:7" s="712" customFormat="1" x14ac:dyDescent="0.2">
      <c r="A47" s="448"/>
      <c r="B47" s="916">
        <v>22</v>
      </c>
      <c r="C47" s="448" t="s">
        <v>49</v>
      </c>
      <c r="D47" s="458"/>
      <c r="E47" s="459"/>
      <c r="F47" s="1993"/>
      <c r="G47" s="459"/>
    </row>
    <row r="48" spans="1:7" s="712" customFormat="1" x14ac:dyDescent="0.2">
      <c r="A48" s="921">
        <v>7</v>
      </c>
      <c r="B48" s="1546" t="s">
        <v>1800</v>
      </c>
      <c r="C48" s="921" t="s">
        <v>1801</v>
      </c>
      <c r="D48" s="1547" t="s">
        <v>239</v>
      </c>
      <c r="E48" s="1548">
        <v>827</v>
      </c>
      <c r="F48" s="1992"/>
      <c r="G48" s="1597">
        <f t="shared" si="2"/>
        <v>0</v>
      </c>
    </row>
    <row r="49" spans="1:8" s="712" customFormat="1" x14ac:dyDescent="0.2">
      <c r="A49" s="921">
        <v>8</v>
      </c>
      <c r="B49" s="1546" t="s">
        <v>1802</v>
      </c>
      <c r="C49" s="921" t="s">
        <v>1975</v>
      </c>
      <c r="D49" s="1547" t="s">
        <v>239</v>
      </c>
      <c r="E49" s="1548">
        <v>827</v>
      </c>
      <c r="F49" s="1992"/>
      <c r="G49" s="1597">
        <f t="shared" si="2"/>
        <v>0</v>
      </c>
    </row>
    <row r="50" spans="1:8" s="712" customFormat="1" x14ac:dyDescent="0.2">
      <c r="A50" s="448"/>
      <c r="B50" s="916">
        <v>24</v>
      </c>
      <c r="C50" s="448" t="s">
        <v>555</v>
      </c>
      <c r="D50" s="458"/>
      <c r="E50" s="459"/>
      <c r="F50" s="1993"/>
      <c r="G50" s="459"/>
    </row>
    <row r="51" spans="1:8" s="712" customFormat="1" ht="25.5" x14ac:dyDescent="0.2">
      <c r="A51" s="921">
        <v>9</v>
      </c>
      <c r="B51" s="1602" t="s">
        <v>1806</v>
      </c>
      <c r="C51" s="921" t="s">
        <v>1976</v>
      </c>
      <c r="D51" s="1547" t="s">
        <v>243</v>
      </c>
      <c r="E51" s="1548">
        <v>527</v>
      </c>
      <c r="F51" s="1992"/>
      <c r="G51" s="1597">
        <f t="shared" si="2"/>
        <v>0</v>
      </c>
    </row>
    <row r="52" spans="1:8" s="712" customFormat="1" ht="25.5" x14ac:dyDescent="0.2">
      <c r="A52" s="921">
        <v>10</v>
      </c>
      <c r="B52" s="1546" t="s">
        <v>1977</v>
      </c>
      <c r="C52" s="921" t="s">
        <v>1978</v>
      </c>
      <c r="D52" s="1547" t="s">
        <v>243</v>
      </c>
      <c r="E52" s="1548">
        <v>20</v>
      </c>
      <c r="F52" s="1992"/>
      <c r="G52" s="1597">
        <f t="shared" si="2"/>
        <v>0</v>
      </c>
    </row>
    <row r="53" spans="1:8" s="712" customFormat="1" x14ac:dyDescent="0.2">
      <c r="A53" s="921">
        <v>11</v>
      </c>
      <c r="B53" s="1546" t="s">
        <v>1979</v>
      </c>
      <c r="C53" s="1554" t="s">
        <v>1980</v>
      </c>
      <c r="D53" s="1555" t="s">
        <v>243</v>
      </c>
      <c r="E53" s="1556">
        <v>782</v>
      </c>
      <c r="F53" s="1992"/>
      <c r="G53" s="1597">
        <f t="shared" si="2"/>
        <v>0</v>
      </c>
      <c r="H53" s="1604"/>
    </row>
    <row r="54" spans="1:8" s="712" customFormat="1" ht="25.5" x14ac:dyDescent="0.2">
      <c r="A54" s="921">
        <v>12</v>
      </c>
      <c r="B54" s="1546" t="s">
        <v>929</v>
      </c>
      <c r="C54" s="1554" t="s">
        <v>1805</v>
      </c>
      <c r="D54" s="1555" t="s">
        <v>239</v>
      </c>
      <c r="E54" s="1556">
        <v>825</v>
      </c>
      <c r="F54" s="1992"/>
      <c r="G54" s="1597">
        <f t="shared" si="2"/>
        <v>0</v>
      </c>
      <c r="H54" s="1604"/>
    </row>
    <row r="55" spans="1:8" s="712" customFormat="1" x14ac:dyDescent="0.2">
      <c r="A55" s="448"/>
      <c r="B55" s="916">
        <v>25</v>
      </c>
      <c r="C55" s="1563" t="s">
        <v>63</v>
      </c>
      <c r="D55" s="1564"/>
      <c r="E55" s="1565"/>
      <c r="F55" s="1993"/>
      <c r="G55" s="459"/>
      <c r="H55" s="1604"/>
    </row>
    <row r="56" spans="1:8" s="712" customFormat="1" x14ac:dyDescent="0.2">
      <c r="A56" s="921">
        <v>13</v>
      </c>
      <c r="B56" s="1546" t="s">
        <v>1981</v>
      </c>
      <c r="C56" s="1554" t="s">
        <v>1982</v>
      </c>
      <c r="D56" s="1555" t="s">
        <v>239</v>
      </c>
      <c r="E56" s="1556">
        <v>732</v>
      </c>
      <c r="F56" s="1992"/>
      <c r="G56" s="1597">
        <f t="shared" si="2"/>
        <v>0</v>
      </c>
      <c r="H56" s="1604"/>
    </row>
    <row r="57" spans="1:8" s="712" customFormat="1" x14ac:dyDescent="0.2">
      <c r="A57" s="921">
        <v>13</v>
      </c>
      <c r="B57" s="1546"/>
      <c r="C57" s="1554" t="s">
        <v>1983</v>
      </c>
      <c r="D57" s="1555" t="s">
        <v>239</v>
      </c>
      <c r="E57" s="1556">
        <v>7</v>
      </c>
      <c r="F57" s="1992"/>
      <c r="G57" s="1597">
        <f t="shared" si="2"/>
        <v>0</v>
      </c>
      <c r="H57" s="1604"/>
    </row>
    <row r="58" spans="1:8" s="712" customFormat="1" x14ac:dyDescent="0.2">
      <c r="A58" s="921">
        <v>14</v>
      </c>
      <c r="B58" s="1550" t="s">
        <v>1815</v>
      </c>
      <c r="C58" s="921" t="s">
        <v>1816</v>
      </c>
      <c r="D58" s="1547" t="s">
        <v>239</v>
      </c>
      <c r="E58" s="1548">
        <v>739</v>
      </c>
      <c r="F58" s="1992"/>
      <c r="G58" s="1597">
        <f t="shared" si="2"/>
        <v>0</v>
      </c>
    </row>
    <row r="59" spans="1:8" s="712" customFormat="1" ht="63.75" x14ac:dyDescent="0.2">
      <c r="A59" s="921">
        <v>16</v>
      </c>
      <c r="B59" s="1550"/>
      <c r="C59" s="921" t="s">
        <v>1984</v>
      </c>
      <c r="D59" s="1547" t="s">
        <v>15</v>
      </c>
      <c r="E59" s="1548">
        <v>9</v>
      </c>
      <c r="F59" s="1992"/>
      <c r="G59" s="1597">
        <f t="shared" si="2"/>
        <v>0</v>
      </c>
      <c r="H59" s="1604"/>
    </row>
    <row r="60" spans="1:8" s="712" customFormat="1" x14ac:dyDescent="0.2">
      <c r="A60" s="448"/>
      <c r="B60" s="917">
        <v>29</v>
      </c>
      <c r="C60" s="448" t="s">
        <v>500</v>
      </c>
      <c r="D60" s="458"/>
      <c r="E60" s="459"/>
      <c r="F60" s="1993"/>
      <c r="G60" s="459"/>
      <c r="H60" s="1604"/>
    </row>
    <row r="61" spans="1:8" s="712" customFormat="1" x14ac:dyDescent="0.2">
      <c r="A61" s="921">
        <v>17</v>
      </c>
      <c r="B61" s="1603" t="s">
        <v>1820</v>
      </c>
      <c r="C61" s="921" t="s">
        <v>2007</v>
      </c>
      <c r="D61" s="1547" t="s">
        <v>243</v>
      </c>
      <c r="E61" s="1548">
        <v>1123</v>
      </c>
      <c r="F61" s="1992"/>
      <c r="G61" s="1597">
        <f t="shared" si="2"/>
        <v>0</v>
      </c>
    </row>
    <row r="62" spans="1:8" s="712" customFormat="1" ht="15" x14ac:dyDescent="0.25">
      <c r="A62" s="452"/>
      <c r="B62" s="1566"/>
      <c r="C62" s="452" t="s">
        <v>1821</v>
      </c>
      <c r="D62" s="438"/>
      <c r="E62" s="453"/>
      <c r="F62" s="1958"/>
      <c r="G62" s="454">
        <f>SUM(G41:G61)</f>
        <v>0</v>
      </c>
    </row>
    <row r="63" spans="1:8" s="712" customFormat="1" x14ac:dyDescent="0.2">
      <c r="A63" s="921"/>
      <c r="B63" s="1550"/>
      <c r="C63" s="921"/>
      <c r="D63" s="1547"/>
      <c r="E63" s="1548"/>
      <c r="F63" s="1992"/>
      <c r="G63" s="1597"/>
    </row>
    <row r="64" spans="1:8" s="712" customFormat="1" ht="15" x14ac:dyDescent="0.25">
      <c r="A64" s="1566" t="s">
        <v>259</v>
      </c>
      <c r="B64" s="1566"/>
      <c r="C64" s="452" t="s">
        <v>73</v>
      </c>
      <c r="D64" s="438"/>
      <c r="E64" s="453"/>
      <c r="F64" s="1958"/>
      <c r="G64" s="454"/>
    </row>
    <row r="65" spans="1:8" s="712" customFormat="1" x14ac:dyDescent="0.2">
      <c r="A65" s="1568"/>
      <c r="B65" s="917">
        <v>31</v>
      </c>
      <c r="C65" s="448" t="s">
        <v>75</v>
      </c>
      <c r="D65" s="458"/>
      <c r="E65" s="459"/>
      <c r="F65" s="1962"/>
      <c r="G65" s="460"/>
    </row>
    <row r="66" spans="1:8" s="712" customFormat="1" ht="25.5" x14ac:dyDescent="0.2">
      <c r="A66" s="921">
        <v>1</v>
      </c>
      <c r="B66" s="1546" t="s">
        <v>1985</v>
      </c>
      <c r="C66" s="921" t="s">
        <v>1986</v>
      </c>
      <c r="D66" s="1547" t="s">
        <v>243</v>
      </c>
      <c r="E66" s="1548">
        <v>385</v>
      </c>
      <c r="F66" s="1992"/>
      <c r="G66" s="1597">
        <f t="shared" ref="G66" si="3">ROUND(F66*E66,2)</f>
        <v>0</v>
      </c>
    </row>
    <row r="67" spans="1:8" s="712" customFormat="1" x14ac:dyDescent="0.2">
      <c r="A67" s="1624"/>
      <c r="B67" s="1573">
        <v>32</v>
      </c>
      <c r="C67" s="458" t="s">
        <v>84</v>
      </c>
      <c r="D67" s="1572"/>
      <c r="E67" s="1575"/>
      <c r="F67" s="1994"/>
      <c r="G67" s="1575"/>
    </row>
    <row r="68" spans="1:8" s="712" customFormat="1" ht="25.5" x14ac:dyDescent="0.2">
      <c r="A68" s="1609">
        <v>2</v>
      </c>
      <c r="B68" s="1561" t="s">
        <v>1987</v>
      </c>
      <c r="C68" s="1547" t="s">
        <v>1988</v>
      </c>
      <c r="D68" s="1560" t="s">
        <v>239</v>
      </c>
      <c r="E68" s="1562">
        <v>1684</v>
      </c>
      <c r="F68" s="1992"/>
      <c r="G68" s="1597">
        <f t="shared" ref="G68:G75" si="4">ROUND(F68*E68,2)</f>
        <v>0</v>
      </c>
    </row>
    <row r="69" spans="1:8" s="712" customFormat="1" ht="51" x14ac:dyDescent="0.2">
      <c r="A69" s="1609">
        <v>3</v>
      </c>
      <c r="B69" s="1561" t="s">
        <v>1962</v>
      </c>
      <c r="C69" s="1547" t="s">
        <v>1989</v>
      </c>
      <c r="D69" s="1560" t="s">
        <v>239</v>
      </c>
      <c r="E69" s="1562">
        <v>4</v>
      </c>
      <c r="F69" s="1992"/>
      <c r="G69" s="1597">
        <f t="shared" si="4"/>
        <v>0</v>
      </c>
    </row>
    <row r="70" spans="1:8" s="712" customFormat="1" ht="51" x14ac:dyDescent="0.2">
      <c r="A70" s="1609">
        <v>4</v>
      </c>
      <c r="B70" s="1561" t="s">
        <v>1962</v>
      </c>
      <c r="C70" s="1547" t="s">
        <v>1990</v>
      </c>
      <c r="D70" s="1560" t="s">
        <v>239</v>
      </c>
      <c r="E70" s="1562">
        <v>13</v>
      </c>
      <c r="F70" s="1992"/>
      <c r="G70" s="1597">
        <f t="shared" si="4"/>
        <v>0</v>
      </c>
    </row>
    <row r="71" spans="1:8" s="712" customFormat="1" ht="51" x14ac:dyDescent="0.2">
      <c r="A71" s="1609">
        <v>5</v>
      </c>
      <c r="B71" s="1561" t="s">
        <v>1829</v>
      </c>
      <c r="C71" s="1547" t="s">
        <v>1830</v>
      </c>
      <c r="D71" s="1560" t="s">
        <v>239</v>
      </c>
      <c r="E71" s="1562">
        <v>11</v>
      </c>
      <c r="F71" s="1992"/>
      <c r="G71" s="1597">
        <f t="shared" si="4"/>
        <v>0</v>
      </c>
    </row>
    <row r="72" spans="1:8" s="712" customFormat="1" ht="51" x14ac:dyDescent="0.2">
      <c r="A72" s="1609">
        <v>6</v>
      </c>
      <c r="B72" s="1561" t="s">
        <v>1991</v>
      </c>
      <c r="C72" s="1547" t="s">
        <v>2949</v>
      </c>
      <c r="D72" s="1560" t="s">
        <v>243</v>
      </c>
      <c r="E72" s="1562">
        <v>13</v>
      </c>
      <c r="F72" s="1992"/>
      <c r="G72" s="1597">
        <f t="shared" si="4"/>
        <v>0</v>
      </c>
      <c r="H72" s="813"/>
    </row>
    <row r="73" spans="1:8" s="712" customFormat="1" x14ac:dyDescent="0.2">
      <c r="A73" s="1624"/>
      <c r="B73" s="1573">
        <v>35</v>
      </c>
      <c r="C73" s="458" t="s">
        <v>92</v>
      </c>
      <c r="D73" s="1572"/>
      <c r="E73" s="1575"/>
      <c r="F73" s="1994"/>
      <c r="G73" s="1575"/>
    </row>
    <row r="74" spans="1:8" s="712" customFormat="1" ht="38.25" x14ac:dyDescent="0.2">
      <c r="A74" s="1609">
        <v>7</v>
      </c>
      <c r="B74" s="1561" t="s">
        <v>1992</v>
      </c>
      <c r="C74" s="1547" t="s">
        <v>1993</v>
      </c>
      <c r="D74" s="1560" t="s">
        <v>231</v>
      </c>
      <c r="E74" s="1562">
        <v>487</v>
      </c>
      <c r="F74" s="1992"/>
      <c r="G74" s="1597">
        <f t="shared" si="4"/>
        <v>0</v>
      </c>
    </row>
    <row r="75" spans="1:8" s="712" customFormat="1" x14ac:dyDescent="0.2">
      <c r="A75" s="1609">
        <v>8</v>
      </c>
      <c r="B75" s="1561" t="s">
        <v>1834</v>
      </c>
      <c r="C75" s="1547" t="s">
        <v>1835</v>
      </c>
      <c r="D75" s="1560" t="s">
        <v>243</v>
      </c>
      <c r="E75" s="1562">
        <v>36</v>
      </c>
      <c r="F75" s="1992"/>
      <c r="G75" s="1597">
        <f t="shared" si="4"/>
        <v>0</v>
      </c>
    </row>
    <row r="76" spans="1:8" s="712" customFormat="1" ht="15" x14ac:dyDescent="0.25">
      <c r="A76" s="1570"/>
      <c r="B76" s="1626"/>
      <c r="C76" s="438" t="s">
        <v>1838</v>
      </c>
      <c r="D76" s="1570"/>
      <c r="E76" s="1574"/>
      <c r="F76" s="1958"/>
      <c r="G76" s="454">
        <f>SUM(G66:G75)</f>
        <v>0</v>
      </c>
    </row>
    <row r="77" spans="1:8" s="712" customFormat="1" x14ac:dyDescent="0.2">
      <c r="A77" s="1560"/>
      <c r="B77" s="1605"/>
      <c r="C77" s="1547"/>
      <c r="D77" s="1560"/>
      <c r="E77" s="1562"/>
      <c r="F77" s="1992"/>
      <c r="G77" s="1597"/>
    </row>
    <row r="78" spans="1:8" s="712" customFormat="1" ht="15" x14ac:dyDescent="0.25">
      <c r="A78" s="1627" t="s">
        <v>264</v>
      </c>
      <c r="B78" s="1571"/>
      <c r="C78" s="438" t="s">
        <v>1890</v>
      </c>
      <c r="D78" s="1570"/>
      <c r="E78" s="1574"/>
      <c r="F78" s="1958"/>
      <c r="G78" s="454"/>
    </row>
    <row r="79" spans="1:8" s="712" customFormat="1" x14ac:dyDescent="0.2">
      <c r="A79" s="1572"/>
      <c r="B79" s="1573">
        <v>61</v>
      </c>
      <c r="C79" s="458" t="s">
        <v>129</v>
      </c>
      <c r="D79" s="1572"/>
      <c r="E79" s="1575"/>
      <c r="F79" s="1962"/>
      <c r="G79" s="460"/>
    </row>
    <row r="80" spans="1:8" s="712" customFormat="1" ht="25.5" x14ac:dyDescent="0.2">
      <c r="A80" s="1609">
        <v>1</v>
      </c>
      <c r="B80" s="1561" t="s">
        <v>975</v>
      </c>
      <c r="C80" s="1547" t="s">
        <v>1994</v>
      </c>
      <c r="D80" s="1560" t="s">
        <v>15</v>
      </c>
      <c r="E80" s="1562">
        <v>8</v>
      </c>
      <c r="F80" s="1992"/>
      <c r="G80" s="1597">
        <f t="shared" ref="G80" si="5">ROUND(F80*E80,2)</f>
        <v>0</v>
      </c>
    </row>
    <row r="81" spans="1:7" s="712" customFormat="1" ht="38.25" x14ac:dyDescent="0.2">
      <c r="A81" s="1609">
        <v>2</v>
      </c>
      <c r="B81" s="1561" t="s">
        <v>977</v>
      </c>
      <c r="C81" s="1547" t="s">
        <v>1894</v>
      </c>
      <c r="D81" s="1560" t="s">
        <v>15</v>
      </c>
      <c r="E81" s="1562">
        <v>8</v>
      </c>
      <c r="F81" s="1992"/>
      <c r="G81" s="1597">
        <f t="shared" ref="G81:G92" si="6">ROUND(F81*E81,2)</f>
        <v>0</v>
      </c>
    </row>
    <row r="82" spans="1:7" s="712" customFormat="1" ht="38.25" x14ac:dyDescent="0.2">
      <c r="A82" s="1609">
        <v>3</v>
      </c>
      <c r="B82" s="1561" t="s">
        <v>1995</v>
      </c>
      <c r="C82" s="1547" t="s">
        <v>1996</v>
      </c>
      <c r="D82" s="1560" t="s">
        <v>15</v>
      </c>
      <c r="E82" s="1562">
        <v>8</v>
      </c>
      <c r="F82" s="1992"/>
      <c r="G82" s="1597">
        <f t="shared" si="6"/>
        <v>0</v>
      </c>
    </row>
    <row r="83" spans="1:7" s="712" customFormat="1" ht="38.25" x14ac:dyDescent="0.2">
      <c r="A83" s="1609">
        <v>4</v>
      </c>
      <c r="B83" s="1561" t="s">
        <v>1591</v>
      </c>
      <c r="C83" s="1547" t="s">
        <v>1997</v>
      </c>
      <c r="D83" s="1560" t="s">
        <v>15</v>
      </c>
      <c r="E83" s="1562">
        <v>8</v>
      </c>
      <c r="F83" s="1992"/>
      <c r="G83" s="1597">
        <f t="shared" si="6"/>
        <v>0</v>
      </c>
    </row>
    <row r="84" spans="1:7" s="712" customFormat="1" x14ac:dyDescent="0.2">
      <c r="A84" s="1624"/>
      <c r="B84" s="1573">
        <v>62</v>
      </c>
      <c r="C84" s="458" t="s">
        <v>1907</v>
      </c>
      <c r="D84" s="1572"/>
      <c r="E84" s="1575"/>
      <c r="F84" s="1994"/>
      <c r="G84" s="1575"/>
    </row>
    <row r="85" spans="1:7" s="712" customFormat="1" ht="38.25" x14ac:dyDescent="0.2">
      <c r="A85" s="1609">
        <v>5</v>
      </c>
      <c r="B85" s="1561" t="s">
        <v>1908</v>
      </c>
      <c r="C85" s="1547" t="s">
        <v>1998</v>
      </c>
      <c r="D85" s="1560" t="s">
        <v>231</v>
      </c>
      <c r="E85" s="1562">
        <v>510</v>
      </c>
      <c r="F85" s="1992"/>
      <c r="G85" s="1597">
        <f t="shared" si="6"/>
        <v>0</v>
      </c>
    </row>
    <row r="86" spans="1:7" s="712" customFormat="1" ht="38.25" x14ac:dyDescent="0.2">
      <c r="A86" s="1609">
        <v>6</v>
      </c>
      <c r="B86" s="1561"/>
      <c r="C86" s="1547" t="s">
        <v>1912</v>
      </c>
      <c r="D86" s="1560" t="s">
        <v>231</v>
      </c>
      <c r="E86" s="1562">
        <v>29</v>
      </c>
      <c r="F86" s="1992"/>
      <c r="G86" s="1597">
        <f t="shared" si="6"/>
        <v>0</v>
      </c>
    </row>
    <row r="87" spans="1:7" s="712" customFormat="1" ht="51" x14ac:dyDescent="0.2">
      <c r="A87" s="1609">
        <v>7</v>
      </c>
      <c r="B87" s="1561" t="s">
        <v>1999</v>
      </c>
      <c r="C87" s="1547" t="s">
        <v>2000</v>
      </c>
      <c r="D87" s="1560" t="s">
        <v>239</v>
      </c>
      <c r="E87" s="1562">
        <v>45</v>
      </c>
      <c r="F87" s="1992"/>
      <c r="G87" s="1597">
        <f t="shared" si="6"/>
        <v>0</v>
      </c>
    </row>
    <row r="88" spans="1:7" s="712" customFormat="1" ht="63.75" x14ac:dyDescent="0.2">
      <c r="A88" s="1609">
        <v>8</v>
      </c>
      <c r="B88" s="1561" t="s">
        <v>1913</v>
      </c>
      <c r="C88" s="1547" t="s">
        <v>1914</v>
      </c>
      <c r="D88" s="1560" t="s">
        <v>239</v>
      </c>
      <c r="E88" s="1562">
        <v>8</v>
      </c>
      <c r="F88" s="1992"/>
      <c r="G88" s="1597">
        <f t="shared" si="6"/>
        <v>0</v>
      </c>
    </row>
    <row r="89" spans="1:7" s="712" customFormat="1" ht="51" x14ac:dyDescent="0.2">
      <c r="A89" s="1609">
        <v>9</v>
      </c>
      <c r="B89" s="1561" t="s">
        <v>1915</v>
      </c>
      <c r="C89" s="1547" t="s">
        <v>2001</v>
      </c>
      <c r="D89" s="1560" t="s">
        <v>239</v>
      </c>
      <c r="E89" s="1562">
        <v>13</v>
      </c>
      <c r="F89" s="1992"/>
      <c r="G89" s="1597">
        <f t="shared" si="6"/>
        <v>0</v>
      </c>
    </row>
    <row r="90" spans="1:7" s="712" customFormat="1" ht="25.5" x14ac:dyDescent="0.2">
      <c r="A90" s="1609">
        <v>10</v>
      </c>
      <c r="B90" s="1561" t="s">
        <v>1920</v>
      </c>
      <c r="C90" s="1547" t="s">
        <v>2002</v>
      </c>
      <c r="D90" s="1560" t="s">
        <v>231</v>
      </c>
      <c r="E90" s="1562">
        <v>495</v>
      </c>
      <c r="F90" s="1992"/>
      <c r="G90" s="1597">
        <f t="shared" si="6"/>
        <v>0</v>
      </c>
    </row>
    <row r="91" spans="1:7" s="712" customFormat="1" x14ac:dyDescent="0.2">
      <c r="A91" s="1624"/>
      <c r="B91" s="1573">
        <v>64</v>
      </c>
      <c r="C91" s="458" t="s">
        <v>227</v>
      </c>
      <c r="D91" s="1572"/>
      <c r="E91" s="1575"/>
      <c r="F91" s="1994"/>
      <c r="G91" s="1575"/>
    </row>
    <row r="92" spans="1:7" s="712" customFormat="1" ht="38.25" x14ac:dyDescent="0.2">
      <c r="A92" s="1609">
        <v>11</v>
      </c>
      <c r="B92" s="1561"/>
      <c r="C92" s="1547" t="s">
        <v>2956</v>
      </c>
      <c r="D92" s="1560" t="s">
        <v>231</v>
      </c>
      <c r="E92" s="1562">
        <v>158</v>
      </c>
      <c r="F92" s="1992"/>
      <c r="G92" s="1597">
        <f t="shared" si="6"/>
        <v>0</v>
      </c>
    </row>
    <row r="93" spans="1:7" s="712" customFormat="1" ht="15" x14ac:dyDescent="0.25">
      <c r="A93" s="1570"/>
      <c r="B93" s="1626"/>
      <c r="C93" s="438" t="s">
        <v>2003</v>
      </c>
      <c r="D93" s="1570"/>
      <c r="E93" s="1574"/>
      <c r="F93" s="1958"/>
      <c r="G93" s="454">
        <f>SUM(G80:G92)</f>
        <v>0</v>
      </c>
    </row>
    <row r="94" spans="1:7" s="712" customFormat="1" x14ac:dyDescent="0.2">
      <c r="A94" s="1560"/>
      <c r="B94" s="1561"/>
      <c r="C94" s="1547"/>
      <c r="D94" s="1560"/>
      <c r="E94" s="1562"/>
      <c r="F94" s="1992"/>
      <c r="G94" s="1597"/>
    </row>
    <row r="95" spans="1:7" s="712" customFormat="1" ht="15" x14ac:dyDescent="0.25">
      <c r="A95" s="1627" t="s">
        <v>275</v>
      </c>
      <c r="B95" s="1571"/>
      <c r="C95" s="438" t="s">
        <v>1943</v>
      </c>
      <c r="D95" s="1570"/>
      <c r="E95" s="1574"/>
      <c r="F95" s="1958"/>
      <c r="G95" s="454"/>
    </row>
    <row r="96" spans="1:7" s="712" customFormat="1" x14ac:dyDescent="0.2">
      <c r="A96" s="1560">
        <v>1</v>
      </c>
      <c r="B96" s="1561"/>
      <c r="C96" s="1547" t="s">
        <v>2004</v>
      </c>
      <c r="D96" s="1560" t="s">
        <v>435</v>
      </c>
      <c r="E96" s="1562">
        <v>1</v>
      </c>
      <c r="F96" s="1992"/>
      <c r="G96" s="1597">
        <f t="shared" ref="G96" si="7">ROUND(F96*E96,2)</f>
        <v>0</v>
      </c>
    </row>
    <row r="97" spans="1:8" s="712" customFormat="1" x14ac:dyDescent="0.2">
      <c r="A97" s="1560">
        <v>2</v>
      </c>
      <c r="B97" s="1561"/>
      <c r="C97" s="1547" t="s">
        <v>1955</v>
      </c>
      <c r="D97" s="1560" t="s">
        <v>435</v>
      </c>
      <c r="E97" s="1562">
        <v>1</v>
      </c>
      <c r="F97" s="1992"/>
      <c r="G97" s="1597">
        <f t="shared" ref="G97:G99" si="8">ROUND(F97*E97,2)</f>
        <v>0</v>
      </c>
    </row>
    <row r="98" spans="1:8" s="712" customFormat="1" x14ac:dyDescent="0.2">
      <c r="A98" s="1560">
        <v>1</v>
      </c>
      <c r="B98" s="1561"/>
      <c r="C98" s="1547" t="s">
        <v>169</v>
      </c>
      <c r="D98" s="1560" t="s">
        <v>170</v>
      </c>
      <c r="E98" s="1562">
        <v>16</v>
      </c>
      <c r="F98" s="1999">
        <v>45</v>
      </c>
      <c r="G98" s="1597">
        <f t="shared" si="8"/>
        <v>720</v>
      </c>
    </row>
    <row r="99" spans="1:8" s="712" customFormat="1" x14ac:dyDescent="0.2">
      <c r="A99" s="1560">
        <v>2</v>
      </c>
      <c r="B99" s="1561"/>
      <c r="C99" s="1547" t="s">
        <v>1956</v>
      </c>
      <c r="D99" s="1560" t="s">
        <v>170</v>
      </c>
      <c r="E99" s="1562">
        <v>8</v>
      </c>
      <c r="F99" s="1999">
        <v>45</v>
      </c>
      <c r="G99" s="1597">
        <f t="shared" si="8"/>
        <v>360</v>
      </c>
    </row>
    <row r="100" spans="1:8" s="712" customFormat="1" ht="15" x14ac:dyDescent="0.25">
      <c r="A100" s="1570"/>
      <c r="B100" s="1571"/>
      <c r="C100" s="438" t="s">
        <v>2005</v>
      </c>
      <c r="D100" s="1570"/>
      <c r="E100" s="1574"/>
      <c r="F100" s="1958"/>
      <c r="G100" s="454">
        <f>SUM(G96:G99)</f>
        <v>1080</v>
      </c>
    </row>
    <row r="101" spans="1:8" s="712" customFormat="1" x14ac:dyDescent="0.2">
      <c r="A101" s="1610"/>
      <c r="B101" s="1611"/>
      <c r="C101" s="1612"/>
      <c r="D101" s="1610"/>
      <c r="E101" s="1613"/>
      <c r="F101" s="1995"/>
      <c r="G101" s="1614"/>
    </row>
    <row r="102" spans="1:8" s="712" customFormat="1" x14ac:dyDescent="0.2">
      <c r="A102" s="1604"/>
      <c r="B102" s="1615"/>
      <c r="C102" s="1616"/>
      <c r="D102" s="1604"/>
      <c r="E102" s="1617"/>
      <c r="F102" s="1996"/>
      <c r="G102" s="1618"/>
      <c r="H102" s="1604"/>
    </row>
    <row r="103" spans="1:8" s="712" customFormat="1" x14ac:dyDescent="0.2">
      <c r="A103" s="1604"/>
      <c r="B103" s="1615"/>
      <c r="C103" s="1616"/>
      <c r="D103" s="1604"/>
      <c r="E103" s="1617"/>
      <c r="F103" s="1996"/>
      <c r="G103" s="1618"/>
      <c r="H103" s="1604"/>
    </row>
    <row r="104" spans="1:8" s="712" customFormat="1" x14ac:dyDescent="0.2">
      <c r="A104" s="1604"/>
      <c r="B104" s="1615"/>
      <c r="C104" s="1616"/>
      <c r="D104" s="1604"/>
      <c r="E104" s="1617"/>
      <c r="F104" s="1996"/>
      <c r="G104" s="1618"/>
      <c r="H104" s="1604"/>
    </row>
    <row r="105" spans="1:8" s="712" customFormat="1" x14ac:dyDescent="0.2">
      <c r="A105" s="1604"/>
      <c r="B105" s="1615"/>
      <c r="C105" s="1616"/>
      <c r="D105" s="1604"/>
      <c r="E105" s="1617"/>
      <c r="F105" s="1996"/>
      <c r="G105" s="1618"/>
      <c r="H105" s="1604"/>
    </row>
    <row r="106" spans="1:8" s="712" customFormat="1" x14ac:dyDescent="0.2">
      <c r="A106" s="1604"/>
      <c r="B106" s="1615"/>
      <c r="C106" s="1616"/>
      <c r="D106" s="1604"/>
      <c r="E106" s="1617"/>
      <c r="F106" s="1996"/>
      <c r="G106" s="1618"/>
      <c r="H106" s="1604"/>
    </row>
    <row r="107" spans="1:8" s="712" customFormat="1" x14ac:dyDescent="0.2">
      <c r="A107" s="1604"/>
      <c r="B107" s="1615"/>
      <c r="C107" s="1616"/>
      <c r="D107" s="1604"/>
      <c r="E107" s="1617"/>
      <c r="F107" s="1996"/>
      <c r="G107" s="1618"/>
      <c r="H107" s="1604"/>
    </row>
    <row r="108" spans="1:8" s="712" customFormat="1" x14ac:dyDescent="0.2">
      <c r="A108" s="1604"/>
      <c r="B108" s="1615"/>
      <c r="C108" s="1616"/>
      <c r="D108" s="1604"/>
      <c r="E108" s="1617"/>
      <c r="F108" s="1996"/>
      <c r="G108" s="1618"/>
      <c r="H108" s="1604"/>
    </row>
    <row r="109" spans="1:8" s="712" customFormat="1" x14ac:dyDescent="0.2">
      <c r="A109" s="1604"/>
      <c r="B109" s="1615"/>
      <c r="C109" s="1616"/>
      <c r="D109" s="1604"/>
      <c r="E109" s="1617"/>
      <c r="F109" s="1996"/>
      <c r="G109" s="1618"/>
      <c r="H109" s="1604"/>
    </row>
    <row r="110" spans="1:8" s="712" customFormat="1" x14ac:dyDescent="0.2">
      <c r="A110" s="1604"/>
      <c r="B110" s="1619"/>
      <c r="C110" s="1616"/>
      <c r="D110" s="1604"/>
      <c r="E110" s="1617"/>
      <c r="F110" s="1996"/>
      <c r="G110" s="1618"/>
      <c r="H110" s="1604"/>
    </row>
    <row r="111" spans="1:8" s="712" customFormat="1" x14ac:dyDescent="0.2">
      <c r="A111" s="1604"/>
      <c r="B111" s="1615"/>
      <c r="C111" s="1616"/>
      <c r="D111" s="1604"/>
      <c r="E111" s="1617"/>
      <c r="F111" s="1996"/>
      <c r="G111" s="1618"/>
      <c r="H111" s="1604"/>
    </row>
    <row r="112" spans="1:8" s="712" customFormat="1" ht="12.6" customHeight="1" x14ac:dyDescent="0.2">
      <c r="A112" s="1604"/>
      <c r="B112" s="1619"/>
      <c r="C112" s="1616"/>
      <c r="D112" s="1604"/>
      <c r="E112" s="1617"/>
      <c r="F112" s="1996"/>
      <c r="G112" s="1618"/>
      <c r="H112" s="1604"/>
    </row>
    <row r="113" spans="1:9" s="712" customFormat="1" x14ac:dyDescent="0.2">
      <c r="A113" s="1604"/>
      <c r="B113" s="1615"/>
      <c r="C113" s="1616"/>
      <c r="D113" s="1604"/>
      <c r="E113" s="1617"/>
      <c r="F113" s="1996"/>
      <c r="G113" s="1618"/>
      <c r="H113" s="1604"/>
    </row>
    <row r="114" spans="1:9" s="712" customFormat="1" x14ac:dyDescent="0.2">
      <c r="A114" s="1604"/>
      <c r="B114" s="1615"/>
      <c r="C114" s="1616"/>
      <c r="D114" s="1604"/>
      <c r="E114" s="1617"/>
      <c r="F114" s="1996"/>
      <c r="G114" s="1618"/>
      <c r="H114" s="1604"/>
    </row>
    <row r="115" spans="1:9" s="712" customFormat="1" x14ac:dyDescent="0.2">
      <c r="A115" s="1604"/>
      <c r="B115" s="1615"/>
      <c r="C115" s="1620"/>
      <c r="D115" s="1604"/>
      <c r="E115" s="1617"/>
      <c r="F115" s="1996"/>
      <c r="G115" s="1618"/>
      <c r="H115" s="1604"/>
    </row>
    <row r="116" spans="1:9" s="712" customFormat="1" x14ac:dyDescent="0.2">
      <c r="A116" s="1604"/>
      <c r="B116" s="1615"/>
      <c r="C116" s="1620"/>
      <c r="D116" s="1604"/>
      <c r="E116" s="1617"/>
      <c r="F116" s="1996"/>
      <c r="G116" s="1618"/>
      <c r="H116" s="1604"/>
    </row>
    <row r="117" spans="1:9" s="712" customFormat="1" x14ac:dyDescent="0.2">
      <c r="A117" s="1604"/>
      <c r="B117" s="1615"/>
      <c r="C117" s="1620"/>
      <c r="D117" s="1604"/>
      <c r="E117" s="1617"/>
      <c r="F117" s="1996"/>
      <c r="G117" s="1618"/>
      <c r="H117" s="1604"/>
    </row>
    <row r="118" spans="1:9" s="712" customFormat="1" x14ac:dyDescent="0.2">
      <c r="A118" s="1604"/>
      <c r="B118" s="1615"/>
      <c r="C118" s="1616"/>
      <c r="D118" s="1604"/>
      <c r="E118" s="1617"/>
      <c r="F118" s="1996"/>
      <c r="G118" s="1618"/>
      <c r="H118" s="1604"/>
      <c r="I118" s="1559"/>
    </row>
    <row r="119" spans="1:9" s="712" customFormat="1" x14ac:dyDescent="0.2">
      <c r="A119" s="1604"/>
      <c r="B119" s="1615"/>
      <c r="C119" s="1616"/>
      <c r="D119" s="1604"/>
      <c r="E119" s="1617"/>
      <c r="F119" s="1996"/>
      <c r="G119" s="1618"/>
      <c r="H119" s="1604"/>
    </row>
    <row r="120" spans="1:9" s="712" customFormat="1" x14ac:dyDescent="0.2">
      <c r="A120" s="1604"/>
      <c r="B120" s="1615"/>
      <c r="C120" s="1616"/>
      <c r="D120" s="1604"/>
      <c r="E120" s="1617"/>
      <c r="F120" s="1996"/>
      <c r="G120" s="1618"/>
      <c r="H120" s="1604"/>
    </row>
    <row r="121" spans="1:9" s="712" customFormat="1" x14ac:dyDescent="0.2">
      <c r="A121" s="1604"/>
      <c r="B121" s="1615"/>
      <c r="C121" s="1616"/>
      <c r="D121" s="1604"/>
      <c r="E121" s="1617"/>
      <c r="F121" s="1996"/>
      <c r="G121" s="1618"/>
      <c r="H121" s="1604"/>
    </row>
    <row r="122" spans="1:9" s="712" customFormat="1" x14ac:dyDescent="0.2">
      <c r="A122" s="1604"/>
      <c r="B122" s="1615"/>
      <c r="C122" s="1616"/>
      <c r="D122" s="1604"/>
      <c r="E122" s="1617"/>
      <c r="F122" s="1996"/>
      <c r="G122" s="1618"/>
      <c r="H122" s="1604"/>
    </row>
    <row r="123" spans="1:9" s="712" customFormat="1" x14ac:dyDescent="0.2">
      <c r="A123" s="1604"/>
      <c r="B123" s="1615"/>
      <c r="C123" s="1616"/>
      <c r="D123" s="1604"/>
      <c r="E123" s="1617"/>
      <c r="F123" s="1996"/>
      <c r="G123" s="1618"/>
      <c r="H123" s="1604"/>
    </row>
    <row r="124" spans="1:9" s="712" customFormat="1" x14ac:dyDescent="0.2">
      <c r="A124" s="1604"/>
      <c r="B124" s="1615"/>
      <c r="C124" s="1616"/>
      <c r="D124" s="1604"/>
      <c r="E124" s="1617"/>
      <c r="F124" s="1996"/>
      <c r="G124" s="1618"/>
      <c r="H124" s="1604"/>
    </row>
    <row r="125" spans="1:9" s="712" customFormat="1" x14ac:dyDescent="0.2">
      <c r="A125" s="1604"/>
      <c r="B125" s="1615"/>
      <c r="C125" s="1616"/>
      <c r="D125" s="1604"/>
      <c r="E125" s="1617"/>
      <c r="F125" s="1996"/>
      <c r="G125" s="1618"/>
      <c r="H125" s="1604"/>
    </row>
    <row r="126" spans="1:9" s="712" customFormat="1" x14ac:dyDescent="0.2">
      <c r="A126" s="1604"/>
      <c r="B126" s="1615"/>
      <c r="C126" s="1616"/>
      <c r="D126" s="1604"/>
      <c r="E126" s="1617"/>
      <c r="F126" s="1996"/>
      <c r="G126" s="1618"/>
      <c r="H126" s="1604"/>
    </row>
    <row r="127" spans="1:9" s="712" customFormat="1" x14ac:dyDescent="0.2">
      <c r="A127" s="1604"/>
      <c r="B127" s="1615"/>
      <c r="C127" s="1616"/>
      <c r="D127" s="1604"/>
      <c r="E127" s="1617"/>
      <c r="F127" s="1996"/>
      <c r="G127" s="1618"/>
      <c r="H127" s="1604"/>
    </row>
    <row r="128" spans="1:9" s="712" customFormat="1" x14ac:dyDescent="0.2">
      <c r="A128" s="1604"/>
      <c r="B128" s="1615"/>
      <c r="C128" s="1616"/>
      <c r="D128" s="1604"/>
      <c r="E128" s="1617"/>
      <c r="F128" s="1996"/>
      <c r="G128" s="1618"/>
      <c r="H128" s="1604"/>
    </row>
    <row r="129" spans="1:8" s="712" customFormat="1" x14ac:dyDescent="0.2">
      <c r="A129" s="1604"/>
      <c r="B129" s="1615"/>
      <c r="C129" s="1616"/>
      <c r="D129" s="1604"/>
      <c r="E129" s="1617"/>
      <c r="F129" s="1996"/>
      <c r="G129" s="1618"/>
      <c r="H129" s="1604"/>
    </row>
    <row r="130" spans="1:8" s="712" customFormat="1" x14ac:dyDescent="0.2">
      <c r="A130" s="1604"/>
      <c r="B130" s="1615"/>
      <c r="C130" s="1616"/>
      <c r="D130" s="1604"/>
      <c r="E130" s="1617"/>
      <c r="F130" s="1996"/>
      <c r="G130" s="1618"/>
      <c r="H130" s="1604"/>
    </row>
    <row r="131" spans="1:8" s="712" customFormat="1" x14ac:dyDescent="0.2">
      <c r="A131" s="1604"/>
      <c r="B131" s="1615"/>
      <c r="C131" s="1616"/>
      <c r="D131" s="1604"/>
      <c r="E131" s="1617"/>
      <c r="F131" s="1996"/>
      <c r="G131" s="1618"/>
      <c r="H131" s="1604"/>
    </row>
    <row r="132" spans="1:8" s="712" customFormat="1" x14ac:dyDescent="0.2">
      <c r="A132" s="1604"/>
      <c r="B132" s="1615"/>
      <c r="C132" s="1616"/>
      <c r="D132" s="1604"/>
      <c r="E132" s="1617"/>
      <c r="F132" s="1996"/>
      <c r="G132" s="1618"/>
      <c r="H132" s="1604"/>
    </row>
    <row r="133" spans="1:8" s="712" customFormat="1" x14ac:dyDescent="0.2">
      <c r="A133" s="1604"/>
      <c r="B133" s="1615"/>
      <c r="C133" s="1616"/>
      <c r="D133" s="1604"/>
      <c r="E133" s="1617"/>
      <c r="F133" s="1996"/>
      <c r="G133" s="1618"/>
      <c r="H133" s="1604"/>
    </row>
    <row r="134" spans="1:8" s="712" customFormat="1" x14ac:dyDescent="0.2">
      <c r="A134" s="1604"/>
      <c r="B134" s="1615"/>
      <c r="C134" s="1616"/>
      <c r="D134" s="1604"/>
      <c r="E134" s="1617"/>
      <c r="F134" s="1996"/>
      <c r="G134" s="1618"/>
      <c r="H134" s="1604"/>
    </row>
    <row r="135" spans="1:8" s="712" customFormat="1" x14ac:dyDescent="0.2">
      <c r="A135" s="1604"/>
      <c r="B135" s="1615"/>
      <c r="C135" s="1616"/>
      <c r="D135" s="1604"/>
      <c r="E135" s="1617"/>
      <c r="F135" s="1996"/>
      <c r="G135" s="1618"/>
      <c r="H135" s="1604"/>
    </row>
    <row r="136" spans="1:8" s="712" customFormat="1" x14ac:dyDescent="0.2">
      <c r="A136" s="1604"/>
      <c r="B136" s="1615"/>
      <c r="C136" s="1616"/>
      <c r="D136" s="1604"/>
      <c r="E136" s="1617"/>
      <c r="F136" s="1996"/>
      <c r="G136" s="1618"/>
      <c r="H136" s="1604"/>
    </row>
    <row r="137" spans="1:8" s="712" customFormat="1" x14ac:dyDescent="0.2">
      <c r="A137" s="1604"/>
      <c r="B137" s="1615"/>
      <c r="C137" s="1616"/>
      <c r="D137" s="1604"/>
      <c r="E137" s="1617"/>
      <c r="F137" s="1997"/>
      <c r="G137" s="1604"/>
      <c r="H137" s="1604"/>
    </row>
    <row r="138" spans="1:8" s="712" customFormat="1" x14ac:dyDescent="0.2">
      <c r="A138" s="1604"/>
      <c r="B138" s="1615"/>
      <c r="C138" s="1616"/>
      <c r="D138" s="1604"/>
      <c r="E138" s="1617"/>
      <c r="F138" s="1997"/>
      <c r="G138" s="1604"/>
      <c r="H138" s="1604"/>
    </row>
    <row r="139" spans="1:8" s="712" customFormat="1" x14ac:dyDescent="0.2">
      <c r="A139" s="1604"/>
      <c r="B139" s="1615"/>
      <c r="C139" s="1616"/>
      <c r="D139" s="1604"/>
      <c r="E139" s="1617"/>
      <c r="F139" s="1997"/>
      <c r="G139" s="1604"/>
      <c r="H139" s="1604"/>
    </row>
    <row r="140" spans="1:8" s="712" customFormat="1" x14ac:dyDescent="0.2">
      <c r="A140" s="1604"/>
      <c r="B140" s="1615"/>
      <c r="C140" s="1616"/>
      <c r="D140" s="1604"/>
      <c r="E140" s="1617"/>
      <c r="F140" s="1997"/>
      <c r="G140" s="1604"/>
      <c r="H140" s="1604"/>
    </row>
    <row r="141" spans="1:8" s="712" customFormat="1" x14ac:dyDescent="0.2">
      <c r="A141" s="1604"/>
      <c r="B141" s="1615"/>
      <c r="C141" s="1616"/>
      <c r="D141" s="1604"/>
      <c r="E141" s="1617"/>
      <c r="F141" s="1997"/>
      <c r="G141" s="1604"/>
      <c r="H141" s="1604"/>
    </row>
    <row r="142" spans="1:8" s="712" customFormat="1" x14ac:dyDescent="0.2">
      <c r="A142" s="1604"/>
      <c r="B142" s="1615"/>
      <c r="C142" s="1616"/>
      <c r="D142" s="1604"/>
      <c r="E142" s="1617"/>
      <c r="F142" s="1997"/>
      <c r="G142" s="1604"/>
      <c r="H142" s="1604"/>
    </row>
    <row r="143" spans="1:8" s="712" customFormat="1" x14ac:dyDescent="0.2">
      <c r="A143" s="1604"/>
      <c r="B143" s="1615"/>
      <c r="C143" s="1616"/>
      <c r="D143" s="1604"/>
      <c r="E143" s="1617"/>
      <c r="F143" s="1997"/>
      <c r="G143" s="1604"/>
      <c r="H143" s="1604"/>
    </row>
    <row r="144" spans="1:8" s="712" customFormat="1" x14ac:dyDescent="0.2">
      <c r="A144" s="1604"/>
      <c r="B144" s="1615"/>
      <c r="C144" s="1616"/>
      <c r="D144" s="1604"/>
      <c r="E144" s="1617"/>
      <c r="F144" s="1997"/>
      <c r="G144" s="1604"/>
      <c r="H144" s="1604"/>
    </row>
    <row r="145" spans="1:8" s="712" customFormat="1" x14ac:dyDescent="0.2">
      <c r="A145" s="1604"/>
      <c r="B145" s="1615"/>
      <c r="C145" s="1616"/>
      <c r="D145" s="1604"/>
      <c r="E145" s="1617"/>
      <c r="F145" s="1997"/>
      <c r="G145" s="1604"/>
      <c r="H145" s="1604"/>
    </row>
    <row r="146" spans="1:8" s="712" customFormat="1" x14ac:dyDescent="0.2">
      <c r="A146" s="1604"/>
      <c r="B146" s="1615"/>
      <c r="C146" s="1616"/>
      <c r="D146" s="1604"/>
      <c r="E146" s="1617"/>
      <c r="F146" s="1997"/>
      <c r="G146" s="1604"/>
      <c r="H146" s="1604"/>
    </row>
    <row r="147" spans="1:8" s="712" customFormat="1" x14ac:dyDescent="0.2">
      <c r="A147" s="1604"/>
      <c r="B147" s="1615"/>
      <c r="C147" s="1616"/>
      <c r="D147" s="1604"/>
      <c r="E147" s="1617"/>
      <c r="F147" s="1997"/>
      <c r="G147" s="1604"/>
      <c r="H147" s="1604"/>
    </row>
    <row r="148" spans="1:8" s="712" customFormat="1" x14ac:dyDescent="0.2">
      <c r="A148" s="1604"/>
      <c r="B148" s="1615"/>
      <c r="C148" s="1616"/>
      <c r="D148" s="1604"/>
      <c r="E148" s="1617"/>
      <c r="F148" s="1997"/>
      <c r="G148" s="1604"/>
      <c r="H148" s="1604"/>
    </row>
    <row r="149" spans="1:8" s="712" customFormat="1" x14ac:dyDescent="0.2">
      <c r="A149" s="1604"/>
      <c r="B149" s="1615"/>
      <c r="C149" s="1616"/>
      <c r="D149" s="1604"/>
      <c r="E149" s="1617"/>
      <c r="F149" s="1997"/>
      <c r="G149" s="1604"/>
      <c r="H149" s="1604"/>
    </row>
    <row r="150" spans="1:8" s="712" customFormat="1" x14ac:dyDescent="0.2">
      <c r="A150" s="1604"/>
      <c r="B150" s="1615"/>
      <c r="C150" s="1616"/>
      <c r="D150" s="1604"/>
      <c r="E150" s="1617"/>
      <c r="F150" s="1997"/>
      <c r="G150" s="1604"/>
      <c r="H150" s="1604"/>
    </row>
    <row r="151" spans="1:8" s="712" customFormat="1" x14ac:dyDescent="0.2">
      <c r="A151" s="1604"/>
      <c r="B151" s="1615"/>
      <c r="C151" s="1616"/>
      <c r="D151" s="1604"/>
      <c r="E151" s="1617"/>
      <c r="F151" s="1997"/>
      <c r="G151" s="1604"/>
      <c r="H151" s="1604"/>
    </row>
    <row r="152" spans="1:8" s="712" customFormat="1" x14ac:dyDescent="0.2">
      <c r="A152" s="1604"/>
      <c r="B152" s="1615"/>
      <c r="C152" s="1616"/>
      <c r="D152" s="1604"/>
      <c r="E152" s="1617"/>
      <c r="F152" s="1997"/>
      <c r="G152" s="1604"/>
      <c r="H152" s="1604"/>
    </row>
    <row r="153" spans="1:8" s="712" customFormat="1" x14ac:dyDescent="0.2">
      <c r="A153" s="1604"/>
      <c r="B153" s="1615"/>
      <c r="C153" s="1616"/>
      <c r="D153" s="1604"/>
      <c r="E153" s="1617"/>
      <c r="F153" s="1997"/>
      <c r="G153" s="1604"/>
      <c r="H153" s="1604"/>
    </row>
    <row r="154" spans="1:8" s="712" customFormat="1" x14ac:dyDescent="0.2">
      <c r="A154" s="1604"/>
      <c r="B154" s="1615"/>
      <c r="C154" s="1616"/>
      <c r="D154" s="1604"/>
      <c r="E154" s="1617"/>
      <c r="F154" s="1997"/>
      <c r="G154" s="1604"/>
      <c r="H154" s="1604"/>
    </row>
    <row r="155" spans="1:8" s="712" customFormat="1" x14ac:dyDescent="0.2">
      <c r="A155" s="1604"/>
      <c r="B155" s="1615"/>
      <c r="C155" s="1616"/>
      <c r="D155" s="1604"/>
      <c r="E155" s="1617"/>
      <c r="F155" s="1997"/>
      <c r="G155" s="1604"/>
      <c r="H155" s="1604"/>
    </row>
    <row r="156" spans="1:8" s="712" customFormat="1" x14ac:dyDescent="0.2">
      <c r="A156" s="1604"/>
      <c r="B156" s="1615"/>
      <c r="C156" s="1616"/>
      <c r="D156" s="1604"/>
      <c r="E156" s="1617"/>
      <c r="F156" s="1997"/>
      <c r="G156" s="1604"/>
      <c r="H156" s="1604"/>
    </row>
    <row r="157" spans="1:8" s="712" customFormat="1" x14ac:dyDescent="0.2">
      <c r="A157" s="1604"/>
      <c r="B157" s="1615"/>
      <c r="C157" s="1616"/>
      <c r="D157" s="1604"/>
      <c r="E157" s="1617"/>
      <c r="F157" s="1997"/>
      <c r="G157" s="1604"/>
      <c r="H157" s="1604"/>
    </row>
    <row r="158" spans="1:8" s="712" customFormat="1" x14ac:dyDescent="0.2">
      <c r="A158" s="1604"/>
      <c r="B158" s="1615"/>
      <c r="C158" s="1616"/>
      <c r="D158" s="1604"/>
      <c r="E158" s="1617"/>
      <c r="F158" s="1997"/>
      <c r="G158" s="1604"/>
      <c r="H158" s="1604"/>
    </row>
    <row r="159" spans="1:8" s="712" customFormat="1" x14ac:dyDescent="0.2">
      <c r="A159" s="1604"/>
      <c r="B159" s="1615"/>
      <c r="C159" s="1616"/>
      <c r="D159" s="1604"/>
      <c r="E159" s="1617"/>
      <c r="F159" s="1997"/>
      <c r="G159" s="1604"/>
      <c r="H159" s="1604"/>
    </row>
    <row r="160" spans="1:8" s="712" customFormat="1" x14ac:dyDescent="0.2">
      <c r="A160" s="1604"/>
      <c r="B160" s="1615"/>
      <c r="C160" s="1616"/>
      <c r="D160" s="1604"/>
      <c r="E160" s="1617"/>
      <c r="F160" s="1997"/>
      <c r="G160" s="1604"/>
      <c r="H160" s="1604"/>
    </row>
    <row r="161" spans="1:8" s="712" customFormat="1" x14ac:dyDescent="0.2">
      <c r="A161" s="1604"/>
      <c r="B161" s="1615"/>
      <c r="C161" s="1616"/>
      <c r="D161" s="1604"/>
      <c r="E161" s="1617"/>
      <c r="F161" s="1997"/>
      <c r="G161" s="1604"/>
      <c r="H161" s="1604"/>
    </row>
    <row r="162" spans="1:8" s="712" customFormat="1" x14ac:dyDescent="0.2">
      <c r="A162" s="1604"/>
      <c r="B162" s="1615"/>
      <c r="C162" s="1616"/>
      <c r="D162" s="1604"/>
      <c r="E162" s="1617"/>
      <c r="F162" s="1997"/>
      <c r="G162" s="1604"/>
      <c r="H162" s="1604"/>
    </row>
    <row r="163" spans="1:8" s="712" customFormat="1" x14ac:dyDescent="0.2">
      <c r="A163" s="1604"/>
      <c r="B163" s="1615"/>
      <c r="C163" s="1616"/>
      <c r="D163" s="1604"/>
      <c r="E163" s="1617"/>
      <c r="F163" s="1997"/>
      <c r="G163" s="1604"/>
      <c r="H163" s="1604"/>
    </row>
    <row r="164" spans="1:8" s="712" customFormat="1" x14ac:dyDescent="0.2">
      <c r="A164" s="1604"/>
      <c r="B164" s="1615"/>
      <c r="C164" s="1616"/>
      <c r="D164" s="1604"/>
      <c r="E164" s="1617"/>
      <c r="F164" s="1997"/>
      <c r="G164" s="1604"/>
      <c r="H164" s="1604"/>
    </row>
    <row r="165" spans="1:8" s="712" customFormat="1" x14ac:dyDescent="0.2">
      <c r="A165" s="1604"/>
      <c r="B165" s="1615"/>
      <c r="C165" s="1616"/>
      <c r="D165" s="1604"/>
      <c r="E165" s="1617"/>
      <c r="F165" s="1997"/>
      <c r="G165" s="1604"/>
      <c r="H165" s="1604"/>
    </row>
    <row r="166" spans="1:8" s="712" customFormat="1" x14ac:dyDescent="0.2">
      <c r="A166" s="1604"/>
      <c r="B166" s="1615"/>
      <c r="C166" s="1616"/>
      <c r="D166" s="1604"/>
      <c r="E166" s="1617"/>
      <c r="F166" s="1997"/>
      <c r="G166" s="1604"/>
      <c r="H166" s="1604"/>
    </row>
    <row r="167" spans="1:8" s="712" customFormat="1" x14ac:dyDescent="0.2">
      <c r="A167" s="1604"/>
      <c r="B167" s="1615"/>
      <c r="C167" s="1616"/>
      <c r="D167" s="1604"/>
      <c r="E167" s="1617"/>
      <c r="F167" s="1997"/>
      <c r="G167" s="1604"/>
      <c r="H167" s="1604"/>
    </row>
    <row r="168" spans="1:8" s="712" customFormat="1" x14ac:dyDescent="0.2">
      <c r="A168" s="1604"/>
      <c r="B168" s="1615"/>
      <c r="C168" s="1616"/>
      <c r="D168" s="1604"/>
      <c r="E168" s="1617"/>
      <c r="F168" s="1997"/>
      <c r="G168" s="1604"/>
      <c r="H168" s="1604"/>
    </row>
    <row r="169" spans="1:8" s="712" customFormat="1" x14ac:dyDescent="0.2">
      <c r="A169" s="1604"/>
      <c r="B169" s="1615"/>
      <c r="C169" s="1616"/>
      <c r="D169" s="1604"/>
      <c r="E169" s="1617"/>
      <c r="F169" s="1997"/>
      <c r="G169" s="1604"/>
      <c r="H169" s="1604"/>
    </row>
    <row r="170" spans="1:8" s="712" customFormat="1" x14ac:dyDescent="0.2">
      <c r="A170" s="1604"/>
      <c r="B170" s="1615"/>
      <c r="C170" s="1616"/>
      <c r="D170" s="1604"/>
      <c r="E170" s="1617"/>
      <c r="F170" s="1997"/>
      <c r="G170" s="1604"/>
      <c r="H170" s="1604"/>
    </row>
    <row r="171" spans="1:8" s="712" customFormat="1" x14ac:dyDescent="0.2">
      <c r="A171" s="1604"/>
      <c r="B171" s="1615"/>
      <c r="C171" s="1616"/>
      <c r="D171" s="1604"/>
      <c r="E171" s="1617"/>
      <c r="F171" s="1997"/>
      <c r="G171" s="1604"/>
      <c r="H171" s="1604"/>
    </row>
    <row r="172" spans="1:8" s="712" customFormat="1" x14ac:dyDescent="0.2">
      <c r="A172" s="1604"/>
      <c r="B172" s="1615"/>
      <c r="C172" s="1616"/>
      <c r="D172" s="1604"/>
      <c r="E172" s="1617"/>
      <c r="F172" s="1997"/>
      <c r="G172" s="1604"/>
      <c r="H172" s="1604"/>
    </row>
    <row r="173" spans="1:8" s="712" customFormat="1" x14ac:dyDescent="0.2">
      <c r="A173" s="1604"/>
      <c r="B173" s="1615"/>
      <c r="C173" s="1616"/>
      <c r="D173" s="1604"/>
      <c r="E173" s="1617"/>
      <c r="F173" s="1997"/>
      <c r="G173" s="1604"/>
      <c r="H173" s="1604"/>
    </row>
    <row r="174" spans="1:8" s="712" customFormat="1" x14ac:dyDescent="0.2">
      <c r="A174" s="1604"/>
      <c r="B174" s="1615"/>
      <c r="C174" s="1616"/>
      <c r="D174" s="1604"/>
      <c r="E174" s="1617"/>
      <c r="F174" s="1997"/>
      <c r="G174" s="1604"/>
      <c r="H174" s="1604"/>
    </row>
    <row r="175" spans="1:8" s="712" customFormat="1" x14ac:dyDescent="0.2">
      <c r="A175" s="1604"/>
      <c r="B175" s="1615"/>
      <c r="C175" s="1616"/>
      <c r="D175" s="1604"/>
      <c r="E175" s="1617"/>
      <c r="F175" s="1997"/>
      <c r="G175" s="1604"/>
      <c r="H175" s="1604"/>
    </row>
    <row r="176" spans="1:8" s="712" customFormat="1" x14ac:dyDescent="0.2">
      <c r="A176" s="1604"/>
      <c r="B176" s="1615"/>
      <c r="C176" s="1616"/>
      <c r="D176" s="1604"/>
      <c r="E176" s="1617"/>
      <c r="F176" s="1997"/>
      <c r="G176" s="1604"/>
      <c r="H176" s="1604"/>
    </row>
    <row r="177" spans="1:8" s="712" customFormat="1" x14ac:dyDescent="0.2">
      <c r="A177" s="1604"/>
      <c r="B177" s="1615"/>
      <c r="C177" s="1616"/>
      <c r="D177" s="1604"/>
      <c r="E177" s="1617"/>
      <c r="F177" s="1997"/>
      <c r="G177" s="1604"/>
      <c r="H177" s="1604"/>
    </row>
    <row r="178" spans="1:8" s="712" customFormat="1" x14ac:dyDescent="0.2">
      <c r="A178" s="1604"/>
      <c r="B178" s="1615"/>
      <c r="C178" s="1616"/>
      <c r="D178" s="1604"/>
      <c r="E178" s="1617"/>
      <c r="F178" s="1997"/>
      <c r="G178" s="1604"/>
      <c r="H178" s="1604"/>
    </row>
    <row r="179" spans="1:8" s="712" customFormat="1" x14ac:dyDescent="0.2">
      <c r="A179" s="1604"/>
      <c r="B179" s="1615"/>
      <c r="C179" s="1616"/>
      <c r="D179" s="1604"/>
      <c r="E179" s="1617"/>
      <c r="F179" s="1997"/>
      <c r="G179" s="1604"/>
      <c r="H179" s="1604"/>
    </row>
    <row r="180" spans="1:8" s="712" customFormat="1" x14ac:dyDescent="0.2">
      <c r="A180" s="1604"/>
      <c r="B180" s="1615"/>
      <c r="C180" s="1616"/>
      <c r="D180" s="1604"/>
      <c r="E180" s="1617"/>
      <c r="F180" s="1997"/>
      <c r="G180" s="1604"/>
      <c r="H180" s="1604"/>
    </row>
    <row r="181" spans="1:8" s="712" customFormat="1" x14ac:dyDescent="0.2">
      <c r="A181" s="1604"/>
      <c r="B181" s="1615"/>
      <c r="C181" s="1616"/>
      <c r="D181" s="1604"/>
      <c r="E181" s="1617"/>
      <c r="F181" s="1997"/>
      <c r="G181" s="1604"/>
      <c r="H181" s="1604"/>
    </row>
    <row r="182" spans="1:8" s="712" customFormat="1" x14ac:dyDescent="0.2">
      <c r="A182" s="1604"/>
      <c r="B182" s="1615"/>
      <c r="C182" s="1616"/>
      <c r="D182" s="1604"/>
      <c r="E182" s="1617"/>
      <c r="F182" s="1997"/>
      <c r="G182" s="1604"/>
      <c r="H182" s="1604"/>
    </row>
    <row r="183" spans="1:8" s="712" customFormat="1" x14ac:dyDescent="0.2">
      <c r="A183" s="1604"/>
      <c r="B183" s="1615"/>
      <c r="C183" s="1616"/>
      <c r="D183" s="1604"/>
      <c r="E183" s="1617"/>
      <c r="F183" s="1997"/>
      <c r="G183" s="1604"/>
      <c r="H183" s="1604"/>
    </row>
    <row r="184" spans="1:8" s="712" customFormat="1" x14ac:dyDescent="0.2">
      <c r="A184" s="1604"/>
      <c r="B184" s="1615"/>
      <c r="C184" s="1616"/>
      <c r="D184" s="1604"/>
      <c r="E184" s="1617"/>
      <c r="F184" s="1997"/>
      <c r="G184" s="1604"/>
      <c r="H184" s="1604"/>
    </row>
    <row r="185" spans="1:8" s="712" customFormat="1" x14ac:dyDescent="0.2">
      <c r="A185" s="1604"/>
      <c r="B185" s="1615"/>
      <c r="C185" s="1616"/>
      <c r="D185" s="1604"/>
      <c r="E185" s="1617"/>
      <c r="F185" s="1997"/>
      <c r="G185" s="1604"/>
      <c r="H185" s="1604"/>
    </row>
    <row r="186" spans="1:8" s="712" customFormat="1" x14ac:dyDescent="0.2">
      <c r="A186" s="1604"/>
      <c r="B186" s="1615"/>
      <c r="C186" s="1616"/>
      <c r="D186" s="1604"/>
      <c r="E186" s="1617"/>
      <c r="F186" s="1997"/>
      <c r="G186" s="1604"/>
      <c r="H186" s="1604"/>
    </row>
    <row r="187" spans="1:8" s="712" customFormat="1" x14ac:dyDescent="0.2">
      <c r="A187" s="1604"/>
      <c r="B187" s="1615"/>
      <c r="C187" s="1616"/>
      <c r="D187" s="1604"/>
      <c r="E187" s="1617"/>
      <c r="F187" s="1997"/>
      <c r="G187" s="1604"/>
      <c r="H187" s="1604"/>
    </row>
    <row r="188" spans="1:8" s="712" customFormat="1" x14ac:dyDescent="0.2">
      <c r="A188" s="1604"/>
      <c r="B188" s="1615"/>
      <c r="C188" s="1616"/>
      <c r="D188" s="1604"/>
      <c r="E188" s="1617"/>
      <c r="F188" s="1997"/>
      <c r="G188" s="1604"/>
      <c r="H188" s="1604"/>
    </row>
    <row r="189" spans="1:8" s="712" customFormat="1" x14ac:dyDescent="0.2">
      <c r="A189" s="1604"/>
      <c r="B189" s="1615"/>
      <c r="C189" s="1616"/>
      <c r="D189" s="1604"/>
      <c r="E189" s="1617"/>
      <c r="F189" s="1997"/>
      <c r="G189" s="1604"/>
      <c r="H189" s="1604"/>
    </row>
    <row r="190" spans="1:8" s="712" customFormat="1" x14ac:dyDescent="0.2">
      <c r="A190" s="1604"/>
      <c r="B190" s="1615"/>
      <c r="C190" s="1616"/>
      <c r="D190" s="1604"/>
      <c r="E190" s="1617"/>
      <c r="F190" s="1997"/>
      <c r="G190" s="1604"/>
      <c r="H190" s="1604"/>
    </row>
    <row r="191" spans="1:8" s="712" customFormat="1" x14ac:dyDescent="0.2">
      <c r="A191" s="1604"/>
      <c r="B191" s="1615"/>
      <c r="C191" s="1616"/>
      <c r="D191" s="1604"/>
      <c r="E191" s="1617"/>
      <c r="F191" s="1997"/>
      <c r="G191" s="1604"/>
      <c r="H191" s="1604"/>
    </row>
    <row r="192" spans="1:8" s="712" customFormat="1" x14ac:dyDescent="0.2">
      <c r="A192" s="1604"/>
      <c r="B192" s="1615"/>
      <c r="C192" s="1616"/>
      <c r="D192" s="1604"/>
      <c r="E192" s="1617"/>
      <c r="F192" s="1997"/>
      <c r="G192" s="1604"/>
      <c r="H192" s="1604"/>
    </row>
    <row r="193" spans="1:8" s="712" customFormat="1" x14ac:dyDescent="0.2">
      <c r="A193" s="1604"/>
      <c r="B193" s="1615"/>
      <c r="C193" s="1616"/>
      <c r="D193" s="1604"/>
      <c r="E193" s="1617"/>
      <c r="F193" s="1997"/>
      <c r="G193" s="1604"/>
      <c r="H193" s="1604"/>
    </row>
    <row r="194" spans="1:8" s="712" customFormat="1" x14ac:dyDescent="0.2">
      <c r="B194" s="1557"/>
      <c r="C194" s="1558"/>
      <c r="E194" s="1559"/>
      <c r="F194" s="1980"/>
    </row>
    <row r="195" spans="1:8" s="712" customFormat="1" x14ac:dyDescent="0.2">
      <c r="B195" s="1557"/>
      <c r="C195" s="1558"/>
      <c r="E195" s="1559"/>
      <c r="F195" s="1980"/>
    </row>
    <row r="196" spans="1:8" s="712" customFormat="1" x14ac:dyDescent="0.2">
      <c r="B196" s="1557"/>
      <c r="C196" s="1558"/>
      <c r="E196" s="1559"/>
      <c r="F196" s="1980"/>
    </row>
    <row r="197" spans="1:8" s="712" customFormat="1" x14ac:dyDescent="0.2">
      <c r="B197" s="1557"/>
      <c r="C197" s="1558"/>
      <c r="E197" s="1559"/>
      <c r="F197" s="1980"/>
    </row>
    <row r="198" spans="1:8" s="712" customFormat="1" x14ac:dyDescent="0.2">
      <c r="B198" s="1557"/>
      <c r="C198" s="1558"/>
      <c r="E198" s="1559"/>
      <c r="F198" s="1980"/>
    </row>
    <row r="199" spans="1:8" s="712" customFormat="1" x14ac:dyDescent="0.2">
      <c r="B199" s="1557"/>
      <c r="C199" s="1558"/>
      <c r="E199" s="1559"/>
      <c r="F199" s="1980"/>
    </row>
    <row r="200" spans="1:8" s="712" customFormat="1" x14ac:dyDescent="0.2">
      <c r="B200" s="1557"/>
      <c r="C200" s="1558"/>
      <c r="E200" s="1559"/>
      <c r="F200" s="1980"/>
    </row>
    <row r="201" spans="1:8" s="712" customFormat="1" x14ac:dyDescent="0.2">
      <c r="B201" s="1557"/>
      <c r="C201" s="1558"/>
      <c r="E201" s="1559"/>
      <c r="F201" s="1980"/>
    </row>
    <row r="202" spans="1:8" s="712" customFormat="1" x14ac:dyDescent="0.2">
      <c r="B202" s="1557"/>
      <c r="C202" s="1558"/>
      <c r="E202" s="1559"/>
      <c r="F202" s="1980"/>
    </row>
    <row r="203" spans="1:8" s="712" customFormat="1" x14ac:dyDescent="0.2">
      <c r="B203" s="1557"/>
      <c r="C203" s="1558"/>
      <c r="E203" s="1559"/>
      <c r="F203" s="1980"/>
    </row>
    <row r="204" spans="1:8" s="712" customFormat="1" x14ac:dyDescent="0.2">
      <c r="B204" s="1557"/>
      <c r="C204" s="1558"/>
      <c r="E204" s="1559"/>
      <c r="F204" s="1980"/>
    </row>
    <row r="205" spans="1:8" s="712" customFormat="1" x14ac:dyDescent="0.2">
      <c r="B205" s="1557"/>
      <c r="C205" s="1558"/>
      <c r="E205" s="1559"/>
      <c r="F205" s="1980"/>
    </row>
    <row r="206" spans="1:8" s="712" customFormat="1" x14ac:dyDescent="0.2">
      <c r="B206" s="1557"/>
      <c r="C206" s="1558"/>
      <c r="E206" s="1559"/>
      <c r="F206" s="1980"/>
    </row>
    <row r="207" spans="1:8" s="712" customFormat="1" x14ac:dyDescent="0.2">
      <c r="B207" s="1557"/>
      <c r="C207" s="1558"/>
      <c r="E207" s="1559"/>
      <c r="F207" s="1980"/>
    </row>
    <row r="208" spans="1:8" s="712" customFormat="1" x14ac:dyDescent="0.2">
      <c r="B208" s="1557"/>
      <c r="C208" s="1558"/>
      <c r="E208" s="1559"/>
      <c r="F208" s="1980"/>
    </row>
    <row r="209" spans="2:6" s="712" customFormat="1" x14ac:dyDescent="0.2">
      <c r="B209" s="1557"/>
      <c r="C209" s="1558"/>
      <c r="E209" s="1559"/>
      <c r="F209" s="1980"/>
    </row>
    <row r="210" spans="2:6" s="712" customFormat="1" x14ac:dyDescent="0.2">
      <c r="B210" s="1557"/>
      <c r="C210" s="1558"/>
      <c r="E210" s="1559"/>
      <c r="F210" s="1980"/>
    </row>
    <row r="211" spans="2:6" s="712" customFormat="1" x14ac:dyDescent="0.2">
      <c r="B211" s="1557"/>
      <c r="C211" s="1558"/>
      <c r="E211" s="1559"/>
      <c r="F211" s="1980"/>
    </row>
    <row r="212" spans="2:6" s="712" customFormat="1" x14ac:dyDescent="0.2">
      <c r="B212" s="1557"/>
      <c r="C212" s="1558"/>
      <c r="E212" s="1559"/>
      <c r="F212" s="1980"/>
    </row>
    <row r="213" spans="2:6" s="712" customFormat="1" x14ac:dyDescent="0.2">
      <c r="B213" s="1557"/>
      <c r="C213" s="1558"/>
      <c r="E213" s="1559"/>
      <c r="F213" s="1980"/>
    </row>
    <row r="214" spans="2:6" s="712" customFormat="1" x14ac:dyDescent="0.2">
      <c r="B214" s="1557"/>
      <c r="C214" s="1558"/>
      <c r="E214" s="1559"/>
      <c r="F214" s="1980"/>
    </row>
    <row r="215" spans="2:6" s="712" customFormat="1" x14ac:dyDescent="0.2">
      <c r="B215" s="1557"/>
      <c r="C215" s="1558"/>
      <c r="E215" s="1559"/>
      <c r="F215" s="1980"/>
    </row>
    <row r="216" spans="2:6" s="712" customFormat="1" x14ac:dyDescent="0.2">
      <c r="B216" s="1557"/>
      <c r="C216" s="1558"/>
      <c r="E216" s="1559"/>
      <c r="F216" s="1980"/>
    </row>
    <row r="217" spans="2:6" s="712" customFormat="1" x14ac:dyDescent="0.2">
      <c r="B217" s="1557"/>
      <c r="C217" s="1558"/>
      <c r="E217" s="1559"/>
      <c r="F217" s="1980"/>
    </row>
    <row r="218" spans="2:6" s="712" customFormat="1" x14ac:dyDescent="0.2">
      <c r="B218" s="1557"/>
      <c r="C218" s="1558"/>
      <c r="E218" s="1559"/>
      <c r="F218" s="1980"/>
    </row>
    <row r="219" spans="2:6" s="712" customFormat="1" x14ac:dyDescent="0.2">
      <c r="B219" s="1557"/>
      <c r="C219" s="1558"/>
      <c r="E219" s="1559"/>
      <c r="F219" s="1980"/>
    </row>
    <row r="220" spans="2:6" s="712" customFormat="1" x14ac:dyDescent="0.2">
      <c r="B220" s="1557"/>
      <c r="C220" s="1558"/>
      <c r="E220" s="1559"/>
      <c r="F220" s="1980"/>
    </row>
    <row r="221" spans="2:6" s="712" customFormat="1" x14ac:dyDescent="0.2">
      <c r="B221" s="1557"/>
      <c r="C221" s="1558"/>
      <c r="E221" s="1559"/>
      <c r="F221" s="1980"/>
    </row>
    <row r="222" spans="2:6" s="712" customFormat="1" x14ac:dyDescent="0.2">
      <c r="B222" s="1557"/>
      <c r="C222" s="1558"/>
      <c r="E222" s="1559"/>
      <c r="F222" s="1980"/>
    </row>
    <row r="223" spans="2:6" s="712" customFormat="1" x14ac:dyDescent="0.2">
      <c r="B223" s="1557"/>
      <c r="C223" s="1558"/>
      <c r="E223" s="1559"/>
      <c r="F223" s="1980"/>
    </row>
    <row r="224" spans="2:6" s="712" customFormat="1" x14ac:dyDescent="0.2">
      <c r="B224" s="1557"/>
      <c r="C224" s="1558"/>
      <c r="E224" s="1559"/>
      <c r="F224" s="1980"/>
    </row>
    <row r="225" spans="2:6" s="712" customFormat="1" x14ac:dyDescent="0.2">
      <c r="B225" s="1557"/>
      <c r="C225" s="1558"/>
      <c r="E225" s="1559"/>
      <c r="F225" s="1980"/>
    </row>
    <row r="226" spans="2:6" s="712" customFormat="1" x14ac:dyDescent="0.2">
      <c r="B226" s="1557"/>
      <c r="C226" s="1558"/>
      <c r="E226" s="1559"/>
      <c r="F226" s="1980"/>
    </row>
    <row r="227" spans="2:6" s="712" customFormat="1" x14ac:dyDescent="0.2">
      <c r="B227" s="1557"/>
      <c r="C227" s="1558"/>
      <c r="E227" s="1559"/>
      <c r="F227" s="1980"/>
    </row>
    <row r="228" spans="2:6" s="712" customFormat="1" x14ac:dyDescent="0.2">
      <c r="B228" s="1557"/>
      <c r="C228" s="1558"/>
      <c r="E228" s="1559"/>
      <c r="F228" s="1980"/>
    </row>
    <row r="229" spans="2:6" s="712" customFormat="1" x14ac:dyDescent="0.2">
      <c r="B229" s="1557"/>
      <c r="C229" s="1558"/>
      <c r="E229" s="1559"/>
      <c r="F229" s="1980"/>
    </row>
    <row r="230" spans="2:6" s="712" customFormat="1" x14ac:dyDescent="0.2">
      <c r="B230" s="1557"/>
      <c r="C230" s="1558"/>
      <c r="E230" s="1559"/>
      <c r="F230" s="1980"/>
    </row>
    <row r="231" spans="2:6" s="712" customFormat="1" x14ac:dyDescent="0.2">
      <c r="B231" s="1557"/>
      <c r="C231" s="1558"/>
      <c r="E231" s="1559"/>
      <c r="F231" s="1980"/>
    </row>
    <row r="232" spans="2:6" s="712" customFormat="1" x14ac:dyDescent="0.2">
      <c r="B232" s="1557"/>
      <c r="C232" s="1558"/>
      <c r="E232" s="1559"/>
      <c r="F232" s="1980"/>
    </row>
    <row r="233" spans="2:6" s="712" customFormat="1" x14ac:dyDescent="0.2">
      <c r="B233" s="1557"/>
      <c r="C233" s="1558"/>
      <c r="E233" s="1559"/>
      <c r="F233" s="1980"/>
    </row>
    <row r="234" spans="2:6" s="712" customFormat="1" x14ac:dyDescent="0.2">
      <c r="B234" s="1557"/>
      <c r="C234" s="1558"/>
      <c r="E234" s="1559"/>
      <c r="F234" s="1980"/>
    </row>
    <row r="235" spans="2:6" s="712" customFormat="1" x14ac:dyDescent="0.2">
      <c r="B235" s="1557"/>
      <c r="C235" s="1558"/>
      <c r="E235" s="1559"/>
      <c r="F235" s="1980"/>
    </row>
    <row r="236" spans="2:6" s="712" customFormat="1" x14ac:dyDescent="0.2">
      <c r="B236" s="1557"/>
      <c r="C236" s="1558"/>
      <c r="E236" s="1559"/>
      <c r="F236" s="1980"/>
    </row>
    <row r="237" spans="2:6" s="712" customFormat="1" x14ac:dyDescent="0.2">
      <c r="B237" s="1557"/>
      <c r="C237" s="1558"/>
      <c r="E237" s="1559"/>
      <c r="F237" s="1980"/>
    </row>
    <row r="238" spans="2:6" s="712" customFormat="1" x14ac:dyDescent="0.2">
      <c r="B238" s="1557"/>
      <c r="C238" s="1558"/>
      <c r="E238" s="1559"/>
      <c r="F238" s="1980"/>
    </row>
    <row r="239" spans="2:6" s="712" customFormat="1" x14ac:dyDescent="0.2">
      <c r="B239" s="1557"/>
      <c r="C239" s="1558"/>
      <c r="E239" s="1559"/>
      <c r="F239" s="1980"/>
    </row>
    <row r="240" spans="2:6" s="712" customFormat="1" x14ac:dyDescent="0.2">
      <c r="B240" s="1557"/>
      <c r="C240" s="1558"/>
      <c r="E240" s="1559"/>
      <c r="F240" s="1980"/>
    </row>
    <row r="241" spans="2:6" s="712" customFormat="1" x14ac:dyDescent="0.2">
      <c r="B241" s="1557"/>
      <c r="C241" s="1558"/>
      <c r="E241" s="1559"/>
      <c r="F241" s="1980"/>
    </row>
    <row r="242" spans="2:6" s="712" customFormat="1" x14ac:dyDescent="0.2">
      <c r="B242" s="1557"/>
      <c r="C242" s="1558"/>
      <c r="E242" s="1559"/>
      <c r="F242" s="1980"/>
    </row>
    <row r="243" spans="2:6" s="712" customFormat="1" x14ac:dyDescent="0.2">
      <c r="B243" s="1557"/>
      <c r="C243" s="1558"/>
      <c r="E243" s="1559"/>
      <c r="F243" s="1980"/>
    </row>
    <row r="244" spans="2:6" s="712" customFormat="1" x14ac:dyDescent="0.2">
      <c r="B244" s="1557"/>
      <c r="C244" s="1558"/>
      <c r="E244" s="1559"/>
      <c r="F244" s="1980"/>
    </row>
    <row r="245" spans="2:6" s="712" customFormat="1" x14ac:dyDescent="0.2">
      <c r="B245" s="1557"/>
      <c r="C245" s="1558"/>
      <c r="E245" s="1559"/>
      <c r="F245" s="1980"/>
    </row>
    <row r="246" spans="2:6" s="712" customFormat="1" x14ac:dyDescent="0.2">
      <c r="B246" s="1557"/>
      <c r="C246" s="1558"/>
      <c r="E246" s="1559"/>
      <c r="F246" s="1980"/>
    </row>
    <row r="247" spans="2:6" s="712" customFormat="1" x14ac:dyDescent="0.2">
      <c r="B247" s="1557"/>
      <c r="C247" s="1558"/>
      <c r="E247" s="1559"/>
      <c r="F247" s="1980"/>
    </row>
    <row r="248" spans="2:6" s="712" customFormat="1" x14ac:dyDescent="0.2">
      <c r="B248" s="1557"/>
      <c r="C248" s="1558"/>
      <c r="E248" s="1559"/>
      <c r="F248" s="1980"/>
    </row>
    <row r="249" spans="2:6" s="712" customFormat="1" x14ac:dyDescent="0.2">
      <c r="B249" s="1557"/>
      <c r="C249" s="1558"/>
      <c r="E249" s="1559"/>
      <c r="F249" s="1980"/>
    </row>
    <row r="250" spans="2:6" s="712" customFormat="1" x14ac:dyDescent="0.2">
      <c r="B250" s="1557"/>
      <c r="C250" s="1558"/>
      <c r="E250" s="1559"/>
      <c r="F250" s="1980"/>
    </row>
    <row r="251" spans="2:6" s="712" customFormat="1" x14ac:dyDescent="0.2">
      <c r="B251" s="1557"/>
      <c r="C251" s="1558"/>
      <c r="E251" s="1559"/>
      <c r="F251" s="1980"/>
    </row>
    <row r="252" spans="2:6" s="712" customFormat="1" x14ac:dyDescent="0.2">
      <c r="B252" s="1557"/>
      <c r="C252" s="1558"/>
      <c r="E252" s="1559"/>
      <c r="F252" s="1980"/>
    </row>
    <row r="253" spans="2:6" s="712" customFormat="1" x14ac:dyDescent="0.2">
      <c r="B253" s="1557"/>
      <c r="C253" s="1558"/>
      <c r="E253" s="1559"/>
      <c r="F253" s="1980"/>
    </row>
    <row r="254" spans="2:6" s="712" customFormat="1" x14ac:dyDescent="0.2">
      <c r="B254" s="1557"/>
      <c r="C254" s="1558"/>
      <c r="E254" s="1559"/>
      <c r="F254" s="1980"/>
    </row>
    <row r="255" spans="2:6" s="712" customFormat="1" x14ac:dyDescent="0.2">
      <c r="B255" s="1557"/>
      <c r="C255" s="1558"/>
      <c r="E255" s="1559"/>
      <c r="F255" s="1980"/>
    </row>
    <row r="256" spans="2:6" s="712" customFormat="1" x14ac:dyDescent="0.2">
      <c r="B256" s="1557"/>
      <c r="C256" s="1558"/>
      <c r="E256" s="1559"/>
      <c r="F256" s="1980"/>
    </row>
    <row r="257" spans="2:6" s="712" customFormat="1" x14ac:dyDescent="0.2">
      <c r="B257" s="1557"/>
      <c r="C257" s="1558"/>
      <c r="E257" s="1559"/>
      <c r="F257" s="1980"/>
    </row>
    <row r="258" spans="2:6" s="712" customFormat="1" x14ac:dyDescent="0.2">
      <c r="B258" s="1557"/>
      <c r="C258" s="1558"/>
      <c r="E258" s="1559"/>
      <c r="F258" s="1980"/>
    </row>
    <row r="259" spans="2:6" s="712" customFormat="1" x14ac:dyDescent="0.2">
      <c r="B259" s="1557"/>
      <c r="C259" s="1558"/>
      <c r="E259" s="1559"/>
      <c r="F259" s="1980"/>
    </row>
    <row r="260" spans="2:6" s="712" customFormat="1" x14ac:dyDescent="0.2">
      <c r="B260" s="1557"/>
      <c r="C260" s="1558"/>
      <c r="E260" s="1559"/>
      <c r="F260" s="1980"/>
    </row>
    <row r="261" spans="2:6" s="712" customFormat="1" x14ac:dyDescent="0.2">
      <c r="B261" s="1557"/>
      <c r="C261" s="1558"/>
      <c r="E261" s="1559"/>
      <c r="F261" s="1980"/>
    </row>
    <row r="262" spans="2:6" s="712" customFormat="1" x14ac:dyDescent="0.2">
      <c r="B262" s="1557"/>
      <c r="C262" s="1558"/>
      <c r="E262" s="1559"/>
      <c r="F262" s="1980"/>
    </row>
    <row r="263" spans="2:6" s="712" customFormat="1" x14ac:dyDescent="0.2">
      <c r="B263" s="1557"/>
      <c r="C263" s="1558"/>
      <c r="E263" s="1559"/>
      <c r="F263" s="1980"/>
    </row>
    <row r="264" spans="2:6" s="712" customFormat="1" x14ac:dyDescent="0.2">
      <c r="B264" s="1557"/>
      <c r="C264" s="1558"/>
      <c r="E264" s="1559"/>
      <c r="F264" s="1980"/>
    </row>
    <row r="265" spans="2:6" s="712" customFormat="1" x14ac:dyDescent="0.2">
      <c r="B265" s="1557"/>
      <c r="C265" s="1558"/>
      <c r="E265" s="1559"/>
      <c r="F265" s="1980"/>
    </row>
    <row r="266" spans="2:6" s="712" customFormat="1" x14ac:dyDescent="0.2">
      <c r="B266" s="1557"/>
      <c r="C266" s="1558"/>
      <c r="E266" s="1559"/>
      <c r="F266" s="1980"/>
    </row>
    <row r="267" spans="2:6" s="712" customFormat="1" x14ac:dyDescent="0.2">
      <c r="B267" s="1557"/>
      <c r="C267" s="1558"/>
      <c r="E267" s="1559"/>
      <c r="F267" s="1980"/>
    </row>
    <row r="268" spans="2:6" s="712" customFormat="1" x14ac:dyDescent="0.2">
      <c r="B268" s="1557"/>
      <c r="C268" s="1558"/>
      <c r="E268" s="1559"/>
      <c r="F268" s="1980"/>
    </row>
    <row r="269" spans="2:6" s="712" customFormat="1" x14ac:dyDescent="0.2">
      <c r="B269" s="1557"/>
      <c r="C269" s="1558"/>
      <c r="E269" s="1559"/>
      <c r="F269" s="1980"/>
    </row>
    <row r="270" spans="2:6" s="712" customFormat="1" x14ac:dyDescent="0.2">
      <c r="B270" s="1557"/>
      <c r="C270" s="1558"/>
      <c r="E270" s="1559"/>
      <c r="F270" s="1980"/>
    </row>
    <row r="271" spans="2:6" s="712" customFormat="1" x14ac:dyDescent="0.2">
      <c r="C271" s="1558"/>
      <c r="E271" s="1559"/>
      <c r="F271" s="1980"/>
    </row>
    <row r="272" spans="2:6" s="712" customFormat="1" x14ac:dyDescent="0.2">
      <c r="C272" s="1558"/>
      <c r="E272" s="1559"/>
      <c r="F272" s="1980"/>
    </row>
    <row r="273" spans="1:7" s="712" customFormat="1" x14ac:dyDescent="0.2">
      <c r="C273" s="1558"/>
      <c r="E273" s="1559"/>
      <c r="F273" s="1980"/>
    </row>
    <row r="274" spans="1:7" s="712" customFormat="1" x14ac:dyDescent="0.2">
      <c r="C274" s="1558"/>
      <c r="E274" s="1559"/>
      <c r="F274" s="1980"/>
    </row>
    <row r="275" spans="1:7" s="712" customFormat="1" x14ac:dyDescent="0.2">
      <c r="C275" s="1558"/>
      <c r="E275" s="1559"/>
      <c r="F275" s="1980"/>
    </row>
    <row r="276" spans="1:7" s="712" customFormat="1" x14ac:dyDescent="0.2">
      <c r="C276" s="1558"/>
      <c r="E276" s="1559"/>
      <c r="F276" s="1980"/>
    </row>
    <row r="277" spans="1:7" s="712" customFormat="1" x14ac:dyDescent="0.2">
      <c r="C277" s="1558"/>
      <c r="E277" s="1559"/>
      <c r="F277" s="1980"/>
    </row>
    <row r="278" spans="1:7" s="712" customFormat="1" x14ac:dyDescent="0.2">
      <c r="C278" s="1558"/>
      <c r="E278" s="1559"/>
      <c r="F278" s="1980"/>
    </row>
    <row r="279" spans="1:7" s="712" customFormat="1" x14ac:dyDescent="0.2">
      <c r="C279" s="1558"/>
      <c r="E279" s="1559"/>
      <c r="F279" s="1980"/>
    </row>
    <row r="280" spans="1:7" x14ac:dyDescent="0.2">
      <c r="A280" s="712"/>
      <c r="B280" s="712"/>
      <c r="C280" s="1558"/>
      <c r="D280" s="712"/>
      <c r="E280" s="1559"/>
      <c r="F280" s="1980"/>
      <c r="G280" s="712"/>
    </row>
    <row r="281" spans="1:7" x14ac:dyDescent="0.2">
      <c r="A281" s="712"/>
      <c r="B281" s="712"/>
      <c r="C281" s="1558"/>
      <c r="D281" s="712"/>
      <c r="E281" s="1559"/>
      <c r="F281" s="1980"/>
      <c r="G281" s="712"/>
    </row>
    <row r="282" spans="1:7" x14ac:dyDescent="0.2">
      <c r="A282" s="712"/>
      <c r="B282" s="712"/>
      <c r="C282" s="1558"/>
      <c r="D282" s="712"/>
      <c r="E282" s="1559"/>
      <c r="F282" s="1980"/>
      <c r="G282" s="712"/>
    </row>
    <row r="283" spans="1:7" x14ac:dyDescent="0.2">
      <c r="A283" s="712"/>
      <c r="B283" s="712"/>
      <c r="C283" s="1558"/>
      <c r="D283" s="712"/>
      <c r="E283" s="1559"/>
      <c r="F283" s="1980"/>
      <c r="G283" s="712"/>
    </row>
    <row r="284" spans="1:7" x14ac:dyDescent="0.2">
      <c r="A284" s="712"/>
      <c r="B284" s="712"/>
      <c r="C284" s="1558"/>
      <c r="D284" s="712"/>
      <c r="E284" s="1559"/>
      <c r="F284" s="1980"/>
      <c r="G284" s="712"/>
    </row>
    <row r="285" spans="1:7" x14ac:dyDescent="0.2">
      <c r="A285" s="712"/>
      <c r="B285" s="712"/>
      <c r="C285" s="1558"/>
      <c r="D285" s="712"/>
      <c r="E285" s="1559"/>
      <c r="F285" s="1980"/>
      <c r="G285" s="712"/>
    </row>
    <row r="286" spans="1:7" x14ac:dyDescent="0.2">
      <c r="A286" s="712"/>
      <c r="B286" s="712"/>
      <c r="C286" s="1558"/>
      <c r="D286" s="712"/>
      <c r="E286" s="1559"/>
      <c r="F286" s="1980"/>
      <c r="G286" s="712"/>
    </row>
    <row r="287" spans="1:7" x14ac:dyDescent="0.2">
      <c r="A287" s="712"/>
      <c r="B287" s="712"/>
      <c r="C287" s="1558"/>
      <c r="D287" s="712"/>
      <c r="E287" s="1559"/>
      <c r="F287" s="1980"/>
      <c r="G287" s="712"/>
    </row>
    <row r="288" spans="1:7" x14ac:dyDescent="0.2">
      <c r="A288" s="712"/>
      <c r="B288" s="712"/>
      <c r="C288" s="1558"/>
      <c r="D288" s="712"/>
      <c r="E288" s="1559"/>
      <c r="F288" s="1980"/>
      <c r="G288" s="712"/>
    </row>
    <row r="289" spans="1:7" x14ac:dyDescent="0.2">
      <c r="A289" s="712"/>
      <c r="B289" s="712"/>
      <c r="C289" s="1558"/>
      <c r="D289" s="712"/>
      <c r="E289" s="1559"/>
      <c r="F289" s="1980"/>
      <c r="G289" s="712"/>
    </row>
    <row r="290" spans="1:7" x14ac:dyDescent="0.2">
      <c r="A290" s="712"/>
      <c r="B290" s="712"/>
      <c r="C290" s="1558"/>
      <c r="D290" s="712"/>
      <c r="E290" s="1559"/>
      <c r="F290" s="1980"/>
      <c r="G290" s="712"/>
    </row>
    <row r="291" spans="1:7" x14ac:dyDescent="0.2">
      <c r="A291" s="712"/>
      <c r="B291" s="712"/>
      <c r="C291" s="1558"/>
      <c r="D291" s="712"/>
      <c r="E291" s="1559"/>
      <c r="F291" s="1980"/>
      <c r="G291" s="712"/>
    </row>
    <row r="292" spans="1:7" x14ac:dyDescent="0.2">
      <c r="A292" s="712"/>
      <c r="B292" s="712"/>
      <c r="C292" s="1558"/>
      <c r="D292" s="712"/>
      <c r="E292" s="1559"/>
      <c r="F292" s="1980"/>
      <c r="G292" s="712"/>
    </row>
    <row r="293" spans="1:7" ht="12" customHeight="1" x14ac:dyDescent="0.2">
      <c r="A293" s="712"/>
      <c r="B293" s="712"/>
      <c r="C293" s="1558"/>
      <c r="D293" s="712"/>
      <c r="E293" s="1559"/>
      <c r="F293" s="1980"/>
      <c r="G293" s="712"/>
    </row>
    <row r="294" spans="1:7" ht="12" customHeight="1" x14ac:dyDescent="0.2">
      <c r="A294" s="712"/>
      <c r="B294" s="712"/>
      <c r="C294" s="1558"/>
      <c r="D294" s="712"/>
      <c r="E294" s="1559"/>
      <c r="F294" s="1980"/>
      <c r="G294" s="712"/>
    </row>
    <row r="295" spans="1:7" ht="12" customHeight="1" x14ac:dyDescent="0.2">
      <c r="A295" s="712"/>
      <c r="B295" s="712"/>
      <c r="C295" s="1558"/>
      <c r="D295" s="712"/>
      <c r="E295" s="1559"/>
      <c r="F295" s="1980"/>
      <c r="G295" s="712"/>
    </row>
    <row r="296" spans="1:7" ht="12" customHeight="1" x14ac:dyDescent="0.2">
      <c r="A296" s="712"/>
      <c r="B296" s="712"/>
      <c r="C296" s="1558"/>
      <c r="D296" s="712"/>
      <c r="E296" s="1559"/>
      <c r="F296" s="1980"/>
      <c r="G296" s="712"/>
    </row>
    <row r="297" spans="1:7" ht="12" customHeight="1" x14ac:dyDescent="0.2">
      <c r="A297" s="712"/>
      <c r="B297" s="712"/>
      <c r="C297" s="1558"/>
      <c r="D297" s="712"/>
      <c r="E297" s="1559"/>
      <c r="F297" s="1980"/>
      <c r="G297" s="712"/>
    </row>
    <row r="298" spans="1:7" ht="12" customHeight="1" x14ac:dyDescent="0.2">
      <c r="A298" s="712"/>
      <c r="B298" s="712"/>
      <c r="C298" s="1558"/>
      <c r="D298" s="712"/>
      <c r="E298" s="1559"/>
      <c r="F298" s="1980"/>
      <c r="G298" s="712"/>
    </row>
    <row r="299" spans="1:7" ht="12" customHeight="1" x14ac:dyDescent="0.2">
      <c r="A299" s="712"/>
      <c r="B299" s="712"/>
      <c r="C299" s="1558"/>
      <c r="D299" s="712"/>
      <c r="E299" s="1559"/>
      <c r="F299" s="1980"/>
      <c r="G299" s="712"/>
    </row>
    <row r="300" spans="1:7" ht="12" customHeight="1" x14ac:dyDescent="0.2">
      <c r="A300" s="712"/>
      <c r="B300" s="712"/>
      <c r="C300" s="1558"/>
      <c r="D300" s="712"/>
      <c r="E300" s="1559"/>
      <c r="F300" s="1980"/>
      <c r="G300" s="712"/>
    </row>
    <row r="301" spans="1:7" ht="12" customHeight="1" x14ac:dyDescent="0.2">
      <c r="A301" s="712"/>
      <c r="B301" s="712"/>
      <c r="C301" s="1558"/>
      <c r="D301" s="712"/>
      <c r="E301" s="1559"/>
      <c r="F301" s="1980"/>
      <c r="G301" s="712"/>
    </row>
    <row r="302" spans="1:7" ht="12" customHeight="1" x14ac:dyDescent="0.2">
      <c r="A302" s="712"/>
      <c r="B302" s="712"/>
      <c r="C302" s="1558"/>
      <c r="D302" s="712"/>
      <c r="E302" s="1559"/>
      <c r="F302" s="1980"/>
      <c r="G302" s="712"/>
    </row>
    <row r="303" spans="1:7" ht="12" customHeight="1" x14ac:dyDescent="0.2">
      <c r="A303" s="712"/>
      <c r="B303" s="712"/>
      <c r="C303" s="1558"/>
      <c r="D303" s="712"/>
      <c r="E303" s="1559"/>
      <c r="F303" s="1980"/>
      <c r="G303" s="712"/>
    </row>
    <row r="304" spans="1:7" ht="12" customHeight="1" x14ac:dyDescent="0.2">
      <c r="A304" s="712"/>
      <c r="B304" s="712"/>
      <c r="C304" s="1558"/>
      <c r="D304" s="712"/>
      <c r="E304" s="1559"/>
      <c r="F304" s="1980"/>
      <c r="G304" s="712"/>
    </row>
    <row r="305" spans="1:7" ht="12" customHeight="1" x14ac:dyDescent="0.2">
      <c r="A305" s="712"/>
      <c r="B305" s="712"/>
      <c r="C305" s="1558"/>
      <c r="D305" s="712"/>
      <c r="E305" s="1559"/>
      <c r="F305" s="1980"/>
      <c r="G305" s="712"/>
    </row>
    <row r="306" spans="1:7" ht="12" customHeight="1" x14ac:dyDescent="0.2">
      <c r="A306" s="712"/>
      <c r="B306" s="712"/>
      <c r="C306" s="1558"/>
      <c r="D306" s="712"/>
      <c r="E306" s="1559"/>
      <c r="F306" s="1980"/>
      <c r="G306" s="712"/>
    </row>
    <row r="307" spans="1:7" ht="12" customHeight="1" x14ac:dyDescent="0.2">
      <c r="A307" s="712"/>
      <c r="B307" s="712"/>
      <c r="C307" s="1558"/>
      <c r="D307" s="712"/>
      <c r="E307" s="1559"/>
      <c r="F307" s="1980"/>
      <c r="G307" s="712"/>
    </row>
    <row r="308" spans="1:7" ht="12" customHeight="1" x14ac:dyDescent="0.2">
      <c r="A308" s="712"/>
      <c r="B308" s="712"/>
      <c r="C308" s="1558"/>
      <c r="D308" s="712"/>
      <c r="E308" s="1559"/>
      <c r="F308" s="1980"/>
      <c r="G308" s="712"/>
    </row>
    <row r="309" spans="1:7" ht="12" customHeight="1" x14ac:dyDescent="0.2">
      <c r="A309" s="712"/>
      <c r="B309" s="712"/>
      <c r="C309" s="1558"/>
      <c r="D309" s="712"/>
      <c r="E309" s="1559"/>
      <c r="F309" s="1980"/>
      <c r="G309" s="712"/>
    </row>
    <row r="310" spans="1:7" ht="12" customHeight="1" x14ac:dyDescent="0.2">
      <c r="A310" s="712"/>
      <c r="B310" s="712"/>
      <c r="C310" s="1558"/>
      <c r="D310" s="712"/>
      <c r="E310" s="1559"/>
      <c r="F310" s="1980"/>
      <c r="G310" s="712"/>
    </row>
    <row r="311" spans="1:7" ht="12" customHeight="1" x14ac:dyDescent="0.2">
      <c r="A311" s="712"/>
      <c r="B311" s="712"/>
      <c r="C311" s="1558"/>
      <c r="D311" s="712"/>
      <c r="E311" s="1559"/>
      <c r="F311" s="1980"/>
      <c r="G311" s="712"/>
    </row>
    <row r="312" spans="1:7" ht="12" customHeight="1" x14ac:dyDescent="0.2">
      <c r="A312" s="712"/>
      <c r="B312" s="712"/>
      <c r="C312" s="1558"/>
      <c r="D312" s="712"/>
      <c r="E312" s="1559"/>
      <c r="F312" s="1980"/>
      <c r="G312" s="712"/>
    </row>
    <row r="313" spans="1:7" ht="12" customHeight="1" x14ac:dyDescent="0.2">
      <c r="A313" s="712"/>
      <c r="B313" s="712"/>
      <c r="C313" s="1558"/>
      <c r="D313" s="712"/>
      <c r="E313" s="1559"/>
      <c r="F313" s="1980"/>
      <c r="G313" s="712"/>
    </row>
    <row r="314" spans="1:7" ht="12" customHeight="1" x14ac:dyDescent="0.2">
      <c r="A314" s="712"/>
      <c r="B314" s="712"/>
      <c r="C314" s="1558"/>
      <c r="D314" s="712"/>
      <c r="E314" s="1559"/>
      <c r="F314" s="1980"/>
      <c r="G314" s="712"/>
    </row>
    <row r="315" spans="1:7" ht="12" customHeight="1" x14ac:dyDescent="0.2">
      <c r="A315" s="712"/>
      <c r="B315" s="712"/>
      <c r="C315" s="1558"/>
      <c r="D315" s="712"/>
      <c r="E315" s="1559"/>
      <c r="F315" s="1980"/>
      <c r="G315" s="712"/>
    </row>
    <row r="316" spans="1:7" ht="12" customHeight="1" x14ac:dyDescent="0.2">
      <c r="A316" s="712"/>
      <c r="B316" s="712"/>
      <c r="C316" s="1558"/>
      <c r="D316" s="712"/>
      <c r="E316" s="1559"/>
      <c r="F316" s="1980"/>
      <c r="G316" s="712"/>
    </row>
    <row r="317" spans="1:7" ht="12" customHeight="1" x14ac:dyDescent="0.2">
      <c r="A317" s="712"/>
      <c r="B317" s="712"/>
      <c r="C317" s="1558"/>
      <c r="D317" s="712"/>
      <c r="E317" s="1559"/>
      <c r="F317" s="1980"/>
      <c r="G317" s="712"/>
    </row>
    <row r="318" spans="1:7" ht="12" customHeight="1" x14ac:dyDescent="0.2">
      <c r="A318" s="712"/>
      <c r="B318" s="712"/>
      <c r="C318" s="1558"/>
      <c r="D318" s="712"/>
      <c r="E318" s="1559"/>
      <c r="F318" s="1980"/>
      <c r="G318" s="712"/>
    </row>
    <row r="319" spans="1:7" ht="12" customHeight="1" x14ac:dyDescent="0.2">
      <c r="A319" s="712"/>
      <c r="B319" s="712"/>
      <c r="C319" s="1558"/>
      <c r="D319" s="712"/>
      <c r="E319" s="1559"/>
      <c r="F319" s="1980"/>
      <c r="G319" s="712"/>
    </row>
    <row r="320" spans="1:7" ht="12" customHeight="1" x14ac:dyDescent="0.2">
      <c r="A320" s="712"/>
      <c r="B320" s="712"/>
      <c r="C320" s="1558"/>
      <c r="D320" s="712"/>
      <c r="E320" s="1559"/>
      <c r="F320" s="1980"/>
      <c r="G320" s="712"/>
    </row>
    <row r="321" spans="1:7" ht="12" customHeight="1" x14ac:dyDescent="0.2">
      <c r="A321" s="712"/>
      <c r="B321" s="712"/>
      <c r="C321" s="1558"/>
      <c r="D321" s="712"/>
      <c r="E321" s="1559"/>
      <c r="F321" s="1980"/>
      <c r="G321" s="712"/>
    </row>
    <row r="322" spans="1:7" ht="12" customHeight="1" x14ac:dyDescent="0.2">
      <c r="A322" s="712"/>
      <c r="B322" s="712"/>
      <c r="C322" s="1558"/>
      <c r="D322" s="712"/>
      <c r="E322" s="1559"/>
      <c r="F322" s="1980"/>
      <c r="G322" s="712"/>
    </row>
    <row r="323" spans="1:7" ht="12" customHeight="1" x14ac:dyDescent="0.2">
      <c r="A323" s="712"/>
      <c r="B323" s="712"/>
      <c r="C323" s="1558"/>
      <c r="D323" s="712"/>
      <c r="E323" s="1559"/>
      <c r="F323" s="1980"/>
      <c r="G323" s="712"/>
    </row>
    <row r="324" spans="1:7" ht="12" customHeight="1" x14ac:dyDescent="0.2">
      <c r="A324" s="712"/>
      <c r="B324" s="712"/>
      <c r="C324" s="1558"/>
      <c r="D324" s="712"/>
      <c r="E324" s="1559"/>
      <c r="F324" s="1980"/>
      <c r="G324" s="712"/>
    </row>
    <row r="325" spans="1:7" ht="12" customHeight="1" x14ac:dyDescent="0.2">
      <c r="A325" s="712"/>
      <c r="B325" s="712"/>
      <c r="C325" s="1558"/>
      <c r="D325" s="712"/>
      <c r="E325" s="1559"/>
      <c r="F325" s="1980"/>
      <c r="G325" s="712"/>
    </row>
    <row r="326" spans="1:7" ht="12" customHeight="1" x14ac:dyDescent="0.2">
      <c r="A326" s="712"/>
      <c r="B326" s="712"/>
      <c r="C326" s="1558"/>
      <c r="D326" s="712"/>
      <c r="E326" s="1559"/>
      <c r="F326" s="1980"/>
      <c r="G326" s="712"/>
    </row>
    <row r="327" spans="1:7" ht="12" customHeight="1" x14ac:dyDescent="0.2">
      <c r="A327" s="712"/>
      <c r="B327" s="712"/>
      <c r="C327" s="1558"/>
      <c r="D327" s="712"/>
      <c r="E327" s="1559"/>
      <c r="F327" s="1980"/>
      <c r="G327" s="712"/>
    </row>
    <row r="328" spans="1:7" ht="12" customHeight="1" x14ac:dyDescent="0.2">
      <c r="A328" s="712"/>
      <c r="B328" s="712"/>
      <c r="C328" s="1558"/>
      <c r="D328" s="712"/>
      <c r="E328" s="1559"/>
      <c r="F328" s="1980"/>
      <c r="G328" s="712"/>
    </row>
    <row r="329" spans="1:7" ht="12" customHeight="1" x14ac:dyDescent="0.2">
      <c r="A329" s="712"/>
      <c r="B329" s="712"/>
      <c r="C329" s="1558"/>
      <c r="D329" s="712"/>
      <c r="E329" s="1559"/>
      <c r="F329" s="1980"/>
      <c r="G329" s="712"/>
    </row>
    <row r="330" spans="1:7" ht="12" customHeight="1" x14ac:dyDescent="0.2">
      <c r="A330" s="712"/>
      <c r="B330" s="712"/>
      <c r="C330" s="1558"/>
      <c r="D330" s="712"/>
      <c r="E330" s="1559"/>
      <c r="F330" s="1980"/>
      <c r="G330" s="712"/>
    </row>
    <row r="331" spans="1:7" ht="12" customHeight="1" x14ac:dyDescent="0.2"/>
    <row r="332" spans="1:7" ht="12" customHeight="1" x14ac:dyDescent="0.2"/>
    <row r="333" spans="1:7" ht="12" customHeight="1" x14ac:dyDescent="0.2"/>
    <row r="334" spans="1:7" ht="12" customHeight="1" x14ac:dyDescent="0.2"/>
    <row r="335" spans="1:7" ht="12" customHeight="1" x14ac:dyDescent="0.2"/>
    <row r="336" spans="1:7" ht="12" customHeight="1" x14ac:dyDescent="0.2"/>
    <row r="337" ht="12" customHeight="1" x14ac:dyDescent="0.2"/>
    <row r="338" ht="12" customHeight="1" x14ac:dyDescent="0.2"/>
    <row r="339" ht="12" customHeight="1" x14ac:dyDescent="0.2"/>
    <row r="340" ht="12" customHeight="1" x14ac:dyDescent="0.2"/>
    <row r="341" ht="12" customHeight="1" x14ac:dyDescent="0.2"/>
    <row r="342" ht="12.75" customHeight="1" x14ac:dyDescent="0.2"/>
    <row r="343" ht="12.75" customHeight="1" x14ac:dyDescent="0.2"/>
  </sheetData>
  <dataValidations count="1">
    <dataValidation type="custom" allowBlank="1" showInputMessage="1" showErrorMessage="1" error="Vnos Cena/EM je dovoljen na dve decimalni mesti." sqref="F25 F27:F36 F41:F46 F48:F49 F51:F54 F56:F59 F61 F66 F68:F72 F74:F75 F80:F83 F85:F90 F92 F96:F99" xr:uid="{F6496C02-C925-4024-BC1F-CDBA523F7600}">
      <formula1>F25=ROUND(F25,2)</formula1>
    </dataValidation>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1FB3E-F4DE-41B4-8469-AB82C4FF218C}">
  <sheetPr>
    <tabColor theme="3" tint="0.59999389629810485"/>
  </sheetPr>
  <dimension ref="A1:BU345"/>
  <sheetViews>
    <sheetView topLeftCell="A79" workbookViewId="0">
      <selection activeCell="I96" sqref="I96"/>
    </sheetView>
  </sheetViews>
  <sheetFormatPr defaultRowHeight="12.75" x14ac:dyDescent="0.2"/>
  <cols>
    <col min="1" max="1" width="5.7109375" style="1491" customWidth="1"/>
    <col min="2" max="2" width="9.7109375" style="1491" customWidth="1"/>
    <col min="3" max="3" width="45.7109375" style="1599" customWidth="1"/>
    <col min="4" max="4" width="5.7109375" style="1491" customWidth="1"/>
    <col min="5" max="5" width="10.7109375" style="1505" customWidth="1"/>
    <col min="6" max="6" width="11.7109375" style="1998" customWidth="1"/>
    <col min="7" max="7" width="12.7109375" style="1491" customWidth="1"/>
    <col min="8" max="15" width="9.140625" style="1491"/>
    <col min="16" max="16" width="12.85546875" style="1491" customWidth="1"/>
    <col min="17" max="256" width="9.140625" style="1491"/>
    <col min="257" max="257" width="5.7109375" style="1491" customWidth="1"/>
    <col min="258" max="258" width="7.85546875" style="1491" customWidth="1"/>
    <col min="259" max="259" width="45.7109375" style="1491" customWidth="1"/>
    <col min="260" max="260" width="5.7109375" style="1491" customWidth="1"/>
    <col min="261" max="261" width="7.42578125" style="1491" customWidth="1"/>
    <col min="262" max="262" width="10.140625" style="1491" customWidth="1"/>
    <col min="263" max="263" width="10.7109375" style="1491" customWidth="1"/>
    <col min="264" max="271" width="9.140625" style="1491"/>
    <col min="272" max="272" width="12.85546875" style="1491" customWidth="1"/>
    <col min="273" max="512" width="9.140625" style="1491"/>
    <col min="513" max="513" width="5.7109375" style="1491" customWidth="1"/>
    <col min="514" max="514" width="7.85546875" style="1491" customWidth="1"/>
    <col min="515" max="515" width="45.7109375" style="1491" customWidth="1"/>
    <col min="516" max="516" width="5.7109375" style="1491" customWidth="1"/>
    <col min="517" max="517" width="7.42578125" style="1491" customWidth="1"/>
    <col min="518" max="518" width="10.140625" style="1491" customWidth="1"/>
    <col min="519" max="519" width="10.7109375" style="1491" customWidth="1"/>
    <col min="520" max="527" width="9.140625" style="1491"/>
    <col min="528" max="528" width="12.85546875" style="1491" customWidth="1"/>
    <col min="529" max="768" width="9.140625" style="1491"/>
    <col min="769" max="769" width="5.7109375" style="1491" customWidth="1"/>
    <col min="770" max="770" width="7.85546875" style="1491" customWidth="1"/>
    <col min="771" max="771" width="45.7109375" style="1491" customWidth="1"/>
    <col min="772" max="772" width="5.7109375" style="1491" customWidth="1"/>
    <col min="773" max="773" width="7.42578125" style="1491" customWidth="1"/>
    <col min="774" max="774" width="10.140625" style="1491" customWidth="1"/>
    <col min="775" max="775" width="10.7109375" style="1491" customWidth="1"/>
    <col min="776" max="783" width="9.140625" style="1491"/>
    <col min="784" max="784" width="12.85546875" style="1491" customWidth="1"/>
    <col min="785" max="1024" width="9.140625" style="1491"/>
    <col min="1025" max="1025" width="5.7109375" style="1491" customWidth="1"/>
    <col min="1026" max="1026" width="7.85546875" style="1491" customWidth="1"/>
    <col min="1027" max="1027" width="45.7109375" style="1491" customWidth="1"/>
    <col min="1028" max="1028" width="5.7109375" style="1491" customWidth="1"/>
    <col min="1029" max="1029" width="7.42578125" style="1491" customWidth="1"/>
    <col min="1030" max="1030" width="10.140625" style="1491" customWidth="1"/>
    <col min="1031" max="1031" width="10.7109375" style="1491" customWidth="1"/>
    <col min="1032" max="1039" width="9.140625" style="1491"/>
    <col min="1040" max="1040" width="12.85546875" style="1491" customWidth="1"/>
    <col min="1041" max="1280" width="9.140625" style="1491"/>
    <col min="1281" max="1281" width="5.7109375" style="1491" customWidth="1"/>
    <col min="1282" max="1282" width="7.85546875" style="1491" customWidth="1"/>
    <col min="1283" max="1283" width="45.7109375" style="1491" customWidth="1"/>
    <col min="1284" max="1284" width="5.7109375" style="1491" customWidth="1"/>
    <col min="1285" max="1285" width="7.42578125" style="1491" customWidth="1"/>
    <col min="1286" max="1286" width="10.140625" style="1491" customWidth="1"/>
    <col min="1287" max="1287" width="10.7109375" style="1491" customWidth="1"/>
    <col min="1288" max="1295" width="9.140625" style="1491"/>
    <col min="1296" max="1296" width="12.85546875" style="1491" customWidth="1"/>
    <col min="1297" max="1536" width="9.140625" style="1491"/>
    <col min="1537" max="1537" width="5.7109375" style="1491" customWidth="1"/>
    <col min="1538" max="1538" width="7.85546875" style="1491" customWidth="1"/>
    <col min="1539" max="1539" width="45.7109375" style="1491" customWidth="1"/>
    <col min="1540" max="1540" width="5.7109375" style="1491" customWidth="1"/>
    <col min="1541" max="1541" width="7.42578125" style="1491" customWidth="1"/>
    <col min="1542" max="1542" width="10.140625" style="1491" customWidth="1"/>
    <col min="1543" max="1543" width="10.7109375" style="1491" customWidth="1"/>
    <col min="1544" max="1551" width="9.140625" style="1491"/>
    <col min="1552" max="1552" width="12.85546875" style="1491" customWidth="1"/>
    <col min="1553" max="1792" width="9.140625" style="1491"/>
    <col min="1793" max="1793" width="5.7109375" style="1491" customWidth="1"/>
    <col min="1794" max="1794" width="7.85546875" style="1491" customWidth="1"/>
    <col min="1795" max="1795" width="45.7109375" style="1491" customWidth="1"/>
    <col min="1796" max="1796" width="5.7109375" style="1491" customWidth="1"/>
    <col min="1797" max="1797" width="7.42578125" style="1491" customWidth="1"/>
    <col min="1798" max="1798" width="10.140625" style="1491" customWidth="1"/>
    <col min="1799" max="1799" width="10.7109375" style="1491" customWidth="1"/>
    <col min="1800" max="1807" width="9.140625" style="1491"/>
    <col min="1808" max="1808" width="12.85546875" style="1491" customWidth="1"/>
    <col min="1809" max="2048" width="9.140625" style="1491"/>
    <col min="2049" max="2049" width="5.7109375" style="1491" customWidth="1"/>
    <col min="2050" max="2050" width="7.85546875" style="1491" customWidth="1"/>
    <col min="2051" max="2051" width="45.7109375" style="1491" customWidth="1"/>
    <col min="2052" max="2052" width="5.7109375" style="1491" customWidth="1"/>
    <col min="2053" max="2053" width="7.42578125" style="1491" customWidth="1"/>
    <col min="2054" max="2054" width="10.140625" style="1491" customWidth="1"/>
    <col min="2055" max="2055" width="10.7109375" style="1491" customWidth="1"/>
    <col min="2056" max="2063" width="9.140625" style="1491"/>
    <col min="2064" max="2064" width="12.85546875" style="1491" customWidth="1"/>
    <col min="2065" max="2304" width="9.140625" style="1491"/>
    <col min="2305" max="2305" width="5.7109375" style="1491" customWidth="1"/>
    <col min="2306" max="2306" width="7.85546875" style="1491" customWidth="1"/>
    <col min="2307" max="2307" width="45.7109375" style="1491" customWidth="1"/>
    <col min="2308" max="2308" width="5.7109375" style="1491" customWidth="1"/>
    <col min="2309" max="2309" width="7.42578125" style="1491" customWidth="1"/>
    <col min="2310" max="2310" width="10.140625" style="1491" customWidth="1"/>
    <col min="2311" max="2311" width="10.7109375" style="1491" customWidth="1"/>
    <col min="2312" max="2319" width="9.140625" style="1491"/>
    <col min="2320" max="2320" width="12.85546875" style="1491" customWidth="1"/>
    <col min="2321" max="2560" width="9.140625" style="1491"/>
    <col min="2561" max="2561" width="5.7109375" style="1491" customWidth="1"/>
    <col min="2562" max="2562" width="7.85546875" style="1491" customWidth="1"/>
    <col min="2563" max="2563" width="45.7109375" style="1491" customWidth="1"/>
    <col min="2564" max="2564" width="5.7109375" style="1491" customWidth="1"/>
    <col min="2565" max="2565" width="7.42578125" style="1491" customWidth="1"/>
    <col min="2566" max="2566" width="10.140625" style="1491" customWidth="1"/>
    <col min="2567" max="2567" width="10.7109375" style="1491" customWidth="1"/>
    <col min="2568" max="2575" width="9.140625" style="1491"/>
    <col min="2576" max="2576" width="12.85546875" style="1491" customWidth="1"/>
    <col min="2577" max="2816" width="9.140625" style="1491"/>
    <col min="2817" max="2817" width="5.7109375" style="1491" customWidth="1"/>
    <col min="2818" max="2818" width="7.85546875" style="1491" customWidth="1"/>
    <col min="2819" max="2819" width="45.7109375" style="1491" customWidth="1"/>
    <col min="2820" max="2820" width="5.7109375" style="1491" customWidth="1"/>
    <col min="2821" max="2821" width="7.42578125" style="1491" customWidth="1"/>
    <col min="2822" max="2822" width="10.140625" style="1491" customWidth="1"/>
    <col min="2823" max="2823" width="10.7109375" style="1491" customWidth="1"/>
    <col min="2824" max="2831" width="9.140625" style="1491"/>
    <col min="2832" max="2832" width="12.85546875" style="1491" customWidth="1"/>
    <col min="2833" max="3072" width="9.140625" style="1491"/>
    <col min="3073" max="3073" width="5.7109375" style="1491" customWidth="1"/>
    <col min="3074" max="3074" width="7.85546875" style="1491" customWidth="1"/>
    <col min="3075" max="3075" width="45.7109375" style="1491" customWidth="1"/>
    <col min="3076" max="3076" width="5.7109375" style="1491" customWidth="1"/>
    <col min="3077" max="3077" width="7.42578125" style="1491" customWidth="1"/>
    <col min="3078" max="3078" width="10.140625" style="1491" customWidth="1"/>
    <col min="3079" max="3079" width="10.7109375" style="1491" customWidth="1"/>
    <col min="3080" max="3087" width="9.140625" style="1491"/>
    <col min="3088" max="3088" width="12.85546875" style="1491" customWidth="1"/>
    <col min="3089" max="3328" width="9.140625" style="1491"/>
    <col min="3329" max="3329" width="5.7109375" style="1491" customWidth="1"/>
    <col min="3330" max="3330" width="7.85546875" style="1491" customWidth="1"/>
    <col min="3331" max="3331" width="45.7109375" style="1491" customWidth="1"/>
    <col min="3332" max="3332" width="5.7109375" style="1491" customWidth="1"/>
    <col min="3333" max="3333" width="7.42578125" style="1491" customWidth="1"/>
    <col min="3334" max="3334" width="10.140625" style="1491" customWidth="1"/>
    <col min="3335" max="3335" width="10.7109375" style="1491" customWidth="1"/>
    <col min="3336" max="3343" width="9.140625" style="1491"/>
    <col min="3344" max="3344" width="12.85546875" style="1491" customWidth="1"/>
    <col min="3345" max="3584" width="9.140625" style="1491"/>
    <col min="3585" max="3585" width="5.7109375" style="1491" customWidth="1"/>
    <col min="3586" max="3586" width="7.85546875" style="1491" customWidth="1"/>
    <col min="3587" max="3587" width="45.7109375" style="1491" customWidth="1"/>
    <col min="3588" max="3588" width="5.7109375" style="1491" customWidth="1"/>
    <col min="3589" max="3589" width="7.42578125" style="1491" customWidth="1"/>
    <col min="3590" max="3590" width="10.140625" style="1491" customWidth="1"/>
    <col min="3591" max="3591" width="10.7109375" style="1491" customWidth="1"/>
    <col min="3592" max="3599" width="9.140625" style="1491"/>
    <col min="3600" max="3600" width="12.85546875" style="1491" customWidth="1"/>
    <col min="3601" max="3840" width="9.140625" style="1491"/>
    <col min="3841" max="3841" width="5.7109375" style="1491" customWidth="1"/>
    <col min="3842" max="3842" width="7.85546875" style="1491" customWidth="1"/>
    <col min="3843" max="3843" width="45.7109375" style="1491" customWidth="1"/>
    <col min="3844" max="3844" width="5.7109375" style="1491" customWidth="1"/>
    <col min="3845" max="3845" width="7.42578125" style="1491" customWidth="1"/>
    <col min="3846" max="3846" width="10.140625" style="1491" customWidth="1"/>
    <col min="3847" max="3847" width="10.7109375" style="1491" customWidth="1"/>
    <col min="3848" max="3855" width="9.140625" style="1491"/>
    <col min="3856" max="3856" width="12.85546875" style="1491" customWidth="1"/>
    <col min="3857" max="4096" width="9.140625" style="1491"/>
    <col min="4097" max="4097" width="5.7109375" style="1491" customWidth="1"/>
    <col min="4098" max="4098" width="7.85546875" style="1491" customWidth="1"/>
    <col min="4099" max="4099" width="45.7109375" style="1491" customWidth="1"/>
    <col min="4100" max="4100" width="5.7109375" style="1491" customWidth="1"/>
    <col min="4101" max="4101" width="7.42578125" style="1491" customWidth="1"/>
    <col min="4102" max="4102" width="10.140625" style="1491" customWidth="1"/>
    <col min="4103" max="4103" width="10.7109375" style="1491" customWidth="1"/>
    <col min="4104" max="4111" width="9.140625" style="1491"/>
    <col min="4112" max="4112" width="12.85546875" style="1491" customWidth="1"/>
    <col min="4113" max="4352" width="9.140625" style="1491"/>
    <col min="4353" max="4353" width="5.7109375" style="1491" customWidth="1"/>
    <col min="4354" max="4354" width="7.85546875" style="1491" customWidth="1"/>
    <col min="4355" max="4355" width="45.7109375" style="1491" customWidth="1"/>
    <col min="4356" max="4356" width="5.7109375" style="1491" customWidth="1"/>
    <col min="4357" max="4357" width="7.42578125" style="1491" customWidth="1"/>
    <col min="4358" max="4358" width="10.140625" style="1491" customWidth="1"/>
    <col min="4359" max="4359" width="10.7109375" style="1491" customWidth="1"/>
    <col min="4360" max="4367" width="9.140625" style="1491"/>
    <col min="4368" max="4368" width="12.85546875" style="1491" customWidth="1"/>
    <col min="4369" max="4608" width="9.140625" style="1491"/>
    <col min="4609" max="4609" width="5.7109375" style="1491" customWidth="1"/>
    <col min="4610" max="4610" width="7.85546875" style="1491" customWidth="1"/>
    <col min="4611" max="4611" width="45.7109375" style="1491" customWidth="1"/>
    <col min="4612" max="4612" width="5.7109375" style="1491" customWidth="1"/>
    <col min="4613" max="4613" width="7.42578125" style="1491" customWidth="1"/>
    <col min="4614" max="4614" width="10.140625" style="1491" customWidth="1"/>
    <col min="4615" max="4615" width="10.7109375" style="1491" customWidth="1"/>
    <col min="4616" max="4623" width="9.140625" style="1491"/>
    <col min="4624" max="4624" width="12.85546875" style="1491" customWidth="1"/>
    <col min="4625" max="4864" width="9.140625" style="1491"/>
    <col min="4865" max="4865" width="5.7109375" style="1491" customWidth="1"/>
    <col min="4866" max="4866" width="7.85546875" style="1491" customWidth="1"/>
    <col min="4867" max="4867" width="45.7109375" style="1491" customWidth="1"/>
    <col min="4868" max="4868" width="5.7109375" style="1491" customWidth="1"/>
    <col min="4869" max="4869" width="7.42578125" style="1491" customWidth="1"/>
    <col min="4870" max="4870" width="10.140625" style="1491" customWidth="1"/>
    <col min="4871" max="4871" width="10.7109375" style="1491" customWidth="1"/>
    <col min="4872" max="4879" width="9.140625" style="1491"/>
    <col min="4880" max="4880" width="12.85546875" style="1491" customWidth="1"/>
    <col min="4881" max="5120" width="9.140625" style="1491"/>
    <col min="5121" max="5121" width="5.7109375" style="1491" customWidth="1"/>
    <col min="5122" max="5122" width="7.85546875" style="1491" customWidth="1"/>
    <col min="5123" max="5123" width="45.7109375" style="1491" customWidth="1"/>
    <col min="5124" max="5124" width="5.7109375" style="1491" customWidth="1"/>
    <col min="5125" max="5125" width="7.42578125" style="1491" customWidth="1"/>
    <col min="5126" max="5126" width="10.140625" style="1491" customWidth="1"/>
    <col min="5127" max="5127" width="10.7109375" style="1491" customWidth="1"/>
    <col min="5128" max="5135" width="9.140625" style="1491"/>
    <col min="5136" max="5136" width="12.85546875" style="1491" customWidth="1"/>
    <col min="5137" max="5376" width="9.140625" style="1491"/>
    <col min="5377" max="5377" width="5.7109375" style="1491" customWidth="1"/>
    <col min="5378" max="5378" width="7.85546875" style="1491" customWidth="1"/>
    <col min="5379" max="5379" width="45.7109375" style="1491" customWidth="1"/>
    <col min="5380" max="5380" width="5.7109375" style="1491" customWidth="1"/>
    <col min="5381" max="5381" width="7.42578125" style="1491" customWidth="1"/>
    <col min="5382" max="5382" width="10.140625" style="1491" customWidth="1"/>
    <col min="5383" max="5383" width="10.7109375" style="1491" customWidth="1"/>
    <col min="5384" max="5391" width="9.140625" style="1491"/>
    <col min="5392" max="5392" width="12.85546875" style="1491" customWidth="1"/>
    <col min="5393" max="5632" width="9.140625" style="1491"/>
    <col min="5633" max="5633" width="5.7109375" style="1491" customWidth="1"/>
    <col min="5634" max="5634" width="7.85546875" style="1491" customWidth="1"/>
    <col min="5635" max="5635" width="45.7109375" style="1491" customWidth="1"/>
    <col min="5636" max="5636" width="5.7109375" style="1491" customWidth="1"/>
    <col min="5637" max="5637" width="7.42578125" style="1491" customWidth="1"/>
    <col min="5638" max="5638" width="10.140625" style="1491" customWidth="1"/>
    <col min="5639" max="5639" width="10.7109375" style="1491" customWidth="1"/>
    <col min="5640" max="5647" width="9.140625" style="1491"/>
    <col min="5648" max="5648" width="12.85546875" style="1491" customWidth="1"/>
    <col min="5649" max="5888" width="9.140625" style="1491"/>
    <col min="5889" max="5889" width="5.7109375" style="1491" customWidth="1"/>
    <col min="5890" max="5890" width="7.85546875" style="1491" customWidth="1"/>
    <col min="5891" max="5891" width="45.7109375" style="1491" customWidth="1"/>
    <col min="5892" max="5892" width="5.7109375" style="1491" customWidth="1"/>
    <col min="5893" max="5893" width="7.42578125" style="1491" customWidth="1"/>
    <col min="5894" max="5894" width="10.140625" style="1491" customWidth="1"/>
    <col min="5895" max="5895" width="10.7109375" style="1491" customWidth="1"/>
    <col min="5896" max="5903" width="9.140625" style="1491"/>
    <col min="5904" max="5904" width="12.85546875" style="1491" customWidth="1"/>
    <col min="5905" max="6144" width="9.140625" style="1491"/>
    <col min="6145" max="6145" width="5.7109375" style="1491" customWidth="1"/>
    <col min="6146" max="6146" width="7.85546875" style="1491" customWidth="1"/>
    <col min="6147" max="6147" width="45.7109375" style="1491" customWidth="1"/>
    <col min="6148" max="6148" width="5.7109375" style="1491" customWidth="1"/>
    <col min="6149" max="6149" width="7.42578125" style="1491" customWidth="1"/>
    <col min="6150" max="6150" width="10.140625" style="1491" customWidth="1"/>
    <col min="6151" max="6151" width="10.7109375" style="1491" customWidth="1"/>
    <col min="6152" max="6159" width="9.140625" style="1491"/>
    <col min="6160" max="6160" width="12.85546875" style="1491" customWidth="1"/>
    <col min="6161" max="6400" width="9.140625" style="1491"/>
    <col min="6401" max="6401" width="5.7109375" style="1491" customWidth="1"/>
    <col min="6402" max="6402" width="7.85546875" style="1491" customWidth="1"/>
    <col min="6403" max="6403" width="45.7109375" style="1491" customWidth="1"/>
    <col min="6404" max="6404" width="5.7109375" style="1491" customWidth="1"/>
    <col min="6405" max="6405" width="7.42578125" style="1491" customWidth="1"/>
    <col min="6406" max="6406" width="10.140625" style="1491" customWidth="1"/>
    <col min="6407" max="6407" width="10.7109375" style="1491" customWidth="1"/>
    <col min="6408" max="6415" width="9.140625" style="1491"/>
    <col min="6416" max="6416" width="12.85546875" style="1491" customWidth="1"/>
    <col min="6417" max="6656" width="9.140625" style="1491"/>
    <col min="6657" max="6657" width="5.7109375" style="1491" customWidth="1"/>
    <col min="6658" max="6658" width="7.85546875" style="1491" customWidth="1"/>
    <col min="6659" max="6659" width="45.7109375" style="1491" customWidth="1"/>
    <col min="6660" max="6660" width="5.7109375" style="1491" customWidth="1"/>
    <col min="6661" max="6661" width="7.42578125" style="1491" customWidth="1"/>
    <col min="6662" max="6662" width="10.140625" style="1491" customWidth="1"/>
    <col min="6663" max="6663" width="10.7109375" style="1491" customWidth="1"/>
    <col min="6664" max="6671" width="9.140625" style="1491"/>
    <col min="6672" max="6672" width="12.85546875" style="1491" customWidth="1"/>
    <col min="6673" max="6912" width="9.140625" style="1491"/>
    <col min="6913" max="6913" width="5.7109375" style="1491" customWidth="1"/>
    <col min="6914" max="6914" width="7.85546875" style="1491" customWidth="1"/>
    <col min="6915" max="6915" width="45.7109375" style="1491" customWidth="1"/>
    <col min="6916" max="6916" width="5.7109375" style="1491" customWidth="1"/>
    <col min="6917" max="6917" width="7.42578125" style="1491" customWidth="1"/>
    <col min="6918" max="6918" width="10.140625" style="1491" customWidth="1"/>
    <col min="6919" max="6919" width="10.7109375" style="1491" customWidth="1"/>
    <col min="6920" max="6927" width="9.140625" style="1491"/>
    <col min="6928" max="6928" width="12.85546875" style="1491" customWidth="1"/>
    <col min="6929" max="7168" width="9.140625" style="1491"/>
    <col min="7169" max="7169" width="5.7109375" style="1491" customWidth="1"/>
    <col min="7170" max="7170" width="7.85546875" style="1491" customWidth="1"/>
    <col min="7171" max="7171" width="45.7109375" style="1491" customWidth="1"/>
    <col min="7172" max="7172" width="5.7109375" style="1491" customWidth="1"/>
    <col min="7173" max="7173" width="7.42578125" style="1491" customWidth="1"/>
    <col min="7174" max="7174" width="10.140625" style="1491" customWidth="1"/>
    <col min="7175" max="7175" width="10.7109375" style="1491" customWidth="1"/>
    <col min="7176" max="7183" width="9.140625" style="1491"/>
    <col min="7184" max="7184" width="12.85546875" style="1491" customWidth="1"/>
    <col min="7185" max="7424" width="9.140625" style="1491"/>
    <col min="7425" max="7425" width="5.7109375" style="1491" customWidth="1"/>
    <col min="7426" max="7426" width="7.85546875" style="1491" customWidth="1"/>
    <col min="7427" max="7427" width="45.7109375" style="1491" customWidth="1"/>
    <col min="7428" max="7428" width="5.7109375" style="1491" customWidth="1"/>
    <col min="7429" max="7429" width="7.42578125" style="1491" customWidth="1"/>
    <col min="7430" max="7430" width="10.140625" style="1491" customWidth="1"/>
    <col min="7431" max="7431" width="10.7109375" style="1491" customWidth="1"/>
    <col min="7432" max="7439" width="9.140625" style="1491"/>
    <col min="7440" max="7440" width="12.85546875" style="1491" customWidth="1"/>
    <col min="7441" max="7680" width="9.140625" style="1491"/>
    <col min="7681" max="7681" width="5.7109375" style="1491" customWidth="1"/>
    <col min="7682" max="7682" width="7.85546875" style="1491" customWidth="1"/>
    <col min="7683" max="7683" width="45.7109375" style="1491" customWidth="1"/>
    <col min="7684" max="7684" width="5.7109375" style="1491" customWidth="1"/>
    <col min="7685" max="7685" width="7.42578125" style="1491" customWidth="1"/>
    <col min="7686" max="7686" width="10.140625" style="1491" customWidth="1"/>
    <col min="7687" max="7687" width="10.7109375" style="1491" customWidth="1"/>
    <col min="7688" max="7695" width="9.140625" style="1491"/>
    <col min="7696" max="7696" width="12.85546875" style="1491" customWidth="1"/>
    <col min="7697" max="7936" width="9.140625" style="1491"/>
    <col min="7937" max="7937" width="5.7109375" style="1491" customWidth="1"/>
    <col min="7938" max="7938" width="7.85546875" style="1491" customWidth="1"/>
    <col min="7939" max="7939" width="45.7109375" style="1491" customWidth="1"/>
    <col min="7940" max="7940" width="5.7109375" style="1491" customWidth="1"/>
    <col min="7941" max="7941" width="7.42578125" style="1491" customWidth="1"/>
    <col min="7942" max="7942" width="10.140625" style="1491" customWidth="1"/>
    <col min="7943" max="7943" width="10.7109375" style="1491" customWidth="1"/>
    <col min="7944" max="7951" width="9.140625" style="1491"/>
    <col min="7952" max="7952" width="12.85546875" style="1491" customWidth="1"/>
    <col min="7953" max="8192" width="9.140625" style="1491"/>
    <col min="8193" max="8193" width="5.7109375" style="1491" customWidth="1"/>
    <col min="8194" max="8194" width="7.85546875" style="1491" customWidth="1"/>
    <col min="8195" max="8195" width="45.7109375" style="1491" customWidth="1"/>
    <col min="8196" max="8196" width="5.7109375" style="1491" customWidth="1"/>
    <col min="8197" max="8197" width="7.42578125" style="1491" customWidth="1"/>
    <col min="8198" max="8198" width="10.140625" style="1491" customWidth="1"/>
    <col min="8199" max="8199" width="10.7109375" style="1491" customWidth="1"/>
    <col min="8200" max="8207" width="9.140625" style="1491"/>
    <col min="8208" max="8208" width="12.85546875" style="1491" customWidth="1"/>
    <col min="8209" max="8448" width="9.140625" style="1491"/>
    <col min="8449" max="8449" width="5.7109375" style="1491" customWidth="1"/>
    <col min="8450" max="8450" width="7.85546875" style="1491" customWidth="1"/>
    <col min="8451" max="8451" width="45.7109375" style="1491" customWidth="1"/>
    <col min="8452" max="8452" width="5.7109375" style="1491" customWidth="1"/>
    <col min="8453" max="8453" width="7.42578125" style="1491" customWidth="1"/>
    <col min="8454" max="8454" width="10.140625" style="1491" customWidth="1"/>
    <col min="8455" max="8455" width="10.7109375" style="1491" customWidth="1"/>
    <col min="8456" max="8463" width="9.140625" style="1491"/>
    <col min="8464" max="8464" width="12.85546875" style="1491" customWidth="1"/>
    <col min="8465" max="8704" width="9.140625" style="1491"/>
    <col min="8705" max="8705" width="5.7109375" style="1491" customWidth="1"/>
    <col min="8706" max="8706" width="7.85546875" style="1491" customWidth="1"/>
    <col min="8707" max="8707" width="45.7109375" style="1491" customWidth="1"/>
    <col min="8708" max="8708" width="5.7109375" style="1491" customWidth="1"/>
    <col min="8709" max="8709" width="7.42578125" style="1491" customWidth="1"/>
    <col min="8710" max="8710" width="10.140625" style="1491" customWidth="1"/>
    <col min="8711" max="8711" width="10.7109375" style="1491" customWidth="1"/>
    <col min="8712" max="8719" width="9.140625" style="1491"/>
    <col min="8720" max="8720" width="12.85546875" style="1491" customWidth="1"/>
    <col min="8721" max="8960" width="9.140625" style="1491"/>
    <col min="8961" max="8961" width="5.7109375" style="1491" customWidth="1"/>
    <col min="8962" max="8962" width="7.85546875" style="1491" customWidth="1"/>
    <col min="8963" max="8963" width="45.7109375" style="1491" customWidth="1"/>
    <col min="8964" max="8964" width="5.7109375" style="1491" customWidth="1"/>
    <col min="8965" max="8965" width="7.42578125" style="1491" customWidth="1"/>
    <col min="8966" max="8966" width="10.140625" style="1491" customWidth="1"/>
    <col min="8967" max="8967" width="10.7109375" style="1491" customWidth="1"/>
    <col min="8968" max="8975" width="9.140625" style="1491"/>
    <col min="8976" max="8976" width="12.85546875" style="1491" customWidth="1"/>
    <col min="8977" max="9216" width="9.140625" style="1491"/>
    <col min="9217" max="9217" width="5.7109375" style="1491" customWidth="1"/>
    <col min="9218" max="9218" width="7.85546875" style="1491" customWidth="1"/>
    <col min="9219" max="9219" width="45.7109375" style="1491" customWidth="1"/>
    <col min="9220" max="9220" width="5.7109375" style="1491" customWidth="1"/>
    <col min="9221" max="9221" width="7.42578125" style="1491" customWidth="1"/>
    <col min="9222" max="9222" width="10.140625" style="1491" customWidth="1"/>
    <col min="9223" max="9223" width="10.7109375" style="1491" customWidth="1"/>
    <col min="9224" max="9231" width="9.140625" style="1491"/>
    <col min="9232" max="9232" width="12.85546875" style="1491" customWidth="1"/>
    <col min="9233" max="9472" width="9.140625" style="1491"/>
    <col min="9473" max="9473" width="5.7109375" style="1491" customWidth="1"/>
    <col min="9474" max="9474" width="7.85546875" style="1491" customWidth="1"/>
    <col min="9475" max="9475" width="45.7109375" style="1491" customWidth="1"/>
    <col min="9476" max="9476" width="5.7109375" style="1491" customWidth="1"/>
    <col min="9477" max="9477" width="7.42578125" style="1491" customWidth="1"/>
    <col min="9478" max="9478" width="10.140625" style="1491" customWidth="1"/>
    <col min="9479" max="9479" width="10.7109375" style="1491" customWidth="1"/>
    <col min="9480" max="9487" width="9.140625" style="1491"/>
    <col min="9488" max="9488" width="12.85546875" style="1491" customWidth="1"/>
    <col min="9489" max="9728" width="9.140625" style="1491"/>
    <col min="9729" max="9729" width="5.7109375" style="1491" customWidth="1"/>
    <col min="9730" max="9730" width="7.85546875" style="1491" customWidth="1"/>
    <col min="9731" max="9731" width="45.7109375" style="1491" customWidth="1"/>
    <col min="9732" max="9732" width="5.7109375" style="1491" customWidth="1"/>
    <col min="9733" max="9733" width="7.42578125" style="1491" customWidth="1"/>
    <col min="9734" max="9734" width="10.140625" style="1491" customWidth="1"/>
    <col min="9735" max="9735" width="10.7109375" style="1491" customWidth="1"/>
    <col min="9736" max="9743" width="9.140625" style="1491"/>
    <col min="9744" max="9744" width="12.85546875" style="1491" customWidth="1"/>
    <col min="9745" max="9984" width="9.140625" style="1491"/>
    <col min="9985" max="9985" width="5.7109375" style="1491" customWidth="1"/>
    <col min="9986" max="9986" width="7.85546875" style="1491" customWidth="1"/>
    <col min="9987" max="9987" width="45.7109375" style="1491" customWidth="1"/>
    <col min="9988" max="9988" width="5.7109375" style="1491" customWidth="1"/>
    <col min="9989" max="9989" width="7.42578125" style="1491" customWidth="1"/>
    <col min="9990" max="9990" width="10.140625" style="1491" customWidth="1"/>
    <col min="9991" max="9991" width="10.7109375" style="1491" customWidth="1"/>
    <col min="9992" max="9999" width="9.140625" style="1491"/>
    <col min="10000" max="10000" width="12.85546875" style="1491" customWidth="1"/>
    <col min="10001" max="10240" width="9.140625" style="1491"/>
    <col min="10241" max="10241" width="5.7109375" style="1491" customWidth="1"/>
    <col min="10242" max="10242" width="7.85546875" style="1491" customWidth="1"/>
    <col min="10243" max="10243" width="45.7109375" style="1491" customWidth="1"/>
    <col min="10244" max="10244" width="5.7109375" style="1491" customWidth="1"/>
    <col min="10245" max="10245" width="7.42578125" style="1491" customWidth="1"/>
    <col min="10246" max="10246" width="10.140625" style="1491" customWidth="1"/>
    <col min="10247" max="10247" width="10.7109375" style="1491" customWidth="1"/>
    <col min="10248" max="10255" width="9.140625" style="1491"/>
    <col min="10256" max="10256" width="12.85546875" style="1491" customWidth="1"/>
    <col min="10257" max="10496" width="9.140625" style="1491"/>
    <col min="10497" max="10497" width="5.7109375" style="1491" customWidth="1"/>
    <col min="10498" max="10498" width="7.85546875" style="1491" customWidth="1"/>
    <col min="10499" max="10499" width="45.7109375" style="1491" customWidth="1"/>
    <col min="10500" max="10500" width="5.7109375" style="1491" customWidth="1"/>
    <col min="10501" max="10501" width="7.42578125" style="1491" customWidth="1"/>
    <col min="10502" max="10502" width="10.140625" style="1491" customWidth="1"/>
    <col min="10503" max="10503" width="10.7109375" style="1491" customWidth="1"/>
    <col min="10504" max="10511" width="9.140625" style="1491"/>
    <col min="10512" max="10512" width="12.85546875" style="1491" customWidth="1"/>
    <col min="10513" max="10752" width="9.140625" style="1491"/>
    <col min="10753" max="10753" width="5.7109375" style="1491" customWidth="1"/>
    <col min="10754" max="10754" width="7.85546875" style="1491" customWidth="1"/>
    <col min="10755" max="10755" width="45.7109375" style="1491" customWidth="1"/>
    <col min="10756" max="10756" width="5.7109375" style="1491" customWidth="1"/>
    <col min="10757" max="10757" width="7.42578125" style="1491" customWidth="1"/>
    <col min="10758" max="10758" width="10.140625" style="1491" customWidth="1"/>
    <col min="10759" max="10759" width="10.7109375" style="1491" customWidth="1"/>
    <col min="10760" max="10767" width="9.140625" style="1491"/>
    <col min="10768" max="10768" width="12.85546875" style="1491" customWidth="1"/>
    <col min="10769" max="11008" width="9.140625" style="1491"/>
    <col min="11009" max="11009" width="5.7109375" style="1491" customWidth="1"/>
    <col min="11010" max="11010" width="7.85546875" style="1491" customWidth="1"/>
    <col min="11011" max="11011" width="45.7109375" style="1491" customWidth="1"/>
    <col min="11012" max="11012" width="5.7109375" style="1491" customWidth="1"/>
    <col min="11013" max="11013" width="7.42578125" style="1491" customWidth="1"/>
    <col min="11014" max="11014" width="10.140625" style="1491" customWidth="1"/>
    <col min="11015" max="11015" width="10.7109375" style="1491" customWidth="1"/>
    <col min="11016" max="11023" width="9.140625" style="1491"/>
    <col min="11024" max="11024" width="12.85546875" style="1491" customWidth="1"/>
    <col min="11025" max="11264" width="9.140625" style="1491"/>
    <col min="11265" max="11265" width="5.7109375" style="1491" customWidth="1"/>
    <col min="11266" max="11266" width="7.85546875" style="1491" customWidth="1"/>
    <col min="11267" max="11267" width="45.7109375" style="1491" customWidth="1"/>
    <col min="11268" max="11268" width="5.7109375" style="1491" customWidth="1"/>
    <col min="11269" max="11269" width="7.42578125" style="1491" customWidth="1"/>
    <col min="11270" max="11270" width="10.140625" style="1491" customWidth="1"/>
    <col min="11271" max="11271" width="10.7109375" style="1491" customWidth="1"/>
    <col min="11272" max="11279" width="9.140625" style="1491"/>
    <col min="11280" max="11280" width="12.85546875" style="1491" customWidth="1"/>
    <col min="11281" max="11520" width="9.140625" style="1491"/>
    <col min="11521" max="11521" width="5.7109375" style="1491" customWidth="1"/>
    <col min="11522" max="11522" width="7.85546875" style="1491" customWidth="1"/>
    <col min="11523" max="11523" width="45.7109375" style="1491" customWidth="1"/>
    <col min="11524" max="11524" width="5.7109375" style="1491" customWidth="1"/>
    <col min="11525" max="11525" width="7.42578125" style="1491" customWidth="1"/>
    <col min="11526" max="11526" width="10.140625" style="1491" customWidth="1"/>
    <col min="11527" max="11527" width="10.7109375" style="1491" customWidth="1"/>
    <col min="11528" max="11535" width="9.140625" style="1491"/>
    <col min="11536" max="11536" width="12.85546875" style="1491" customWidth="1"/>
    <col min="11537" max="11776" width="9.140625" style="1491"/>
    <col min="11777" max="11777" width="5.7109375" style="1491" customWidth="1"/>
    <col min="11778" max="11778" width="7.85546875" style="1491" customWidth="1"/>
    <col min="11779" max="11779" width="45.7109375" style="1491" customWidth="1"/>
    <col min="11780" max="11780" width="5.7109375" style="1491" customWidth="1"/>
    <col min="11781" max="11781" width="7.42578125" style="1491" customWidth="1"/>
    <col min="11782" max="11782" width="10.140625" style="1491" customWidth="1"/>
    <col min="11783" max="11783" width="10.7109375" style="1491" customWidth="1"/>
    <col min="11784" max="11791" width="9.140625" style="1491"/>
    <col min="11792" max="11792" width="12.85546875" style="1491" customWidth="1"/>
    <col min="11793" max="12032" width="9.140625" style="1491"/>
    <col min="12033" max="12033" width="5.7109375" style="1491" customWidth="1"/>
    <col min="12034" max="12034" width="7.85546875" style="1491" customWidth="1"/>
    <col min="12035" max="12035" width="45.7109375" style="1491" customWidth="1"/>
    <col min="12036" max="12036" width="5.7109375" style="1491" customWidth="1"/>
    <col min="12037" max="12037" width="7.42578125" style="1491" customWidth="1"/>
    <col min="12038" max="12038" width="10.140625" style="1491" customWidth="1"/>
    <col min="12039" max="12039" width="10.7109375" style="1491" customWidth="1"/>
    <col min="12040" max="12047" width="9.140625" style="1491"/>
    <col min="12048" max="12048" width="12.85546875" style="1491" customWidth="1"/>
    <col min="12049" max="12288" width="9.140625" style="1491"/>
    <col min="12289" max="12289" width="5.7109375" style="1491" customWidth="1"/>
    <col min="12290" max="12290" width="7.85546875" style="1491" customWidth="1"/>
    <col min="12291" max="12291" width="45.7109375" style="1491" customWidth="1"/>
    <col min="12292" max="12292" width="5.7109375" style="1491" customWidth="1"/>
    <col min="12293" max="12293" width="7.42578125" style="1491" customWidth="1"/>
    <col min="12294" max="12294" width="10.140625" style="1491" customWidth="1"/>
    <col min="12295" max="12295" width="10.7109375" style="1491" customWidth="1"/>
    <col min="12296" max="12303" width="9.140625" style="1491"/>
    <col min="12304" max="12304" width="12.85546875" style="1491" customWidth="1"/>
    <col min="12305" max="12544" width="9.140625" style="1491"/>
    <col min="12545" max="12545" width="5.7109375" style="1491" customWidth="1"/>
    <col min="12546" max="12546" width="7.85546875" style="1491" customWidth="1"/>
    <col min="12547" max="12547" width="45.7109375" style="1491" customWidth="1"/>
    <col min="12548" max="12548" width="5.7109375" style="1491" customWidth="1"/>
    <col min="12549" max="12549" width="7.42578125" style="1491" customWidth="1"/>
    <col min="12550" max="12550" width="10.140625" style="1491" customWidth="1"/>
    <col min="12551" max="12551" width="10.7109375" style="1491" customWidth="1"/>
    <col min="12552" max="12559" width="9.140625" style="1491"/>
    <col min="12560" max="12560" width="12.85546875" style="1491" customWidth="1"/>
    <col min="12561" max="12800" width="9.140625" style="1491"/>
    <col min="12801" max="12801" width="5.7109375" style="1491" customWidth="1"/>
    <col min="12802" max="12802" width="7.85546875" style="1491" customWidth="1"/>
    <col min="12803" max="12803" width="45.7109375" style="1491" customWidth="1"/>
    <col min="12804" max="12804" width="5.7109375" style="1491" customWidth="1"/>
    <col min="12805" max="12805" width="7.42578125" style="1491" customWidth="1"/>
    <col min="12806" max="12806" width="10.140625" style="1491" customWidth="1"/>
    <col min="12807" max="12807" width="10.7109375" style="1491" customWidth="1"/>
    <col min="12808" max="12815" width="9.140625" style="1491"/>
    <col min="12816" max="12816" width="12.85546875" style="1491" customWidth="1"/>
    <col min="12817" max="13056" width="9.140625" style="1491"/>
    <col min="13057" max="13057" width="5.7109375" style="1491" customWidth="1"/>
    <col min="13058" max="13058" width="7.85546875" style="1491" customWidth="1"/>
    <col min="13059" max="13059" width="45.7109375" style="1491" customWidth="1"/>
    <col min="13060" max="13060" width="5.7109375" style="1491" customWidth="1"/>
    <col min="13061" max="13061" width="7.42578125" style="1491" customWidth="1"/>
    <col min="13062" max="13062" width="10.140625" style="1491" customWidth="1"/>
    <col min="13063" max="13063" width="10.7109375" style="1491" customWidth="1"/>
    <col min="13064" max="13071" width="9.140625" style="1491"/>
    <col min="13072" max="13072" width="12.85546875" style="1491" customWidth="1"/>
    <col min="13073" max="13312" width="9.140625" style="1491"/>
    <col min="13313" max="13313" width="5.7109375" style="1491" customWidth="1"/>
    <col min="13314" max="13314" width="7.85546875" style="1491" customWidth="1"/>
    <col min="13315" max="13315" width="45.7109375" style="1491" customWidth="1"/>
    <col min="13316" max="13316" width="5.7109375" style="1491" customWidth="1"/>
    <col min="13317" max="13317" width="7.42578125" style="1491" customWidth="1"/>
    <col min="13318" max="13318" width="10.140625" style="1491" customWidth="1"/>
    <col min="13319" max="13319" width="10.7109375" style="1491" customWidth="1"/>
    <col min="13320" max="13327" width="9.140625" style="1491"/>
    <col min="13328" max="13328" width="12.85546875" style="1491" customWidth="1"/>
    <col min="13329" max="13568" width="9.140625" style="1491"/>
    <col min="13569" max="13569" width="5.7109375" style="1491" customWidth="1"/>
    <col min="13570" max="13570" width="7.85546875" style="1491" customWidth="1"/>
    <col min="13571" max="13571" width="45.7109375" style="1491" customWidth="1"/>
    <col min="13572" max="13572" width="5.7109375" style="1491" customWidth="1"/>
    <col min="13573" max="13573" width="7.42578125" style="1491" customWidth="1"/>
    <col min="13574" max="13574" width="10.140625" style="1491" customWidth="1"/>
    <col min="13575" max="13575" width="10.7109375" style="1491" customWidth="1"/>
    <col min="13576" max="13583" width="9.140625" style="1491"/>
    <col min="13584" max="13584" width="12.85546875" style="1491" customWidth="1"/>
    <col min="13585" max="13824" width="9.140625" style="1491"/>
    <col min="13825" max="13825" width="5.7109375" style="1491" customWidth="1"/>
    <col min="13826" max="13826" width="7.85546875" style="1491" customWidth="1"/>
    <col min="13827" max="13827" width="45.7109375" style="1491" customWidth="1"/>
    <col min="13828" max="13828" width="5.7109375" style="1491" customWidth="1"/>
    <col min="13829" max="13829" width="7.42578125" style="1491" customWidth="1"/>
    <col min="13830" max="13830" width="10.140625" style="1491" customWidth="1"/>
    <col min="13831" max="13831" width="10.7109375" style="1491" customWidth="1"/>
    <col min="13832" max="13839" width="9.140625" style="1491"/>
    <col min="13840" max="13840" width="12.85546875" style="1491" customWidth="1"/>
    <col min="13841" max="14080" width="9.140625" style="1491"/>
    <col min="14081" max="14081" width="5.7109375" style="1491" customWidth="1"/>
    <col min="14082" max="14082" width="7.85546875" style="1491" customWidth="1"/>
    <col min="14083" max="14083" width="45.7109375" style="1491" customWidth="1"/>
    <col min="14084" max="14084" width="5.7109375" style="1491" customWidth="1"/>
    <col min="14085" max="14085" width="7.42578125" style="1491" customWidth="1"/>
    <col min="14086" max="14086" width="10.140625" style="1491" customWidth="1"/>
    <col min="14087" max="14087" width="10.7109375" style="1491" customWidth="1"/>
    <col min="14088" max="14095" width="9.140625" style="1491"/>
    <col min="14096" max="14096" width="12.85546875" style="1491" customWidth="1"/>
    <col min="14097" max="14336" width="9.140625" style="1491"/>
    <col min="14337" max="14337" width="5.7109375" style="1491" customWidth="1"/>
    <col min="14338" max="14338" width="7.85546875" style="1491" customWidth="1"/>
    <col min="14339" max="14339" width="45.7109375" style="1491" customWidth="1"/>
    <col min="14340" max="14340" width="5.7109375" style="1491" customWidth="1"/>
    <col min="14341" max="14341" width="7.42578125" style="1491" customWidth="1"/>
    <col min="14342" max="14342" width="10.140625" style="1491" customWidth="1"/>
    <col min="14343" max="14343" width="10.7109375" style="1491" customWidth="1"/>
    <col min="14344" max="14351" width="9.140625" style="1491"/>
    <col min="14352" max="14352" width="12.85546875" style="1491" customWidth="1"/>
    <col min="14353" max="14592" width="9.140625" style="1491"/>
    <col min="14593" max="14593" width="5.7109375" style="1491" customWidth="1"/>
    <col min="14594" max="14594" width="7.85546875" style="1491" customWidth="1"/>
    <col min="14595" max="14595" width="45.7109375" style="1491" customWidth="1"/>
    <col min="14596" max="14596" width="5.7109375" style="1491" customWidth="1"/>
    <col min="14597" max="14597" width="7.42578125" style="1491" customWidth="1"/>
    <col min="14598" max="14598" width="10.140625" style="1491" customWidth="1"/>
    <col min="14599" max="14599" width="10.7109375" style="1491" customWidth="1"/>
    <col min="14600" max="14607" width="9.140625" style="1491"/>
    <col min="14608" max="14608" width="12.85546875" style="1491" customWidth="1"/>
    <col min="14609" max="14848" width="9.140625" style="1491"/>
    <col min="14849" max="14849" width="5.7109375" style="1491" customWidth="1"/>
    <col min="14850" max="14850" width="7.85546875" style="1491" customWidth="1"/>
    <col min="14851" max="14851" width="45.7109375" style="1491" customWidth="1"/>
    <col min="14852" max="14852" width="5.7109375" style="1491" customWidth="1"/>
    <col min="14853" max="14853" width="7.42578125" style="1491" customWidth="1"/>
    <col min="14854" max="14854" width="10.140625" style="1491" customWidth="1"/>
    <col min="14855" max="14855" width="10.7109375" style="1491" customWidth="1"/>
    <col min="14856" max="14863" width="9.140625" style="1491"/>
    <col min="14864" max="14864" width="12.85546875" style="1491" customWidth="1"/>
    <col min="14865" max="15104" width="9.140625" style="1491"/>
    <col min="15105" max="15105" width="5.7109375" style="1491" customWidth="1"/>
    <col min="15106" max="15106" width="7.85546875" style="1491" customWidth="1"/>
    <col min="15107" max="15107" width="45.7109375" style="1491" customWidth="1"/>
    <col min="15108" max="15108" width="5.7109375" style="1491" customWidth="1"/>
    <col min="15109" max="15109" width="7.42578125" style="1491" customWidth="1"/>
    <col min="15110" max="15110" width="10.140625" style="1491" customWidth="1"/>
    <col min="15111" max="15111" width="10.7109375" style="1491" customWidth="1"/>
    <col min="15112" max="15119" width="9.140625" style="1491"/>
    <col min="15120" max="15120" width="12.85546875" style="1491" customWidth="1"/>
    <col min="15121" max="15360" width="9.140625" style="1491"/>
    <col min="15361" max="15361" width="5.7109375" style="1491" customWidth="1"/>
    <col min="15362" max="15362" width="7.85546875" style="1491" customWidth="1"/>
    <col min="15363" max="15363" width="45.7109375" style="1491" customWidth="1"/>
    <col min="15364" max="15364" width="5.7109375" style="1491" customWidth="1"/>
    <col min="15365" max="15365" width="7.42578125" style="1491" customWidth="1"/>
    <col min="15366" max="15366" width="10.140625" style="1491" customWidth="1"/>
    <col min="15367" max="15367" width="10.7109375" style="1491" customWidth="1"/>
    <col min="15368" max="15375" width="9.140625" style="1491"/>
    <col min="15376" max="15376" width="12.85546875" style="1491" customWidth="1"/>
    <col min="15377" max="15616" width="9.140625" style="1491"/>
    <col min="15617" max="15617" width="5.7109375" style="1491" customWidth="1"/>
    <col min="15618" max="15618" width="7.85546875" style="1491" customWidth="1"/>
    <col min="15619" max="15619" width="45.7109375" style="1491" customWidth="1"/>
    <col min="15620" max="15620" width="5.7109375" style="1491" customWidth="1"/>
    <col min="15621" max="15621" width="7.42578125" style="1491" customWidth="1"/>
    <col min="15622" max="15622" width="10.140625" style="1491" customWidth="1"/>
    <col min="15623" max="15623" width="10.7109375" style="1491" customWidth="1"/>
    <col min="15624" max="15631" width="9.140625" style="1491"/>
    <col min="15632" max="15632" width="12.85546875" style="1491" customWidth="1"/>
    <col min="15633" max="15872" width="9.140625" style="1491"/>
    <col min="15873" max="15873" width="5.7109375" style="1491" customWidth="1"/>
    <col min="15874" max="15874" width="7.85546875" style="1491" customWidth="1"/>
    <col min="15875" max="15875" width="45.7109375" style="1491" customWidth="1"/>
    <col min="15876" max="15876" width="5.7109375" style="1491" customWidth="1"/>
    <col min="15877" max="15877" width="7.42578125" style="1491" customWidth="1"/>
    <col min="15878" max="15878" width="10.140625" style="1491" customWidth="1"/>
    <col min="15879" max="15879" width="10.7109375" style="1491" customWidth="1"/>
    <col min="15880" max="15887" width="9.140625" style="1491"/>
    <col min="15888" max="15888" width="12.85546875" style="1491" customWidth="1"/>
    <col min="15889" max="16128" width="9.140625" style="1491"/>
    <col min="16129" max="16129" width="5.7109375" style="1491" customWidth="1"/>
    <col min="16130" max="16130" width="7.85546875" style="1491" customWidth="1"/>
    <col min="16131" max="16131" width="45.7109375" style="1491" customWidth="1"/>
    <col min="16132" max="16132" width="5.7109375" style="1491" customWidth="1"/>
    <col min="16133" max="16133" width="7.42578125" style="1491" customWidth="1"/>
    <col min="16134" max="16134" width="10.140625" style="1491" customWidth="1"/>
    <col min="16135" max="16135" width="10.7109375" style="1491" customWidth="1"/>
    <col min="16136" max="16143" width="9.140625" style="1491"/>
    <col min="16144" max="16144" width="12.85546875" style="1491" customWidth="1"/>
    <col min="16145" max="16384" width="9.140625" style="1491"/>
  </cols>
  <sheetData>
    <row r="1" spans="1:8" ht="15.75" x14ac:dyDescent="0.25">
      <c r="A1" s="1372" t="s">
        <v>1486</v>
      </c>
      <c r="B1" s="1327"/>
      <c r="C1" s="1328"/>
      <c r="D1" s="1329"/>
      <c r="E1" s="1330"/>
      <c r="F1" s="1987"/>
    </row>
    <row r="2" spans="1:8" ht="15.75" x14ac:dyDescent="0.25">
      <c r="A2" s="1372" t="s">
        <v>1727</v>
      </c>
      <c r="B2" s="1335"/>
      <c r="C2" s="1336"/>
      <c r="D2" s="1329"/>
      <c r="E2" s="1330"/>
      <c r="F2" s="1987"/>
    </row>
    <row r="3" spans="1:8" ht="15.75" x14ac:dyDescent="0.25">
      <c r="A3" s="1371" t="s">
        <v>1723</v>
      </c>
      <c r="B3" s="1335"/>
      <c r="C3" s="1336"/>
      <c r="D3" s="1329"/>
      <c r="E3" s="1330"/>
      <c r="F3" s="1987"/>
      <c r="G3" s="1332"/>
    </row>
    <row r="4" spans="1:8" ht="15.75" x14ac:dyDescent="0.25">
      <c r="A4" s="1334"/>
      <c r="B4" s="1335"/>
      <c r="C4" s="1336"/>
      <c r="D4" s="1329"/>
      <c r="E4" s="1330"/>
      <c r="F4" s="1987"/>
      <c r="G4" s="1332"/>
    </row>
    <row r="5" spans="1:8" ht="15.75" x14ac:dyDescent="0.25">
      <c r="C5" s="1576" t="s">
        <v>174</v>
      </c>
      <c r="F5" s="1988"/>
      <c r="G5" s="1505"/>
    </row>
    <row r="6" spans="1:8" x14ac:dyDescent="0.2">
      <c r="B6" s="1577" t="str">
        <f>A23</f>
        <v>I.</v>
      </c>
      <c r="C6" s="1578" t="str">
        <f>+C23</f>
        <v>PREDDELA</v>
      </c>
      <c r="F6" s="1988"/>
      <c r="G6" s="1505">
        <f>G35</f>
        <v>0</v>
      </c>
    </row>
    <row r="7" spans="1:8" x14ac:dyDescent="0.2">
      <c r="B7" s="1577" t="s">
        <v>247</v>
      </c>
      <c r="C7" s="1578" t="s">
        <v>40</v>
      </c>
      <c r="F7" s="1988"/>
      <c r="G7" s="1505">
        <f>G59</f>
        <v>0</v>
      </c>
    </row>
    <row r="8" spans="1:8" x14ac:dyDescent="0.2">
      <c r="B8" s="1577" t="s">
        <v>259</v>
      </c>
      <c r="C8" s="1578" t="s">
        <v>73</v>
      </c>
      <c r="F8" s="1988"/>
      <c r="G8" s="1505">
        <f>G68</f>
        <v>0</v>
      </c>
    </row>
    <row r="9" spans="1:8" x14ac:dyDescent="0.2">
      <c r="B9" s="1577" t="s">
        <v>264</v>
      </c>
      <c r="C9" s="1578" t="s">
        <v>276</v>
      </c>
      <c r="F9" s="1988"/>
      <c r="G9" s="1505">
        <f>G77</f>
        <v>0</v>
      </c>
    </row>
    <row r="10" spans="1:8" x14ac:dyDescent="0.2">
      <c r="B10" s="1577" t="s">
        <v>275</v>
      </c>
      <c r="C10" s="1578" t="s">
        <v>1958</v>
      </c>
      <c r="F10" s="1988"/>
      <c r="G10" s="1505">
        <f>G89</f>
        <v>0</v>
      </c>
    </row>
    <row r="11" spans="1:8" ht="13.5" thickBot="1" x14ac:dyDescent="0.25">
      <c r="A11" s="1579"/>
      <c r="B11" s="1580" t="s">
        <v>275</v>
      </c>
      <c r="C11" s="1581" t="s">
        <v>1943</v>
      </c>
      <c r="D11" s="1579"/>
      <c r="E11" s="1582"/>
      <c r="F11" s="1989"/>
      <c r="G11" s="1582">
        <f>G97</f>
        <v>720</v>
      </c>
      <c r="H11" s="1505"/>
    </row>
    <row r="12" spans="1:8" x14ac:dyDescent="0.2">
      <c r="C12" s="1578" t="s">
        <v>180</v>
      </c>
      <c r="F12" s="1988"/>
      <c r="G12" s="1583">
        <f>SUM(G6:G11)</f>
        <v>720</v>
      </c>
    </row>
    <row r="13" spans="1:8" ht="13.5" thickBot="1" x14ac:dyDescent="0.25">
      <c r="A13" s="1579"/>
      <c r="B13" s="1579"/>
      <c r="C13" s="1584" t="s">
        <v>292</v>
      </c>
      <c r="D13" s="1579"/>
      <c r="E13" s="1582"/>
      <c r="F13" s="1989"/>
      <c r="G13" s="1582">
        <f>ROUND(G12*0.22,2)</f>
        <v>158.4</v>
      </c>
    </row>
    <row r="14" spans="1:8" x14ac:dyDescent="0.2">
      <c r="C14" s="1578" t="s">
        <v>293</v>
      </c>
      <c r="F14" s="1988"/>
      <c r="G14" s="1583">
        <f>+G13+G12</f>
        <v>878.4</v>
      </c>
    </row>
    <row r="15" spans="1:8" ht="15.75" x14ac:dyDescent="0.25">
      <c r="A15" s="1334"/>
      <c r="B15" s="1335"/>
      <c r="C15" s="1336"/>
      <c r="D15" s="1329"/>
      <c r="E15" s="1330"/>
      <c r="F15" s="1987"/>
      <c r="G15" s="1332"/>
    </row>
    <row r="16" spans="1:8" x14ac:dyDescent="0.2">
      <c r="A16" s="1585"/>
      <c r="B16" s="1585" t="s">
        <v>717</v>
      </c>
      <c r="C16" s="1586"/>
      <c r="D16" s="1329"/>
      <c r="E16" s="1330"/>
      <c r="F16" s="1990"/>
      <c r="G16" s="1332"/>
    </row>
    <row r="17" spans="1:73" x14ac:dyDescent="0.2">
      <c r="A17" s="1585"/>
      <c r="B17" s="1588" t="s">
        <v>1729</v>
      </c>
      <c r="C17" s="1586"/>
      <c r="D17" s="1329"/>
      <c r="E17" s="1330"/>
      <c r="F17" s="1990"/>
      <c r="G17" s="1332"/>
    </row>
    <row r="18" spans="1:73" x14ac:dyDescent="0.2">
      <c r="A18" s="1585"/>
      <c r="B18" s="1588" t="s">
        <v>1730</v>
      </c>
      <c r="C18" s="1586"/>
      <c r="D18" s="1329"/>
      <c r="E18" s="1330"/>
      <c r="F18" s="1990"/>
      <c r="G18" s="1332"/>
    </row>
    <row r="19" spans="1:73" ht="15.75" x14ac:dyDescent="0.25">
      <c r="A19" s="1334"/>
      <c r="B19" s="1589"/>
      <c r="C19" s="1336"/>
      <c r="D19" s="1329"/>
      <c r="E19" s="1330"/>
      <c r="F19" s="1987"/>
      <c r="G19" s="1332"/>
    </row>
    <row r="20" spans="1:73" ht="15.75" x14ac:dyDescent="0.25">
      <c r="A20" s="1334"/>
      <c r="B20" s="1335"/>
      <c r="C20" s="1336"/>
      <c r="D20" s="1329"/>
      <c r="E20" s="1330"/>
      <c r="F20" s="1987"/>
      <c r="G20" s="1332"/>
    </row>
    <row r="21" spans="1:73" ht="15.75" x14ac:dyDescent="0.25">
      <c r="A21" s="1371" t="s">
        <v>1723</v>
      </c>
      <c r="B21" s="1335"/>
      <c r="C21" s="1336"/>
      <c r="D21" s="1329"/>
      <c r="E21" s="1330"/>
      <c r="F21" s="1987"/>
      <c r="G21" s="1332"/>
    </row>
    <row r="22" spans="1:73" s="1515" customFormat="1" x14ac:dyDescent="0.2">
      <c r="A22" s="1590" t="s">
        <v>0</v>
      </c>
      <c r="B22" s="1590" t="s">
        <v>1</v>
      </c>
      <c r="C22" s="1591" t="s">
        <v>2</v>
      </c>
      <c r="D22" s="1590" t="s">
        <v>3</v>
      </c>
      <c r="E22" s="1592" t="s">
        <v>4</v>
      </c>
      <c r="F22" s="1991" t="s">
        <v>5</v>
      </c>
      <c r="G22" s="1592" t="s">
        <v>6</v>
      </c>
      <c r="K22" s="1491"/>
      <c r="L22" s="1491"/>
      <c r="M22" s="1491"/>
      <c r="N22" s="1491"/>
      <c r="O22" s="1491"/>
      <c r="P22" s="1491"/>
      <c r="Q22" s="1491"/>
      <c r="R22" s="1491"/>
      <c r="S22" s="1491"/>
      <c r="T22" s="1491"/>
      <c r="U22" s="1491"/>
      <c r="V22" s="1491"/>
      <c r="W22" s="1491"/>
      <c r="X22" s="1491"/>
      <c r="Y22" s="1491"/>
      <c r="Z22" s="1491"/>
      <c r="AA22" s="1491"/>
      <c r="AB22" s="1491"/>
      <c r="AC22" s="1491"/>
      <c r="AD22" s="1491"/>
      <c r="AE22" s="1491"/>
      <c r="AF22" s="1491"/>
      <c r="AG22" s="1491"/>
      <c r="AH22" s="1491"/>
      <c r="AI22" s="1491"/>
      <c r="AJ22" s="1491"/>
      <c r="AK22" s="1491"/>
      <c r="AL22" s="1491"/>
      <c r="AM22" s="1491"/>
      <c r="AN22" s="1491"/>
      <c r="AO22" s="1491"/>
      <c r="AP22" s="1491"/>
      <c r="AQ22" s="1491"/>
      <c r="AR22" s="1491"/>
      <c r="AS22" s="1491"/>
      <c r="AT22" s="1491"/>
      <c r="AU22" s="1491"/>
      <c r="AV22" s="1491"/>
      <c r="AW22" s="1491"/>
      <c r="AX22" s="1491"/>
      <c r="AY22" s="1491"/>
      <c r="AZ22" s="1491"/>
      <c r="BA22" s="1491"/>
      <c r="BB22" s="1491"/>
      <c r="BC22" s="1491"/>
      <c r="BD22" s="1491"/>
      <c r="BE22" s="1491"/>
      <c r="BF22" s="1491"/>
      <c r="BG22" s="1491"/>
      <c r="BH22" s="1491"/>
      <c r="BI22" s="1491"/>
      <c r="BJ22" s="1491"/>
      <c r="BK22" s="1491"/>
      <c r="BL22" s="1491"/>
      <c r="BM22" s="1491"/>
      <c r="BN22" s="1491"/>
      <c r="BO22" s="1491"/>
      <c r="BP22" s="1491"/>
      <c r="BQ22" s="1491"/>
      <c r="BR22" s="1491"/>
      <c r="BS22" s="1491"/>
      <c r="BT22" s="1491"/>
      <c r="BU22" s="1491"/>
    </row>
    <row r="23" spans="1:73" ht="15" x14ac:dyDescent="0.25">
      <c r="A23" s="1517" t="s">
        <v>232</v>
      </c>
      <c r="B23" s="1518"/>
      <c r="C23" s="1518" t="s">
        <v>7</v>
      </c>
      <c r="D23" s="1518"/>
      <c r="E23" s="1537"/>
      <c r="F23" s="1974"/>
      <c r="G23" s="1519"/>
    </row>
    <row r="24" spans="1:73" x14ac:dyDescent="0.2">
      <c r="A24" s="1520"/>
      <c r="B24" s="1521">
        <v>11</v>
      </c>
      <c r="C24" s="1522" t="s">
        <v>9</v>
      </c>
      <c r="D24" s="1520"/>
      <c r="E24" s="1534"/>
      <c r="F24" s="1975"/>
      <c r="G24" s="1523"/>
    </row>
    <row r="25" spans="1:73" x14ac:dyDescent="0.2">
      <c r="A25" s="1595">
        <v>1</v>
      </c>
      <c r="B25" s="1596"/>
      <c r="C25" s="1595" t="s">
        <v>1731</v>
      </c>
      <c r="D25" s="1593" t="s">
        <v>15</v>
      </c>
      <c r="E25" s="1594">
        <v>18</v>
      </c>
      <c r="F25" s="1992"/>
      <c r="G25" s="1597">
        <f>ROUND(F25*E25,2)</f>
        <v>0</v>
      </c>
    </row>
    <row r="26" spans="1:73" ht="25.5" x14ac:dyDescent="0.2">
      <c r="A26" s="921">
        <v>2</v>
      </c>
      <c r="B26" s="1546" t="s">
        <v>1732</v>
      </c>
      <c r="C26" s="1601" t="s">
        <v>1733</v>
      </c>
      <c r="D26" s="1547" t="s">
        <v>891</v>
      </c>
      <c r="E26" s="1548">
        <v>0.2</v>
      </c>
      <c r="F26" s="1992"/>
      <c r="G26" s="1597">
        <f t="shared" ref="G26:G34" si="0">ROUND(F26*E26,2)</f>
        <v>0</v>
      </c>
    </row>
    <row r="27" spans="1:73" ht="25.5" x14ac:dyDescent="0.2">
      <c r="A27" s="921">
        <v>3</v>
      </c>
      <c r="B27" s="1546" t="s">
        <v>1734</v>
      </c>
      <c r="C27" s="921" t="s">
        <v>1735</v>
      </c>
      <c r="D27" s="1547" t="s">
        <v>15</v>
      </c>
      <c r="E27" s="1548">
        <v>10</v>
      </c>
      <c r="F27" s="1992"/>
      <c r="G27" s="1597">
        <f t="shared" si="0"/>
        <v>0</v>
      </c>
    </row>
    <row r="28" spans="1:73" x14ac:dyDescent="0.2">
      <c r="A28" s="921">
        <v>4</v>
      </c>
      <c r="B28" s="1602"/>
      <c r="C28" s="921" t="s">
        <v>1740</v>
      </c>
      <c r="D28" s="1547" t="s">
        <v>15</v>
      </c>
      <c r="E28" s="1548">
        <v>1</v>
      </c>
      <c r="F28" s="1992"/>
      <c r="G28" s="1597">
        <f t="shared" si="0"/>
        <v>0</v>
      </c>
    </row>
    <row r="29" spans="1:73" x14ac:dyDescent="0.2">
      <c r="A29" s="448"/>
      <c r="B29" s="916">
        <v>12</v>
      </c>
      <c r="C29" s="448" t="s">
        <v>19</v>
      </c>
      <c r="D29" s="458"/>
      <c r="E29" s="459"/>
      <c r="F29" s="1993"/>
      <c r="G29" s="459"/>
    </row>
    <row r="30" spans="1:73" ht="25.5" x14ac:dyDescent="0.2">
      <c r="A30" s="921">
        <v>5</v>
      </c>
      <c r="B30" s="1546" t="s">
        <v>1965</v>
      </c>
      <c r="C30" s="921" t="s">
        <v>1966</v>
      </c>
      <c r="D30" s="1547" t="s">
        <v>239</v>
      </c>
      <c r="E30" s="1548">
        <v>267</v>
      </c>
      <c r="F30" s="1992"/>
      <c r="G30" s="1597">
        <f t="shared" si="0"/>
        <v>0</v>
      </c>
    </row>
    <row r="31" spans="1:73" ht="25.5" x14ac:dyDescent="0.2">
      <c r="A31" s="921">
        <v>6</v>
      </c>
      <c r="B31" s="1546" t="s">
        <v>897</v>
      </c>
      <c r="C31" s="921" t="s">
        <v>1967</v>
      </c>
      <c r="D31" s="1547" t="s">
        <v>15</v>
      </c>
      <c r="E31" s="1548">
        <v>15</v>
      </c>
      <c r="F31" s="1992"/>
      <c r="G31" s="1597">
        <f t="shared" si="0"/>
        <v>0</v>
      </c>
    </row>
    <row r="32" spans="1:73" ht="25.5" x14ac:dyDescent="0.2">
      <c r="A32" s="921">
        <v>7</v>
      </c>
      <c r="B32" s="1546" t="s">
        <v>898</v>
      </c>
      <c r="C32" s="921" t="s">
        <v>182</v>
      </c>
      <c r="D32" s="1547" t="s">
        <v>15</v>
      </c>
      <c r="E32" s="1548">
        <v>10</v>
      </c>
      <c r="F32" s="1992"/>
      <c r="G32" s="1597">
        <f t="shared" si="0"/>
        <v>0</v>
      </c>
      <c r="I32" s="1536"/>
    </row>
    <row r="33" spans="1:9" ht="25.5" x14ac:dyDescent="0.2">
      <c r="A33" s="921">
        <v>8</v>
      </c>
      <c r="B33" s="1550" t="s">
        <v>1748</v>
      </c>
      <c r="C33" s="921" t="s">
        <v>1968</v>
      </c>
      <c r="D33" s="1547" t="s">
        <v>15</v>
      </c>
      <c r="E33" s="1548">
        <v>15</v>
      </c>
      <c r="F33" s="1992"/>
      <c r="G33" s="1597">
        <f t="shared" si="0"/>
        <v>0</v>
      </c>
    </row>
    <row r="34" spans="1:9" ht="25.5" x14ac:dyDescent="0.2">
      <c r="A34" s="921">
        <v>9</v>
      </c>
      <c r="B34" s="1546" t="s">
        <v>1751</v>
      </c>
      <c r="C34" s="921" t="s">
        <v>1511</v>
      </c>
      <c r="D34" s="1547" t="s">
        <v>15</v>
      </c>
      <c r="E34" s="1548">
        <v>10</v>
      </c>
      <c r="F34" s="1992"/>
      <c r="G34" s="1597">
        <f t="shared" si="0"/>
        <v>0</v>
      </c>
    </row>
    <row r="35" spans="1:9" ht="15" x14ac:dyDescent="0.25">
      <c r="A35" s="452"/>
      <c r="B35" s="1622"/>
      <c r="C35" s="452" t="s">
        <v>1779</v>
      </c>
      <c r="D35" s="438"/>
      <c r="E35" s="453"/>
      <c r="F35" s="1958"/>
      <c r="G35" s="454">
        <f>SUM(G25:G34)</f>
        <v>0</v>
      </c>
    </row>
    <row r="36" spans="1:9" x14ac:dyDescent="0.2">
      <c r="A36" s="921"/>
      <c r="B36" s="1546"/>
      <c r="C36" s="921"/>
      <c r="D36" s="1547"/>
      <c r="E36" s="1549"/>
      <c r="F36" s="1992"/>
      <c r="G36" s="1597"/>
      <c r="H36" s="1505"/>
    </row>
    <row r="37" spans="1:9" ht="15" x14ac:dyDescent="0.25">
      <c r="A37" s="1566" t="s">
        <v>247</v>
      </c>
      <c r="B37" s="1566"/>
      <c r="C37" s="452" t="s">
        <v>40</v>
      </c>
      <c r="D37" s="438"/>
      <c r="E37" s="453"/>
      <c r="F37" s="1958"/>
      <c r="G37" s="454"/>
    </row>
    <row r="38" spans="1:9" x14ac:dyDescent="0.2">
      <c r="A38" s="448"/>
      <c r="B38" s="916">
        <v>21</v>
      </c>
      <c r="C38" s="448" t="s">
        <v>42</v>
      </c>
      <c r="D38" s="458"/>
      <c r="E38" s="459"/>
      <c r="F38" s="1962"/>
      <c r="G38" s="460"/>
    </row>
    <row r="39" spans="1:9" ht="25.5" x14ac:dyDescent="0.2">
      <c r="A39" s="921">
        <v>1</v>
      </c>
      <c r="B39" s="1550" t="s">
        <v>1780</v>
      </c>
      <c r="C39" s="921" t="s">
        <v>1781</v>
      </c>
      <c r="D39" s="1547" t="s">
        <v>243</v>
      </c>
      <c r="E39" s="1548">
        <v>7</v>
      </c>
      <c r="F39" s="1992"/>
      <c r="G39" s="1597">
        <f t="shared" ref="G39" si="1">ROUND(F39*E39,2)</f>
        <v>0</v>
      </c>
    </row>
    <row r="40" spans="1:9" ht="25.5" x14ac:dyDescent="0.2">
      <c r="A40" s="921">
        <v>2</v>
      </c>
      <c r="B40" s="1550" t="s">
        <v>915</v>
      </c>
      <c r="C40" s="921" t="s">
        <v>1782</v>
      </c>
      <c r="D40" s="1547" t="s">
        <v>243</v>
      </c>
      <c r="E40" s="1548">
        <v>61</v>
      </c>
      <c r="F40" s="1992"/>
      <c r="G40" s="1597">
        <f t="shared" ref="G40:G58" si="2">ROUND(F40*E40,2)</f>
        <v>0</v>
      </c>
    </row>
    <row r="41" spans="1:9" x14ac:dyDescent="0.2">
      <c r="A41" s="921">
        <v>3</v>
      </c>
      <c r="B41" s="1546" t="s">
        <v>917</v>
      </c>
      <c r="C41" s="921" t="s">
        <v>1973</v>
      </c>
      <c r="D41" s="1547" t="s">
        <v>243</v>
      </c>
      <c r="E41" s="1548">
        <v>25</v>
      </c>
      <c r="F41" s="1992"/>
      <c r="G41" s="1597">
        <f t="shared" si="2"/>
        <v>0</v>
      </c>
    </row>
    <row r="42" spans="1:9" x14ac:dyDescent="0.2">
      <c r="A42" s="921">
        <v>4</v>
      </c>
      <c r="B42" s="1550" t="s">
        <v>2008</v>
      </c>
      <c r="C42" s="921" t="s">
        <v>2009</v>
      </c>
      <c r="D42" s="1547" t="s">
        <v>243</v>
      </c>
      <c r="E42" s="1548">
        <v>12</v>
      </c>
      <c r="F42" s="1992"/>
      <c r="G42" s="1597">
        <f t="shared" si="2"/>
        <v>0</v>
      </c>
    </row>
    <row r="43" spans="1:9" x14ac:dyDescent="0.2">
      <c r="A43" s="921">
        <v>5</v>
      </c>
      <c r="B43" s="1550" t="s">
        <v>918</v>
      </c>
      <c r="C43" s="921" t="s">
        <v>1974</v>
      </c>
      <c r="D43" s="1547" t="s">
        <v>243</v>
      </c>
      <c r="E43" s="1548">
        <v>10</v>
      </c>
      <c r="F43" s="1992"/>
      <c r="G43" s="1597">
        <f t="shared" si="2"/>
        <v>0</v>
      </c>
      <c r="I43" s="1538"/>
    </row>
    <row r="44" spans="1:9" x14ac:dyDescent="0.2">
      <c r="A44" s="921">
        <v>6</v>
      </c>
      <c r="B44" s="1550" t="s">
        <v>919</v>
      </c>
      <c r="C44" s="1553" t="s">
        <v>1787</v>
      </c>
      <c r="D44" s="1547" t="s">
        <v>243</v>
      </c>
      <c r="E44" s="1548">
        <v>6</v>
      </c>
      <c r="F44" s="1992"/>
      <c r="G44" s="1597">
        <f t="shared" si="2"/>
        <v>0</v>
      </c>
    </row>
    <row r="45" spans="1:9" ht="38.25" x14ac:dyDescent="0.2">
      <c r="A45" s="921">
        <v>7</v>
      </c>
      <c r="B45" s="1550" t="s">
        <v>1049</v>
      </c>
      <c r="C45" s="921" t="s">
        <v>1790</v>
      </c>
      <c r="D45" s="1547" t="s">
        <v>243</v>
      </c>
      <c r="E45" s="1548">
        <v>16</v>
      </c>
      <c r="F45" s="1992"/>
      <c r="G45" s="1597">
        <f t="shared" si="2"/>
        <v>0</v>
      </c>
    </row>
    <row r="46" spans="1:9" x14ac:dyDescent="0.2">
      <c r="A46" s="448"/>
      <c r="B46" s="917">
        <v>22</v>
      </c>
      <c r="C46" s="448" t="s">
        <v>49</v>
      </c>
      <c r="D46" s="458"/>
      <c r="E46" s="459"/>
      <c r="F46" s="1993"/>
      <c r="G46" s="459"/>
    </row>
    <row r="47" spans="1:9" x14ac:dyDescent="0.2">
      <c r="A47" s="921">
        <v>8</v>
      </c>
      <c r="B47" s="1546" t="s">
        <v>1800</v>
      </c>
      <c r="C47" s="921" t="s">
        <v>1801</v>
      </c>
      <c r="D47" s="1547" t="s">
        <v>239</v>
      </c>
      <c r="E47" s="1548">
        <v>162</v>
      </c>
      <c r="F47" s="1992"/>
      <c r="G47" s="1597">
        <f t="shared" si="2"/>
        <v>0</v>
      </c>
    </row>
    <row r="48" spans="1:9" x14ac:dyDescent="0.2">
      <c r="A48" s="921">
        <v>9</v>
      </c>
      <c r="B48" s="1546" t="s">
        <v>1802</v>
      </c>
      <c r="C48" s="921" t="s">
        <v>1803</v>
      </c>
      <c r="D48" s="1547" t="s">
        <v>239</v>
      </c>
      <c r="E48" s="1548">
        <v>162</v>
      </c>
      <c r="F48" s="1992"/>
      <c r="G48" s="1597">
        <f t="shared" si="2"/>
        <v>0</v>
      </c>
    </row>
    <row r="49" spans="1:73" ht="25.5" x14ac:dyDescent="0.2">
      <c r="A49" s="921">
        <v>10</v>
      </c>
      <c r="B49" s="1546"/>
      <c r="C49" s="921" t="s">
        <v>1804</v>
      </c>
      <c r="D49" s="1547" t="s">
        <v>239</v>
      </c>
      <c r="E49" s="1548">
        <v>26</v>
      </c>
      <c r="F49" s="1992"/>
      <c r="G49" s="1597">
        <f t="shared" si="2"/>
        <v>0</v>
      </c>
    </row>
    <row r="50" spans="1:73" x14ac:dyDescent="0.2">
      <c r="A50" s="448"/>
      <c r="B50" s="916">
        <v>24</v>
      </c>
      <c r="C50" s="448" t="s">
        <v>555</v>
      </c>
      <c r="D50" s="458"/>
      <c r="E50" s="459"/>
      <c r="F50" s="1993"/>
      <c r="G50" s="459"/>
    </row>
    <row r="51" spans="1:73" x14ac:dyDescent="0.2">
      <c r="A51" s="921">
        <v>11</v>
      </c>
      <c r="B51" s="1546" t="s">
        <v>930</v>
      </c>
      <c r="C51" s="921" t="s">
        <v>2010</v>
      </c>
      <c r="D51" s="1547" t="s">
        <v>243</v>
      </c>
      <c r="E51" s="1548">
        <v>12</v>
      </c>
      <c r="F51" s="1992"/>
      <c r="G51" s="1597">
        <f t="shared" si="2"/>
        <v>0</v>
      </c>
    </row>
    <row r="52" spans="1:73" x14ac:dyDescent="0.2">
      <c r="A52" s="921">
        <v>12</v>
      </c>
      <c r="B52" s="1546" t="s">
        <v>1979</v>
      </c>
      <c r="C52" s="1554" t="s">
        <v>2047</v>
      </c>
      <c r="D52" s="1555" t="s">
        <v>243</v>
      </c>
      <c r="E52" s="1556">
        <v>117</v>
      </c>
      <c r="F52" s="1992"/>
      <c r="G52" s="1597">
        <f t="shared" si="2"/>
        <v>0</v>
      </c>
      <c r="H52" s="1539"/>
    </row>
    <row r="53" spans="1:73" x14ac:dyDescent="0.2">
      <c r="A53" s="448"/>
      <c r="B53" s="916">
        <v>25</v>
      </c>
      <c r="C53" s="1563" t="s">
        <v>63</v>
      </c>
      <c r="D53" s="1564"/>
      <c r="E53" s="1565"/>
      <c r="F53" s="1993"/>
      <c r="G53" s="459"/>
      <c r="H53" s="1539"/>
    </row>
    <row r="54" spans="1:73" x14ac:dyDescent="0.2">
      <c r="A54" s="921">
        <v>13</v>
      </c>
      <c r="B54" s="1546" t="s">
        <v>1811</v>
      </c>
      <c r="C54" s="1554" t="s">
        <v>1812</v>
      </c>
      <c r="D54" s="1555" t="s">
        <v>239</v>
      </c>
      <c r="E54" s="1556">
        <v>43</v>
      </c>
      <c r="F54" s="1992"/>
      <c r="G54" s="1597">
        <f t="shared" si="2"/>
        <v>0</v>
      </c>
      <c r="H54" s="1539"/>
    </row>
    <row r="55" spans="1:73" x14ac:dyDescent="0.2">
      <c r="A55" s="921">
        <v>14</v>
      </c>
      <c r="B55" s="1546" t="s">
        <v>1815</v>
      </c>
      <c r="C55" s="921" t="s">
        <v>1816</v>
      </c>
      <c r="D55" s="1547" t="s">
        <v>239</v>
      </c>
      <c r="E55" s="1548">
        <v>43</v>
      </c>
      <c r="F55" s="1992"/>
      <c r="G55" s="1597">
        <f t="shared" si="2"/>
        <v>0</v>
      </c>
    </row>
    <row r="56" spans="1:73" ht="63.75" x14ac:dyDescent="0.2">
      <c r="A56" s="921">
        <v>15</v>
      </c>
      <c r="B56" s="1546"/>
      <c r="C56" s="1554" t="s">
        <v>1984</v>
      </c>
      <c r="D56" s="1555" t="s">
        <v>15</v>
      </c>
      <c r="E56" s="1556">
        <v>6</v>
      </c>
      <c r="F56" s="1992"/>
      <c r="G56" s="1597">
        <f t="shared" si="2"/>
        <v>0</v>
      </c>
      <c r="H56" s="1539"/>
    </row>
    <row r="57" spans="1:73" x14ac:dyDescent="0.2">
      <c r="A57" s="448"/>
      <c r="B57" s="916">
        <v>29</v>
      </c>
      <c r="C57" s="448" t="s">
        <v>500</v>
      </c>
      <c r="D57" s="458"/>
      <c r="E57" s="459"/>
      <c r="F57" s="1993"/>
      <c r="G57" s="459"/>
      <c r="H57" s="1539"/>
    </row>
    <row r="58" spans="1:73" x14ac:dyDescent="0.2">
      <c r="A58" s="921">
        <v>16</v>
      </c>
      <c r="B58" s="1603" t="s">
        <v>1820</v>
      </c>
      <c r="C58" s="921" t="s">
        <v>2048</v>
      </c>
      <c r="D58" s="1547" t="s">
        <v>243</v>
      </c>
      <c r="E58" s="1548">
        <v>118</v>
      </c>
      <c r="F58" s="1992"/>
      <c r="G58" s="1597">
        <f t="shared" si="2"/>
        <v>0</v>
      </c>
    </row>
    <row r="59" spans="1:73" ht="15" x14ac:dyDescent="0.25">
      <c r="A59" s="452"/>
      <c r="B59" s="1566"/>
      <c r="C59" s="452" t="s">
        <v>1821</v>
      </c>
      <c r="D59" s="438"/>
      <c r="E59" s="453"/>
      <c r="F59" s="1958"/>
      <c r="G59" s="454">
        <f>SUM(G39:G58)</f>
        <v>0</v>
      </c>
      <c r="H59" s="1633"/>
    </row>
    <row r="60" spans="1:73" x14ac:dyDescent="0.2">
      <c r="A60" s="921"/>
      <c r="B60" s="1550"/>
      <c r="C60" s="921"/>
      <c r="D60" s="1547"/>
      <c r="E60" s="1548"/>
      <c r="F60" s="1992"/>
      <c r="G60" s="1597"/>
      <c r="H60" s="1539"/>
    </row>
    <row r="61" spans="1:73" ht="15" x14ac:dyDescent="0.25">
      <c r="A61" s="1566" t="s">
        <v>259</v>
      </c>
      <c r="B61" s="1566"/>
      <c r="C61" s="452" t="s">
        <v>73</v>
      </c>
      <c r="D61" s="438"/>
      <c r="E61" s="453"/>
      <c r="F61" s="1963"/>
      <c r="G61" s="466"/>
      <c r="H61" s="1539"/>
    </row>
    <row r="62" spans="1:73" x14ac:dyDescent="0.2">
      <c r="A62" s="448"/>
      <c r="B62" s="917">
        <v>31</v>
      </c>
      <c r="C62" s="448" t="s">
        <v>75</v>
      </c>
      <c r="D62" s="458"/>
      <c r="E62" s="459"/>
      <c r="F62" s="1962"/>
      <c r="G62" s="460"/>
      <c r="H62" s="1569"/>
    </row>
    <row r="63" spans="1:73" ht="25.5" x14ac:dyDescent="0.2">
      <c r="A63" s="921">
        <v>1</v>
      </c>
      <c r="B63" s="1550" t="s">
        <v>1985</v>
      </c>
      <c r="C63" s="921" t="s">
        <v>1986</v>
      </c>
      <c r="D63" s="1547" t="s">
        <v>243</v>
      </c>
      <c r="E63" s="1548">
        <v>60</v>
      </c>
      <c r="F63" s="1992"/>
      <c r="G63" s="1597">
        <f t="shared" ref="G63" si="3">ROUND(F63*E63,2)</f>
        <v>0</v>
      </c>
    </row>
    <row r="64" spans="1:73" s="1515" customFormat="1" x14ac:dyDescent="0.2">
      <c r="A64" s="1568"/>
      <c r="B64" s="917">
        <v>32</v>
      </c>
      <c r="C64" s="448" t="s">
        <v>84</v>
      </c>
      <c r="D64" s="458"/>
      <c r="E64" s="459"/>
      <c r="F64" s="1993"/>
      <c r="G64" s="459"/>
      <c r="K64" s="1491"/>
      <c r="L64" s="1491"/>
      <c r="M64" s="1491"/>
      <c r="N64" s="1491"/>
      <c r="O64" s="1491"/>
      <c r="P64" s="1491"/>
      <c r="Q64" s="1491"/>
      <c r="R64" s="1491"/>
      <c r="S64" s="1491"/>
      <c r="T64" s="1491"/>
      <c r="U64" s="1491"/>
      <c r="V64" s="1491"/>
      <c r="W64" s="1491"/>
      <c r="X64" s="1491"/>
      <c r="Y64" s="1491"/>
      <c r="Z64" s="1491"/>
      <c r="AA64" s="1491"/>
      <c r="AB64" s="1491"/>
      <c r="AC64" s="1491"/>
      <c r="AD64" s="1491"/>
      <c r="AE64" s="1491"/>
      <c r="AF64" s="1491"/>
      <c r="AG64" s="1491"/>
      <c r="AH64" s="1491"/>
      <c r="AI64" s="1491"/>
      <c r="AJ64" s="1491"/>
      <c r="AK64" s="1491"/>
      <c r="AL64" s="1491"/>
      <c r="AM64" s="1491"/>
      <c r="AN64" s="1491"/>
      <c r="AO64" s="1491"/>
      <c r="AP64" s="1491"/>
      <c r="AQ64" s="1491"/>
      <c r="AR64" s="1491"/>
      <c r="AS64" s="1491"/>
      <c r="AT64" s="1491"/>
      <c r="AU64" s="1491"/>
      <c r="AV64" s="1491"/>
      <c r="AW64" s="1491"/>
      <c r="AX64" s="1491"/>
      <c r="AY64" s="1491"/>
      <c r="AZ64" s="1491"/>
      <c r="BA64" s="1491"/>
      <c r="BB64" s="1491"/>
      <c r="BC64" s="1491"/>
      <c r="BD64" s="1491"/>
      <c r="BE64" s="1491"/>
      <c r="BF64" s="1491"/>
      <c r="BG64" s="1491"/>
      <c r="BH64" s="1491"/>
      <c r="BI64" s="1491"/>
      <c r="BJ64" s="1491"/>
      <c r="BK64" s="1491"/>
      <c r="BL64" s="1491"/>
      <c r="BM64" s="1491"/>
      <c r="BN64" s="1491"/>
      <c r="BO64" s="1491"/>
      <c r="BP64" s="1491"/>
      <c r="BQ64" s="1491"/>
      <c r="BR64" s="1491"/>
      <c r="BS64" s="1491"/>
      <c r="BT64" s="1491"/>
      <c r="BU64" s="1491"/>
    </row>
    <row r="65" spans="1:8" ht="25.5" x14ac:dyDescent="0.2">
      <c r="A65" s="921">
        <v>2</v>
      </c>
      <c r="B65" s="1546" t="s">
        <v>1987</v>
      </c>
      <c r="C65" s="921" t="s">
        <v>1988</v>
      </c>
      <c r="D65" s="1547" t="s">
        <v>239</v>
      </c>
      <c r="E65" s="1548">
        <v>206</v>
      </c>
      <c r="F65" s="1992"/>
      <c r="G65" s="1597">
        <f t="shared" ref="G65:G67" si="4">ROUND(F65*E65,2)</f>
        <v>0</v>
      </c>
    </row>
    <row r="66" spans="1:8" x14ac:dyDescent="0.2">
      <c r="A66" s="448"/>
      <c r="B66" s="916">
        <v>35</v>
      </c>
      <c r="C66" s="448" t="s">
        <v>96</v>
      </c>
      <c r="D66" s="458"/>
      <c r="E66" s="459"/>
      <c r="F66" s="1993"/>
      <c r="G66" s="459"/>
    </row>
    <row r="67" spans="1:8" x14ac:dyDescent="0.2">
      <c r="A67" s="1560">
        <v>3</v>
      </c>
      <c r="B67" s="1561" t="s">
        <v>1834</v>
      </c>
      <c r="C67" s="1547" t="s">
        <v>1835</v>
      </c>
      <c r="D67" s="1560" t="s">
        <v>243</v>
      </c>
      <c r="E67" s="1562">
        <v>13</v>
      </c>
      <c r="F67" s="1992"/>
      <c r="G67" s="1597">
        <f t="shared" si="4"/>
        <v>0</v>
      </c>
    </row>
    <row r="68" spans="1:8" ht="15" x14ac:dyDescent="0.25">
      <c r="A68" s="1570"/>
      <c r="B68" s="1571"/>
      <c r="C68" s="438" t="s">
        <v>1838</v>
      </c>
      <c r="D68" s="1570"/>
      <c r="E68" s="1574"/>
      <c r="F68" s="1958"/>
      <c r="G68" s="454">
        <f>SUM(G63:G67)</f>
        <v>0</v>
      </c>
      <c r="H68" s="1505"/>
    </row>
    <row r="69" spans="1:8" ht="15" x14ac:dyDescent="0.25">
      <c r="A69" s="1606"/>
      <c r="B69" s="1607"/>
      <c r="C69" s="1598"/>
      <c r="D69" s="1606"/>
      <c r="E69" s="1608"/>
      <c r="F69" s="1992"/>
      <c r="G69" s="1597"/>
    </row>
    <row r="70" spans="1:8" ht="15" x14ac:dyDescent="0.25">
      <c r="A70" s="1570" t="s">
        <v>264</v>
      </c>
      <c r="B70" s="1571"/>
      <c r="C70" s="438" t="s">
        <v>276</v>
      </c>
      <c r="D70" s="1570"/>
      <c r="E70" s="1574"/>
      <c r="F70" s="1958"/>
      <c r="G70" s="454"/>
    </row>
    <row r="71" spans="1:8" x14ac:dyDescent="0.2">
      <c r="A71" s="1572"/>
      <c r="B71" s="1573">
        <v>41</v>
      </c>
      <c r="C71" s="458" t="s">
        <v>103</v>
      </c>
      <c r="D71" s="1572"/>
      <c r="E71" s="1575"/>
      <c r="F71" s="1962"/>
      <c r="G71" s="460"/>
    </row>
    <row r="72" spans="1:8" ht="25.5" x14ac:dyDescent="0.2">
      <c r="A72" s="1561">
        <v>1</v>
      </c>
      <c r="B72" s="1561"/>
      <c r="C72" s="1547" t="s">
        <v>2012</v>
      </c>
      <c r="D72" s="1560" t="s">
        <v>231</v>
      </c>
      <c r="E72" s="1562">
        <v>80</v>
      </c>
      <c r="F72" s="1992"/>
      <c r="G72" s="1597">
        <f t="shared" ref="G72" si="5">ROUND(F72*E72,2)</f>
        <v>0</v>
      </c>
    </row>
    <row r="73" spans="1:8" ht="38.25" x14ac:dyDescent="0.2">
      <c r="A73" s="1561">
        <v>2</v>
      </c>
      <c r="B73" s="1605" t="s">
        <v>1842</v>
      </c>
      <c r="C73" s="1547" t="s">
        <v>1843</v>
      </c>
      <c r="D73" s="1560" t="s">
        <v>239</v>
      </c>
      <c r="E73" s="1562">
        <v>3</v>
      </c>
      <c r="F73" s="1992"/>
      <c r="G73" s="1597">
        <f t="shared" ref="G73:G76" si="6">ROUND(F73*E73,2)</f>
        <v>0</v>
      </c>
    </row>
    <row r="74" spans="1:8" x14ac:dyDescent="0.2">
      <c r="A74" s="1625"/>
      <c r="B74" s="1573">
        <v>42</v>
      </c>
      <c r="C74" s="458" t="s">
        <v>218</v>
      </c>
      <c r="D74" s="1572"/>
      <c r="E74" s="1575"/>
      <c r="F74" s="1994"/>
      <c r="G74" s="1575"/>
    </row>
    <row r="75" spans="1:8" ht="38.25" x14ac:dyDescent="0.2">
      <c r="A75" s="1561">
        <v>3</v>
      </c>
      <c r="B75" s="1561" t="s">
        <v>1844</v>
      </c>
      <c r="C75" s="1547" t="s">
        <v>2013</v>
      </c>
      <c r="D75" s="1560" t="s">
        <v>231</v>
      </c>
      <c r="E75" s="1562">
        <v>85</v>
      </c>
      <c r="F75" s="1992"/>
      <c r="G75" s="1597">
        <f t="shared" si="6"/>
        <v>0</v>
      </c>
    </row>
    <row r="76" spans="1:8" ht="25.5" x14ac:dyDescent="0.2">
      <c r="A76" s="1561">
        <v>4</v>
      </c>
      <c r="B76" s="1561" t="s">
        <v>1879</v>
      </c>
      <c r="C76" s="1547" t="s">
        <v>1880</v>
      </c>
      <c r="D76" s="1560" t="s">
        <v>1881</v>
      </c>
      <c r="E76" s="1562">
        <v>1</v>
      </c>
      <c r="F76" s="1992"/>
      <c r="G76" s="1597">
        <f t="shared" si="6"/>
        <v>0</v>
      </c>
    </row>
    <row r="77" spans="1:8" ht="15" x14ac:dyDescent="0.25">
      <c r="A77" s="1570"/>
      <c r="B77" s="1626"/>
      <c r="C77" s="438" t="s">
        <v>1889</v>
      </c>
      <c r="D77" s="1570"/>
      <c r="E77" s="1574"/>
      <c r="F77" s="1958"/>
      <c r="G77" s="454">
        <f>SUM(G72:G76)</f>
        <v>0</v>
      </c>
      <c r="H77" s="1505"/>
    </row>
    <row r="78" spans="1:8" x14ac:dyDescent="0.2">
      <c r="A78" s="1560"/>
      <c r="B78" s="1561"/>
      <c r="C78" s="1547"/>
      <c r="D78" s="1560"/>
      <c r="E78" s="1562"/>
      <c r="F78" s="1992"/>
      <c r="G78" s="1597"/>
    </row>
    <row r="79" spans="1:8" ht="15" x14ac:dyDescent="0.25">
      <c r="A79" s="1570" t="s">
        <v>275</v>
      </c>
      <c r="B79" s="1571"/>
      <c r="C79" s="438" t="s">
        <v>1890</v>
      </c>
      <c r="D79" s="1570"/>
      <c r="E79" s="1574"/>
      <c r="F79" s="1958"/>
      <c r="G79" s="454"/>
    </row>
    <row r="80" spans="1:8" x14ac:dyDescent="0.2">
      <c r="A80" s="1572"/>
      <c r="B80" s="1573">
        <v>61</v>
      </c>
      <c r="C80" s="458" t="s">
        <v>129</v>
      </c>
      <c r="D80" s="1572"/>
      <c r="E80" s="1575"/>
      <c r="F80" s="1962"/>
      <c r="G80" s="460"/>
    </row>
    <row r="81" spans="1:8" ht="25.5" x14ac:dyDescent="0.2">
      <c r="A81" s="1561">
        <v>1</v>
      </c>
      <c r="B81" s="1561" t="s">
        <v>975</v>
      </c>
      <c r="C81" s="1547" t="s">
        <v>1994</v>
      </c>
      <c r="D81" s="1560" t="s">
        <v>15</v>
      </c>
      <c r="E81" s="1562">
        <v>2</v>
      </c>
      <c r="F81" s="1992"/>
      <c r="G81" s="1597">
        <f t="shared" ref="G81" si="7">ROUND(F81*E81,2)</f>
        <v>0</v>
      </c>
    </row>
    <row r="82" spans="1:8" ht="38.25" x14ac:dyDescent="0.2">
      <c r="A82" s="1561">
        <v>2</v>
      </c>
      <c r="B82" s="1561" t="s">
        <v>977</v>
      </c>
      <c r="C82" s="1547" t="s">
        <v>2014</v>
      </c>
      <c r="D82" s="1560" t="s">
        <v>15</v>
      </c>
      <c r="E82" s="1562">
        <v>4</v>
      </c>
      <c r="F82" s="1992"/>
      <c r="G82" s="1597">
        <f t="shared" ref="G82:G88" si="8">ROUND(F82*E82,2)</f>
        <v>0</v>
      </c>
    </row>
    <row r="83" spans="1:8" ht="25.5" x14ac:dyDescent="0.2">
      <c r="A83" s="1561">
        <v>3</v>
      </c>
      <c r="B83" s="1561" t="s">
        <v>1590</v>
      </c>
      <c r="C83" s="1547" t="s">
        <v>2015</v>
      </c>
      <c r="D83" s="1560" t="s">
        <v>15</v>
      </c>
      <c r="E83" s="1562">
        <v>2</v>
      </c>
      <c r="F83" s="1992"/>
      <c r="G83" s="1597">
        <f t="shared" si="8"/>
        <v>0</v>
      </c>
    </row>
    <row r="84" spans="1:8" x14ac:dyDescent="0.2">
      <c r="A84" s="1572"/>
      <c r="B84" s="1573">
        <v>62</v>
      </c>
      <c r="C84" s="458" t="s">
        <v>1907</v>
      </c>
      <c r="D84" s="1572"/>
      <c r="E84" s="1575"/>
      <c r="F84" s="1994"/>
      <c r="G84" s="1575"/>
    </row>
    <row r="85" spans="1:8" ht="38.25" x14ac:dyDescent="0.2">
      <c r="A85" s="1561">
        <v>4</v>
      </c>
      <c r="B85" s="1561" t="s">
        <v>1908</v>
      </c>
      <c r="C85" s="1547" t="s">
        <v>2016</v>
      </c>
      <c r="D85" s="1560" t="s">
        <v>231</v>
      </c>
      <c r="E85" s="1562">
        <v>96</v>
      </c>
      <c r="F85" s="1992"/>
      <c r="G85" s="1597">
        <f t="shared" si="8"/>
        <v>0</v>
      </c>
    </row>
    <row r="86" spans="1:8" ht="51" x14ac:dyDescent="0.2">
      <c r="A86" s="1561">
        <v>5</v>
      </c>
      <c r="B86" s="1561" t="s">
        <v>1915</v>
      </c>
      <c r="C86" s="1547" t="s">
        <v>2017</v>
      </c>
      <c r="D86" s="1560" t="s">
        <v>239</v>
      </c>
      <c r="E86" s="1562">
        <v>1</v>
      </c>
      <c r="F86" s="1992"/>
      <c r="G86" s="1597">
        <f t="shared" si="8"/>
        <v>0</v>
      </c>
    </row>
    <row r="87" spans="1:8" ht="25.5" x14ac:dyDescent="0.2">
      <c r="A87" s="1561">
        <v>6</v>
      </c>
      <c r="B87" s="1561" t="s">
        <v>1920</v>
      </c>
      <c r="C87" s="1547" t="s">
        <v>2018</v>
      </c>
      <c r="D87" s="1560" t="s">
        <v>231</v>
      </c>
      <c r="E87" s="1562">
        <v>96</v>
      </c>
      <c r="F87" s="1992"/>
      <c r="G87" s="1597">
        <f t="shared" si="8"/>
        <v>0</v>
      </c>
    </row>
    <row r="88" spans="1:8" ht="38.25" x14ac:dyDescent="0.2">
      <c r="A88" s="2146">
        <v>7</v>
      </c>
      <c r="B88" s="2146"/>
      <c r="C88" s="2147" t="s">
        <v>2956</v>
      </c>
      <c r="D88" s="2148" t="s">
        <v>231</v>
      </c>
      <c r="E88" s="2149">
        <v>52</v>
      </c>
      <c r="F88" s="1992"/>
      <c r="G88" s="1597">
        <f t="shared" si="8"/>
        <v>0</v>
      </c>
    </row>
    <row r="89" spans="1:8" ht="15" x14ac:dyDescent="0.25">
      <c r="A89" s="1570"/>
      <c r="B89" s="1571"/>
      <c r="C89" s="438" t="s">
        <v>1942</v>
      </c>
      <c r="D89" s="1570"/>
      <c r="E89" s="1574"/>
      <c r="F89" s="1958"/>
      <c r="G89" s="454">
        <f>SUM(G81:G88)</f>
        <v>0</v>
      </c>
      <c r="H89" s="1505"/>
    </row>
    <row r="90" spans="1:8" x14ac:dyDescent="0.2">
      <c r="A90" s="1560"/>
      <c r="B90" s="1561"/>
      <c r="C90" s="1547"/>
      <c r="D90" s="1560"/>
      <c r="E90" s="1562"/>
      <c r="F90" s="1992"/>
      <c r="G90" s="1597"/>
    </row>
    <row r="91" spans="1:8" ht="15" x14ac:dyDescent="0.25">
      <c r="A91" s="1570" t="s">
        <v>284</v>
      </c>
      <c r="B91" s="1571"/>
      <c r="C91" s="438" t="s">
        <v>1943</v>
      </c>
      <c r="D91" s="1570"/>
      <c r="E91" s="1574"/>
      <c r="F91" s="1958"/>
      <c r="G91" s="454"/>
    </row>
    <row r="92" spans="1:8" s="712" customFormat="1" ht="25.5" x14ac:dyDescent="0.2">
      <c r="A92" s="1560">
        <v>1</v>
      </c>
      <c r="B92" s="1561"/>
      <c r="C92" s="1547" t="s">
        <v>1948</v>
      </c>
      <c r="D92" s="1560" t="s">
        <v>15</v>
      </c>
      <c r="E92" s="1562">
        <v>1</v>
      </c>
      <c r="F92" s="1992"/>
      <c r="G92" s="1597">
        <f t="shared" ref="G92" si="9">ROUND(F92*E92,2)</f>
        <v>0</v>
      </c>
    </row>
    <row r="93" spans="1:8" x14ac:dyDescent="0.2">
      <c r="A93" s="1560">
        <v>2</v>
      </c>
      <c r="B93" s="1561"/>
      <c r="C93" s="1547" t="s">
        <v>2004</v>
      </c>
      <c r="D93" s="1560" t="s">
        <v>435</v>
      </c>
      <c r="E93" s="1562">
        <v>1</v>
      </c>
      <c r="F93" s="1992"/>
      <c r="G93" s="1597">
        <f t="shared" ref="G93:G96" si="10">ROUND(F93*E93,2)</f>
        <v>0</v>
      </c>
    </row>
    <row r="94" spans="1:8" x14ac:dyDescent="0.2">
      <c r="A94" s="1560">
        <v>3</v>
      </c>
      <c r="B94" s="1561"/>
      <c r="C94" s="1547" t="s">
        <v>2019</v>
      </c>
      <c r="D94" s="1560" t="s">
        <v>435</v>
      </c>
      <c r="E94" s="1562">
        <v>1</v>
      </c>
      <c r="F94" s="1992"/>
      <c r="G94" s="1597">
        <f t="shared" si="10"/>
        <v>0</v>
      </c>
    </row>
    <row r="95" spans="1:8" x14ac:dyDescent="0.2">
      <c r="A95" s="1560">
        <v>4</v>
      </c>
      <c r="B95" s="1561"/>
      <c r="C95" s="921" t="s">
        <v>169</v>
      </c>
      <c r="D95" s="1560" t="s">
        <v>170</v>
      </c>
      <c r="E95" s="1562">
        <v>8</v>
      </c>
      <c r="F95" s="1999">
        <v>45</v>
      </c>
      <c r="G95" s="1597">
        <f t="shared" si="10"/>
        <v>360</v>
      </c>
    </row>
    <row r="96" spans="1:8" x14ac:dyDescent="0.2">
      <c r="A96" s="1560">
        <v>5</v>
      </c>
      <c r="B96" s="1561"/>
      <c r="C96" s="1547" t="s">
        <v>1956</v>
      </c>
      <c r="D96" s="1560" t="s">
        <v>170</v>
      </c>
      <c r="E96" s="1562">
        <v>8</v>
      </c>
      <c r="F96" s="1999">
        <v>45</v>
      </c>
      <c r="G96" s="1597">
        <f t="shared" si="10"/>
        <v>360</v>
      </c>
    </row>
    <row r="97" spans="1:8" ht="15" x14ac:dyDescent="0.25">
      <c r="A97" s="1570"/>
      <c r="B97" s="1571"/>
      <c r="C97" s="438" t="s">
        <v>2020</v>
      </c>
      <c r="D97" s="1570"/>
      <c r="E97" s="1574"/>
      <c r="F97" s="1958"/>
      <c r="G97" s="454">
        <f>SUM(G92:G96)</f>
        <v>720</v>
      </c>
      <c r="H97" s="1505"/>
    </row>
    <row r="98" spans="1:8" x14ac:dyDescent="0.2">
      <c r="A98" s="1610"/>
      <c r="B98" s="1611"/>
      <c r="C98" s="1612"/>
      <c r="D98" s="1610"/>
      <c r="E98" s="1613"/>
      <c r="F98" s="1995"/>
      <c r="G98" s="1614"/>
    </row>
    <row r="99" spans="1:8" x14ac:dyDescent="0.2">
      <c r="A99" s="1604"/>
      <c r="B99" s="1615"/>
      <c r="C99" s="1616"/>
      <c r="D99" s="1604"/>
      <c r="E99" s="1617"/>
      <c r="F99" s="1996"/>
      <c r="G99" s="1618"/>
      <c r="H99" s="1539"/>
    </row>
    <row r="100" spans="1:8" x14ac:dyDescent="0.2">
      <c r="A100" s="1604"/>
      <c r="B100" s="1615"/>
      <c r="C100" s="1616"/>
      <c r="D100" s="1604"/>
      <c r="E100" s="1617"/>
      <c r="F100" s="1996"/>
      <c r="G100" s="1618"/>
      <c r="H100" s="1539"/>
    </row>
    <row r="101" spans="1:8" x14ac:dyDescent="0.2">
      <c r="A101" s="1604"/>
      <c r="B101" s="1619"/>
      <c r="C101" s="1616"/>
      <c r="D101" s="1604"/>
      <c r="E101" s="1617"/>
      <c r="F101" s="1996"/>
      <c r="G101" s="1618"/>
      <c r="H101" s="1539"/>
    </row>
    <row r="102" spans="1:8" x14ac:dyDescent="0.2">
      <c r="A102" s="1604"/>
      <c r="B102" s="1615"/>
      <c r="C102" s="1616"/>
      <c r="D102" s="1604"/>
      <c r="E102" s="1617"/>
      <c r="F102" s="1996"/>
      <c r="G102" s="1618"/>
      <c r="H102" s="1539"/>
    </row>
    <row r="103" spans="1:8" x14ac:dyDescent="0.2">
      <c r="A103" s="1604"/>
      <c r="B103" s="1615"/>
      <c r="C103" s="1616"/>
      <c r="D103" s="1604"/>
      <c r="E103" s="1617"/>
      <c r="F103" s="1996"/>
      <c r="G103" s="1618"/>
      <c r="H103" s="1539"/>
    </row>
    <row r="104" spans="1:8" x14ac:dyDescent="0.2">
      <c r="A104" s="1604"/>
      <c r="B104" s="1615"/>
      <c r="C104" s="1616"/>
      <c r="D104" s="1604"/>
      <c r="E104" s="1617"/>
      <c r="F104" s="1996"/>
      <c r="G104" s="1618"/>
      <c r="H104" s="1539"/>
    </row>
    <row r="105" spans="1:8" x14ac:dyDescent="0.2">
      <c r="A105" s="1604"/>
      <c r="B105" s="1615"/>
      <c r="C105" s="1616"/>
      <c r="D105" s="1604"/>
      <c r="E105" s="1617"/>
      <c r="F105" s="1996"/>
      <c r="G105" s="1618"/>
      <c r="H105" s="1539"/>
    </row>
    <row r="106" spans="1:8" x14ac:dyDescent="0.2">
      <c r="A106" s="1604"/>
      <c r="B106" s="1615"/>
      <c r="C106" s="1616"/>
      <c r="D106" s="1604"/>
      <c r="E106" s="1617"/>
      <c r="F106" s="1996"/>
      <c r="G106" s="1618"/>
      <c r="H106" s="1539"/>
    </row>
    <row r="107" spans="1:8" x14ac:dyDescent="0.2">
      <c r="A107" s="1604"/>
      <c r="B107" s="1615"/>
      <c r="C107" s="1616"/>
      <c r="D107" s="1604"/>
      <c r="E107" s="1617"/>
      <c r="F107" s="1996"/>
      <c r="G107" s="1618"/>
      <c r="H107" s="1539"/>
    </row>
    <row r="108" spans="1:8" x14ac:dyDescent="0.2">
      <c r="A108" s="1604"/>
      <c r="B108" s="1615"/>
      <c r="C108" s="1616"/>
      <c r="D108" s="1604"/>
      <c r="E108" s="1617"/>
      <c r="F108" s="1996"/>
      <c r="G108" s="1618"/>
      <c r="H108" s="1539"/>
    </row>
    <row r="109" spans="1:8" x14ac:dyDescent="0.2">
      <c r="A109" s="1604"/>
      <c r="B109" s="1615"/>
      <c r="C109" s="1616"/>
      <c r="D109" s="1604"/>
      <c r="E109" s="1617"/>
      <c r="F109" s="1996"/>
      <c r="G109" s="1618"/>
      <c r="H109" s="1539"/>
    </row>
    <row r="110" spans="1:8" x14ac:dyDescent="0.2">
      <c r="A110" s="1604"/>
      <c r="B110" s="1615"/>
      <c r="C110" s="1616"/>
      <c r="D110" s="1604"/>
      <c r="E110" s="1617"/>
      <c r="F110" s="1996"/>
      <c r="G110" s="1618"/>
      <c r="H110" s="1539"/>
    </row>
    <row r="111" spans="1:8" x14ac:dyDescent="0.2">
      <c r="A111" s="1604"/>
      <c r="B111" s="1615"/>
      <c r="C111" s="1616"/>
      <c r="D111" s="1604"/>
      <c r="E111" s="1617"/>
      <c r="F111" s="1996"/>
      <c r="G111" s="1618"/>
      <c r="H111" s="1539"/>
    </row>
    <row r="112" spans="1:8" x14ac:dyDescent="0.2">
      <c r="A112" s="1604"/>
      <c r="B112" s="1619"/>
      <c r="C112" s="1616"/>
      <c r="D112" s="1604"/>
      <c r="E112" s="1617"/>
      <c r="F112" s="1996"/>
      <c r="G112" s="1618"/>
      <c r="H112" s="1539"/>
    </row>
    <row r="113" spans="1:9" x14ac:dyDescent="0.2">
      <c r="A113" s="1604"/>
      <c r="B113" s="1615"/>
      <c r="C113" s="1616"/>
      <c r="D113" s="1604"/>
      <c r="E113" s="1617"/>
      <c r="F113" s="1996"/>
      <c r="G113" s="1618"/>
      <c r="H113" s="1539"/>
    </row>
    <row r="114" spans="1:9" ht="12.6" customHeight="1" x14ac:dyDescent="0.2">
      <c r="A114" s="1604"/>
      <c r="B114" s="1619"/>
      <c r="C114" s="1616"/>
      <c r="D114" s="1604"/>
      <c r="E114" s="1617"/>
      <c r="F114" s="1996"/>
      <c r="G114" s="1618"/>
      <c r="H114" s="1539"/>
    </row>
    <row r="115" spans="1:9" x14ac:dyDescent="0.2">
      <c r="A115" s="1604"/>
      <c r="B115" s="1615"/>
      <c r="C115" s="1616"/>
      <c r="D115" s="1604"/>
      <c r="E115" s="1617"/>
      <c r="F115" s="1996"/>
      <c r="G115" s="1618"/>
      <c r="H115" s="1539"/>
    </row>
    <row r="116" spans="1:9" x14ac:dyDescent="0.2">
      <c r="A116" s="1604"/>
      <c r="B116" s="1615"/>
      <c r="C116" s="1616"/>
      <c r="D116" s="1604"/>
      <c r="E116" s="1617"/>
      <c r="F116" s="1996"/>
      <c r="G116" s="1618"/>
      <c r="H116" s="1539"/>
    </row>
    <row r="117" spans="1:9" x14ac:dyDescent="0.2">
      <c r="A117" s="1604"/>
      <c r="B117" s="1615"/>
      <c r="C117" s="1616"/>
      <c r="D117" s="1604"/>
      <c r="E117" s="1617"/>
      <c r="F117" s="1996"/>
      <c r="G117" s="1618"/>
      <c r="H117" s="1539"/>
    </row>
    <row r="118" spans="1:9" x14ac:dyDescent="0.2">
      <c r="A118" s="1604"/>
      <c r="B118" s="1615"/>
      <c r="C118" s="1616"/>
      <c r="D118" s="1604"/>
      <c r="E118" s="1617"/>
      <c r="F118" s="1996"/>
      <c r="G118" s="1618"/>
      <c r="H118" s="1539"/>
    </row>
    <row r="119" spans="1:9" x14ac:dyDescent="0.2">
      <c r="A119" s="1604"/>
      <c r="B119" s="1615"/>
      <c r="C119" s="1616"/>
      <c r="D119" s="1604"/>
      <c r="E119" s="1617"/>
      <c r="F119" s="1996"/>
      <c r="G119" s="1618"/>
      <c r="H119" s="1539"/>
    </row>
    <row r="120" spans="1:9" x14ac:dyDescent="0.2">
      <c r="A120" s="1604"/>
      <c r="B120" s="1615"/>
      <c r="C120" s="1616"/>
      <c r="D120" s="1604"/>
      <c r="E120" s="1617"/>
      <c r="F120" s="1996"/>
      <c r="G120" s="1618"/>
      <c r="H120" s="1539"/>
      <c r="I120" s="1505"/>
    </row>
    <row r="121" spans="1:9" x14ac:dyDescent="0.2">
      <c r="A121" s="1604"/>
      <c r="B121" s="1615"/>
      <c r="C121" s="1616"/>
      <c r="D121" s="1604"/>
      <c r="E121" s="1617"/>
      <c r="F121" s="1996"/>
      <c r="G121" s="1618"/>
      <c r="H121" s="1539"/>
    </row>
    <row r="122" spans="1:9" x14ac:dyDescent="0.2">
      <c r="A122" s="1604"/>
      <c r="B122" s="1615"/>
      <c r="C122" s="1616"/>
      <c r="D122" s="1604"/>
      <c r="E122" s="1617"/>
      <c r="F122" s="1996"/>
      <c r="G122" s="1618"/>
      <c r="H122" s="1539"/>
    </row>
    <row r="123" spans="1:9" x14ac:dyDescent="0.2">
      <c r="A123" s="1604"/>
      <c r="B123" s="1615"/>
      <c r="C123" s="1616"/>
      <c r="D123" s="1604"/>
      <c r="E123" s="1617"/>
      <c r="F123" s="1996"/>
      <c r="G123" s="1618"/>
      <c r="H123" s="1539"/>
    </row>
    <row r="124" spans="1:9" ht="15" x14ac:dyDescent="0.25">
      <c r="A124" s="1628"/>
      <c r="B124" s="1629"/>
      <c r="C124" s="1630"/>
      <c r="D124" s="1628"/>
      <c r="E124" s="1631"/>
      <c r="F124" s="2000"/>
      <c r="G124" s="1632"/>
      <c r="H124" s="1539"/>
    </row>
    <row r="125" spans="1:9" x14ac:dyDescent="0.2">
      <c r="A125" s="1604"/>
      <c r="B125" s="1615"/>
      <c r="C125" s="1616"/>
      <c r="D125" s="1604"/>
      <c r="E125" s="1617"/>
      <c r="F125" s="1996"/>
      <c r="G125" s="1618"/>
      <c r="H125" s="1539"/>
    </row>
    <row r="126" spans="1:9" ht="15" x14ac:dyDescent="0.25">
      <c r="A126" s="1628"/>
      <c r="B126" s="1629"/>
      <c r="C126" s="1630"/>
      <c r="D126" s="1628"/>
      <c r="E126" s="1631"/>
      <c r="F126" s="2000"/>
      <c r="G126" s="1632"/>
      <c r="H126" s="1539"/>
    </row>
    <row r="127" spans="1:9" x14ac:dyDescent="0.2">
      <c r="A127" s="1604"/>
      <c r="B127" s="1615"/>
      <c r="C127" s="1616"/>
      <c r="D127" s="1604"/>
      <c r="E127" s="1617"/>
      <c r="F127" s="1996"/>
      <c r="G127" s="1618"/>
      <c r="H127" s="1539"/>
    </row>
    <row r="128" spans="1:9" x14ac:dyDescent="0.2">
      <c r="A128" s="1604"/>
      <c r="B128" s="1615"/>
      <c r="C128" s="1616"/>
      <c r="D128" s="1604"/>
      <c r="E128" s="1617"/>
      <c r="F128" s="1996"/>
      <c r="G128" s="1618"/>
      <c r="H128" s="1539"/>
    </row>
    <row r="129" spans="1:8" x14ac:dyDescent="0.2">
      <c r="A129" s="1604"/>
      <c r="B129" s="1615"/>
      <c r="C129" s="1616"/>
      <c r="D129" s="1604"/>
      <c r="E129" s="1617"/>
      <c r="F129" s="1996"/>
      <c r="G129" s="1618"/>
      <c r="H129" s="1539"/>
    </row>
    <row r="130" spans="1:8" x14ac:dyDescent="0.2">
      <c r="A130" s="1604"/>
      <c r="B130" s="1615"/>
      <c r="C130" s="1616"/>
      <c r="D130" s="1604"/>
      <c r="E130" s="1617"/>
      <c r="F130" s="1996"/>
      <c r="G130" s="1618"/>
      <c r="H130" s="1539"/>
    </row>
    <row r="131" spans="1:8" x14ac:dyDescent="0.2">
      <c r="A131" s="1604"/>
      <c r="B131" s="1615"/>
      <c r="C131" s="1616"/>
      <c r="D131" s="1604"/>
      <c r="E131" s="1617"/>
      <c r="F131" s="1996"/>
      <c r="G131" s="1618"/>
      <c r="H131" s="1539"/>
    </row>
    <row r="132" spans="1:8" x14ac:dyDescent="0.2">
      <c r="A132" s="1604"/>
      <c r="B132" s="1615"/>
      <c r="C132" s="1616"/>
      <c r="D132" s="1604"/>
      <c r="E132" s="1617"/>
      <c r="F132" s="1996"/>
      <c r="G132" s="1618"/>
      <c r="H132" s="1539"/>
    </row>
    <row r="133" spans="1:8" x14ac:dyDescent="0.2">
      <c r="A133" s="1604"/>
      <c r="B133" s="1615"/>
      <c r="C133" s="1616"/>
      <c r="D133" s="1604"/>
      <c r="E133" s="1617"/>
      <c r="F133" s="1996"/>
      <c r="G133" s="1618"/>
      <c r="H133" s="1539"/>
    </row>
    <row r="134" spans="1:8" x14ac:dyDescent="0.2">
      <c r="A134" s="1604"/>
      <c r="B134" s="1615"/>
      <c r="C134" s="1616"/>
      <c r="D134" s="1604"/>
      <c r="E134" s="1617"/>
      <c r="F134" s="1996"/>
      <c r="G134" s="1618"/>
      <c r="H134" s="1539"/>
    </row>
    <row r="135" spans="1:8" x14ac:dyDescent="0.2">
      <c r="A135" s="1604"/>
      <c r="B135" s="1615"/>
      <c r="C135" s="1616"/>
      <c r="D135" s="1604"/>
      <c r="E135" s="1617"/>
      <c r="F135" s="1996"/>
      <c r="G135" s="1618"/>
      <c r="H135" s="1539"/>
    </row>
    <row r="136" spans="1:8" x14ac:dyDescent="0.2">
      <c r="A136" s="1604"/>
      <c r="B136" s="1615"/>
      <c r="C136" s="1616"/>
      <c r="D136" s="1604"/>
      <c r="E136" s="1617"/>
      <c r="F136" s="1996"/>
      <c r="G136" s="1618"/>
      <c r="H136" s="1539"/>
    </row>
    <row r="137" spans="1:8" x14ac:dyDescent="0.2">
      <c r="A137" s="1604"/>
      <c r="B137" s="1615"/>
      <c r="C137" s="1616"/>
      <c r="D137" s="1604"/>
      <c r="E137" s="1617"/>
      <c r="F137" s="1996"/>
      <c r="G137" s="1618"/>
      <c r="H137" s="1539"/>
    </row>
    <row r="138" spans="1:8" ht="15" x14ac:dyDescent="0.25">
      <c r="A138" s="1628"/>
      <c r="B138" s="1629"/>
      <c r="C138" s="1630"/>
      <c r="D138" s="1628"/>
      <c r="E138" s="1631"/>
      <c r="F138" s="2000"/>
      <c r="G138" s="1632"/>
      <c r="H138" s="1539"/>
    </row>
    <row r="139" spans="1:8" x14ac:dyDescent="0.2">
      <c r="A139" s="1604"/>
      <c r="B139" s="1615"/>
      <c r="C139" s="1616"/>
      <c r="D139" s="1604"/>
      <c r="E139" s="1617"/>
      <c r="F139" s="1997"/>
      <c r="G139" s="1604"/>
      <c r="H139" s="1539"/>
    </row>
    <row r="140" spans="1:8" x14ac:dyDescent="0.2">
      <c r="A140" s="1604"/>
      <c r="B140" s="1615"/>
      <c r="C140" s="1616"/>
      <c r="D140" s="1604"/>
      <c r="E140" s="1617"/>
      <c r="F140" s="1997"/>
      <c r="G140" s="1604"/>
      <c r="H140" s="1539"/>
    </row>
    <row r="141" spans="1:8" x14ac:dyDescent="0.2">
      <c r="A141" s="1604"/>
      <c r="B141" s="1615"/>
      <c r="C141" s="1616"/>
      <c r="D141" s="1604"/>
      <c r="E141" s="1617"/>
      <c r="F141" s="1997"/>
      <c r="G141" s="1604"/>
      <c r="H141" s="1539"/>
    </row>
    <row r="142" spans="1:8" x14ac:dyDescent="0.2">
      <c r="A142" s="1604"/>
      <c r="B142" s="1615"/>
      <c r="C142" s="1616"/>
      <c r="D142" s="1604"/>
      <c r="E142" s="1617"/>
      <c r="F142" s="1997"/>
      <c r="G142" s="1604"/>
      <c r="H142" s="1539"/>
    </row>
    <row r="143" spans="1:8" x14ac:dyDescent="0.2">
      <c r="A143" s="1604"/>
      <c r="B143" s="1615"/>
      <c r="C143" s="1616"/>
      <c r="D143" s="1604"/>
      <c r="E143" s="1617"/>
      <c r="F143" s="1997"/>
      <c r="G143" s="1604"/>
      <c r="H143" s="1539"/>
    </row>
    <row r="144" spans="1:8" x14ac:dyDescent="0.2">
      <c r="A144" s="1604"/>
      <c r="B144" s="1615"/>
      <c r="C144" s="1616"/>
      <c r="D144" s="1604"/>
      <c r="E144" s="1617"/>
      <c r="F144" s="1997"/>
      <c r="G144" s="1604"/>
      <c r="H144" s="1539"/>
    </row>
    <row r="145" spans="1:8" x14ac:dyDescent="0.2">
      <c r="A145" s="1604"/>
      <c r="B145" s="1615"/>
      <c r="C145" s="1616"/>
      <c r="D145" s="1604"/>
      <c r="E145" s="1617"/>
      <c r="F145" s="1997"/>
      <c r="G145" s="1604"/>
      <c r="H145" s="1539"/>
    </row>
    <row r="146" spans="1:8" x14ac:dyDescent="0.2">
      <c r="A146" s="1604"/>
      <c r="B146" s="1615"/>
      <c r="C146" s="1616"/>
      <c r="D146" s="1604"/>
      <c r="E146" s="1617"/>
      <c r="F146" s="1997"/>
      <c r="G146" s="1604"/>
      <c r="H146" s="1539"/>
    </row>
    <row r="147" spans="1:8" x14ac:dyDescent="0.2">
      <c r="A147" s="1604"/>
      <c r="B147" s="1615"/>
      <c r="C147" s="1616"/>
      <c r="D147" s="1604"/>
      <c r="E147" s="1617"/>
      <c r="F147" s="1997"/>
      <c r="G147" s="1604"/>
      <c r="H147" s="1539"/>
    </row>
    <row r="148" spans="1:8" x14ac:dyDescent="0.2">
      <c r="A148" s="1604"/>
      <c r="B148" s="1615"/>
      <c r="C148" s="1616"/>
      <c r="D148" s="1604"/>
      <c r="E148" s="1617"/>
      <c r="F148" s="1997"/>
      <c r="G148" s="1604"/>
      <c r="H148" s="1539"/>
    </row>
    <row r="149" spans="1:8" x14ac:dyDescent="0.2">
      <c r="A149" s="1604"/>
      <c r="B149" s="1615"/>
      <c r="C149" s="1616"/>
      <c r="D149" s="1604"/>
      <c r="E149" s="1617"/>
      <c r="F149" s="1997"/>
      <c r="G149" s="1604"/>
      <c r="H149" s="1539"/>
    </row>
    <row r="150" spans="1:8" x14ac:dyDescent="0.2">
      <c r="A150" s="1604"/>
      <c r="B150" s="1615"/>
      <c r="C150" s="1616"/>
      <c r="D150" s="1604"/>
      <c r="E150" s="1617"/>
      <c r="F150" s="1997"/>
      <c r="G150" s="1604"/>
      <c r="H150" s="1539"/>
    </row>
    <row r="151" spans="1:8" x14ac:dyDescent="0.2">
      <c r="A151" s="1604"/>
      <c r="B151" s="1615"/>
      <c r="C151" s="1616"/>
      <c r="D151" s="1604"/>
      <c r="E151" s="1617"/>
      <c r="F151" s="1997"/>
      <c r="G151" s="1604"/>
      <c r="H151" s="1539"/>
    </row>
    <row r="152" spans="1:8" x14ac:dyDescent="0.2">
      <c r="A152" s="1604"/>
      <c r="B152" s="1615"/>
      <c r="C152" s="1616"/>
      <c r="D152" s="1604"/>
      <c r="E152" s="1617"/>
      <c r="F152" s="1997"/>
      <c r="G152" s="1604"/>
      <c r="H152" s="1539"/>
    </row>
    <row r="153" spans="1:8" x14ac:dyDescent="0.2">
      <c r="A153" s="1604"/>
      <c r="B153" s="1615"/>
      <c r="C153" s="1616"/>
      <c r="D153" s="1604"/>
      <c r="E153" s="1617"/>
      <c r="F153" s="1997"/>
      <c r="G153" s="1604"/>
      <c r="H153" s="1539"/>
    </row>
    <row r="154" spans="1:8" x14ac:dyDescent="0.2">
      <c r="A154" s="1604"/>
      <c r="B154" s="1615"/>
      <c r="C154" s="1616"/>
      <c r="D154" s="1604"/>
      <c r="E154" s="1617"/>
      <c r="F154" s="1997"/>
      <c r="G154" s="1604"/>
      <c r="H154" s="1539"/>
    </row>
    <row r="155" spans="1:8" x14ac:dyDescent="0.2">
      <c r="A155" s="1604"/>
      <c r="B155" s="1615"/>
      <c r="C155" s="1616"/>
      <c r="D155" s="1604"/>
      <c r="E155" s="1617"/>
      <c r="F155" s="1997"/>
      <c r="G155" s="1604"/>
      <c r="H155" s="1539"/>
    </row>
    <row r="156" spans="1:8" x14ac:dyDescent="0.2">
      <c r="A156" s="1604"/>
      <c r="B156" s="1615"/>
      <c r="C156" s="1616"/>
      <c r="D156" s="1604"/>
      <c r="E156" s="1617"/>
      <c r="F156" s="1997"/>
      <c r="G156" s="1604"/>
      <c r="H156" s="1539"/>
    </row>
    <row r="157" spans="1:8" x14ac:dyDescent="0.2">
      <c r="A157" s="1604"/>
      <c r="B157" s="1615"/>
      <c r="C157" s="1616"/>
      <c r="D157" s="1604"/>
      <c r="E157" s="1617"/>
      <c r="F157" s="1997"/>
      <c r="G157" s="1604"/>
      <c r="H157" s="1539"/>
    </row>
    <row r="158" spans="1:8" x14ac:dyDescent="0.2">
      <c r="A158" s="1604"/>
      <c r="B158" s="1615"/>
      <c r="C158" s="1616"/>
      <c r="D158" s="1604"/>
      <c r="E158" s="1617"/>
      <c r="F158" s="1997"/>
      <c r="G158" s="1604"/>
      <c r="H158" s="1539"/>
    </row>
    <row r="159" spans="1:8" x14ac:dyDescent="0.2">
      <c r="A159" s="1604"/>
      <c r="B159" s="1615"/>
      <c r="C159" s="1616"/>
      <c r="D159" s="1604"/>
      <c r="E159" s="1617"/>
      <c r="F159" s="1997"/>
      <c r="G159" s="1604"/>
      <c r="H159" s="1539"/>
    </row>
    <row r="160" spans="1:8" x14ac:dyDescent="0.2">
      <c r="A160" s="1604"/>
      <c r="B160" s="1615"/>
      <c r="C160" s="1616"/>
      <c r="D160" s="1604"/>
      <c r="E160" s="1617"/>
      <c r="F160" s="1997"/>
      <c r="G160" s="1604"/>
      <c r="H160" s="1539"/>
    </row>
    <row r="161" spans="1:8" x14ac:dyDescent="0.2">
      <c r="A161" s="1604"/>
      <c r="B161" s="1615"/>
      <c r="C161" s="1616"/>
      <c r="D161" s="1604"/>
      <c r="E161" s="1617"/>
      <c r="F161" s="1997"/>
      <c r="G161" s="1604"/>
      <c r="H161" s="1539"/>
    </row>
    <row r="162" spans="1:8" x14ac:dyDescent="0.2">
      <c r="A162" s="1604"/>
      <c r="B162" s="1615"/>
      <c r="C162" s="1616"/>
      <c r="D162" s="1604"/>
      <c r="E162" s="1617"/>
      <c r="F162" s="1997"/>
      <c r="G162" s="1604"/>
      <c r="H162" s="1539"/>
    </row>
    <row r="163" spans="1:8" x14ac:dyDescent="0.2">
      <c r="A163" s="1604"/>
      <c r="B163" s="1615"/>
      <c r="C163" s="1616"/>
      <c r="D163" s="1604"/>
      <c r="E163" s="1617"/>
      <c r="F163" s="1997"/>
      <c r="G163" s="1604"/>
      <c r="H163" s="1539"/>
    </row>
    <row r="164" spans="1:8" x14ac:dyDescent="0.2">
      <c r="A164" s="1604"/>
      <c r="B164" s="1615"/>
      <c r="C164" s="1616"/>
      <c r="D164" s="1604"/>
      <c r="E164" s="1617"/>
      <c r="F164" s="1997"/>
      <c r="G164" s="1604"/>
      <c r="H164" s="1539"/>
    </row>
    <row r="165" spans="1:8" x14ac:dyDescent="0.2">
      <c r="A165" s="1604"/>
      <c r="B165" s="1615"/>
      <c r="C165" s="1616"/>
      <c r="D165" s="1604"/>
      <c r="E165" s="1617"/>
      <c r="F165" s="1997"/>
      <c r="G165" s="1604"/>
      <c r="H165" s="1539"/>
    </row>
    <row r="166" spans="1:8" x14ac:dyDescent="0.2">
      <c r="A166" s="1604"/>
      <c r="B166" s="1615"/>
      <c r="C166" s="1616"/>
      <c r="D166" s="1604"/>
      <c r="E166" s="1617"/>
      <c r="F166" s="1997"/>
      <c r="G166" s="1604"/>
      <c r="H166" s="1539"/>
    </row>
    <row r="167" spans="1:8" x14ac:dyDescent="0.2">
      <c r="A167" s="1604"/>
      <c r="B167" s="1615"/>
      <c r="C167" s="1616"/>
      <c r="D167" s="1604"/>
      <c r="E167" s="1617"/>
      <c r="F167" s="1997"/>
      <c r="G167" s="1604"/>
      <c r="H167" s="1539"/>
    </row>
    <row r="168" spans="1:8" x14ac:dyDescent="0.2">
      <c r="A168" s="1604"/>
      <c r="B168" s="1615"/>
      <c r="C168" s="1616"/>
      <c r="D168" s="1604"/>
      <c r="E168" s="1617"/>
      <c r="F168" s="1997"/>
      <c r="G168" s="1604"/>
      <c r="H168" s="1539"/>
    </row>
    <row r="169" spans="1:8" x14ac:dyDescent="0.2">
      <c r="A169" s="1604"/>
      <c r="B169" s="1615"/>
      <c r="C169" s="1616"/>
      <c r="D169" s="1604"/>
      <c r="E169" s="1617"/>
      <c r="F169" s="1997"/>
      <c r="G169" s="1604"/>
      <c r="H169" s="1539"/>
    </row>
    <row r="170" spans="1:8" x14ac:dyDescent="0.2">
      <c r="A170" s="1604"/>
      <c r="B170" s="1615"/>
      <c r="C170" s="1616"/>
      <c r="D170" s="1604"/>
      <c r="E170" s="1617"/>
      <c r="F170" s="1997"/>
      <c r="G170" s="1604"/>
      <c r="H170" s="1539"/>
    </row>
    <row r="171" spans="1:8" x14ac:dyDescent="0.2">
      <c r="A171" s="1604"/>
      <c r="B171" s="1615"/>
      <c r="C171" s="1616"/>
      <c r="D171" s="1604"/>
      <c r="E171" s="1617"/>
      <c r="F171" s="1997"/>
      <c r="G171" s="1604"/>
      <c r="H171" s="1539"/>
    </row>
    <row r="172" spans="1:8" x14ac:dyDescent="0.2">
      <c r="A172" s="1604"/>
      <c r="B172" s="1615"/>
      <c r="C172" s="1616"/>
      <c r="D172" s="1604"/>
      <c r="E172" s="1617"/>
      <c r="F172" s="1997"/>
      <c r="G172" s="1604"/>
      <c r="H172" s="1539"/>
    </row>
    <row r="173" spans="1:8" x14ac:dyDescent="0.2">
      <c r="A173" s="1604"/>
      <c r="B173" s="1615"/>
      <c r="C173" s="1616"/>
      <c r="D173" s="1604"/>
      <c r="E173" s="1617"/>
      <c r="F173" s="1997"/>
      <c r="G173" s="1604"/>
      <c r="H173" s="1539"/>
    </row>
    <row r="174" spans="1:8" x14ac:dyDescent="0.2">
      <c r="A174" s="1604"/>
      <c r="B174" s="1615"/>
      <c r="C174" s="1616"/>
      <c r="D174" s="1604"/>
      <c r="E174" s="1617"/>
      <c r="F174" s="1997"/>
      <c r="G174" s="1604"/>
      <c r="H174" s="1539"/>
    </row>
    <row r="175" spans="1:8" x14ac:dyDescent="0.2">
      <c r="A175" s="1604"/>
      <c r="B175" s="1615"/>
      <c r="C175" s="1616"/>
      <c r="D175" s="1604"/>
      <c r="E175" s="1617"/>
      <c r="F175" s="1997"/>
      <c r="G175" s="1604"/>
      <c r="H175" s="1539"/>
    </row>
    <row r="176" spans="1:8" x14ac:dyDescent="0.2">
      <c r="A176" s="1604"/>
      <c r="B176" s="1615"/>
      <c r="C176" s="1616"/>
      <c r="D176" s="1604"/>
      <c r="E176" s="1617"/>
      <c r="F176" s="1997"/>
      <c r="G176" s="1604"/>
      <c r="H176" s="1539"/>
    </row>
    <row r="177" spans="1:8" x14ac:dyDescent="0.2">
      <c r="A177" s="1604"/>
      <c r="B177" s="1615"/>
      <c r="C177" s="1616"/>
      <c r="D177" s="1604"/>
      <c r="E177" s="1617"/>
      <c r="F177" s="1997"/>
      <c r="G177" s="1604"/>
      <c r="H177" s="1539"/>
    </row>
    <row r="178" spans="1:8" x14ac:dyDescent="0.2">
      <c r="A178" s="1604"/>
      <c r="B178" s="1615"/>
      <c r="C178" s="1616"/>
      <c r="D178" s="1604"/>
      <c r="E178" s="1617"/>
      <c r="F178" s="1997"/>
      <c r="G178" s="1604"/>
      <c r="H178" s="1539"/>
    </row>
    <row r="179" spans="1:8" x14ac:dyDescent="0.2">
      <c r="A179" s="1604"/>
      <c r="B179" s="1615"/>
      <c r="C179" s="1616"/>
      <c r="D179" s="1604"/>
      <c r="E179" s="1617"/>
      <c r="F179" s="1997"/>
      <c r="G179" s="1604"/>
      <c r="H179" s="1539"/>
    </row>
    <row r="180" spans="1:8" x14ac:dyDescent="0.2">
      <c r="A180" s="1604"/>
      <c r="B180" s="1615"/>
      <c r="C180" s="1616"/>
      <c r="D180" s="1604"/>
      <c r="E180" s="1617"/>
      <c r="F180" s="1997"/>
      <c r="G180" s="1604"/>
      <c r="H180" s="1539"/>
    </row>
    <row r="181" spans="1:8" x14ac:dyDescent="0.2">
      <c r="A181" s="1604"/>
      <c r="B181" s="1615"/>
      <c r="C181" s="1616"/>
      <c r="D181" s="1604"/>
      <c r="E181" s="1617"/>
      <c r="F181" s="1997"/>
      <c r="G181" s="1604"/>
      <c r="H181" s="1539"/>
    </row>
    <row r="182" spans="1:8" x14ac:dyDescent="0.2">
      <c r="A182" s="1604"/>
      <c r="B182" s="1615"/>
      <c r="C182" s="1616"/>
      <c r="D182" s="1604"/>
      <c r="E182" s="1617"/>
      <c r="F182" s="1997"/>
      <c r="G182" s="1604"/>
      <c r="H182" s="1539"/>
    </row>
    <row r="183" spans="1:8" x14ac:dyDescent="0.2">
      <c r="A183" s="1604"/>
      <c r="B183" s="1615"/>
      <c r="C183" s="1616"/>
      <c r="D183" s="1604"/>
      <c r="E183" s="1617"/>
      <c r="F183" s="1997"/>
      <c r="G183" s="1604"/>
      <c r="H183" s="1539"/>
    </row>
    <row r="184" spans="1:8" x14ac:dyDescent="0.2">
      <c r="A184" s="1604"/>
      <c r="B184" s="1615"/>
      <c r="C184" s="1616"/>
      <c r="D184" s="1604"/>
      <c r="E184" s="1617"/>
      <c r="F184" s="1997"/>
      <c r="G184" s="1604"/>
      <c r="H184" s="1539"/>
    </row>
    <row r="185" spans="1:8" x14ac:dyDescent="0.2">
      <c r="A185" s="1604"/>
      <c r="B185" s="1615"/>
      <c r="C185" s="1616"/>
      <c r="D185" s="1604"/>
      <c r="E185" s="1617"/>
      <c r="F185" s="1997"/>
      <c r="G185" s="1604"/>
      <c r="H185" s="1539"/>
    </row>
    <row r="186" spans="1:8" x14ac:dyDescent="0.2">
      <c r="A186" s="1604"/>
      <c r="B186" s="1615"/>
      <c r="C186" s="1616"/>
      <c r="D186" s="1604"/>
      <c r="E186" s="1617"/>
      <c r="F186" s="1997"/>
      <c r="G186" s="1604"/>
      <c r="H186" s="1539"/>
    </row>
    <row r="187" spans="1:8" x14ac:dyDescent="0.2">
      <c r="A187" s="1604"/>
      <c r="B187" s="1615"/>
      <c r="C187" s="1616"/>
      <c r="D187" s="1604"/>
      <c r="E187" s="1617"/>
      <c r="F187" s="1997"/>
      <c r="G187" s="1604"/>
      <c r="H187" s="1539"/>
    </row>
    <row r="188" spans="1:8" x14ac:dyDescent="0.2">
      <c r="A188" s="1604"/>
      <c r="B188" s="1615"/>
      <c r="C188" s="1616"/>
      <c r="D188" s="1604"/>
      <c r="E188" s="1617"/>
      <c r="F188" s="1997"/>
      <c r="G188" s="1604"/>
      <c r="H188" s="1539"/>
    </row>
    <row r="189" spans="1:8" x14ac:dyDescent="0.2">
      <c r="A189" s="1604"/>
      <c r="B189" s="1615"/>
      <c r="C189" s="1616"/>
      <c r="D189" s="1604"/>
      <c r="E189" s="1617"/>
      <c r="F189" s="1997"/>
      <c r="G189" s="1604"/>
      <c r="H189" s="1539"/>
    </row>
    <row r="190" spans="1:8" x14ac:dyDescent="0.2">
      <c r="A190" s="1604"/>
      <c r="B190" s="1615"/>
      <c r="C190" s="1616"/>
      <c r="D190" s="1604"/>
      <c r="E190" s="1617"/>
      <c r="F190" s="1997"/>
      <c r="G190" s="1604"/>
      <c r="H190" s="1539"/>
    </row>
    <row r="191" spans="1:8" x14ac:dyDescent="0.2">
      <c r="A191" s="1604"/>
      <c r="B191" s="1615"/>
      <c r="C191" s="1616"/>
      <c r="D191" s="1604"/>
      <c r="E191" s="1617"/>
      <c r="F191" s="1997"/>
      <c r="G191" s="1604"/>
      <c r="H191" s="1539"/>
    </row>
    <row r="192" spans="1:8" x14ac:dyDescent="0.2">
      <c r="A192" s="1604"/>
      <c r="B192" s="1615"/>
      <c r="C192" s="1616"/>
      <c r="D192" s="1604"/>
      <c r="E192" s="1617"/>
      <c r="F192" s="1997"/>
      <c r="G192" s="1604"/>
      <c r="H192" s="1539"/>
    </row>
    <row r="193" spans="1:8" x14ac:dyDescent="0.2">
      <c r="A193" s="1604"/>
      <c r="B193" s="1615"/>
      <c r="C193" s="1616"/>
      <c r="D193" s="1604"/>
      <c r="E193" s="1617"/>
      <c r="F193" s="1997"/>
      <c r="G193" s="1604"/>
      <c r="H193" s="1539"/>
    </row>
    <row r="194" spans="1:8" x14ac:dyDescent="0.2">
      <c r="A194" s="1604"/>
      <c r="B194" s="1615"/>
      <c r="C194" s="1616"/>
      <c r="D194" s="1604"/>
      <c r="E194" s="1617"/>
      <c r="F194" s="1997"/>
      <c r="G194" s="1604"/>
      <c r="H194" s="1539"/>
    </row>
    <row r="195" spans="1:8" x14ac:dyDescent="0.2">
      <c r="A195" s="1604"/>
      <c r="B195" s="1615"/>
      <c r="C195" s="1616"/>
      <c r="D195" s="1604"/>
      <c r="E195" s="1617"/>
      <c r="F195" s="1997"/>
      <c r="G195" s="1604"/>
      <c r="H195" s="1539"/>
    </row>
    <row r="196" spans="1:8" x14ac:dyDescent="0.2">
      <c r="A196" s="1604"/>
      <c r="B196" s="1615"/>
      <c r="C196" s="1616"/>
      <c r="D196" s="1604"/>
      <c r="E196" s="1617"/>
      <c r="F196" s="1997"/>
      <c r="G196" s="1604"/>
      <c r="H196" s="1539"/>
    </row>
    <row r="197" spans="1:8" x14ac:dyDescent="0.2">
      <c r="A197" s="1604"/>
      <c r="B197" s="1615"/>
      <c r="C197" s="1616"/>
      <c r="D197" s="1604"/>
      <c r="E197" s="1617"/>
      <c r="F197" s="1997"/>
      <c r="G197" s="1604"/>
      <c r="H197" s="1539"/>
    </row>
    <row r="198" spans="1:8" x14ac:dyDescent="0.2">
      <c r="A198" s="1604"/>
      <c r="B198" s="1615"/>
      <c r="C198" s="1616"/>
      <c r="D198" s="1604"/>
      <c r="E198" s="1617"/>
      <c r="F198" s="1997"/>
      <c r="G198" s="1604"/>
      <c r="H198" s="1539"/>
    </row>
    <row r="199" spans="1:8" x14ac:dyDescent="0.2">
      <c r="A199" s="1604"/>
      <c r="B199" s="1615"/>
      <c r="C199" s="1616"/>
      <c r="D199" s="1604"/>
      <c r="E199" s="1617"/>
      <c r="F199" s="1997"/>
      <c r="G199" s="1604"/>
      <c r="H199" s="1539"/>
    </row>
    <row r="200" spans="1:8" x14ac:dyDescent="0.2">
      <c r="A200" s="1604"/>
      <c r="B200" s="1615"/>
      <c r="C200" s="1616"/>
      <c r="D200" s="1604"/>
      <c r="E200" s="1617"/>
      <c r="F200" s="1997"/>
      <c r="G200" s="1604"/>
      <c r="H200" s="1539"/>
    </row>
    <row r="201" spans="1:8" x14ac:dyDescent="0.2">
      <c r="A201" s="1604"/>
      <c r="B201" s="1615"/>
      <c r="C201" s="1616"/>
      <c r="D201" s="1604"/>
      <c r="E201" s="1617"/>
      <c r="F201" s="1997"/>
      <c r="G201" s="1604"/>
      <c r="H201" s="1539"/>
    </row>
    <row r="202" spans="1:8" x14ac:dyDescent="0.2">
      <c r="A202" s="1604"/>
      <c r="B202" s="1615"/>
      <c r="C202" s="1616"/>
      <c r="D202" s="1604"/>
      <c r="E202" s="1617"/>
      <c r="F202" s="1997"/>
      <c r="G202" s="1604"/>
      <c r="H202" s="1539"/>
    </row>
    <row r="203" spans="1:8" x14ac:dyDescent="0.2">
      <c r="A203" s="1604"/>
      <c r="B203" s="1615"/>
      <c r="C203" s="1616"/>
      <c r="D203" s="1604"/>
      <c r="E203" s="1617"/>
      <c r="F203" s="1997"/>
      <c r="G203" s="1604"/>
      <c r="H203" s="1539"/>
    </row>
    <row r="204" spans="1:8" x14ac:dyDescent="0.2">
      <c r="A204" s="1604"/>
      <c r="B204" s="1615"/>
      <c r="C204" s="1616"/>
      <c r="D204" s="1604"/>
      <c r="E204" s="1617"/>
      <c r="F204" s="1997"/>
      <c r="G204" s="1604"/>
      <c r="H204" s="1539"/>
    </row>
    <row r="205" spans="1:8" x14ac:dyDescent="0.2">
      <c r="A205" s="1604"/>
      <c r="B205" s="1615"/>
      <c r="C205" s="1616"/>
      <c r="D205" s="1604"/>
      <c r="E205" s="1617"/>
      <c r="F205" s="1997"/>
      <c r="G205" s="1604"/>
      <c r="H205" s="1539"/>
    </row>
    <row r="206" spans="1:8" x14ac:dyDescent="0.2">
      <c r="A206" s="1604"/>
      <c r="B206" s="1615"/>
      <c r="C206" s="1616"/>
      <c r="D206" s="1604"/>
      <c r="E206" s="1617"/>
      <c r="F206" s="1997"/>
      <c r="G206" s="1604"/>
      <c r="H206" s="1539"/>
    </row>
    <row r="207" spans="1:8" x14ac:dyDescent="0.2">
      <c r="A207" s="1604"/>
      <c r="B207" s="1615"/>
      <c r="C207" s="1616"/>
      <c r="D207" s="1604"/>
      <c r="E207" s="1617"/>
      <c r="F207" s="1997"/>
      <c r="G207" s="1604"/>
      <c r="H207" s="1539"/>
    </row>
    <row r="208" spans="1:8" x14ac:dyDescent="0.2">
      <c r="A208" s="1604"/>
      <c r="B208" s="1615"/>
      <c r="C208" s="1616"/>
      <c r="D208" s="1604"/>
      <c r="E208" s="1617"/>
      <c r="F208" s="1997"/>
      <c r="G208" s="1604"/>
      <c r="H208" s="1539"/>
    </row>
    <row r="209" spans="1:8" x14ac:dyDescent="0.2">
      <c r="A209" s="1604"/>
      <c r="B209" s="1615"/>
      <c r="C209" s="1616"/>
      <c r="D209" s="1604"/>
      <c r="E209" s="1617"/>
      <c r="F209" s="1997"/>
      <c r="G209" s="1604"/>
      <c r="H209" s="1539"/>
    </row>
    <row r="210" spans="1:8" x14ac:dyDescent="0.2">
      <c r="A210" s="1604"/>
      <c r="B210" s="1615"/>
      <c r="C210" s="1616"/>
      <c r="D210" s="1604"/>
      <c r="E210" s="1617"/>
      <c r="F210" s="1997"/>
      <c r="G210" s="1604"/>
      <c r="H210" s="1539"/>
    </row>
    <row r="211" spans="1:8" x14ac:dyDescent="0.2">
      <c r="A211" s="1604"/>
      <c r="B211" s="1615"/>
      <c r="C211" s="1616"/>
      <c r="D211" s="1604"/>
      <c r="E211" s="1617"/>
      <c r="F211" s="1997"/>
      <c r="G211" s="1604"/>
      <c r="H211" s="1539"/>
    </row>
    <row r="212" spans="1:8" x14ac:dyDescent="0.2">
      <c r="A212" s="1604"/>
      <c r="B212" s="1615"/>
      <c r="C212" s="1616"/>
      <c r="D212" s="1604"/>
      <c r="E212" s="1617"/>
      <c r="F212" s="1997"/>
      <c r="G212" s="1604"/>
      <c r="H212" s="1539"/>
    </row>
    <row r="213" spans="1:8" x14ac:dyDescent="0.2">
      <c r="A213" s="1604"/>
      <c r="B213" s="1615"/>
      <c r="C213" s="1616"/>
      <c r="D213" s="1604"/>
      <c r="E213" s="1617"/>
      <c r="F213" s="1997"/>
      <c r="G213" s="1604"/>
      <c r="H213" s="1539"/>
    </row>
    <row r="214" spans="1:8" x14ac:dyDescent="0.2">
      <c r="A214" s="1604"/>
      <c r="B214" s="1615"/>
      <c r="C214" s="1616"/>
      <c r="D214" s="1604"/>
      <c r="E214" s="1617"/>
      <c r="F214" s="1997"/>
      <c r="G214" s="1604"/>
      <c r="H214" s="1539"/>
    </row>
    <row r="215" spans="1:8" x14ac:dyDescent="0.2">
      <c r="A215" s="1604"/>
      <c r="B215" s="1615"/>
      <c r="C215" s="1616"/>
      <c r="D215" s="1604"/>
      <c r="E215" s="1617"/>
      <c r="F215" s="1997"/>
      <c r="G215" s="1604"/>
      <c r="H215" s="1539"/>
    </row>
    <row r="216" spans="1:8" x14ac:dyDescent="0.2">
      <c r="A216" s="1604"/>
      <c r="B216" s="1615"/>
      <c r="C216" s="1616"/>
      <c r="D216" s="1604"/>
      <c r="E216" s="1617"/>
      <c r="F216" s="1997"/>
      <c r="G216" s="1604"/>
      <c r="H216" s="1539"/>
    </row>
    <row r="217" spans="1:8" x14ac:dyDescent="0.2">
      <c r="A217" s="1604"/>
      <c r="B217" s="1615"/>
      <c r="C217" s="1616"/>
      <c r="D217" s="1604"/>
      <c r="E217" s="1617"/>
      <c r="F217" s="1997"/>
      <c r="G217" s="1604"/>
      <c r="H217" s="1539"/>
    </row>
    <row r="218" spans="1:8" x14ac:dyDescent="0.2">
      <c r="A218" s="1604"/>
      <c r="B218" s="1615"/>
      <c r="C218" s="1616"/>
      <c r="D218" s="1604"/>
      <c r="E218" s="1617"/>
      <c r="F218" s="1997"/>
      <c r="G218" s="1604"/>
      <c r="H218" s="1539"/>
    </row>
    <row r="219" spans="1:8" x14ac:dyDescent="0.2">
      <c r="A219" s="1604"/>
      <c r="B219" s="1615"/>
      <c r="C219" s="1616"/>
      <c r="D219" s="1604"/>
      <c r="E219" s="1617"/>
      <c r="F219" s="1997"/>
      <c r="G219" s="1604"/>
      <c r="H219" s="1539"/>
    </row>
    <row r="220" spans="1:8" x14ac:dyDescent="0.2">
      <c r="A220" s="1604"/>
      <c r="B220" s="1615"/>
      <c r="C220" s="1616"/>
      <c r="D220" s="1604"/>
      <c r="E220" s="1617"/>
      <c r="F220" s="1997"/>
      <c r="G220" s="1604"/>
      <c r="H220" s="1539"/>
    </row>
    <row r="221" spans="1:8" x14ac:dyDescent="0.2">
      <c r="A221" s="1604"/>
      <c r="B221" s="1615"/>
      <c r="C221" s="1616"/>
      <c r="D221" s="1604"/>
      <c r="E221" s="1617"/>
      <c r="F221" s="1997"/>
      <c r="G221" s="1604"/>
      <c r="H221" s="1539"/>
    </row>
    <row r="222" spans="1:8" x14ac:dyDescent="0.2">
      <c r="A222" s="1604"/>
      <c r="B222" s="1615"/>
      <c r="C222" s="1616"/>
      <c r="D222" s="1604"/>
      <c r="E222" s="1617"/>
      <c r="F222" s="1997"/>
      <c r="G222" s="1604"/>
      <c r="H222" s="1539"/>
    </row>
    <row r="223" spans="1:8" x14ac:dyDescent="0.2">
      <c r="A223" s="1604"/>
      <c r="B223" s="1615"/>
      <c r="C223" s="1616"/>
      <c r="D223" s="1604"/>
      <c r="E223" s="1617"/>
      <c r="F223" s="1997"/>
      <c r="G223" s="1604"/>
      <c r="H223" s="1539"/>
    </row>
    <row r="224" spans="1:8" x14ac:dyDescent="0.2">
      <c r="A224" s="1604"/>
      <c r="B224" s="1615"/>
      <c r="C224" s="1616"/>
      <c r="D224" s="1604"/>
      <c r="E224" s="1617"/>
      <c r="F224" s="1997"/>
      <c r="G224" s="1604"/>
      <c r="H224" s="1539"/>
    </row>
    <row r="225" spans="1:8" x14ac:dyDescent="0.2">
      <c r="A225" s="1604"/>
      <c r="B225" s="1615"/>
      <c r="C225" s="1616"/>
      <c r="D225" s="1604"/>
      <c r="E225" s="1617"/>
      <c r="F225" s="1997"/>
      <c r="G225" s="1604"/>
      <c r="H225" s="1539"/>
    </row>
    <row r="226" spans="1:8" x14ac:dyDescent="0.2">
      <c r="A226" s="1604"/>
      <c r="B226" s="1615"/>
      <c r="C226" s="1616"/>
      <c r="D226" s="1604"/>
      <c r="E226" s="1617"/>
      <c r="F226" s="1997"/>
      <c r="G226" s="1604"/>
      <c r="H226" s="1539"/>
    </row>
    <row r="227" spans="1:8" x14ac:dyDescent="0.2">
      <c r="A227" s="1604"/>
      <c r="B227" s="1615"/>
      <c r="C227" s="1616"/>
      <c r="D227" s="1604"/>
      <c r="E227" s="1617"/>
      <c r="F227" s="1997"/>
      <c r="G227" s="1604"/>
      <c r="H227" s="1539"/>
    </row>
    <row r="228" spans="1:8" x14ac:dyDescent="0.2">
      <c r="A228" s="1604"/>
      <c r="B228" s="1615"/>
      <c r="C228" s="1616"/>
      <c r="D228" s="1604"/>
      <c r="E228" s="1617"/>
      <c r="F228" s="1997"/>
      <c r="G228" s="1604"/>
      <c r="H228" s="1539"/>
    </row>
    <row r="229" spans="1:8" x14ac:dyDescent="0.2">
      <c r="A229" s="1604"/>
      <c r="B229" s="1615"/>
      <c r="C229" s="1616"/>
      <c r="D229" s="1604"/>
      <c r="E229" s="1617"/>
      <c r="F229" s="1997"/>
      <c r="G229" s="1604"/>
      <c r="H229" s="1539"/>
    </row>
    <row r="230" spans="1:8" x14ac:dyDescent="0.2">
      <c r="A230" s="1604"/>
      <c r="B230" s="1615"/>
      <c r="C230" s="1616"/>
      <c r="D230" s="1604"/>
      <c r="E230" s="1617"/>
      <c r="F230" s="1997"/>
      <c r="G230" s="1604"/>
      <c r="H230" s="1539"/>
    </row>
    <row r="231" spans="1:8" x14ac:dyDescent="0.2">
      <c r="A231" s="1604"/>
      <c r="B231" s="1615"/>
      <c r="C231" s="1616"/>
      <c r="D231" s="1604"/>
      <c r="E231" s="1617"/>
      <c r="F231" s="1997"/>
      <c r="G231" s="1604"/>
      <c r="H231" s="1539"/>
    </row>
    <row r="232" spans="1:8" x14ac:dyDescent="0.2">
      <c r="A232" s="1604"/>
      <c r="B232" s="1615"/>
      <c r="C232" s="1616"/>
      <c r="D232" s="1604"/>
      <c r="E232" s="1617"/>
      <c r="F232" s="1997"/>
      <c r="G232" s="1604"/>
      <c r="H232" s="1539"/>
    </row>
    <row r="233" spans="1:8" x14ac:dyDescent="0.2">
      <c r="A233" s="1604"/>
      <c r="B233" s="1615"/>
      <c r="C233" s="1616"/>
      <c r="D233" s="1604"/>
      <c r="E233" s="1617"/>
      <c r="F233" s="1997"/>
      <c r="G233" s="1604"/>
      <c r="H233" s="1539"/>
    </row>
    <row r="234" spans="1:8" x14ac:dyDescent="0.2">
      <c r="A234" s="1604"/>
      <c r="B234" s="1615"/>
      <c r="C234" s="1616"/>
      <c r="D234" s="1604"/>
      <c r="E234" s="1617"/>
      <c r="F234" s="1997"/>
      <c r="G234" s="1604"/>
      <c r="H234" s="1539"/>
    </row>
    <row r="235" spans="1:8" x14ac:dyDescent="0.2">
      <c r="A235" s="1604"/>
      <c r="B235" s="1615"/>
      <c r="C235" s="1616"/>
      <c r="D235" s="1604"/>
      <c r="E235" s="1617"/>
      <c r="F235" s="1997"/>
      <c r="G235" s="1604"/>
      <c r="H235" s="1539"/>
    </row>
    <row r="236" spans="1:8" x14ac:dyDescent="0.2">
      <c r="A236" s="1604"/>
      <c r="B236" s="1615"/>
      <c r="C236" s="1616"/>
      <c r="D236" s="1604"/>
      <c r="E236" s="1617"/>
      <c r="F236" s="1997"/>
      <c r="G236" s="1604"/>
      <c r="H236" s="1539"/>
    </row>
    <row r="237" spans="1:8" x14ac:dyDescent="0.2">
      <c r="A237" s="1604"/>
      <c r="B237" s="1615"/>
      <c r="C237" s="1616"/>
      <c r="D237" s="1604"/>
      <c r="E237" s="1617"/>
      <c r="F237" s="1997"/>
      <c r="G237" s="1604"/>
      <c r="H237" s="1539"/>
    </row>
    <row r="238" spans="1:8" x14ac:dyDescent="0.2">
      <c r="A238" s="1604"/>
      <c r="B238" s="1615"/>
      <c r="C238" s="1616"/>
      <c r="D238" s="1604"/>
      <c r="E238" s="1617"/>
      <c r="F238" s="1997"/>
      <c r="G238" s="1604"/>
      <c r="H238" s="1539"/>
    </row>
    <row r="239" spans="1:8" x14ac:dyDescent="0.2">
      <c r="A239" s="1604"/>
      <c r="B239" s="1615"/>
      <c r="C239" s="1616"/>
      <c r="D239" s="1604"/>
      <c r="E239" s="1617"/>
      <c r="F239" s="1997"/>
      <c r="G239" s="1604"/>
      <c r="H239" s="1539"/>
    </row>
    <row r="240" spans="1:8" x14ac:dyDescent="0.2">
      <c r="A240" s="1604"/>
      <c r="B240" s="1615"/>
      <c r="C240" s="1616"/>
      <c r="D240" s="1604"/>
      <c r="E240" s="1617"/>
      <c r="F240" s="1997"/>
      <c r="G240" s="1604"/>
      <c r="H240" s="1539"/>
    </row>
    <row r="241" spans="1:8" x14ac:dyDescent="0.2">
      <c r="A241" s="1604"/>
      <c r="B241" s="1615"/>
      <c r="C241" s="1616"/>
      <c r="D241" s="1604"/>
      <c r="E241" s="1617"/>
      <c r="F241" s="1997"/>
      <c r="G241" s="1604"/>
      <c r="H241" s="1539"/>
    </row>
    <row r="242" spans="1:8" x14ac:dyDescent="0.2">
      <c r="A242" s="1604"/>
      <c r="B242" s="1615"/>
      <c r="C242" s="1616"/>
      <c r="D242" s="1604"/>
      <c r="E242" s="1617"/>
      <c r="F242" s="1997"/>
      <c r="G242" s="1604"/>
      <c r="H242" s="1539"/>
    </row>
    <row r="243" spans="1:8" x14ac:dyDescent="0.2">
      <c r="A243" s="1604"/>
      <c r="B243" s="1615"/>
      <c r="C243" s="1616"/>
      <c r="D243" s="1604"/>
      <c r="E243" s="1617"/>
      <c r="F243" s="1997"/>
      <c r="G243" s="1604"/>
      <c r="H243" s="1539"/>
    </row>
    <row r="244" spans="1:8" x14ac:dyDescent="0.2">
      <c r="A244" s="1604"/>
      <c r="B244" s="1615"/>
      <c r="C244" s="1616"/>
      <c r="D244" s="1604"/>
      <c r="E244" s="1617"/>
      <c r="F244" s="1997"/>
      <c r="G244" s="1604"/>
      <c r="H244" s="1539"/>
    </row>
    <row r="245" spans="1:8" x14ac:dyDescent="0.2">
      <c r="A245" s="1604"/>
      <c r="B245" s="1615"/>
      <c r="C245" s="1616"/>
      <c r="D245" s="1604"/>
      <c r="E245" s="1617"/>
      <c r="F245" s="1997"/>
      <c r="G245" s="1604"/>
      <c r="H245" s="1539"/>
    </row>
    <row r="246" spans="1:8" x14ac:dyDescent="0.2">
      <c r="A246" s="1604"/>
      <c r="B246" s="1615"/>
      <c r="C246" s="1616"/>
      <c r="D246" s="1604"/>
      <c r="E246" s="1617"/>
      <c r="F246" s="1997"/>
      <c r="G246" s="1604"/>
      <c r="H246" s="1539"/>
    </row>
    <row r="247" spans="1:8" x14ac:dyDescent="0.2">
      <c r="A247" s="1604"/>
      <c r="B247" s="1615"/>
      <c r="C247" s="1616"/>
      <c r="D247" s="1604"/>
      <c r="E247" s="1617"/>
      <c r="F247" s="1997"/>
      <c r="G247" s="1604"/>
      <c r="H247" s="1539"/>
    </row>
    <row r="248" spans="1:8" x14ac:dyDescent="0.2">
      <c r="A248" s="1604"/>
      <c r="B248" s="1615"/>
      <c r="C248" s="1616"/>
      <c r="D248" s="1604"/>
      <c r="E248" s="1617"/>
      <c r="F248" s="1997"/>
      <c r="G248" s="1604"/>
      <c r="H248" s="1539"/>
    </row>
    <row r="249" spans="1:8" x14ac:dyDescent="0.2">
      <c r="A249" s="712"/>
      <c r="B249" s="1557"/>
      <c r="C249" s="1558"/>
      <c r="D249" s="712"/>
      <c r="E249" s="1559"/>
      <c r="F249" s="1980"/>
      <c r="G249" s="712"/>
    </row>
    <row r="250" spans="1:8" x14ac:dyDescent="0.2">
      <c r="A250" s="712"/>
      <c r="B250" s="1557"/>
      <c r="C250" s="1558"/>
      <c r="D250" s="712"/>
      <c r="E250" s="1559"/>
      <c r="F250" s="1980"/>
      <c r="G250" s="712"/>
    </row>
    <row r="251" spans="1:8" x14ac:dyDescent="0.2">
      <c r="A251" s="712"/>
      <c r="B251" s="1557"/>
      <c r="C251" s="1558"/>
      <c r="D251" s="712"/>
      <c r="E251" s="1559"/>
      <c r="F251" s="1980"/>
      <c r="G251" s="712"/>
    </row>
    <row r="252" spans="1:8" x14ac:dyDescent="0.2">
      <c r="A252" s="712"/>
      <c r="B252" s="1557"/>
      <c r="C252" s="1558"/>
      <c r="D252" s="712"/>
      <c r="E252" s="1559"/>
      <c r="F252" s="1980"/>
      <c r="G252" s="712"/>
    </row>
    <row r="253" spans="1:8" x14ac:dyDescent="0.2">
      <c r="A253" s="712"/>
      <c r="B253" s="1557"/>
      <c r="C253" s="1558"/>
      <c r="D253" s="712"/>
      <c r="E253" s="1559"/>
      <c r="F253" s="1980"/>
      <c r="G253" s="712"/>
    </row>
    <row r="254" spans="1:8" x14ac:dyDescent="0.2">
      <c r="A254" s="712"/>
      <c r="B254" s="1557"/>
      <c r="C254" s="1558"/>
      <c r="D254" s="712"/>
      <c r="E254" s="1559"/>
      <c r="F254" s="1980"/>
      <c r="G254" s="712"/>
    </row>
    <row r="255" spans="1:8" x14ac:dyDescent="0.2">
      <c r="A255" s="712"/>
      <c r="B255" s="1557"/>
      <c r="C255" s="1558"/>
      <c r="D255" s="712"/>
      <c r="E255" s="1559"/>
      <c r="F255" s="1980"/>
      <c r="G255" s="712"/>
    </row>
    <row r="256" spans="1:8" x14ac:dyDescent="0.2">
      <c r="A256" s="712"/>
      <c r="B256" s="1557"/>
      <c r="C256" s="1558"/>
      <c r="D256" s="712"/>
      <c r="E256" s="1559"/>
      <c r="F256" s="1980"/>
      <c r="G256" s="712"/>
    </row>
    <row r="257" spans="1:7" x14ac:dyDescent="0.2">
      <c r="A257" s="712"/>
      <c r="B257" s="1557"/>
      <c r="C257" s="1558"/>
      <c r="D257" s="712"/>
      <c r="E257" s="1559"/>
      <c r="F257" s="1980"/>
      <c r="G257" s="712"/>
    </row>
    <row r="258" spans="1:7" x14ac:dyDescent="0.2">
      <c r="A258" s="712"/>
      <c r="B258" s="1557"/>
      <c r="C258" s="1558"/>
      <c r="D258" s="712"/>
      <c r="E258" s="1559"/>
      <c r="F258" s="1980"/>
      <c r="G258" s="712"/>
    </row>
    <row r="259" spans="1:7" x14ac:dyDescent="0.2">
      <c r="A259" s="712"/>
      <c r="B259" s="1557"/>
      <c r="C259" s="1558"/>
      <c r="D259" s="712"/>
      <c r="E259" s="1559"/>
      <c r="F259" s="1980"/>
      <c r="G259" s="712"/>
    </row>
    <row r="260" spans="1:7" x14ac:dyDescent="0.2">
      <c r="A260" s="712"/>
      <c r="B260" s="1557"/>
      <c r="C260" s="1558"/>
      <c r="D260" s="712"/>
      <c r="E260" s="1559"/>
      <c r="F260" s="1980"/>
      <c r="G260" s="712"/>
    </row>
    <row r="261" spans="1:7" x14ac:dyDescent="0.2">
      <c r="A261" s="712"/>
      <c r="B261" s="1557"/>
      <c r="C261" s="1558"/>
      <c r="D261" s="712"/>
      <c r="E261" s="1559"/>
      <c r="F261" s="1980"/>
      <c r="G261" s="712"/>
    </row>
    <row r="262" spans="1:7" x14ac:dyDescent="0.2">
      <c r="A262" s="712"/>
      <c r="B262" s="1557"/>
      <c r="C262" s="1558"/>
      <c r="D262" s="712"/>
      <c r="E262" s="1559"/>
      <c r="F262" s="1980"/>
      <c r="G262" s="712"/>
    </row>
    <row r="263" spans="1:7" x14ac:dyDescent="0.2">
      <c r="A263" s="712"/>
      <c r="B263" s="1557"/>
      <c r="C263" s="1558"/>
      <c r="D263" s="712"/>
      <c r="E263" s="1559"/>
      <c r="F263" s="1980"/>
      <c r="G263" s="712"/>
    </row>
    <row r="264" spans="1:7" x14ac:dyDescent="0.2">
      <c r="A264" s="712"/>
      <c r="B264" s="1557"/>
      <c r="C264" s="1558"/>
      <c r="D264" s="712"/>
      <c r="E264" s="1559"/>
      <c r="F264" s="1980"/>
      <c r="G264" s="712"/>
    </row>
    <row r="265" spans="1:7" x14ac:dyDescent="0.2">
      <c r="A265" s="712"/>
      <c r="B265" s="1557"/>
      <c r="C265" s="1558"/>
      <c r="D265" s="712"/>
      <c r="E265" s="1559"/>
      <c r="F265" s="1980"/>
      <c r="G265" s="712"/>
    </row>
    <row r="266" spans="1:7" x14ac:dyDescent="0.2">
      <c r="A266" s="712"/>
      <c r="B266" s="1557"/>
      <c r="C266" s="1558"/>
      <c r="D266" s="712"/>
      <c r="E266" s="1559"/>
      <c r="F266" s="1980"/>
      <c r="G266" s="712"/>
    </row>
    <row r="267" spans="1:7" x14ac:dyDescent="0.2">
      <c r="A267" s="712"/>
      <c r="B267" s="1557"/>
      <c r="C267" s="1558"/>
      <c r="D267" s="712"/>
      <c r="E267" s="1559"/>
      <c r="F267" s="1980"/>
      <c r="G267" s="712"/>
    </row>
    <row r="268" spans="1:7" x14ac:dyDescent="0.2">
      <c r="A268" s="712"/>
      <c r="B268" s="1557"/>
      <c r="C268" s="1558"/>
      <c r="D268" s="712"/>
      <c r="E268" s="1559"/>
      <c r="F268" s="1980"/>
      <c r="G268" s="712"/>
    </row>
    <row r="269" spans="1:7" x14ac:dyDescent="0.2">
      <c r="A269" s="712"/>
      <c r="B269" s="1557"/>
      <c r="C269" s="1558"/>
      <c r="D269" s="712"/>
      <c r="E269" s="1559"/>
      <c r="F269" s="1980"/>
      <c r="G269" s="712"/>
    </row>
    <row r="270" spans="1:7" x14ac:dyDescent="0.2">
      <c r="A270" s="712"/>
      <c r="B270" s="1557"/>
      <c r="C270" s="1558"/>
      <c r="D270" s="712"/>
      <c r="E270" s="1559"/>
      <c r="F270" s="1980"/>
      <c r="G270" s="712"/>
    </row>
    <row r="271" spans="1:7" x14ac:dyDescent="0.2">
      <c r="A271" s="712"/>
      <c r="B271" s="1557"/>
      <c r="C271" s="1558"/>
      <c r="D271" s="712"/>
      <c r="E271" s="1559"/>
      <c r="F271" s="1980"/>
      <c r="G271" s="712"/>
    </row>
    <row r="272" spans="1:7" x14ac:dyDescent="0.2">
      <c r="A272" s="712"/>
      <c r="B272" s="1557"/>
      <c r="C272" s="1558"/>
      <c r="D272" s="712"/>
      <c r="E272" s="1559"/>
      <c r="F272" s="1980"/>
      <c r="G272" s="712"/>
    </row>
    <row r="273" spans="1:7" x14ac:dyDescent="0.2">
      <c r="A273" s="712"/>
      <c r="B273" s="712"/>
      <c r="C273" s="1558"/>
      <c r="D273" s="712"/>
      <c r="E273" s="1559"/>
      <c r="F273" s="1980"/>
      <c r="G273" s="712"/>
    </row>
    <row r="274" spans="1:7" x14ac:dyDescent="0.2">
      <c r="A274" s="712"/>
      <c r="B274" s="712"/>
      <c r="C274" s="1558"/>
      <c r="D274" s="712"/>
      <c r="E274" s="1559"/>
      <c r="F274" s="1980"/>
      <c r="G274" s="712"/>
    </row>
    <row r="275" spans="1:7" x14ac:dyDescent="0.2">
      <c r="A275" s="712"/>
      <c r="B275" s="712"/>
      <c r="C275" s="1558"/>
      <c r="D275" s="712"/>
      <c r="E275" s="1559"/>
      <c r="F275" s="1980"/>
      <c r="G275" s="712"/>
    </row>
    <row r="276" spans="1:7" x14ac:dyDescent="0.2">
      <c r="A276" s="712"/>
      <c r="B276" s="712"/>
      <c r="C276" s="1558"/>
      <c r="D276" s="712"/>
      <c r="E276" s="1559"/>
      <c r="F276" s="1980"/>
      <c r="G276" s="712"/>
    </row>
    <row r="277" spans="1:7" x14ac:dyDescent="0.2">
      <c r="A277" s="712"/>
      <c r="B277" s="712"/>
      <c r="C277" s="1558"/>
      <c r="D277" s="712"/>
      <c r="E277" s="1559"/>
      <c r="F277" s="1980"/>
      <c r="G277" s="712"/>
    </row>
    <row r="278" spans="1:7" x14ac:dyDescent="0.2">
      <c r="A278" s="712"/>
      <c r="B278" s="712"/>
      <c r="C278" s="1558"/>
      <c r="D278" s="712"/>
      <c r="E278" s="1559"/>
      <c r="F278" s="1980"/>
      <c r="G278" s="712"/>
    </row>
    <row r="279" spans="1:7" x14ac:dyDescent="0.2">
      <c r="A279" s="712"/>
      <c r="B279" s="712"/>
      <c r="C279" s="1558"/>
      <c r="D279" s="712"/>
      <c r="E279" s="1559"/>
      <c r="F279" s="1980"/>
      <c r="G279" s="712"/>
    </row>
    <row r="280" spans="1:7" x14ac:dyDescent="0.2">
      <c r="A280" s="712"/>
      <c r="B280" s="712"/>
      <c r="C280" s="1558"/>
      <c r="D280" s="712"/>
      <c r="E280" s="1559"/>
      <c r="F280" s="1980"/>
      <c r="G280" s="712"/>
    </row>
    <row r="281" spans="1:7" x14ac:dyDescent="0.2">
      <c r="A281" s="712"/>
      <c r="B281" s="712"/>
      <c r="C281" s="1558"/>
      <c r="D281" s="712"/>
      <c r="E281" s="1559"/>
      <c r="F281" s="1980"/>
      <c r="G281" s="712"/>
    </row>
    <row r="282" spans="1:7" x14ac:dyDescent="0.2">
      <c r="A282" s="712"/>
      <c r="B282" s="712"/>
      <c r="C282" s="1558"/>
      <c r="D282" s="712"/>
      <c r="E282" s="1559"/>
      <c r="F282" s="1980"/>
      <c r="G282" s="712"/>
    </row>
    <row r="283" spans="1:7" x14ac:dyDescent="0.2">
      <c r="A283" s="712"/>
      <c r="B283" s="712"/>
      <c r="C283" s="1558"/>
      <c r="D283" s="712"/>
      <c r="E283" s="1559"/>
      <c r="F283" s="1980"/>
      <c r="G283" s="712"/>
    </row>
    <row r="284" spans="1:7" x14ac:dyDescent="0.2">
      <c r="A284" s="712"/>
      <c r="B284" s="712"/>
      <c r="C284" s="1558"/>
      <c r="D284" s="712"/>
      <c r="E284" s="1559"/>
      <c r="F284" s="1980"/>
      <c r="G284" s="712"/>
    </row>
    <row r="285" spans="1:7" x14ac:dyDescent="0.2">
      <c r="A285" s="712"/>
      <c r="B285" s="712"/>
      <c r="C285" s="1558"/>
      <c r="D285" s="712"/>
      <c r="E285" s="1559"/>
      <c r="F285" s="1980"/>
      <c r="G285" s="712"/>
    </row>
    <row r="286" spans="1:7" x14ac:dyDescent="0.2">
      <c r="A286" s="712"/>
      <c r="B286" s="712"/>
      <c r="C286" s="1558"/>
      <c r="D286" s="712"/>
      <c r="E286" s="1559"/>
      <c r="F286" s="1980"/>
      <c r="G286" s="712"/>
    </row>
    <row r="287" spans="1:7" x14ac:dyDescent="0.2">
      <c r="A287" s="712"/>
      <c r="B287" s="712"/>
      <c r="C287" s="1558"/>
      <c r="D287" s="712"/>
      <c r="E287" s="1559"/>
      <c r="F287" s="1980"/>
      <c r="G287" s="712"/>
    </row>
    <row r="288" spans="1:7" x14ac:dyDescent="0.2">
      <c r="A288" s="712"/>
      <c r="B288" s="712"/>
      <c r="C288" s="1558"/>
      <c r="D288" s="712"/>
      <c r="E288" s="1559"/>
      <c r="F288" s="1980"/>
      <c r="G288" s="712"/>
    </row>
    <row r="289" spans="1:7" x14ac:dyDescent="0.2">
      <c r="A289" s="712"/>
      <c r="B289" s="712"/>
      <c r="C289" s="1558"/>
      <c r="D289" s="712"/>
      <c r="E289" s="1559"/>
      <c r="F289" s="1980"/>
      <c r="G289" s="712"/>
    </row>
    <row r="290" spans="1:7" x14ac:dyDescent="0.2">
      <c r="A290" s="712"/>
      <c r="B290" s="712"/>
      <c r="C290" s="1558"/>
      <c r="D290" s="712"/>
      <c r="E290" s="1559"/>
      <c r="F290" s="1980"/>
      <c r="G290" s="712"/>
    </row>
    <row r="291" spans="1:7" x14ac:dyDescent="0.2">
      <c r="A291" s="712"/>
      <c r="B291" s="712"/>
      <c r="C291" s="1558"/>
      <c r="D291" s="712"/>
      <c r="E291" s="1559"/>
      <c r="F291" s="1980"/>
      <c r="G291" s="712"/>
    </row>
    <row r="292" spans="1:7" x14ac:dyDescent="0.2">
      <c r="A292" s="712"/>
      <c r="B292" s="712"/>
      <c r="C292" s="1558"/>
      <c r="D292" s="712"/>
      <c r="E292" s="1559"/>
      <c r="F292" s="1980"/>
      <c r="G292" s="712"/>
    </row>
    <row r="293" spans="1:7" x14ac:dyDescent="0.2">
      <c r="A293" s="712"/>
      <c r="B293" s="712"/>
      <c r="C293" s="1558"/>
      <c r="D293" s="712"/>
      <c r="E293" s="1559"/>
      <c r="F293" s="1980"/>
      <c r="G293" s="712"/>
    </row>
    <row r="294" spans="1:7" x14ac:dyDescent="0.2">
      <c r="A294" s="712"/>
      <c r="B294" s="712"/>
      <c r="C294" s="1558"/>
      <c r="D294" s="712"/>
      <c r="E294" s="1559"/>
      <c r="F294" s="1980"/>
      <c r="G294" s="712"/>
    </row>
    <row r="295" spans="1:7" ht="12" customHeight="1" x14ac:dyDescent="0.2">
      <c r="A295" s="712"/>
      <c r="B295" s="712"/>
      <c r="C295" s="1558"/>
      <c r="D295" s="712"/>
      <c r="E295" s="1559"/>
      <c r="F295" s="1980"/>
      <c r="G295" s="712"/>
    </row>
    <row r="296" spans="1:7" ht="12" customHeight="1" x14ac:dyDescent="0.2">
      <c r="A296" s="712"/>
      <c r="B296" s="712"/>
      <c r="C296" s="1558"/>
      <c r="D296" s="712"/>
      <c r="E296" s="1559"/>
      <c r="F296" s="1980"/>
      <c r="G296" s="712"/>
    </row>
    <row r="297" spans="1:7" ht="12" customHeight="1" x14ac:dyDescent="0.2">
      <c r="A297" s="712"/>
      <c r="B297" s="712"/>
      <c r="C297" s="1558"/>
      <c r="D297" s="712"/>
      <c r="E297" s="1559"/>
      <c r="F297" s="1980"/>
      <c r="G297" s="712"/>
    </row>
    <row r="298" spans="1:7" ht="12" customHeight="1" x14ac:dyDescent="0.2">
      <c r="A298" s="712"/>
      <c r="B298" s="712"/>
      <c r="C298" s="1558"/>
      <c r="D298" s="712"/>
      <c r="E298" s="1559"/>
      <c r="F298" s="1980"/>
      <c r="G298" s="712"/>
    </row>
    <row r="299" spans="1:7" ht="12" customHeight="1" x14ac:dyDescent="0.2">
      <c r="A299" s="712"/>
      <c r="B299" s="712"/>
      <c r="C299" s="1558"/>
      <c r="D299" s="712"/>
      <c r="E299" s="1559"/>
      <c r="F299" s="1980"/>
      <c r="G299" s="712"/>
    </row>
    <row r="300" spans="1:7" ht="12" customHeight="1" x14ac:dyDescent="0.2">
      <c r="A300" s="712"/>
      <c r="B300" s="712"/>
      <c r="C300" s="1558"/>
      <c r="D300" s="712"/>
      <c r="E300" s="1559"/>
      <c r="F300" s="1980"/>
      <c r="G300" s="712"/>
    </row>
    <row r="301" spans="1:7" ht="12" customHeight="1" x14ac:dyDescent="0.2">
      <c r="A301" s="712"/>
      <c r="B301" s="712"/>
      <c r="C301" s="1558"/>
      <c r="D301" s="712"/>
      <c r="E301" s="1559"/>
      <c r="F301" s="1980"/>
      <c r="G301" s="712"/>
    </row>
    <row r="302" spans="1:7" ht="12" customHeight="1" x14ac:dyDescent="0.2">
      <c r="A302" s="712"/>
      <c r="B302" s="712"/>
      <c r="C302" s="1558"/>
      <c r="D302" s="712"/>
      <c r="E302" s="1559"/>
      <c r="F302" s="1980"/>
      <c r="G302" s="712"/>
    </row>
    <row r="303" spans="1:7" ht="12" customHeight="1" x14ac:dyDescent="0.2">
      <c r="A303" s="712"/>
      <c r="B303" s="712"/>
      <c r="C303" s="1558"/>
      <c r="D303" s="712"/>
      <c r="E303" s="1559"/>
      <c r="F303" s="1980"/>
      <c r="G303" s="712"/>
    </row>
    <row r="304" spans="1:7" ht="12" customHeight="1" x14ac:dyDescent="0.2">
      <c r="A304" s="712"/>
      <c r="B304" s="712"/>
      <c r="C304" s="1558"/>
      <c r="D304" s="712"/>
      <c r="E304" s="1559"/>
      <c r="F304" s="1980"/>
      <c r="G304" s="712"/>
    </row>
    <row r="305" spans="1:7" ht="12" customHeight="1" x14ac:dyDescent="0.2">
      <c r="A305" s="712"/>
      <c r="B305" s="712"/>
      <c r="C305" s="1558"/>
      <c r="D305" s="712"/>
      <c r="E305" s="1559"/>
      <c r="F305" s="1980"/>
      <c r="G305" s="712"/>
    </row>
    <row r="306" spans="1:7" ht="12" customHeight="1" x14ac:dyDescent="0.2">
      <c r="A306" s="712"/>
      <c r="B306" s="712"/>
      <c r="C306" s="1558"/>
      <c r="D306" s="712"/>
      <c r="E306" s="1559"/>
      <c r="F306" s="1980"/>
      <c r="G306" s="712"/>
    </row>
    <row r="307" spans="1:7" ht="12" customHeight="1" x14ac:dyDescent="0.2">
      <c r="A307" s="712"/>
      <c r="B307" s="712"/>
      <c r="C307" s="1558"/>
      <c r="D307" s="712"/>
      <c r="E307" s="1559"/>
      <c r="F307" s="1980"/>
      <c r="G307" s="712"/>
    </row>
    <row r="308" spans="1:7" ht="12" customHeight="1" x14ac:dyDescent="0.2">
      <c r="A308" s="712"/>
      <c r="B308" s="712"/>
      <c r="C308" s="1558"/>
      <c r="D308" s="712"/>
      <c r="E308" s="1559"/>
      <c r="F308" s="1980"/>
      <c r="G308" s="712"/>
    </row>
    <row r="309" spans="1:7" ht="12" customHeight="1" x14ac:dyDescent="0.2">
      <c r="A309" s="712"/>
      <c r="B309" s="712"/>
      <c r="C309" s="1558"/>
      <c r="D309" s="712"/>
      <c r="E309" s="1559"/>
      <c r="F309" s="1980"/>
      <c r="G309" s="712"/>
    </row>
    <row r="310" spans="1:7" ht="12" customHeight="1" x14ac:dyDescent="0.2">
      <c r="A310" s="712"/>
      <c r="B310" s="712"/>
      <c r="C310" s="1558"/>
      <c r="D310" s="712"/>
      <c r="E310" s="1559"/>
      <c r="F310" s="1980"/>
      <c r="G310" s="712"/>
    </row>
    <row r="311" spans="1:7" ht="12" customHeight="1" x14ac:dyDescent="0.2">
      <c r="A311" s="712"/>
      <c r="B311" s="712"/>
      <c r="C311" s="1558"/>
      <c r="D311" s="712"/>
      <c r="E311" s="1559"/>
      <c r="F311" s="1980"/>
      <c r="G311" s="712"/>
    </row>
    <row r="312" spans="1:7" ht="12" customHeight="1" x14ac:dyDescent="0.2">
      <c r="A312" s="712"/>
      <c r="B312" s="712"/>
      <c r="C312" s="1558"/>
      <c r="D312" s="712"/>
      <c r="E312" s="1559"/>
      <c r="F312" s="1980"/>
      <c r="G312" s="712"/>
    </row>
    <row r="313" spans="1:7" ht="12" customHeight="1" x14ac:dyDescent="0.2">
      <c r="A313" s="712"/>
      <c r="B313" s="712"/>
      <c r="C313" s="1558"/>
      <c r="D313" s="712"/>
      <c r="E313" s="1559"/>
      <c r="F313" s="1980"/>
      <c r="G313" s="712"/>
    </row>
    <row r="314" spans="1:7" ht="12" customHeight="1" x14ac:dyDescent="0.2">
      <c r="A314" s="712"/>
      <c r="B314" s="712"/>
      <c r="C314" s="1558"/>
      <c r="D314" s="712"/>
      <c r="E314" s="1559"/>
      <c r="F314" s="1980"/>
      <c r="G314" s="712"/>
    </row>
    <row r="315" spans="1:7" ht="12" customHeight="1" x14ac:dyDescent="0.2">
      <c r="A315" s="712"/>
      <c r="B315" s="712"/>
      <c r="C315" s="1558"/>
      <c r="D315" s="712"/>
      <c r="E315" s="1559"/>
      <c r="F315" s="1980"/>
      <c r="G315" s="712"/>
    </row>
    <row r="316" spans="1:7" ht="12" customHeight="1" x14ac:dyDescent="0.2">
      <c r="A316" s="712"/>
      <c r="B316" s="712"/>
      <c r="C316" s="1558"/>
      <c r="D316" s="712"/>
      <c r="E316" s="1559"/>
      <c r="F316" s="1980"/>
      <c r="G316" s="712"/>
    </row>
    <row r="317" spans="1:7" ht="12" customHeight="1" x14ac:dyDescent="0.2">
      <c r="A317" s="712"/>
      <c r="B317" s="712"/>
      <c r="C317" s="1558"/>
      <c r="D317" s="712"/>
      <c r="E317" s="1559"/>
      <c r="F317" s="1980"/>
      <c r="G317" s="712"/>
    </row>
    <row r="318" spans="1:7" ht="12" customHeight="1" x14ac:dyDescent="0.2">
      <c r="A318" s="712"/>
      <c r="B318" s="712"/>
      <c r="C318" s="1558"/>
      <c r="D318" s="712"/>
      <c r="E318" s="1559"/>
      <c r="F318" s="1980"/>
      <c r="G318" s="712"/>
    </row>
    <row r="319" spans="1:7" ht="12" customHeight="1" x14ac:dyDescent="0.2">
      <c r="A319" s="712"/>
      <c r="B319" s="712"/>
      <c r="C319" s="1558"/>
      <c r="D319" s="712"/>
      <c r="E319" s="1559"/>
      <c r="F319" s="1980"/>
      <c r="G319" s="712"/>
    </row>
    <row r="320" spans="1:7" ht="12" customHeight="1" x14ac:dyDescent="0.2">
      <c r="A320" s="712"/>
      <c r="B320" s="712"/>
      <c r="C320" s="1558"/>
      <c r="D320" s="712"/>
      <c r="E320" s="1559"/>
      <c r="F320" s="1980"/>
      <c r="G320" s="712"/>
    </row>
    <row r="321" spans="1:7" ht="12" customHeight="1" x14ac:dyDescent="0.2">
      <c r="A321" s="712"/>
      <c r="B321" s="712"/>
      <c r="C321" s="1558"/>
      <c r="D321" s="712"/>
      <c r="E321" s="1559"/>
      <c r="F321" s="1980"/>
      <c r="G321" s="712"/>
    </row>
    <row r="322" spans="1:7" ht="12" customHeight="1" x14ac:dyDescent="0.2">
      <c r="A322" s="712"/>
      <c r="B322" s="712"/>
      <c r="C322" s="1558"/>
      <c r="D322" s="712"/>
      <c r="E322" s="1559"/>
      <c r="F322" s="1980"/>
      <c r="G322" s="712"/>
    </row>
    <row r="323" spans="1:7" ht="12" customHeight="1" x14ac:dyDescent="0.2">
      <c r="A323" s="712"/>
      <c r="B323" s="712"/>
      <c r="C323" s="1558"/>
      <c r="D323" s="712"/>
      <c r="E323" s="1559"/>
      <c r="F323" s="1980"/>
      <c r="G323" s="712"/>
    </row>
    <row r="324" spans="1:7" ht="12" customHeight="1" x14ac:dyDescent="0.2">
      <c r="A324" s="712"/>
      <c r="B324" s="712"/>
      <c r="C324" s="1558"/>
      <c r="D324" s="712"/>
      <c r="E324" s="1559"/>
      <c r="F324" s="1980"/>
      <c r="G324" s="712"/>
    </row>
    <row r="325" spans="1:7" ht="12" customHeight="1" x14ac:dyDescent="0.2">
      <c r="A325" s="712"/>
      <c r="B325" s="712"/>
      <c r="C325" s="1558"/>
      <c r="D325" s="712"/>
      <c r="E325" s="1559"/>
      <c r="F325" s="1980"/>
      <c r="G325" s="712"/>
    </row>
    <row r="326" spans="1:7" ht="12" customHeight="1" x14ac:dyDescent="0.2">
      <c r="A326" s="712"/>
      <c r="B326" s="712"/>
      <c r="C326" s="1558"/>
      <c r="D326" s="712"/>
      <c r="E326" s="1559"/>
      <c r="F326" s="1980"/>
      <c r="G326" s="712"/>
    </row>
    <row r="327" spans="1:7" ht="12" customHeight="1" x14ac:dyDescent="0.2">
      <c r="A327" s="712"/>
      <c r="B327" s="712"/>
      <c r="C327" s="1558"/>
      <c r="D327" s="712"/>
      <c r="E327" s="1559"/>
      <c r="F327" s="1980"/>
      <c r="G327" s="712"/>
    </row>
    <row r="328" spans="1:7" ht="12" customHeight="1" x14ac:dyDescent="0.2">
      <c r="A328" s="712"/>
      <c r="B328" s="712"/>
      <c r="C328" s="1558"/>
      <c r="D328" s="712"/>
      <c r="E328" s="1559"/>
      <c r="F328" s="1980"/>
      <c r="G328" s="712"/>
    </row>
    <row r="329" spans="1:7" ht="12" customHeight="1" x14ac:dyDescent="0.2">
      <c r="A329" s="712"/>
      <c r="B329" s="712"/>
      <c r="C329" s="1558"/>
      <c r="D329" s="712"/>
      <c r="E329" s="1559"/>
      <c r="F329" s="1980"/>
      <c r="G329" s="712"/>
    </row>
    <row r="330" spans="1:7" ht="12" customHeight="1" x14ac:dyDescent="0.2">
      <c r="A330" s="712"/>
      <c r="B330" s="712"/>
      <c r="C330" s="1558"/>
      <c r="D330" s="712"/>
      <c r="E330" s="1559"/>
      <c r="F330" s="1980"/>
      <c r="G330" s="712"/>
    </row>
    <row r="331" spans="1:7" ht="12" customHeight="1" x14ac:dyDescent="0.2">
      <c r="A331" s="712"/>
      <c r="B331" s="712"/>
      <c r="C331" s="1558"/>
      <c r="D331" s="712"/>
      <c r="E331" s="1559"/>
      <c r="F331" s="1980"/>
      <c r="G331" s="712"/>
    </row>
    <row r="332" spans="1:7" ht="12" customHeight="1" x14ac:dyDescent="0.2">
      <c r="A332" s="712"/>
      <c r="B332" s="712"/>
      <c r="C332" s="1558"/>
      <c r="D332" s="712"/>
      <c r="E332" s="1559"/>
      <c r="F332" s="1980"/>
      <c r="G332" s="712"/>
    </row>
    <row r="333" spans="1:7" ht="12" customHeight="1" x14ac:dyDescent="0.2"/>
    <row r="334" spans="1:7" ht="12" customHeight="1" x14ac:dyDescent="0.2"/>
    <row r="335" spans="1:7" ht="12" customHeight="1" x14ac:dyDescent="0.2"/>
    <row r="336" spans="1:7"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75" customHeight="1" x14ac:dyDescent="0.2"/>
    <row r="345" ht="12.75" customHeight="1" x14ac:dyDescent="0.2"/>
  </sheetData>
  <dataValidations count="1">
    <dataValidation type="custom" allowBlank="1" showInputMessage="1" showErrorMessage="1" error="Vnos Cena/EM je dovoljen na dve decimalni mesti." sqref="F25:F28 F30:F34 F39:F45 F47:F49 F51:F52 F54:F56 F58 F63 F65 F67 F72:F73 F75:F76 F81:F83 F85:F88 F92:F96" xr:uid="{18D024FF-E25E-4B32-990E-0ABA82F77179}">
      <formula1>F25=ROUND(F25,2)</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59D68-4425-4151-8BF6-7C9D8066C4B2}">
  <sheetPr>
    <tabColor theme="3" tint="0.59999389629810485"/>
  </sheetPr>
  <dimension ref="A1:BU348"/>
  <sheetViews>
    <sheetView topLeftCell="A82" workbookViewId="0">
      <selection activeCell="L94" sqref="L94"/>
    </sheetView>
  </sheetViews>
  <sheetFormatPr defaultRowHeight="12.75" x14ac:dyDescent="0.2"/>
  <cols>
    <col min="1" max="1" width="5.7109375" style="1491" customWidth="1"/>
    <col min="2" max="2" width="9.7109375" style="1491" customWidth="1"/>
    <col min="3" max="3" width="45.7109375" style="1599" customWidth="1"/>
    <col min="4" max="4" width="5.7109375" style="1491" customWidth="1"/>
    <col min="5" max="5" width="10.7109375" style="1505" customWidth="1"/>
    <col min="6" max="6" width="11.7109375" style="1998" customWidth="1"/>
    <col min="7" max="7" width="12.7109375" style="1491" customWidth="1"/>
    <col min="8" max="15" width="9.140625" style="1491"/>
    <col min="16" max="16" width="12.85546875" style="1491" customWidth="1"/>
    <col min="17" max="256" width="9.140625" style="1491"/>
    <col min="257" max="257" width="5.7109375" style="1491" customWidth="1"/>
    <col min="258" max="258" width="7.85546875" style="1491" customWidth="1"/>
    <col min="259" max="259" width="45.7109375" style="1491" customWidth="1"/>
    <col min="260" max="260" width="5.7109375" style="1491" customWidth="1"/>
    <col min="261" max="261" width="7.42578125" style="1491" customWidth="1"/>
    <col min="262" max="262" width="10.140625" style="1491" customWidth="1"/>
    <col min="263" max="263" width="10.7109375" style="1491" customWidth="1"/>
    <col min="264" max="271" width="9.140625" style="1491"/>
    <col min="272" max="272" width="12.85546875" style="1491" customWidth="1"/>
    <col min="273" max="512" width="9.140625" style="1491"/>
    <col min="513" max="513" width="5.7109375" style="1491" customWidth="1"/>
    <col min="514" max="514" width="7.85546875" style="1491" customWidth="1"/>
    <col min="515" max="515" width="45.7109375" style="1491" customWidth="1"/>
    <col min="516" max="516" width="5.7109375" style="1491" customWidth="1"/>
    <col min="517" max="517" width="7.42578125" style="1491" customWidth="1"/>
    <col min="518" max="518" width="10.140625" style="1491" customWidth="1"/>
    <col min="519" max="519" width="10.7109375" style="1491" customWidth="1"/>
    <col min="520" max="527" width="9.140625" style="1491"/>
    <col min="528" max="528" width="12.85546875" style="1491" customWidth="1"/>
    <col min="529" max="768" width="9.140625" style="1491"/>
    <col min="769" max="769" width="5.7109375" style="1491" customWidth="1"/>
    <col min="770" max="770" width="7.85546875" style="1491" customWidth="1"/>
    <col min="771" max="771" width="45.7109375" style="1491" customWidth="1"/>
    <col min="772" max="772" width="5.7109375" style="1491" customWidth="1"/>
    <col min="773" max="773" width="7.42578125" style="1491" customWidth="1"/>
    <col min="774" max="774" width="10.140625" style="1491" customWidth="1"/>
    <col min="775" max="775" width="10.7109375" style="1491" customWidth="1"/>
    <col min="776" max="783" width="9.140625" style="1491"/>
    <col min="784" max="784" width="12.85546875" style="1491" customWidth="1"/>
    <col min="785" max="1024" width="9.140625" style="1491"/>
    <col min="1025" max="1025" width="5.7109375" style="1491" customWidth="1"/>
    <col min="1026" max="1026" width="7.85546875" style="1491" customWidth="1"/>
    <col min="1027" max="1027" width="45.7109375" style="1491" customWidth="1"/>
    <col min="1028" max="1028" width="5.7109375" style="1491" customWidth="1"/>
    <col min="1029" max="1029" width="7.42578125" style="1491" customWidth="1"/>
    <col min="1030" max="1030" width="10.140625" style="1491" customWidth="1"/>
    <col min="1031" max="1031" width="10.7109375" style="1491" customWidth="1"/>
    <col min="1032" max="1039" width="9.140625" style="1491"/>
    <col min="1040" max="1040" width="12.85546875" style="1491" customWidth="1"/>
    <col min="1041" max="1280" width="9.140625" style="1491"/>
    <col min="1281" max="1281" width="5.7109375" style="1491" customWidth="1"/>
    <col min="1282" max="1282" width="7.85546875" style="1491" customWidth="1"/>
    <col min="1283" max="1283" width="45.7109375" style="1491" customWidth="1"/>
    <col min="1284" max="1284" width="5.7109375" style="1491" customWidth="1"/>
    <col min="1285" max="1285" width="7.42578125" style="1491" customWidth="1"/>
    <col min="1286" max="1286" width="10.140625" style="1491" customWidth="1"/>
    <col min="1287" max="1287" width="10.7109375" style="1491" customWidth="1"/>
    <col min="1288" max="1295" width="9.140625" style="1491"/>
    <col min="1296" max="1296" width="12.85546875" style="1491" customWidth="1"/>
    <col min="1297" max="1536" width="9.140625" style="1491"/>
    <col min="1537" max="1537" width="5.7109375" style="1491" customWidth="1"/>
    <col min="1538" max="1538" width="7.85546875" style="1491" customWidth="1"/>
    <col min="1539" max="1539" width="45.7109375" style="1491" customWidth="1"/>
    <col min="1540" max="1540" width="5.7109375" style="1491" customWidth="1"/>
    <col min="1541" max="1541" width="7.42578125" style="1491" customWidth="1"/>
    <col min="1542" max="1542" width="10.140625" style="1491" customWidth="1"/>
    <col min="1543" max="1543" width="10.7109375" style="1491" customWidth="1"/>
    <col min="1544" max="1551" width="9.140625" style="1491"/>
    <col min="1552" max="1552" width="12.85546875" style="1491" customWidth="1"/>
    <col min="1553" max="1792" width="9.140625" style="1491"/>
    <col min="1793" max="1793" width="5.7109375" style="1491" customWidth="1"/>
    <col min="1794" max="1794" width="7.85546875" style="1491" customWidth="1"/>
    <col min="1795" max="1795" width="45.7109375" style="1491" customWidth="1"/>
    <col min="1796" max="1796" width="5.7109375" style="1491" customWidth="1"/>
    <col min="1797" max="1797" width="7.42578125" style="1491" customWidth="1"/>
    <col min="1798" max="1798" width="10.140625" style="1491" customWidth="1"/>
    <col min="1799" max="1799" width="10.7109375" style="1491" customWidth="1"/>
    <col min="1800" max="1807" width="9.140625" style="1491"/>
    <col min="1808" max="1808" width="12.85546875" style="1491" customWidth="1"/>
    <col min="1809" max="2048" width="9.140625" style="1491"/>
    <col min="2049" max="2049" width="5.7109375" style="1491" customWidth="1"/>
    <col min="2050" max="2050" width="7.85546875" style="1491" customWidth="1"/>
    <col min="2051" max="2051" width="45.7109375" style="1491" customWidth="1"/>
    <col min="2052" max="2052" width="5.7109375" style="1491" customWidth="1"/>
    <col min="2053" max="2053" width="7.42578125" style="1491" customWidth="1"/>
    <col min="2054" max="2054" width="10.140625" style="1491" customWidth="1"/>
    <col min="2055" max="2055" width="10.7109375" style="1491" customWidth="1"/>
    <col min="2056" max="2063" width="9.140625" style="1491"/>
    <col min="2064" max="2064" width="12.85546875" style="1491" customWidth="1"/>
    <col min="2065" max="2304" width="9.140625" style="1491"/>
    <col min="2305" max="2305" width="5.7109375" style="1491" customWidth="1"/>
    <col min="2306" max="2306" width="7.85546875" style="1491" customWidth="1"/>
    <col min="2307" max="2307" width="45.7109375" style="1491" customWidth="1"/>
    <col min="2308" max="2308" width="5.7109375" style="1491" customWidth="1"/>
    <col min="2309" max="2309" width="7.42578125" style="1491" customWidth="1"/>
    <col min="2310" max="2310" width="10.140625" style="1491" customWidth="1"/>
    <col min="2311" max="2311" width="10.7109375" style="1491" customWidth="1"/>
    <col min="2312" max="2319" width="9.140625" style="1491"/>
    <col min="2320" max="2320" width="12.85546875" style="1491" customWidth="1"/>
    <col min="2321" max="2560" width="9.140625" style="1491"/>
    <col min="2561" max="2561" width="5.7109375" style="1491" customWidth="1"/>
    <col min="2562" max="2562" width="7.85546875" style="1491" customWidth="1"/>
    <col min="2563" max="2563" width="45.7109375" style="1491" customWidth="1"/>
    <col min="2564" max="2564" width="5.7109375" style="1491" customWidth="1"/>
    <col min="2565" max="2565" width="7.42578125" style="1491" customWidth="1"/>
    <col min="2566" max="2566" width="10.140625" style="1491" customWidth="1"/>
    <col min="2567" max="2567" width="10.7109375" style="1491" customWidth="1"/>
    <col min="2568" max="2575" width="9.140625" style="1491"/>
    <col min="2576" max="2576" width="12.85546875" style="1491" customWidth="1"/>
    <col min="2577" max="2816" width="9.140625" style="1491"/>
    <col min="2817" max="2817" width="5.7109375" style="1491" customWidth="1"/>
    <col min="2818" max="2818" width="7.85546875" style="1491" customWidth="1"/>
    <col min="2819" max="2819" width="45.7109375" style="1491" customWidth="1"/>
    <col min="2820" max="2820" width="5.7109375" style="1491" customWidth="1"/>
    <col min="2821" max="2821" width="7.42578125" style="1491" customWidth="1"/>
    <col min="2822" max="2822" width="10.140625" style="1491" customWidth="1"/>
    <col min="2823" max="2823" width="10.7109375" style="1491" customWidth="1"/>
    <col min="2824" max="2831" width="9.140625" style="1491"/>
    <col min="2832" max="2832" width="12.85546875" style="1491" customWidth="1"/>
    <col min="2833" max="3072" width="9.140625" style="1491"/>
    <col min="3073" max="3073" width="5.7109375" style="1491" customWidth="1"/>
    <col min="3074" max="3074" width="7.85546875" style="1491" customWidth="1"/>
    <col min="3075" max="3075" width="45.7109375" style="1491" customWidth="1"/>
    <col min="3076" max="3076" width="5.7109375" style="1491" customWidth="1"/>
    <col min="3077" max="3077" width="7.42578125" style="1491" customWidth="1"/>
    <col min="3078" max="3078" width="10.140625" style="1491" customWidth="1"/>
    <col min="3079" max="3079" width="10.7109375" style="1491" customWidth="1"/>
    <col min="3080" max="3087" width="9.140625" style="1491"/>
    <col min="3088" max="3088" width="12.85546875" style="1491" customWidth="1"/>
    <col min="3089" max="3328" width="9.140625" style="1491"/>
    <col min="3329" max="3329" width="5.7109375" style="1491" customWidth="1"/>
    <col min="3330" max="3330" width="7.85546875" style="1491" customWidth="1"/>
    <col min="3331" max="3331" width="45.7109375" style="1491" customWidth="1"/>
    <col min="3332" max="3332" width="5.7109375" style="1491" customWidth="1"/>
    <col min="3333" max="3333" width="7.42578125" style="1491" customWidth="1"/>
    <col min="3334" max="3334" width="10.140625" style="1491" customWidth="1"/>
    <col min="3335" max="3335" width="10.7109375" style="1491" customWidth="1"/>
    <col min="3336" max="3343" width="9.140625" style="1491"/>
    <col min="3344" max="3344" width="12.85546875" style="1491" customWidth="1"/>
    <col min="3345" max="3584" width="9.140625" style="1491"/>
    <col min="3585" max="3585" width="5.7109375" style="1491" customWidth="1"/>
    <col min="3586" max="3586" width="7.85546875" style="1491" customWidth="1"/>
    <col min="3587" max="3587" width="45.7109375" style="1491" customWidth="1"/>
    <col min="3588" max="3588" width="5.7109375" style="1491" customWidth="1"/>
    <col min="3589" max="3589" width="7.42578125" style="1491" customWidth="1"/>
    <col min="3590" max="3590" width="10.140625" style="1491" customWidth="1"/>
    <col min="3591" max="3591" width="10.7109375" style="1491" customWidth="1"/>
    <col min="3592" max="3599" width="9.140625" style="1491"/>
    <col min="3600" max="3600" width="12.85546875" style="1491" customWidth="1"/>
    <col min="3601" max="3840" width="9.140625" style="1491"/>
    <col min="3841" max="3841" width="5.7109375" style="1491" customWidth="1"/>
    <col min="3842" max="3842" width="7.85546875" style="1491" customWidth="1"/>
    <col min="3843" max="3843" width="45.7109375" style="1491" customWidth="1"/>
    <col min="3844" max="3844" width="5.7109375" style="1491" customWidth="1"/>
    <col min="3845" max="3845" width="7.42578125" style="1491" customWidth="1"/>
    <col min="3846" max="3846" width="10.140625" style="1491" customWidth="1"/>
    <col min="3847" max="3847" width="10.7109375" style="1491" customWidth="1"/>
    <col min="3848" max="3855" width="9.140625" style="1491"/>
    <col min="3856" max="3856" width="12.85546875" style="1491" customWidth="1"/>
    <col min="3857" max="4096" width="9.140625" style="1491"/>
    <col min="4097" max="4097" width="5.7109375" style="1491" customWidth="1"/>
    <col min="4098" max="4098" width="7.85546875" style="1491" customWidth="1"/>
    <col min="4099" max="4099" width="45.7109375" style="1491" customWidth="1"/>
    <col min="4100" max="4100" width="5.7109375" style="1491" customWidth="1"/>
    <col min="4101" max="4101" width="7.42578125" style="1491" customWidth="1"/>
    <col min="4102" max="4102" width="10.140625" style="1491" customWidth="1"/>
    <col min="4103" max="4103" width="10.7109375" style="1491" customWidth="1"/>
    <col min="4104" max="4111" width="9.140625" style="1491"/>
    <col min="4112" max="4112" width="12.85546875" style="1491" customWidth="1"/>
    <col min="4113" max="4352" width="9.140625" style="1491"/>
    <col min="4353" max="4353" width="5.7109375" style="1491" customWidth="1"/>
    <col min="4354" max="4354" width="7.85546875" style="1491" customWidth="1"/>
    <col min="4355" max="4355" width="45.7109375" style="1491" customWidth="1"/>
    <col min="4356" max="4356" width="5.7109375" style="1491" customWidth="1"/>
    <col min="4357" max="4357" width="7.42578125" style="1491" customWidth="1"/>
    <col min="4358" max="4358" width="10.140625" style="1491" customWidth="1"/>
    <col min="4359" max="4359" width="10.7109375" style="1491" customWidth="1"/>
    <col min="4360" max="4367" width="9.140625" style="1491"/>
    <col min="4368" max="4368" width="12.85546875" style="1491" customWidth="1"/>
    <col min="4369" max="4608" width="9.140625" style="1491"/>
    <col min="4609" max="4609" width="5.7109375" style="1491" customWidth="1"/>
    <col min="4610" max="4610" width="7.85546875" style="1491" customWidth="1"/>
    <col min="4611" max="4611" width="45.7109375" style="1491" customWidth="1"/>
    <col min="4612" max="4612" width="5.7109375" style="1491" customWidth="1"/>
    <col min="4613" max="4613" width="7.42578125" style="1491" customWidth="1"/>
    <col min="4614" max="4614" width="10.140625" style="1491" customWidth="1"/>
    <col min="4615" max="4615" width="10.7109375" style="1491" customWidth="1"/>
    <col min="4616" max="4623" width="9.140625" style="1491"/>
    <col min="4624" max="4624" width="12.85546875" style="1491" customWidth="1"/>
    <col min="4625" max="4864" width="9.140625" style="1491"/>
    <col min="4865" max="4865" width="5.7109375" style="1491" customWidth="1"/>
    <col min="4866" max="4866" width="7.85546875" style="1491" customWidth="1"/>
    <col min="4867" max="4867" width="45.7109375" style="1491" customWidth="1"/>
    <col min="4868" max="4868" width="5.7109375" style="1491" customWidth="1"/>
    <col min="4869" max="4869" width="7.42578125" style="1491" customWidth="1"/>
    <col min="4870" max="4870" width="10.140625" style="1491" customWidth="1"/>
    <col min="4871" max="4871" width="10.7109375" style="1491" customWidth="1"/>
    <col min="4872" max="4879" width="9.140625" style="1491"/>
    <col min="4880" max="4880" width="12.85546875" style="1491" customWidth="1"/>
    <col min="4881" max="5120" width="9.140625" style="1491"/>
    <col min="5121" max="5121" width="5.7109375" style="1491" customWidth="1"/>
    <col min="5122" max="5122" width="7.85546875" style="1491" customWidth="1"/>
    <col min="5123" max="5123" width="45.7109375" style="1491" customWidth="1"/>
    <col min="5124" max="5124" width="5.7109375" style="1491" customWidth="1"/>
    <col min="5125" max="5125" width="7.42578125" style="1491" customWidth="1"/>
    <col min="5126" max="5126" width="10.140625" style="1491" customWidth="1"/>
    <col min="5127" max="5127" width="10.7109375" style="1491" customWidth="1"/>
    <col min="5128" max="5135" width="9.140625" style="1491"/>
    <col min="5136" max="5136" width="12.85546875" style="1491" customWidth="1"/>
    <col min="5137" max="5376" width="9.140625" style="1491"/>
    <col min="5377" max="5377" width="5.7109375" style="1491" customWidth="1"/>
    <col min="5378" max="5378" width="7.85546875" style="1491" customWidth="1"/>
    <col min="5379" max="5379" width="45.7109375" style="1491" customWidth="1"/>
    <col min="5380" max="5380" width="5.7109375" style="1491" customWidth="1"/>
    <col min="5381" max="5381" width="7.42578125" style="1491" customWidth="1"/>
    <col min="5382" max="5382" width="10.140625" style="1491" customWidth="1"/>
    <col min="5383" max="5383" width="10.7109375" style="1491" customWidth="1"/>
    <col min="5384" max="5391" width="9.140625" style="1491"/>
    <col min="5392" max="5392" width="12.85546875" style="1491" customWidth="1"/>
    <col min="5393" max="5632" width="9.140625" style="1491"/>
    <col min="5633" max="5633" width="5.7109375" style="1491" customWidth="1"/>
    <col min="5634" max="5634" width="7.85546875" style="1491" customWidth="1"/>
    <col min="5635" max="5635" width="45.7109375" style="1491" customWidth="1"/>
    <col min="5636" max="5636" width="5.7109375" style="1491" customWidth="1"/>
    <col min="5637" max="5637" width="7.42578125" style="1491" customWidth="1"/>
    <col min="5638" max="5638" width="10.140625" style="1491" customWidth="1"/>
    <col min="5639" max="5639" width="10.7109375" style="1491" customWidth="1"/>
    <col min="5640" max="5647" width="9.140625" style="1491"/>
    <col min="5648" max="5648" width="12.85546875" style="1491" customWidth="1"/>
    <col min="5649" max="5888" width="9.140625" style="1491"/>
    <col min="5889" max="5889" width="5.7109375" style="1491" customWidth="1"/>
    <col min="5890" max="5890" width="7.85546875" style="1491" customWidth="1"/>
    <col min="5891" max="5891" width="45.7109375" style="1491" customWidth="1"/>
    <col min="5892" max="5892" width="5.7109375" style="1491" customWidth="1"/>
    <col min="5893" max="5893" width="7.42578125" style="1491" customWidth="1"/>
    <col min="5894" max="5894" width="10.140625" style="1491" customWidth="1"/>
    <col min="5895" max="5895" width="10.7109375" style="1491" customWidth="1"/>
    <col min="5896" max="5903" width="9.140625" style="1491"/>
    <col min="5904" max="5904" width="12.85546875" style="1491" customWidth="1"/>
    <col min="5905" max="6144" width="9.140625" style="1491"/>
    <col min="6145" max="6145" width="5.7109375" style="1491" customWidth="1"/>
    <col min="6146" max="6146" width="7.85546875" style="1491" customWidth="1"/>
    <col min="6147" max="6147" width="45.7109375" style="1491" customWidth="1"/>
    <col min="6148" max="6148" width="5.7109375" style="1491" customWidth="1"/>
    <col min="6149" max="6149" width="7.42578125" style="1491" customWidth="1"/>
    <col min="6150" max="6150" width="10.140625" style="1491" customWidth="1"/>
    <col min="6151" max="6151" width="10.7109375" style="1491" customWidth="1"/>
    <col min="6152" max="6159" width="9.140625" style="1491"/>
    <col min="6160" max="6160" width="12.85546875" style="1491" customWidth="1"/>
    <col min="6161" max="6400" width="9.140625" style="1491"/>
    <col min="6401" max="6401" width="5.7109375" style="1491" customWidth="1"/>
    <col min="6402" max="6402" width="7.85546875" style="1491" customWidth="1"/>
    <col min="6403" max="6403" width="45.7109375" style="1491" customWidth="1"/>
    <col min="6404" max="6404" width="5.7109375" style="1491" customWidth="1"/>
    <col min="6405" max="6405" width="7.42578125" style="1491" customWidth="1"/>
    <col min="6406" max="6406" width="10.140625" style="1491" customWidth="1"/>
    <col min="6407" max="6407" width="10.7109375" style="1491" customWidth="1"/>
    <col min="6408" max="6415" width="9.140625" style="1491"/>
    <col min="6416" max="6416" width="12.85546875" style="1491" customWidth="1"/>
    <col min="6417" max="6656" width="9.140625" style="1491"/>
    <col min="6657" max="6657" width="5.7109375" style="1491" customWidth="1"/>
    <col min="6658" max="6658" width="7.85546875" style="1491" customWidth="1"/>
    <col min="6659" max="6659" width="45.7109375" style="1491" customWidth="1"/>
    <col min="6660" max="6660" width="5.7109375" style="1491" customWidth="1"/>
    <col min="6661" max="6661" width="7.42578125" style="1491" customWidth="1"/>
    <col min="6662" max="6662" width="10.140625" style="1491" customWidth="1"/>
    <col min="6663" max="6663" width="10.7109375" style="1491" customWidth="1"/>
    <col min="6664" max="6671" width="9.140625" style="1491"/>
    <col min="6672" max="6672" width="12.85546875" style="1491" customWidth="1"/>
    <col min="6673" max="6912" width="9.140625" style="1491"/>
    <col min="6913" max="6913" width="5.7109375" style="1491" customWidth="1"/>
    <col min="6914" max="6914" width="7.85546875" style="1491" customWidth="1"/>
    <col min="6915" max="6915" width="45.7109375" style="1491" customWidth="1"/>
    <col min="6916" max="6916" width="5.7109375" style="1491" customWidth="1"/>
    <col min="6917" max="6917" width="7.42578125" style="1491" customWidth="1"/>
    <col min="6918" max="6918" width="10.140625" style="1491" customWidth="1"/>
    <col min="6919" max="6919" width="10.7109375" style="1491" customWidth="1"/>
    <col min="6920" max="6927" width="9.140625" style="1491"/>
    <col min="6928" max="6928" width="12.85546875" style="1491" customWidth="1"/>
    <col min="6929" max="7168" width="9.140625" style="1491"/>
    <col min="7169" max="7169" width="5.7109375" style="1491" customWidth="1"/>
    <col min="7170" max="7170" width="7.85546875" style="1491" customWidth="1"/>
    <col min="7171" max="7171" width="45.7109375" style="1491" customWidth="1"/>
    <col min="7172" max="7172" width="5.7109375" style="1491" customWidth="1"/>
    <col min="7173" max="7173" width="7.42578125" style="1491" customWidth="1"/>
    <col min="7174" max="7174" width="10.140625" style="1491" customWidth="1"/>
    <col min="7175" max="7175" width="10.7109375" style="1491" customWidth="1"/>
    <col min="7176" max="7183" width="9.140625" style="1491"/>
    <col min="7184" max="7184" width="12.85546875" style="1491" customWidth="1"/>
    <col min="7185" max="7424" width="9.140625" style="1491"/>
    <col min="7425" max="7425" width="5.7109375" style="1491" customWidth="1"/>
    <col min="7426" max="7426" width="7.85546875" style="1491" customWidth="1"/>
    <col min="7427" max="7427" width="45.7109375" style="1491" customWidth="1"/>
    <col min="7428" max="7428" width="5.7109375" style="1491" customWidth="1"/>
    <col min="7429" max="7429" width="7.42578125" style="1491" customWidth="1"/>
    <col min="7430" max="7430" width="10.140625" style="1491" customWidth="1"/>
    <col min="7431" max="7431" width="10.7109375" style="1491" customWidth="1"/>
    <col min="7432" max="7439" width="9.140625" style="1491"/>
    <col min="7440" max="7440" width="12.85546875" style="1491" customWidth="1"/>
    <col min="7441" max="7680" width="9.140625" style="1491"/>
    <col min="7681" max="7681" width="5.7109375" style="1491" customWidth="1"/>
    <col min="7682" max="7682" width="7.85546875" style="1491" customWidth="1"/>
    <col min="7683" max="7683" width="45.7109375" style="1491" customWidth="1"/>
    <col min="7684" max="7684" width="5.7109375" style="1491" customWidth="1"/>
    <col min="7685" max="7685" width="7.42578125" style="1491" customWidth="1"/>
    <col min="7686" max="7686" width="10.140625" style="1491" customWidth="1"/>
    <col min="7687" max="7687" width="10.7109375" style="1491" customWidth="1"/>
    <col min="7688" max="7695" width="9.140625" style="1491"/>
    <col min="7696" max="7696" width="12.85546875" style="1491" customWidth="1"/>
    <col min="7697" max="7936" width="9.140625" style="1491"/>
    <col min="7937" max="7937" width="5.7109375" style="1491" customWidth="1"/>
    <col min="7938" max="7938" width="7.85546875" style="1491" customWidth="1"/>
    <col min="7939" max="7939" width="45.7109375" style="1491" customWidth="1"/>
    <col min="7940" max="7940" width="5.7109375" style="1491" customWidth="1"/>
    <col min="7941" max="7941" width="7.42578125" style="1491" customWidth="1"/>
    <col min="7942" max="7942" width="10.140625" style="1491" customWidth="1"/>
    <col min="7943" max="7943" width="10.7109375" style="1491" customWidth="1"/>
    <col min="7944" max="7951" width="9.140625" style="1491"/>
    <col min="7952" max="7952" width="12.85546875" style="1491" customWidth="1"/>
    <col min="7953" max="8192" width="9.140625" style="1491"/>
    <col min="8193" max="8193" width="5.7109375" style="1491" customWidth="1"/>
    <col min="8194" max="8194" width="7.85546875" style="1491" customWidth="1"/>
    <col min="8195" max="8195" width="45.7109375" style="1491" customWidth="1"/>
    <col min="8196" max="8196" width="5.7109375" style="1491" customWidth="1"/>
    <col min="8197" max="8197" width="7.42578125" style="1491" customWidth="1"/>
    <col min="8198" max="8198" width="10.140625" style="1491" customWidth="1"/>
    <col min="8199" max="8199" width="10.7109375" style="1491" customWidth="1"/>
    <col min="8200" max="8207" width="9.140625" style="1491"/>
    <col min="8208" max="8208" width="12.85546875" style="1491" customWidth="1"/>
    <col min="8209" max="8448" width="9.140625" style="1491"/>
    <col min="8449" max="8449" width="5.7109375" style="1491" customWidth="1"/>
    <col min="8450" max="8450" width="7.85546875" style="1491" customWidth="1"/>
    <col min="8451" max="8451" width="45.7109375" style="1491" customWidth="1"/>
    <col min="8452" max="8452" width="5.7109375" style="1491" customWidth="1"/>
    <col min="8453" max="8453" width="7.42578125" style="1491" customWidth="1"/>
    <col min="8454" max="8454" width="10.140625" style="1491" customWidth="1"/>
    <col min="8455" max="8455" width="10.7109375" style="1491" customWidth="1"/>
    <col min="8456" max="8463" width="9.140625" style="1491"/>
    <col min="8464" max="8464" width="12.85546875" style="1491" customWidth="1"/>
    <col min="8465" max="8704" width="9.140625" style="1491"/>
    <col min="8705" max="8705" width="5.7109375" style="1491" customWidth="1"/>
    <col min="8706" max="8706" width="7.85546875" style="1491" customWidth="1"/>
    <col min="8707" max="8707" width="45.7109375" style="1491" customWidth="1"/>
    <col min="8708" max="8708" width="5.7109375" style="1491" customWidth="1"/>
    <col min="8709" max="8709" width="7.42578125" style="1491" customWidth="1"/>
    <col min="8710" max="8710" width="10.140625" style="1491" customWidth="1"/>
    <col min="8711" max="8711" width="10.7109375" style="1491" customWidth="1"/>
    <col min="8712" max="8719" width="9.140625" style="1491"/>
    <col min="8720" max="8720" width="12.85546875" style="1491" customWidth="1"/>
    <col min="8721" max="8960" width="9.140625" style="1491"/>
    <col min="8961" max="8961" width="5.7109375" style="1491" customWidth="1"/>
    <col min="8962" max="8962" width="7.85546875" style="1491" customWidth="1"/>
    <col min="8963" max="8963" width="45.7109375" style="1491" customWidth="1"/>
    <col min="8964" max="8964" width="5.7109375" style="1491" customWidth="1"/>
    <col min="8965" max="8965" width="7.42578125" style="1491" customWidth="1"/>
    <col min="8966" max="8966" width="10.140625" style="1491" customWidth="1"/>
    <col min="8967" max="8967" width="10.7109375" style="1491" customWidth="1"/>
    <col min="8968" max="8975" width="9.140625" style="1491"/>
    <col min="8976" max="8976" width="12.85546875" style="1491" customWidth="1"/>
    <col min="8977" max="9216" width="9.140625" style="1491"/>
    <col min="9217" max="9217" width="5.7109375" style="1491" customWidth="1"/>
    <col min="9218" max="9218" width="7.85546875" style="1491" customWidth="1"/>
    <col min="9219" max="9219" width="45.7109375" style="1491" customWidth="1"/>
    <col min="9220" max="9220" width="5.7109375" style="1491" customWidth="1"/>
    <col min="9221" max="9221" width="7.42578125" style="1491" customWidth="1"/>
    <col min="9222" max="9222" width="10.140625" style="1491" customWidth="1"/>
    <col min="9223" max="9223" width="10.7109375" style="1491" customWidth="1"/>
    <col min="9224" max="9231" width="9.140625" style="1491"/>
    <col min="9232" max="9232" width="12.85546875" style="1491" customWidth="1"/>
    <col min="9233" max="9472" width="9.140625" style="1491"/>
    <col min="9473" max="9473" width="5.7109375" style="1491" customWidth="1"/>
    <col min="9474" max="9474" width="7.85546875" style="1491" customWidth="1"/>
    <col min="9475" max="9475" width="45.7109375" style="1491" customWidth="1"/>
    <col min="9476" max="9476" width="5.7109375" style="1491" customWidth="1"/>
    <col min="9477" max="9477" width="7.42578125" style="1491" customWidth="1"/>
    <col min="9478" max="9478" width="10.140625" style="1491" customWidth="1"/>
    <col min="9479" max="9479" width="10.7109375" style="1491" customWidth="1"/>
    <col min="9480" max="9487" width="9.140625" style="1491"/>
    <col min="9488" max="9488" width="12.85546875" style="1491" customWidth="1"/>
    <col min="9489" max="9728" width="9.140625" style="1491"/>
    <col min="9729" max="9729" width="5.7109375" style="1491" customWidth="1"/>
    <col min="9730" max="9730" width="7.85546875" style="1491" customWidth="1"/>
    <col min="9731" max="9731" width="45.7109375" style="1491" customWidth="1"/>
    <col min="9732" max="9732" width="5.7109375" style="1491" customWidth="1"/>
    <col min="9733" max="9733" width="7.42578125" style="1491" customWidth="1"/>
    <col min="9734" max="9734" width="10.140625" style="1491" customWidth="1"/>
    <col min="9735" max="9735" width="10.7109375" style="1491" customWidth="1"/>
    <col min="9736" max="9743" width="9.140625" style="1491"/>
    <col min="9744" max="9744" width="12.85546875" style="1491" customWidth="1"/>
    <col min="9745" max="9984" width="9.140625" style="1491"/>
    <col min="9985" max="9985" width="5.7109375" style="1491" customWidth="1"/>
    <col min="9986" max="9986" width="7.85546875" style="1491" customWidth="1"/>
    <col min="9987" max="9987" width="45.7109375" style="1491" customWidth="1"/>
    <col min="9988" max="9988" width="5.7109375" style="1491" customWidth="1"/>
    <col min="9989" max="9989" width="7.42578125" style="1491" customWidth="1"/>
    <col min="9990" max="9990" width="10.140625" style="1491" customWidth="1"/>
    <col min="9991" max="9991" width="10.7109375" style="1491" customWidth="1"/>
    <col min="9992" max="9999" width="9.140625" style="1491"/>
    <col min="10000" max="10000" width="12.85546875" style="1491" customWidth="1"/>
    <col min="10001" max="10240" width="9.140625" style="1491"/>
    <col min="10241" max="10241" width="5.7109375" style="1491" customWidth="1"/>
    <col min="10242" max="10242" width="7.85546875" style="1491" customWidth="1"/>
    <col min="10243" max="10243" width="45.7109375" style="1491" customWidth="1"/>
    <col min="10244" max="10244" width="5.7109375" style="1491" customWidth="1"/>
    <col min="10245" max="10245" width="7.42578125" style="1491" customWidth="1"/>
    <col min="10246" max="10246" width="10.140625" style="1491" customWidth="1"/>
    <col min="10247" max="10247" width="10.7109375" style="1491" customWidth="1"/>
    <col min="10248" max="10255" width="9.140625" style="1491"/>
    <col min="10256" max="10256" width="12.85546875" style="1491" customWidth="1"/>
    <col min="10257" max="10496" width="9.140625" style="1491"/>
    <col min="10497" max="10497" width="5.7109375" style="1491" customWidth="1"/>
    <col min="10498" max="10498" width="7.85546875" style="1491" customWidth="1"/>
    <col min="10499" max="10499" width="45.7109375" style="1491" customWidth="1"/>
    <col min="10500" max="10500" width="5.7109375" style="1491" customWidth="1"/>
    <col min="10501" max="10501" width="7.42578125" style="1491" customWidth="1"/>
    <col min="10502" max="10502" width="10.140625" style="1491" customWidth="1"/>
    <col min="10503" max="10503" width="10.7109375" style="1491" customWidth="1"/>
    <col min="10504" max="10511" width="9.140625" style="1491"/>
    <col min="10512" max="10512" width="12.85546875" style="1491" customWidth="1"/>
    <col min="10513" max="10752" width="9.140625" style="1491"/>
    <col min="10753" max="10753" width="5.7109375" style="1491" customWidth="1"/>
    <col min="10754" max="10754" width="7.85546875" style="1491" customWidth="1"/>
    <col min="10755" max="10755" width="45.7109375" style="1491" customWidth="1"/>
    <col min="10756" max="10756" width="5.7109375" style="1491" customWidth="1"/>
    <col min="10757" max="10757" width="7.42578125" style="1491" customWidth="1"/>
    <col min="10758" max="10758" width="10.140625" style="1491" customWidth="1"/>
    <col min="10759" max="10759" width="10.7109375" style="1491" customWidth="1"/>
    <col min="10760" max="10767" width="9.140625" style="1491"/>
    <col min="10768" max="10768" width="12.85546875" style="1491" customWidth="1"/>
    <col min="10769" max="11008" width="9.140625" style="1491"/>
    <col min="11009" max="11009" width="5.7109375" style="1491" customWidth="1"/>
    <col min="11010" max="11010" width="7.85546875" style="1491" customWidth="1"/>
    <col min="11011" max="11011" width="45.7109375" style="1491" customWidth="1"/>
    <col min="11012" max="11012" width="5.7109375" style="1491" customWidth="1"/>
    <col min="11013" max="11013" width="7.42578125" style="1491" customWidth="1"/>
    <col min="11014" max="11014" width="10.140625" style="1491" customWidth="1"/>
    <col min="11015" max="11015" width="10.7109375" style="1491" customWidth="1"/>
    <col min="11016" max="11023" width="9.140625" style="1491"/>
    <col min="11024" max="11024" width="12.85546875" style="1491" customWidth="1"/>
    <col min="11025" max="11264" width="9.140625" style="1491"/>
    <col min="11265" max="11265" width="5.7109375" style="1491" customWidth="1"/>
    <col min="11266" max="11266" width="7.85546875" style="1491" customWidth="1"/>
    <col min="11267" max="11267" width="45.7109375" style="1491" customWidth="1"/>
    <col min="11268" max="11268" width="5.7109375" style="1491" customWidth="1"/>
    <col min="11269" max="11269" width="7.42578125" style="1491" customWidth="1"/>
    <col min="11270" max="11270" width="10.140625" style="1491" customWidth="1"/>
    <col min="11271" max="11271" width="10.7109375" style="1491" customWidth="1"/>
    <col min="11272" max="11279" width="9.140625" style="1491"/>
    <col min="11280" max="11280" width="12.85546875" style="1491" customWidth="1"/>
    <col min="11281" max="11520" width="9.140625" style="1491"/>
    <col min="11521" max="11521" width="5.7109375" style="1491" customWidth="1"/>
    <col min="11522" max="11522" width="7.85546875" style="1491" customWidth="1"/>
    <col min="11523" max="11523" width="45.7109375" style="1491" customWidth="1"/>
    <col min="11524" max="11524" width="5.7109375" style="1491" customWidth="1"/>
    <col min="11525" max="11525" width="7.42578125" style="1491" customWidth="1"/>
    <col min="11526" max="11526" width="10.140625" style="1491" customWidth="1"/>
    <col min="11527" max="11527" width="10.7109375" style="1491" customWidth="1"/>
    <col min="11528" max="11535" width="9.140625" style="1491"/>
    <col min="11536" max="11536" width="12.85546875" style="1491" customWidth="1"/>
    <col min="11537" max="11776" width="9.140625" style="1491"/>
    <col min="11777" max="11777" width="5.7109375" style="1491" customWidth="1"/>
    <col min="11778" max="11778" width="7.85546875" style="1491" customWidth="1"/>
    <col min="11779" max="11779" width="45.7109375" style="1491" customWidth="1"/>
    <col min="11780" max="11780" width="5.7109375" style="1491" customWidth="1"/>
    <col min="11781" max="11781" width="7.42578125" style="1491" customWidth="1"/>
    <col min="11782" max="11782" width="10.140625" style="1491" customWidth="1"/>
    <col min="11783" max="11783" width="10.7109375" style="1491" customWidth="1"/>
    <col min="11784" max="11791" width="9.140625" style="1491"/>
    <col min="11792" max="11792" width="12.85546875" style="1491" customWidth="1"/>
    <col min="11793" max="12032" width="9.140625" style="1491"/>
    <col min="12033" max="12033" width="5.7109375" style="1491" customWidth="1"/>
    <col min="12034" max="12034" width="7.85546875" style="1491" customWidth="1"/>
    <col min="12035" max="12035" width="45.7109375" style="1491" customWidth="1"/>
    <col min="12036" max="12036" width="5.7109375" style="1491" customWidth="1"/>
    <col min="12037" max="12037" width="7.42578125" style="1491" customWidth="1"/>
    <col min="12038" max="12038" width="10.140625" style="1491" customWidth="1"/>
    <col min="12039" max="12039" width="10.7109375" style="1491" customWidth="1"/>
    <col min="12040" max="12047" width="9.140625" style="1491"/>
    <col min="12048" max="12048" width="12.85546875" style="1491" customWidth="1"/>
    <col min="12049" max="12288" width="9.140625" style="1491"/>
    <col min="12289" max="12289" width="5.7109375" style="1491" customWidth="1"/>
    <col min="12290" max="12290" width="7.85546875" style="1491" customWidth="1"/>
    <col min="12291" max="12291" width="45.7109375" style="1491" customWidth="1"/>
    <col min="12292" max="12292" width="5.7109375" style="1491" customWidth="1"/>
    <col min="12293" max="12293" width="7.42578125" style="1491" customWidth="1"/>
    <col min="12294" max="12294" width="10.140625" style="1491" customWidth="1"/>
    <col min="12295" max="12295" width="10.7109375" style="1491" customWidth="1"/>
    <col min="12296" max="12303" width="9.140625" style="1491"/>
    <col min="12304" max="12304" width="12.85546875" style="1491" customWidth="1"/>
    <col min="12305" max="12544" width="9.140625" style="1491"/>
    <col min="12545" max="12545" width="5.7109375" style="1491" customWidth="1"/>
    <col min="12546" max="12546" width="7.85546875" style="1491" customWidth="1"/>
    <col min="12547" max="12547" width="45.7109375" style="1491" customWidth="1"/>
    <col min="12548" max="12548" width="5.7109375" style="1491" customWidth="1"/>
    <col min="12549" max="12549" width="7.42578125" style="1491" customWidth="1"/>
    <col min="12550" max="12550" width="10.140625" style="1491" customWidth="1"/>
    <col min="12551" max="12551" width="10.7109375" style="1491" customWidth="1"/>
    <col min="12552" max="12559" width="9.140625" style="1491"/>
    <col min="12560" max="12560" width="12.85546875" style="1491" customWidth="1"/>
    <col min="12561" max="12800" width="9.140625" style="1491"/>
    <col min="12801" max="12801" width="5.7109375" style="1491" customWidth="1"/>
    <col min="12802" max="12802" width="7.85546875" style="1491" customWidth="1"/>
    <col min="12803" max="12803" width="45.7109375" style="1491" customWidth="1"/>
    <col min="12804" max="12804" width="5.7109375" style="1491" customWidth="1"/>
    <col min="12805" max="12805" width="7.42578125" style="1491" customWidth="1"/>
    <col min="12806" max="12806" width="10.140625" style="1491" customWidth="1"/>
    <col min="12807" max="12807" width="10.7109375" style="1491" customWidth="1"/>
    <col min="12808" max="12815" width="9.140625" style="1491"/>
    <col min="12816" max="12816" width="12.85546875" style="1491" customWidth="1"/>
    <col min="12817" max="13056" width="9.140625" style="1491"/>
    <col min="13057" max="13057" width="5.7109375" style="1491" customWidth="1"/>
    <col min="13058" max="13058" width="7.85546875" style="1491" customWidth="1"/>
    <col min="13059" max="13059" width="45.7109375" style="1491" customWidth="1"/>
    <col min="13060" max="13060" width="5.7109375" style="1491" customWidth="1"/>
    <col min="13061" max="13061" width="7.42578125" style="1491" customWidth="1"/>
    <col min="13062" max="13062" width="10.140625" style="1491" customWidth="1"/>
    <col min="13063" max="13063" width="10.7109375" style="1491" customWidth="1"/>
    <col min="13064" max="13071" width="9.140625" style="1491"/>
    <col min="13072" max="13072" width="12.85546875" style="1491" customWidth="1"/>
    <col min="13073" max="13312" width="9.140625" style="1491"/>
    <col min="13313" max="13313" width="5.7109375" style="1491" customWidth="1"/>
    <col min="13314" max="13314" width="7.85546875" style="1491" customWidth="1"/>
    <col min="13315" max="13315" width="45.7109375" style="1491" customWidth="1"/>
    <col min="13316" max="13316" width="5.7109375" style="1491" customWidth="1"/>
    <col min="13317" max="13317" width="7.42578125" style="1491" customWidth="1"/>
    <col min="13318" max="13318" width="10.140625" style="1491" customWidth="1"/>
    <col min="13319" max="13319" width="10.7109375" style="1491" customWidth="1"/>
    <col min="13320" max="13327" width="9.140625" style="1491"/>
    <col min="13328" max="13328" width="12.85546875" style="1491" customWidth="1"/>
    <col min="13329" max="13568" width="9.140625" style="1491"/>
    <col min="13569" max="13569" width="5.7109375" style="1491" customWidth="1"/>
    <col min="13570" max="13570" width="7.85546875" style="1491" customWidth="1"/>
    <col min="13571" max="13571" width="45.7109375" style="1491" customWidth="1"/>
    <col min="13572" max="13572" width="5.7109375" style="1491" customWidth="1"/>
    <col min="13573" max="13573" width="7.42578125" style="1491" customWidth="1"/>
    <col min="13574" max="13574" width="10.140625" style="1491" customWidth="1"/>
    <col min="13575" max="13575" width="10.7109375" style="1491" customWidth="1"/>
    <col min="13576" max="13583" width="9.140625" style="1491"/>
    <col min="13584" max="13584" width="12.85546875" style="1491" customWidth="1"/>
    <col min="13585" max="13824" width="9.140625" style="1491"/>
    <col min="13825" max="13825" width="5.7109375" style="1491" customWidth="1"/>
    <col min="13826" max="13826" width="7.85546875" style="1491" customWidth="1"/>
    <col min="13827" max="13827" width="45.7109375" style="1491" customWidth="1"/>
    <col min="13828" max="13828" width="5.7109375" style="1491" customWidth="1"/>
    <col min="13829" max="13829" width="7.42578125" style="1491" customWidth="1"/>
    <col min="13830" max="13830" width="10.140625" style="1491" customWidth="1"/>
    <col min="13831" max="13831" width="10.7109375" style="1491" customWidth="1"/>
    <col min="13832" max="13839" width="9.140625" style="1491"/>
    <col min="13840" max="13840" width="12.85546875" style="1491" customWidth="1"/>
    <col min="13841" max="14080" width="9.140625" style="1491"/>
    <col min="14081" max="14081" width="5.7109375" style="1491" customWidth="1"/>
    <col min="14082" max="14082" width="7.85546875" style="1491" customWidth="1"/>
    <col min="14083" max="14083" width="45.7109375" style="1491" customWidth="1"/>
    <col min="14084" max="14084" width="5.7109375" style="1491" customWidth="1"/>
    <col min="14085" max="14085" width="7.42578125" style="1491" customWidth="1"/>
    <col min="14086" max="14086" width="10.140625" style="1491" customWidth="1"/>
    <col min="14087" max="14087" width="10.7109375" style="1491" customWidth="1"/>
    <col min="14088" max="14095" width="9.140625" style="1491"/>
    <col min="14096" max="14096" width="12.85546875" style="1491" customWidth="1"/>
    <col min="14097" max="14336" width="9.140625" style="1491"/>
    <col min="14337" max="14337" width="5.7109375" style="1491" customWidth="1"/>
    <col min="14338" max="14338" width="7.85546875" style="1491" customWidth="1"/>
    <col min="14339" max="14339" width="45.7109375" style="1491" customWidth="1"/>
    <col min="14340" max="14340" width="5.7109375" style="1491" customWidth="1"/>
    <col min="14341" max="14341" width="7.42578125" style="1491" customWidth="1"/>
    <col min="14342" max="14342" width="10.140625" style="1491" customWidth="1"/>
    <col min="14343" max="14343" width="10.7109375" style="1491" customWidth="1"/>
    <col min="14344" max="14351" width="9.140625" style="1491"/>
    <col min="14352" max="14352" width="12.85546875" style="1491" customWidth="1"/>
    <col min="14353" max="14592" width="9.140625" style="1491"/>
    <col min="14593" max="14593" width="5.7109375" style="1491" customWidth="1"/>
    <col min="14594" max="14594" width="7.85546875" style="1491" customWidth="1"/>
    <col min="14595" max="14595" width="45.7109375" style="1491" customWidth="1"/>
    <col min="14596" max="14596" width="5.7109375" style="1491" customWidth="1"/>
    <col min="14597" max="14597" width="7.42578125" style="1491" customWidth="1"/>
    <col min="14598" max="14598" width="10.140625" style="1491" customWidth="1"/>
    <col min="14599" max="14599" width="10.7109375" style="1491" customWidth="1"/>
    <col min="14600" max="14607" width="9.140625" style="1491"/>
    <col min="14608" max="14608" width="12.85546875" style="1491" customWidth="1"/>
    <col min="14609" max="14848" width="9.140625" style="1491"/>
    <col min="14849" max="14849" width="5.7109375" style="1491" customWidth="1"/>
    <col min="14850" max="14850" width="7.85546875" style="1491" customWidth="1"/>
    <col min="14851" max="14851" width="45.7109375" style="1491" customWidth="1"/>
    <col min="14852" max="14852" width="5.7109375" style="1491" customWidth="1"/>
    <col min="14853" max="14853" width="7.42578125" style="1491" customWidth="1"/>
    <col min="14854" max="14854" width="10.140625" style="1491" customWidth="1"/>
    <col min="14855" max="14855" width="10.7109375" style="1491" customWidth="1"/>
    <col min="14856" max="14863" width="9.140625" style="1491"/>
    <col min="14864" max="14864" width="12.85546875" style="1491" customWidth="1"/>
    <col min="14865" max="15104" width="9.140625" style="1491"/>
    <col min="15105" max="15105" width="5.7109375" style="1491" customWidth="1"/>
    <col min="15106" max="15106" width="7.85546875" style="1491" customWidth="1"/>
    <col min="15107" max="15107" width="45.7109375" style="1491" customWidth="1"/>
    <col min="15108" max="15108" width="5.7109375" style="1491" customWidth="1"/>
    <col min="15109" max="15109" width="7.42578125" style="1491" customWidth="1"/>
    <col min="15110" max="15110" width="10.140625" style="1491" customWidth="1"/>
    <col min="15111" max="15111" width="10.7109375" style="1491" customWidth="1"/>
    <col min="15112" max="15119" width="9.140625" style="1491"/>
    <col min="15120" max="15120" width="12.85546875" style="1491" customWidth="1"/>
    <col min="15121" max="15360" width="9.140625" style="1491"/>
    <col min="15361" max="15361" width="5.7109375" style="1491" customWidth="1"/>
    <col min="15362" max="15362" width="7.85546875" style="1491" customWidth="1"/>
    <col min="15363" max="15363" width="45.7109375" style="1491" customWidth="1"/>
    <col min="15364" max="15364" width="5.7109375" style="1491" customWidth="1"/>
    <col min="15365" max="15365" width="7.42578125" style="1491" customWidth="1"/>
    <col min="15366" max="15366" width="10.140625" style="1491" customWidth="1"/>
    <col min="15367" max="15367" width="10.7109375" style="1491" customWidth="1"/>
    <col min="15368" max="15375" width="9.140625" style="1491"/>
    <col min="15376" max="15376" width="12.85546875" style="1491" customWidth="1"/>
    <col min="15377" max="15616" width="9.140625" style="1491"/>
    <col min="15617" max="15617" width="5.7109375" style="1491" customWidth="1"/>
    <col min="15618" max="15618" width="7.85546875" style="1491" customWidth="1"/>
    <col min="15619" max="15619" width="45.7109375" style="1491" customWidth="1"/>
    <col min="15620" max="15620" width="5.7109375" style="1491" customWidth="1"/>
    <col min="15621" max="15621" width="7.42578125" style="1491" customWidth="1"/>
    <col min="15622" max="15622" width="10.140625" style="1491" customWidth="1"/>
    <col min="15623" max="15623" width="10.7109375" style="1491" customWidth="1"/>
    <col min="15624" max="15631" width="9.140625" style="1491"/>
    <col min="15632" max="15632" width="12.85546875" style="1491" customWidth="1"/>
    <col min="15633" max="15872" width="9.140625" style="1491"/>
    <col min="15873" max="15873" width="5.7109375" style="1491" customWidth="1"/>
    <col min="15874" max="15874" width="7.85546875" style="1491" customWidth="1"/>
    <col min="15875" max="15875" width="45.7109375" style="1491" customWidth="1"/>
    <col min="15876" max="15876" width="5.7109375" style="1491" customWidth="1"/>
    <col min="15877" max="15877" width="7.42578125" style="1491" customWidth="1"/>
    <col min="15878" max="15878" width="10.140625" style="1491" customWidth="1"/>
    <col min="15879" max="15879" width="10.7109375" style="1491" customWidth="1"/>
    <col min="15880" max="15887" width="9.140625" style="1491"/>
    <col min="15888" max="15888" width="12.85546875" style="1491" customWidth="1"/>
    <col min="15889" max="16128" width="9.140625" style="1491"/>
    <col min="16129" max="16129" width="5.7109375" style="1491" customWidth="1"/>
    <col min="16130" max="16130" width="7.85546875" style="1491" customWidth="1"/>
    <col min="16131" max="16131" width="45.7109375" style="1491" customWidth="1"/>
    <col min="16132" max="16132" width="5.7109375" style="1491" customWidth="1"/>
    <col min="16133" max="16133" width="7.42578125" style="1491" customWidth="1"/>
    <col min="16134" max="16134" width="10.140625" style="1491" customWidth="1"/>
    <col min="16135" max="16135" width="10.7109375" style="1491" customWidth="1"/>
    <col min="16136" max="16143" width="9.140625" style="1491"/>
    <col min="16144" max="16144" width="12.85546875" style="1491" customWidth="1"/>
    <col min="16145" max="16384" width="9.140625" style="1491"/>
  </cols>
  <sheetData>
    <row r="1" spans="1:8" ht="15.75" x14ac:dyDescent="0.25">
      <c r="A1" s="1372" t="s">
        <v>1486</v>
      </c>
      <c r="B1" s="1327"/>
      <c r="C1" s="1328"/>
      <c r="D1" s="1329"/>
      <c r="E1" s="1330"/>
      <c r="F1" s="1987"/>
    </row>
    <row r="2" spans="1:8" ht="15.75" x14ac:dyDescent="0.25">
      <c r="A2" s="1372" t="s">
        <v>1727</v>
      </c>
      <c r="B2" s="1335"/>
      <c r="C2" s="1336"/>
      <c r="D2" s="1329"/>
      <c r="E2" s="1330"/>
      <c r="F2" s="1987"/>
    </row>
    <row r="3" spans="1:8" ht="15.75" x14ac:dyDescent="0.25">
      <c r="A3" s="1371" t="s">
        <v>1724</v>
      </c>
      <c r="B3" s="1335"/>
      <c r="C3" s="1336"/>
      <c r="D3" s="1329"/>
      <c r="E3" s="1330"/>
      <c r="F3" s="1987"/>
      <c r="G3" s="1332"/>
    </row>
    <row r="4" spans="1:8" ht="15.75" x14ac:dyDescent="0.25">
      <c r="A4" s="1334"/>
      <c r="B4" s="1335"/>
      <c r="C4" s="1336"/>
      <c r="D4" s="1329"/>
      <c r="E4" s="1330"/>
      <c r="F4" s="1987"/>
      <c r="G4" s="1332"/>
    </row>
    <row r="5" spans="1:8" ht="15.75" x14ac:dyDescent="0.25">
      <c r="C5" s="1576" t="s">
        <v>174</v>
      </c>
      <c r="F5" s="1988"/>
      <c r="G5" s="1505"/>
    </row>
    <row r="6" spans="1:8" x14ac:dyDescent="0.2">
      <c r="B6" s="1577" t="str">
        <f>A23</f>
        <v>I.</v>
      </c>
      <c r="C6" s="1578" t="str">
        <f>+C23</f>
        <v>PREDDELA</v>
      </c>
      <c r="F6" s="1988"/>
      <c r="G6" s="1505">
        <f>G33</f>
        <v>0</v>
      </c>
    </row>
    <row r="7" spans="1:8" x14ac:dyDescent="0.2">
      <c r="B7" s="1577" t="s">
        <v>247</v>
      </c>
      <c r="C7" s="1578" t="s">
        <v>40</v>
      </c>
      <c r="F7" s="1988"/>
      <c r="G7" s="1505">
        <f>G57</f>
        <v>0</v>
      </c>
    </row>
    <row r="8" spans="1:8" x14ac:dyDescent="0.2">
      <c r="B8" s="1577" t="s">
        <v>259</v>
      </c>
      <c r="C8" s="1578" t="s">
        <v>73</v>
      </c>
      <c r="F8" s="1988"/>
      <c r="G8" s="1505">
        <f>G66</f>
        <v>0</v>
      </c>
    </row>
    <row r="9" spans="1:8" x14ac:dyDescent="0.2">
      <c r="B9" s="1577" t="s">
        <v>264</v>
      </c>
      <c r="C9" s="1578" t="s">
        <v>276</v>
      </c>
      <c r="F9" s="1988"/>
      <c r="G9" s="1505">
        <f>G76</f>
        <v>0</v>
      </c>
    </row>
    <row r="10" spans="1:8" x14ac:dyDescent="0.2">
      <c r="B10" s="1577" t="s">
        <v>275</v>
      </c>
      <c r="C10" s="1578" t="s">
        <v>1958</v>
      </c>
      <c r="F10" s="1988"/>
      <c r="G10" s="1505">
        <f>G91</f>
        <v>0</v>
      </c>
    </row>
    <row r="11" spans="1:8" ht="13.5" thickBot="1" x14ac:dyDescent="0.25">
      <c r="A11" s="1579"/>
      <c r="B11" s="1580" t="s">
        <v>284</v>
      </c>
      <c r="C11" s="1581" t="s">
        <v>1943</v>
      </c>
      <c r="D11" s="1579"/>
      <c r="E11" s="1582"/>
      <c r="F11" s="1989"/>
      <c r="G11" s="1582">
        <f>G98</f>
        <v>720</v>
      </c>
      <c r="H11" s="1505"/>
    </row>
    <row r="12" spans="1:8" x14ac:dyDescent="0.2">
      <c r="C12" s="1578" t="s">
        <v>180</v>
      </c>
      <c r="F12" s="1988"/>
      <c r="G12" s="1583">
        <f>SUM(G6:G11)</f>
        <v>720</v>
      </c>
    </row>
    <row r="13" spans="1:8" ht="13.5" thickBot="1" x14ac:dyDescent="0.25">
      <c r="A13" s="1579"/>
      <c r="B13" s="1579"/>
      <c r="C13" s="1584" t="s">
        <v>292</v>
      </c>
      <c r="D13" s="1579"/>
      <c r="E13" s="1582"/>
      <c r="F13" s="1989"/>
      <c r="G13" s="1582">
        <f>ROUND(G12*0.22,2)</f>
        <v>158.4</v>
      </c>
    </row>
    <row r="14" spans="1:8" x14ac:dyDescent="0.2">
      <c r="C14" s="1578" t="s">
        <v>293</v>
      </c>
      <c r="F14" s="1988"/>
      <c r="G14" s="1583">
        <f>+G13+G12</f>
        <v>878.4</v>
      </c>
    </row>
    <row r="15" spans="1:8" ht="15.75" x14ac:dyDescent="0.25">
      <c r="A15" s="1334"/>
      <c r="B15" s="1335"/>
      <c r="C15" s="1336"/>
      <c r="D15" s="1329"/>
      <c r="E15" s="1330"/>
      <c r="F15" s="1987"/>
      <c r="G15" s="1332"/>
    </row>
    <row r="16" spans="1:8" x14ac:dyDescent="0.2">
      <c r="A16" s="1585"/>
      <c r="B16" s="1585" t="s">
        <v>717</v>
      </c>
      <c r="C16" s="1586"/>
      <c r="D16" s="1329"/>
      <c r="E16" s="1330"/>
      <c r="F16" s="1990"/>
      <c r="G16" s="1332"/>
    </row>
    <row r="17" spans="1:73" x14ac:dyDescent="0.2">
      <c r="A17" s="1585"/>
      <c r="B17" s="1588" t="s">
        <v>1729</v>
      </c>
      <c r="C17" s="1586"/>
      <c r="D17" s="1329"/>
      <c r="E17" s="1330"/>
      <c r="F17" s="1990"/>
      <c r="G17" s="1332"/>
    </row>
    <row r="18" spans="1:73" x14ac:dyDescent="0.2">
      <c r="A18" s="1585"/>
      <c r="B18" s="1588" t="s">
        <v>1730</v>
      </c>
      <c r="C18" s="1586"/>
      <c r="D18" s="1329"/>
      <c r="E18" s="1330"/>
      <c r="F18" s="1990"/>
      <c r="G18" s="1332"/>
    </row>
    <row r="19" spans="1:73" ht="15.75" x14ac:dyDescent="0.25">
      <c r="A19" s="1334"/>
      <c r="B19" s="1589"/>
      <c r="C19" s="1336"/>
      <c r="D19" s="1329"/>
      <c r="E19" s="1330"/>
      <c r="F19" s="1987"/>
      <c r="G19" s="1332"/>
    </row>
    <row r="20" spans="1:73" ht="15.75" x14ac:dyDescent="0.25">
      <c r="A20" s="1334"/>
      <c r="B20" s="1335"/>
      <c r="C20" s="1336"/>
      <c r="D20" s="1329"/>
      <c r="E20" s="1330"/>
      <c r="F20" s="1987"/>
      <c r="G20" s="1332"/>
    </row>
    <row r="21" spans="1:73" ht="15.75" x14ac:dyDescent="0.25">
      <c r="A21" s="1371" t="s">
        <v>1724</v>
      </c>
      <c r="B21" s="1335"/>
      <c r="C21" s="1336"/>
      <c r="D21" s="1329"/>
      <c r="E21" s="1330"/>
      <c r="F21" s="1987"/>
      <c r="G21" s="1332"/>
    </row>
    <row r="22" spans="1:73" s="1515" customFormat="1" x14ac:dyDescent="0.2">
      <c r="A22" s="1590" t="s">
        <v>0</v>
      </c>
      <c r="B22" s="1590" t="s">
        <v>1</v>
      </c>
      <c r="C22" s="1591" t="s">
        <v>2</v>
      </c>
      <c r="D22" s="1590" t="s">
        <v>3</v>
      </c>
      <c r="E22" s="1592" t="s">
        <v>4</v>
      </c>
      <c r="F22" s="1991" t="s">
        <v>5</v>
      </c>
      <c r="G22" s="1592" t="s">
        <v>6</v>
      </c>
      <c r="K22" s="1491"/>
      <c r="L22" s="1491"/>
      <c r="M22" s="1491"/>
      <c r="N22" s="1491"/>
      <c r="O22" s="1491"/>
      <c r="P22" s="1491"/>
      <c r="Q22" s="1491"/>
      <c r="R22" s="1491"/>
      <c r="S22" s="1491"/>
      <c r="T22" s="1491"/>
      <c r="U22" s="1491"/>
      <c r="V22" s="1491"/>
      <c r="W22" s="1491"/>
      <c r="X22" s="1491"/>
      <c r="Y22" s="1491"/>
      <c r="Z22" s="1491"/>
      <c r="AA22" s="1491"/>
      <c r="AB22" s="1491"/>
      <c r="AC22" s="1491"/>
      <c r="AD22" s="1491"/>
      <c r="AE22" s="1491"/>
      <c r="AF22" s="1491"/>
      <c r="AG22" s="1491"/>
      <c r="AH22" s="1491"/>
      <c r="AI22" s="1491"/>
      <c r="AJ22" s="1491"/>
      <c r="AK22" s="1491"/>
      <c r="AL22" s="1491"/>
      <c r="AM22" s="1491"/>
      <c r="AN22" s="1491"/>
      <c r="AO22" s="1491"/>
      <c r="AP22" s="1491"/>
      <c r="AQ22" s="1491"/>
      <c r="AR22" s="1491"/>
      <c r="AS22" s="1491"/>
      <c r="AT22" s="1491"/>
      <c r="AU22" s="1491"/>
      <c r="AV22" s="1491"/>
      <c r="AW22" s="1491"/>
      <c r="AX22" s="1491"/>
      <c r="AY22" s="1491"/>
      <c r="AZ22" s="1491"/>
      <c r="BA22" s="1491"/>
      <c r="BB22" s="1491"/>
      <c r="BC22" s="1491"/>
      <c r="BD22" s="1491"/>
      <c r="BE22" s="1491"/>
      <c r="BF22" s="1491"/>
      <c r="BG22" s="1491"/>
      <c r="BH22" s="1491"/>
      <c r="BI22" s="1491"/>
      <c r="BJ22" s="1491"/>
      <c r="BK22" s="1491"/>
      <c r="BL22" s="1491"/>
      <c r="BM22" s="1491"/>
      <c r="BN22" s="1491"/>
      <c r="BO22" s="1491"/>
      <c r="BP22" s="1491"/>
      <c r="BQ22" s="1491"/>
      <c r="BR22" s="1491"/>
      <c r="BS22" s="1491"/>
      <c r="BT22" s="1491"/>
      <c r="BU22" s="1491"/>
    </row>
    <row r="23" spans="1:73" ht="15" x14ac:dyDescent="0.25">
      <c r="A23" s="1517" t="s">
        <v>232</v>
      </c>
      <c r="B23" s="1518"/>
      <c r="C23" s="1518" t="s">
        <v>7</v>
      </c>
      <c r="D23" s="1518"/>
      <c r="E23" s="1537"/>
      <c r="F23" s="1974"/>
      <c r="G23" s="1519"/>
    </row>
    <row r="24" spans="1:73" x14ac:dyDescent="0.2">
      <c r="A24" s="1520"/>
      <c r="B24" s="1521">
        <v>11</v>
      </c>
      <c r="C24" s="1522" t="s">
        <v>9</v>
      </c>
      <c r="D24" s="1520"/>
      <c r="E24" s="1534"/>
      <c r="F24" s="1975"/>
      <c r="G24" s="1523"/>
    </row>
    <row r="25" spans="1:73" x14ac:dyDescent="0.2">
      <c r="A25" s="1595">
        <v>1</v>
      </c>
      <c r="B25" s="1596"/>
      <c r="C25" s="1595" t="s">
        <v>1731</v>
      </c>
      <c r="D25" s="1593" t="s">
        <v>15</v>
      </c>
      <c r="E25" s="1594">
        <v>10</v>
      </c>
      <c r="F25" s="1992"/>
      <c r="G25" s="1597">
        <f>ROUND(F25*E25,2)</f>
        <v>0</v>
      </c>
    </row>
    <row r="26" spans="1:73" ht="25.5" x14ac:dyDescent="0.2">
      <c r="A26" s="921">
        <v>2</v>
      </c>
      <c r="B26" s="1546" t="s">
        <v>1732</v>
      </c>
      <c r="C26" s="1601" t="s">
        <v>1733</v>
      </c>
      <c r="D26" s="1547" t="s">
        <v>891</v>
      </c>
      <c r="E26" s="1548">
        <v>0.08</v>
      </c>
      <c r="F26" s="1992"/>
      <c r="G26" s="1597">
        <f t="shared" ref="G26:G32" si="0">ROUND(F26*E26,2)</f>
        <v>0</v>
      </c>
    </row>
    <row r="27" spans="1:73" ht="25.5" x14ac:dyDescent="0.2">
      <c r="A27" s="921">
        <v>3</v>
      </c>
      <c r="B27" s="1546" t="s">
        <v>1734</v>
      </c>
      <c r="C27" s="921" t="s">
        <v>1735</v>
      </c>
      <c r="D27" s="1547" t="s">
        <v>15</v>
      </c>
      <c r="E27" s="1548">
        <v>5</v>
      </c>
      <c r="F27" s="1992"/>
      <c r="G27" s="1597">
        <f t="shared" si="0"/>
        <v>0</v>
      </c>
    </row>
    <row r="28" spans="1:73" x14ac:dyDescent="0.2">
      <c r="A28" s="921">
        <v>4</v>
      </c>
      <c r="B28" s="1602"/>
      <c r="C28" s="921" t="s">
        <v>1740</v>
      </c>
      <c r="D28" s="1547" t="s">
        <v>15</v>
      </c>
      <c r="E28" s="1548">
        <v>1</v>
      </c>
      <c r="F28" s="1992"/>
      <c r="G28" s="1597">
        <f t="shared" si="0"/>
        <v>0</v>
      </c>
    </row>
    <row r="29" spans="1:73" x14ac:dyDescent="0.2">
      <c r="A29" s="448"/>
      <c r="B29" s="916">
        <v>12</v>
      </c>
      <c r="C29" s="448" t="s">
        <v>19</v>
      </c>
      <c r="D29" s="458"/>
      <c r="E29" s="459"/>
      <c r="F29" s="1993"/>
      <c r="G29" s="459"/>
    </row>
    <row r="30" spans="1:73" x14ac:dyDescent="0.2">
      <c r="A30" s="921">
        <v>5</v>
      </c>
      <c r="B30" s="1546" t="s">
        <v>1741</v>
      </c>
      <c r="C30" s="921" t="s">
        <v>1963</v>
      </c>
      <c r="D30" s="1547" t="s">
        <v>239</v>
      </c>
      <c r="E30" s="1548">
        <v>60</v>
      </c>
      <c r="F30" s="1992"/>
      <c r="G30" s="1597">
        <f t="shared" si="0"/>
        <v>0</v>
      </c>
    </row>
    <row r="31" spans="1:73" ht="25.5" x14ac:dyDescent="0.2">
      <c r="A31" s="921">
        <v>6</v>
      </c>
      <c r="B31" s="1546" t="s">
        <v>897</v>
      </c>
      <c r="C31" s="921" t="s">
        <v>1967</v>
      </c>
      <c r="D31" s="1547" t="s">
        <v>15</v>
      </c>
      <c r="E31" s="1548">
        <v>8</v>
      </c>
      <c r="F31" s="1992"/>
      <c r="G31" s="1597">
        <f t="shared" si="0"/>
        <v>0</v>
      </c>
    </row>
    <row r="32" spans="1:73" ht="25.5" x14ac:dyDescent="0.2">
      <c r="A32" s="921">
        <v>7</v>
      </c>
      <c r="B32" s="1546" t="s">
        <v>1748</v>
      </c>
      <c r="C32" s="921" t="s">
        <v>1968</v>
      </c>
      <c r="D32" s="1547" t="s">
        <v>15</v>
      </c>
      <c r="E32" s="1548">
        <v>8</v>
      </c>
      <c r="F32" s="1992"/>
      <c r="G32" s="1597">
        <f t="shared" si="0"/>
        <v>0</v>
      </c>
      <c r="I32" s="1536"/>
    </row>
    <row r="33" spans="1:9" ht="15" x14ac:dyDescent="0.25">
      <c r="A33" s="452"/>
      <c r="B33" s="1566"/>
      <c r="C33" s="452" t="s">
        <v>1779</v>
      </c>
      <c r="D33" s="438"/>
      <c r="E33" s="453"/>
      <c r="F33" s="1958"/>
      <c r="G33" s="454">
        <f>SUM(G25:G32)</f>
        <v>0</v>
      </c>
    </row>
    <row r="34" spans="1:9" x14ac:dyDescent="0.2">
      <c r="A34" s="921"/>
      <c r="B34" s="1546"/>
      <c r="C34" s="921"/>
      <c r="D34" s="1547"/>
      <c r="E34" s="1548"/>
      <c r="F34" s="1992"/>
      <c r="G34" s="1597"/>
    </row>
    <row r="35" spans="1:9" ht="15" x14ac:dyDescent="0.25">
      <c r="A35" s="452" t="s">
        <v>247</v>
      </c>
      <c r="B35" s="1622"/>
      <c r="C35" s="452" t="s">
        <v>40</v>
      </c>
      <c r="D35" s="438"/>
      <c r="E35" s="453"/>
      <c r="F35" s="1958"/>
      <c r="G35" s="454"/>
    </row>
    <row r="36" spans="1:9" x14ac:dyDescent="0.2">
      <c r="A36" s="448"/>
      <c r="B36" s="916">
        <v>21</v>
      </c>
      <c r="C36" s="448" t="s">
        <v>42</v>
      </c>
      <c r="D36" s="458"/>
      <c r="E36" s="459"/>
      <c r="F36" s="1962"/>
      <c r="G36" s="460"/>
    </row>
    <row r="37" spans="1:9" ht="25.5" x14ac:dyDescent="0.2">
      <c r="A37" s="921">
        <v>1</v>
      </c>
      <c r="B37" s="1550" t="s">
        <v>1780</v>
      </c>
      <c r="C37" s="921" t="s">
        <v>1781</v>
      </c>
      <c r="D37" s="1547" t="s">
        <v>243</v>
      </c>
      <c r="E37" s="1548">
        <v>7</v>
      </c>
      <c r="F37" s="1992"/>
      <c r="G37" s="1597">
        <f t="shared" ref="G37" si="1">ROUND(F37*E37,2)</f>
        <v>0</v>
      </c>
    </row>
    <row r="38" spans="1:9" ht="25.5" x14ac:dyDescent="0.2">
      <c r="A38" s="921">
        <v>2</v>
      </c>
      <c r="B38" s="1546" t="s">
        <v>915</v>
      </c>
      <c r="C38" s="921" t="s">
        <v>1782</v>
      </c>
      <c r="D38" s="1547" t="s">
        <v>243</v>
      </c>
      <c r="E38" s="1548">
        <v>39</v>
      </c>
      <c r="F38" s="1992"/>
      <c r="G38" s="1597">
        <f t="shared" ref="G38:G56" si="2">ROUND(F38*E38,2)</f>
        <v>0</v>
      </c>
    </row>
    <row r="39" spans="1:9" x14ac:dyDescent="0.2">
      <c r="A39" s="921">
        <v>3</v>
      </c>
      <c r="B39" s="1550" t="s">
        <v>917</v>
      </c>
      <c r="C39" s="921" t="s">
        <v>1973</v>
      </c>
      <c r="D39" s="1547" t="s">
        <v>243</v>
      </c>
      <c r="E39" s="1548">
        <v>3</v>
      </c>
      <c r="F39" s="1992"/>
      <c r="G39" s="1597">
        <f t="shared" si="2"/>
        <v>0</v>
      </c>
    </row>
    <row r="40" spans="1:9" x14ac:dyDescent="0.2">
      <c r="A40" s="921">
        <v>4</v>
      </c>
      <c r="B40" s="1550" t="s">
        <v>918</v>
      </c>
      <c r="C40" s="921" t="s">
        <v>2021</v>
      </c>
      <c r="D40" s="1547" t="s">
        <v>243</v>
      </c>
      <c r="E40" s="1548">
        <v>4</v>
      </c>
      <c r="F40" s="1992"/>
      <c r="G40" s="1597">
        <f t="shared" si="2"/>
        <v>0</v>
      </c>
    </row>
    <row r="41" spans="1:9" ht="38.25" x14ac:dyDescent="0.2">
      <c r="A41" s="921">
        <v>5</v>
      </c>
      <c r="B41" s="1546" t="s">
        <v>1049</v>
      </c>
      <c r="C41" s="921" t="s">
        <v>1790</v>
      </c>
      <c r="D41" s="1547" t="s">
        <v>243</v>
      </c>
      <c r="E41" s="1548">
        <v>9</v>
      </c>
      <c r="F41" s="1992"/>
      <c r="G41" s="1597">
        <f t="shared" si="2"/>
        <v>0</v>
      </c>
    </row>
    <row r="42" spans="1:9" x14ac:dyDescent="0.2">
      <c r="A42" s="921">
        <v>6</v>
      </c>
      <c r="B42" s="1550" t="s">
        <v>1788</v>
      </c>
      <c r="C42" s="921" t="s">
        <v>1789</v>
      </c>
      <c r="D42" s="1547" t="s">
        <v>243</v>
      </c>
      <c r="E42" s="1548">
        <v>2</v>
      </c>
      <c r="F42" s="1992"/>
      <c r="G42" s="1597">
        <f t="shared" si="2"/>
        <v>0</v>
      </c>
    </row>
    <row r="43" spans="1:9" x14ac:dyDescent="0.2">
      <c r="A43" s="448"/>
      <c r="B43" s="917">
        <v>22</v>
      </c>
      <c r="C43" s="448" t="s">
        <v>49</v>
      </c>
      <c r="D43" s="458"/>
      <c r="E43" s="459"/>
      <c r="F43" s="1993"/>
      <c r="G43" s="459"/>
      <c r="I43" s="1538"/>
    </row>
    <row r="44" spans="1:9" x14ac:dyDescent="0.2">
      <c r="A44" s="921">
        <v>7</v>
      </c>
      <c r="B44" s="1550" t="s">
        <v>1800</v>
      </c>
      <c r="C44" s="1553" t="s">
        <v>1801</v>
      </c>
      <c r="D44" s="1547" t="s">
        <v>239</v>
      </c>
      <c r="E44" s="1548">
        <v>118</v>
      </c>
      <c r="F44" s="1992"/>
      <c r="G44" s="1597">
        <f t="shared" si="2"/>
        <v>0</v>
      </c>
    </row>
    <row r="45" spans="1:9" x14ac:dyDescent="0.2">
      <c r="A45" s="921">
        <v>8</v>
      </c>
      <c r="B45" s="1550" t="s">
        <v>1802</v>
      </c>
      <c r="C45" s="921" t="s">
        <v>1803</v>
      </c>
      <c r="D45" s="1547" t="s">
        <v>239</v>
      </c>
      <c r="E45" s="1548">
        <v>118</v>
      </c>
      <c r="F45" s="1992"/>
      <c r="G45" s="1597">
        <f t="shared" si="2"/>
        <v>0</v>
      </c>
    </row>
    <row r="46" spans="1:9" ht="25.5" x14ac:dyDescent="0.2">
      <c r="A46" s="921">
        <v>9</v>
      </c>
      <c r="B46" s="1550"/>
      <c r="C46" s="921" t="s">
        <v>1804</v>
      </c>
      <c r="D46" s="1547" t="s">
        <v>239</v>
      </c>
      <c r="E46" s="1548">
        <v>15</v>
      </c>
      <c r="F46" s="1992"/>
      <c r="G46" s="1597">
        <f t="shared" si="2"/>
        <v>0</v>
      </c>
    </row>
    <row r="47" spans="1:9" x14ac:dyDescent="0.2">
      <c r="A47" s="448"/>
      <c r="B47" s="916">
        <v>24</v>
      </c>
      <c r="C47" s="448" t="s">
        <v>555</v>
      </c>
      <c r="D47" s="458"/>
      <c r="E47" s="459"/>
      <c r="F47" s="1993"/>
      <c r="G47" s="459"/>
    </row>
    <row r="48" spans="1:9" x14ac:dyDescent="0.2">
      <c r="A48" s="921">
        <v>10</v>
      </c>
      <c r="B48" s="1546" t="s">
        <v>930</v>
      </c>
      <c r="C48" s="921" t="s">
        <v>2010</v>
      </c>
      <c r="D48" s="1547" t="s">
        <v>243</v>
      </c>
      <c r="E48" s="1548">
        <v>4</v>
      </c>
      <c r="F48" s="1992"/>
      <c r="G48" s="1597">
        <f t="shared" si="2"/>
        <v>0</v>
      </c>
    </row>
    <row r="49" spans="1:73" ht="25.5" x14ac:dyDescent="0.2">
      <c r="A49" s="921">
        <v>11</v>
      </c>
      <c r="B49" s="1546" t="s">
        <v>1806</v>
      </c>
      <c r="C49" s="921" t="s">
        <v>1976</v>
      </c>
      <c r="D49" s="1547" t="s">
        <v>243</v>
      </c>
      <c r="E49" s="1548">
        <v>74</v>
      </c>
      <c r="F49" s="1992"/>
      <c r="G49" s="1597">
        <f t="shared" si="2"/>
        <v>0</v>
      </c>
    </row>
    <row r="50" spans="1:73" x14ac:dyDescent="0.2">
      <c r="A50" s="921">
        <v>12</v>
      </c>
      <c r="B50" s="1546" t="s">
        <v>2022</v>
      </c>
      <c r="C50" s="921" t="s">
        <v>2047</v>
      </c>
      <c r="D50" s="1547" t="s">
        <v>243</v>
      </c>
      <c r="E50" s="1548">
        <v>109</v>
      </c>
      <c r="F50" s="1992"/>
      <c r="G50" s="1597">
        <f t="shared" si="2"/>
        <v>0</v>
      </c>
    </row>
    <row r="51" spans="1:73" x14ac:dyDescent="0.2">
      <c r="A51" s="448"/>
      <c r="B51" s="916">
        <v>25</v>
      </c>
      <c r="C51" s="448" t="s">
        <v>63</v>
      </c>
      <c r="D51" s="458"/>
      <c r="E51" s="459"/>
      <c r="F51" s="1993"/>
      <c r="G51" s="459"/>
    </row>
    <row r="52" spans="1:73" x14ac:dyDescent="0.2">
      <c r="A52" s="921">
        <v>13</v>
      </c>
      <c r="B52" s="1546" t="s">
        <v>1811</v>
      </c>
      <c r="C52" s="1554" t="s">
        <v>1812</v>
      </c>
      <c r="D52" s="1555" t="s">
        <v>239</v>
      </c>
      <c r="E52" s="1556">
        <v>42</v>
      </c>
      <c r="F52" s="1992"/>
      <c r="G52" s="1597">
        <f t="shared" si="2"/>
        <v>0</v>
      </c>
      <c r="H52" s="1539"/>
    </row>
    <row r="53" spans="1:73" x14ac:dyDescent="0.2">
      <c r="A53" s="921">
        <v>14</v>
      </c>
      <c r="B53" s="1602"/>
      <c r="C53" s="1554" t="s">
        <v>1983</v>
      </c>
      <c r="D53" s="1555" t="s">
        <v>239</v>
      </c>
      <c r="E53" s="1556">
        <v>4</v>
      </c>
      <c r="F53" s="1992"/>
      <c r="G53" s="1597">
        <f t="shared" si="2"/>
        <v>0</v>
      </c>
      <c r="H53" s="1539"/>
    </row>
    <row r="54" spans="1:73" x14ac:dyDescent="0.2">
      <c r="A54" s="921">
        <v>15</v>
      </c>
      <c r="B54" s="1546" t="s">
        <v>1815</v>
      </c>
      <c r="C54" s="1554" t="s">
        <v>1816</v>
      </c>
      <c r="D54" s="1555" t="s">
        <v>239</v>
      </c>
      <c r="E54" s="1556">
        <v>46</v>
      </c>
      <c r="F54" s="1992"/>
      <c r="G54" s="1597">
        <f t="shared" si="2"/>
        <v>0</v>
      </c>
      <c r="H54" s="1539"/>
    </row>
    <row r="55" spans="1:73" x14ac:dyDescent="0.2">
      <c r="A55" s="448"/>
      <c r="B55" s="916">
        <v>29</v>
      </c>
      <c r="C55" s="448" t="s">
        <v>500</v>
      </c>
      <c r="D55" s="458"/>
      <c r="E55" s="459"/>
      <c r="F55" s="1993"/>
      <c r="G55" s="459"/>
    </row>
    <row r="56" spans="1:73" x14ac:dyDescent="0.2">
      <c r="A56" s="921">
        <v>16</v>
      </c>
      <c r="B56" s="1546" t="s">
        <v>1820</v>
      </c>
      <c r="C56" s="1554" t="s">
        <v>2007</v>
      </c>
      <c r="D56" s="1555" t="s">
        <v>243</v>
      </c>
      <c r="E56" s="1556">
        <v>53</v>
      </c>
      <c r="F56" s="1992"/>
      <c r="G56" s="1597">
        <f t="shared" si="2"/>
        <v>0</v>
      </c>
      <c r="H56" s="1539"/>
    </row>
    <row r="57" spans="1:73" ht="15" x14ac:dyDescent="0.25">
      <c r="A57" s="452"/>
      <c r="B57" s="1622"/>
      <c r="C57" s="452" t="s">
        <v>1821</v>
      </c>
      <c r="D57" s="438"/>
      <c r="E57" s="453"/>
      <c r="F57" s="1958"/>
      <c r="G57" s="454">
        <f>SUM(G37:G56)</f>
        <v>0</v>
      </c>
      <c r="H57" s="1539"/>
    </row>
    <row r="58" spans="1:73" x14ac:dyDescent="0.2">
      <c r="A58" s="921"/>
      <c r="B58" s="1550"/>
      <c r="C58" s="921"/>
      <c r="D58" s="1547"/>
      <c r="E58" s="1548"/>
      <c r="F58" s="1992"/>
      <c r="G58" s="1597"/>
    </row>
    <row r="59" spans="1:73" ht="15" x14ac:dyDescent="0.25">
      <c r="A59" s="452" t="s">
        <v>259</v>
      </c>
      <c r="B59" s="1634"/>
      <c r="C59" s="452" t="s">
        <v>73</v>
      </c>
      <c r="D59" s="438"/>
      <c r="E59" s="453"/>
      <c r="F59" s="1958"/>
      <c r="G59" s="454"/>
    </row>
    <row r="60" spans="1:73" x14ac:dyDescent="0.2">
      <c r="A60" s="448"/>
      <c r="B60" s="917">
        <v>31</v>
      </c>
      <c r="C60" s="448" t="s">
        <v>75</v>
      </c>
      <c r="D60" s="458"/>
      <c r="E60" s="459"/>
      <c r="F60" s="1962"/>
      <c r="G60" s="460"/>
      <c r="H60" s="1539"/>
    </row>
    <row r="61" spans="1:73" ht="25.5" x14ac:dyDescent="0.2">
      <c r="A61" s="1550">
        <v>1</v>
      </c>
      <c r="B61" s="1550" t="s">
        <v>1985</v>
      </c>
      <c r="C61" s="921" t="s">
        <v>1986</v>
      </c>
      <c r="D61" s="1547" t="s">
        <v>243</v>
      </c>
      <c r="E61" s="1548">
        <v>54</v>
      </c>
      <c r="F61" s="1992"/>
      <c r="G61" s="1597">
        <f t="shared" ref="G61" si="3">ROUND(F61*E61,2)</f>
        <v>0</v>
      </c>
      <c r="H61" s="1539"/>
    </row>
    <row r="62" spans="1:73" x14ac:dyDescent="0.2">
      <c r="A62" s="448"/>
      <c r="B62" s="917">
        <v>32</v>
      </c>
      <c r="C62" s="448" t="s">
        <v>84</v>
      </c>
      <c r="D62" s="458"/>
      <c r="E62" s="459"/>
      <c r="F62" s="1993"/>
      <c r="G62" s="459"/>
      <c r="H62" s="1569"/>
    </row>
    <row r="63" spans="1:73" ht="25.5" x14ac:dyDescent="0.2">
      <c r="A63" s="921">
        <v>2</v>
      </c>
      <c r="B63" s="1550" t="s">
        <v>1987</v>
      </c>
      <c r="C63" s="921" t="s">
        <v>1988</v>
      </c>
      <c r="D63" s="1547" t="s">
        <v>239</v>
      </c>
      <c r="E63" s="1548">
        <v>198</v>
      </c>
      <c r="F63" s="1992"/>
      <c r="G63" s="1597">
        <f t="shared" ref="G63:G65" si="4">ROUND(F63*E63,2)</f>
        <v>0</v>
      </c>
    </row>
    <row r="64" spans="1:73" s="1515" customFormat="1" x14ac:dyDescent="0.2">
      <c r="A64" s="1568"/>
      <c r="B64" s="917">
        <v>35</v>
      </c>
      <c r="C64" s="448" t="s">
        <v>96</v>
      </c>
      <c r="D64" s="458"/>
      <c r="E64" s="459"/>
      <c r="F64" s="1993"/>
      <c r="G64" s="459"/>
      <c r="K64" s="1491"/>
      <c r="L64" s="1491"/>
      <c r="M64" s="1491"/>
      <c r="N64" s="1491"/>
      <c r="O64" s="1491"/>
      <c r="P64" s="1491"/>
      <c r="Q64" s="1491"/>
      <c r="R64" s="1491"/>
      <c r="S64" s="1491"/>
      <c r="T64" s="1491"/>
      <c r="U64" s="1491"/>
      <c r="V64" s="1491"/>
      <c r="W64" s="1491"/>
      <c r="X64" s="1491"/>
      <c r="Y64" s="1491"/>
      <c r="Z64" s="1491"/>
      <c r="AA64" s="1491"/>
      <c r="AB64" s="1491"/>
      <c r="AC64" s="1491"/>
      <c r="AD64" s="1491"/>
      <c r="AE64" s="1491"/>
      <c r="AF64" s="1491"/>
      <c r="AG64" s="1491"/>
      <c r="AH64" s="1491"/>
      <c r="AI64" s="1491"/>
      <c r="AJ64" s="1491"/>
      <c r="AK64" s="1491"/>
      <c r="AL64" s="1491"/>
      <c r="AM64" s="1491"/>
      <c r="AN64" s="1491"/>
      <c r="AO64" s="1491"/>
      <c r="AP64" s="1491"/>
      <c r="AQ64" s="1491"/>
      <c r="AR64" s="1491"/>
      <c r="AS64" s="1491"/>
      <c r="AT64" s="1491"/>
      <c r="AU64" s="1491"/>
      <c r="AV64" s="1491"/>
      <c r="AW64" s="1491"/>
      <c r="AX64" s="1491"/>
      <c r="AY64" s="1491"/>
      <c r="AZ64" s="1491"/>
      <c r="BA64" s="1491"/>
      <c r="BB64" s="1491"/>
      <c r="BC64" s="1491"/>
      <c r="BD64" s="1491"/>
      <c r="BE64" s="1491"/>
      <c r="BF64" s="1491"/>
      <c r="BG64" s="1491"/>
      <c r="BH64" s="1491"/>
      <c r="BI64" s="1491"/>
      <c r="BJ64" s="1491"/>
      <c r="BK64" s="1491"/>
      <c r="BL64" s="1491"/>
      <c r="BM64" s="1491"/>
      <c r="BN64" s="1491"/>
      <c r="BO64" s="1491"/>
      <c r="BP64" s="1491"/>
      <c r="BQ64" s="1491"/>
      <c r="BR64" s="1491"/>
      <c r="BS64" s="1491"/>
      <c r="BT64" s="1491"/>
      <c r="BU64" s="1491"/>
    </row>
    <row r="65" spans="1:7" x14ac:dyDescent="0.2">
      <c r="A65" s="921">
        <v>3</v>
      </c>
      <c r="B65" s="1546" t="s">
        <v>1834</v>
      </c>
      <c r="C65" s="921" t="s">
        <v>1835</v>
      </c>
      <c r="D65" s="1547" t="s">
        <v>243</v>
      </c>
      <c r="E65" s="1548">
        <v>7</v>
      </c>
      <c r="F65" s="1992"/>
      <c r="G65" s="1597">
        <f t="shared" si="4"/>
        <v>0</v>
      </c>
    </row>
    <row r="66" spans="1:7" ht="15" x14ac:dyDescent="0.25">
      <c r="A66" s="452"/>
      <c r="B66" s="1635"/>
      <c r="C66" s="452" t="s">
        <v>1838</v>
      </c>
      <c r="D66" s="438"/>
      <c r="E66" s="453"/>
      <c r="F66" s="1958"/>
      <c r="G66" s="454">
        <f>SUM(G61:G65)</f>
        <v>0</v>
      </c>
    </row>
    <row r="67" spans="1:7" x14ac:dyDescent="0.2">
      <c r="A67" s="1560"/>
      <c r="B67" s="1561"/>
      <c r="C67" s="1547"/>
      <c r="D67" s="1560"/>
      <c r="E67" s="1562"/>
      <c r="F67" s="1992"/>
      <c r="G67" s="1597"/>
    </row>
    <row r="68" spans="1:7" ht="15" x14ac:dyDescent="0.25">
      <c r="A68" s="1570" t="s">
        <v>264</v>
      </c>
      <c r="B68" s="1571"/>
      <c r="C68" s="438" t="s">
        <v>276</v>
      </c>
      <c r="D68" s="1570"/>
      <c r="E68" s="1574"/>
      <c r="F68" s="1958"/>
      <c r="G68" s="454"/>
    </row>
    <row r="69" spans="1:7" x14ac:dyDescent="0.2">
      <c r="A69" s="1572"/>
      <c r="B69" s="1573">
        <v>41</v>
      </c>
      <c r="C69" s="458" t="s">
        <v>103</v>
      </c>
      <c r="D69" s="1572"/>
      <c r="E69" s="1575"/>
      <c r="F69" s="1962"/>
      <c r="G69" s="460"/>
    </row>
    <row r="70" spans="1:7" ht="25.5" x14ac:dyDescent="0.2">
      <c r="A70" s="1609">
        <v>1</v>
      </c>
      <c r="B70" s="1561"/>
      <c r="C70" s="1547" t="s">
        <v>2012</v>
      </c>
      <c r="D70" s="1560" t="s">
        <v>231</v>
      </c>
      <c r="E70" s="1562">
        <v>38</v>
      </c>
      <c r="F70" s="1992"/>
      <c r="G70" s="1597">
        <f t="shared" ref="G70" si="5">ROUND(F70*E70,2)</f>
        <v>0</v>
      </c>
    </row>
    <row r="71" spans="1:7" ht="38.25" x14ac:dyDescent="0.2">
      <c r="A71" s="1609">
        <v>2</v>
      </c>
      <c r="B71" s="1561" t="s">
        <v>1842</v>
      </c>
      <c r="C71" s="1547" t="s">
        <v>1843</v>
      </c>
      <c r="D71" s="1560" t="s">
        <v>239</v>
      </c>
      <c r="E71" s="1562">
        <v>18</v>
      </c>
      <c r="F71" s="1992"/>
      <c r="G71" s="1597">
        <f t="shared" ref="G71:G75" si="6">ROUND(F71*E71,2)</f>
        <v>0</v>
      </c>
    </row>
    <row r="72" spans="1:7" x14ac:dyDescent="0.2">
      <c r="A72" s="1624"/>
      <c r="B72" s="1573">
        <v>42</v>
      </c>
      <c r="C72" s="458" t="s">
        <v>218</v>
      </c>
      <c r="D72" s="1572"/>
      <c r="E72" s="1575"/>
      <c r="F72" s="1994"/>
      <c r="G72" s="1575"/>
    </row>
    <row r="73" spans="1:7" ht="38.25" x14ac:dyDescent="0.2">
      <c r="A73" s="1609">
        <v>3</v>
      </c>
      <c r="B73" s="1561" t="s">
        <v>1844</v>
      </c>
      <c r="C73" s="1547" t="s">
        <v>2013</v>
      </c>
      <c r="D73" s="1560" t="s">
        <v>231</v>
      </c>
      <c r="E73" s="1562">
        <v>82</v>
      </c>
      <c r="F73" s="1992"/>
      <c r="G73" s="1597">
        <f t="shared" si="6"/>
        <v>0</v>
      </c>
    </row>
    <row r="74" spans="1:7" x14ac:dyDescent="0.2">
      <c r="A74" s="1624"/>
      <c r="B74" s="1573">
        <v>45</v>
      </c>
      <c r="C74" s="458" t="s">
        <v>118</v>
      </c>
      <c r="D74" s="1572"/>
      <c r="E74" s="1575"/>
      <c r="F74" s="1994"/>
      <c r="G74" s="1575"/>
    </row>
    <row r="75" spans="1:7" ht="25.5" x14ac:dyDescent="0.2">
      <c r="A75" s="1609">
        <v>4</v>
      </c>
      <c r="B75" s="1561" t="s">
        <v>1879</v>
      </c>
      <c r="C75" s="1547" t="s">
        <v>1880</v>
      </c>
      <c r="D75" s="1560" t="s">
        <v>1881</v>
      </c>
      <c r="E75" s="1562">
        <v>2</v>
      </c>
      <c r="F75" s="1992"/>
      <c r="G75" s="1597">
        <f t="shared" si="6"/>
        <v>0</v>
      </c>
    </row>
    <row r="76" spans="1:7" ht="15" x14ac:dyDescent="0.25">
      <c r="A76" s="1570"/>
      <c r="B76" s="1571"/>
      <c r="C76" s="438" t="s">
        <v>1889</v>
      </c>
      <c r="D76" s="1570"/>
      <c r="E76" s="1574"/>
      <c r="F76" s="1958"/>
      <c r="G76" s="454">
        <f>SUM(G70:G75)</f>
        <v>0</v>
      </c>
    </row>
    <row r="77" spans="1:7" x14ac:dyDescent="0.2">
      <c r="A77" s="1560"/>
      <c r="B77" s="1605"/>
      <c r="C77" s="1547"/>
      <c r="D77" s="1560"/>
      <c r="E77" s="1562"/>
      <c r="F77" s="1992"/>
      <c r="G77" s="1597"/>
    </row>
    <row r="78" spans="1:7" ht="15" x14ac:dyDescent="0.25">
      <c r="A78" s="1570" t="s">
        <v>275</v>
      </c>
      <c r="B78" s="1626"/>
      <c r="C78" s="438" t="s">
        <v>1890</v>
      </c>
      <c r="D78" s="1570"/>
      <c r="E78" s="1574"/>
      <c r="F78" s="1958"/>
      <c r="G78" s="454"/>
    </row>
    <row r="79" spans="1:7" x14ac:dyDescent="0.2">
      <c r="A79" s="1572"/>
      <c r="B79" s="1573">
        <v>61</v>
      </c>
      <c r="C79" s="458" t="s">
        <v>129</v>
      </c>
      <c r="D79" s="1572"/>
      <c r="E79" s="1575"/>
      <c r="F79" s="1962"/>
      <c r="G79" s="460"/>
    </row>
    <row r="80" spans="1:7" ht="25.5" x14ac:dyDescent="0.2">
      <c r="A80" s="1609">
        <v>1</v>
      </c>
      <c r="B80" s="1561" t="s">
        <v>975</v>
      </c>
      <c r="C80" s="1547" t="s">
        <v>1994</v>
      </c>
      <c r="D80" s="1560" t="s">
        <v>15</v>
      </c>
      <c r="E80" s="1562">
        <v>5</v>
      </c>
      <c r="F80" s="1992"/>
      <c r="G80" s="1597">
        <f t="shared" ref="G80" si="7">ROUND(F80*E80,2)</f>
        <v>0</v>
      </c>
    </row>
    <row r="81" spans="1:7" ht="38.25" x14ac:dyDescent="0.2">
      <c r="A81" s="1609">
        <v>2</v>
      </c>
      <c r="B81" s="1561" t="s">
        <v>977</v>
      </c>
      <c r="C81" s="1547" t="s">
        <v>2014</v>
      </c>
      <c r="D81" s="1560" t="s">
        <v>15</v>
      </c>
      <c r="E81" s="1562">
        <v>4</v>
      </c>
      <c r="F81" s="1992"/>
      <c r="G81" s="1597">
        <f t="shared" ref="G81:G90" si="8">ROUND(F81*E81,2)</f>
        <v>0</v>
      </c>
    </row>
    <row r="82" spans="1:7" ht="38.25" x14ac:dyDescent="0.2">
      <c r="A82" s="1609">
        <v>3</v>
      </c>
      <c r="B82" s="1561" t="s">
        <v>977</v>
      </c>
      <c r="C82" s="1547" t="s">
        <v>1894</v>
      </c>
      <c r="D82" s="1560" t="s">
        <v>15</v>
      </c>
      <c r="E82" s="1562">
        <v>1</v>
      </c>
      <c r="F82" s="1992"/>
      <c r="G82" s="1597">
        <f t="shared" si="8"/>
        <v>0</v>
      </c>
    </row>
    <row r="83" spans="1:7" ht="38.25" x14ac:dyDescent="0.2">
      <c r="A83" s="1609">
        <v>4</v>
      </c>
      <c r="B83" s="1561" t="s">
        <v>1995</v>
      </c>
      <c r="C83" s="1547" t="s">
        <v>1996</v>
      </c>
      <c r="D83" s="1560" t="s">
        <v>15</v>
      </c>
      <c r="E83" s="1562">
        <v>1</v>
      </c>
      <c r="F83" s="1992"/>
      <c r="G83" s="1597">
        <f t="shared" si="8"/>
        <v>0</v>
      </c>
    </row>
    <row r="84" spans="1:7" ht="38.25" x14ac:dyDescent="0.2">
      <c r="A84" s="1609">
        <v>5</v>
      </c>
      <c r="B84" s="1561" t="s">
        <v>1591</v>
      </c>
      <c r="C84" s="1547" t="s">
        <v>2023</v>
      </c>
      <c r="D84" s="1560" t="s">
        <v>15</v>
      </c>
      <c r="E84" s="1562">
        <v>1</v>
      </c>
      <c r="F84" s="1992"/>
      <c r="G84" s="1597">
        <f t="shared" si="8"/>
        <v>0</v>
      </c>
    </row>
    <row r="85" spans="1:7" ht="25.5" x14ac:dyDescent="0.2">
      <c r="A85" s="1609">
        <v>6</v>
      </c>
      <c r="B85" s="1561" t="s">
        <v>1590</v>
      </c>
      <c r="C85" s="1547" t="s">
        <v>2015</v>
      </c>
      <c r="D85" s="1560" t="s">
        <v>15</v>
      </c>
      <c r="E85" s="1562">
        <v>2</v>
      </c>
      <c r="F85" s="1992"/>
      <c r="G85" s="1597">
        <f t="shared" si="8"/>
        <v>0</v>
      </c>
    </row>
    <row r="86" spans="1:7" ht="38.25" x14ac:dyDescent="0.2">
      <c r="A86" s="1609">
        <v>7</v>
      </c>
      <c r="B86" s="1561" t="s">
        <v>1908</v>
      </c>
      <c r="C86" s="1547" t="s">
        <v>1998</v>
      </c>
      <c r="D86" s="1560" t="s">
        <v>231</v>
      </c>
      <c r="E86" s="1562">
        <v>42</v>
      </c>
      <c r="F86" s="1992"/>
      <c r="G86" s="1597">
        <f t="shared" si="8"/>
        <v>0</v>
      </c>
    </row>
    <row r="87" spans="1:7" ht="51" x14ac:dyDescent="0.2">
      <c r="A87" s="1609">
        <v>8</v>
      </c>
      <c r="B87" s="1561" t="s">
        <v>1915</v>
      </c>
      <c r="C87" s="1547" t="s">
        <v>2017</v>
      </c>
      <c r="D87" s="1560" t="s">
        <v>239</v>
      </c>
      <c r="E87" s="1562">
        <v>1</v>
      </c>
      <c r="F87" s="1992"/>
      <c r="G87" s="1597">
        <f t="shared" si="8"/>
        <v>0</v>
      </c>
    </row>
    <row r="88" spans="1:7" ht="25.5" x14ac:dyDescent="0.2">
      <c r="A88" s="1609">
        <v>9</v>
      </c>
      <c r="B88" s="1561" t="s">
        <v>1920</v>
      </c>
      <c r="C88" s="1547" t="s">
        <v>2018</v>
      </c>
      <c r="D88" s="1560" t="s">
        <v>231</v>
      </c>
      <c r="E88" s="1562">
        <v>42</v>
      </c>
      <c r="F88" s="1992"/>
      <c r="G88" s="1597">
        <f t="shared" si="8"/>
        <v>0</v>
      </c>
    </row>
    <row r="89" spans="1:7" x14ac:dyDescent="0.2">
      <c r="A89" s="1624"/>
      <c r="B89" s="1573">
        <v>64</v>
      </c>
      <c r="C89" s="458" t="s">
        <v>227</v>
      </c>
      <c r="D89" s="1572"/>
      <c r="E89" s="1575"/>
      <c r="F89" s="1994"/>
      <c r="G89" s="1575"/>
    </row>
    <row r="90" spans="1:7" ht="38.25" x14ac:dyDescent="0.2">
      <c r="A90" s="2145">
        <v>10</v>
      </c>
      <c r="B90" s="2146"/>
      <c r="C90" s="2147" t="s">
        <v>2956</v>
      </c>
      <c r="D90" s="2148" t="s">
        <v>231</v>
      </c>
      <c r="E90" s="2149">
        <v>21</v>
      </c>
      <c r="F90" s="1992"/>
      <c r="G90" s="1597">
        <f t="shared" si="8"/>
        <v>0</v>
      </c>
    </row>
    <row r="91" spans="1:7" ht="15" x14ac:dyDescent="0.25">
      <c r="A91" s="1570"/>
      <c r="B91" s="1571"/>
      <c r="C91" s="438" t="s">
        <v>1942</v>
      </c>
      <c r="D91" s="1570"/>
      <c r="E91" s="1574"/>
      <c r="F91" s="1958"/>
      <c r="G91" s="454">
        <f>SUM(G80:G90)</f>
        <v>0</v>
      </c>
    </row>
    <row r="92" spans="1:7" x14ac:dyDescent="0.2">
      <c r="A92" s="1560"/>
      <c r="B92" s="1561"/>
      <c r="C92" s="1547"/>
      <c r="D92" s="1560"/>
      <c r="E92" s="1562"/>
      <c r="F92" s="1992"/>
      <c r="G92" s="1597"/>
    </row>
    <row r="93" spans="1:7" ht="15" x14ac:dyDescent="0.25">
      <c r="A93" s="1570" t="s">
        <v>284</v>
      </c>
      <c r="B93" s="1571"/>
      <c r="C93" s="438" t="s">
        <v>1943</v>
      </c>
      <c r="D93" s="1570"/>
      <c r="E93" s="1574"/>
      <c r="F93" s="1963"/>
      <c r="G93" s="466"/>
    </row>
    <row r="94" spans="1:7" x14ac:dyDescent="0.2">
      <c r="A94" s="1560">
        <v>1</v>
      </c>
      <c r="B94" s="1561"/>
      <c r="C94" s="1547" t="s">
        <v>2004</v>
      </c>
      <c r="D94" s="1560" t="s">
        <v>435</v>
      </c>
      <c r="E94" s="1562">
        <v>1</v>
      </c>
      <c r="F94" s="1992"/>
      <c r="G94" s="1597">
        <f t="shared" ref="G94" si="9">ROUND(F94*E94,2)</f>
        <v>0</v>
      </c>
    </row>
    <row r="95" spans="1:7" x14ac:dyDescent="0.2">
      <c r="A95" s="1560">
        <v>2</v>
      </c>
      <c r="B95" s="1561"/>
      <c r="C95" s="1547" t="s">
        <v>2019</v>
      </c>
      <c r="D95" s="1560" t="s">
        <v>435</v>
      </c>
      <c r="E95" s="1562">
        <v>1</v>
      </c>
      <c r="F95" s="1992"/>
      <c r="G95" s="1597">
        <f t="shared" ref="G95:G97" si="10">ROUND(F95*E95,2)</f>
        <v>0</v>
      </c>
    </row>
    <row r="96" spans="1:7" x14ac:dyDescent="0.2">
      <c r="A96" s="1560">
        <v>3</v>
      </c>
      <c r="B96" s="1561"/>
      <c r="C96" s="1547" t="s">
        <v>169</v>
      </c>
      <c r="D96" s="1560" t="s">
        <v>170</v>
      </c>
      <c r="E96" s="1562">
        <v>8</v>
      </c>
      <c r="F96" s="1999">
        <v>45</v>
      </c>
      <c r="G96" s="1597">
        <f t="shared" si="10"/>
        <v>360</v>
      </c>
    </row>
    <row r="97" spans="1:7" x14ac:dyDescent="0.2">
      <c r="A97" s="1560">
        <v>4</v>
      </c>
      <c r="B97" s="1561"/>
      <c r="C97" s="921" t="s">
        <v>1956</v>
      </c>
      <c r="D97" s="1560" t="s">
        <v>170</v>
      </c>
      <c r="E97" s="1562">
        <v>8</v>
      </c>
      <c r="F97" s="1999">
        <v>45</v>
      </c>
      <c r="G97" s="1597">
        <f t="shared" si="10"/>
        <v>360</v>
      </c>
    </row>
    <row r="98" spans="1:7" ht="15" x14ac:dyDescent="0.25">
      <c r="A98" s="1570"/>
      <c r="B98" s="1571"/>
      <c r="C98" s="438" t="s">
        <v>2020</v>
      </c>
      <c r="D98" s="1570"/>
      <c r="E98" s="1574"/>
      <c r="F98" s="1958"/>
      <c r="G98" s="454">
        <f>SUM(G94:G97)</f>
        <v>720</v>
      </c>
    </row>
    <row r="99" spans="1:7" x14ac:dyDescent="0.2">
      <c r="A99" s="1610"/>
      <c r="B99" s="1611"/>
      <c r="C99" s="1612"/>
      <c r="D99" s="1610"/>
      <c r="E99" s="1613"/>
      <c r="F99" s="1995"/>
      <c r="G99" s="1614"/>
    </row>
    <row r="100" spans="1:7" x14ac:dyDescent="0.2">
      <c r="A100" s="1604"/>
      <c r="B100" s="1615"/>
      <c r="C100" s="1616"/>
      <c r="D100" s="1604"/>
      <c r="E100" s="1617"/>
      <c r="F100" s="1996"/>
      <c r="G100" s="1618"/>
    </row>
    <row r="101" spans="1:7" x14ac:dyDescent="0.2">
      <c r="A101" s="1604"/>
      <c r="B101" s="1615"/>
      <c r="C101" s="1616"/>
      <c r="D101" s="1604"/>
      <c r="E101" s="1617"/>
      <c r="F101" s="1996"/>
      <c r="G101" s="1618"/>
    </row>
    <row r="102" spans="1:7" x14ac:dyDescent="0.2">
      <c r="A102" s="1604"/>
      <c r="B102" s="1615"/>
      <c r="C102" s="1616"/>
      <c r="D102" s="1604"/>
      <c r="E102" s="1617"/>
      <c r="F102" s="1996"/>
      <c r="G102" s="1618"/>
    </row>
    <row r="103" spans="1:7" x14ac:dyDescent="0.2">
      <c r="A103" s="1604"/>
      <c r="B103" s="1615"/>
      <c r="C103" s="1616"/>
      <c r="D103" s="1604"/>
      <c r="E103" s="1617"/>
      <c r="F103" s="1996"/>
      <c r="G103" s="1618"/>
    </row>
    <row r="104" spans="1:7" x14ac:dyDescent="0.2">
      <c r="A104" s="1604"/>
      <c r="B104" s="1619"/>
      <c r="C104" s="1616"/>
      <c r="D104" s="1604"/>
      <c r="E104" s="1617"/>
      <c r="F104" s="1996"/>
      <c r="G104" s="1618"/>
    </row>
    <row r="105" spans="1:7" x14ac:dyDescent="0.2">
      <c r="A105" s="1604"/>
      <c r="B105" s="1615"/>
      <c r="C105" s="1616"/>
      <c r="D105" s="1604"/>
      <c r="E105" s="1617"/>
      <c r="F105" s="1996"/>
      <c r="G105" s="1618"/>
    </row>
    <row r="106" spans="1:7" x14ac:dyDescent="0.2">
      <c r="A106" s="1604"/>
      <c r="B106" s="1615"/>
      <c r="C106" s="1616"/>
      <c r="D106" s="1604"/>
      <c r="E106" s="1617"/>
      <c r="F106" s="1996"/>
      <c r="G106" s="1618"/>
    </row>
    <row r="107" spans="1:7" x14ac:dyDescent="0.2">
      <c r="A107" s="1604"/>
      <c r="B107" s="1615"/>
      <c r="C107" s="1616"/>
      <c r="D107" s="1604"/>
      <c r="E107" s="1617"/>
      <c r="F107" s="1996"/>
      <c r="G107" s="1618"/>
    </row>
    <row r="108" spans="1:7" x14ac:dyDescent="0.2">
      <c r="A108" s="1604"/>
      <c r="B108" s="1615"/>
      <c r="C108" s="1616"/>
      <c r="D108" s="1604"/>
      <c r="E108" s="1617"/>
      <c r="F108" s="1996"/>
      <c r="G108" s="1618"/>
    </row>
    <row r="109" spans="1:7" x14ac:dyDescent="0.2">
      <c r="A109" s="1604"/>
      <c r="B109" s="1615"/>
      <c r="C109" s="1616"/>
      <c r="D109" s="1604"/>
      <c r="E109" s="1617"/>
      <c r="F109" s="1996"/>
      <c r="G109" s="1618"/>
    </row>
    <row r="110" spans="1:7" x14ac:dyDescent="0.2">
      <c r="A110" s="1604"/>
      <c r="B110" s="1615"/>
      <c r="C110" s="1616"/>
      <c r="D110" s="1604"/>
      <c r="E110" s="1617"/>
      <c r="F110" s="1996"/>
      <c r="G110" s="1618"/>
    </row>
    <row r="111" spans="1:7" x14ac:dyDescent="0.2">
      <c r="A111" s="1604"/>
      <c r="B111" s="1615"/>
      <c r="C111" s="1616"/>
      <c r="D111" s="1604"/>
      <c r="E111" s="1617"/>
      <c r="F111" s="1996"/>
      <c r="G111" s="1618"/>
    </row>
    <row r="112" spans="1:7" x14ac:dyDescent="0.2">
      <c r="A112" s="1604"/>
      <c r="B112" s="1615"/>
      <c r="C112" s="1616"/>
      <c r="D112" s="1604"/>
      <c r="E112" s="1617"/>
      <c r="F112" s="1996"/>
      <c r="G112" s="1618"/>
    </row>
    <row r="113" spans="1:9" x14ac:dyDescent="0.2">
      <c r="A113" s="1604"/>
      <c r="B113" s="1615"/>
      <c r="C113" s="1616"/>
      <c r="D113" s="1604"/>
      <c r="E113" s="1617"/>
      <c r="F113" s="1996"/>
      <c r="G113" s="1618"/>
    </row>
    <row r="114" spans="1:9" x14ac:dyDescent="0.2">
      <c r="A114" s="1604"/>
      <c r="B114" s="1615"/>
      <c r="C114" s="1616"/>
      <c r="D114" s="1604"/>
      <c r="E114" s="1617"/>
      <c r="F114" s="1996"/>
      <c r="G114" s="1618"/>
    </row>
    <row r="115" spans="1:9" x14ac:dyDescent="0.2">
      <c r="A115" s="1604"/>
      <c r="B115" s="1619"/>
      <c r="C115" s="1616"/>
      <c r="D115" s="1604"/>
      <c r="E115" s="1617"/>
      <c r="F115" s="1996"/>
      <c r="G115" s="1618"/>
    </row>
    <row r="116" spans="1:9" x14ac:dyDescent="0.2">
      <c r="A116" s="1604"/>
      <c r="B116" s="1615"/>
      <c r="C116" s="1616"/>
      <c r="D116" s="1604"/>
      <c r="E116" s="1617"/>
      <c r="F116" s="1996"/>
      <c r="G116" s="1618"/>
    </row>
    <row r="117" spans="1:9" ht="12.6" customHeight="1" x14ac:dyDescent="0.2">
      <c r="A117" s="1604"/>
      <c r="B117" s="1619"/>
      <c r="C117" s="1616"/>
      <c r="D117" s="1604"/>
      <c r="E117" s="1617"/>
      <c r="F117" s="1996"/>
      <c r="G117" s="1618"/>
    </row>
    <row r="118" spans="1:9" x14ac:dyDescent="0.2">
      <c r="A118" s="1604"/>
      <c r="B118" s="1615"/>
      <c r="C118" s="1616"/>
      <c r="D118" s="1604"/>
      <c r="E118" s="1617"/>
      <c r="F118" s="1996"/>
      <c r="G118" s="1618"/>
    </row>
    <row r="119" spans="1:9" x14ac:dyDescent="0.2">
      <c r="A119" s="1604"/>
      <c r="B119" s="1615"/>
      <c r="C119" s="1616"/>
      <c r="D119" s="1604"/>
      <c r="E119" s="1617"/>
      <c r="F119" s="1996"/>
      <c r="G119" s="1618"/>
    </row>
    <row r="120" spans="1:9" x14ac:dyDescent="0.2">
      <c r="A120" s="1604"/>
      <c r="B120" s="1615"/>
      <c r="C120" s="1616"/>
      <c r="D120" s="1604"/>
      <c r="E120" s="1617"/>
      <c r="F120" s="1996"/>
      <c r="G120" s="1618"/>
    </row>
    <row r="121" spans="1:9" x14ac:dyDescent="0.2">
      <c r="A121" s="1604"/>
      <c r="B121" s="1615"/>
      <c r="C121" s="1616"/>
      <c r="D121" s="1604"/>
      <c r="E121" s="1617"/>
      <c r="F121" s="1996"/>
      <c r="G121" s="1618"/>
    </row>
    <row r="122" spans="1:9" x14ac:dyDescent="0.2">
      <c r="A122" s="1604"/>
      <c r="B122" s="1615"/>
      <c r="C122" s="1616"/>
      <c r="D122" s="1604"/>
      <c r="E122" s="1617"/>
      <c r="F122" s="1996"/>
      <c r="G122" s="1618"/>
    </row>
    <row r="123" spans="1:9" x14ac:dyDescent="0.2">
      <c r="A123" s="1604"/>
      <c r="B123" s="1615"/>
      <c r="C123" s="1616"/>
      <c r="D123" s="1604"/>
      <c r="E123" s="1617"/>
      <c r="F123" s="1996"/>
      <c r="G123" s="1618"/>
      <c r="I123" s="1505"/>
    </row>
    <row r="124" spans="1:9" x14ac:dyDescent="0.2">
      <c r="A124" s="1604"/>
      <c r="B124" s="1615"/>
      <c r="C124" s="1616"/>
      <c r="D124" s="1604"/>
      <c r="E124" s="1617"/>
      <c r="F124" s="1996"/>
      <c r="G124" s="1618"/>
    </row>
    <row r="125" spans="1:9" x14ac:dyDescent="0.2">
      <c r="A125" s="1604"/>
      <c r="B125" s="1615"/>
      <c r="C125" s="1616"/>
      <c r="D125" s="1604"/>
      <c r="E125" s="1617"/>
      <c r="F125" s="1996"/>
      <c r="G125" s="1618"/>
    </row>
    <row r="126" spans="1:9" x14ac:dyDescent="0.2">
      <c r="A126" s="1604"/>
      <c r="B126" s="1615"/>
      <c r="C126" s="1616"/>
      <c r="D126" s="1604"/>
      <c r="E126" s="1617"/>
      <c r="F126" s="1996"/>
      <c r="G126" s="1618"/>
    </row>
    <row r="127" spans="1:9" ht="15" x14ac:dyDescent="0.25">
      <c r="A127" s="1628"/>
      <c r="B127" s="1629"/>
      <c r="C127" s="1630"/>
      <c r="D127" s="1628"/>
      <c r="E127" s="1631"/>
      <c r="F127" s="2000"/>
      <c r="G127" s="1632"/>
    </row>
    <row r="128" spans="1:9" x14ac:dyDescent="0.2">
      <c r="A128" s="1604"/>
      <c r="B128" s="1615"/>
      <c r="C128" s="1616"/>
      <c r="D128" s="1604"/>
      <c r="E128" s="1617"/>
      <c r="F128" s="1996"/>
      <c r="G128" s="1618"/>
    </row>
    <row r="129" spans="1:7" ht="15" x14ac:dyDescent="0.25">
      <c r="A129" s="1628"/>
      <c r="B129" s="1629"/>
      <c r="C129" s="1630"/>
      <c r="D129" s="1628"/>
      <c r="E129" s="1631"/>
      <c r="F129" s="2000"/>
      <c r="G129" s="1632"/>
    </row>
    <row r="130" spans="1:7" x14ac:dyDescent="0.2">
      <c r="A130" s="1604"/>
      <c r="B130" s="1615"/>
      <c r="C130" s="1616"/>
      <c r="D130" s="1604"/>
      <c r="E130" s="1617"/>
      <c r="F130" s="1996"/>
      <c r="G130" s="1618"/>
    </row>
    <row r="131" spans="1:7" x14ac:dyDescent="0.2">
      <c r="A131" s="1604"/>
      <c r="B131" s="1615"/>
      <c r="C131" s="1616"/>
      <c r="D131" s="1604"/>
      <c r="E131" s="1617"/>
      <c r="F131" s="1996"/>
      <c r="G131" s="1618"/>
    </row>
    <row r="132" spans="1:7" x14ac:dyDescent="0.2">
      <c r="A132" s="1604"/>
      <c r="B132" s="1615"/>
      <c r="C132" s="1616"/>
      <c r="D132" s="1604"/>
      <c r="E132" s="1617"/>
      <c r="F132" s="1996"/>
      <c r="G132" s="1618"/>
    </row>
    <row r="133" spans="1:7" x14ac:dyDescent="0.2">
      <c r="A133" s="1604"/>
      <c r="B133" s="1615"/>
      <c r="C133" s="1616"/>
      <c r="D133" s="1604"/>
      <c r="E133" s="1617"/>
      <c r="F133" s="1996"/>
      <c r="G133" s="1618"/>
    </row>
    <row r="134" spans="1:7" x14ac:dyDescent="0.2">
      <c r="A134" s="1604"/>
      <c r="B134" s="1615"/>
      <c r="C134" s="1616"/>
      <c r="D134" s="1604"/>
      <c r="E134" s="1617"/>
      <c r="F134" s="1996"/>
      <c r="G134" s="1618"/>
    </row>
    <row r="135" spans="1:7" x14ac:dyDescent="0.2">
      <c r="A135" s="1604"/>
      <c r="B135" s="1615"/>
      <c r="C135" s="1616"/>
      <c r="D135" s="1604"/>
      <c r="E135" s="1617"/>
      <c r="F135" s="1996"/>
      <c r="G135" s="1618"/>
    </row>
    <row r="136" spans="1:7" x14ac:dyDescent="0.2">
      <c r="A136" s="1604"/>
      <c r="B136" s="1615"/>
      <c r="C136" s="1616"/>
      <c r="D136" s="1604"/>
      <c r="E136" s="1617"/>
      <c r="F136" s="1996"/>
      <c r="G136" s="1618"/>
    </row>
    <row r="137" spans="1:7" x14ac:dyDescent="0.2">
      <c r="A137" s="1604"/>
      <c r="B137" s="1615"/>
      <c r="C137" s="1616"/>
      <c r="D137" s="1604"/>
      <c r="E137" s="1617"/>
      <c r="F137" s="1996"/>
      <c r="G137" s="1618"/>
    </row>
    <row r="138" spans="1:7" x14ac:dyDescent="0.2">
      <c r="A138" s="1604"/>
      <c r="B138" s="1615"/>
      <c r="C138" s="1616"/>
      <c r="D138" s="1604"/>
      <c r="E138" s="1617"/>
      <c r="F138" s="1996"/>
      <c r="G138" s="1618"/>
    </row>
    <row r="139" spans="1:7" x14ac:dyDescent="0.2">
      <c r="A139" s="1604"/>
      <c r="B139" s="1615"/>
      <c r="C139" s="1616"/>
      <c r="D139" s="1604"/>
      <c r="E139" s="1617"/>
      <c r="F139" s="1996"/>
      <c r="G139" s="1618"/>
    </row>
    <row r="140" spans="1:7" x14ac:dyDescent="0.2">
      <c r="A140" s="1604"/>
      <c r="B140" s="1615"/>
      <c r="C140" s="1616"/>
      <c r="D140" s="1604"/>
      <c r="E140" s="1617"/>
      <c r="F140" s="1996"/>
      <c r="G140" s="1618"/>
    </row>
    <row r="141" spans="1:7" ht="15" x14ac:dyDescent="0.25">
      <c r="A141" s="1628"/>
      <c r="B141" s="1629"/>
      <c r="C141" s="1630"/>
      <c r="D141" s="1628"/>
      <c r="E141" s="1631"/>
      <c r="F141" s="2000"/>
      <c r="G141" s="1632"/>
    </row>
    <row r="142" spans="1:7" x14ac:dyDescent="0.2">
      <c r="A142" s="1604"/>
      <c r="B142" s="1615"/>
      <c r="C142" s="1616"/>
      <c r="D142" s="1604"/>
      <c r="E142" s="1617"/>
      <c r="F142" s="1997"/>
      <c r="G142" s="1604"/>
    </row>
    <row r="143" spans="1:7" x14ac:dyDescent="0.2">
      <c r="A143" s="1604"/>
      <c r="B143" s="1615"/>
      <c r="C143" s="1616"/>
      <c r="D143" s="1604"/>
      <c r="E143" s="1617"/>
      <c r="F143" s="1997"/>
      <c r="G143" s="1604"/>
    </row>
    <row r="144" spans="1:7" x14ac:dyDescent="0.2">
      <c r="A144" s="1604"/>
      <c r="B144" s="1615"/>
      <c r="C144" s="1616"/>
      <c r="D144" s="1604"/>
      <c r="E144" s="1617"/>
      <c r="F144" s="1997"/>
      <c r="G144" s="1604"/>
    </row>
    <row r="145" spans="1:7" x14ac:dyDescent="0.2">
      <c r="A145" s="1604"/>
      <c r="B145" s="1615"/>
      <c r="C145" s="1616"/>
      <c r="D145" s="1604"/>
      <c r="E145" s="1617"/>
      <c r="F145" s="1997"/>
      <c r="G145" s="1604"/>
    </row>
    <row r="146" spans="1:7" x14ac:dyDescent="0.2">
      <c r="A146" s="1604"/>
      <c r="B146" s="1615"/>
      <c r="C146" s="1616"/>
      <c r="D146" s="1604"/>
      <c r="E146" s="1617"/>
      <c r="F146" s="1997"/>
      <c r="G146" s="1604"/>
    </row>
    <row r="147" spans="1:7" x14ac:dyDescent="0.2">
      <c r="A147" s="1604"/>
      <c r="B147" s="1615"/>
      <c r="C147" s="1616"/>
      <c r="D147" s="1604"/>
      <c r="E147" s="1617"/>
      <c r="F147" s="1997"/>
      <c r="G147" s="1604"/>
    </row>
    <row r="148" spans="1:7" x14ac:dyDescent="0.2">
      <c r="A148" s="1604"/>
      <c r="B148" s="1615"/>
      <c r="C148" s="1616"/>
      <c r="D148" s="1604"/>
      <c r="E148" s="1617"/>
      <c r="F148" s="1997"/>
      <c r="G148" s="1604"/>
    </row>
    <row r="149" spans="1:7" x14ac:dyDescent="0.2">
      <c r="A149" s="1604"/>
      <c r="B149" s="1615"/>
      <c r="C149" s="1616"/>
      <c r="D149" s="1604"/>
      <c r="E149" s="1617"/>
      <c r="F149" s="1997"/>
      <c r="G149" s="1604"/>
    </row>
    <row r="150" spans="1:7" x14ac:dyDescent="0.2">
      <c r="A150" s="1604"/>
      <c r="B150" s="1615"/>
      <c r="C150" s="1616"/>
      <c r="D150" s="1604"/>
      <c r="E150" s="1617"/>
      <c r="F150" s="1997"/>
      <c r="G150" s="1604"/>
    </row>
    <row r="151" spans="1:7" x14ac:dyDescent="0.2">
      <c r="A151" s="1604"/>
      <c r="B151" s="1615"/>
      <c r="C151" s="1616"/>
      <c r="D151" s="1604"/>
      <c r="E151" s="1617"/>
      <c r="F151" s="1997"/>
      <c r="G151" s="1604"/>
    </row>
    <row r="152" spans="1:7" x14ac:dyDescent="0.2">
      <c r="A152" s="1604"/>
      <c r="B152" s="1615"/>
      <c r="C152" s="1616"/>
      <c r="D152" s="1604"/>
      <c r="E152" s="1617"/>
      <c r="F152" s="1997"/>
      <c r="G152" s="1604"/>
    </row>
    <row r="153" spans="1:7" x14ac:dyDescent="0.2">
      <c r="A153" s="1604"/>
      <c r="B153" s="1615"/>
      <c r="C153" s="1616"/>
      <c r="D153" s="1604"/>
      <c r="E153" s="1617"/>
      <c r="F153" s="1997"/>
      <c r="G153" s="1604"/>
    </row>
    <row r="154" spans="1:7" x14ac:dyDescent="0.2">
      <c r="A154" s="1604"/>
      <c r="B154" s="1615"/>
      <c r="C154" s="1616"/>
      <c r="D154" s="1604"/>
      <c r="E154" s="1617"/>
      <c r="F154" s="1997"/>
      <c r="G154" s="1604"/>
    </row>
    <row r="155" spans="1:7" x14ac:dyDescent="0.2">
      <c r="A155" s="1604"/>
      <c r="B155" s="1615"/>
      <c r="C155" s="1616"/>
      <c r="D155" s="1604"/>
      <c r="E155" s="1617"/>
      <c r="F155" s="1997"/>
      <c r="G155" s="1604"/>
    </row>
    <row r="156" spans="1:7" x14ac:dyDescent="0.2">
      <c r="A156" s="1604"/>
      <c r="B156" s="1615"/>
      <c r="C156" s="1616"/>
      <c r="D156" s="1604"/>
      <c r="E156" s="1617"/>
      <c r="F156" s="1997"/>
      <c r="G156" s="1604"/>
    </row>
    <row r="157" spans="1:7" x14ac:dyDescent="0.2">
      <c r="A157" s="1604"/>
      <c r="B157" s="1615"/>
      <c r="C157" s="1616"/>
      <c r="D157" s="1604"/>
      <c r="E157" s="1617"/>
      <c r="F157" s="1997"/>
      <c r="G157" s="1604"/>
    </row>
    <row r="158" spans="1:7" x14ac:dyDescent="0.2">
      <c r="A158" s="1604"/>
      <c r="B158" s="1615"/>
      <c r="C158" s="1616"/>
      <c r="D158" s="1604"/>
      <c r="E158" s="1617"/>
      <c r="F158" s="1997"/>
      <c r="G158" s="1604"/>
    </row>
    <row r="159" spans="1:7" x14ac:dyDescent="0.2">
      <c r="A159" s="1604"/>
      <c r="B159" s="1615"/>
      <c r="C159" s="1616"/>
      <c r="D159" s="1604"/>
      <c r="E159" s="1617"/>
      <c r="F159" s="1997"/>
      <c r="G159" s="1604"/>
    </row>
    <row r="160" spans="1:7" x14ac:dyDescent="0.2">
      <c r="A160" s="1604"/>
      <c r="B160" s="1615"/>
      <c r="C160" s="1616"/>
      <c r="D160" s="1604"/>
      <c r="E160" s="1617"/>
      <c r="F160" s="1997"/>
      <c r="G160" s="1604"/>
    </row>
    <row r="161" spans="1:7" x14ac:dyDescent="0.2">
      <c r="A161" s="1604"/>
      <c r="B161" s="1615"/>
      <c r="C161" s="1616"/>
      <c r="D161" s="1604"/>
      <c r="E161" s="1617"/>
      <c r="F161" s="1997"/>
      <c r="G161" s="1604"/>
    </row>
    <row r="162" spans="1:7" x14ac:dyDescent="0.2">
      <c r="A162" s="1604"/>
      <c r="B162" s="1615"/>
      <c r="C162" s="1616"/>
      <c r="D162" s="1604"/>
      <c r="E162" s="1617"/>
      <c r="F162" s="1997"/>
      <c r="G162" s="1604"/>
    </row>
    <row r="163" spans="1:7" x14ac:dyDescent="0.2">
      <c r="A163" s="1604"/>
      <c r="B163" s="1615"/>
      <c r="C163" s="1616"/>
      <c r="D163" s="1604"/>
      <c r="E163" s="1617"/>
      <c r="F163" s="1997"/>
      <c r="G163" s="1604"/>
    </row>
    <row r="164" spans="1:7" x14ac:dyDescent="0.2">
      <c r="A164" s="1604"/>
      <c r="B164" s="1615"/>
      <c r="C164" s="1616"/>
      <c r="D164" s="1604"/>
      <c r="E164" s="1617"/>
      <c r="F164" s="1997"/>
      <c r="G164" s="1604"/>
    </row>
    <row r="165" spans="1:7" x14ac:dyDescent="0.2">
      <c r="A165" s="1604"/>
      <c r="B165" s="1615"/>
      <c r="C165" s="1616"/>
      <c r="D165" s="1604"/>
      <c r="E165" s="1617"/>
      <c r="F165" s="1997"/>
      <c r="G165" s="1604"/>
    </row>
    <row r="166" spans="1:7" x14ac:dyDescent="0.2">
      <c r="A166" s="1604"/>
      <c r="B166" s="1615"/>
      <c r="C166" s="1616"/>
      <c r="D166" s="1604"/>
      <c r="E166" s="1617"/>
      <c r="F166" s="1997"/>
      <c r="G166" s="1604"/>
    </row>
    <row r="167" spans="1:7" x14ac:dyDescent="0.2">
      <c r="A167" s="712"/>
      <c r="B167" s="1557"/>
      <c r="C167" s="1558"/>
      <c r="D167" s="712"/>
      <c r="E167" s="1559"/>
      <c r="F167" s="1980"/>
      <c r="G167" s="712"/>
    </row>
    <row r="168" spans="1:7" x14ac:dyDescent="0.2">
      <c r="A168" s="712"/>
      <c r="B168" s="1557"/>
      <c r="C168" s="1558"/>
      <c r="D168" s="712"/>
      <c r="E168" s="1559"/>
      <c r="F168" s="1980"/>
      <c r="G168" s="712"/>
    </row>
    <row r="169" spans="1:7" x14ac:dyDescent="0.2">
      <c r="A169" s="712"/>
      <c r="B169" s="1557"/>
      <c r="C169" s="1558"/>
      <c r="D169" s="712"/>
      <c r="E169" s="1559"/>
      <c r="F169" s="1980"/>
      <c r="G169" s="712"/>
    </row>
    <row r="170" spans="1:7" x14ac:dyDescent="0.2">
      <c r="A170" s="712"/>
      <c r="B170" s="1557"/>
      <c r="C170" s="1558"/>
      <c r="D170" s="712"/>
      <c r="E170" s="1559"/>
      <c r="F170" s="1980"/>
      <c r="G170" s="712"/>
    </row>
    <row r="171" spans="1:7" x14ac:dyDescent="0.2">
      <c r="A171" s="712"/>
      <c r="B171" s="1557"/>
      <c r="C171" s="1558"/>
      <c r="D171" s="712"/>
      <c r="E171" s="1559"/>
      <c r="F171" s="1980"/>
      <c r="G171" s="712"/>
    </row>
    <row r="172" spans="1:7" x14ac:dyDescent="0.2">
      <c r="A172" s="712"/>
      <c r="B172" s="1557"/>
      <c r="C172" s="1558"/>
      <c r="D172" s="712"/>
      <c r="E172" s="1559"/>
      <c r="F172" s="1980"/>
      <c r="G172" s="712"/>
    </row>
    <row r="173" spans="1:7" x14ac:dyDescent="0.2">
      <c r="A173" s="712"/>
      <c r="B173" s="1557"/>
      <c r="C173" s="1558"/>
      <c r="D173" s="712"/>
      <c r="E173" s="1559"/>
      <c r="F173" s="1980"/>
      <c r="G173" s="712"/>
    </row>
    <row r="174" spans="1:7" x14ac:dyDescent="0.2">
      <c r="A174" s="712"/>
      <c r="B174" s="1557"/>
      <c r="C174" s="1558"/>
      <c r="D174" s="712"/>
      <c r="E174" s="1559"/>
      <c r="F174" s="1980"/>
      <c r="G174" s="712"/>
    </row>
    <row r="175" spans="1:7" x14ac:dyDescent="0.2">
      <c r="A175" s="712"/>
      <c r="B175" s="1557"/>
      <c r="C175" s="1558"/>
      <c r="D175" s="712"/>
      <c r="E175" s="1559"/>
      <c r="F175" s="1980"/>
      <c r="G175" s="712"/>
    </row>
    <row r="176" spans="1:7" x14ac:dyDescent="0.2">
      <c r="A176" s="712"/>
      <c r="B176" s="1557"/>
      <c r="C176" s="1558"/>
      <c r="D176" s="712"/>
      <c r="E176" s="1559"/>
      <c r="F176" s="1980"/>
      <c r="G176" s="712"/>
    </row>
    <row r="177" spans="1:7" x14ac:dyDescent="0.2">
      <c r="A177" s="712"/>
      <c r="B177" s="1557"/>
      <c r="C177" s="1558"/>
      <c r="D177" s="712"/>
      <c r="E177" s="1559"/>
      <c r="F177" s="1980"/>
      <c r="G177" s="712"/>
    </row>
    <row r="178" spans="1:7" x14ac:dyDescent="0.2">
      <c r="A178" s="712"/>
      <c r="B178" s="1557"/>
      <c r="C178" s="1558"/>
      <c r="D178" s="712"/>
      <c r="E178" s="1559"/>
      <c r="F178" s="1980"/>
      <c r="G178" s="712"/>
    </row>
    <row r="179" spans="1:7" x14ac:dyDescent="0.2">
      <c r="A179" s="712"/>
      <c r="B179" s="1557"/>
      <c r="C179" s="1558"/>
      <c r="D179" s="712"/>
      <c r="E179" s="1559"/>
      <c r="F179" s="1980"/>
      <c r="G179" s="712"/>
    </row>
    <row r="180" spans="1:7" x14ac:dyDescent="0.2">
      <c r="A180" s="712"/>
      <c r="B180" s="1557"/>
      <c r="C180" s="1558"/>
      <c r="D180" s="712"/>
      <c r="E180" s="1559"/>
      <c r="F180" s="1980"/>
      <c r="G180" s="712"/>
    </row>
    <row r="181" spans="1:7" x14ac:dyDescent="0.2">
      <c r="A181" s="712"/>
      <c r="B181" s="1557"/>
      <c r="C181" s="1558"/>
      <c r="D181" s="712"/>
      <c r="E181" s="1559"/>
      <c r="F181" s="1980"/>
      <c r="G181" s="712"/>
    </row>
    <row r="182" spans="1:7" x14ac:dyDescent="0.2">
      <c r="A182" s="712"/>
      <c r="B182" s="1557"/>
      <c r="C182" s="1558"/>
      <c r="D182" s="712"/>
      <c r="E182" s="1559"/>
      <c r="F182" s="1980"/>
      <c r="G182" s="712"/>
    </row>
    <row r="183" spans="1:7" x14ac:dyDescent="0.2">
      <c r="A183" s="712"/>
      <c r="B183" s="1557"/>
      <c r="C183" s="1558"/>
      <c r="D183" s="712"/>
      <c r="E183" s="1559"/>
      <c r="F183" s="1980"/>
      <c r="G183" s="712"/>
    </row>
    <row r="184" spans="1:7" x14ac:dyDescent="0.2">
      <c r="A184" s="712"/>
      <c r="B184" s="1557"/>
      <c r="C184" s="1558"/>
      <c r="D184" s="712"/>
      <c r="E184" s="1559"/>
      <c r="F184" s="1980"/>
      <c r="G184" s="712"/>
    </row>
    <row r="185" spans="1:7" x14ac:dyDescent="0.2">
      <c r="A185" s="712"/>
      <c r="B185" s="1557"/>
      <c r="C185" s="1558"/>
      <c r="D185" s="712"/>
      <c r="E185" s="1559"/>
      <c r="F185" s="1980"/>
      <c r="G185" s="712"/>
    </row>
    <row r="186" spans="1:7" x14ac:dyDescent="0.2">
      <c r="A186" s="712"/>
      <c r="B186" s="1557"/>
      <c r="C186" s="1558"/>
      <c r="D186" s="712"/>
      <c r="E186" s="1559"/>
      <c r="F186" s="1980"/>
      <c r="G186" s="712"/>
    </row>
    <row r="187" spans="1:7" x14ac:dyDescent="0.2">
      <c r="A187" s="712"/>
      <c r="B187" s="1557"/>
      <c r="C187" s="1558"/>
      <c r="D187" s="712"/>
      <c r="E187" s="1559"/>
      <c r="F187" s="1980"/>
      <c r="G187" s="712"/>
    </row>
    <row r="188" spans="1:7" x14ac:dyDescent="0.2">
      <c r="A188" s="712"/>
      <c r="B188" s="1557"/>
      <c r="C188" s="1558"/>
      <c r="D188" s="712"/>
      <c r="E188" s="1559"/>
      <c r="F188" s="1980"/>
      <c r="G188" s="712"/>
    </row>
    <row r="189" spans="1:7" x14ac:dyDescent="0.2">
      <c r="A189" s="712"/>
      <c r="B189" s="1557"/>
      <c r="C189" s="1558"/>
      <c r="D189" s="712"/>
      <c r="E189" s="1559"/>
      <c r="F189" s="1980"/>
      <c r="G189" s="712"/>
    </row>
    <row r="190" spans="1:7" x14ac:dyDescent="0.2">
      <c r="A190" s="712"/>
      <c r="B190" s="1557"/>
      <c r="C190" s="1558"/>
      <c r="D190" s="712"/>
      <c r="E190" s="1559"/>
      <c r="F190" s="1980"/>
      <c r="G190" s="712"/>
    </row>
    <row r="191" spans="1:7" x14ac:dyDescent="0.2">
      <c r="A191" s="712"/>
      <c r="B191" s="1557"/>
      <c r="C191" s="1558"/>
      <c r="D191" s="712"/>
      <c r="E191" s="1559"/>
      <c r="F191" s="1980"/>
      <c r="G191" s="712"/>
    </row>
    <row r="192" spans="1:7" x14ac:dyDescent="0.2">
      <c r="A192" s="712"/>
      <c r="B192" s="1557"/>
      <c r="C192" s="1558"/>
      <c r="D192" s="712"/>
      <c r="E192" s="1559"/>
      <c r="F192" s="1980"/>
      <c r="G192" s="712"/>
    </row>
    <row r="193" spans="1:7" x14ac:dyDescent="0.2">
      <c r="A193" s="712"/>
      <c r="B193" s="1557"/>
      <c r="C193" s="1558"/>
      <c r="D193" s="712"/>
      <c r="E193" s="1559"/>
      <c r="F193" s="1980"/>
      <c r="G193" s="712"/>
    </row>
    <row r="194" spans="1:7" x14ac:dyDescent="0.2">
      <c r="A194" s="712"/>
      <c r="B194" s="1557"/>
      <c r="C194" s="1558"/>
      <c r="D194" s="712"/>
      <c r="E194" s="1559"/>
      <c r="F194" s="1980"/>
      <c r="G194" s="712"/>
    </row>
    <row r="195" spans="1:7" x14ac:dyDescent="0.2">
      <c r="A195" s="712"/>
      <c r="B195" s="1557"/>
      <c r="C195" s="1558"/>
      <c r="D195" s="712"/>
      <c r="E195" s="1559"/>
      <c r="F195" s="1980"/>
      <c r="G195" s="712"/>
    </row>
    <row r="196" spans="1:7" x14ac:dyDescent="0.2">
      <c r="A196" s="712"/>
      <c r="B196" s="1557"/>
      <c r="C196" s="1558"/>
      <c r="D196" s="712"/>
      <c r="E196" s="1559"/>
      <c r="F196" s="1980"/>
      <c r="G196" s="712"/>
    </row>
    <row r="197" spans="1:7" x14ac:dyDescent="0.2">
      <c r="A197" s="712"/>
      <c r="B197" s="1557"/>
      <c r="C197" s="1558"/>
      <c r="D197" s="712"/>
      <c r="E197" s="1559"/>
      <c r="F197" s="1980"/>
      <c r="G197" s="712"/>
    </row>
    <row r="198" spans="1:7" x14ac:dyDescent="0.2">
      <c r="A198" s="712"/>
      <c r="B198" s="1557"/>
      <c r="C198" s="1558"/>
      <c r="D198" s="712"/>
      <c r="E198" s="1559"/>
      <c r="F198" s="1980"/>
      <c r="G198" s="712"/>
    </row>
    <row r="199" spans="1:7" x14ac:dyDescent="0.2">
      <c r="A199" s="712"/>
      <c r="B199" s="1557"/>
      <c r="C199" s="1558"/>
      <c r="D199" s="712"/>
      <c r="E199" s="1559"/>
      <c r="F199" s="1980"/>
      <c r="G199" s="712"/>
    </row>
    <row r="200" spans="1:7" x14ac:dyDescent="0.2">
      <c r="A200" s="712"/>
      <c r="B200" s="1557"/>
      <c r="C200" s="1558"/>
      <c r="D200" s="712"/>
      <c r="E200" s="1559"/>
      <c r="F200" s="1980"/>
      <c r="G200" s="712"/>
    </row>
    <row r="201" spans="1:7" x14ac:dyDescent="0.2">
      <c r="A201" s="712"/>
      <c r="B201" s="1557"/>
      <c r="C201" s="1558"/>
      <c r="D201" s="712"/>
      <c r="E201" s="1559"/>
      <c r="F201" s="1980"/>
      <c r="G201" s="712"/>
    </row>
    <row r="202" spans="1:7" x14ac:dyDescent="0.2">
      <c r="A202" s="712"/>
      <c r="B202" s="1557"/>
      <c r="C202" s="1558"/>
      <c r="D202" s="712"/>
      <c r="E202" s="1559"/>
      <c r="F202" s="1980"/>
      <c r="G202" s="712"/>
    </row>
    <row r="203" spans="1:7" x14ac:dyDescent="0.2">
      <c r="A203" s="712"/>
      <c r="B203" s="1557"/>
      <c r="C203" s="1558"/>
      <c r="D203" s="712"/>
      <c r="E203" s="1559"/>
      <c r="F203" s="1980"/>
      <c r="G203" s="712"/>
    </row>
    <row r="204" spans="1:7" x14ac:dyDescent="0.2">
      <c r="A204" s="712"/>
      <c r="B204" s="1557"/>
      <c r="C204" s="1558"/>
      <c r="D204" s="712"/>
      <c r="E204" s="1559"/>
      <c r="F204" s="1980"/>
      <c r="G204" s="712"/>
    </row>
    <row r="205" spans="1:7" x14ac:dyDescent="0.2">
      <c r="A205" s="712"/>
      <c r="B205" s="1557"/>
      <c r="C205" s="1558"/>
      <c r="D205" s="712"/>
      <c r="E205" s="1559"/>
      <c r="F205" s="1980"/>
      <c r="G205" s="712"/>
    </row>
    <row r="206" spans="1:7" x14ac:dyDescent="0.2">
      <c r="A206" s="712"/>
      <c r="B206" s="1557"/>
      <c r="C206" s="1558"/>
      <c r="D206" s="712"/>
      <c r="E206" s="1559"/>
      <c r="F206" s="1980"/>
      <c r="G206" s="712"/>
    </row>
    <row r="207" spans="1:7" x14ac:dyDescent="0.2">
      <c r="A207" s="712"/>
      <c r="B207" s="1557"/>
      <c r="C207" s="1558"/>
      <c r="D207" s="712"/>
      <c r="E207" s="1559"/>
      <c r="F207" s="1980"/>
      <c r="G207" s="712"/>
    </row>
    <row r="208" spans="1:7" x14ac:dyDescent="0.2">
      <c r="A208" s="712"/>
      <c r="B208" s="1557"/>
      <c r="C208" s="1558"/>
      <c r="D208" s="712"/>
      <c r="E208" s="1559"/>
      <c r="F208" s="1980"/>
      <c r="G208" s="712"/>
    </row>
    <row r="209" spans="1:7" x14ac:dyDescent="0.2">
      <c r="A209" s="712"/>
      <c r="B209" s="1557"/>
      <c r="C209" s="1558"/>
      <c r="D209" s="712"/>
      <c r="E209" s="1559"/>
      <c r="F209" s="1980"/>
      <c r="G209" s="712"/>
    </row>
    <row r="210" spans="1:7" x14ac:dyDescent="0.2">
      <c r="A210" s="712"/>
      <c r="B210" s="1557"/>
      <c r="C210" s="1558"/>
      <c r="D210" s="712"/>
      <c r="E210" s="1559"/>
      <c r="F210" s="1980"/>
      <c r="G210" s="712"/>
    </row>
    <row r="211" spans="1:7" x14ac:dyDescent="0.2">
      <c r="A211" s="712"/>
      <c r="B211" s="1557"/>
      <c r="C211" s="1558"/>
      <c r="D211" s="712"/>
      <c r="E211" s="1559"/>
      <c r="F211" s="1980"/>
      <c r="G211" s="712"/>
    </row>
    <row r="212" spans="1:7" x14ac:dyDescent="0.2">
      <c r="A212" s="712"/>
      <c r="B212" s="1557"/>
      <c r="C212" s="1558"/>
      <c r="D212" s="712"/>
      <c r="E212" s="1559"/>
      <c r="F212" s="1980"/>
      <c r="G212" s="712"/>
    </row>
    <row r="213" spans="1:7" x14ac:dyDescent="0.2">
      <c r="A213" s="712"/>
      <c r="B213" s="1557"/>
      <c r="C213" s="1558"/>
      <c r="D213" s="712"/>
      <c r="E213" s="1559"/>
      <c r="F213" s="1980"/>
      <c r="G213" s="712"/>
    </row>
    <row r="214" spans="1:7" x14ac:dyDescent="0.2">
      <c r="A214" s="712"/>
      <c r="B214" s="1557"/>
      <c r="C214" s="1558"/>
      <c r="D214" s="712"/>
      <c r="E214" s="1559"/>
      <c r="F214" s="1980"/>
      <c r="G214" s="712"/>
    </row>
    <row r="215" spans="1:7" x14ac:dyDescent="0.2">
      <c r="A215" s="712"/>
      <c r="B215" s="1557"/>
      <c r="C215" s="1558"/>
      <c r="D215" s="712"/>
      <c r="E215" s="1559"/>
      <c r="F215" s="1980"/>
      <c r="G215" s="712"/>
    </row>
    <row r="216" spans="1:7" x14ac:dyDescent="0.2">
      <c r="A216" s="712"/>
      <c r="B216" s="1557"/>
      <c r="C216" s="1558"/>
      <c r="D216" s="712"/>
      <c r="E216" s="1559"/>
      <c r="F216" s="1980"/>
      <c r="G216" s="712"/>
    </row>
    <row r="217" spans="1:7" x14ac:dyDescent="0.2">
      <c r="A217" s="712"/>
      <c r="B217" s="1557"/>
      <c r="C217" s="1558"/>
      <c r="D217" s="712"/>
      <c r="E217" s="1559"/>
      <c r="F217" s="1980"/>
      <c r="G217" s="712"/>
    </row>
    <row r="218" spans="1:7" x14ac:dyDescent="0.2">
      <c r="A218" s="712"/>
      <c r="B218" s="1557"/>
      <c r="C218" s="1558"/>
      <c r="D218" s="712"/>
      <c r="E218" s="1559"/>
      <c r="F218" s="1980"/>
      <c r="G218" s="712"/>
    </row>
    <row r="219" spans="1:7" x14ac:dyDescent="0.2">
      <c r="A219" s="712"/>
      <c r="B219" s="1557"/>
      <c r="C219" s="1558"/>
      <c r="D219" s="712"/>
      <c r="E219" s="1559"/>
      <c r="F219" s="1980"/>
      <c r="G219" s="712"/>
    </row>
    <row r="220" spans="1:7" x14ac:dyDescent="0.2">
      <c r="A220" s="712"/>
      <c r="B220" s="1557"/>
      <c r="C220" s="1558"/>
      <c r="D220" s="712"/>
      <c r="E220" s="1559"/>
      <c r="F220" s="1980"/>
      <c r="G220" s="712"/>
    </row>
    <row r="221" spans="1:7" x14ac:dyDescent="0.2">
      <c r="A221" s="712"/>
      <c r="B221" s="1557"/>
      <c r="C221" s="1558"/>
      <c r="D221" s="712"/>
      <c r="E221" s="1559"/>
      <c r="F221" s="1980"/>
      <c r="G221" s="712"/>
    </row>
    <row r="222" spans="1:7" x14ac:dyDescent="0.2">
      <c r="A222" s="712"/>
      <c r="B222" s="1557"/>
      <c r="C222" s="1558"/>
      <c r="D222" s="712"/>
      <c r="E222" s="1559"/>
      <c r="F222" s="1980"/>
      <c r="G222" s="712"/>
    </row>
    <row r="223" spans="1:7" x14ac:dyDescent="0.2">
      <c r="A223" s="712"/>
      <c r="B223" s="1557"/>
      <c r="C223" s="1558"/>
      <c r="D223" s="712"/>
      <c r="E223" s="1559"/>
      <c r="F223" s="1980"/>
      <c r="G223" s="712"/>
    </row>
    <row r="224" spans="1:7" x14ac:dyDescent="0.2">
      <c r="A224" s="712"/>
      <c r="B224" s="1557"/>
      <c r="C224" s="1558"/>
      <c r="D224" s="712"/>
      <c r="E224" s="1559"/>
      <c r="F224" s="1980"/>
      <c r="G224" s="712"/>
    </row>
    <row r="225" spans="1:7" x14ac:dyDescent="0.2">
      <c r="A225" s="712"/>
      <c r="B225" s="1557"/>
      <c r="C225" s="1558"/>
      <c r="D225" s="712"/>
      <c r="E225" s="1559"/>
      <c r="F225" s="1980"/>
      <c r="G225" s="712"/>
    </row>
    <row r="226" spans="1:7" x14ac:dyDescent="0.2">
      <c r="A226" s="712"/>
      <c r="B226" s="1557"/>
      <c r="C226" s="1558"/>
      <c r="D226" s="712"/>
      <c r="E226" s="1559"/>
      <c r="F226" s="1980"/>
      <c r="G226" s="712"/>
    </row>
    <row r="227" spans="1:7" x14ac:dyDescent="0.2">
      <c r="A227" s="712"/>
      <c r="B227" s="1557"/>
      <c r="C227" s="1558"/>
      <c r="D227" s="712"/>
      <c r="E227" s="1559"/>
      <c r="F227" s="1980"/>
      <c r="G227" s="712"/>
    </row>
    <row r="228" spans="1:7" x14ac:dyDescent="0.2">
      <c r="A228" s="712"/>
      <c r="B228" s="1557"/>
      <c r="C228" s="1558"/>
      <c r="D228" s="712"/>
      <c r="E228" s="1559"/>
      <c r="F228" s="1980"/>
      <c r="G228" s="712"/>
    </row>
    <row r="229" spans="1:7" x14ac:dyDescent="0.2">
      <c r="A229" s="712"/>
      <c r="B229" s="1557"/>
      <c r="C229" s="1558"/>
      <c r="D229" s="712"/>
      <c r="E229" s="1559"/>
      <c r="F229" s="1980"/>
      <c r="G229" s="712"/>
    </row>
    <row r="230" spans="1:7" x14ac:dyDescent="0.2">
      <c r="A230" s="712"/>
      <c r="B230" s="1557"/>
      <c r="C230" s="1558"/>
      <c r="D230" s="712"/>
      <c r="E230" s="1559"/>
      <c r="F230" s="1980"/>
      <c r="G230" s="712"/>
    </row>
    <row r="231" spans="1:7" x14ac:dyDescent="0.2">
      <c r="A231" s="712"/>
      <c r="B231" s="1557"/>
      <c r="C231" s="1558"/>
      <c r="D231" s="712"/>
      <c r="E231" s="1559"/>
      <c r="F231" s="1980"/>
      <c r="G231" s="712"/>
    </row>
    <row r="232" spans="1:7" x14ac:dyDescent="0.2">
      <c r="A232" s="712"/>
      <c r="B232" s="1557"/>
      <c r="C232" s="1558"/>
      <c r="D232" s="712"/>
      <c r="E232" s="1559"/>
      <c r="F232" s="1980"/>
      <c r="G232" s="712"/>
    </row>
    <row r="233" spans="1:7" x14ac:dyDescent="0.2">
      <c r="A233" s="712"/>
      <c r="B233" s="1557"/>
      <c r="C233" s="1558"/>
      <c r="D233" s="712"/>
      <c r="E233" s="1559"/>
      <c r="F233" s="1980"/>
      <c r="G233" s="712"/>
    </row>
    <row r="234" spans="1:7" x14ac:dyDescent="0.2">
      <c r="A234" s="712"/>
      <c r="B234" s="1557"/>
      <c r="C234" s="1558"/>
      <c r="D234" s="712"/>
      <c r="E234" s="1559"/>
      <c r="F234" s="1980"/>
      <c r="G234" s="712"/>
    </row>
    <row r="235" spans="1:7" x14ac:dyDescent="0.2">
      <c r="A235" s="712"/>
      <c r="B235" s="1557"/>
      <c r="C235" s="1558"/>
      <c r="D235" s="712"/>
      <c r="E235" s="1559"/>
      <c r="F235" s="1980"/>
      <c r="G235" s="712"/>
    </row>
    <row r="236" spans="1:7" x14ac:dyDescent="0.2">
      <c r="A236" s="712"/>
      <c r="B236" s="1557"/>
      <c r="C236" s="1558"/>
      <c r="D236" s="712"/>
      <c r="E236" s="1559"/>
      <c r="F236" s="1980"/>
      <c r="G236" s="712"/>
    </row>
    <row r="237" spans="1:7" x14ac:dyDescent="0.2">
      <c r="A237" s="712"/>
      <c r="B237" s="1557"/>
      <c r="C237" s="1558"/>
      <c r="D237" s="712"/>
      <c r="E237" s="1559"/>
      <c r="F237" s="1980"/>
      <c r="G237" s="712"/>
    </row>
    <row r="238" spans="1:7" x14ac:dyDescent="0.2">
      <c r="A238" s="712"/>
      <c r="B238" s="1557"/>
      <c r="C238" s="1558"/>
      <c r="D238" s="712"/>
      <c r="E238" s="1559"/>
      <c r="F238" s="1980"/>
      <c r="G238" s="712"/>
    </row>
    <row r="239" spans="1:7" x14ac:dyDescent="0.2">
      <c r="A239" s="712"/>
      <c r="B239" s="1557"/>
      <c r="C239" s="1558"/>
      <c r="D239" s="712"/>
      <c r="E239" s="1559"/>
      <c r="F239" s="1980"/>
      <c r="G239" s="712"/>
    </row>
    <row r="240" spans="1:7" x14ac:dyDescent="0.2">
      <c r="A240" s="712"/>
      <c r="B240" s="1557"/>
      <c r="C240" s="1558"/>
      <c r="D240" s="712"/>
      <c r="E240" s="1559"/>
      <c r="F240" s="1980"/>
      <c r="G240" s="712"/>
    </row>
    <row r="241" spans="1:7" x14ac:dyDescent="0.2">
      <c r="A241" s="712"/>
      <c r="B241" s="1557"/>
      <c r="C241" s="1558"/>
      <c r="D241" s="712"/>
      <c r="E241" s="1559"/>
      <c r="F241" s="1980"/>
      <c r="G241" s="712"/>
    </row>
    <row r="242" spans="1:7" x14ac:dyDescent="0.2">
      <c r="A242" s="712"/>
      <c r="B242" s="1557"/>
      <c r="C242" s="1558"/>
      <c r="D242" s="712"/>
      <c r="E242" s="1559"/>
      <c r="F242" s="1980"/>
      <c r="G242" s="712"/>
    </row>
    <row r="243" spans="1:7" x14ac:dyDescent="0.2">
      <c r="A243" s="712"/>
      <c r="B243" s="1557"/>
      <c r="C243" s="1558"/>
      <c r="D243" s="712"/>
      <c r="E243" s="1559"/>
      <c r="F243" s="1980"/>
      <c r="G243" s="712"/>
    </row>
    <row r="244" spans="1:7" x14ac:dyDescent="0.2">
      <c r="A244" s="712"/>
      <c r="B244" s="1557"/>
      <c r="C244" s="1558"/>
      <c r="D244" s="712"/>
      <c r="E244" s="1559"/>
      <c r="F244" s="1980"/>
      <c r="G244" s="712"/>
    </row>
    <row r="245" spans="1:7" x14ac:dyDescent="0.2">
      <c r="A245" s="712"/>
      <c r="B245" s="1557"/>
      <c r="C245" s="1558"/>
      <c r="D245" s="712"/>
      <c r="E245" s="1559"/>
      <c r="F245" s="1980"/>
      <c r="G245" s="712"/>
    </row>
    <row r="246" spans="1:7" x14ac:dyDescent="0.2">
      <c r="A246" s="712"/>
      <c r="B246" s="1557"/>
      <c r="C246" s="1558"/>
      <c r="D246" s="712"/>
      <c r="E246" s="1559"/>
      <c r="F246" s="1980"/>
      <c r="G246" s="712"/>
    </row>
    <row r="247" spans="1:7" x14ac:dyDescent="0.2">
      <c r="A247" s="712"/>
      <c r="B247" s="1557"/>
      <c r="C247" s="1558"/>
      <c r="D247" s="712"/>
      <c r="E247" s="1559"/>
      <c r="F247" s="1980"/>
      <c r="G247" s="712"/>
    </row>
    <row r="248" spans="1:7" x14ac:dyDescent="0.2">
      <c r="A248" s="712"/>
      <c r="B248" s="1557"/>
      <c r="C248" s="1558"/>
      <c r="D248" s="712"/>
      <c r="E248" s="1559"/>
      <c r="F248" s="1980"/>
      <c r="G248" s="712"/>
    </row>
    <row r="249" spans="1:7" x14ac:dyDescent="0.2">
      <c r="A249" s="712"/>
      <c r="B249" s="1557"/>
      <c r="C249" s="1558"/>
      <c r="D249" s="712"/>
      <c r="E249" s="1559"/>
      <c r="F249" s="1980"/>
      <c r="G249" s="712"/>
    </row>
    <row r="250" spans="1:7" x14ac:dyDescent="0.2">
      <c r="A250" s="712"/>
      <c r="B250" s="1557"/>
      <c r="C250" s="1558"/>
      <c r="D250" s="712"/>
      <c r="E250" s="1559"/>
      <c r="F250" s="1980"/>
      <c r="G250" s="712"/>
    </row>
    <row r="251" spans="1:7" x14ac:dyDescent="0.2">
      <c r="A251" s="712"/>
      <c r="B251" s="1557"/>
      <c r="C251" s="1558"/>
      <c r="D251" s="712"/>
      <c r="E251" s="1559"/>
      <c r="F251" s="1980"/>
      <c r="G251" s="712"/>
    </row>
    <row r="252" spans="1:7" x14ac:dyDescent="0.2">
      <c r="A252" s="712"/>
      <c r="B252" s="1557"/>
      <c r="C252" s="1558"/>
      <c r="D252" s="712"/>
      <c r="E252" s="1559"/>
      <c r="F252" s="1980"/>
      <c r="G252" s="712"/>
    </row>
    <row r="253" spans="1:7" x14ac:dyDescent="0.2">
      <c r="A253" s="712"/>
      <c r="B253" s="1557"/>
      <c r="C253" s="1558"/>
      <c r="D253" s="712"/>
      <c r="E253" s="1559"/>
      <c r="F253" s="1980"/>
      <c r="G253" s="712"/>
    </row>
    <row r="254" spans="1:7" x14ac:dyDescent="0.2">
      <c r="A254" s="712"/>
      <c r="B254" s="1557"/>
      <c r="C254" s="1558"/>
      <c r="D254" s="712"/>
      <c r="E254" s="1559"/>
      <c r="F254" s="1980"/>
      <c r="G254" s="712"/>
    </row>
    <row r="255" spans="1:7" x14ac:dyDescent="0.2">
      <c r="A255" s="712"/>
      <c r="B255" s="1557"/>
      <c r="C255" s="1558"/>
      <c r="D255" s="712"/>
      <c r="E255" s="1559"/>
      <c r="F255" s="1980"/>
      <c r="G255" s="712"/>
    </row>
    <row r="256" spans="1:7" x14ac:dyDescent="0.2">
      <c r="A256" s="712"/>
      <c r="B256" s="1557"/>
      <c r="C256" s="1558"/>
      <c r="D256" s="712"/>
      <c r="E256" s="1559"/>
      <c r="F256" s="1980"/>
      <c r="G256" s="712"/>
    </row>
    <row r="257" spans="1:7" x14ac:dyDescent="0.2">
      <c r="A257" s="712"/>
      <c r="B257" s="1557"/>
      <c r="C257" s="1558"/>
      <c r="D257" s="712"/>
      <c r="E257" s="1559"/>
      <c r="F257" s="1980"/>
      <c r="G257" s="712"/>
    </row>
    <row r="258" spans="1:7" x14ac:dyDescent="0.2">
      <c r="A258" s="712"/>
      <c r="B258" s="1557"/>
      <c r="C258" s="1558"/>
      <c r="D258" s="712"/>
      <c r="E258" s="1559"/>
      <c r="F258" s="1980"/>
      <c r="G258" s="712"/>
    </row>
    <row r="259" spans="1:7" x14ac:dyDescent="0.2">
      <c r="A259" s="712"/>
      <c r="B259" s="1557"/>
      <c r="C259" s="1558"/>
      <c r="D259" s="712"/>
      <c r="E259" s="1559"/>
      <c r="F259" s="1980"/>
      <c r="G259" s="712"/>
    </row>
    <row r="260" spans="1:7" x14ac:dyDescent="0.2">
      <c r="A260" s="712"/>
      <c r="B260" s="1557"/>
      <c r="C260" s="1558"/>
      <c r="D260" s="712"/>
      <c r="E260" s="1559"/>
      <c r="F260" s="1980"/>
      <c r="G260" s="712"/>
    </row>
    <row r="261" spans="1:7" x14ac:dyDescent="0.2">
      <c r="A261" s="712"/>
      <c r="B261" s="1557"/>
      <c r="C261" s="1558"/>
      <c r="D261" s="712"/>
      <c r="E261" s="1559"/>
      <c r="F261" s="1980"/>
      <c r="G261" s="712"/>
    </row>
    <row r="262" spans="1:7" x14ac:dyDescent="0.2">
      <c r="A262" s="712"/>
      <c r="B262" s="1557"/>
      <c r="C262" s="1558"/>
      <c r="D262" s="712"/>
      <c r="E262" s="1559"/>
      <c r="F262" s="1980"/>
      <c r="G262" s="712"/>
    </row>
    <row r="263" spans="1:7" x14ac:dyDescent="0.2">
      <c r="A263" s="712"/>
      <c r="B263" s="1557"/>
      <c r="C263" s="1558"/>
      <c r="D263" s="712"/>
      <c r="E263" s="1559"/>
      <c r="F263" s="1980"/>
      <c r="G263" s="712"/>
    </row>
    <row r="264" spans="1:7" x14ac:dyDescent="0.2">
      <c r="A264" s="712"/>
      <c r="B264" s="1557"/>
      <c r="C264" s="1558"/>
      <c r="D264" s="712"/>
      <c r="E264" s="1559"/>
      <c r="F264" s="1980"/>
      <c r="G264" s="712"/>
    </row>
    <row r="265" spans="1:7" x14ac:dyDescent="0.2">
      <c r="A265" s="712"/>
      <c r="B265" s="1557"/>
      <c r="C265" s="1558"/>
      <c r="D265" s="712"/>
      <c r="E265" s="1559"/>
      <c r="F265" s="1980"/>
      <c r="G265" s="712"/>
    </row>
    <row r="266" spans="1:7" x14ac:dyDescent="0.2">
      <c r="A266" s="712"/>
      <c r="B266" s="1557"/>
      <c r="C266" s="1558"/>
      <c r="D266" s="712"/>
      <c r="E266" s="1559"/>
      <c r="F266" s="1980"/>
      <c r="G266" s="712"/>
    </row>
    <row r="267" spans="1:7" x14ac:dyDescent="0.2">
      <c r="A267" s="712"/>
      <c r="B267" s="1557"/>
      <c r="C267" s="1558"/>
      <c r="D267" s="712"/>
      <c r="E267" s="1559"/>
      <c r="F267" s="1980"/>
      <c r="G267" s="712"/>
    </row>
    <row r="268" spans="1:7" x14ac:dyDescent="0.2">
      <c r="A268" s="712"/>
      <c r="B268" s="1557"/>
      <c r="C268" s="1558"/>
      <c r="D268" s="712"/>
      <c r="E268" s="1559"/>
      <c r="F268" s="1980"/>
      <c r="G268" s="712"/>
    </row>
    <row r="269" spans="1:7" x14ac:dyDescent="0.2">
      <c r="A269" s="712"/>
      <c r="B269" s="1557"/>
      <c r="C269" s="1558"/>
      <c r="D269" s="712"/>
      <c r="E269" s="1559"/>
      <c r="F269" s="1980"/>
      <c r="G269" s="712"/>
    </row>
    <row r="270" spans="1:7" x14ac:dyDescent="0.2">
      <c r="A270" s="712"/>
      <c r="B270" s="1557"/>
      <c r="C270" s="1558"/>
      <c r="D270" s="712"/>
      <c r="E270" s="1559"/>
      <c r="F270" s="1980"/>
      <c r="G270" s="712"/>
    </row>
    <row r="271" spans="1:7" x14ac:dyDescent="0.2">
      <c r="A271" s="712"/>
      <c r="B271" s="1557"/>
      <c r="C271" s="1558"/>
      <c r="D271" s="712"/>
      <c r="E271" s="1559"/>
      <c r="F271" s="1980"/>
      <c r="G271" s="712"/>
    </row>
    <row r="272" spans="1:7" x14ac:dyDescent="0.2">
      <c r="A272" s="712"/>
      <c r="B272" s="1557"/>
      <c r="C272" s="1558"/>
      <c r="D272" s="712"/>
      <c r="E272" s="1559"/>
      <c r="F272" s="1980"/>
      <c r="G272" s="712"/>
    </row>
    <row r="273" spans="1:7" x14ac:dyDescent="0.2">
      <c r="A273" s="712"/>
      <c r="B273" s="1557"/>
      <c r="C273" s="1558"/>
      <c r="D273" s="712"/>
      <c r="E273" s="1559"/>
      <c r="F273" s="1980"/>
      <c r="G273" s="712"/>
    </row>
    <row r="274" spans="1:7" x14ac:dyDescent="0.2">
      <c r="A274" s="712"/>
      <c r="B274" s="1557"/>
      <c r="C274" s="1558"/>
      <c r="D274" s="712"/>
      <c r="E274" s="1559"/>
      <c r="F274" s="1980"/>
      <c r="G274" s="712"/>
    </row>
    <row r="275" spans="1:7" x14ac:dyDescent="0.2">
      <c r="A275" s="712"/>
      <c r="B275" s="1557"/>
      <c r="C275" s="1558"/>
      <c r="D275" s="712"/>
      <c r="E275" s="1559"/>
      <c r="F275" s="1980"/>
      <c r="G275" s="712"/>
    </row>
    <row r="276" spans="1:7" x14ac:dyDescent="0.2">
      <c r="A276" s="712"/>
      <c r="B276" s="712"/>
      <c r="C276" s="1558"/>
      <c r="D276" s="712"/>
      <c r="E276" s="1559"/>
      <c r="F276" s="1980"/>
      <c r="G276" s="712"/>
    </row>
    <row r="277" spans="1:7" x14ac:dyDescent="0.2">
      <c r="A277" s="712"/>
      <c r="B277" s="712"/>
      <c r="C277" s="1558"/>
      <c r="D277" s="712"/>
      <c r="E277" s="1559"/>
      <c r="F277" s="1980"/>
      <c r="G277" s="712"/>
    </row>
    <row r="278" spans="1:7" x14ac:dyDescent="0.2">
      <c r="A278" s="712"/>
      <c r="B278" s="712"/>
      <c r="C278" s="1558"/>
      <c r="D278" s="712"/>
      <c r="E278" s="1559"/>
      <c r="F278" s="1980"/>
      <c r="G278" s="712"/>
    </row>
    <row r="279" spans="1:7" x14ac:dyDescent="0.2">
      <c r="A279" s="712"/>
      <c r="B279" s="712"/>
      <c r="C279" s="1558"/>
      <c r="D279" s="712"/>
      <c r="E279" s="1559"/>
      <c r="F279" s="1980"/>
      <c r="G279" s="712"/>
    </row>
    <row r="280" spans="1:7" x14ac:dyDescent="0.2">
      <c r="A280" s="712"/>
      <c r="B280" s="712"/>
      <c r="C280" s="1558"/>
      <c r="D280" s="712"/>
      <c r="E280" s="1559"/>
      <c r="F280" s="1980"/>
      <c r="G280" s="712"/>
    </row>
    <row r="281" spans="1:7" x14ac:dyDescent="0.2">
      <c r="A281" s="712"/>
      <c r="B281" s="712"/>
      <c r="C281" s="1558"/>
      <c r="D281" s="712"/>
      <c r="E281" s="1559"/>
      <c r="F281" s="1980"/>
      <c r="G281" s="712"/>
    </row>
    <row r="282" spans="1:7" x14ac:dyDescent="0.2">
      <c r="A282" s="712"/>
      <c r="B282" s="712"/>
      <c r="C282" s="1558"/>
      <c r="D282" s="712"/>
      <c r="E282" s="1559"/>
      <c r="F282" s="1980"/>
      <c r="G282" s="712"/>
    </row>
    <row r="283" spans="1:7" x14ac:dyDescent="0.2">
      <c r="A283" s="712"/>
      <c r="B283" s="712"/>
      <c r="C283" s="1558"/>
      <c r="D283" s="712"/>
      <c r="E283" s="1559"/>
      <c r="F283" s="1980"/>
      <c r="G283" s="712"/>
    </row>
    <row r="284" spans="1:7" x14ac:dyDescent="0.2">
      <c r="A284" s="712"/>
      <c r="B284" s="712"/>
      <c r="C284" s="1558"/>
      <c r="D284" s="712"/>
      <c r="E284" s="1559"/>
      <c r="F284" s="1980"/>
      <c r="G284" s="712"/>
    </row>
    <row r="285" spans="1:7" x14ac:dyDescent="0.2">
      <c r="A285" s="712"/>
      <c r="B285" s="712"/>
      <c r="C285" s="1558"/>
      <c r="D285" s="712"/>
      <c r="E285" s="1559"/>
      <c r="F285" s="1980"/>
      <c r="G285" s="712"/>
    </row>
    <row r="286" spans="1:7" x14ac:dyDescent="0.2">
      <c r="A286" s="712"/>
      <c r="B286" s="712"/>
      <c r="C286" s="1558"/>
      <c r="D286" s="712"/>
      <c r="E286" s="1559"/>
      <c r="F286" s="1980"/>
      <c r="G286" s="712"/>
    </row>
    <row r="287" spans="1:7" x14ac:dyDescent="0.2">
      <c r="A287" s="712"/>
      <c r="B287" s="712"/>
      <c r="C287" s="1558"/>
      <c r="D287" s="712"/>
      <c r="E287" s="1559"/>
      <c r="F287" s="1980"/>
      <c r="G287" s="712"/>
    </row>
    <row r="288" spans="1:7" x14ac:dyDescent="0.2">
      <c r="A288" s="712"/>
      <c r="B288" s="712"/>
      <c r="C288" s="1558"/>
      <c r="D288" s="712"/>
      <c r="E288" s="1559"/>
      <c r="F288" s="1980"/>
      <c r="G288" s="712"/>
    </row>
    <row r="289" spans="1:7" x14ac:dyDescent="0.2">
      <c r="A289" s="712"/>
      <c r="B289" s="712"/>
      <c r="C289" s="1558"/>
      <c r="D289" s="712"/>
      <c r="E289" s="1559"/>
      <c r="F289" s="1980"/>
      <c r="G289" s="712"/>
    </row>
    <row r="290" spans="1:7" x14ac:dyDescent="0.2">
      <c r="A290" s="712"/>
      <c r="B290" s="712"/>
      <c r="C290" s="1558"/>
      <c r="D290" s="712"/>
      <c r="E290" s="1559"/>
      <c r="F290" s="1980"/>
      <c r="G290" s="712"/>
    </row>
    <row r="291" spans="1:7" x14ac:dyDescent="0.2">
      <c r="A291" s="712"/>
      <c r="B291" s="712"/>
      <c r="C291" s="1558"/>
      <c r="D291" s="712"/>
      <c r="E291" s="1559"/>
      <c r="F291" s="1980"/>
      <c r="G291" s="712"/>
    </row>
    <row r="292" spans="1:7" x14ac:dyDescent="0.2">
      <c r="A292" s="712"/>
      <c r="B292" s="712"/>
      <c r="C292" s="1558"/>
      <c r="D292" s="712"/>
      <c r="E292" s="1559"/>
      <c r="F292" s="1980"/>
      <c r="G292" s="712"/>
    </row>
    <row r="293" spans="1:7" x14ac:dyDescent="0.2">
      <c r="A293" s="712"/>
      <c r="B293" s="712"/>
      <c r="C293" s="1558"/>
      <c r="D293" s="712"/>
      <c r="E293" s="1559"/>
      <c r="F293" s="1980"/>
      <c r="G293" s="712"/>
    </row>
    <row r="294" spans="1:7" x14ac:dyDescent="0.2">
      <c r="A294" s="712"/>
      <c r="B294" s="712"/>
      <c r="C294" s="1558"/>
      <c r="D294" s="712"/>
      <c r="E294" s="1559"/>
      <c r="F294" s="1980"/>
      <c r="G294" s="712"/>
    </row>
    <row r="295" spans="1:7" x14ac:dyDescent="0.2">
      <c r="A295" s="712"/>
      <c r="B295" s="712"/>
      <c r="C295" s="1558"/>
      <c r="D295" s="712"/>
      <c r="E295" s="1559"/>
      <c r="F295" s="1980"/>
      <c r="G295" s="712"/>
    </row>
    <row r="296" spans="1:7" x14ac:dyDescent="0.2">
      <c r="A296" s="712"/>
      <c r="B296" s="712"/>
      <c r="C296" s="1558"/>
      <c r="D296" s="712"/>
      <c r="E296" s="1559"/>
      <c r="F296" s="1980"/>
      <c r="G296" s="712"/>
    </row>
    <row r="297" spans="1:7" x14ac:dyDescent="0.2">
      <c r="A297" s="712"/>
      <c r="B297" s="712"/>
      <c r="C297" s="1558"/>
      <c r="D297" s="712"/>
      <c r="E297" s="1559"/>
      <c r="F297" s="1980"/>
      <c r="G297" s="712"/>
    </row>
    <row r="298" spans="1:7" ht="12" customHeight="1" x14ac:dyDescent="0.2">
      <c r="A298" s="712"/>
      <c r="B298" s="712"/>
      <c r="C298" s="1558"/>
      <c r="D298" s="712"/>
      <c r="E298" s="1559"/>
      <c r="F298" s="1980"/>
      <c r="G298" s="712"/>
    </row>
    <row r="299" spans="1:7" ht="12" customHeight="1" x14ac:dyDescent="0.2">
      <c r="A299" s="712"/>
      <c r="B299" s="712"/>
      <c r="C299" s="1558"/>
      <c r="D299" s="712"/>
      <c r="E299" s="1559"/>
      <c r="F299" s="1980"/>
      <c r="G299" s="712"/>
    </row>
    <row r="300" spans="1:7" ht="12" customHeight="1" x14ac:dyDescent="0.2">
      <c r="A300" s="712"/>
      <c r="B300" s="712"/>
      <c r="C300" s="1558"/>
      <c r="D300" s="712"/>
      <c r="E300" s="1559"/>
      <c r="F300" s="1980"/>
      <c r="G300" s="712"/>
    </row>
    <row r="301" spans="1:7" ht="12" customHeight="1" x14ac:dyDescent="0.2">
      <c r="A301" s="712"/>
      <c r="B301" s="712"/>
      <c r="C301" s="1558"/>
      <c r="D301" s="712"/>
      <c r="E301" s="1559"/>
      <c r="F301" s="1980"/>
      <c r="G301" s="712"/>
    </row>
    <row r="302" spans="1:7" ht="12" customHeight="1" x14ac:dyDescent="0.2">
      <c r="A302" s="712"/>
      <c r="B302" s="712"/>
      <c r="C302" s="1558"/>
      <c r="D302" s="712"/>
      <c r="E302" s="1559"/>
      <c r="F302" s="1980"/>
      <c r="G302" s="712"/>
    </row>
    <row r="303" spans="1:7" ht="12" customHeight="1" x14ac:dyDescent="0.2">
      <c r="A303" s="712"/>
      <c r="B303" s="712"/>
      <c r="C303" s="1558"/>
      <c r="D303" s="712"/>
      <c r="E303" s="1559"/>
      <c r="F303" s="1980"/>
      <c r="G303" s="712"/>
    </row>
    <row r="304" spans="1:7" ht="12" customHeight="1" x14ac:dyDescent="0.2">
      <c r="A304" s="712"/>
      <c r="B304" s="712"/>
      <c r="C304" s="1558"/>
      <c r="D304" s="712"/>
      <c r="E304" s="1559"/>
      <c r="F304" s="1980"/>
      <c r="G304" s="712"/>
    </row>
    <row r="305" spans="1:7" ht="12" customHeight="1" x14ac:dyDescent="0.2">
      <c r="A305" s="712"/>
      <c r="B305" s="712"/>
      <c r="C305" s="1558"/>
      <c r="D305" s="712"/>
      <c r="E305" s="1559"/>
      <c r="F305" s="1980"/>
      <c r="G305" s="712"/>
    </row>
    <row r="306" spans="1:7" ht="12" customHeight="1" x14ac:dyDescent="0.2">
      <c r="A306" s="712"/>
      <c r="B306" s="712"/>
      <c r="C306" s="1558"/>
      <c r="D306" s="712"/>
      <c r="E306" s="1559"/>
      <c r="F306" s="1980"/>
      <c r="G306" s="712"/>
    </row>
    <row r="307" spans="1:7" ht="12" customHeight="1" x14ac:dyDescent="0.2">
      <c r="A307" s="712"/>
      <c r="B307" s="712"/>
      <c r="C307" s="1558"/>
      <c r="D307" s="712"/>
      <c r="E307" s="1559"/>
      <c r="F307" s="1980"/>
      <c r="G307" s="712"/>
    </row>
    <row r="308" spans="1:7" ht="12" customHeight="1" x14ac:dyDescent="0.2">
      <c r="A308" s="712"/>
      <c r="B308" s="712"/>
      <c r="C308" s="1558"/>
      <c r="D308" s="712"/>
      <c r="E308" s="1559"/>
      <c r="F308" s="1980"/>
      <c r="G308" s="712"/>
    </row>
    <row r="309" spans="1:7" ht="12" customHeight="1" x14ac:dyDescent="0.2">
      <c r="A309" s="712"/>
      <c r="B309" s="712"/>
      <c r="C309" s="1558"/>
      <c r="D309" s="712"/>
      <c r="E309" s="1559"/>
      <c r="F309" s="1980"/>
      <c r="G309" s="712"/>
    </row>
    <row r="310" spans="1:7" ht="12" customHeight="1" x14ac:dyDescent="0.2">
      <c r="A310" s="712"/>
      <c r="B310" s="712"/>
      <c r="C310" s="1558"/>
      <c r="D310" s="712"/>
      <c r="E310" s="1559"/>
      <c r="F310" s="1980"/>
      <c r="G310" s="712"/>
    </row>
    <row r="311" spans="1:7" ht="12" customHeight="1" x14ac:dyDescent="0.2">
      <c r="A311" s="712"/>
      <c r="B311" s="712"/>
      <c r="C311" s="1558"/>
      <c r="D311" s="712"/>
      <c r="E311" s="1559"/>
      <c r="F311" s="1980"/>
      <c r="G311" s="712"/>
    </row>
    <row r="312" spans="1:7" ht="12" customHeight="1" x14ac:dyDescent="0.2">
      <c r="A312" s="712"/>
      <c r="B312" s="712"/>
      <c r="C312" s="1558"/>
      <c r="D312" s="712"/>
      <c r="E312" s="1559"/>
      <c r="F312" s="1980"/>
      <c r="G312" s="712"/>
    </row>
    <row r="313" spans="1:7" ht="12" customHeight="1" x14ac:dyDescent="0.2">
      <c r="A313" s="712"/>
      <c r="B313" s="712"/>
      <c r="C313" s="1558"/>
      <c r="D313" s="712"/>
      <c r="E313" s="1559"/>
      <c r="F313" s="1980"/>
      <c r="G313" s="712"/>
    </row>
    <row r="314" spans="1:7" ht="12" customHeight="1" x14ac:dyDescent="0.2">
      <c r="A314" s="712"/>
      <c r="B314" s="712"/>
      <c r="C314" s="1558"/>
      <c r="D314" s="712"/>
      <c r="E314" s="1559"/>
      <c r="F314" s="1980"/>
      <c r="G314" s="712"/>
    </row>
    <row r="315" spans="1:7" ht="12" customHeight="1" x14ac:dyDescent="0.2">
      <c r="A315" s="712"/>
      <c r="B315" s="712"/>
      <c r="C315" s="1558"/>
      <c r="D315" s="712"/>
      <c r="E315" s="1559"/>
      <c r="F315" s="1980"/>
      <c r="G315" s="712"/>
    </row>
    <row r="316" spans="1:7" ht="12" customHeight="1" x14ac:dyDescent="0.2">
      <c r="A316" s="712"/>
      <c r="B316" s="712"/>
      <c r="C316" s="1558"/>
      <c r="D316" s="712"/>
      <c r="E316" s="1559"/>
      <c r="F316" s="1980"/>
      <c r="G316" s="712"/>
    </row>
    <row r="317" spans="1:7" ht="12" customHeight="1" x14ac:dyDescent="0.2">
      <c r="A317" s="712"/>
      <c r="B317" s="712"/>
      <c r="C317" s="1558"/>
      <c r="D317" s="712"/>
      <c r="E317" s="1559"/>
      <c r="F317" s="1980"/>
      <c r="G317" s="712"/>
    </row>
    <row r="318" spans="1:7" ht="12" customHeight="1" x14ac:dyDescent="0.2">
      <c r="A318" s="712"/>
      <c r="B318" s="712"/>
      <c r="C318" s="1558"/>
      <c r="D318" s="712"/>
      <c r="E318" s="1559"/>
      <c r="F318" s="1980"/>
      <c r="G318" s="712"/>
    </row>
    <row r="319" spans="1:7" ht="12" customHeight="1" x14ac:dyDescent="0.2">
      <c r="A319" s="712"/>
      <c r="B319" s="712"/>
      <c r="C319" s="1558"/>
      <c r="D319" s="712"/>
      <c r="E319" s="1559"/>
      <c r="F319" s="1980"/>
      <c r="G319" s="712"/>
    </row>
    <row r="320" spans="1:7" ht="12" customHeight="1" x14ac:dyDescent="0.2">
      <c r="A320" s="712"/>
      <c r="B320" s="712"/>
      <c r="C320" s="1558"/>
      <c r="D320" s="712"/>
      <c r="E320" s="1559"/>
      <c r="F320" s="1980"/>
      <c r="G320" s="712"/>
    </row>
    <row r="321" spans="1:7" ht="12" customHeight="1" x14ac:dyDescent="0.2">
      <c r="A321" s="712"/>
      <c r="B321" s="712"/>
      <c r="C321" s="1558"/>
      <c r="D321" s="712"/>
      <c r="E321" s="1559"/>
      <c r="F321" s="1980"/>
      <c r="G321" s="712"/>
    </row>
    <row r="322" spans="1:7" ht="12" customHeight="1" x14ac:dyDescent="0.2">
      <c r="A322" s="712"/>
      <c r="B322" s="712"/>
      <c r="C322" s="1558"/>
      <c r="D322" s="712"/>
      <c r="E322" s="1559"/>
      <c r="F322" s="1980"/>
      <c r="G322" s="712"/>
    </row>
    <row r="323" spans="1:7" ht="12" customHeight="1" x14ac:dyDescent="0.2">
      <c r="A323" s="712"/>
      <c r="B323" s="712"/>
      <c r="C323" s="1558"/>
      <c r="D323" s="712"/>
      <c r="E323" s="1559"/>
      <c r="F323" s="1980"/>
      <c r="G323" s="712"/>
    </row>
    <row r="324" spans="1:7" ht="12" customHeight="1" x14ac:dyDescent="0.2">
      <c r="A324" s="712"/>
      <c r="B324" s="712"/>
      <c r="C324" s="1558"/>
      <c r="D324" s="712"/>
      <c r="E324" s="1559"/>
      <c r="F324" s="1980"/>
      <c r="G324" s="712"/>
    </row>
    <row r="325" spans="1:7" ht="12" customHeight="1" x14ac:dyDescent="0.2">
      <c r="A325" s="712"/>
      <c r="B325" s="712"/>
      <c r="C325" s="1558"/>
      <c r="D325" s="712"/>
      <c r="E325" s="1559"/>
      <c r="F325" s="1980"/>
      <c r="G325" s="712"/>
    </row>
    <row r="326" spans="1:7" ht="12" customHeight="1" x14ac:dyDescent="0.2">
      <c r="A326" s="712"/>
      <c r="B326" s="712"/>
      <c r="C326" s="1558"/>
      <c r="D326" s="712"/>
      <c r="E326" s="1559"/>
      <c r="F326" s="1980"/>
      <c r="G326" s="712"/>
    </row>
    <row r="327" spans="1:7" ht="12" customHeight="1" x14ac:dyDescent="0.2">
      <c r="A327" s="712"/>
      <c r="B327" s="712"/>
      <c r="C327" s="1558"/>
      <c r="D327" s="712"/>
      <c r="E327" s="1559"/>
      <c r="F327" s="1980"/>
      <c r="G327" s="712"/>
    </row>
    <row r="328" spans="1:7" ht="12" customHeight="1" x14ac:dyDescent="0.2">
      <c r="A328" s="712"/>
      <c r="B328" s="712"/>
      <c r="C328" s="1558"/>
      <c r="D328" s="712"/>
      <c r="E328" s="1559"/>
      <c r="F328" s="1980"/>
      <c r="G328" s="712"/>
    </row>
    <row r="329" spans="1:7" ht="12" customHeight="1" x14ac:dyDescent="0.2">
      <c r="A329" s="712"/>
      <c r="B329" s="712"/>
      <c r="C329" s="1558"/>
      <c r="D329" s="712"/>
      <c r="E329" s="1559"/>
      <c r="F329" s="1980"/>
      <c r="G329" s="712"/>
    </row>
    <row r="330" spans="1:7" ht="12" customHeight="1" x14ac:dyDescent="0.2">
      <c r="A330" s="712"/>
      <c r="B330" s="712"/>
      <c r="C330" s="1558"/>
      <c r="D330" s="712"/>
      <c r="E330" s="1559"/>
      <c r="F330" s="1980"/>
      <c r="G330" s="712"/>
    </row>
    <row r="331" spans="1:7" ht="12" customHeight="1" x14ac:dyDescent="0.2">
      <c r="A331" s="712"/>
      <c r="B331" s="712"/>
      <c r="C331" s="1558"/>
      <c r="D331" s="712"/>
      <c r="E331" s="1559"/>
      <c r="F331" s="1980"/>
      <c r="G331" s="712"/>
    </row>
    <row r="332" spans="1:7" ht="12" customHeight="1" x14ac:dyDescent="0.2">
      <c r="A332" s="712"/>
      <c r="B332" s="712"/>
      <c r="C332" s="1558"/>
      <c r="D332" s="712"/>
      <c r="E332" s="1559"/>
      <c r="F332" s="1980"/>
      <c r="G332" s="712"/>
    </row>
    <row r="333" spans="1:7" ht="12" customHeight="1" x14ac:dyDescent="0.2">
      <c r="A333" s="712"/>
      <c r="B333" s="712"/>
      <c r="C333" s="1558"/>
      <c r="D333" s="712"/>
      <c r="E333" s="1559"/>
      <c r="F333" s="1980"/>
      <c r="G333" s="712"/>
    </row>
    <row r="334" spans="1:7" ht="12" customHeight="1" x14ac:dyDescent="0.2">
      <c r="A334" s="712"/>
      <c r="B334" s="712"/>
      <c r="C334" s="1558"/>
      <c r="D334" s="712"/>
      <c r="E334" s="1559"/>
      <c r="F334" s="1980"/>
      <c r="G334" s="712"/>
    </row>
    <row r="335" spans="1:7" ht="12" customHeight="1" x14ac:dyDescent="0.2">
      <c r="A335" s="712"/>
      <c r="B335" s="712"/>
      <c r="C335" s="1558"/>
      <c r="D335" s="712"/>
      <c r="E335" s="1559"/>
      <c r="F335" s="1980"/>
      <c r="G335" s="712"/>
    </row>
    <row r="336" spans="1:7"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75" customHeight="1" x14ac:dyDescent="0.2"/>
    <row r="348" ht="12.75" customHeight="1" x14ac:dyDescent="0.2"/>
  </sheetData>
  <dataValidations count="1">
    <dataValidation type="custom" allowBlank="1" showInputMessage="1" showErrorMessage="1" error="Vnos Cena/EM je dovoljen na dve decimalni mesti." sqref="F25:F28 F30:F32 F37:F42 F44:F46 F48:F50 F52:F54 F56 F61 F63 F65 F70:F71 F73 F75 F80:F88 F90 F94:F97" xr:uid="{C6E19DBD-1D41-46D6-B99D-58377EEC415B}">
      <formula1>F25=ROUND(F25,2)</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4088D-7DAB-4D81-B57F-5E95C1FC5C8D}">
  <sheetPr>
    <tabColor theme="3" tint="0.59999389629810485"/>
  </sheetPr>
  <dimension ref="A1:BU341"/>
  <sheetViews>
    <sheetView topLeftCell="A88" workbookViewId="0">
      <selection activeCell="A95" sqref="A95:G95"/>
    </sheetView>
  </sheetViews>
  <sheetFormatPr defaultRowHeight="12.75" x14ac:dyDescent="0.2"/>
  <cols>
    <col min="1" max="1" width="5.7109375" style="1491" customWidth="1"/>
    <col min="2" max="2" width="9.7109375" style="1491" customWidth="1"/>
    <col min="3" max="3" width="45.7109375" style="1599" customWidth="1"/>
    <col min="4" max="4" width="5.7109375" style="1491" customWidth="1"/>
    <col min="5" max="5" width="10.7109375" style="1505" customWidth="1"/>
    <col min="6" max="6" width="11.7109375" style="1998" customWidth="1"/>
    <col min="7" max="7" width="12.7109375" style="1491" customWidth="1"/>
    <col min="8" max="15" width="9.140625" style="1491"/>
    <col min="16" max="16" width="12.85546875" style="1491" customWidth="1"/>
    <col min="17" max="256" width="9.140625" style="1491"/>
    <col min="257" max="257" width="5.7109375" style="1491" customWidth="1"/>
    <col min="258" max="258" width="7.85546875" style="1491" customWidth="1"/>
    <col min="259" max="259" width="45.7109375" style="1491" customWidth="1"/>
    <col min="260" max="260" width="5.7109375" style="1491" customWidth="1"/>
    <col min="261" max="261" width="7.42578125" style="1491" customWidth="1"/>
    <col min="262" max="262" width="10.140625" style="1491" customWidth="1"/>
    <col min="263" max="263" width="10.7109375" style="1491" customWidth="1"/>
    <col min="264" max="271" width="9.140625" style="1491"/>
    <col min="272" max="272" width="12.85546875" style="1491" customWidth="1"/>
    <col min="273" max="512" width="9.140625" style="1491"/>
    <col min="513" max="513" width="5.7109375" style="1491" customWidth="1"/>
    <col min="514" max="514" width="7.85546875" style="1491" customWidth="1"/>
    <col min="515" max="515" width="45.7109375" style="1491" customWidth="1"/>
    <col min="516" max="516" width="5.7109375" style="1491" customWidth="1"/>
    <col min="517" max="517" width="7.42578125" style="1491" customWidth="1"/>
    <col min="518" max="518" width="10.140625" style="1491" customWidth="1"/>
    <col min="519" max="519" width="10.7109375" style="1491" customWidth="1"/>
    <col min="520" max="527" width="9.140625" style="1491"/>
    <col min="528" max="528" width="12.85546875" style="1491" customWidth="1"/>
    <col min="529" max="768" width="9.140625" style="1491"/>
    <col min="769" max="769" width="5.7109375" style="1491" customWidth="1"/>
    <col min="770" max="770" width="7.85546875" style="1491" customWidth="1"/>
    <col min="771" max="771" width="45.7109375" style="1491" customWidth="1"/>
    <col min="772" max="772" width="5.7109375" style="1491" customWidth="1"/>
    <col min="773" max="773" width="7.42578125" style="1491" customWidth="1"/>
    <col min="774" max="774" width="10.140625" style="1491" customWidth="1"/>
    <col min="775" max="775" width="10.7109375" style="1491" customWidth="1"/>
    <col min="776" max="783" width="9.140625" style="1491"/>
    <col min="784" max="784" width="12.85546875" style="1491" customWidth="1"/>
    <col min="785" max="1024" width="9.140625" style="1491"/>
    <col min="1025" max="1025" width="5.7109375" style="1491" customWidth="1"/>
    <col min="1026" max="1026" width="7.85546875" style="1491" customWidth="1"/>
    <col min="1027" max="1027" width="45.7109375" style="1491" customWidth="1"/>
    <col min="1028" max="1028" width="5.7109375" style="1491" customWidth="1"/>
    <col min="1029" max="1029" width="7.42578125" style="1491" customWidth="1"/>
    <col min="1030" max="1030" width="10.140625" style="1491" customWidth="1"/>
    <col min="1031" max="1031" width="10.7109375" style="1491" customWidth="1"/>
    <col min="1032" max="1039" width="9.140625" style="1491"/>
    <col min="1040" max="1040" width="12.85546875" style="1491" customWidth="1"/>
    <col min="1041" max="1280" width="9.140625" style="1491"/>
    <col min="1281" max="1281" width="5.7109375" style="1491" customWidth="1"/>
    <col min="1282" max="1282" width="7.85546875" style="1491" customWidth="1"/>
    <col min="1283" max="1283" width="45.7109375" style="1491" customWidth="1"/>
    <col min="1284" max="1284" width="5.7109375" style="1491" customWidth="1"/>
    <col min="1285" max="1285" width="7.42578125" style="1491" customWidth="1"/>
    <col min="1286" max="1286" width="10.140625" style="1491" customWidth="1"/>
    <col min="1287" max="1287" width="10.7109375" style="1491" customWidth="1"/>
    <col min="1288" max="1295" width="9.140625" style="1491"/>
    <col min="1296" max="1296" width="12.85546875" style="1491" customWidth="1"/>
    <col min="1297" max="1536" width="9.140625" style="1491"/>
    <col min="1537" max="1537" width="5.7109375" style="1491" customWidth="1"/>
    <col min="1538" max="1538" width="7.85546875" style="1491" customWidth="1"/>
    <col min="1539" max="1539" width="45.7109375" style="1491" customWidth="1"/>
    <col min="1540" max="1540" width="5.7109375" style="1491" customWidth="1"/>
    <col min="1541" max="1541" width="7.42578125" style="1491" customWidth="1"/>
    <col min="1542" max="1542" width="10.140625" style="1491" customWidth="1"/>
    <col min="1543" max="1543" width="10.7109375" style="1491" customWidth="1"/>
    <col min="1544" max="1551" width="9.140625" style="1491"/>
    <col min="1552" max="1552" width="12.85546875" style="1491" customWidth="1"/>
    <col min="1553" max="1792" width="9.140625" style="1491"/>
    <col min="1793" max="1793" width="5.7109375" style="1491" customWidth="1"/>
    <col min="1794" max="1794" width="7.85546875" style="1491" customWidth="1"/>
    <col min="1795" max="1795" width="45.7109375" style="1491" customWidth="1"/>
    <col min="1796" max="1796" width="5.7109375" style="1491" customWidth="1"/>
    <col min="1797" max="1797" width="7.42578125" style="1491" customWidth="1"/>
    <col min="1798" max="1798" width="10.140625" style="1491" customWidth="1"/>
    <col min="1799" max="1799" width="10.7109375" style="1491" customWidth="1"/>
    <col min="1800" max="1807" width="9.140625" style="1491"/>
    <col min="1808" max="1808" width="12.85546875" style="1491" customWidth="1"/>
    <col min="1809" max="2048" width="9.140625" style="1491"/>
    <col min="2049" max="2049" width="5.7109375" style="1491" customWidth="1"/>
    <col min="2050" max="2050" width="7.85546875" style="1491" customWidth="1"/>
    <col min="2051" max="2051" width="45.7109375" style="1491" customWidth="1"/>
    <col min="2052" max="2052" width="5.7109375" style="1491" customWidth="1"/>
    <col min="2053" max="2053" width="7.42578125" style="1491" customWidth="1"/>
    <col min="2054" max="2054" width="10.140625" style="1491" customWidth="1"/>
    <col min="2055" max="2055" width="10.7109375" style="1491" customWidth="1"/>
    <col min="2056" max="2063" width="9.140625" style="1491"/>
    <col min="2064" max="2064" width="12.85546875" style="1491" customWidth="1"/>
    <col min="2065" max="2304" width="9.140625" style="1491"/>
    <col min="2305" max="2305" width="5.7109375" style="1491" customWidth="1"/>
    <col min="2306" max="2306" width="7.85546875" style="1491" customWidth="1"/>
    <col min="2307" max="2307" width="45.7109375" style="1491" customWidth="1"/>
    <col min="2308" max="2308" width="5.7109375" style="1491" customWidth="1"/>
    <col min="2309" max="2309" width="7.42578125" style="1491" customWidth="1"/>
    <col min="2310" max="2310" width="10.140625" style="1491" customWidth="1"/>
    <col min="2311" max="2311" width="10.7109375" style="1491" customWidth="1"/>
    <col min="2312" max="2319" width="9.140625" style="1491"/>
    <col min="2320" max="2320" width="12.85546875" style="1491" customWidth="1"/>
    <col min="2321" max="2560" width="9.140625" style="1491"/>
    <col min="2561" max="2561" width="5.7109375" style="1491" customWidth="1"/>
    <col min="2562" max="2562" width="7.85546875" style="1491" customWidth="1"/>
    <col min="2563" max="2563" width="45.7109375" style="1491" customWidth="1"/>
    <col min="2564" max="2564" width="5.7109375" style="1491" customWidth="1"/>
    <col min="2565" max="2565" width="7.42578125" style="1491" customWidth="1"/>
    <col min="2566" max="2566" width="10.140625" style="1491" customWidth="1"/>
    <col min="2567" max="2567" width="10.7109375" style="1491" customWidth="1"/>
    <col min="2568" max="2575" width="9.140625" style="1491"/>
    <col min="2576" max="2576" width="12.85546875" style="1491" customWidth="1"/>
    <col min="2577" max="2816" width="9.140625" style="1491"/>
    <col min="2817" max="2817" width="5.7109375" style="1491" customWidth="1"/>
    <col min="2818" max="2818" width="7.85546875" style="1491" customWidth="1"/>
    <col min="2819" max="2819" width="45.7109375" style="1491" customWidth="1"/>
    <col min="2820" max="2820" width="5.7109375" style="1491" customWidth="1"/>
    <col min="2821" max="2821" width="7.42578125" style="1491" customWidth="1"/>
    <col min="2822" max="2822" width="10.140625" style="1491" customWidth="1"/>
    <col min="2823" max="2823" width="10.7109375" style="1491" customWidth="1"/>
    <col min="2824" max="2831" width="9.140625" style="1491"/>
    <col min="2832" max="2832" width="12.85546875" style="1491" customWidth="1"/>
    <col min="2833" max="3072" width="9.140625" style="1491"/>
    <col min="3073" max="3073" width="5.7109375" style="1491" customWidth="1"/>
    <col min="3074" max="3074" width="7.85546875" style="1491" customWidth="1"/>
    <col min="3075" max="3075" width="45.7109375" style="1491" customWidth="1"/>
    <col min="3076" max="3076" width="5.7109375" style="1491" customWidth="1"/>
    <col min="3077" max="3077" width="7.42578125" style="1491" customWidth="1"/>
    <col min="3078" max="3078" width="10.140625" style="1491" customWidth="1"/>
    <col min="3079" max="3079" width="10.7109375" style="1491" customWidth="1"/>
    <col min="3080" max="3087" width="9.140625" style="1491"/>
    <col min="3088" max="3088" width="12.85546875" style="1491" customWidth="1"/>
    <col min="3089" max="3328" width="9.140625" style="1491"/>
    <col min="3329" max="3329" width="5.7109375" style="1491" customWidth="1"/>
    <col min="3330" max="3330" width="7.85546875" style="1491" customWidth="1"/>
    <col min="3331" max="3331" width="45.7109375" style="1491" customWidth="1"/>
    <col min="3332" max="3332" width="5.7109375" style="1491" customWidth="1"/>
    <col min="3333" max="3333" width="7.42578125" style="1491" customWidth="1"/>
    <col min="3334" max="3334" width="10.140625" style="1491" customWidth="1"/>
    <col min="3335" max="3335" width="10.7109375" style="1491" customWidth="1"/>
    <col min="3336" max="3343" width="9.140625" style="1491"/>
    <col min="3344" max="3344" width="12.85546875" style="1491" customWidth="1"/>
    <col min="3345" max="3584" width="9.140625" style="1491"/>
    <col min="3585" max="3585" width="5.7109375" style="1491" customWidth="1"/>
    <col min="3586" max="3586" width="7.85546875" style="1491" customWidth="1"/>
    <col min="3587" max="3587" width="45.7109375" style="1491" customWidth="1"/>
    <col min="3588" max="3588" width="5.7109375" style="1491" customWidth="1"/>
    <col min="3589" max="3589" width="7.42578125" style="1491" customWidth="1"/>
    <col min="3590" max="3590" width="10.140625" style="1491" customWidth="1"/>
    <col min="3591" max="3591" width="10.7109375" style="1491" customWidth="1"/>
    <col min="3592" max="3599" width="9.140625" style="1491"/>
    <col min="3600" max="3600" width="12.85546875" style="1491" customWidth="1"/>
    <col min="3601" max="3840" width="9.140625" style="1491"/>
    <col min="3841" max="3841" width="5.7109375" style="1491" customWidth="1"/>
    <col min="3842" max="3842" width="7.85546875" style="1491" customWidth="1"/>
    <col min="3843" max="3843" width="45.7109375" style="1491" customWidth="1"/>
    <col min="3844" max="3844" width="5.7109375" style="1491" customWidth="1"/>
    <col min="3845" max="3845" width="7.42578125" style="1491" customWidth="1"/>
    <col min="3846" max="3846" width="10.140625" style="1491" customWidth="1"/>
    <col min="3847" max="3847" width="10.7109375" style="1491" customWidth="1"/>
    <col min="3848" max="3855" width="9.140625" style="1491"/>
    <col min="3856" max="3856" width="12.85546875" style="1491" customWidth="1"/>
    <col min="3857" max="4096" width="9.140625" style="1491"/>
    <col min="4097" max="4097" width="5.7109375" style="1491" customWidth="1"/>
    <col min="4098" max="4098" width="7.85546875" style="1491" customWidth="1"/>
    <col min="4099" max="4099" width="45.7109375" style="1491" customWidth="1"/>
    <col min="4100" max="4100" width="5.7109375" style="1491" customWidth="1"/>
    <col min="4101" max="4101" width="7.42578125" style="1491" customWidth="1"/>
    <col min="4102" max="4102" width="10.140625" style="1491" customWidth="1"/>
    <col min="4103" max="4103" width="10.7109375" style="1491" customWidth="1"/>
    <col min="4104" max="4111" width="9.140625" style="1491"/>
    <col min="4112" max="4112" width="12.85546875" style="1491" customWidth="1"/>
    <col min="4113" max="4352" width="9.140625" style="1491"/>
    <col min="4353" max="4353" width="5.7109375" style="1491" customWidth="1"/>
    <col min="4354" max="4354" width="7.85546875" style="1491" customWidth="1"/>
    <col min="4355" max="4355" width="45.7109375" style="1491" customWidth="1"/>
    <col min="4356" max="4356" width="5.7109375" style="1491" customWidth="1"/>
    <col min="4357" max="4357" width="7.42578125" style="1491" customWidth="1"/>
    <col min="4358" max="4358" width="10.140625" style="1491" customWidth="1"/>
    <col min="4359" max="4359" width="10.7109375" style="1491" customWidth="1"/>
    <col min="4360" max="4367" width="9.140625" style="1491"/>
    <col min="4368" max="4368" width="12.85546875" style="1491" customWidth="1"/>
    <col min="4369" max="4608" width="9.140625" style="1491"/>
    <col min="4609" max="4609" width="5.7109375" style="1491" customWidth="1"/>
    <col min="4610" max="4610" width="7.85546875" style="1491" customWidth="1"/>
    <col min="4611" max="4611" width="45.7109375" style="1491" customWidth="1"/>
    <col min="4612" max="4612" width="5.7109375" style="1491" customWidth="1"/>
    <col min="4613" max="4613" width="7.42578125" style="1491" customWidth="1"/>
    <col min="4614" max="4614" width="10.140625" style="1491" customWidth="1"/>
    <col min="4615" max="4615" width="10.7109375" style="1491" customWidth="1"/>
    <col min="4616" max="4623" width="9.140625" style="1491"/>
    <col min="4624" max="4624" width="12.85546875" style="1491" customWidth="1"/>
    <col min="4625" max="4864" width="9.140625" style="1491"/>
    <col min="4865" max="4865" width="5.7109375" style="1491" customWidth="1"/>
    <col min="4866" max="4866" width="7.85546875" style="1491" customWidth="1"/>
    <col min="4867" max="4867" width="45.7109375" style="1491" customWidth="1"/>
    <col min="4868" max="4868" width="5.7109375" style="1491" customWidth="1"/>
    <col min="4869" max="4869" width="7.42578125" style="1491" customWidth="1"/>
    <col min="4870" max="4870" width="10.140625" style="1491" customWidth="1"/>
    <col min="4871" max="4871" width="10.7109375" style="1491" customWidth="1"/>
    <col min="4872" max="4879" width="9.140625" style="1491"/>
    <col min="4880" max="4880" width="12.85546875" style="1491" customWidth="1"/>
    <col min="4881" max="5120" width="9.140625" style="1491"/>
    <col min="5121" max="5121" width="5.7109375" style="1491" customWidth="1"/>
    <col min="5122" max="5122" width="7.85546875" style="1491" customWidth="1"/>
    <col min="5123" max="5123" width="45.7109375" style="1491" customWidth="1"/>
    <col min="5124" max="5124" width="5.7109375" style="1491" customWidth="1"/>
    <col min="5125" max="5125" width="7.42578125" style="1491" customWidth="1"/>
    <col min="5126" max="5126" width="10.140625" style="1491" customWidth="1"/>
    <col min="5127" max="5127" width="10.7109375" style="1491" customWidth="1"/>
    <col min="5128" max="5135" width="9.140625" style="1491"/>
    <col min="5136" max="5136" width="12.85546875" style="1491" customWidth="1"/>
    <col min="5137" max="5376" width="9.140625" style="1491"/>
    <col min="5377" max="5377" width="5.7109375" style="1491" customWidth="1"/>
    <col min="5378" max="5378" width="7.85546875" style="1491" customWidth="1"/>
    <col min="5379" max="5379" width="45.7109375" style="1491" customWidth="1"/>
    <col min="5380" max="5380" width="5.7109375" style="1491" customWidth="1"/>
    <col min="5381" max="5381" width="7.42578125" style="1491" customWidth="1"/>
    <col min="5382" max="5382" width="10.140625" style="1491" customWidth="1"/>
    <col min="5383" max="5383" width="10.7109375" style="1491" customWidth="1"/>
    <col min="5384" max="5391" width="9.140625" style="1491"/>
    <col min="5392" max="5392" width="12.85546875" style="1491" customWidth="1"/>
    <col min="5393" max="5632" width="9.140625" style="1491"/>
    <col min="5633" max="5633" width="5.7109375" style="1491" customWidth="1"/>
    <col min="5634" max="5634" width="7.85546875" style="1491" customWidth="1"/>
    <col min="5635" max="5635" width="45.7109375" style="1491" customWidth="1"/>
    <col min="5636" max="5636" width="5.7109375" style="1491" customWidth="1"/>
    <col min="5637" max="5637" width="7.42578125" style="1491" customWidth="1"/>
    <col min="5638" max="5638" width="10.140625" style="1491" customWidth="1"/>
    <col min="5639" max="5639" width="10.7109375" style="1491" customWidth="1"/>
    <col min="5640" max="5647" width="9.140625" style="1491"/>
    <col min="5648" max="5648" width="12.85546875" style="1491" customWidth="1"/>
    <col min="5649" max="5888" width="9.140625" style="1491"/>
    <col min="5889" max="5889" width="5.7109375" style="1491" customWidth="1"/>
    <col min="5890" max="5890" width="7.85546875" style="1491" customWidth="1"/>
    <col min="5891" max="5891" width="45.7109375" style="1491" customWidth="1"/>
    <col min="5892" max="5892" width="5.7109375" style="1491" customWidth="1"/>
    <col min="5893" max="5893" width="7.42578125" style="1491" customWidth="1"/>
    <col min="5894" max="5894" width="10.140625" style="1491" customWidth="1"/>
    <col min="5895" max="5895" width="10.7109375" style="1491" customWidth="1"/>
    <col min="5896" max="5903" width="9.140625" style="1491"/>
    <col min="5904" max="5904" width="12.85546875" style="1491" customWidth="1"/>
    <col min="5905" max="6144" width="9.140625" style="1491"/>
    <col min="6145" max="6145" width="5.7109375" style="1491" customWidth="1"/>
    <col min="6146" max="6146" width="7.85546875" style="1491" customWidth="1"/>
    <col min="6147" max="6147" width="45.7109375" style="1491" customWidth="1"/>
    <col min="6148" max="6148" width="5.7109375" style="1491" customWidth="1"/>
    <col min="6149" max="6149" width="7.42578125" style="1491" customWidth="1"/>
    <col min="6150" max="6150" width="10.140625" style="1491" customWidth="1"/>
    <col min="6151" max="6151" width="10.7109375" style="1491" customWidth="1"/>
    <col min="6152" max="6159" width="9.140625" style="1491"/>
    <col min="6160" max="6160" width="12.85546875" style="1491" customWidth="1"/>
    <col min="6161" max="6400" width="9.140625" style="1491"/>
    <col min="6401" max="6401" width="5.7109375" style="1491" customWidth="1"/>
    <col min="6402" max="6402" width="7.85546875" style="1491" customWidth="1"/>
    <col min="6403" max="6403" width="45.7109375" style="1491" customWidth="1"/>
    <col min="6404" max="6404" width="5.7109375" style="1491" customWidth="1"/>
    <col min="6405" max="6405" width="7.42578125" style="1491" customWidth="1"/>
    <col min="6406" max="6406" width="10.140625" style="1491" customWidth="1"/>
    <col min="6407" max="6407" width="10.7109375" style="1491" customWidth="1"/>
    <col min="6408" max="6415" width="9.140625" style="1491"/>
    <col min="6416" max="6416" width="12.85546875" style="1491" customWidth="1"/>
    <col min="6417" max="6656" width="9.140625" style="1491"/>
    <col min="6657" max="6657" width="5.7109375" style="1491" customWidth="1"/>
    <col min="6658" max="6658" width="7.85546875" style="1491" customWidth="1"/>
    <col min="6659" max="6659" width="45.7109375" style="1491" customWidth="1"/>
    <col min="6660" max="6660" width="5.7109375" style="1491" customWidth="1"/>
    <col min="6661" max="6661" width="7.42578125" style="1491" customWidth="1"/>
    <col min="6662" max="6662" width="10.140625" style="1491" customWidth="1"/>
    <col min="6663" max="6663" width="10.7109375" style="1491" customWidth="1"/>
    <col min="6664" max="6671" width="9.140625" style="1491"/>
    <col min="6672" max="6672" width="12.85546875" style="1491" customWidth="1"/>
    <col min="6673" max="6912" width="9.140625" style="1491"/>
    <col min="6913" max="6913" width="5.7109375" style="1491" customWidth="1"/>
    <col min="6914" max="6914" width="7.85546875" style="1491" customWidth="1"/>
    <col min="6915" max="6915" width="45.7109375" style="1491" customWidth="1"/>
    <col min="6916" max="6916" width="5.7109375" style="1491" customWidth="1"/>
    <col min="6917" max="6917" width="7.42578125" style="1491" customWidth="1"/>
    <col min="6918" max="6918" width="10.140625" style="1491" customWidth="1"/>
    <col min="6919" max="6919" width="10.7109375" style="1491" customWidth="1"/>
    <col min="6920" max="6927" width="9.140625" style="1491"/>
    <col min="6928" max="6928" width="12.85546875" style="1491" customWidth="1"/>
    <col min="6929" max="7168" width="9.140625" style="1491"/>
    <col min="7169" max="7169" width="5.7109375" style="1491" customWidth="1"/>
    <col min="7170" max="7170" width="7.85546875" style="1491" customWidth="1"/>
    <col min="7171" max="7171" width="45.7109375" style="1491" customWidth="1"/>
    <col min="7172" max="7172" width="5.7109375" style="1491" customWidth="1"/>
    <col min="7173" max="7173" width="7.42578125" style="1491" customWidth="1"/>
    <col min="7174" max="7174" width="10.140625" style="1491" customWidth="1"/>
    <col min="7175" max="7175" width="10.7109375" style="1491" customWidth="1"/>
    <col min="7176" max="7183" width="9.140625" style="1491"/>
    <col min="7184" max="7184" width="12.85546875" style="1491" customWidth="1"/>
    <col min="7185" max="7424" width="9.140625" style="1491"/>
    <col min="7425" max="7425" width="5.7109375" style="1491" customWidth="1"/>
    <col min="7426" max="7426" width="7.85546875" style="1491" customWidth="1"/>
    <col min="7427" max="7427" width="45.7109375" style="1491" customWidth="1"/>
    <col min="7428" max="7428" width="5.7109375" style="1491" customWidth="1"/>
    <col min="7429" max="7429" width="7.42578125" style="1491" customWidth="1"/>
    <col min="7430" max="7430" width="10.140625" style="1491" customWidth="1"/>
    <col min="7431" max="7431" width="10.7109375" style="1491" customWidth="1"/>
    <col min="7432" max="7439" width="9.140625" style="1491"/>
    <col min="7440" max="7440" width="12.85546875" style="1491" customWidth="1"/>
    <col min="7441" max="7680" width="9.140625" style="1491"/>
    <col min="7681" max="7681" width="5.7109375" style="1491" customWidth="1"/>
    <col min="7682" max="7682" width="7.85546875" style="1491" customWidth="1"/>
    <col min="7683" max="7683" width="45.7109375" style="1491" customWidth="1"/>
    <col min="7684" max="7684" width="5.7109375" style="1491" customWidth="1"/>
    <col min="7685" max="7685" width="7.42578125" style="1491" customWidth="1"/>
    <col min="7686" max="7686" width="10.140625" style="1491" customWidth="1"/>
    <col min="7687" max="7687" width="10.7109375" style="1491" customWidth="1"/>
    <col min="7688" max="7695" width="9.140625" style="1491"/>
    <col min="7696" max="7696" width="12.85546875" style="1491" customWidth="1"/>
    <col min="7697" max="7936" width="9.140625" style="1491"/>
    <col min="7937" max="7937" width="5.7109375" style="1491" customWidth="1"/>
    <col min="7938" max="7938" width="7.85546875" style="1491" customWidth="1"/>
    <col min="7939" max="7939" width="45.7109375" style="1491" customWidth="1"/>
    <col min="7940" max="7940" width="5.7109375" style="1491" customWidth="1"/>
    <col min="7941" max="7941" width="7.42578125" style="1491" customWidth="1"/>
    <col min="7942" max="7942" width="10.140625" style="1491" customWidth="1"/>
    <col min="7943" max="7943" width="10.7109375" style="1491" customWidth="1"/>
    <col min="7944" max="7951" width="9.140625" style="1491"/>
    <col min="7952" max="7952" width="12.85546875" style="1491" customWidth="1"/>
    <col min="7953" max="8192" width="9.140625" style="1491"/>
    <col min="8193" max="8193" width="5.7109375" style="1491" customWidth="1"/>
    <col min="8194" max="8194" width="7.85546875" style="1491" customWidth="1"/>
    <col min="8195" max="8195" width="45.7109375" style="1491" customWidth="1"/>
    <col min="8196" max="8196" width="5.7109375" style="1491" customWidth="1"/>
    <col min="8197" max="8197" width="7.42578125" style="1491" customWidth="1"/>
    <col min="8198" max="8198" width="10.140625" style="1491" customWidth="1"/>
    <col min="8199" max="8199" width="10.7109375" style="1491" customWidth="1"/>
    <col min="8200" max="8207" width="9.140625" style="1491"/>
    <col min="8208" max="8208" width="12.85546875" style="1491" customWidth="1"/>
    <col min="8209" max="8448" width="9.140625" style="1491"/>
    <col min="8449" max="8449" width="5.7109375" style="1491" customWidth="1"/>
    <col min="8450" max="8450" width="7.85546875" style="1491" customWidth="1"/>
    <col min="8451" max="8451" width="45.7109375" style="1491" customWidth="1"/>
    <col min="8452" max="8452" width="5.7109375" style="1491" customWidth="1"/>
    <col min="8453" max="8453" width="7.42578125" style="1491" customWidth="1"/>
    <col min="8454" max="8454" width="10.140625" style="1491" customWidth="1"/>
    <col min="8455" max="8455" width="10.7109375" style="1491" customWidth="1"/>
    <col min="8456" max="8463" width="9.140625" style="1491"/>
    <col min="8464" max="8464" width="12.85546875" style="1491" customWidth="1"/>
    <col min="8465" max="8704" width="9.140625" style="1491"/>
    <col min="8705" max="8705" width="5.7109375" style="1491" customWidth="1"/>
    <col min="8706" max="8706" width="7.85546875" style="1491" customWidth="1"/>
    <col min="8707" max="8707" width="45.7109375" style="1491" customWidth="1"/>
    <col min="8708" max="8708" width="5.7109375" style="1491" customWidth="1"/>
    <col min="8709" max="8709" width="7.42578125" style="1491" customWidth="1"/>
    <col min="8710" max="8710" width="10.140625" style="1491" customWidth="1"/>
    <col min="8711" max="8711" width="10.7109375" style="1491" customWidth="1"/>
    <col min="8712" max="8719" width="9.140625" style="1491"/>
    <col min="8720" max="8720" width="12.85546875" style="1491" customWidth="1"/>
    <col min="8721" max="8960" width="9.140625" style="1491"/>
    <col min="8961" max="8961" width="5.7109375" style="1491" customWidth="1"/>
    <col min="8962" max="8962" width="7.85546875" style="1491" customWidth="1"/>
    <col min="8963" max="8963" width="45.7109375" style="1491" customWidth="1"/>
    <col min="8964" max="8964" width="5.7109375" style="1491" customWidth="1"/>
    <col min="8965" max="8965" width="7.42578125" style="1491" customWidth="1"/>
    <col min="8966" max="8966" width="10.140625" style="1491" customWidth="1"/>
    <col min="8967" max="8967" width="10.7109375" style="1491" customWidth="1"/>
    <col min="8968" max="8975" width="9.140625" style="1491"/>
    <col min="8976" max="8976" width="12.85546875" style="1491" customWidth="1"/>
    <col min="8977" max="9216" width="9.140625" style="1491"/>
    <col min="9217" max="9217" width="5.7109375" style="1491" customWidth="1"/>
    <col min="9218" max="9218" width="7.85546875" style="1491" customWidth="1"/>
    <col min="9219" max="9219" width="45.7109375" style="1491" customWidth="1"/>
    <col min="9220" max="9220" width="5.7109375" style="1491" customWidth="1"/>
    <col min="9221" max="9221" width="7.42578125" style="1491" customWidth="1"/>
    <col min="9222" max="9222" width="10.140625" style="1491" customWidth="1"/>
    <col min="9223" max="9223" width="10.7109375" style="1491" customWidth="1"/>
    <col min="9224" max="9231" width="9.140625" style="1491"/>
    <col min="9232" max="9232" width="12.85546875" style="1491" customWidth="1"/>
    <col min="9233" max="9472" width="9.140625" style="1491"/>
    <col min="9473" max="9473" width="5.7109375" style="1491" customWidth="1"/>
    <col min="9474" max="9474" width="7.85546875" style="1491" customWidth="1"/>
    <col min="9475" max="9475" width="45.7109375" style="1491" customWidth="1"/>
    <col min="9476" max="9476" width="5.7109375" style="1491" customWidth="1"/>
    <col min="9477" max="9477" width="7.42578125" style="1491" customWidth="1"/>
    <col min="9478" max="9478" width="10.140625" style="1491" customWidth="1"/>
    <col min="9479" max="9479" width="10.7109375" style="1491" customWidth="1"/>
    <col min="9480" max="9487" width="9.140625" style="1491"/>
    <col min="9488" max="9488" width="12.85546875" style="1491" customWidth="1"/>
    <col min="9489" max="9728" width="9.140625" style="1491"/>
    <col min="9729" max="9729" width="5.7109375" style="1491" customWidth="1"/>
    <col min="9730" max="9730" width="7.85546875" style="1491" customWidth="1"/>
    <col min="9731" max="9731" width="45.7109375" style="1491" customWidth="1"/>
    <col min="9732" max="9732" width="5.7109375" style="1491" customWidth="1"/>
    <col min="9733" max="9733" width="7.42578125" style="1491" customWidth="1"/>
    <col min="9734" max="9734" width="10.140625" style="1491" customWidth="1"/>
    <col min="9735" max="9735" width="10.7109375" style="1491" customWidth="1"/>
    <col min="9736" max="9743" width="9.140625" style="1491"/>
    <col min="9744" max="9744" width="12.85546875" style="1491" customWidth="1"/>
    <col min="9745" max="9984" width="9.140625" style="1491"/>
    <col min="9985" max="9985" width="5.7109375" style="1491" customWidth="1"/>
    <col min="9986" max="9986" width="7.85546875" style="1491" customWidth="1"/>
    <col min="9987" max="9987" width="45.7109375" style="1491" customWidth="1"/>
    <col min="9988" max="9988" width="5.7109375" style="1491" customWidth="1"/>
    <col min="9989" max="9989" width="7.42578125" style="1491" customWidth="1"/>
    <col min="9990" max="9990" width="10.140625" style="1491" customWidth="1"/>
    <col min="9991" max="9991" width="10.7109375" style="1491" customWidth="1"/>
    <col min="9992" max="9999" width="9.140625" style="1491"/>
    <col min="10000" max="10000" width="12.85546875" style="1491" customWidth="1"/>
    <col min="10001" max="10240" width="9.140625" style="1491"/>
    <col min="10241" max="10241" width="5.7109375" style="1491" customWidth="1"/>
    <col min="10242" max="10242" width="7.85546875" style="1491" customWidth="1"/>
    <col min="10243" max="10243" width="45.7109375" style="1491" customWidth="1"/>
    <col min="10244" max="10244" width="5.7109375" style="1491" customWidth="1"/>
    <col min="10245" max="10245" width="7.42578125" style="1491" customWidth="1"/>
    <col min="10246" max="10246" width="10.140625" style="1491" customWidth="1"/>
    <col min="10247" max="10247" width="10.7109375" style="1491" customWidth="1"/>
    <col min="10248" max="10255" width="9.140625" style="1491"/>
    <col min="10256" max="10256" width="12.85546875" style="1491" customWidth="1"/>
    <col min="10257" max="10496" width="9.140625" style="1491"/>
    <col min="10497" max="10497" width="5.7109375" style="1491" customWidth="1"/>
    <col min="10498" max="10498" width="7.85546875" style="1491" customWidth="1"/>
    <col min="10499" max="10499" width="45.7109375" style="1491" customWidth="1"/>
    <col min="10500" max="10500" width="5.7109375" style="1491" customWidth="1"/>
    <col min="10501" max="10501" width="7.42578125" style="1491" customWidth="1"/>
    <col min="10502" max="10502" width="10.140625" style="1491" customWidth="1"/>
    <col min="10503" max="10503" width="10.7109375" style="1491" customWidth="1"/>
    <col min="10504" max="10511" width="9.140625" style="1491"/>
    <col min="10512" max="10512" width="12.85546875" style="1491" customWidth="1"/>
    <col min="10513" max="10752" width="9.140625" style="1491"/>
    <col min="10753" max="10753" width="5.7109375" style="1491" customWidth="1"/>
    <col min="10754" max="10754" width="7.85546875" style="1491" customWidth="1"/>
    <col min="10755" max="10755" width="45.7109375" style="1491" customWidth="1"/>
    <col min="10756" max="10756" width="5.7109375" style="1491" customWidth="1"/>
    <col min="10757" max="10757" width="7.42578125" style="1491" customWidth="1"/>
    <col min="10758" max="10758" width="10.140625" style="1491" customWidth="1"/>
    <col min="10759" max="10759" width="10.7109375" style="1491" customWidth="1"/>
    <col min="10760" max="10767" width="9.140625" style="1491"/>
    <col min="10768" max="10768" width="12.85546875" style="1491" customWidth="1"/>
    <col min="10769" max="11008" width="9.140625" style="1491"/>
    <col min="11009" max="11009" width="5.7109375" style="1491" customWidth="1"/>
    <col min="11010" max="11010" width="7.85546875" style="1491" customWidth="1"/>
    <col min="11011" max="11011" width="45.7109375" style="1491" customWidth="1"/>
    <col min="11012" max="11012" width="5.7109375" style="1491" customWidth="1"/>
    <col min="11013" max="11013" width="7.42578125" style="1491" customWidth="1"/>
    <col min="11014" max="11014" width="10.140625" style="1491" customWidth="1"/>
    <col min="11015" max="11015" width="10.7109375" style="1491" customWidth="1"/>
    <col min="11016" max="11023" width="9.140625" style="1491"/>
    <col min="11024" max="11024" width="12.85546875" style="1491" customWidth="1"/>
    <col min="11025" max="11264" width="9.140625" style="1491"/>
    <col min="11265" max="11265" width="5.7109375" style="1491" customWidth="1"/>
    <col min="11266" max="11266" width="7.85546875" style="1491" customWidth="1"/>
    <col min="11267" max="11267" width="45.7109375" style="1491" customWidth="1"/>
    <col min="11268" max="11268" width="5.7109375" style="1491" customWidth="1"/>
    <col min="11269" max="11269" width="7.42578125" style="1491" customWidth="1"/>
    <col min="11270" max="11270" width="10.140625" style="1491" customWidth="1"/>
    <col min="11271" max="11271" width="10.7109375" style="1491" customWidth="1"/>
    <col min="11272" max="11279" width="9.140625" style="1491"/>
    <col min="11280" max="11280" width="12.85546875" style="1491" customWidth="1"/>
    <col min="11281" max="11520" width="9.140625" style="1491"/>
    <col min="11521" max="11521" width="5.7109375" style="1491" customWidth="1"/>
    <col min="11522" max="11522" width="7.85546875" style="1491" customWidth="1"/>
    <col min="11523" max="11523" width="45.7109375" style="1491" customWidth="1"/>
    <col min="11524" max="11524" width="5.7109375" style="1491" customWidth="1"/>
    <col min="11525" max="11525" width="7.42578125" style="1491" customWidth="1"/>
    <col min="11526" max="11526" width="10.140625" style="1491" customWidth="1"/>
    <col min="11527" max="11527" width="10.7109375" style="1491" customWidth="1"/>
    <col min="11528" max="11535" width="9.140625" style="1491"/>
    <col min="11536" max="11536" width="12.85546875" style="1491" customWidth="1"/>
    <col min="11537" max="11776" width="9.140625" style="1491"/>
    <col min="11777" max="11777" width="5.7109375" style="1491" customWidth="1"/>
    <col min="11778" max="11778" width="7.85546875" style="1491" customWidth="1"/>
    <col min="11779" max="11779" width="45.7109375" style="1491" customWidth="1"/>
    <col min="11780" max="11780" width="5.7109375" style="1491" customWidth="1"/>
    <col min="11781" max="11781" width="7.42578125" style="1491" customWidth="1"/>
    <col min="11782" max="11782" width="10.140625" style="1491" customWidth="1"/>
    <col min="11783" max="11783" width="10.7109375" style="1491" customWidth="1"/>
    <col min="11784" max="11791" width="9.140625" style="1491"/>
    <col min="11792" max="11792" width="12.85546875" style="1491" customWidth="1"/>
    <col min="11793" max="12032" width="9.140625" style="1491"/>
    <col min="12033" max="12033" width="5.7109375" style="1491" customWidth="1"/>
    <col min="12034" max="12034" width="7.85546875" style="1491" customWidth="1"/>
    <col min="12035" max="12035" width="45.7109375" style="1491" customWidth="1"/>
    <col min="12036" max="12036" width="5.7109375" style="1491" customWidth="1"/>
    <col min="12037" max="12037" width="7.42578125" style="1491" customWidth="1"/>
    <col min="12038" max="12038" width="10.140625" style="1491" customWidth="1"/>
    <col min="12039" max="12039" width="10.7109375" style="1491" customWidth="1"/>
    <col min="12040" max="12047" width="9.140625" style="1491"/>
    <col min="12048" max="12048" width="12.85546875" style="1491" customWidth="1"/>
    <col min="12049" max="12288" width="9.140625" style="1491"/>
    <col min="12289" max="12289" width="5.7109375" style="1491" customWidth="1"/>
    <col min="12290" max="12290" width="7.85546875" style="1491" customWidth="1"/>
    <col min="12291" max="12291" width="45.7109375" style="1491" customWidth="1"/>
    <col min="12292" max="12292" width="5.7109375" style="1491" customWidth="1"/>
    <col min="12293" max="12293" width="7.42578125" style="1491" customWidth="1"/>
    <col min="12294" max="12294" width="10.140625" style="1491" customWidth="1"/>
    <col min="12295" max="12295" width="10.7109375" style="1491" customWidth="1"/>
    <col min="12296" max="12303" width="9.140625" style="1491"/>
    <col min="12304" max="12304" width="12.85546875" style="1491" customWidth="1"/>
    <col min="12305" max="12544" width="9.140625" style="1491"/>
    <col min="12545" max="12545" width="5.7109375" style="1491" customWidth="1"/>
    <col min="12546" max="12546" width="7.85546875" style="1491" customWidth="1"/>
    <col min="12547" max="12547" width="45.7109375" style="1491" customWidth="1"/>
    <col min="12548" max="12548" width="5.7109375" style="1491" customWidth="1"/>
    <col min="12549" max="12549" width="7.42578125" style="1491" customWidth="1"/>
    <col min="12550" max="12550" width="10.140625" style="1491" customWidth="1"/>
    <col min="12551" max="12551" width="10.7109375" style="1491" customWidth="1"/>
    <col min="12552" max="12559" width="9.140625" style="1491"/>
    <col min="12560" max="12560" width="12.85546875" style="1491" customWidth="1"/>
    <col min="12561" max="12800" width="9.140625" style="1491"/>
    <col min="12801" max="12801" width="5.7109375" style="1491" customWidth="1"/>
    <col min="12802" max="12802" width="7.85546875" style="1491" customWidth="1"/>
    <col min="12803" max="12803" width="45.7109375" style="1491" customWidth="1"/>
    <col min="12804" max="12804" width="5.7109375" style="1491" customWidth="1"/>
    <col min="12805" max="12805" width="7.42578125" style="1491" customWidth="1"/>
    <col min="12806" max="12806" width="10.140625" style="1491" customWidth="1"/>
    <col min="12807" max="12807" width="10.7109375" style="1491" customWidth="1"/>
    <col min="12808" max="12815" width="9.140625" style="1491"/>
    <col min="12816" max="12816" width="12.85546875" style="1491" customWidth="1"/>
    <col min="12817" max="13056" width="9.140625" style="1491"/>
    <col min="13057" max="13057" width="5.7109375" style="1491" customWidth="1"/>
    <col min="13058" max="13058" width="7.85546875" style="1491" customWidth="1"/>
    <col min="13059" max="13059" width="45.7109375" style="1491" customWidth="1"/>
    <col min="13060" max="13060" width="5.7109375" style="1491" customWidth="1"/>
    <col min="13061" max="13061" width="7.42578125" style="1491" customWidth="1"/>
    <col min="13062" max="13062" width="10.140625" style="1491" customWidth="1"/>
    <col min="13063" max="13063" width="10.7109375" style="1491" customWidth="1"/>
    <col min="13064" max="13071" width="9.140625" style="1491"/>
    <col min="13072" max="13072" width="12.85546875" style="1491" customWidth="1"/>
    <col min="13073" max="13312" width="9.140625" style="1491"/>
    <col min="13313" max="13313" width="5.7109375" style="1491" customWidth="1"/>
    <col min="13314" max="13314" width="7.85546875" style="1491" customWidth="1"/>
    <col min="13315" max="13315" width="45.7109375" style="1491" customWidth="1"/>
    <col min="13316" max="13316" width="5.7109375" style="1491" customWidth="1"/>
    <col min="13317" max="13317" width="7.42578125" style="1491" customWidth="1"/>
    <col min="13318" max="13318" width="10.140625" style="1491" customWidth="1"/>
    <col min="13319" max="13319" width="10.7109375" style="1491" customWidth="1"/>
    <col min="13320" max="13327" width="9.140625" style="1491"/>
    <col min="13328" max="13328" width="12.85546875" style="1491" customWidth="1"/>
    <col min="13329" max="13568" width="9.140625" style="1491"/>
    <col min="13569" max="13569" width="5.7109375" style="1491" customWidth="1"/>
    <col min="13570" max="13570" width="7.85546875" style="1491" customWidth="1"/>
    <col min="13571" max="13571" width="45.7109375" style="1491" customWidth="1"/>
    <col min="13572" max="13572" width="5.7109375" style="1491" customWidth="1"/>
    <col min="13573" max="13573" width="7.42578125" style="1491" customWidth="1"/>
    <col min="13574" max="13574" width="10.140625" style="1491" customWidth="1"/>
    <col min="13575" max="13575" width="10.7109375" style="1491" customWidth="1"/>
    <col min="13576" max="13583" width="9.140625" style="1491"/>
    <col min="13584" max="13584" width="12.85546875" style="1491" customWidth="1"/>
    <col min="13585" max="13824" width="9.140625" style="1491"/>
    <col min="13825" max="13825" width="5.7109375" style="1491" customWidth="1"/>
    <col min="13826" max="13826" width="7.85546875" style="1491" customWidth="1"/>
    <col min="13827" max="13827" width="45.7109375" style="1491" customWidth="1"/>
    <col min="13828" max="13828" width="5.7109375" style="1491" customWidth="1"/>
    <col min="13829" max="13829" width="7.42578125" style="1491" customWidth="1"/>
    <col min="13830" max="13830" width="10.140625" style="1491" customWidth="1"/>
    <col min="13831" max="13831" width="10.7109375" style="1491" customWidth="1"/>
    <col min="13832" max="13839" width="9.140625" style="1491"/>
    <col min="13840" max="13840" width="12.85546875" style="1491" customWidth="1"/>
    <col min="13841" max="14080" width="9.140625" style="1491"/>
    <col min="14081" max="14081" width="5.7109375" style="1491" customWidth="1"/>
    <col min="14082" max="14082" width="7.85546875" style="1491" customWidth="1"/>
    <col min="14083" max="14083" width="45.7109375" style="1491" customWidth="1"/>
    <col min="14084" max="14084" width="5.7109375" style="1491" customWidth="1"/>
    <col min="14085" max="14085" width="7.42578125" style="1491" customWidth="1"/>
    <col min="14086" max="14086" width="10.140625" style="1491" customWidth="1"/>
    <col min="14087" max="14087" width="10.7109375" style="1491" customWidth="1"/>
    <col min="14088" max="14095" width="9.140625" style="1491"/>
    <col min="14096" max="14096" width="12.85546875" style="1491" customWidth="1"/>
    <col min="14097" max="14336" width="9.140625" style="1491"/>
    <col min="14337" max="14337" width="5.7109375" style="1491" customWidth="1"/>
    <col min="14338" max="14338" width="7.85546875" style="1491" customWidth="1"/>
    <col min="14339" max="14339" width="45.7109375" style="1491" customWidth="1"/>
    <col min="14340" max="14340" width="5.7109375" style="1491" customWidth="1"/>
    <col min="14341" max="14341" width="7.42578125" style="1491" customWidth="1"/>
    <col min="14342" max="14342" width="10.140625" style="1491" customWidth="1"/>
    <col min="14343" max="14343" width="10.7109375" style="1491" customWidth="1"/>
    <col min="14344" max="14351" width="9.140625" style="1491"/>
    <col min="14352" max="14352" width="12.85546875" style="1491" customWidth="1"/>
    <col min="14353" max="14592" width="9.140625" style="1491"/>
    <col min="14593" max="14593" width="5.7109375" style="1491" customWidth="1"/>
    <col min="14594" max="14594" width="7.85546875" style="1491" customWidth="1"/>
    <col min="14595" max="14595" width="45.7109375" style="1491" customWidth="1"/>
    <col min="14596" max="14596" width="5.7109375" style="1491" customWidth="1"/>
    <col min="14597" max="14597" width="7.42578125" style="1491" customWidth="1"/>
    <col min="14598" max="14598" width="10.140625" style="1491" customWidth="1"/>
    <col min="14599" max="14599" width="10.7109375" style="1491" customWidth="1"/>
    <col min="14600" max="14607" width="9.140625" style="1491"/>
    <col min="14608" max="14608" width="12.85546875" style="1491" customWidth="1"/>
    <col min="14609" max="14848" width="9.140625" style="1491"/>
    <col min="14849" max="14849" width="5.7109375" style="1491" customWidth="1"/>
    <col min="14850" max="14850" width="7.85546875" style="1491" customWidth="1"/>
    <col min="14851" max="14851" width="45.7109375" style="1491" customWidth="1"/>
    <col min="14852" max="14852" width="5.7109375" style="1491" customWidth="1"/>
    <col min="14853" max="14853" width="7.42578125" style="1491" customWidth="1"/>
    <col min="14854" max="14854" width="10.140625" style="1491" customWidth="1"/>
    <col min="14855" max="14855" width="10.7109375" style="1491" customWidth="1"/>
    <col min="14856" max="14863" width="9.140625" style="1491"/>
    <col min="14864" max="14864" width="12.85546875" style="1491" customWidth="1"/>
    <col min="14865" max="15104" width="9.140625" style="1491"/>
    <col min="15105" max="15105" width="5.7109375" style="1491" customWidth="1"/>
    <col min="15106" max="15106" width="7.85546875" style="1491" customWidth="1"/>
    <col min="15107" max="15107" width="45.7109375" style="1491" customWidth="1"/>
    <col min="15108" max="15108" width="5.7109375" style="1491" customWidth="1"/>
    <col min="15109" max="15109" width="7.42578125" style="1491" customWidth="1"/>
    <col min="15110" max="15110" width="10.140625" style="1491" customWidth="1"/>
    <col min="15111" max="15111" width="10.7109375" style="1491" customWidth="1"/>
    <col min="15112" max="15119" width="9.140625" style="1491"/>
    <col min="15120" max="15120" width="12.85546875" style="1491" customWidth="1"/>
    <col min="15121" max="15360" width="9.140625" style="1491"/>
    <col min="15361" max="15361" width="5.7109375" style="1491" customWidth="1"/>
    <col min="15362" max="15362" width="7.85546875" style="1491" customWidth="1"/>
    <col min="15363" max="15363" width="45.7109375" style="1491" customWidth="1"/>
    <col min="15364" max="15364" width="5.7109375" style="1491" customWidth="1"/>
    <col min="15365" max="15365" width="7.42578125" style="1491" customWidth="1"/>
    <col min="15366" max="15366" width="10.140625" style="1491" customWidth="1"/>
    <col min="15367" max="15367" width="10.7109375" style="1491" customWidth="1"/>
    <col min="15368" max="15375" width="9.140625" style="1491"/>
    <col min="15376" max="15376" width="12.85546875" style="1491" customWidth="1"/>
    <col min="15377" max="15616" width="9.140625" style="1491"/>
    <col min="15617" max="15617" width="5.7109375" style="1491" customWidth="1"/>
    <col min="15618" max="15618" width="7.85546875" style="1491" customWidth="1"/>
    <col min="15619" max="15619" width="45.7109375" style="1491" customWidth="1"/>
    <col min="15620" max="15620" width="5.7109375" style="1491" customWidth="1"/>
    <col min="15621" max="15621" width="7.42578125" style="1491" customWidth="1"/>
    <col min="15622" max="15622" width="10.140625" style="1491" customWidth="1"/>
    <col min="15623" max="15623" width="10.7109375" style="1491" customWidth="1"/>
    <col min="15624" max="15631" width="9.140625" style="1491"/>
    <col min="15632" max="15632" width="12.85546875" style="1491" customWidth="1"/>
    <col min="15633" max="15872" width="9.140625" style="1491"/>
    <col min="15873" max="15873" width="5.7109375" style="1491" customWidth="1"/>
    <col min="15874" max="15874" width="7.85546875" style="1491" customWidth="1"/>
    <col min="15875" max="15875" width="45.7109375" style="1491" customWidth="1"/>
    <col min="15876" max="15876" width="5.7109375" style="1491" customWidth="1"/>
    <col min="15877" max="15877" width="7.42578125" style="1491" customWidth="1"/>
    <col min="15878" max="15878" width="10.140625" style="1491" customWidth="1"/>
    <col min="15879" max="15879" width="10.7109375" style="1491" customWidth="1"/>
    <col min="15880" max="15887" width="9.140625" style="1491"/>
    <col min="15888" max="15888" width="12.85546875" style="1491" customWidth="1"/>
    <col min="15889" max="16128" width="9.140625" style="1491"/>
    <col min="16129" max="16129" width="5.7109375" style="1491" customWidth="1"/>
    <col min="16130" max="16130" width="7.85546875" style="1491" customWidth="1"/>
    <col min="16131" max="16131" width="45.7109375" style="1491" customWidth="1"/>
    <col min="16132" max="16132" width="5.7109375" style="1491" customWidth="1"/>
    <col min="16133" max="16133" width="7.42578125" style="1491" customWidth="1"/>
    <col min="16134" max="16134" width="10.140625" style="1491" customWidth="1"/>
    <col min="16135" max="16135" width="10.7109375" style="1491" customWidth="1"/>
    <col min="16136" max="16143" width="9.140625" style="1491"/>
    <col min="16144" max="16144" width="12.85546875" style="1491" customWidth="1"/>
    <col min="16145" max="16384" width="9.140625" style="1491"/>
  </cols>
  <sheetData>
    <row r="1" spans="1:8" ht="15.75" x14ac:dyDescent="0.25">
      <c r="A1" s="1372" t="s">
        <v>1486</v>
      </c>
      <c r="B1" s="1327"/>
      <c r="C1" s="1328"/>
      <c r="D1" s="1329"/>
      <c r="E1" s="1330"/>
      <c r="F1" s="1987"/>
    </row>
    <row r="2" spans="1:8" ht="15.75" x14ac:dyDescent="0.25">
      <c r="A2" s="1372" t="s">
        <v>1727</v>
      </c>
      <c r="B2" s="1335"/>
      <c r="C2" s="1336"/>
      <c r="D2" s="1329"/>
      <c r="E2" s="1330"/>
      <c r="F2" s="1987"/>
    </row>
    <row r="3" spans="1:8" ht="15.75" x14ac:dyDescent="0.25">
      <c r="A3" s="1371" t="s">
        <v>1725</v>
      </c>
      <c r="B3" s="1335"/>
      <c r="C3" s="1336"/>
      <c r="D3" s="1329"/>
      <c r="E3" s="1330"/>
      <c r="F3" s="1987"/>
      <c r="G3" s="1332"/>
    </row>
    <row r="4" spans="1:8" ht="15.75" x14ac:dyDescent="0.25">
      <c r="A4" s="1334"/>
      <c r="B4" s="1335"/>
      <c r="C4" s="1336"/>
      <c r="D4" s="1329"/>
      <c r="E4" s="1330"/>
      <c r="F4" s="1987"/>
      <c r="G4" s="1332"/>
    </row>
    <row r="5" spans="1:8" ht="15.75" x14ac:dyDescent="0.25">
      <c r="C5" s="1576" t="s">
        <v>174</v>
      </c>
      <c r="F5" s="1988"/>
      <c r="G5" s="1505"/>
    </row>
    <row r="6" spans="1:8" x14ac:dyDescent="0.2">
      <c r="B6" s="1577" t="str">
        <f>A23</f>
        <v>I.</v>
      </c>
      <c r="C6" s="1578" t="str">
        <f>+C23</f>
        <v>PREDDELA</v>
      </c>
      <c r="F6" s="1988"/>
      <c r="G6" s="1505">
        <f>G33</f>
        <v>0</v>
      </c>
    </row>
    <row r="7" spans="1:8" x14ac:dyDescent="0.2">
      <c r="B7" s="1577" t="s">
        <v>247</v>
      </c>
      <c r="C7" s="1578" t="s">
        <v>40</v>
      </c>
      <c r="F7" s="1988"/>
      <c r="G7" s="1505">
        <f>G59</f>
        <v>0</v>
      </c>
    </row>
    <row r="8" spans="1:8" x14ac:dyDescent="0.2">
      <c r="B8" s="1577" t="s">
        <v>259</v>
      </c>
      <c r="C8" s="1578" t="s">
        <v>73</v>
      </c>
      <c r="F8" s="1988"/>
      <c r="G8" s="1505">
        <f>G69</f>
        <v>0</v>
      </c>
    </row>
    <row r="9" spans="1:8" x14ac:dyDescent="0.2">
      <c r="B9" s="1577" t="s">
        <v>264</v>
      </c>
      <c r="C9" s="1578" t="s">
        <v>276</v>
      </c>
      <c r="F9" s="1988"/>
      <c r="G9" s="1505">
        <f>G78</f>
        <v>0</v>
      </c>
    </row>
    <row r="10" spans="1:8" x14ac:dyDescent="0.2">
      <c r="B10" s="1577" t="s">
        <v>275</v>
      </c>
      <c r="C10" s="1578" t="s">
        <v>1958</v>
      </c>
      <c r="F10" s="1988"/>
      <c r="G10" s="1505">
        <f>G97</f>
        <v>0</v>
      </c>
    </row>
    <row r="11" spans="1:8" ht="13.5" thickBot="1" x14ac:dyDescent="0.25">
      <c r="A11" s="1579"/>
      <c r="B11" s="1580" t="s">
        <v>275</v>
      </c>
      <c r="C11" s="1581" t="s">
        <v>1943</v>
      </c>
      <c r="D11" s="1579"/>
      <c r="E11" s="1582"/>
      <c r="F11" s="1989"/>
      <c r="G11" s="1582">
        <f>G105</f>
        <v>720</v>
      </c>
      <c r="H11" s="1505"/>
    </row>
    <row r="12" spans="1:8" x14ac:dyDescent="0.2">
      <c r="C12" s="1578" t="s">
        <v>180</v>
      </c>
      <c r="F12" s="1988"/>
      <c r="G12" s="1583">
        <f>SUM(G6:G11)</f>
        <v>720</v>
      </c>
    </row>
    <row r="13" spans="1:8" ht="13.5" thickBot="1" x14ac:dyDescent="0.25">
      <c r="A13" s="1579"/>
      <c r="B13" s="1579"/>
      <c r="C13" s="1584" t="s">
        <v>292</v>
      </c>
      <c r="D13" s="1579"/>
      <c r="E13" s="1582"/>
      <c r="F13" s="1989"/>
      <c r="G13" s="1582">
        <f>ROUND(G12*0.22,2)</f>
        <v>158.4</v>
      </c>
    </row>
    <row r="14" spans="1:8" x14ac:dyDescent="0.2">
      <c r="C14" s="1578" t="s">
        <v>293</v>
      </c>
      <c r="F14" s="1988"/>
      <c r="G14" s="1583">
        <f>+G13+G12</f>
        <v>878.4</v>
      </c>
    </row>
    <row r="15" spans="1:8" ht="15.75" x14ac:dyDescent="0.25">
      <c r="A15" s="1334"/>
      <c r="B15" s="1335"/>
      <c r="C15" s="1336"/>
      <c r="D15" s="1329"/>
      <c r="E15" s="1330"/>
      <c r="F15" s="1987"/>
      <c r="G15" s="1332"/>
    </row>
    <row r="16" spans="1:8" x14ac:dyDescent="0.2">
      <c r="A16" s="1585"/>
      <c r="B16" s="1585" t="s">
        <v>717</v>
      </c>
      <c r="C16" s="1586"/>
      <c r="D16" s="1329"/>
      <c r="E16" s="1330"/>
      <c r="F16" s="1990"/>
      <c r="G16" s="1332"/>
    </row>
    <row r="17" spans="1:73" x14ac:dyDescent="0.2">
      <c r="A17" s="1585"/>
      <c r="B17" s="1588" t="s">
        <v>1729</v>
      </c>
      <c r="C17" s="1586"/>
      <c r="D17" s="1329"/>
      <c r="E17" s="1330"/>
      <c r="F17" s="1990"/>
      <c r="G17" s="1332"/>
    </row>
    <row r="18" spans="1:73" x14ac:dyDescent="0.2">
      <c r="A18" s="1585"/>
      <c r="B18" s="1588" t="s">
        <v>1730</v>
      </c>
      <c r="C18" s="1586"/>
      <c r="D18" s="1329"/>
      <c r="E18" s="1330"/>
      <c r="F18" s="1990"/>
      <c r="G18" s="1332"/>
    </row>
    <row r="19" spans="1:73" ht="15.75" x14ac:dyDescent="0.25">
      <c r="A19" s="1334"/>
      <c r="B19" s="1589"/>
      <c r="C19" s="1336"/>
      <c r="D19" s="1329"/>
      <c r="E19" s="1330"/>
      <c r="F19" s="1987"/>
      <c r="G19" s="1332"/>
    </row>
    <row r="20" spans="1:73" ht="15.75" x14ac:dyDescent="0.25">
      <c r="A20" s="1334"/>
      <c r="B20" s="1335"/>
      <c r="C20" s="1336"/>
      <c r="D20" s="1329"/>
      <c r="E20" s="1330"/>
      <c r="F20" s="1987"/>
      <c r="G20" s="1332"/>
    </row>
    <row r="21" spans="1:73" ht="15.75" x14ac:dyDescent="0.25">
      <c r="A21" s="1371" t="s">
        <v>1725</v>
      </c>
      <c r="B21" s="1335"/>
      <c r="C21" s="1336"/>
      <c r="D21" s="1329"/>
      <c r="E21" s="1330"/>
      <c r="F21" s="1987"/>
      <c r="G21" s="1332"/>
    </row>
    <row r="22" spans="1:73" s="1515" customFormat="1" x14ac:dyDescent="0.2">
      <c r="A22" s="1590" t="s">
        <v>0</v>
      </c>
      <c r="B22" s="1590" t="s">
        <v>1</v>
      </c>
      <c r="C22" s="1591" t="s">
        <v>2</v>
      </c>
      <c r="D22" s="1590" t="s">
        <v>3</v>
      </c>
      <c r="E22" s="1592" t="s">
        <v>4</v>
      </c>
      <c r="F22" s="1991" t="s">
        <v>5</v>
      </c>
      <c r="G22" s="1592" t="s">
        <v>6</v>
      </c>
      <c r="K22" s="1491"/>
      <c r="L22" s="1491"/>
      <c r="M22" s="1491"/>
      <c r="N22" s="1491"/>
      <c r="O22" s="1491"/>
      <c r="P22" s="1491"/>
      <c r="Q22" s="1491"/>
      <c r="R22" s="1491"/>
      <c r="S22" s="1491"/>
      <c r="T22" s="1491"/>
      <c r="U22" s="1491"/>
      <c r="V22" s="1491"/>
      <c r="W22" s="1491"/>
      <c r="X22" s="1491"/>
      <c r="Y22" s="1491"/>
      <c r="Z22" s="1491"/>
      <c r="AA22" s="1491"/>
      <c r="AB22" s="1491"/>
      <c r="AC22" s="1491"/>
      <c r="AD22" s="1491"/>
      <c r="AE22" s="1491"/>
      <c r="AF22" s="1491"/>
      <c r="AG22" s="1491"/>
      <c r="AH22" s="1491"/>
      <c r="AI22" s="1491"/>
      <c r="AJ22" s="1491"/>
      <c r="AK22" s="1491"/>
      <c r="AL22" s="1491"/>
      <c r="AM22" s="1491"/>
      <c r="AN22" s="1491"/>
      <c r="AO22" s="1491"/>
      <c r="AP22" s="1491"/>
      <c r="AQ22" s="1491"/>
      <c r="AR22" s="1491"/>
      <c r="AS22" s="1491"/>
      <c r="AT22" s="1491"/>
      <c r="AU22" s="1491"/>
      <c r="AV22" s="1491"/>
      <c r="AW22" s="1491"/>
      <c r="AX22" s="1491"/>
      <c r="AY22" s="1491"/>
      <c r="AZ22" s="1491"/>
      <c r="BA22" s="1491"/>
      <c r="BB22" s="1491"/>
      <c r="BC22" s="1491"/>
      <c r="BD22" s="1491"/>
      <c r="BE22" s="1491"/>
      <c r="BF22" s="1491"/>
      <c r="BG22" s="1491"/>
      <c r="BH22" s="1491"/>
      <c r="BI22" s="1491"/>
      <c r="BJ22" s="1491"/>
      <c r="BK22" s="1491"/>
      <c r="BL22" s="1491"/>
      <c r="BM22" s="1491"/>
      <c r="BN22" s="1491"/>
      <c r="BO22" s="1491"/>
      <c r="BP22" s="1491"/>
      <c r="BQ22" s="1491"/>
      <c r="BR22" s="1491"/>
      <c r="BS22" s="1491"/>
      <c r="BT22" s="1491"/>
      <c r="BU22" s="1491"/>
    </row>
    <row r="23" spans="1:73" ht="15" x14ac:dyDescent="0.25">
      <c r="A23" s="1517" t="s">
        <v>232</v>
      </c>
      <c r="B23" s="1518"/>
      <c r="C23" s="1518" t="s">
        <v>7</v>
      </c>
      <c r="D23" s="1518"/>
      <c r="E23" s="1537"/>
      <c r="F23" s="1974"/>
      <c r="G23" s="1519"/>
    </row>
    <row r="24" spans="1:73" x14ac:dyDescent="0.2">
      <c r="A24" s="1520"/>
      <c r="B24" s="1521">
        <v>11</v>
      </c>
      <c r="C24" s="1522" t="s">
        <v>9</v>
      </c>
      <c r="D24" s="1520"/>
      <c r="E24" s="1534"/>
      <c r="F24" s="1975"/>
      <c r="G24" s="1523"/>
    </row>
    <row r="25" spans="1:73" x14ac:dyDescent="0.2">
      <c r="A25" s="921">
        <v>1</v>
      </c>
      <c r="B25" s="1546"/>
      <c r="C25" s="921" t="s">
        <v>1731</v>
      </c>
      <c r="D25" s="1547" t="s">
        <v>15</v>
      </c>
      <c r="E25" s="1548">
        <v>14</v>
      </c>
      <c r="F25" s="1977"/>
      <c r="G25" s="1549">
        <f>ROUND(F25*E25,2)</f>
        <v>0</v>
      </c>
    </row>
    <row r="26" spans="1:73" ht="25.5" x14ac:dyDescent="0.2">
      <c r="A26" s="921">
        <v>2</v>
      </c>
      <c r="B26" s="1546" t="s">
        <v>1732</v>
      </c>
      <c r="C26" s="1601" t="s">
        <v>1733</v>
      </c>
      <c r="D26" s="1547" t="s">
        <v>891</v>
      </c>
      <c r="E26" s="1548">
        <v>0.13</v>
      </c>
      <c r="F26" s="1977"/>
      <c r="G26" s="1549">
        <f t="shared" ref="G26:G32" si="0">ROUND(F26*E26,2)</f>
        <v>0</v>
      </c>
    </row>
    <row r="27" spans="1:73" ht="25.5" x14ac:dyDescent="0.2">
      <c r="A27" s="921">
        <v>3</v>
      </c>
      <c r="B27" s="1546" t="s">
        <v>1734</v>
      </c>
      <c r="C27" s="921" t="s">
        <v>1735</v>
      </c>
      <c r="D27" s="1547" t="s">
        <v>15</v>
      </c>
      <c r="E27" s="1548">
        <v>7</v>
      </c>
      <c r="F27" s="1977"/>
      <c r="G27" s="1549">
        <f t="shared" si="0"/>
        <v>0</v>
      </c>
    </row>
    <row r="28" spans="1:73" x14ac:dyDescent="0.2">
      <c r="A28" s="921">
        <v>4</v>
      </c>
      <c r="B28" s="1602"/>
      <c r="C28" s="921" t="s">
        <v>1740</v>
      </c>
      <c r="D28" s="1547" t="s">
        <v>15</v>
      </c>
      <c r="E28" s="1548">
        <v>1</v>
      </c>
      <c r="F28" s="1977"/>
      <c r="G28" s="1549">
        <f t="shared" si="0"/>
        <v>0</v>
      </c>
    </row>
    <row r="29" spans="1:73" x14ac:dyDescent="0.2">
      <c r="A29" s="448"/>
      <c r="B29" s="1623">
        <v>12</v>
      </c>
      <c r="C29" s="448" t="s">
        <v>19</v>
      </c>
      <c r="D29" s="458"/>
      <c r="E29" s="459"/>
      <c r="F29" s="1993"/>
      <c r="G29" s="459"/>
    </row>
    <row r="30" spans="1:73" x14ac:dyDescent="0.2">
      <c r="A30" s="921">
        <v>5</v>
      </c>
      <c r="B30" s="1546" t="s">
        <v>1741</v>
      </c>
      <c r="C30" s="921" t="s">
        <v>1963</v>
      </c>
      <c r="D30" s="1547" t="s">
        <v>239</v>
      </c>
      <c r="E30" s="1548">
        <v>10</v>
      </c>
      <c r="F30" s="1977"/>
      <c r="G30" s="1549">
        <f t="shared" si="0"/>
        <v>0</v>
      </c>
    </row>
    <row r="31" spans="1:73" ht="25.5" x14ac:dyDescent="0.2">
      <c r="A31" s="921">
        <v>6</v>
      </c>
      <c r="B31" s="1546" t="s">
        <v>898</v>
      </c>
      <c r="C31" s="921" t="s">
        <v>182</v>
      </c>
      <c r="D31" s="1547" t="s">
        <v>15</v>
      </c>
      <c r="E31" s="1548">
        <v>1</v>
      </c>
      <c r="F31" s="1977"/>
      <c r="G31" s="1549">
        <f t="shared" si="0"/>
        <v>0</v>
      </c>
    </row>
    <row r="32" spans="1:73" ht="25.5" x14ac:dyDescent="0.2">
      <c r="A32" s="921">
        <v>7</v>
      </c>
      <c r="B32" s="1546" t="s">
        <v>1751</v>
      </c>
      <c r="C32" s="921" t="s">
        <v>1752</v>
      </c>
      <c r="D32" s="1547" t="s">
        <v>15</v>
      </c>
      <c r="E32" s="1548">
        <v>1</v>
      </c>
      <c r="F32" s="1977"/>
      <c r="G32" s="1549">
        <f t="shared" si="0"/>
        <v>0</v>
      </c>
      <c r="I32" s="1536"/>
    </row>
    <row r="33" spans="1:9" ht="15" x14ac:dyDescent="0.25">
      <c r="A33" s="452"/>
      <c r="B33" s="1566"/>
      <c r="C33" s="452" t="s">
        <v>1779</v>
      </c>
      <c r="D33" s="438"/>
      <c r="E33" s="453"/>
      <c r="F33" s="1958"/>
      <c r="G33" s="454">
        <f>SUM(G25:G32)</f>
        <v>0</v>
      </c>
    </row>
    <row r="34" spans="1:9" x14ac:dyDescent="0.2">
      <c r="A34" s="921"/>
      <c r="B34" s="1546"/>
      <c r="C34" s="921"/>
      <c r="D34" s="1547"/>
      <c r="E34" s="1548"/>
      <c r="F34" s="1977"/>
      <c r="G34" s="1549"/>
    </row>
    <row r="35" spans="1:9" ht="15" x14ac:dyDescent="0.25">
      <c r="A35" s="1566" t="s">
        <v>247</v>
      </c>
      <c r="B35" s="1622"/>
      <c r="C35" s="452" t="s">
        <v>40</v>
      </c>
      <c r="D35" s="438"/>
      <c r="E35" s="453"/>
      <c r="F35" s="1958"/>
      <c r="G35" s="454"/>
    </row>
    <row r="36" spans="1:9" x14ac:dyDescent="0.2">
      <c r="A36" s="448"/>
      <c r="B36" s="916">
        <v>21</v>
      </c>
      <c r="C36" s="448" t="s">
        <v>42</v>
      </c>
      <c r="D36" s="458"/>
      <c r="E36" s="459"/>
      <c r="F36" s="1962"/>
      <c r="G36" s="460"/>
    </row>
    <row r="37" spans="1:9" ht="25.5" x14ac:dyDescent="0.2">
      <c r="A37" s="921">
        <v>1</v>
      </c>
      <c r="B37" s="1550" t="s">
        <v>1780</v>
      </c>
      <c r="C37" s="921" t="s">
        <v>1781</v>
      </c>
      <c r="D37" s="1547" t="s">
        <v>243</v>
      </c>
      <c r="E37" s="1548">
        <v>29</v>
      </c>
      <c r="F37" s="1977"/>
      <c r="G37" s="1549">
        <f t="shared" ref="G37" si="1">ROUND(F37*E37,2)</f>
        <v>0</v>
      </c>
    </row>
    <row r="38" spans="1:9" ht="25.5" x14ac:dyDescent="0.2">
      <c r="A38" s="921">
        <v>2</v>
      </c>
      <c r="B38" s="1546" t="s">
        <v>915</v>
      </c>
      <c r="C38" s="921" t="s">
        <v>1782</v>
      </c>
      <c r="D38" s="1547" t="s">
        <v>243</v>
      </c>
      <c r="E38" s="1548">
        <v>109</v>
      </c>
      <c r="F38" s="1977"/>
      <c r="G38" s="1549">
        <f t="shared" ref="G38:G58" si="2">ROUND(F38*E38,2)</f>
        <v>0</v>
      </c>
    </row>
    <row r="39" spans="1:9" x14ac:dyDescent="0.2">
      <c r="A39" s="921">
        <v>3</v>
      </c>
      <c r="B39" s="1550" t="s">
        <v>2024</v>
      </c>
      <c r="C39" s="921" t="s">
        <v>2025</v>
      </c>
      <c r="D39" s="1547" t="s">
        <v>243</v>
      </c>
      <c r="E39" s="1548">
        <v>17</v>
      </c>
      <c r="F39" s="1977"/>
      <c r="G39" s="1549">
        <f t="shared" si="2"/>
        <v>0</v>
      </c>
    </row>
    <row r="40" spans="1:9" x14ac:dyDescent="0.2">
      <c r="A40" s="921">
        <v>4</v>
      </c>
      <c r="B40" s="1550" t="s">
        <v>917</v>
      </c>
      <c r="C40" s="921" t="s">
        <v>1785</v>
      </c>
      <c r="D40" s="1547" t="s">
        <v>243</v>
      </c>
      <c r="E40" s="1548">
        <v>17</v>
      </c>
      <c r="F40" s="1977"/>
      <c r="G40" s="1549">
        <f t="shared" si="2"/>
        <v>0</v>
      </c>
    </row>
    <row r="41" spans="1:9" ht="13.5" customHeight="1" x14ac:dyDescent="0.2">
      <c r="A41" s="921">
        <v>5</v>
      </c>
      <c r="B41" s="1546" t="s">
        <v>2008</v>
      </c>
      <c r="C41" s="921" t="s">
        <v>2009</v>
      </c>
      <c r="D41" s="1547" t="s">
        <v>243</v>
      </c>
      <c r="E41" s="1548">
        <v>34</v>
      </c>
      <c r="F41" s="1977"/>
      <c r="G41" s="1549">
        <f t="shared" si="2"/>
        <v>0</v>
      </c>
    </row>
    <row r="42" spans="1:9" x14ac:dyDescent="0.2">
      <c r="A42" s="921">
        <v>6</v>
      </c>
      <c r="B42" s="1550" t="s">
        <v>2026</v>
      </c>
      <c r="C42" s="921" t="s">
        <v>2027</v>
      </c>
      <c r="D42" s="1547" t="s">
        <v>243</v>
      </c>
      <c r="E42" s="1548">
        <v>16</v>
      </c>
      <c r="F42" s="1977"/>
      <c r="G42" s="1549">
        <f t="shared" si="2"/>
        <v>0</v>
      </c>
    </row>
    <row r="43" spans="1:9" ht="38.25" x14ac:dyDescent="0.2">
      <c r="A43" s="921">
        <v>7</v>
      </c>
      <c r="B43" s="1550" t="s">
        <v>1049</v>
      </c>
      <c r="C43" s="921" t="s">
        <v>1790</v>
      </c>
      <c r="D43" s="1547" t="s">
        <v>243</v>
      </c>
      <c r="E43" s="1548">
        <v>32</v>
      </c>
      <c r="F43" s="1977"/>
      <c r="G43" s="1549">
        <f t="shared" si="2"/>
        <v>0</v>
      </c>
      <c r="I43" s="1538"/>
    </row>
    <row r="44" spans="1:9" x14ac:dyDescent="0.2">
      <c r="A44" s="921">
        <v>8</v>
      </c>
      <c r="B44" s="1550" t="s">
        <v>1788</v>
      </c>
      <c r="C44" s="1553" t="s">
        <v>1789</v>
      </c>
      <c r="D44" s="1547" t="s">
        <v>243</v>
      </c>
      <c r="E44" s="1548">
        <v>2</v>
      </c>
      <c r="F44" s="1977"/>
      <c r="G44" s="1549">
        <f t="shared" si="2"/>
        <v>0</v>
      </c>
    </row>
    <row r="45" spans="1:9" x14ac:dyDescent="0.2">
      <c r="A45" s="448"/>
      <c r="B45" s="917">
        <v>22</v>
      </c>
      <c r="C45" s="448" t="s">
        <v>49</v>
      </c>
      <c r="D45" s="458"/>
      <c r="E45" s="459"/>
      <c r="F45" s="1993"/>
      <c r="G45" s="459"/>
    </row>
    <row r="46" spans="1:9" x14ac:dyDescent="0.2">
      <c r="A46" s="921">
        <v>9</v>
      </c>
      <c r="B46" s="1550" t="s">
        <v>1800</v>
      </c>
      <c r="C46" s="921" t="s">
        <v>1801</v>
      </c>
      <c r="D46" s="1547" t="s">
        <v>239</v>
      </c>
      <c r="E46" s="1548">
        <v>375</v>
      </c>
      <c r="F46" s="1977"/>
      <c r="G46" s="1549">
        <f t="shared" si="2"/>
        <v>0</v>
      </c>
    </row>
    <row r="47" spans="1:9" x14ac:dyDescent="0.2">
      <c r="A47" s="921">
        <v>10</v>
      </c>
      <c r="B47" s="1546" t="s">
        <v>1802</v>
      </c>
      <c r="C47" s="921" t="s">
        <v>1803</v>
      </c>
      <c r="D47" s="1547" t="s">
        <v>239</v>
      </c>
      <c r="E47" s="1548">
        <v>375</v>
      </c>
      <c r="F47" s="1977"/>
      <c r="G47" s="1549">
        <f t="shared" si="2"/>
        <v>0</v>
      </c>
    </row>
    <row r="48" spans="1:9" ht="25.5" x14ac:dyDescent="0.2">
      <c r="A48" s="921">
        <v>11</v>
      </c>
      <c r="B48" s="1546"/>
      <c r="C48" s="921" t="s">
        <v>1804</v>
      </c>
      <c r="D48" s="1547" t="s">
        <v>239</v>
      </c>
      <c r="E48" s="1548">
        <v>48</v>
      </c>
      <c r="F48" s="1977"/>
      <c r="G48" s="1549">
        <f t="shared" si="2"/>
        <v>0</v>
      </c>
    </row>
    <row r="49" spans="1:73" x14ac:dyDescent="0.2">
      <c r="A49" s="448"/>
      <c r="B49" s="916">
        <v>24</v>
      </c>
      <c r="C49" s="448" t="s">
        <v>555</v>
      </c>
      <c r="D49" s="458"/>
      <c r="E49" s="459"/>
      <c r="F49" s="1993"/>
      <c r="G49" s="459"/>
    </row>
    <row r="50" spans="1:73" ht="25.5" x14ac:dyDescent="0.2">
      <c r="A50" s="921">
        <v>12</v>
      </c>
      <c r="B50" s="1546" t="s">
        <v>1806</v>
      </c>
      <c r="C50" s="921" t="s">
        <v>1976</v>
      </c>
      <c r="D50" s="1547" t="s">
        <v>243</v>
      </c>
      <c r="E50" s="1548">
        <v>47</v>
      </c>
      <c r="F50" s="1977"/>
      <c r="G50" s="1549">
        <f t="shared" si="2"/>
        <v>0</v>
      </c>
    </row>
    <row r="51" spans="1:73" ht="25.5" x14ac:dyDescent="0.2">
      <c r="A51" s="921">
        <v>13</v>
      </c>
      <c r="B51" s="1546" t="s">
        <v>1979</v>
      </c>
      <c r="C51" s="921" t="s">
        <v>2011</v>
      </c>
      <c r="D51" s="1547" t="s">
        <v>243</v>
      </c>
      <c r="E51" s="1548">
        <v>216</v>
      </c>
      <c r="F51" s="1977"/>
      <c r="G51" s="1549">
        <f t="shared" si="2"/>
        <v>0</v>
      </c>
    </row>
    <row r="52" spans="1:73" ht="25.5" x14ac:dyDescent="0.2">
      <c r="A52" s="921">
        <v>14</v>
      </c>
      <c r="B52" s="1546" t="s">
        <v>929</v>
      </c>
      <c r="C52" s="1554" t="s">
        <v>1805</v>
      </c>
      <c r="D52" s="1555" t="s">
        <v>239</v>
      </c>
      <c r="E52" s="1556">
        <v>403</v>
      </c>
      <c r="F52" s="1977"/>
      <c r="G52" s="1549">
        <f t="shared" si="2"/>
        <v>0</v>
      </c>
      <c r="H52" s="1539"/>
    </row>
    <row r="53" spans="1:73" x14ac:dyDescent="0.2">
      <c r="A53" s="448"/>
      <c r="B53" s="916">
        <v>25</v>
      </c>
      <c r="C53" s="1563" t="s">
        <v>63</v>
      </c>
      <c r="D53" s="1564"/>
      <c r="E53" s="1565"/>
      <c r="F53" s="1993"/>
      <c r="G53" s="459"/>
      <c r="H53" s="1539"/>
    </row>
    <row r="54" spans="1:73" x14ac:dyDescent="0.2">
      <c r="A54" s="921">
        <v>15</v>
      </c>
      <c r="B54" s="1546" t="s">
        <v>1811</v>
      </c>
      <c r="C54" s="1554" t="s">
        <v>1812</v>
      </c>
      <c r="D54" s="1555" t="s">
        <v>239</v>
      </c>
      <c r="E54" s="1556">
        <v>192</v>
      </c>
      <c r="F54" s="1977"/>
      <c r="G54" s="1549">
        <f t="shared" si="2"/>
        <v>0</v>
      </c>
      <c r="H54" s="1539"/>
    </row>
    <row r="55" spans="1:73" x14ac:dyDescent="0.2">
      <c r="A55" s="921">
        <v>16</v>
      </c>
      <c r="B55" s="1546" t="s">
        <v>1815</v>
      </c>
      <c r="C55" s="921" t="s">
        <v>1816</v>
      </c>
      <c r="D55" s="1547" t="s">
        <v>239</v>
      </c>
      <c r="E55" s="1548">
        <v>192</v>
      </c>
      <c r="F55" s="1977"/>
      <c r="G55" s="1549">
        <f t="shared" si="2"/>
        <v>0</v>
      </c>
    </row>
    <row r="56" spans="1:73" x14ac:dyDescent="0.2">
      <c r="A56" s="921">
        <v>17</v>
      </c>
      <c r="B56" s="1546" t="s">
        <v>1818</v>
      </c>
      <c r="C56" s="1554" t="s">
        <v>1819</v>
      </c>
      <c r="D56" s="1555" t="s">
        <v>243</v>
      </c>
      <c r="E56" s="1556">
        <v>19</v>
      </c>
      <c r="F56" s="1977"/>
      <c r="G56" s="1549">
        <f t="shared" si="2"/>
        <v>0</v>
      </c>
      <c r="H56" s="1539"/>
    </row>
    <row r="57" spans="1:73" x14ac:dyDescent="0.2">
      <c r="A57" s="448"/>
      <c r="B57" s="916">
        <v>29</v>
      </c>
      <c r="C57" s="448" t="s">
        <v>500</v>
      </c>
      <c r="D57" s="458"/>
      <c r="E57" s="459"/>
      <c r="F57" s="1993"/>
      <c r="G57" s="459"/>
      <c r="H57" s="1539"/>
    </row>
    <row r="58" spans="1:73" x14ac:dyDescent="0.2">
      <c r="A58" s="921">
        <v>18</v>
      </c>
      <c r="B58" s="1550" t="s">
        <v>1820</v>
      </c>
      <c r="C58" s="921" t="s">
        <v>2007</v>
      </c>
      <c r="D58" s="1547" t="s">
        <v>243</v>
      </c>
      <c r="E58" s="1548">
        <v>150</v>
      </c>
      <c r="F58" s="1977"/>
      <c r="G58" s="1549">
        <f t="shared" si="2"/>
        <v>0</v>
      </c>
    </row>
    <row r="59" spans="1:73" ht="15" x14ac:dyDescent="0.25">
      <c r="A59" s="452"/>
      <c r="B59" s="1566"/>
      <c r="C59" s="452" t="s">
        <v>1821</v>
      </c>
      <c r="D59" s="438"/>
      <c r="E59" s="453"/>
      <c r="F59" s="1958"/>
      <c r="G59" s="454">
        <f>SUM(G37:G58)</f>
        <v>0</v>
      </c>
      <c r="H59" s="1539"/>
    </row>
    <row r="60" spans="1:73" x14ac:dyDescent="0.2">
      <c r="A60" s="921"/>
      <c r="B60" s="1550"/>
      <c r="C60" s="921"/>
      <c r="D60" s="1547"/>
      <c r="E60" s="1548"/>
      <c r="F60" s="1977"/>
      <c r="G60" s="1549"/>
      <c r="H60" s="1539"/>
    </row>
    <row r="61" spans="1:73" ht="15" x14ac:dyDescent="0.25">
      <c r="A61" s="1566" t="s">
        <v>259</v>
      </c>
      <c r="B61" s="1566"/>
      <c r="C61" s="452" t="s">
        <v>73</v>
      </c>
      <c r="D61" s="438"/>
      <c r="E61" s="453"/>
      <c r="F61" s="1958"/>
      <c r="G61" s="454"/>
      <c r="H61" s="1539"/>
    </row>
    <row r="62" spans="1:73" x14ac:dyDescent="0.2">
      <c r="A62" s="448"/>
      <c r="B62" s="917">
        <v>31</v>
      </c>
      <c r="C62" s="448" t="s">
        <v>75</v>
      </c>
      <c r="D62" s="458"/>
      <c r="E62" s="459"/>
      <c r="F62" s="1962"/>
      <c r="G62" s="460"/>
      <c r="H62" s="1569"/>
    </row>
    <row r="63" spans="1:73" ht="25.5" x14ac:dyDescent="0.2">
      <c r="A63" s="921">
        <v>1</v>
      </c>
      <c r="B63" s="1550" t="s">
        <v>1985</v>
      </c>
      <c r="C63" s="921" t="s">
        <v>1986</v>
      </c>
      <c r="D63" s="1547" t="s">
        <v>243</v>
      </c>
      <c r="E63" s="1548">
        <v>99</v>
      </c>
      <c r="F63" s="1977"/>
      <c r="G63" s="1549">
        <f t="shared" ref="G63" si="3">ROUND(F63*E63,2)</f>
        <v>0</v>
      </c>
    </row>
    <row r="64" spans="1:73" s="1515" customFormat="1" ht="25.5" x14ac:dyDescent="0.2">
      <c r="A64" s="1551">
        <v>2</v>
      </c>
      <c r="B64" s="1603" t="s">
        <v>1826</v>
      </c>
      <c r="C64" s="921" t="s">
        <v>2028</v>
      </c>
      <c r="D64" s="1547" t="s">
        <v>239</v>
      </c>
      <c r="E64" s="1548">
        <v>106</v>
      </c>
      <c r="F64" s="1977"/>
      <c r="G64" s="1549">
        <f t="shared" ref="G64:G68" si="4">ROUND(F64*E64,2)</f>
        <v>0</v>
      </c>
      <c r="K64" s="1491"/>
      <c r="L64" s="1491"/>
      <c r="M64" s="1491"/>
      <c r="N64" s="1491"/>
      <c r="O64" s="1491"/>
      <c r="P64" s="1491"/>
      <c r="Q64" s="1491"/>
      <c r="R64" s="1491"/>
      <c r="S64" s="1491"/>
      <c r="T64" s="1491"/>
      <c r="U64" s="1491"/>
      <c r="V64" s="1491"/>
      <c r="W64" s="1491"/>
      <c r="X64" s="1491"/>
      <c r="Y64" s="1491"/>
      <c r="Z64" s="1491"/>
      <c r="AA64" s="1491"/>
      <c r="AB64" s="1491"/>
      <c r="AC64" s="1491"/>
      <c r="AD64" s="1491"/>
      <c r="AE64" s="1491"/>
      <c r="AF64" s="1491"/>
      <c r="AG64" s="1491"/>
      <c r="AH64" s="1491"/>
      <c r="AI64" s="1491"/>
      <c r="AJ64" s="1491"/>
      <c r="AK64" s="1491"/>
      <c r="AL64" s="1491"/>
      <c r="AM64" s="1491"/>
      <c r="AN64" s="1491"/>
      <c r="AO64" s="1491"/>
      <c r="AP64" s="1491"/>
      <c r="AQ64" s="1491"/>
      <c r="AR64" s="1491"/>
      <c r="AS64" s="1491"/>
      <c r="AT64" s="1491"/>
      <c r="AU64" s="1491"/>
      <c r="AV64" s="1491"/>
      <c r="AW64" s="1491"/>
      <c r="AX64" s="1491"/>
      <c r="AY64" s="1491"/>
      <c r="AZ64" s="1491"/>
      <c r="BA64" s="1491"/>
      <c r="BB64" s="1491"/>
      <c r="BC64" s="1491"/>
      <c r="BD64" s="1491"/>
      <c r="BE64" s="1491"/>
      <c r="BF64" s="1491"/>
      <c r="BG64" s="1491"/>
      <c r="BH64" s="1491"/>
      <c r="BI64" s="1491"/>
      <c r="BJ64" s="1491"/>
      <c r="BK64" s="1491"/>
      <c r="BL64" s="1491"/>
      <c r="BM64" s="1491"/>
      <c r="BN64" s="1491"/>
      <c r="BO64" s="1491"/>
      <c r="BP64" s="1491"/>
      <c r="BQ64" s="1491"/>
      <c r="BR64" s="1491"/>
      <c r="BS64" s="1491"/>
      <c r="BT64" s="1491"/>
      <c r="BU64" s="1491"/>
    </row>
    <row r="65" spans="1:7" x14ac:dyDescent="0.2">
      <c r="A65" s="448"/>
      <c r="B65" s="916">
        <v>32</v>
      </c>
      <c r="C65" s="448" t="s">
        <v>84</v>
      </c>
      <c r="D65" s="458"/>
      <c r="E65" s="459"/>
      <c r="F65" s="1993"/>
      <c r="G65" s="459"/>
    </row>
    <row r="66" spans="1:7" ht="25.5" x14ac:dyDescent="0.2">
      <c r="A66" s="921">
        <v>3</v>
      </c>
      <c r="B66" s="1602" t="s">
        <v>1987</v>
      </c>
      <c r="C66" s="921" t="s">
        <v>1988</v>
      </c>
      <c r="D66" s="1547" t="s">
        <v>239</v>
      </c>
      <c r="E66" s="1548">
        <v>341</v>
      </c>
      <c r="F66" s="1977"/>
      <c r="G66" s="1549">
        <f t="shared" si="4"/>
        <v>0</v>
      </c>
    </row>
    <row r="67" spans="1:7" x14ac:dyDescent="0.2">
      <c r="A67" s="1572"/>
      <c r="B67" s="1573">
        <v>35</v>
      </c>
      <c r="C67" s="458" t="s">
        <v>96</v>
      </c>
      <c r="D67" s="1572"/>
      <c r="E67" s="1575"/>
      <c r="F67" s="1993"/>
      <c r="G67" s="459"/>
    </row>
    <row r="68" spans="1:7" x14ac:dyDescent="0.2">
      <c r="A68" s="1560">
        <v>4</v>
      </c>
      <c r="B68" s="1561" t="s">
        <v>1834</v>
      </c>
      <c r="C68" s="1547" t="s">
        <v>1835</v>
      </c>
      <c r="D68" s="1560" t="s">
        <v>243</v>
      </c>
      <c r="E68" s="1562">
        <v>19</v>
      </c>
      <c r="F68" s="1977"/>
      <c r="G68" s="1549">
        <f t="shared" si="4"/>
        <v>0</v>
      </c>
    </row>
    <row r="69" spans="1:7" ht="15" x14ac:dyDescent="0.25">
      <c r="A69" s="1570"/>
      <c r="B69" s="1571"/>
      <c r="C69" s="438" t="s">
        <v>1838</v>
      </c>
      <c r="D69" s="1570"/>
      <c r="E69" s="1574"/>
      <c r="F69" s="1958"/>
      <c r="G69" s="454">
        <f>SUM(G63:G68)</f>
        <v>0</v>
      </c>
    </row>
    <row r="70" spans="1:7" x14ac:dyDescent="0.2">
      <c r="A70" s="1560"/>
      <c r="B70" s="1561"/>
      <c r="C70" s="1547"/>
      <c r="D70" s="1560"/>
      <c r="E70" s="1562"/>
      <c r="F70" s="1977"/>
      <c r="G70" s="1549"/>
    </row>
    <row r="71" spans="1:7" ht="15" x14ac:dyDescent="0.25">
      <c r="A71" s="1627" t="s">
        <v>264</v>
      </c>
      <c r="B71" s="1571"/>
      <c r="C71" s="438" t="s">
        <v>276</v>
      </c>
      <c r="D71" s="1570"/>
      <c r="E71" s="1574"/>
      <c r="F71" s="1958"/>
      <c r="G71" s="454"/>
    </row>
    <row r="72" spans="1:7" x14ac:dyDescent="0.2">
      <c r="A72" s="1572"/>
      <c r="B72" s="1573">
        <v>41</v>
      </c>
      <c r="C72" s="458" t="s">
        <v>103</v>
      </c>
      <c r="D72" s="1572"/>
      <c r="E72" s="1575"/>
      <c r="F72" s="1962"/>
      <c r="G72" s="460"/>
    </row>
    <row r="73" spans="1:7" ht="38.25" x14ac:dyDescent="0.2">
      <c r="A73" s="1609">
        <v>1</v>
      </c>
      <c r="B73" s="1561" t="s">
        <v>1842</v>
      </c>
      <c r="C73" s="1547" t="s">
        <v>1843</v>
      </c>
      <c r="D73" s="1560" t="s">
        <v>239</v>
      </c>
      <c r="E73" s="1562">
        <v>27</v>
      </c>
      <c r="F73" s="1977"/>
      <c r="G73" s="1549">
        <f t="shared" ref="G73" si="5">ROUND(F73*E73,2)</f>
        <v>0</v>
      </c>
    </row>
    <row r="74" spans="1:7" x14ac:dyDescent="0.2">
      <c r="A74" s="1624"/>
      <c r="B74" s="1573">
        <v>42</v>
      </c>
      <c r="C74" s="458" t="s">
        <v>218</v>
      </c>
      <c r="D74" s="1572"/>
      <c r="E74" s="1575"/>
      <c r="F74" s="1994"/>
      <c r="G74" s="1575"/>
    </row>
    <row r="75" spans="1:7" ht="38.25" x14ac:dyDescent="0.2">
      <c r="A75" s="1609">
        <v>2</v>
      </c>
      <c r="B75" s="1561" t="s">
        <v>1844</v>
      </c>
      <c r="C75" s="1547" t="s">
        <v>2029</v>
      </c>
      <c r="D75" s="1560" t="s">
        <v>231</v>
      </c>
      <c r="E75" s="1562">
        <v>160</v>
      </c>
      <c r="F75" s="1977"/>
      <c r="G75" s="1549">
        <f t="shared" ref="G75:G77" si="6">ROUND(F75*E75,2)</f>
        <v>0</v>
      </c>
    </row>
    <row r="76" spans="1:7" x14ac:dyDescent="0.2">
      <c r="A76" s="1624"/>
      <c r="B76" s="1573">
        <v>45</v>
      </c>
      <c r="C76" s="458" t="s">
        <v>118</v>
      </c>
      <c r="D76" s="1572"/>
      <c r="E76" s="1575"/>
      <c r="F76" s="1994"/>
      <c r="G76" s="1575"/>
    </row>
    <row r="77" spans="1:7" ht="25.5" x14ac:dyDescent="0.2">
      <c r="A77" s="1609">
        <v>3</v>
      </c>
      <c r="B77" s="1561" t="s">
        <v>1879</v>
      </c>
      <c r="C77" s="1547" t="s">
        <v>1880</v>
      </c>
      <c r="D77" s="1560" t="s">
        <v>1881</v>
      </c>
      <c r="E77" s="1562">
        <v>3</v>
      </c>
      <c r="F77" s="1977"/>
      <c r="G77" s="1549">
        <f t="shared" si="6"/>
        <v>0</v>
      </c>
    </row>
    <row r="78" spans="1:7" ht="15" x14ac:dyDescent="0.25">
      <c r="A78" s="1570"/>
      <c r="B78" s="1571"/>
      <c r="C78" s="438" t="s">
        <v>1889</v>
      </c>
      <c r="D78" s="1570"/>
      <c r="E78" s="1574"/>
      <c r="F78" s="1958"/>
      <c r="G78" s="454">
        <f>SUM(G73:G77)</f>
        <v>0</v>
      </c>
    </row>
    <row r="79" spans="1:7" x14ac:dyDescent="0.2">
      <c r="A79" s="1560"/>
      <c r="B79" s="1561"/>
      <c r="C79" s="1547"/>
      <c r="D79" s="1560"/>
      <c r="E79" s="1562"/>
      <c r="F79" s="1977"/>
      <c r="G79" s="1549"/>
    </row>
    <row r="80" spans="1:7" ht="15" x14ac:dyDescent="0.25">
      <c r="A80" s="1627" t="s">
        <v>275</v>
      </c>
      <c r="B80" s="1571"/>
      <c r="C80" s="438" t="s">
        <v>1890</v>
      </c>
      <c r="D80" s="1570"/>
      <c r="E80" s="1574"/>
      <c r="F80" s="1958"/>
      <c r="G80" s="454"/>
    </row>
    <row r="81" spans="1:7" x14ac:dyDescent="0.2">
      <c r="A81" s="1572"/>
      <c r="B81" s="1573">
        <v>61</v>
      </c>
      <c r="C81" s="458" t="s">
        <v>129</v>
      </c>
      <c r="D81" s="1572"/>
      <c r="E81" s="1575"/>
      <c r="F81" s="1962"/>
      <c r="G81" s="460"/>
    </row>
    <row r="82" spans="1:7" ht="25.5" x14ac:dyDescent="0.2">
      <c r="A82" s="1609">
        <v>1</v>
      </c>
      <c r="B82" s="1561" t="s">
        <v>975</v>
      </c>
      <c r="C82" s="1547" t="s">
        <v>1994</v>
      </c>
      <c r="D82" s="1560" t="s">
        <v>15</v>
      </c>
      <c r="E82" s="1562">
        <v>5</v>
      </c>
      <c r="F82" s="1977"/>
      <c r="G82" s="1549">
        <f t="shared" ref="G82" si="7">ROUND(F82*E82,2)</f>
        <v>0</v>
      </c>
    </row>
    <row r="83" spans="1:7" ht="38.25" x14ac:dyDescent="0.2">
      <c r="A83" s="1609">
        <v>2</v>
      </c>
      <c r="B83" s="1561"/>
      <c r="C83" s="1547" t="s">
        <v>2030</v>
      </c>
      <c r="D83" s="1560" t="s">
        <v>15</v>
      </c>
      <c r="E83" s="1562">
        <v>2</v>
      </c>
      <c r="F83" s="1977"/>
      <c r="G83" s="1549">
        <f t="shared" ref="G83:G96" si="8">ROUND(F83*E83,2)</f>
        <v>0</v>
      </c>
    </row>
    <row r="84" spans="1:7" ht="38.25" x14ac:dyDescent="0.2">
      <c r="A84" s="1609">
        <v>3</v>
      </c>
      <c r="B84" s="1561" t="s">
        <v>977</v>
      </c>
      <c r="C84" s="1547" t="s">
        <v>2049</v>
      </c>
      <c r="D84" s="1560" t="s">
        <v>15</v>
      </c>
      <c r="E84" s="1562">
        <v>1</v>
      </c>
      <c r="F84" s="1977"/>
      <c r="G84" s="1549">
        <f t="shared" si="8"/>
        <v>0</v>
      </c>
    </row>
    <row r="85" spans="1:7" ht="38.25" x14ac:dyDescent="0.2">
      <c r="A85" s="1609">
        <v>4</v>
      </c>
      <c r="B85" s="1561" t="s">
        <v>1895</v>
      </c>
      <c r="C85" s="1547" t="s">
        <v>1896</v>
      </c>
      <c r="D85" s="1560" t="s">
        <v>15</v>
      </c>
      <c r="E85" s="1562">
        <v>2</v>
      </c>
      <c r="F85" s="1977"/>
      <c r="G85" s="1549">
        <f t="shared" si="8"/>
        <v>0</v>
      </c>
    </row>
    <row r="86" spans="1:7" ht="38.25" x14ac:dyDescent="0.2">
      <c r="A86" s="1609"/>
      <c r="B86" s="1561" t="s">
        <v>1995</v>
      </c>
      <c r="C86" s="1547" t="s">
        <v>1996</v>
      </c>
      <c r="D86" s="1560" t="s">
        <v>15</v>
      </c>
      <c r="E86" s="1562">
        <v>1</v>
      </c>
      <c r="F86" s="1977"/>
      <c r="G86" s="1549">
        <f t="shared" si="8"/>
        <v>0</v>
      </c>
    </row>
    <row r="87" spans="1:7" ht="38.25" x14ac:dyDescent="0.2">
      <c r="A87" s="1609">
        <v>5</v>
      </c>
      <c r="B87" s="1561" t="s">
        <v>2031</v>
      </c>
      <c r="C87" s="1547" t="s">
        <v>2032</v>
      </c>
      <c r="D87" s="1560" t="s">
        <v>15</v>
      </c>
      <c r="E87" s="1562">
        <v>4</v>
      </c>
      <c r="F87" s="1977"/>
      <c r="G87" s="1549">
        <f t="shared" si="8"/>
        <v>0</v>
      </c>
    </row>
    <row r="88" spans="1:7" ht="38.25" x14ac:dyDescent="0.2">
      <c r="A88" s="1609"/>
      <c r="B88" s="1561" t="s">
        <v>1591</v>
      </c>
      <c r="C88" s="1547" t="s">
        <v>2033</v>
      </c>
      <c r="D88" s="1560" t="s">
        <v>15</v>
      </c>
      <c r="E88" s="1562">
        <v>3</v>
      </c>
      <c r="F88" s="1977"/>
      <c r="G88" s="1549">
        <f t="shared" si="8"/>
        <v>0</v>
      </c>
    </row>
    <row r="89" spans="1:7" x14ac:dyDescent="0.2">
      <c r="A89" s="1624"/>
      <c r="B89" s="1573">
        <v>62</v>
      </c>
      <c r="C89" s="458" t="s">
        <v>1907</v>
      </c>
      <c r="D89" s="1572"/>
      <c r="E89" s="1575"/>
      <c r="F89" s="1994"/>
      <c r="G89" s="1575"/>
    </row>
    <row r="90" spans="1:7" ht="38.25" x14ac:dyDescent="0.2">
      <c r="A90" s="1609">
        <v>6</v>
      </c>
      <c r="B90" s="1561" t="s">
        <v>1908</v>
      </c>
      <c r="C90" s="1547" t="s">
        <v>2016</v>
      </c>
      <c r="D90" s="1560" t="s">
        <v>231</v>
      </c>
      <c r="E90" s="1562">
        <v>84</v>
      </c>
      <c r="F90" s="1977"/>
      <c r="G90" s="1549">
        <f t="shared" si="8"/>
        <v>0</v>
      </c>
    </row>
    <row r="91" spans="1:7" ht="51" x14ac:dyDescent="0.2">
      <c r="A91" s="1609">
        <v>7</v>
      </c>
      <c r="B91" s="1561" t="s">
        <v>1915</v>
      </c>
      <c r="C91" s="1547" t="s">
        <v>2034</v>
      </c>
      <c r="D91" s="1560" t="s">
        <v>239</v>
      </c>
      <c r="E91" s="1562">
        <v>12</v>
      </c>
      <c r="F91" s="1977"/>
      <c r="G91" s="1549">
        <f t="shared" si="8"/>
        <v>0</v>
      </c>
    </row>
    <row r="92" spans="1:7" ht="38.25" x14ac:dyDescent="0.2">
      <c r="A92" s="1609">
        <v>8</v>
      </c>
      <c r="B92" s="1561"/>
      <c r="C92" s="1547" t="s">
        <v>1919</v>
      </c>
      <c r="D92" s="1560" t="s">
        <v>239</v>
      </c>
      <c r="E92" s="1562">
        <v>19</v>
      </c>
      <c r="F92" s="1977"/>
      <c r="G92" s="1549">
        <f t="shared" si="8"/>
        <v>0</v>
      </c>
    </row>
    <row r="93" spans="1:7" ht="25.5" x14ac:dyDescent="0.2">
      <c r="A93" s="1609"/>
      <c r="B93" s="1561" t="s">
        <v>1920</v>
      </c>
      <c r="C93" s="1547" t="s">
        <v>2018</v>
      </c>
      <c r="D93" s="1560" t="s">
        <v>231</v>
      </c>
      <c r="E93" s="1562">
        <v>66</v>
      </c>
      <c r="F93" s="1977"/>
      <c r="G93" s="1549">
        <f t="shared" si="8"/>
        <v>0</v>
      </c>
    </row>
    <row r="94" spans="1:7" x14ac:dyDescent="0.2">
      <c r="A94" s="1624"/>
      <c r="B94" s="1573">
        <v>64</v>
      </c>
      <c r="C94" s="458" t="s">
        <v>227</v>
      </c>
      <c r="D94" s="1572"/>
      <c r="E94" s="1575"/>
      <c r="F94" s="1994"/>
      <c r="G94" s="1575"/>
    </row>
    <row r="95" spans="1:7" ht="38.25" x14ac:dyDescent="0.2">
      <c r="A95" s="2145">
        <v>9</v>
      </c>
      <c r="B95" s="2146"/>
      <c r="C95" s="2147" t="s">
        <v>2956</v>
      </c>
      <c r="D95" s="2148" t="s">
        <v>231</v>
      </c>
      <c r="E95" s="2149">
        <v>52</v>
      </c>
      <c r="F95" s="2150"/>
      <c r="G95" s="2151">
        <f t="shared" si="8"/>
        <v>0</v>
      </c>
    </row>
    <row r="96" spans="1:7" ht="25.5" x14ac:dyDescent="0.2">
      <c r="A96" s="1609">
        <v>10</v>
      </c>
      <c r="B96" s="1561"/>
      <c r="C96" s="921" t="s">
        <v>2035</v>
      </c>
      <c r="D96" s="1560" t="s">
        <v>15</v>
      </c>
      <c r="E96" s="1562">
        <v>2</v>
      </c>
      <c r="F96" s="1977"/>
      <c r="G96" s="1549">
        <f t="shared" si="8"/>
        <v>0</v>
      </c>
    </row>
    <row r="97" spans="1:7" ht="15" x14ac:dyDescent="0.25">
      <c r="A97" s="1570"/>
      <c r="B97" s="1571"/>
      <c r="C97" s="438" t="s">
        <v>1942</v>
      </c>
      <c r="D97" s="1570"/>
      <c r="E97" s="1574"/>
      <c r="F97" s="1958"/>
      <c r="G97" s="454">
        <f>SUM(G82:G96)</f>
        <v>0</v>
      </c>
    </row>
    <row r="98" spans="1:7" x14ac:dyDescent="0.2">
      <c r="A98" s="1560"/>
      <c r="B98" s="1561"/>
      <c r="C98" s="1547"/>
      <c r="D98" s="1560"/>
      <c r="E98" s="1562"/>
      <c r="F98" s="1977"/>
      <c r="G98" s="1549"/>
    </row>
    <row r="99" spans="1:7" ht="15" x14ac:dyDescent="0.25">
      <c r="A99" s="1627" t="s">
        <v>284</v>
      </c>
      <c r="B99" s="1571"/>
      <c r="C99" s="438" t="s">
        <v>1943</v>
      </c>
      <c r="D99" s="1570"/>
      <c r="E99" s="1574"/>
      <c r="F99" s="1958"/>
      <c r="G99" s="454"/>
    </row>
    <row r="100" spans="1:7" ht="25.5" x14ac:dyDescent="0.2">
      <c r="A100" s="1609">
        <v>1</v>
      </c>
      <c r="B100" s="1561"/>
      <c r="C100" s="1547" t="s">
        <v>1948</v>
      </c>
      <c r="D100" s="1560" t="s">
        <v>435</v>
      </c>
      <c r="E100" s="1562">
        <v>1</v>
      </c>
      <c r="F100" s="1977"/>
      <c r="G100" s="1549">
        <f t="shared" ref="G100" si="9">ROUND(F100*E100,2)</f>
        <v>0</v>
      </c>
    </row>
    <row r="101" spans="1:7" x14ac:dyDescent="0.2">
      <c r="A101" s="1609">
        <v>2</v>
      </c>
      <c r="B101" s="1605"/>
      <c r="C101" s="1547" t="s">
        <v>2004</v>
      </c>
      <c r="D101" s="1560" t="s">
        <v>435</v>
      </c>
      <c r="E101" s="1562">
        <v>1</v>
      </c>
      <c r="F101" s="1977"/>
      <c r="G101" s="1549">
        <f t="shared" ref="G101:G104" si="10">ROUND(F101*E101,2)</f>
        <v>0</v>
      </c>
    </row>
    <row r="102" spans="1:7" x14ac:dyDescent="0.2">
      <c r="A102" s="1609">
        <v>3</v>
      </c>
      <c r="B102" s="1561"/>
      <c r="C102" s="1547" t="s">
        <v>2019</v>
      </c>
      <c r="D102" s="1560" t="s">
        <v>435</v>
      </c>
      <c r="E102" s="1562">
        <v>1</v>
      </c>
      <c r="F102" s="1977"/>
      <c r="G102" s="1549">
        <f t="shared" si="10"/>
        <v>0</v>
      </c>
    </row>
    <row r="103" spans="1:7" x14ac:dyDescent="0.2">
      <c r="A103" s="1609">
        <v>4</v>
      </c>
      <c r="B103" s="1561"/>
      <c r="C103" s="1547" t="s">
        <v>169</v>
      </c>
      <c r="D103" s="1560" t="s">
        <v>170</v>
      </c>
      <c r="E103" s="1562">
        <v>8</v>
      </c>
      <c r="F103" s="2001">
        <v>45</v>
      </c>
      <c r="G103" s="1549">
        <f t="shared" si="10"/>
        <v>360</v>
      </c>
    </row>
    <row r="104" spans="1:7" x14ac:dyDescent="0.2">
      <c r="A104" s="1560">
        <v>5</v>
      </c>
      <c r="B104" s="1561"/>
      <c r="C104" s="1547" t="s">
        <v>1956</v>
      </c>
      <c r="D104" s="1560" t="s">
        <v>170</v>
      </c>
      <c r="E104" s="1562">
        <v>8</v>
      </c>
      <c r="F104" s="2001">
        <v>45</v>
      </c>
      <c r="G104" s="1549">
        <f t="shared" si="10"/>
        <v>360</v>
      </c>
    </row>
    <row r="105" spans="1:7" ht="15" x14ac:dyDescent="0.25">
      <c r="A105" s="1570"/>
      <c r="B105" s="1571"/>
      <c r="C105" s="438" t="s">
        <v>2020</v>
      </c>
      <c r="D105" s="1570"/>
      <c r="E105" s="1574"/>
      <c r="F105" s="1958"/>
      <c r="G105" s="454">
        <f>SUM(G100:G104)</f>
        <v>720</v>
      </c>
    </row>
    <row r="106" spans="1:7" x14ac:dyDescent="0.2">
      <c r="A106" s="1610"/>
      <c r="B106" s="1611"/>
      <c r="C106" s="1612"/>
      <c r="D106" s="1610"/>
      <c r="E106" s="1613"/>
      <c r="F106" s="1995"/>
      <c r="G106" s="1614"/>
    </row>
    <row r="107" spans="1:7" x14ac:dyDescent="0.2">
      <c r="A107" s="1604"/>
      <c r="B107" s="1615"/>
      <c r="C107" s="1616"/>
      <c r="D107" s="1604"/>
      <c r="E107" s="1617"/>
      <c r="F107" s="1996"/>
      <c r="G107" s="1618"/>
    </row>
    <row r="108" spans="1:7" x14ac:dyDescent="0.2">
      <c r="A108" s="1604"/>
      <c r="B108" s="1619"/>
      <c r="C108" s="1616"/>
      <c r="D108" s="1604"/>
      <c r="E108" s="1617"/>
      <c r="F108" s="1996"/>
      <c r="G108" s="1618"/>
    </row>
    <row r="109" spans="1:7" x14ac:dyDescent="0.2">
      <c r="A109" s="1604"/>
      <c r="B109" s="1615"/>
      <c r="C109" s="1616"/>
      <c r="D109" s="1604"/>
      <c r="E109" s="1617"/>
      <c r="F109" s="1996"/>
      <c r="G109" s="1618"/>
    </row>
    <row r="110" spans="1:7" ht="12.6" customHeight="1" x14ac:dyDescent="0.2">
      <c r="A110" s="1604"/>
      <c r="B110" s="1619"/>
      <c r="C110" s="1616"/>
      <c r="D110" s="1604"/>
      <c r="E110" s="1617"/>
      <c r="F110" s="1996"/>
      <c r="G110" s="1618"/>
    </row>
    <row r="111" spans="1:7" x14ac:dyDescent="0.2">
      <c r="A111" s="1604"/>
      <c r="B111" s="1615"/>
      <c r="C111" s="1616"/>
      <c r="D111" s="1604"/>
      <c r="E111" s="1617"/>
      <c r="F111" s="1996"/>
      <c r="G111" s="1618"/>
    </row>
    <row r="112" spans="1:7" x14ac:dyDescent="0.2">
      <c r="A112" s="1604"/>
      <c r="B112" s="1615"/>
      <c r="C112" s="1616"/>
      <c r="D112" s="1604"/>
      <c r="E112" s="1617"/>
      <c r="F112" s="1996"/>
      <c r="G112" s="1618"/>
    </row>
    <row r="113" spans="1:9" x14ac:dyDescent="0.2">
      <c r="A113" s="1604"/>
      <c r="B113" s="1615"/>
      <c r="C113" s="1616"/>
      <c r="D113" s="1604"/>
      <c r="E113" s="1617"/>
      <c r="F113" s="1996"/>
      <c r="G113" s="1618"/>
    </row>
    <row r="114" spans="1:9" x14ac:dyDescent="0.2">
      <c r="A114" s="1604"/>
      <c r="B114" s="1615"/>
      <c r="C114" s="1616"/>
      <c r="D114" s="1604"/>
      <c r="E114" s="1617"/>
      <c r="F114" s="1996"/>
      <c r="G114" s="1618"/>
    </row>
    <row r="115" spans="1:9" x14ac:dyDescent="0.2">
      <c r="A115" s="1604"/>
      <c r="B115" s="1615"/>
      <c r="C115" s="1616"/>
      <c r="D115" s="1604"/>
      <c r="E115" s="1617"/>
      <c r="F115" s="1996"/>
      <c r="G115" s="1618"/>
    </row>
    <row r="116" spans="1:9" x14ac:dyDescent="0.2">
      <c r="A116" s="1604"/>
      <c r="B116" s="1615"/>
      <c r="C116" s="1616"/>
      <c r="D116" s="1604"/>
      <c r="E116" s="1617"/>
      <c r="F116" s="1996"/>
      <c r="G116" s="1618"/>
      <c r="I116" s="1505"/>
    </row>
    <row r="117" spans="1:9" x14ac:dyDescent="0.2">
      <c r="A117" s="1604"/>
      <c r="B117" s="1615"/>
      <c r="C117" s="1616"/>
      <c r="D117" s="1604"/>
      <c r="E117" s="1617"/>
      <c r="F117" s="1996"/>
      <c r="G117" s="1618"/>
    </row>
    <row r="118" spans="1:9" x14ac:dyDescent="0.2">
      <c r="A118" s="1604"/>
      <c r="B118" s="1615"/>
      <c r="C118" s="1616"/>
      <c r="D118" s="1604"/>
      <c r="E118" s="1617"/>
      <c r="F118" s="1996"/>
      <c r="G118" s="1618"/>
    </row>
    <row r="119" spans="1:9" x14ac:dyDescent="0.2">
      <c r="A119" s="1604"/>
      <c r="B119" s="1615"/>
      <c r="C119" s="1616"/>
      <c r="D119" s="1604"/>
      <c r="E119" s="1617"/>
      <c r="F119" s="1996"/>
      <c r="G119" s="1618"/>
    </row>
    <row r="120" spans="1:9" ht="15" x14ac:dyDescent="0.25">
      <c r="A120" s="1628"/>
      <c r="B120" s="1629"/>
      <c r="C120" s="1630"/>
      <c r="D120" s="1628"/>
      <c r="E120" s="1631"/>
      <c r="F120" s="2000"/>
      <c r="G120" s="1632"/>
    </row>
    <row r="121" spans="1:9" x14ac:dyDescent="0.2">
      <c r="A121" s="1604"/>
      <c r="B121" s="1615"/>
      <c r="C121" s="1616"/>
      <c r="D121" s="1604"/>
      <c r="E121" s="1617"/>
      <c r="F121" s="1996"/>
      <c r="G121" s="1618"/>
    </row>
    <row r="122" spans="1:9" ht="15" x14ac:dyDescent="0.25">
      <c r="A122" s="1628"/>
      <c r="B122" s="1629"/>
      <c r="C122" s="1630"/>
      <c r="D122" s="1628"/>
      <c r="E122" s="1631"/>
      <c r="F122" s="2000"/>
      <c r="G122" s="1632"/>
    </row>
    <row r="123" spans="1:9" x14ac:dyDescent="0.2">
      <c r="A123" s="1604"/>
      <c r="B123" s="1615"/>
      <c r="C123" s="1616"/>
      <c r="D123" s="1604"/>
      <c r="E123" s="1617"/>
      <c r="F123" s="1996"/>
      <c r="G123" s="1618"/>
    </row>
    <row r="124" spans="1:9" x14ac:dyDescent="0.2">
      <c r="A124" s="1604"/>
      <c r="B124" s="1615"/>
      <c r="C124" s="1616"/>
      <c r="D124" s="1604"/>
      <c r="E124" s="1617"/>
      <c r="F124" s="1996"/>
      <c r="G124" s="1618"/>
    </row>
    <row r="125" spans="1:9" x14ac:dyDescent="0.2">
      <c r="A125" s="1604"/>
      <c r="B125" s="1615"/>
      <c r="C125" s="1616"/>
      <c r="D125" s="1604"/>
      <c r="E125" s="1617"/>
      <c r="F125" s="1996"/>
      <c r="G125" s="1618"/>
    </row>
    <row r="126" spans="1:9" x14ac:dyDescent="0.2">
      <c r="A126" s="1604"/>
      <c r="B126" s="1615"/>
      <c r="C126" s="1616"/>
      <c r="D126" s="1604"/>
      <c r="E126" s="1617"/>
      <c r="F126" s="1996"/>
      <c r="G126" s="1618"/>
    </row>
    <row r="127" spans="1:9" x14ac:dyDescent="0.2">
      <c r="A127" s="1604"/>
      <c r="B127" s="1615"/>
      <c r="C127" s="1616"/>
      <c r="D127" s="1604"/>
      <c r="E127" s="1617"/>
      <c r="F127" s="1996"/>
      <c r="G127" s="1618"/>
    </row>
    <row r="128" spans="1:9" x14ac:dyDescent="0.2">
      <c r="A128" s="1604"/>
      <c r="B128" s="1615"/>
      <c r="C128" s="1616"/>
      <c r="D128" s="1604"/>
      <c r="E128" s="1617"/>
      <c r="F128" s="1996"/>
      <c r="G128" s="1618"/>
    </row>
    <row r="129" spans="1:7" x14ac:dyDescent="0.2">
      <c r="A129" s="1604"/>
      <c r="B129" s="1615"/>
      <c r="C129" s="1616"/>
      <c r="D129" s="1604"/>
      <c r="E129" s="1617"/>
      <c r="F129" s="1996"/>
      <c r="G129" s="1618"/>
    </row>
    <row r="130" spans="1:7" x14ac:dyDescent="0.2">
      <c r="A130" s="1604"/>
      <c r="B130" s="1615"/>
      <c r="C130" s="1616"/>
      <c r="D130" s="1604"/>
      <c r="E130" s="1617"/>
      <c r="F130" s="1996"/>
      <c r="G130" s="1618"/>
    </row>
    <row r="131" spans="1:7" x14ac:dyDescent="0.2">
      <c r="A131" s="1604"/>
      <c r="B131" s="1615"/>
      <c r="C131" s="1616"/>
      <c r="D131" s="1604"/>
      <c r="E131" s="1617"/>
      <c r="F131" s="1996"/>
      <c r="G131" s="1618"/>
    </row>
    <row r="132" spans="1:7" x14ac:dyDescent="0.2">
      <c r="A132" s="1604"/>
      <c r="B132" s="1615"/>
      <c r="C132" s="1616"/>
      <c r="D132" s="1604"/>
      <c r="E132" s="1617"/>
      <c r="F132" s="1996"/>
      <c r="G132" s="1618"/>
    </row>
    <row r="133" spans="1:7" x14ac:dyDescent="0.2">
      <c r="A133" s="1604"/>
      <c r="B133" s="1615"/>
      <c r="C133" s="1616"/>
      <c r="D133" s="1604"/>
      <c r="E133" s="1617"/>
      <c r="F133" s="1996"/>
      <c r="G133" s="1618"/>
    </row>
    <row r="134" spans="1:7" ht="15" x14ac:dyDescent="0.25">
      <c r="A134" s="1628"/>
      <c r="B134" s="1629"/>
      <c r="C134" s="1630"/>
      <c r="D134" s="1628"/>
      <c r="E134" s="1631"/>
      <c r="F134" s="2000"/>
      <c r="G134" s="1632"/>
    </row>
    <row r="135" spans="1:7" x14ac:dyDescent="0.2">
      <c r="A135" s="1604"/>
      <c r="B135" s="1615"/>
      <c r="C135" s="1616"/>
      <c r="D135" s="1604"/>
      <c r="E135" s="1617"/>
      <c r="F135" s="1997"/>
      <c r="G135" s="1604"/>
    </row>
    <row r="136" spans="1:7" x14ac:dyDescent="0.2">
      <c r="A136" s="1604"/>
      <c r="B136" s="1615"/>
      <c r="C136" s="1616"/>
      <c r="D136" s="1604"/>
      <c r="E136" s="1617"/>
      <c r="F136" s="1997"/>
      <c r="G136" s="1604"/>
    </row>
    <row r="137" spans="1:7" x14ac:dyDescent="0.2">
      <c r="A137" s="1604"/>
      <c r="B137" s="1615"/>
      <c r="C137" s="1616"/>
      <c r="D137" s="1604"/>
      <c r="E137" s="1617"/>
      <c r="F137" s="1997"/>
      <c r="G137" s="1604"/>
    </row>
    <row r="138" spans="1:7" x14ac:dyDescent="0.2">
      <c r="A138" s="1604"/>
      <c r="B138" s="1615"/>
      <c r="C138" s="1616"/>
      <c r="D138" s="1604"/>
      <c r="E138" s="1617"/>
      <c r="F138" s="1997"/>
      <c r="G138" s="1604"/>
    </row>
    <row r="139" spans="1:7" x14ac:dyDescent="0.2">
      <c r="A139" s="1604"/>
      <c r="B139" s="1615"/>
      <c r="C139" s="1616"/>
      <c r="D139" s="1604"/>
      <c r="E139" s="1617"/>
      <c r="F139" s="1997"/>
      <c r="G139" s="1604"/>
    </row>
    <row r="140" spans="1:7" x14ac:dyDescent="0.2">
      <c r="A140" s="1604"/>
      <c r="B140" s="1615"/>
      <c r="C140" s="1616"/>
      <c r="D140" s="1604"/>
      <c r="E140" s="1617"/>
      <c r="F140" s="1997"/>
      <c r="G140" s="1604"/>
    </row>
    <row r="141" spans="1:7" x14ac:dyDescent="0.2">
      <c r="A141" s="1604"/>
      <c r="B141" s="1615"/>
      <c r="C141" s="1616"/>
      <c r="D141" s="1604"/>
      <c r="E141" s="1617"/>
      <c r="F141" s="1997"/>
      <c r="G141" s="1604"/>
    </row>
    <row r="142" spans="1:7" x14ac:dyDescent="0.2">
      <c r="A142" s="1604"/>
      <c r="B142" s="1615"/>
      <c r="C142" s="1616"/>
      <c r="D142" s="1604"/>
      <c r="E142" s="1617"/>
      <c r="F142" s="1997"/>
      <c r="G142" s="1604"/>
    </row>
    <row r="143" spans="1:7" x14ac:dyDescent="0.2">
      <c r="A143" s="1604"/>
      <c r="B143" s="1615"/>
      <c r="C143" s="1616"/>
      <c r="D143" s="1604"/>
      <c r="E143" s="1617"/>
      <c r="F143" s="1997"/>
      <c r="G143" s="1604"/>
    </row>
    <row r="144" spans="1:7" x14ac:dyDescent="0.2">
      <c r="A144" s="1604"/>
      <c r="B144" s="1615"/>
      <c r="C144" s="1616"/>
      <c r="D144" s="1604"/>
      <c r="E144" s="1617"/>
      <c r="F144" s="1997"/>
      <c r="G144" s="1604"/>
    </row>
    <row r="145" spans="1:7" x14ac:dyDescent="0.2">
      <c r="A145" s="1604"/>
      <c r="B145" s="1615"/>
      <c r="C145" s="1616"/>
      <c r="D145" s="1604"/>
      <c r="E145" s="1617"/>
      <c r="F145" s="1997"/>
      <c r="G145" s="1604"/>
    </row>
    <row r="146" spans="1:7" x14ac:dyDescent="0.2">
      <c r="A146" s="1604"/>
      <c r="B146" s="1615"/>
      <c r="C146" s="1616"/>
      <c r="D146" s="1604"/>
      <c r="E146" s="1617"/>
      <c r="F146" s="1997"/>
      <c r="G146" s="1604"/>
    </row>
    <row r="147" spans="1:7" x14ac:dyDescent="0.2">
      <c r="A147" s="1604"/>
      <c r="B147" s="1615"/>
      <c r="C147" s="1616"/>
      <c r="D147" s="1604"/>
      <c r="E147" s="1617"/>
      <c r="F147" s="1997"/>
      <c r="G147" s="1604"/>
    </row>
    <row r="148" spans="1:7" x14ac:dyDescent="0.2">
      <c r="A148" s="1604"/>
      <c r="B148" s="1615"/>
      <c r="C148" s="1616"/>
      <c r="D148" s="1604"/>
      <c r="E148" s="1617"/>
      <c r="F148" s="1997"/>
      <c r="G148" s="1604"/>
    </row>
    <row r="149" spans="1:7" x14ac:dyDescent="0.2">
      <c r="A149" s="1604"/>
      <c r="B149" s="1615"/>
      <c r="C149" s="1616"/>
      <c r="D149" s="1604"/>
      <c r="E149" s="1617"/>
      <c r="F149" s="1997"/>
      <c r="G149" s="1604"/>
    </row>
    <row r="150" spans="1:7" x14ac:dyDescent="0.2">
      <c r="A150" s="1604"/>
      <c r="B150" s="1615"/>
      <c r="C150" s="1616"/>
      <c r="D150" s="1604"/>
      <c r="E150" s="1617"/>
      <c r="F150" s="1997"/>
      <c r="G150" s="1604"/>
    </row>
    <row r="151" spans="1:7" x14ac:dyDescent="0.2">
      <c r="A151" s="1604"/>
      <c r="B151" s="1615"/>
      <c r="C151" s="1616"/>
      <c r="D151" s="1604"/>
      <c r="E151" s="1617"/>
      <c r="F151" s="1997"/>
      <c r="G151" s="1604"/>
    </row>
    <row r="152" spans="1:7" x14ac:dyDescent="0.2">
      <c r="A152" s="1604"/>
      <c r="B152" s="1615"/>
      <c r="C152" s="1616"/>
      <c r="D152" s="1604"/>
      <c r="E152" s="1617"/>
      <c r="F152" s="1997"/>
      <c r="G152" s="1604"/>
    </row>
    <row r="153" spans="1:7" x14ac:dyDescent="0.2">
      <c r="A153" s="1604"/>
      <c r="B153" s="1615"/>
      <c r="C153" s="1616"/>
      <c r="D153" s="1604"/>
      <c r="E153" s="1617"/>
      <c r="F153" s="1997"/>
      <c r="G153" s="1604"/>
    </row>
    <row r="154" spans="1:7" x14ac:dyDescent="0.2">
      <c r="A154" s="1604"/>
      <c r="B154" s="1615"/>
      <c r="C154" s="1616"/>
      <c r="D154" s="1604"/>
      <c r="E154" s="1617"/>
      <c r="F154" s="1997"/>
      <c r="G154" s="1604"/>
    </row>
    <row r="155" spans="1:7" x14ac:dyDescent="0.2">
      <c r="A155" s="1604"/>
      <c r="B155" s="1615"/>
      <c r="C155" s="1616"/>
      <c r="D155" s="1604"/>
      <c r="E155" s="1617"/>
      <c r="F155" s="1997"/>
      <c r="G155" s="1604"/>
    </row>
    <row r="156" spans="1:7" x14ac:dyDescent="0.2">
      <c r="A156" s="1604"/>
      <c r="B156" s="1615"/>
      <c r="C156" s="1616"/>
      <c r="D156" s="1604"/>
      <c r="E156" s="1617"/>
      <c r="F156" s="1997"/>
      <c r="G156" s="1604"/>
    </row>
    <row r="157" spans="1:7" x14ac:dyDescent="0.2">
      <c r="A157" s="1604"/>
      <c r="B157" s="1615"/>
      <c r="C157" s="1616"/>
      <c r="D157" s="1604"/>
      <c r="E157" s="1617"/>
      <c r="F157" s="1997"/>
      <c r="G157" s="1604"/>
    </row>
    <row r="158" spans="1:7" x14ac:dyDescent="0.2">
      <c r="A158" s="1604"/>
      <c r="B158" s="1615"/>
      <c r="C158" s="1616"/>
      <c r="D158" s="1604"/>
      <c r="E158" s="1617"/>
      <c r="F158" s="1997"/>
      <c r="G158" s="1604"/>
    </row>
    <row r="159" spans="1:7" x14ac:dyDescent="0.2">
      <c r="A159" s="1604"/>
      <c r="B159" s="1615"/>
      <c r="C159" s="1616"/>
      <c r="D159" s="1604"/>
      <c r="E159" s="1617"/>
      <c r="F159" s="1997"/>
      <c r="G159" s="1604"/>
    </row>
    <row r="160" spans="1:7" x14ac:dyDescent="0.2">
      <c r="A160" s="1604"/>
      <c r="B160" s="1615"/>
      <c r="C160" s="1616"/>
      <c r="D160" s="1604"/>
      <c r="E160" s="1617"/>
      <c r="F160" s="1997"/>
      <c r="G160" s="1604"/>
    </row>
    <row r="161" spans="1:7" x14ac:dyDescent="0.2">
      <c r="A161" s="1604"/>
      <c r="B161" s="1615"/>
      <c r="C161" s="1616"/>
      <c r="D161" s="1604"/>
      <c r="E161" s="1617"/>
      <c r="F161" s="1997"/>
      <c r="G161" s="1604"/>
    </row>
    <row r="162" spans="1:7" x14ac:dyDescent="0.2">
      <c r="A162" s="1604"/>
      <c r="B162" s="1615"/>
      <c r="C162" s="1616"/>
      <c r="D162" s="1604"/>
      <c r="E162" s="1617"/>
      <c r="F162" s="1997"/>
      <c r="G162" s="1604"/>
    </row>
    <row r="163" spans="1:7" x14ac:dyDescent="0.2">
      <c r="A163" s="712"/>
      <c r="B163" s="1557"/>
      <c r="C163" s="1558"/>
      <c r="D163" s="712"/>
      <c r="E163" s="1559"/>
      <c r="F163" s="1980"/>
      <c r="G163" s="712"/>
    </row>
    <row r="164" spans="1:7" x14ac:dyDescent="0.2">
      <c r="A164" s="712"/>
      <c r="B164" s="1557"/>
      <c r="C164" s="1558"/>
      <c r="D164" s="712"/>
      <c r="E164" s="1559"/>
      <c r="F164" s="1980"/>
      <c r="G164" s="712"/>
    </row>
    <row r="165" spans="1:7" x14ac:dyDescent="0.2">
      <c r="A165" s="712"/>
      <c r="B165" s="1557"/>
      <c r="C165" s="1558"/>
      <c r="D165" s="712"/>
      <c r="E165" s="1559"/>
      <c r="F165" s="1980"/>
      <c r="G165" s="712"/>
    </row>
    <row r="166" spans="1:7" x14ac:dyDescent="0.2">
      <c r="A166" s="712"/>
      <c r="B166" s="1557"/>
      <c r="C166" s="1558"/>
      <c r="D166" s="712"/>
      <c r="E166" s="1559"/>
      <c r="F166" s="1980"/>
      <c r="G166" s="712"/>
    </row>
    <row r="167" spans="1:7" x14ac:dyDescent="0.2">
      <c r="A167" s="712"/>
      <c r="B167" s="1557"/>
      <c r="C167" s="1558"/>
      <c r="D167" s="712"/>
      <c r="E167" s="1559"/>
      <c r="F167" s="1980"/>
      <c r="G167" s="712"/>
    </row>
    <row r="168" spans="1:7" x14ac:dyDescent="0.2">
      <c r="A168" s="712"/>
      <c r="B168" s="1557"/>
      <c r="C168" s="1558"/>
      <c r="D168" s="712"/>
      <c r="E168" s="1559"/>
      <c r="F168" s="1980"/>
      <c r="G168" s="712"/>
    </row>
    <row r="169" spans="1:7" x14ac:dyDescent="0.2">
      <c r="A169" s="712"/>
      <c r="B169" s="1557"/>
      <c r="C169" s="1558"/>
      <c r="D169" s="712"/>
      <c r="E169" s="1559"/>
      <c r="F169" s="1980"/>
      <c r="G169" s="712"/>
    </row>
    <row r="170" spans="1:7" x14ac:dyDescent="0.2">
      <c r="A170" s="712"/>
      <c r="B170" s="1557"/>
      <c r="C170" s="1558"/>
      <c r="D170" s="712"/>
      <c r="E170" s="1559"/>
      <c r="F170" s="1980"/>
      <c r="G170" s="712"/>
    </row>
    <row r="171" spans="1:7" x14ac:dyDescent="0.2">
      <c r="A171" s="712"/>
      <c r="B171" s="1557"/>
      <c r="C171" s="1558"/>
      <c r="D171" s="712"/>
      <c r="E171" s="1559"/>
      <c r="F171" s="1980"/>
      <c r="G171" s="712"/>
    </row>
    <row r="172" spans="1:7" x14ac:dyDescent="0.2">
      <c r="A172" s="712"/>
      <c r="B172" s="1557"/>
      <c r="C172" s="1558"/>
      <c r="D172" s="712"/>
      <c r="E172" s="1559"/>
      <c r="F172" s="1980"/>
      <c r="G172" s="712"/>
    </row>
    <row r="173" spans="1:7" x14ac:dyDescent="0.2">
      <c r="A173" s="712"/>
      <c r="B173" s="1557"/>
      <c r="C173" s="1558"/>
      <c r="D173" s="712"/>
      <c r="E173" s="1559"/>
      <c r="F173" s="1980"/>
      <c r="G173" s="712"/>
    </row>
    <row r="174" spans="1:7" x14ac:dyDescent="0.2">
      <c r="A174" s="712"/>
      <c r="B174" s="1557"/>
      <c r="C174" s="1558"/>
      <c r="D174" s="712"/>
      <c r="E174" s="1559"/>
      <c r="F174" s="1980"/>
      <c r="G174" s="712"/>
    </row>
    <row r="175" spans="1:7" x14ac:dyDescent="0.2">
      <c r="A175" s="712"/>
      <c r="B175" s="1557"/>
      <c r="C175" s="1558"/>
      <c r="D175" s="712"/>
      <c r="E175" s="1559"/>
      <c r="F175" s="1980"/>
      <c r="G175" s="712"/>
    </row>
    <row r="176" spans="1:7" x14ac:dyDescent="0.2">
      <c r="A176" s="712"/>
      <c r="B176" s="1557"/>
      <c r="C176" s="1558"/>
      <c r="D176" s="712"/>
      <c r="E176" s="1559"/>
      <c r="F176" s="1980"/>
      <c r="G176" s="712"/>
    </row>
    <row r="177" spans="1:7" x14ac:dyDescent="0.2">
      <c r="A177" s="712"/>
      <c r="B177" s="1557"/>
      <c r="C177" s="1558"/>
      <c r="D177" s="712"/>
      <c r="E177" s="1559"/>
      <c r="F177" s="1980"/>
      <c r="G177" s="712"/>
    </row>
    <row r="178" spans="1:7" x14ac:dyDescent="0.2">
      <c r="A178" s="712"/>
      <c r="B178" s="1557"/>
      <c r="C178" s="1558"/>
      <c r="D178" s="712"/>
      <c r="E178" s="1559"/>
      <c r="F178" s="1980"/>
      <c r="G178" s="712"/>
    </row>
    <row r="179" spans="1:7" x14ac:dyDescent="0.2">
      <c r="A179" s="712"/>
      <c r="B179" s="1557"/>
      <c r="C179" s="1558"/>
      <c r="D179" s="712"/>
      <c r="E179" s="1559"/>
      <c r="F179" s="1980"/>
      <c r="G179" s="712"/>
    </row>
    <row r="180" spans="1:7" x14ac:dyDescent="0.2">
      <c r="A180" s="712"/>
      <c r="B180" s="1557"/>
      <c r="C180" s="1558"/>
      <c r="D180" s="712"/>
      <c r="E180" s="1559"/>
      <c r="F180" s="1980"/>
      <c r="G180" s="712"/>
    </row>
    <row r="181" spans="1:7" x14ac:dyDescent="0.2">
      <c r="A181" s="712"/>
      <c r="B181" s="1557"/>
      <c r="C181" s="1558"/>
      <c r="D181" s="712"/>
      <c r="E181" s="1559"/>
      <c r="F181" s="1980"/>
      <c r="G181" s="712"/>
    </row>
    <row r="182" spans="1:7" x14ac:dyDescent="0.2">
      <c r="A182" s="712"/>
      <c r="B182" s="1557"/>
      <c r="C182" s="1558"/>
      <c r="D182" s="712"/>
      <c r="E182" s="1559"/>
      <c r="F182" s="1980"/>
      <c r="G182" s="712"/>
    </row>
    <row r="183" spans="1:7" x14ac:dyDescent="0.2">
      <c r="A183" s="712"/>
      <c r="B183" s="1557"/>
      <c r="C183" s="1558"/>
      <c r="D183" s="712"/>
      <c r="E183" s="1559"/>
      <c r="F183" s="1980"/>
      <c r="G183" s="712"/>
    </row>
    <row r="184" spans="1:7" x14ac:dyDescent="0.2">
      <c r="A184" s="712"/>
      <c r="B184" s="1557"/>
      <c r="C184" s="1558"/>
      <c r="D184" s="712"/>
      <c r="E184" s="1559"/>
      <c r="F184" s="1980"/>
      <c r="G184" s="712"/>
    </row>
    <row r="185" spans="1:7" x14ac:dyDescent="0.2">
      <c r="A185" s="712"/>
      <c r="B185" s="1557"/>
      <c r="C185" s="1558"/>
      <c r="D185" s="712"/>
      <c r="E185" s="1559"/>
      <c r="F185" s="1980"/>
      <c r="G185" s="712"/>
    </row>
    <row r="186" spans="1:7" x14ac:dyDescent="0.2">
      <c r="A186" s="712"/>
      <c r="B186" s="1557"/>
      <c r="C186" s="1558"/>
      <c r="D186" s="712"/>
      <c r="E186" s="1559"/>
      <c r="F186" s="1980"/>
      <c r="G186" s="712"/>
    </row>
    <row r="187" spans="1:7" x14ac:dyDescent="0.2">
      <c r="A187" s="712"/>
      <c r="B187" s="1557"/>
      <c r="C187" s="1558"/>
      <c r="D187" s="712"/>
      <c r="E187" s="1559"/>
      <c r="F187" s="1980"/>
      <c r="G187" s="712"/>
    </row>
    <row r="188" spans="1:7" x14ac:dyDescent="0.2">
      <c r="A188" s="712"/>
      <c r="B188" s="1557"/>
      <c r="C188" s="1558"/>
      <c r="D188" s="712"/>
      <c r="E188" s="1559"/>
      <c r="F188" s="1980"/>
      <c r="G188" s="712"/>
    </row>
    <row r="189" spans="1:7" x14ac:dyDescent="0.2">
      <c r="A189" s="712"/>
      <c r="B189" s="1557"/>
      <c r="C189" s="1558"/>
      <c r="D189" s="712"/>
      <c r="E189" s="1559"/>
      <c r="F189" s="1980"/>
      <c r="G189" s="712"/>
    </row>
    <row r="190" spans="1:7" x14ac:dyDescent="0.2">
      <c r="A190" s="712"/>
      <c r="B190" s="1557"/>
      <c r="C190" s="1558"/>
      <c r="D190" s="712"/>
      <c r="E190" s="1559"/>
      <c r="F190" s="1980"/>
      <c r="G190" s="712"/>
    </row>
    <row r="191" spans="1:7" x14ac:dyDescent="0.2">
      <c r="A191" s="712"/>
      <c r="B191" s="1557"/>
      <c r="C191" s="1558"/>
      <c r="D191" s="712"/>
      <c r="E191" s="1559"/>
      <c r="F191" s="1980"/>
      <c r="G191" s="712"/>
    </row>
    <row r="192" spans="1:7" x14ac:dyDescent="0.2">
      <c r="A192" s="712"/>
      <c r="B192" s="1557"/>
      <c r="C192" s="1558"/>
      <c r="D192" s="712"/>
      <c r="E192" s="1559"/>
      <c r="F192" s="1980"/>
      <c r="G192" s="712"/>
    </row>
    <row r="193" spans="1:7" x14ac:dyDescent="0.2">
      <c r="A193" s="712"/>
      <c r="B193" s="1557"/>
      <c r="C193" s="1558"/>
      <c r="D193" s="712"/>
      <c r="E193" s="1559"/>
      <c r="F193" s="1980"/>
      <c r="G193" s="712"/>
    </row>
    <row r="194" spans="1:7" x14ac:dyDescent="0.2">
      <c r="A194" s="712"/>
      <c r="B194" s="1557"/>
      <c r="C194" s="1558"/>
      <c r="D194" s="712"/>
      <c r="E194" s="1559"/>
      <c r="F194" s="1980"/>
      <c r="G194" s="712"/>
    </row>
    <row r="195" spans="1:7" x14ac:dyDescent="0.2">
      <c r="A195" s="712"/>
      <c r="B195" s="1557"/>
      <c r="C195" s="1558"/>
      <c r="D195" s="712"/>
      <c r="E195" s="1559"/>
      <c r="F195" s="1980"/>
      <c r="G195" s="712"/>
    </row>
    <row r="196" spans="1:7" x14ac:dyDescent="0.2">
      <c r="A196" s="712"/>
      <c r="B196" s="1557"/>
      <c r="C196" s="1558"/>
      <c r="D196" s="712"/>
      <c r="E196" s="1559"/>
      <c r="F196" s="1980"/>
      <c r="G196" s="712"/>
    </row>
    <row r="197" spans="1:7" x14ac:dyDescent="0.2">
      <c r="A197" s="712"/>
      <c r="B197" s="1557"/>
      <c r="C197" s="1558"/>
      <c r="D197" s="712"/>
      <c r="E197" s="1559"/>
      <c r="F197" s="1980"/>
      <c r="G197" s="712"/>
    </row>
    <row r="198" spans="1:7" x14ac:dyDescent="0.2">
      <c r="A198" s="712"/>
      <c r="B198" s="1557"/>
      <c r="C198" s="1558"/>
      <c r="D198" s="712"/>
      <c r="E198" s="1559"/>
      <c r="F198" s="1980"/>
      <c r="G198" s="712"/>
    </row>
    <row r="199" spans="1:7" x14ac:dyDescent="0.2">
      <c r="A199" s="712"/>
      <c r="B199" s="1557"/>
      <c r="C199" s="1558"/>
      <c r="D199" s="712"/>
      <c r="E199" s="1559"/>
      <c r="F199" s="1980"/>
      <c r="G199" s="712"/>
    </row>
    <row r="200" spans="1:7" x14ac:dyDescent="0.2">
      <c r="A200" s="712"/>
      <c r="B200" s="1557"/>
      <c r="C200" s="1558"/>
      <c r="D200" s="712"/>
      <c r="E200" s="1559"/>
      <c r="F200" s="1980"/>
      <c r="G200" s="712"/>
    </row>
    <row r="201" spans="1:7" x14ac:dyDescent="0.2">
      <c r="A201" s="712"/>
      <c r="B201" s="1557"/>
      <c r="C201" s="1558"/>
      <c r="D201" s="712"/>
      <c r="E201" s="1559"/>
      <c r="F201" s="1980"/>
      <c r="G201" s="712"/>
    </row>
    <row r="202" spans="1:7" x14ac:dyDescent="0.2">
      <c r="A202" s="712"/>
      <c r="B202" s="1557"/>
      <c r="C202" s="1558"/>
      <c r="D202" s="712"/>
      <c r="E202" s="1559"/>
      <c r="F202" s="1980"/>
      <c r="G202" s="712"/>
    </row>
    <row r="203" spans="1:7" x14ac:dyDescent="0.2">
      <c r="A203" s="712"/>
      <c r="B203" s="1557"/>
      <c r="C203" s="1558"/>
      <c r="D203" s="712"/>
      <c r="E203" s="1559"/>
      <c r="F203" s="1980"/>
      <c r="G203" s="712"/>
    </row>
    <row r="204" spans="1:7" x14ac:dyDescent="0.2">
      <c r="A204" s="712"/>
      <c r="B204" s="1557"/>
      <c r="C204" s="1558"/>
      <c r="D204" s="712"/>
      <c r="E204" s="1559"/>
      <c r="F204" s="1980"/>
      <c r="G204" s="712"/>
    </row>
    <row r="205" spans="1:7" x14ac:dyDescent="0.2">
      <c r="A205" s="712"/>
      <c r="B205" s="1557"/>
      <c r="C205" s="1558"/>
      <c r="D205" s="712"/>
      <c r="E205" s="1559"/>
      <c r="F205" s="1980"/>
      <c r="G205" s="712"/>
    </row>
    <row r="206" spans="1:7" x14ac:dyDescent="0.2">
      <c r="A206" s="712"/>
      <c r="B206" s="1557"/>
      <c r="C206" s="1558"/>
      <c r="D206" s="712"/>
      <c r="E206" s="1559"/>
      <c r="F206" s="1980"/>
      <c r="G206" s="712"/>
    </row>
    <row r="207" spans="1:7" x14ac:dyDescent="0.2">
      <c r="A207" s="712"/>
      <c r="B207" s="1557"/>
      <c r="C207" s="1558"/>
      <c r="D207" s="712"/>
      <c r="E207" s="1559"/>
      <c r="F207" s="1980"/>
      <c r="G207" s="712"/>
    </row>
    <row r="208" spans="1:7" x14ac:dyDescent="0.2">
      <c r="A208" s="712"/>
      <c r="B208" s="1557"/>
      <c r="C208" s="1558"/>
      <c r="D208" s="712"/>
      <c r="E208" s="1559"/>
      <c r="F208" s="1980"/>
      <c r="G208" s="712"/>
    </row>
    <row r="209" spans="1:7" x14ac:dyDescent="0.2">
      <c r="A209" s="712"/>
      <c r="B209" s="1557"/>
      <c r="C209" s="1558"/>
      <c r="D209" s="712"/>
      <c r="E209" s="1559"/>
      <c r="F209" s="1980"/>
      <c r="G209" s="712"/>
    </row>
    <row r="210" spans="1:7" x14ac:dyDescent="0.2">
      <c r="A210" s="712"/>
      <c r="B210" s="1557"/>
      <c r="C210" s="1558"/>
      <c r="D210" s="712"/>
      <c r="E210" s="1559"/>
      <c r="F210" s="1980"/>
      <c r="G210" s="712"/>
    </row>
    <row r="211" spans="1:7" x14ac:dyDescent="0.2">
      <c r="A211" s="712"/>
      <c r="B211" s="1557"/>
      <c r="C211" s="1558"/>
      <c r="D211" s="712"/>
      <c r="E211" s="1559"/>
      <c r="F211" s="1980"/>
      <c r="G211" s="712"/>
    </row>
    <row r="212" spans="1:7" x14ac:dyDescent="0.2">
      <c r="A212" s="712"/>
      <c r="B212" s="1557"/>
      <c r="C212" s="1558"/>
      <c r="D212" s="712"/>
      <c r="E212" s="1559"/>
      <c r="F212" s="1980"/>
      <c r="G212" s="712"/>
    </row>
    <row r="213" spans="1:7" x14ac:dyDescent="0.2">
      <c r="A213" s="712"/>
      <c r="B213" s="1557"/>
      <c r="C213" s="1558"/>
      <c r="D213" s="712"/>
      <c r="E213" s="1559"/>
      <c r="F213" s="1980"/>
      <c r="G213" s="712"/>
    </row>
    <row r="214" spans="1:7" x14ac:dyDescent="0.2">
      <c r="A214" s="712"/>
      <c r="B214" s="1557"/>
      <c r="C214" s="1558"/>
      <c r="D214" s="712"/>
      <c r="E214" s="1559"/>
      <c r="F214" s="1980"/>
      <c r="G214" s="712"/>
    </row>
    <row r="215" spans="1:7" x14ac:dyDescent="0.2">
      <c r="A215" s="712"/>
      <c r="B215" s="1557"/>
      <c r="C215" s="1558"/>
      <c r="D215" s="712"/>
      <c r="E215" s="1559"/>
      <c r="F215" s="1980"/>
      <c r="G215" s="712"/>
    </row>
    <row r="216" spans="1:7" x14ac:dyDescent="0.2">
      <c r="A216" s="712"/>
      <c r="B216" s="1557"/>
      <c r="C216" s="1558"/>
      <c r="D216" s="712"/>
      <c r="E216" s="1559"/>
      <c r="F216" s="1980"/>
      <c r="G216" s="712"/>
    </row>
    <row r="217" spans="1:7" x14ac:dyDescent="0.2">
      <c r="A217" s="712"/>
      <c r="B217" s="1557"/>
      <c r="C217" s="1558"/>
      <c r="D217" s="712"/>
      <c r="E217" s="1559"/>
      <c r="F217" s="1980"/>
      <c r="G217" s="712"/>
    </row>
    <row r="218" spans="1:7" x14ac:dyDescent="0.2">
      <c r="A218" s="712"/>
      <c r="B218" s="1557"/>
      <c r="C218" s="1558"/>
      <c r="D218" s="712"/>
      <c r="E218" s="1559"/>
      <c r="F218" s="1980"/>
      <c r="G218" s="712"/>
    </row>
    <row r="219" spans="1:7" x14ac:dyDescent="0.2">
      <c r="A219" s="712"/>
      <c r="B219" s="1557"/>
      <c r="C219" s="1558"/>
      <c r="D219" s="712"/>
      <c r="E219" s="1559"/>
      <c r="F219" s="1980"/>
      <c r="G219" s="712"/>
    </row>
    <row r="220" spans="1:7" x14ac:dyDescent="0.2">
      <c r="A220" s="712"/>
      <c r="B220" s="1557"/>
      <c r="C220" s="1558"/>
      <c r="D220" s="712"/>
      <c r="E220" s="1559"/>
      <c r="F220" s="1980"/>
      <c r="G220" s="712"/>
    </row>
    <row r="221" spans="1:7" x14ac:dyDescent="0.2">
      <c r="A221" s="712"/>
      <c r="B221" s="1557"/>
      <c r="C221" s="1558"/>
      <c r="D221" s="712"/>
      <c r="E221" s="1559"/>
      <c r="F221" s="1980"/>
      <c r="G221" s="712"/>
    </row>
    <row r="222" spans="1:7" x14ac:dyDescent="0.2">
      <c r="A222" s="712"/>
      <c r="B222" s="1557"/>
      <c r="C222" s="1558"/>
      <c r="D222" s="712"/>
      <c r="E222" s="1559"/>
      <c r="F222" s="1980"/>
      <c r="G222" s="712"/>
    </row>
    <row r="223" spans="1:7" x14ac:dyDescent="0.2">
      <c r="A223" s="712"/>
      <c r="B223" s="1557"/>
      <c r="C223" s="1558"/>
      <c r="D223" s="712"/>
      <c r="E223" s="1559"/>
      <c r="F223" s="1980"/>
      <c r="G223" s="712"/>
    </row>
    <row r="224" spans="1:7" x14ac:dyDescent="0.2">
      <c r="A224" s="712"/>
      <c r="B224" s="1557"/>
      <c r="C224" s="1558"/>
      <c r="D224" s="712"/>
      <c r="E224" s="1559"/>
      <c r="F224" s="1980"/>
      <c r="G224" s="712"/>
    </row>
    <row r="225" spans="1:7" x14ac:dyDescent="0.2">
      <c r="A225" s="712"/>
      <c r="B225" s="1557"/>
      <c r="C225" s="1558"/>
      <c r="D225" s="712"/>
      <c r="E225" s="1559"/>
      <c r="F225" s="1980"/>
      <c r="G225" s="712"/>
    </row>
    <row r="226" spans="1:7" x14ac:dyDescent="0.2">
      <c r="A226" s="712"/>
      <c r="B226" s="1557"/>
      <c r="C226" s="1558"/>
      <c r="D226" s="712"/>
      <c r="E226" s="1559"/>
      <c r="F226" s="1980"/>
      <c r="G226" s="712"/>
    </row>
    <row r="227" spans="1:7" x14ac:dyDescent="0.2">
      <c r="A227" s="712"/>
      <c r="B227" s="1557"/>
      <c r="C227" s="1558"/>
      <c r="D227" s="712"/>
      <c r="E227" s="1559"/>
      <c r="F227" s="1980"/>
      <c r="G227" s="712"/>
    </row>
    <row r="228" spans="1:7" x14ac:dyDescent="0.2">
      <c r="A228" s="712"/>
      <c r="B228" s="1557"/>
      <c r="C228" s="1558"/>
      <c r="D228" s="712"/>
      <c r="E228" s="1559"/>
      <c r="F228" s="1980"/>
      <c r="G228" s="712"/>
    </row>
    <row r="229" spans="1:7" x14ac:dyDescent="0.2">
      <c r="A229" s="712"/>
      <c r="B229" s="1557"/>
      <c r="C229" s="1558"/>
      <c r="D229" s="712"/>
      <c r="E229" s="1559"/>
      <c r="F229" s="1980"/>
      <c r="G229" s="712"/>
    </row>
    <row r="230" spans="1:7" x14ac:dyDescent="0.2">
      <c r="A230" s="712"/>
      <c r="B230" s="1557"/>
      <c r="C230" s="1558"/>
      <c r="D230" s="712"/>
      <c r="E230" s="1559"/>
      <c r="F230" s="1980"/>
      <c r="G230" s="712"/>
    </row>
    <row r="231" spans="1:7" x14ac:dyDescent="0.2">
      <c r="A231" s="712"/>
      <c r="B231" s="1557"/>
      <c r="C231" s="1558"/>
      <c r="D231" s="712"/>
      <c r="E231" s="1559"/>
      <c r="F231" s="1980"/>
      <c r="G231" s="712"/>
    </row>
    <row r="232" spans="1:7" x14ac:dyDescent="0.2">
      <c r="A232" s="712"/>
      <c r="B232" s="1557"/>
      <c r="C232" s="1558"/>
      <c r="D232" s="712"/>
      <c r="E232" s="1559"/>
      <c r="F232" s="1980"/>
      <c r="G232" s="712"/>
    </row>
    <row r="233" spans="1:7" x14ac:dyDescent="0.2">
      <c r="A233" s="712"/>
      <c r="B233" s="1557"/>
      <c r="C233" s="1558"/>
      <c r="D233" s="712"/>
      <c r="E233" s="1559"/>
      <c r="F233" s="1980"/>
      <c r="G233" s="712"/>
    </row>
    <row r="234" spans="1:7" x14ac:dyDescent="0.2">
      <c r="A234" s="712"/>
      <c r="B234" s="1557"/>
      <c r="C234" s="1558"/>
      <c r="D234" s="712"/>
      <c r="E234" s="1559"/>
      <c r="F234" s="1980"/>
      <c r="G234" s="712"/>
    </row>
    <row r="235" spans="1:7" x14ac:dyDescent="0.2">
      <c r="A235" s="712"/>
      <c r="B235" s="1557"/>
      <c r="C235" s="1558"/>
      <c r="D235" s="712"/>
      <c r="E235" s="1559"/>
      <c r="F235" s="1980"/>
      <c r="G235" s="712"/>
    </row>
    <row r="236" spans="1:7" x14ac:dyDescent="0.2">
      <c r="A236" s="712"/>
      <c r="B236" s="1557"/>
      <c r="C236" s="1558"/>
      <c r="D236" s="712"/>
      <c r="E236" s="1559"/>
      <c r="F236" s="1980"/>
      <c r="G236" s="712"/>
    </row>
    <row r="237" spans="1:7" x14ac:dyDescent="0.2">
      <c r="A237" s="712"/>
      <c r="B237" s="1557"/>
      <c r="C237" s="1558"/>
      <c r="D237" s="712"/>
      <c r="E237" s="1559"/>
      <c r="F237" s="1980"/>
      <c r="G237" s="712"/>
    </row>
    <row r="238" spans="1:7" x14ac:dyDescent="0.2">
      <c r="A238" s="712"/>
      <c r="B238" s="1557"/>
      <c r="C238" s="1558"/>
      <c r="D238" s="712"/>
      <c r="E238" s="1559"/>
      <c r="F238" s="1980"/>
      <c r="G238" s="712"/>
    </row>
    <row r="239" spans="1:7" x14ac:dyDescent="0.2">
      <c r="A239" s="712"/>
      <c r="B239" s="1557"/>
      <c r="C239" s="1558"/>
      <c r="D239" s="712"/>
      <c r="E239" s="1559"/>
      <c r="F239" s="1980"/>
      <c r="G239" s="712"/>
    </row>
    <row r="240" spans="1:7" x14ac:dyDescent="0.2">
      <c r="A240" s="712"/>
      <c r="B240" s="1557"/>
      <c r="C240" s="1558"/>
      <c r="D240" s="712"/>
      <c r="E240" s="1559"/>
      <c r="F240" s="1980"/>
      <c r="G240" s="712"/>
    </row>
    <row r="241" spans="1:7" x14ac:dyDescent="0.2">
      <c r="A241" s="712"/>
      <c r="B241" s="1557"/>
      <c r="C241" s="1558"/>
      <c r="D241" s="712"/>
      <c r="E241" s="1559"/>
      <c r="F241" s="1980"/>
      <c r="G241" s="712"/>
    </row>
    <row r="242" spans="1:7" x14ac:dyDescent="0.2">
      <c r="A242" s="712"/>
      <c r="B242" s="1557"/>
      <c r="C242" s="1558"/>
      <c r="D242" s="712"/>
      <c r="E242" s="1559"/>
      <c r="F242" s="1980"/>
      <c r="G242" s="712"/>
    </row>
    <row r="243" spans="1:7" x14ac:dyDescent="0.2">
      <c r="A243" s="712"/>
      <c r="B243" s="1557"/>
      <c r="C243" s="1558"/>
      <c r="D243" s="712"/>
      <c r="E243" s="1559"/>
      <c r="F243" s="1980"/>
      <c r="G243" s="712"/>
    </row>
    <row r="244" spans="1:7" x14ac:dyDescent="0.2">
      <c r="A244" s="712"/>
      <c r="B244" s="1557"/>
      <c r="C244" s="1558"/>
      <c r="D244" s="712"/>
      <c r="E244" s="1559"/>
      <c r="F244" s="1980"/>
      <c r="G244" s="712"/>
    </row>
    <row r="245" spans="1:7" x14ac:dyDescent="0.2">
      <c r="A245" s="712"/>
      <c r="B245" s="1557"/>
      <c r="C245" s="1558"/>
      <c r="D245" s="712"/>
      <c r="E245" s="1559"/>
      <c r="F245" s="1980"/>
      <c r="G245" s="712"/>
    </row>
    <row r="246" spans="1:7" x14ac:dyDescent="0.2">
      <c r="A246" s="712"/>
      <c r="B246" s="1557"/>
      <c r="C246" s="1558"/>
      <c r="D246" s="712"/>
      <c r="E246" s="1559"/>
      <c r="F246" s="1980"/>
      <c r="G246" s="712"/>
    </row>
    <row r="247" spans="1:7" x14ac:dyDescent="0.2">
      <c r="A247" s="712"/>
      <c r="B247" s="1557"/>
      <c r="C247" s="1558"/>
      <c r="D247" s="712"/>
      <c r="E247" s="1559"/>
      <c r="F247" s="1980"/>
      <c r="G247" s="712"/>
    </row>
    <row r="248" spans="1:7" x14ac:dyDescent="0.2">
      <c r="A248" s="712"/>
      <c r="B248" s="1557"/>
      <c r="C248" s="1558"/>
      <c r="D248" s="712"/>
      <c r="E248" s="1559"/>
      <c r="F248" s="1980"/>
      <c r="G248" s="712"/>
    </row>
    <row r="249" spans="1:7" x14ac:dyDescent="0.2">
      <c r="A249" s="712"/>
      <c r="B249" s="1557"/>
      <c r="C249" s="1558"/>
      <c r="D249" s="712"/>
      <c r="E249" s="1559"/>
      <c r="F249" s="1980"/>
      <c r="G249" s="712"/>
    </row>
    <row r="250" spans="1:7" x14ac:dyDescent="0.2">
      <c r="A250" s="712"/>
      <c r="B250" s="1557"/>
      <c r="C250" s="1558"/>
      <c r="D250" s="712"/>
      <c r="E250" s="1559"/>
      <c r="F250" s="1980"/>
      <c r="G250" s="712"/>
    </row>
    <row r="251" spans="1:7" x14ac:dyDescent="0.2">
      <c r="A251" s="712"/>
      <c r="B251" s="1557"/>
      <c r="C251" s="1558"/>
      <c r="D251" s="712"/>
      <c r="E251" s="1559"/>
      <c r="F251" s="1980"/>
      <c r="G251" s="712"/>
    </row>
    <row r="252" spans="1:7" x14ac:dyDescent="0.2">
      <c r="A252" s="712"/>
      <c r="B252" s="1557"/>
      <c r="C252" s="1558"/>
      <c r="D252" s="712"/>
      <c r="E252" s="1559"/>
      <c r="F252" s="1980"/>
      <c r="G252" s="712"/>
    </row>
    <row r="253" spans="1:7" x14ac:dyDescent="0.2">
      <c r="A253" s="712"/>
      <c r="B253" s="1557"/>
      <c r="C253" s="1558"/>
      <c r="D253" s="712"/>
      <c r="E253" s="1559"/>
      <c r="F253" s="1980"/>
      <c r="G253" s="712"/>
    </row>
    <row r="254" spans="1:7" x14ac:dyDescent="0.2">
      <c r="A254" s="712"/>
      <c r="B254" s="1557"/>
      <c r="C254" s="1558"/>
      <c r="D254" s="712"/>
      <c r="E254" s="1559"/>
      <c r="F254" s="1980"/>
      <c r="G254" s="712"/>
    </row>
    <row r="255" spans="1:7" x14ac:dyDescent="0.2">
      <c r="A255" s="712"/>
      <c r="B255" s="1557"/>
      <c r="C255" s="1558"/>
      <c r="D255" s="712"/>
      <c r="E255" s="1559"/>
      <c r="F255" s="1980"/>
      <c r="G255" s="712"/>
    </row>
    <row r="256" spans="1:7" x14ac:dyDescent="0.2">
      <c r="A256" s="712"/>
      <c r="B256" s="1557"/>
      <c r="C256" s="1558"/>
      <c r="D256" s="712"/>
      <c r="E256" s="1559"/>
      <c r="F256" s="1980"/>
      <c r="G256" s="712"/>
    </row>
    <row r="257" spans="1:7" x14ac:dyDescent="0.2">
      <c r="A257" s="712"/>
      <c r="B257" s="1557"/>
      <c r="C257" s="1558"/>
      <c r="D257" s="712"/>
      <c r="E257" s="1559"/>
      <c r="F257" s="1980"/>
      <c r="G257" s="712"/>
    </row>
    <row r="258" spans="1:7" x14ac:dyDescent="0.2">
      <c r="A258" s="712"/>
      <c r="B258" s="1557"/>
      <c r="C258" s="1558"/>
      <c r="D258" s="712"/>
      <c r="E258" s="1559"/>
      <c r="F258" s="1980"/>
      <c r="G258" s="712"/>
    </row>
    <row r="259" spans="1:7" x14ac:dyDescent="0.2">
      <c r="A259" s="712"/>
      <c r="B259" s="1557"/>
      <c r="C259" s="1558"/>
      <c r="D259" s="712"/>
      <c r="E259" s="1559"/>
      <c r="F259" s="1980"/>
      <c r="G259" s="712"/>
    </row>
    <row r="260" spans="1:7" x14ac:dyDescent="0.2">
      <c r="A260" s="712"/>
      <c r="B260" s="1557"/>
      <c r="C260" s="1558"/>
      <c r="D260" s="712"/>
      <c r="E260" s="1559"/>
      <c r="F260" s="1980"/>
      <c r="G260" s="712"/>
    </row>
    <row r="261" spans="1:7" x14ac:dyDescent="0.2">
      <c r="A261" s="712"/>
      <c r="B261" s="1557"/>
      <c r="C261" s="1558"/>
      <c r="D261" s="712"/>
      <c r="E261" s="1559"/>
      <c r="F261" s="1980"/>
      <c r="G261" s="712"/>
    </row>
    <row r="262" spans="1:7" x14ac:dyDescent="0.2">
      <c r="A262" s="712"/>
      <c r="B262" s="1557"/>
      <c r="C262" s="1558"/>
      <c r="D262" s="712"/>
      <c r="E262" s="1559"/>
      <c r="F262" s="1980"/>
      <c r="G262" s="712"/>
    </row>
    <row r="263" spans="1:7" x14ac:dyDescent="0.2">
      <c r="A263" s="712"/>
      <c r="B263" s="1557"/>
      <c r="C263" s="1558"/>
      <c r="D263" s="712"/>
      <c r="E263" s="1559"/>
      <c r="F263" s="1980"/>
      <c r="G263" s="712"/>
    </row>
    <row r="264" spans="1:7" x14ac:dyDescent="0.2">
      <c r="A264" s="712"/>
      <c r="B264" s="1557"/>
      <c r="C264" s="1558"/>
      <c r="D264" s="712"/>
      <c r="E264" s="1559"/>
      <c r="F264" s="1980"/>
      <c r="G264" s="712"/>
    </row>
    <row r="265" spans="1:7" x14ac:dyDescent="0.2">
      <c r="A265" s="712"/>
      <c r="B265" s="1557"/>
      <c r="C265" s="1558"/>
      <c r="D265" s="712"/>
      <c r="E265" s="1559"/>
      <c r="F265" s="1980"/>
      <c r="G265" s="712"/>
    </row>
    <row r="266" spans="1:7" x14ac:dyDescent="0.2">
      <c r="A266" s="712"/>
      <c r="B266" s="1557"/>
      <c r="C266" s="1558"/>
      <c r="D266" s="712"/>
      <c r="E266" s="1559"/>
      <c r="F266" s="1980"/>
      <c r="G266" s="712"/>
    </row>
    <row r="267" spans="1:7" x14ac:dyDescent="0.2">
      <c r="A267" s="712"/>
      <c r="B267" s="1557"/>
      <c r="C267" s="1558"/>
      <c r="D267" s="712"/>
      <c r="E267" s="1559"/>
      <c r="F267" s="1980"/>
      <c r="G267" s="712"/>
    </row>
    <row r="268" spans="1:7" x14ac:dyDescent="0.2">
      <c r="A268" s="712"/>
      <c r="B268" s="1557"/>
      <c r="C268" s="1558"/>
      <c r="D268" s="712"/>
      <c r="E268" s="1559"/>
      <c r="F268" s="1980"/>
      <c r="G268" s="712"/>
    </row>
    <row r="269" spans="1:7" x14ac:dyDescent="0.2">
      <c r="A269" s="712"/>
      <c r="B269" s="712"/>
      <c r="C269" s="1558"/>
      <c r="D269" s="712"/>
      <c r="E269" s="1559"/>
      <c r="F269" s="1980"/>
      <c r="G269" s="712"/>
    </row>
    <row r="270" spans="1:7" x14ac:dyDescent="0.2">
      <c r="A270" s="712"/>
      <c r="B270" s="712"/>
      <c r="C270" s="1558"/>
      <c r="D270" s="712"/>
      <c r="E270" s="1559"/>
      <c r="F270" s="1980"/>
      <c r="G270" s="712"/>
    </row>
    <row r="271" spans="1:7" x14ac:dyDescent="0.2">
      <c r="A271" s="712"/>
      <c r="B271" s="712"/>
      <c r="C271" s="1558"/>
      <c r="D271" s="712"/>
      <c r="E271" s="1559"/>
      <c r="F271" s="1980"/>
      <c r="G271" s="712"/>
    </row>
    <row r="272" spans="1:7" x14ac:dyDescent="0.2">
      <c r="A272" s="712"/>
      <c r="B272" s="712"/>
      <c r="C272" s="1558"/>
      <c r="D272" s="712"/>
      <c r="E272" s="1559"/>
      <c r="F272" s="1980"/>
      <c r="G272" s="712"/>
    </row>
    <row r="273" spans="1:7" x14ac:dyDescent="0.2">
      <c r="A273" s="712"/>
      <c r="B273" s="712"/>
      <c r="C273" s="1558"/>
      <c r="D273" s="712"/>
      <c r="E273" s="1559"/>
      <c r="F273" s="1980"/>
      <c r="G273" s="712"/>
    </row>
    <row r="274" spans="1:7" x14ac:dyDescent="0.2">
      <c r="A274" s="712"/>
      <c r="B274" s="712"/>
      <c r="C274" s="1558"/>
      <c r="D274" s="712"/>
      <c r="E274" s="1559"/>
      <c r="F274" s="1980"/>
      <c r="G274" s="712"/>
    </row>
    <row r="275" spans="1:7" x14ac:dyDescent="0.2">
      <c r="A275" s="712"/>
      <c r="B275" s="712"/>
      <c r="C275" s="1558"/>
      <c r="D275" s="712"/>
      <c r="E275" s="1559"/>
      <c r="F275" s="1980"/>
      <c r="G275" s="712"/>
    </row>
    <row r="276" spans="1:7" x14ac:dyDescent="0.2">
      <c r="A276" s="712"/>
      <c r="B276" s="712"/>
      <c r="C276" s="1558"/>
      <c r="D276" s="712"/>
      <c r="E276" s="1559"/>
      <c r="F276" s="1980"/>
      <c r="G276" s="712"/>
    </row>
    <row r="277" spans="1:7" x14ac:dyDescent="0.2">
      <c r="A277" s="712"/>
      <c r="B277" s="712"/>
      <c r="C277" s="1558"/>
      <c r="D277" s="712"/>
      <c r="E277" s="1559"/>
      <c r="F277" s="1980"/>
      <c r="G277" s="712"/>
    </row>
    <row r="278" spans="1:7" x14ac:dyDescent="0.2">
      <c r="A278" s="712"/>
      <c r="B278" s="712"/>
      <c r="C278" s="1558"/>
      <c r="D278" s="712"/>
      <c r="E278" s="1559"/>
      <c r="F278" s="1980"/>
      <c r="G278" s="712"/>
    </row>
    <row r="279" spans="1:7" x14ac:dyDescent="0.2">
      <c r="A279" s="712"/>
      <c r="B279" s="712"/>
      <c r="C279" s="1558"/>
      <c r="D279" s="712"/>
      <c r="E279" s="1559"/>
      <c r="F279" s="1980"/>
      <c r="G279" s="712"/>
    </row>
    <row r="280" spans="1:7" x14ac:dyDescent="0.2">
      <c r="A280" s="712"/>
      <c r="B280" s="712"/>
      <c r="C280" s="1558"/>
      <c r="D280" s="712"/>
      <c r="E280" s="1559"/>
      <c r="F280" s="1980"/>
      <c r="G280" s="712"/>
    </row>
    <row r="281" spans="1:7" x14ac:dyDescent="0.2">
      <c r="A281" s="712"/>
      <c r="B281" s="712"/>
      <c r="C281" s="1558"/>
      <c r="D281" s="712"/>
      <c r="E281" s="1559"/>
      <c r="F281" s="1980"/>
      <c r="G281" s="712"/>
    </row>
    <row r="282" spans="1:7" x14ac:dyDescent="0.2">
      <c r="A282" s="712"/>
      <c r="B282" s="712"/>
      <c r="C282" s="1558"/>
      <c r="D282" s="712"/>
      <c r="E282" s="1559"/>
      <c r="F282" s="1980"/>
      <c r="G282" s="712"/>
    </row>
    <row r="283" spans="1:7" x14ac:dyDescent="0.2">
      <c r="A283" s="712"/>
      <c r="B283" s="712"/>
      <c r="C283" s="1558"/>
      <c r="D283" s="712"/>
      <c r="E283" s="1559"/>
      <c r="F283" s="1980"/>
      <c r="G283" s="712"/>
    </row>
    <row r="284" spans="1:7" x14ac:dyDescent="0.2">
      <c r="A284" s="712"/>
      <c r="B284" s="712"/>
      <c r="C284" s="1558"/>
      <c r="D284" s="712"/>
      <c r="E284" s="1559"/>
      <c r="F284" s="1980"/>
      <c r="G284" s="712"/>
    </row>
    <row r="285" spans="1:7" x14ac:dyDescent="0.2">
      <c r="A285" s="712"/>
      <c r="B285" s="712"/>
      <c r="C285" s="1558"/>
      <c r="D285" s="712"/>
      <c r="E285" s="1559"/>
      <c r="F285" s="1980"/>
      <c r="G285" s="712"/>
    </row>
    <row r="286" spans="1:7" x14ac:dyDescent="0.2">
      <c r="A286" s="712"/>
      <c r="B286" s="712"/>
      <c r="C286" s="1558"/>
      <c r="D286" s="712"/>
      <c r="E286" s="1559"/>
      <c r="F286" s="1980"/>
      <c r="G286" s="712"/>
    </row>
    <row r="287" spans="1:7" x14ac:dyDescent="0.2">
      <c r="A287" s="712"/>
      <c r="B287" s="712"/>
      <c r="C287" s="1558"/>
      <c r="D287" s="712"/>
      <c r="E287" s="1559"/>
      <c r="F287" s="1980"/>
      <c r="G287" s="712"/>
    </row>
    <row r="288" spans="1:7" x14ac:dyDescent="0.2">
      <c r="A288" s="712"/>
      <c r="B288" s="712"/>
      <c r="C288" s="1558"/>
      <c r="D288" s="712"/>
      <c r="E288" s="1559"/>
      <c r="F288" s="1980"/>
      <c r="G288" s="712"/>
    </row>
    <row r="289" spans="1:7" x14ac:dyDescent="0.2">
      <c r="A289" s="712"/>
      <c r="B289" s="712"/>
      <c r="C289" s="1558"/>
      <c r="D289" s="712"/>
      <c r="E289" s="1559"/>
      <c r="F289" s="1980"/>
      <c r="G289" s="712"/>
    </row>
    <row r="290" spans="1:7" x14ac:dyDescent="0.2">
      <c r="A290" s="712"/>
      <c r="B290" s="712"/>
      <c r="C290" s="1558"/>
      <c r="D290" s="712"/>
      <c r="E290" s="1559"/>
      <c r="F290" s="1980"/>
      <c r="G290" s="712"/>
    </row>
    <row r="291" spans="1:7" ht="12" customHeight="1" x14ac:dyDescent="0.2">
      <c r="A291" s="712"/>
      <c r="B291" s="712"/>
      <c r="C291" s="1558"/>
      <c r="D291" s="712"/>
      <c r="E291" s="1559"/>
      <c r="F291" s="1980"/>
      <c r="G291" s="712"/>
    </row>
    <row r="292" spans="1:7" ht="12" customHeight="1" x14ac:dyDescent="0.2">
      <c r="A292" s="712"/>
      <c r="B292" s="712"/>
      <c r="C292" s="1558"/>
      <c r="D292" s="712"/>
      <c r="E292" s="1559"/>
      <c r="F292" s="1980"/>
      <c r="G292" s="712"/>
    </row>
    <row r="293" spans="1:7" ht="12" customHeight="1" x14ac:dyDescent="0.2">
      <c r="A293" s="712"/>
      <c r="B293" s="712"/>
      <c r="C293" s="1558"/>
      <c r="D293" s="712"/>
      <c r="E293" s="1559"/>
      <c r="F293" s="1980"/>
      <c r="G293" s="712"/>
    </row>
    <row r="294" spans="1:7" ht="12" customHeight="1" x14ac:dyDescent="0.2">
      <c r="A294" s="712"/>
      <c r="B294" s="712"/>
      <c r="C294" s="1558"/>
      <c r="D294" s="712"/>
      <c r="E294" s="1559"/>
      <c r="F294" s="1980"/>
      <c r="G294" s="712"/>
    </row>
    <row r="295" spans="1:7" ht="12" customHeight="1" x14ac:dyDescent="0.2">
      <c r="A295" s="712"/>
      <c r="B295" s="712"/>
      <c r="C295" s="1558"/>
      <c r="D295" s="712"/>
      <c r="E295" s="1559"/>
      <c r="F295" s="1980"/>
      <c r="G295" s="712"/>
    </row>
    <row r="296" spans="1:7" ht="12" customHeight="1" x14ac:dyDescent="0.2">
      <c r="A296" s="712"/>
      <c r="B296" s="712"/>
      <c r="C296" s="1558"/>
      <c r="D296" s="712"/>
      <c r="E296" s="1559"/>
      <c r="F296" s="1980"/>
      <c r="G296" s="712"/>
    </row>
    <row r="297" spans="1:7" ht="12" customHeight="1" x14ac:dyDescent="0.2">
      <c r="A297" s="712"/>
      <c r="B297" s="712"/>
      <c r="C297" s="1558"/>
      <c r="D297" s="712"/>
      <c r="E297" s="1559"/>
      <c r="F297" s="1980"/>
      <c r="G297" s="712"/>
    </row>
    <row r="298" spans="1:7" ht="12" customHeight="1" x14ac:dyDescent="0.2">
      <c r="A298" s="712"/>
      <c r="B298" s="712"/>
      <c r="C298" s="1558"/>
      <c r="D298" s="712"/>
      <c r="E298" s="1559"/>
      <c r="F298" s="1980"/>
      <c r="G298" s="712"/>
    </row>
    <row r="299" spans="1:7" ht="12" customHeight="1" x14ac:dyDescent="0.2">
      <c r="A299" s="712"/>
      <c r="B299" s="712"/>
      <c r="C299" s="1558"/>
      <c r="D299" s="712"/>
      <c r="E299" s="1559"/>
      <c r="F299" s="1980"/>
      <c r="G299" s="712"/>
    </row>
    <row r="300" spans="1:7" ht="12" customHeight="1" x14ac:dyDescent="0.2">
      <c r="A300" s="712"/>
      <c r="B300" s="712"/>
      <c r="C300" s="1558"/>
      <c r="D300" s="712"/>
      <c r="E300" s="1559"/>
      <c r="F300" s="1980"/>
      <c r="G300" s="712"/>
    </row>
    <row r="301" spans="1:7" ht="12" customHeight="1" x14ac:dyDescent="0.2">
      <c r="A301" s="712"/>
      <c r="B301" s="712"/>
      <c r="C301" s="1558"/>
      <c r="D301" s="712"/>
      <c r="E301" s="1559"/>
      <c r="F301" s="1980"/>
      <c r="G301" s="712"/>
    </row>
    <row r="302" spans="1:7" ht="12" customHeight="1" x14ac:dyDescent="0.2">
      <c r="A302" s="712"/>
      <c r="B302" s="712"/>
      <c r="C302" s="1558"/>
      <c r="D302" s="712"/>
      <c r="E302" s="1559"/>
      <c r="F302" s="1980"/>
      <c r="G302" s="712"/>
    </row>
    <row r="303" spans="1:7" ht="12" customHeight="1" x14ac:dyDescent="0.2">
      <c r="A303" s="712"/>
      <c r="B303" s="712"/>
      <c r="C303" s="1558"/>
      <c r="D303" s="712"/>
      <c r="E303" s="1559"/>
      <c r="F303" s="1980"/>
      <c r="G303" s="712"/>
    </row>
    <row r="304" spans="1:7" ht="12" customHeight="1" x14ac:dyDescent="0.2">
      <c r="A304" s="712"/>
      <c r="B304" s="712"/>
      <c r="C304" s="1558"/>
      <c r="D304" s="712"/>
      <c r="E304" s="1559"/>
      <c r="F304" s="1980"/>
      <c r="G304" s="712"/>
    </row>
    <row r="305" spans="1:7" ht="12" customHeight="1" x14ac:dyDescent="0.2">
      <c r="A305" s="712"/>
      <c r="B305" s="712"/>
      <c r="C305" s="1558"/>
      <c r="D305" s="712"/>
      <c r="E305" s="1559"/>
      <c r="F305" s="1980"/>
      <c r="G305" s="712"/>
    </row>
    <row r="306" spans="1:7" ht="12" customHeight="1" x14ac:dyDescent="0.2">
      <c r="A306" s="712"/>
      <c r="B306" s="712"/>
      <c r="C306" s="1558"/>
      <c r="D306" s="712"/>
      <c r="E306" s="1559"/>
      <c r="F306" s="1980"/>
      <c r="G306" s="712"/>
    </row>
    <row r="307" spans="1:7" ht="12" customHeight="1" x14ac:dyDescent="0.2">
      <c r="A307" s="712"/>
      <c r="B307" s="712"/>
      <c r="C307" s="1558"/>
      <c r="D307" s="712"/>
      <c r="E307" s="1559"/>
      <c r="F307" s="1980"/>
      <c r="G307" s="712"/>
    </row>
    <row r="308" spans="1:7" ht="12" customHeight="1" x14ac:dyDescent="0.2">
      <c r="A308" s="712"/>
      <c r="B308" s="712"/>
      <c r="C308" s="1558"/>
      <c r="D308" s="712"/>
      <c r="E308" s="1559"/>
      <c r="F308" s="1980"/>
      <c r="G308" s="712"/>
    </row>
    <row r="309" spans="1:7" ht="12" customHeight="1" x14ac:dyDescent="0.2">
      <c r="A309" s="712"/>
      <c r="B309" s="712"/>
      <c r="C309" s="1558"/>
      <c r="D309" s="712"/>
      <c r="E309" s="1559"/>
      <c r="F309" s="1980"/>
      <c r="G309" s="712"/>
    </row>
    <row r="310" spans="1:7" ht="12" customHeight="1" x14ac:dyDescent="0.2">
      <c r="A310" s="712"/>
      <c r="B310" s="712"/>
      <c r="C310" s="1558"/>
      <c r="D310" s="712"/>
      <c r="E310" s="1559"/>
      <c r="F310" s="1980"/>
      <c r="G310" s="712"/>
    </row>
    <row r="311" spans="1:7" ht="12" customHeight="1" x14ac:dyDescent="0.2">
      <c r="A311" s="712"/>
      <c r="B311" s="712"/>
      <c r="C311" s="1558"/>
      <c r="D311" s="712"/>
      <c r="E311" s="1559"/>
      <c r="F311" s="1980"/>
      <c r="G311" s="712"/>
    </row>
    <row r="312" spans="1:7" ht="12" customHeight="1" x14ac:dyDescent="0.2">
      <c r="A312" s="712"/>
      <c r="B312" s="712"/>
      <c r="C312" s="1558"/>
      <c r="D312" s="712"/>
      <c r="E312" s="1559"/>
      <c r="F312" s="1980"/>
      <c r="G312" s="712"/>
    </row>
    <row r="313" spans="1:7" ht="12" customHeight="1" x14ac:dyDescent="0.2">
      <c r="A313" s="712"/>
      <c r="B313" s="712"/>
      <c r="C313" s="1558"/>
      <c r="D313" s="712"/>
      <c r="E313" s="1559"/>
      <c r="F313" s="1980"/>
      <c r="G313" s="712"/>
    </row>
    <row r="314" spans="1:7" ht="12" customHeight="1" x14ac:dyDescent="0.2">
      <c r="A314" s="712"/>
      <c r="B314" s="712"/>
      <c r="C314" s="1558"/>
      <c r="D314" s="712"/>
      <c r="E314" s="1559"/>
      <c r="F314" s="1980"/>
      <c r="G314" s="712"/>
    </row>
    <row r="315" spans="1:7" ht="12" customHeight="1" x14ac:dyDescent="0.2">
      <c r="A315" s="712"/>
      <c r="B315" s="712"/>
      <c r="C315" s="1558"/>
      <c r="D315" s="712"/>
      <c r="E315" s="1559"/>
      <c r="F315" s="1980"/>
      <c r="G315" s="712"/>
    </row>
    <row r="316" spans="1:7" ht="12" customHeight="1" x14ac:dyDescent="0.2">
      <c r="A316" s="712"/>
      <c r="B316" s="712"/>
      <c r="C316" s="1558"/>
      <c r="D316" s="712"/>
      <c r="E316" s="1559"/>
      <c r="F316" s="1980"/>
      <c r="G316" s="712"/>
    </row>
    <row r="317" spans="1:7" ht="12" customHeight="1" x14ac:dyDescent="0.2">
      <c r="A317" s="712"/>
      <c r="B317" s="712"/>
      <c r="C317" s="1558"/>
      <c r="D317" s="712"/>
      <c r="E317" s="1559"/>
      <c r="F317" s="1980"/>
      <c r="G317" s="712"/>
    </row>
    <row r="318" spans="1:7" ht="12" customHeight="1" x14ac:dyDescent="0.2">
      <c r="A318" s="712"/>
      <c r="B318" s="712"/>
      <c r="C318" s="1558"/>
      <c r="D318" s="712"/>
      <c r="E318" s="1559"/>
      <c r="F318" s="1980"/>
      <c r="G318" s="712"/>
    </row>
    <row r="319" spans="1:7" ht="12" customHeight="1" x14ac:dyDescent="0.2">
      <c r="A319" s="712"/>
      <c r="B319" s="712"/>
      <c r="C319" s="1558"/>
      <c r="D319" s="712"/>
      <c r="E319" s="1559"/>
      <c r="F319" s="1980"/>
      <c r="G319" s="712"/>
    </row>
    <row r="320" spans="1:7" ht="12" customHeight="1" x14ac:dyDescent="0.2">
      <c r="A320" s="712"/>
      <c r="B320" s="712"/>
      <c r="C320" s="1558"/>
      <c r="D320" s="712"/>
      <c r="E320" s="1559"/>
      <c r="F320" s="1980"/>
      <c r="G320" s="712"/>
    </row>
    <row r="321" spans="1:7" ht="12" customHeight="1" x14ac:dyDescent="0.2">
      <c r="A321" s="712"/>
      <c r="B321" s="712"/>
      <c r="C321" s="1558"/>
      <c r="D321" s="712"/>
      <c r="E321" s="1559"/>
      <c r="F321" s="1980"/>
      <c r="G321" s="712"/>
    </row>
    <row r="322" spans="1:7" ht="12" customHeight="1" x14ac:dyDescent="0.2">
      <c r="A322" s="712"/>
      <c r="B322" s="712"/>
      <c r="C322" s="1558"/>
      <c r="D322" s="712"/>
      <c r="E322" s="1559"/>
      <c r="F322" s="1980"/>
      <c r="G322" s="712"/>
    </row>
    <row r="323" spans="1:7" ht="12" customHeight="1" x14ac:dyDescent="0.2">
      <c r="A323" s="712"/>
      <c r="B323" s="712"/>
      <c r="C323" s="1558"/>
      <c r="D323" s="712"/>
      <c r="E323" s="1559"/>
      <c r="F323" s="1980"/>
      <c r="G323" s="712"/>
    </row>
    <row r="324" spans="1:7" ht="12" customHeight="1" x14ac:dyDescent="0.2">
      <c r="A324" s="712"/>
      <c r="B324" s="712"/>
      <c r="C324" s="1558"/>
      <c r="D324" s="712"/>
      <c r="E324" s="1559"/>
      <c r="F324" s="1980"/>
      <c r="G324" s="712"/>
    </row>
    <row r="325" spans="1:7" ht="12" customHeight="1" x14ac:dyDescent="0.2">
      <c r="A325" s="712"/>
      <c r="B325" s="712"/>
      <c r="C325" s="1558"/>
      <c r="D325" s="712"/>
      <c r="E325" s="1559"/>
      <c r="F325" s="1980"/>
      <c r="G325" s="712"/>
    </row>
    <row r="326" spans="1:7" ht="12" customHeight="1" x14ac:dyDescent="0.2">
      <c r="A326" s="712"/>
      <c r="B326" s="712"/>
      <c r="C326" s="1558"/>
      <c r="D326" s="712"/>
      <c r="E326" s="1559"/>
      <c r="F326" s="1980"/>
      <c r="G326" s="712"/>
    </row>
    <row r="327" spans="1:7" ht="12" customHeight="1" x14ac:dyDescent="0.2">
      <c r="A327" s="712"/>
      <c r="B327" s="712"/>
      <c r="C327" s="1558"/>
      <c r="D327" s="712"/>
      <c r="E327" s="1559"/>
      <c r="F327" s="1980"/>
      <c r="G327" s="712"/>
    </row>
    <row r="328" spans="1:7" ht="12" customHeight="1" x14ac:dyDescent="0.2">
      <c r="A328" s="712"/>
      <c r="B328" s="712"/>
      <c r="C328" s="1558"/>
      <c r="D328" s="712"/>
      <c r="E328" s="1559"/>
      <c r="F328" s="1980"/>
      <c r="G328" s="712"/>
    </row>
    <row r="329" spans="1:7" ht="12" customHeight="1" x14ac:dyDescent="0.2"/>
    <row r="330" spans="1:7" ht="12" customHeight="1" x14ac:dyDescent="0.2"/>
    <row r="331" spans="1:7" ht="12" customHeight="1" x14ac:dyDescent="0.2"/>
    <row r="332" spans="1:7" ht="12" customHeight="1" x14ac:dyDescent="0.2"/>
    <row r="333" spans="1:7" ht="12" customHeight="1" x14ac:dyDescent="0.2"/>
    <row r="334" spans="1:7" ht="12" customHeight="1" x14ac:dyDescent="0.2"/>
    <row r="335" spans="1:7" ht="12" customHeight="1" x14ac:dyDescent="0.2"/>
    <row r="336" spans="1:7" ht="12" customHeight="1" x14ac:dyDescent="0.2"/>
    <row r="337" ht="12" customHeight="1" x14ac:dyDescent="0.2"/>
    <row r="338" ht="12" customHeight="1" x14ac:dyDescent="0.2"/>
    <row r="339" ht="12" customHeight="1" x14ac:dyDescent="0.2"/>
    <row r="340" ht="12.75" customHeight="1" x14ac:dyDescent="0.2"/>
    <row r="341" ht="12.75" customHeight="1" x14ac:dyDescent="0.2"/>
  </sheetData>
  <dataValidations disablePrompts="1" count="1">
    <dataValidation type="custom" allowBlank="1" showInputMessage="1" showErrorMessage="1" error="Vnos Cena/EM je dovoljen na dve decimalni mesti." sqref="F25:F28 F30:F32 F37:F44 F46:F48 F50:F52 F54:F56 F58 F63:F64 F66 F68 F77 F73 F75 F82:F88 F90:F93 F95:F96 F100:F104" xr:uid="{A1150E49-B48C-4595-9523-A048F60141D7}">
      <formula1>F25=ROUND(F25,2)</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4E93B-0D02-4810-B06A-F64A11A9ECE3}">
  <sheetPr>
    <tabColor theme="3" tint="0.59999389629810485"/>
  </sheetPr>
  <dimension ref="A1:BU377"/>
  <sheetViews>
    <sheetView workbookViewId="0">
      <selection activeCell="I11" sqref="I11"/>
    </sheetView>
  </sheetViews>
  <sheetFormatPr defaultRowHeight="12.75" x14ac:dyDescent="0.2"/>
  <cols>
    <col min="1" max="1" width="5.7109375" style="1491" customWidth="1"/>
    <col min="2" max="2" width="9.7109375" style="1491" customWidth="1"/>
    <col min="3" max="3" width="45.7109375" style="1599" customWidth="1"/>
    <col min="4" max="4" width="5.7109375" style="1491" customWidth="1"/>
    <col min="5" max="5" width="10.7109375" style="1505" customWidth="1"/>
    <col min="6" max="6" width="11.7109375" style="1998" customWidth="1"/>
    <col min="7" max="7" width="12.7109375" style="1491" customWidth="1"/>
    <col min="8" max="15" width="9.140625" style="1491"/>
    <col min="16" max="16" width="12.85546875" style="1491" customWidth="1"/>
    <col min="17" max="256" width="9.140625" style="1491"/>
    <col min="257" max="257" width="5.7109375" style="1491" customWidth="1"/>
    <col min="258" max="258" width="7.85546875" style="1491" customWidth="1"/>
    <col min="259" max="259" width="45.7109375" style="1491" customWidth="1"/>
    <col min="260" max="260" width="5.7109375" style="1491" customWidth="1"/>
    <col min="261" max="261" width="7.42578125" style="1491" customWidth="1"/>
    <col min="262" max="262" width="10.140625" style="1491" customWidth="1"/>
    <col min="263" max="263" width="10.7109375" style="1491" customWidth="1"/>
    <col min="264" max="271" width="9.140625" style="1491"/>
    <col min="272" max="272" width="12.85546875" style="1491" customWidth="1"/>
    <col min="273" max="512" width="9.140625" style="1491"/>
    <col min="513" max="513" width="5.7109375" style="1491" customWidth="1"/>
    <col min="514" max="514" width="7.85546875" style="1491" customWidth="1"/>
    <col min="515" max="515" width="45.7109375" style="1491" customWidth="1"/>
    <col min="516" max="516" width="5.7109375" style="1491" customWidth="1"/>
    <col min="517" max="517" width="7.42578125" style="1491" customWidth="1"/>
    <col min="518" max="518" width="10.140625" style="1491" customWidth="1"/>
    <col min="519" max="519" width="10.7109375" style="1491" customWidth="1"/>
    <col min="520" max="527" width="9.140625" style="1491"/>
    <col min="528" max="528" width="12.85546875" style="1491" customWidth="1"/>
    <col min="529" max="768" width="9.140625" style="1491"/>
    <col min="769" max="769" width="5.7109375" style="1491" customWidth="1"/>
    <col min="770" max="770" width="7.85546875" style="1491" customWidth="1"/>
    <col min="771" max="771" width="45.7109375" style="1491" customWidth="1"/>
    <col min="772" max="772" width="5.7109375" style="1491" customWidth="1"/>
    <col min="773" max="773" width="7.42578125" style="1491" customWidth="1"/>
    <col min="774" max="774" width="10.140625" style="1491" customWidth="1"/>
    <col min="775" max="775" width="10.7109375" style="1491" customWidth="1"/>
    <col min="776" max="783" width="9.140625" style="1491"/>
    <col min="784" max="784" width="12.85546875" style="1491" customWidth="1"/>
    <col min="785" max="1024" width="9.140625" style="1491"/>
    <col min="1025" max="1025" width="5.7109375" style="1491" customWidth="1"/>
    <col min="1026" max="1026" width="7.85546875" style="1491" customWidth="1"/>
    <col min="1027" max="1027" width="45.7109375" style="1491" customWidth="1"/>
    <col min="1028" max="1028" width="5.7109375" style="1491" customWidth="1"/>
    <col min="1029" max="1029" width="7.42578125" style="1491" customWidth="1"/>
    <col min="1030" max="1030" width="10.140625" style="1491" customWidth="1"/>
    <col min="1031" max="1031" width="10.7109375" style="1491" customWidth="1"/>
    <col min="1032" max="1039" width="9.140625" style="1491"/>
    <col min="1040" max="1040" width="12.85546875" style="1491" customWidth="1"/>
    <col min="1041" max="1280" width="9.140625" style="1491"/>
    <col min="1281" max="1281" width="5.7109375" style="1491" customWidth="1"/>
    <col min="1282" max="1282" width="7.85546875" style="1491" customWidth="1"/>
    <col min="1283" max="1283" width="45.7109375" style="1491" customWidth="1"/>
    <col min="1284" max="1284" width="5.7109375" style="1491" customWidth="1"/>
    <col min="1285" max="1285" width="7.42578125" style="1491" customWidth="1"/>
    <col min="1286" max="1286" width="10.140625" style="1491" customWidth="1"/>
    <col min="1287" max="1287" width="10.7109375" style="1491" customWidth="1"/>
    <col min="1288" max="1295" width="9.140625" style="1491"/>
    <col min="1296" max="1296" width="12.85546875" style="1491" customWidth="1"/>
    <col min="1297" max="1536" width="9.140625" style="1491"/>
    <col min="1537" max="1537" width="5.7109375" style="1491" customWidth="1"/>
    <col min="1538" max="1538" width="7.85546875" style="1491" customWidth="1"/>
    <col min="1539" max="1539" width="45.7109375" style="1491" customWidth="1"/>
    <col min="1540" max="1540" width="5.7109375" style="1491" customWidth="1"/>
    <col min="1541" max="1541" width="7.42578125" style="1491" customWidth="1"/>
    <col min="1542" max="1542" width="10.140625" style="1491" customWidth="1"/>
    <col min="1543" max="1543" width="10.7109375" style="1491" customWidth="1"/>
    <col min="1544" max="1551" width="9.140625" style="1491"/>
    <col min="1552" max="1552" width="12.85546875" style="1491" customWidth="1"/>
    <col min="1553" max="1792" width="9.140625" style="1491"/>
    <col min="1793" max="1793" width="5.7109375" style="1491" customWidth="1"/>
    <col min="1794" max="1794" width="7.85546875" style="1491" customWidth="1"/>
    <col min="1795" max="1795" width="45.7109375" style="1491" customWidth="1"/>
    <col min="1796" max="1796" width="5.7109375" style="1491" customWidth="1"/>
    <col min="1797" max="1797" width="7.42578125" style="1491" customWidth="1"/>
    <col min="1798" max="1798" width="10.140625" style="1491" customWidth="1"/>
    <col min="1799" max="1799" width="10.7109375" style="1491" customWidth="1"/>
    <col min="1800" max="1807" width="9.140625" style="1491"/>
    <col min="1808" max="1808" width="12.85546875" style="1491" customWidth="1"/>
    <col min="1809" max="2048" width="9.140625" style="1491"/>
    <col min="2049" max="2049" width="5.7109375" style="1491" customWidth="1"/>
    <col min="2050" max="2050" width="7.85546875" style="1491" customWidth="1"/>
    <col min="2051" max="2051" width="45.7109375" style="1491" customWidth="1"/>
    <col min="2052" max="2052" width="5.7109375" style="1491" customWidth="1"/>
    <col min="2053" max="2053" width="7.42578125" style="1491" customWidth="1"/>
    <col min="2054" max="2054" width="10.140625" style="1491" customWidth="1"/>
    <col min="2055" max="2055" width="10.7109375" style="1491" customWidth="1"/>
    <col min="2056" max="2063" width="9.140625" style="1491"/>
    <col min="2064" max="2064" width="12.85546875" style="1491" customWidth="1"/>
    <col min="2065" max="2304" width="9.140625" style="1491"/>
    <col min="2305" max="2305" width="5.7109375" style="1491" customWidth="1"/>
    <col min="2306" max="2306" width="7.85546875" style="1491" customWidth="1"/>
    <col min="2307" max="2307" width="45.7109375" style="1491" customWidth="1"/>
    <col min="2308" max="2308" width="5.7109375" style="1491" customWidth="1"/>
    <col min="2309" max="2309" width="7.42578125" style="1491" customWidth="1"/>
    <col min="2310" max="2310" width="10.140625" style="1491" customWidth="1"/>
    <col min="2311" max="2311" width="10.7109375" style="1491" customWidth="1"/>
    <col min="2312" max="2319" width="9.140625" style="1491"/>
    <col min="2320" max="2320" width="12.85546875" style="1491" customWidth="1"/>
    <col min="2321" max="2560" width="9.140625" style="1491"/>
    <col min="2561" max="2561" width="5.7109375" style="1491" customWidth="1"/>
    <col min="2562" max="2562" width="7.85546875" style="1491" customWidth="1"/>
    <col min="2563" max="2563" width="45.7109375" style="1491" customWidth="1"/>
    <col min="2564" max="2564" width="5.7109375" style="1491" customWidth="1"/>
    <col min="2565" max="2565" width="7.42578125" style="1491" customWidth="1"/>
    <col min="2566" max="2566" width="10.140625" style="1491" customWidth="1"/>
    <col min="2567" max="2567" width="10.7109375" style="1491" customWidth="1"/>
    <col min="2568" max="2575" width="9.140625" style="1491"/>
    <col min="2576" max="2576" width="12.85546875" style="1491" customWidth="1"/>
    <col min="2577" max="2816" width="9.140625" style="1491"/>
    <col min="2817" max="2817" width="5.7109375" style="1491" customWidth="1"/>
    <col min="2818" max="2818" width="7.85546875" style="1491" customWidth="1"/>
    <col min="2819" max="2819" width="45.7109375" style="1491" customWidth="1"/>
    <col min="2820" max="2820" width="5.7109375" style="1491" customWidth="1"/>
    <col min="2821" max="2821" width="7.42578125" style="1491" customWidth="1"/>
    <col min="2822" max="2822" width="10.140625" style="1491" customWidth="1"/>
    <col min="2823" max="2823" width="10.7109375" style="1491" customWidth="1"/>
    <col min="2824" max="2831" width="9.140625" style="1491"/>
    <col min="2832" max="2832" width="12.85546875" style="1491" customWidth="1"/>
    <col min="2833" max="3072" width="9.140625" style="1491"/>
    <col min="3073" max="3073" width="5.7109375" style="1491" customWidth="1"/>
    <col min="3074" max="3074" width="7.85546875" style="1491" customWidth="1"/>
    <col min="3075" max="3075" width="45.7109375" style="1491" customWidth="1"/>
    <col min="3076" max="3076" width="5.7109375" style="1491" customWidth="1"/>
    <col min="3077" max="3077" width="7.42578125" style="1491" customWidth="1"/>
    <col min="3078" max="3078" width="10.140625" style="1491" customWidth="1"/>
    <col min="3079" max="3079" width="10.7109375" style="1491" customWidth="1"/>
    <col min="3080" max="3087" width="9.140625" style="1491"/>
    <col min="3088" max="3088" width="12.85546875" style="1491" customWidth="1"/>
    <col min="3089" max="3328" width="9.140625" style="1491"/>
    <col min="3329" max="3329" width="5.7109375" style="1491" customWidth="1"/>
    <col min="3330" max="3330" width="7.85546875" style="1491" customWidth="1"/>
    <col min="3331" max="3331" width="45.7109375" style="1491" customWidth="1"/>
    <col min="3332" max="3332" width="5.7109375" style="1491" customWidth="1"/>
    <col min="3333" max="3333" width="7.42578125" style="1491" customWidth="1"/>
    <col min="3334" max="3334" width="10.140625" style="1491" customWidth="1"/>
    <col min="3335" max="3335" width="10.7109375" style="1491" customWidth="1"/>
    <col min="3336" max="3343" width="9.140625" style="1491"/>
    <col min="3344" max="3344" width="12.85546875" style="1491" customWidth="1"/>
    <col min="3345" max="3584" width="9.140625" style="1491"/>
    <col min="3585" max="3585" width="5.7109375" style="1491" customWidth="1"/>
    <col min="3586" max="3586" width="7.85546875" style="1491" customWidth="1"/>
    <col min="3587" max="3587" width="45.7109375" style="1491" customWidth="1"/>
    <col min="3588" max="3588" width="5.7109375" style="1491" customWidth="1"/>
    <col min="3589" max="3589" width="7.42578125" style="1491" customWidth="1"/>
    <col min="3590" max="3590" width="10.140625" style="1491" customWidth="1"/>
    <col min="3591" max="3591" width="10.7109375" style="1491" customWidth="1"/>
    <col min="3592" max="3599" width="9.140625" style="1491"/>
    <col min="3600" max="3600" width="12.85546875" style="1491" customWidth="1"/>
    <col min="3601" max="3840" width="9.140625" style="1491"/>
    <col min="3841" max="3841" width="5.7109375" style="1491" customWidth="1"/>
    <col min="3842" max="3842" width="7.85546875" style="1491" customWidth="1"/>
    <col min="3843" max="3843" width="45.7109375" style="1491" customWidth="1"/>
    <col min="3844" max="3844" width="5.7109375" style="1491" customWidth="1"/>
    <col min="3845" max="3845" width="7.42578125" style="1491" customWidth="1"/>
    <col min="3846" max="3846" width="10.140625" style="1491" customWidth="1"/>
    <col min="3847" max="3847" width="10.7109375" style="1491" customWidth="1"/>
    <col min="3848" max="3855" width="9.140625" style="1491"/>
    <col min="3856" max="3856" width="12.85546875" style="1491" customWidth="1"/>
    <col min="3857" max="4096" width="9.140625" style="1491"/>
    <col min="4097" max="4097" width="5.7109375" style="1491" customWidth="1"/>
    <col min="4098" max="4098" width="7.85546875" style="1491" customWidth="1"/>
    <col min="4099" max="4099" width="45.7109375" style="1491" customWidth="1"/>
    <col min="4100" max="4100" width="5.7109375" style="1491" customWidth="1"/>
    <col min="4101" max="4101" width="7.42578125" style="1491" customWidth="1"/>
    <col min="4102" max="4102" width="10.140625" style="1491" customWidth="1"/>
    <col min="4103" max="4103" width="10.7109375" style="1491" customWidth="1"/>
    <col min="4104" max="4111" width="9.140625" style="1491"/>
    <col min="4112" max="4112" width="12.85546875" style="1491" customWidth="1"/>
    <col min="4113" max="4352" width="9.140625" style="1491"/>
    <col min="4353" max="4353" width="5.7109375" style="1491" customWidth="1"/>
    <col min="4354" max="4354" width="7.85546875" style="1491" customWidth="1"/>
    <col min="4355" max="4355" width="45.7109375" style="1491" customWidth="1"/>
    <col min="4356" max="4356" width="5.7109375" style="1491" customWidth="1"/>
    <col min="4357" max="4357" width="7.42578125" style="1491" customWidth="1"/>
    <col min="4358" max="4358" width="10.140625" style="1491" customWidth="1"/>
    <col min="4359" max="4359" width="10.7109375" style="1491" customWidth="1"/>
    <col min="4360" max="4367" width="9.140625" style="1491"/>
    <col min="4368" max="4368" width="12.85546875" style="1491" customWidth="1"/>
    <col min="4369" max="4608" width="9.140625" style="1491"/>
    <col min="4609" max="4609" width="5.7109375" style="1491" customWidth="1"/>
    <col min="4610" max="4610" width="7.85546875" style="1491" customWidth="1"/>
    <col min="4611" max="4611" width="45.7109375" style="1491" customWidth="1"/>
    <col min="4612" max="4612" width="5.7109375" style="1491" customWidth="1"/>
    <col min="4613" max="4613" width="7.42578125" style="1491" customWidth="1"/>
    <col min="4614" max="4614" width="10.140625" style="1491" customWidth="1"/>
    <col min="4615" max="4615" width="10.7109375" style="1491" customWidth="1"/>
    <col min="4616" max="4623" width="9.140625" style="1491"/>
    <col min="4624" max="4624" width="12.85546875" style="1491" customWidth="1"/>
    <col min="4625" max="4864" width="9.140625" style="1491"/>
    <col min="4865" max="4865" width="5.7109375" style="1491" customWidth="1"/>
    <col min="4866" max="4866" width="7.85546875" style="1491" customWidth="1"/>
    <col min="4867" max="4867" width="45.7109375" style="1491" customWidth="1"/>
    <col min="4868" max="4868" width="5.7109375" style="1491" customWidth="1"/>
    <col min="4869" max="4869" width="7.42578125" style="1491" customWidth="1"/>
    <col min="4870" max="4870" width="10.140625" style="1491" customWidth="1"/>
    <col min="4871" max="4871" width="10.7109375" style="1491" customWidth="1"/>
    <col min="4872" max="4879" width="9.140625" style="1491"/>
    <col min="4880" max="4880" width="12.85546875" style="1491" customWidth="1"/>
    <col min="4881" max="5120" width="9.140625" style="1491"/>
    <col min="5121" max="5121" width="5.7109375" style="1491" customWidth="1"/>
    <col min="5122" max="5122" width="7.85546875" style="1491" customWidth="1"/>
    <col min="5123" max="5123" width="45.7109375" style="1491" customWidth="1"/>
    <col min="5124" max="5124" width="5.7109375" style="1491" customWidth="1"/>
    <col min="5125" max="5125" width="7.42578125" style="1491" customWidth="1"/>
    <col min="5126" max="5126" width="10.140625" style="1491" customWidth="1"/>
    <col min="5127" max="5127" width="10.7109375" style="1491" customWidth="1"/>
    <col min="5128" max="5135" width="9.140625" style="1491"/>
    <col min="5136" max="5136" width="12.85546875" style="1491" customWidth="1"/>
    <col min="5137" max="5376" width="9.140625" style="1491"/>
    <col min="5377" max="5377" width="5.7109375" style="1491" customWidth="1"/>
    <col min="5378" max="5378" width="7.85546875" style="1491" customWidth="1"/>
    <col min="5379" max="5379" width="45.7109375" style="1491" customWidth="1"/>
    <col min="5380" max="5380" width="5.7109375" style="1491" customWidth="1"/>
    <col min="5381" max="5381" width="7.42578125" style="1491" customWidth="1"/>
    <col min="5382" max="5382" width="10.140625" style="1491" customWidth="1"/>
    <col min="5383" max="5383" width="10.7109375" style="1491" customWidth="1"/>
    <col min="5384" max="5391" width="9.140625" style="1491"/>
    <col min="5392" max="5392" width="12.85546875" style="1491" customWidth="1"/>
    <col min="5393" max="5632" width="9.140625" style="1491"/>
    <col min="5633" max="5633" width="5.7109375" style="1491" customWidth="1"/>
    <col min="5634" max="5634" width="7.85546875" style="1491" customWidth="1"/>
    <col min="5635" max="5635" width="45.7109375" style="1491" customWidth="1"/>
    <col min="5636" max="5636" width="5.7109375" style="1491" customWidth="1"/>
    <col min="5637" max="5637" width="7.42578125" style="1491" customWidth="1"/>
    <col min="5638" max="5638" width="10.140625" style="1491" customWidth="1"/>
    <col min="5639" max="5639" width="10.7109375" style="1491" customWidth="1"/>
    <col min="5640" max="5647" width="9.140625" style="1491"/>
    <col min="5648" max="5648" width="12.85546875" style="1491" customWidth="1"/>
    <col min="5649" max="5888" width="9.140625" style="1491"/>
    <col min="5889" max="5889" width="5.7109375" style="1491" customWidth="1"/>
    <col min="5890" max="5890" width="7.85546875" style="1491" customWidth="1"/>
    <col min="5891" max="5891" width="45.7109375" style="1491" customWidth="1"/>
    <col min="5892" max="5892" width="5.7109375" style="1491" customWidth="1"/>
    <col min="5893" max="5893" width="7.42578125" style="1491" customWidth="1"/>
    <col min="5894" max="5894" width="10.140625" style="1491" customWidth="1"/>
    <col min="5895" max="5895" width="10.7109375" style="1491" customWidth="1"/>
    <col min="5896" max="5903" width="9.140625" style="1491"/>
    <col min="5904" max="5904" width="12.85546875" style="1491" customWidth="1"/>
    <col min="5905" max="6144" width="9.140625" style="1491"/>
    <col min="6145" max="6145" width="5.7109375" style="1491" customWidth="1"/>
    <col min="6146" max="6146" width="7.85546875" style="1491" customWidth="1"/>
    <col min="6147" max="6147" width="45.7109375" style="1491" customWidth="1"/>
    <col min="6148" max="6148" width="5.7109375" style="1491" customWidth="1"/>
    <col min="6149" max="6149" width="7.42578125" style="1491" customWidth="1"/>
    <col min="6150" max="6150" width="10.140625" style="1491" customWidth="1"/>
    <col min="6151" max="6151" width="10.7109375" style="1491" customWidth="1"/>
    <col min="6152" max="6159" width="9.140625" style="1491"/>
    <col min="6160" max="6160" width="12.85546875" style="1491" customWidth="1"/>
    <col min="6161" max="6400" width="9.140625" style="1491"/>
    <col min="6401" max="6401" width="5.7109375" style="1491" customWidth="1"/>
    <col min="6402" max="6402" width="7.85546875" style="1491" customWidth="1"/>
    <col min="6403" max="6403" width="45.7109375" style="1491" customWidth="1"/>
    <col min="6404" max="6404" width="5.7109375" style="1491" customWidth="1"/>
    <col min="6405" max="6405" width="7.42578125" style="1491" customWidth="1"/>
    <col min="6406" max="6406" width="10.140625" style="1491" customWidth="1"/>
    <col min="6407" max="6407" width="10.7109375" style="1491" customWidth="1"/>
    <col min="6408" max="6415" width="9.140625" style="1491"/>
    <col min="6416" max="6416" width="12.85546875" style="1491" customWidth="1"/>
    <col min="6417" max="6656" width="9.140625" style="1491"/>
    <col min="6657" max="6657" width="5.7109375" style="1491" customWidth="1"/>
    <col min="6658" max="6658" width="7.85546875" style="1491" customWidth="1"/>
    <col min="6659" max="6659" width="45.7109375" style="1491" customWidth="1"/>
    <col min="6660" max="6660" width="5.7109375" style="1491" customWidth="1"/>
    <col min="6661" max="6661" width="7.42578125" style="1491" customWidth="1"/>
    <col min="6662" max="6662" width="10.140625" style="1491" customWidth="1"/>
    <col min="6663" max="6663" width="10.7109375" style="1491" customWidth="1"/>
    <col min="6664" max="6671" width="9.140625" style="1491"/>
    <col min="6672" max="6672" width="12.85546875" style="1491" customWidth="1"/>
    <col min="6673" max="6912" width="9.140625" style="1491"/>
    <col min="6913" max="6913" width="5.7109375" style="1491" customWidth="1"/>
    <col min="6914" max="6914" width="7.85546875" style="1491" customWidth="1"/>
    <col min="6915" max="6915" width="45.7109375" style="1491" customWidth="1"/>
    <col min="6916" max="6916" width="5.7109375" style="1491" customWidth="1"/>
    <col min="6917" max="6917" width="7.42578125" style="1491" customWidth="1"/>
    <col min="6918" max="6918" width="10.140625" style="1491" customWidth="1"/>
    <col min="6919" max="6919" width="10.7109375" style="1491" customWidth="1"/>
    <col min="6920" max="6927" width="9.140625" style="1491"/>
    <col min="6928" max="6928" width="12.85546875" style="1491" customWidth="1"/>
    <col min="6929" max="7168" width="9.140625" style="1491"/>
    <col min="7169" max="7169" width="5.7109375" style="1491" customWidth="1"/>
    <col min="7170" max="7170" width="7.85546875" style="1491" customWidth="1"/>
    <col min="7171" max="7171" width="45.7109375" style="1491" customWidth="1"/>
    <col min="7172" max="7172" width="5.7109375" style="1491" customWidth="1"/>
    <col min="7173" max="7173" width="7.42578125" style="1491" customWidth="1"/>
    <col min="7174" max="7174" width="10.140625" style="1491" customWidth="1"/>
    <col min="7175" max="7175" width="10.7109375" style="1491" customWidth="1"/>
    <col min="7176" max="7183" width="9.140625" style="1491"/>
    <col min="7184" max="7184" width="12.85546875" style="1491" customWidth="1"/>
    <col min="7185" max="7424" width="9.140625" style="1491"/>
    <col min="7425" max="7425" width="5.7109375" style="1491" customWidth="1"/>
    <col min="7426" max="7426" width="7.85546875" style="1491" customWidth="1"/>
    <col min="7427" max="7427" width="45.7109375" style="1491" customWidth="1"/>
    <col min="7428" max="7428" width="5.7109375" style="1491" customWidth="1"/>
    <col min="7429" max="7429" width="7.42578125" style="1491" customWidth="1"/>
    <col min="7430" max="7430" width="10.140625" style="1491" customWidth="1"/>
    <col min="7431" max="7431" width="10.7109375" style="1491" customWidth="1"/>
    <col min="7432" max="7439" width="9.140625" style="1491"/>
    <col min="7440" max="7440" width="12.85546875" style="1491" customWidth="1"/>
    <col min="7441" max="7680" width="9.140625" style="1491"/>
    <col min="7681" max="7681" width="5.7109375" style="1491" customWidth="1"/>
    <col min="7682" max="7682" width="7.85546875" style="1491" customWidth="1"/>
    <col min="7683" max="7683" width="45.7109375" style="1491" customWidth="1"/>
    <col min="7684" max="7684" width="5.7109375" style="1491" customWidth="1"/>
    <col min="7685" max="7685" width="7.42578125" style="1491" customWidth="1"/>
    <col min="7686" max="7686" width="10.140625" style="1491" customWidth="1"/>
    <col min="7687" max="7687" width="10.7109375" style="1491" customWidth="1"/>
    <col min="7688" max="7695" width="9.140625" style="1491"/>
    <col min="7696" max="7696" width="12.85546875" style="1491" customWidth="1"/>
    <col min="7697" max="7936" width="9.140625" style="1491"/>
    <col min="7937" max="7937" width="5.7109375" style="1491" customWidth="1"/>
    <col min="7938" max="7938" width="7.85546875" style="1491" customWidth="1"/>
    <col min="7939" max="7939" width="45.7109375" style="1491" customWidth="1"/>
    <col min="7940" max="7940" width="5.7109375" style="1491" customWidth="1"/>
    <col min="7941" max="7941" width="7.42578125" style="1491" customWidth="1"/>
    <col min="7942" max="7942" width="10.140625" style="1491" customWidth="1"/>
    <col min="7943" max="7943" width="10.7109375" style="1491" customWidth="1"/>
    <col min="7944" max="7951" width="9.140625" style="1491"/>
    <col min="7952" max="7952" width="12.85546875" style="1491" customWidth="1"/>
    <col min="7953" max="8192" width="9.140625" style="1491"/>
    <col min="8193" max="8193" width="5.7109375" style="1491" customWidth="1"/>
    <col min="8194" max="8194" width="7.85546875" style="1491" customWidth="1"/>
    <col min="8195" max="8195" width="45.7109375" style="1491" customWidth="1"/>
    <col min="8196" max="8196" width="5.7109375" style="1491" customWidth="1"/>
    <col min="8197" max="8197" width="7.42578125" style="1491" customWidth="1"/>
    <col min="8198" max="8198" width="10.140625" style="1491" customWidth="1"/>
    <col min="8199" max="8199" width="10.7109375" style="1491" customWidth="1"/>
    <col min="8200" max="8207" width="9.140625" style="1491"/>
    <col min="8208" max="8208" width="12.85546875" style="1491" customWidth="1"/>
    <col min="8209" max="8448" width="9.140625" style="1491"/>
    <col min="8449" max="8449" width="5.7109375" style="1491" customWidth="1"/>
    <col min="8450" max="8450" width="7.85546875" style="1491" customWidth="1"/>
    <col min="8451" max="8451" width="45.7109375" style="1491" customWidth="1"/>
    <col min="8452" max="8452" width="5.7109375" style="1491" customWidth="1"/>
    <col min="8453" max="8453" width="7.42578125" style="1491" customWidth="1"/>
    <col min="8454" max="8454" width="10.140625" style="1491" customWidth="1"/>
    <col min="8455" max="8455" width="10.7109375" style="1491" customWidth="1"/>
    <col min="8456" max="8463" width="9.140625" style="1491"/>
    <col min="8464" max="8464" width="12.85546875" style="1491" customWidth="1"/>
    <col min="8465" max="8704" width="9.140625" style="1491"/>
    <col min="8705" max="8705" width="5.7109375" style="1491" customWidth="1"/>
    <col min="8706" max="8706" width="7.85546875" style="1491" customWidth="1"/>
    <col min="8707" max="8707" width="45.7109375" style="1491" customWidth="1"/>
    <col min="8708" max="8708" width="5.7109375" style="1491" customWidth="1"/>
    <col min="8709" max="8709" width="7.42578125" style="1491" customWidth="1"/>
    <col min="8710" max="8710" width="10.140625" style="1491" customWidth="1"/>
    <col min="8711" max="8711" width="10.7109375" style="1491" customWidth="1"/>
    <col min="8712" max="8719" width="9.140625" style="1491"/>
    <col min="8720" max="8720" width="12.85546875" style="1491" customWidth="1"/>
    <col min="8721" max="8960" width="9.140625" style="1491"/>
    <col min="8961" max="8961" width="5.7109375" style="1491" customWidth="1"/>
    <col min="8962" max="8962" width="7.85546875" style="1491" customWidth="1"/>
    <col min="8963" max="8963" width="45.7109375" style="1491" customWidth="1"/>
    <col min="8964" max="8964" width="5.7109375" style="1491" customWidth="1"/>
    <col min="8965" max="8965" width="7.42578125" style="1491" customWidth="1"/>
    <col min="8966" max="8966" width="10.140625" style="1491" customWidth="1"/>
    <col min="8967" max="8967" width="10.7109375" style="1491" customWidth="1"/>
    <col min="8968" max="8975" width="9.140625" style="1491"/>
    <col min="8976" max="8976" width="12.85546875" style="1491" customWidth="1"/>
    <col min="8977" max="9216" width="9.140625" style="1491"/>
    <col min="9217" max="9217" width="5.7109375" style="1491" customWidth="1"/>
    <col min="9218" max="9218" width="7.85546875" style="1491" customWidth="1"/>
    <col min="9219" max="9219" width="45.7109375" style="1491" customWidth="1"/>
    <col min="9220" max="9220" width="5.7109375" style="1491" customWidth="1"/>
    <col min="9221" max="9221" width="7.42578125" style="1491" customWidth="1"/>
    <col min="9222" max="9222" width="10.140625" style="1491" customWidth="1"/>
    <col min="9223" max="9223" width="10.7109375" style="1491" customWidth="1"/>
    <col min="9224" max="9231" width="9.140625" style="1491"/>
    <col min="9232" max="9232" width="12.85546875" style="1491" customWidth="1"/>
    <col min="9233" max="9472" width="9.140625" style="1491"/>
    <col min="9473" max="9473" width="5.7109375" style="1491" customWidth="1"/>
    <col min="9474" max="9474" width="7.85546875" style="1491" customWidth="1"/>
    <col min="9475" max="9475" width="45.7109375" style="1491" customWidth="1"/>
    <col min="9476" max="9476" width="5.7109375" style="1491" customWidth="1"/>
    <col min="9477" max="9477" width="7.42578125" style="1491" customWidth="1"/>
    <col min="9478" max="9478" width="10.140625" style="1491" customWidth="1"/>
    <col min="9479" max="9479" width="10.7109375" style="1491" customWidth="1"/>
    <col min="9480" max="9487" width="9.140625" style="1491"/>
    <col min="9488" max="9488" width="12.85546875" style="1491" customWidth="1"/>
    <col min="9489" max="9728" width="9.140625" style="1491"/>
    <col min="9729" max="9729" width="5.7109375" style="1491" customWidth="1"/>
    <col min="9730" max="9730" width="7.85546875" style="1491" customWidth="1"/>
    <col min="9731" max="9731" width="45.7109375" style="1491" customWidth="1"/>
    <col min="9732" max="9732" width="5.7109375" style="1491" customWidth="1"/>
    <col min="9733" max="9733" width="7.42578125" style="1491" customWidth="1"/>
    <col min="9734" max="9734" width="10.140625" style="1491" customWidth="1"/>
    <col min="9735" max="9735" width="10.7109375" style="1491" customWidth="1"/>
    <col min="9736" max="9743" width="9.140625" style="1491"/>
    <col min="9744" max="9744" width="12.85546875" style="1491" customWidth="1"/>
    <col min="9745" max="9984" width="9.140625" style="1491"/>
    <col min="9985" max="9985" width="5.7109375" style="1491" customWidth="1"/>
    <col min="9986" max="9986" width="7.85546875" style="1491" customWidth="1"/>
    <col min="9987" max="9987" width="45.7109375" style="1491" customWidth="1"/>
    <col min="9988" max="9988" width="5.7109375" style="1491" customWidth="1"/>
    <col min="9989" max="9989" width="7.42578125" style="1491" customWidth="1"/>
    <col min="9990" max="9990" width="10.140625" style="1491" customWidth="1"/>
    <col min="9991" max="9991" width="10.7109375" style="1491" customWidth="1"/>
    <col min="9992" max="9999" width="9.140625" style="1491"/>
    <col min="10000" max="10000" width="12.85546875" style="1491" customWidth="1"/>
    <col min="10001" max="10240" width="9.140625" style="1491"/>
    <col min="10241" max="10241" width="5.7109375" style="1491" customWidth="1"/>
    <col min="10242" max="10242" width="7.85546875" style="1491" customWidth="1"/>
    <col min="10243" max="10243" width="45.7109375" style="1491" customWidth="1"/>
    <col min="10244" max="10244" width="5.7109375" style="1491" customWidth="1"/>
    <col min="10245" max="10245" width="7.42578125" style="1491" customWidth="1"/>
    <col min="10246" max="10246" width="10.140625" style="1491" customWidth="1"/>
    <col min="10247" max="10247" width="10.7109375" style="1491" customWidth="1"/>
    <col min="10248" max="10255" width="9.140625" style="1491"/>
    <col min="10256" max="10256" width="12.85546875" style="1491" customWidth="1"/>
    <col min="10257" max="10496" width="9.140625" style="1491"/>
    <col min="10497" max="10497" width="5.7109375" style="1491" customWidth="1"/>
    <col min="10498" max="10498" width="7.85546875" style="1491" customWidth="1"/>
    <col min="10499" max="10499" width="45.7109375" style="1491" customWidth="1"/>
    <col min="10500" max="10500" width="5.7109375" style="1491" customWidth="1"/>
    <col min="10501" max="10501" width="7.42578125" style="1491" customWidth="1"/>
    <col min="10502" max="10502" width="10.140625" style="1491" customWidth="1"/>
    <col min="10503" max="10503" width="10.7109375" style="1491" customWidth="1"/>
    <col min="10504" max="10511" width="9.140625" style="1491"/>
    <col min="10512" max="10512" width="12.85546875" style="1491" customWidth="1"/>
    <col min="10513" max="10752" width="9.140625" style="1491"/>
    <col min="10753" max="10753" width="5.7109375" style="1491" customWidth="1"/>
    <col min="10754" max="10754" width="7.85546875" style="1491" customWidth="1"/>
    <col min="10755" max="10755" width="45.7109375" style="1491" customWidth="1"/>
    <col min="10756" max="10756" width="5.7109375" style="1491" customWidth="1"/>
    <col min="10757" max="10757" width="7.42578125" style="1491" customWidth="1"/>
    <col min="10758" max="10758" width="10.140625" style="1491" customWidth="1"/>
    <col min="10759" max="10759" width="10.7109375" style="1491" customWidth="1"/>
    <col min="10760" max="10767" width="9.140625" style="1491"/>
    <col min="10768" max="10768" width="12.85546875" style="1491" customWidth="1"/>
    <col min="10769" max="11008" width="9.140625" style="1491"/>
    <col min="11009" max="11009" width="5.7109375" style="1491" customWidth="1"/>
    <col min="11010" max="11010" width="7.85546875" style="1491" customWidth="1"/>
    <col min="11011" max="11011" width="45.7109375" style="1491" customWidth="1"/>
    <col min="11012" max="11012" width="5.7109375" style="1491" customWidth="1"/>
    <col min="11013" max="11013" width="7.42578125" style="1491" customWidth="1"/>
    <col min="11014" max="11014" width="10.140625" style="1491" customWidth="1"/>
    <col min="11015" max="11015" width="10.7109375" style="1491" customWidth="1"/>
    <col min="11016" max="11023" width="9.140625" style="1491"/>
    <col min="11024" max="11024" width="12.85546875" style="1491" customWidth="1"/>
    <col min="11025" max="11264" width="9.140625" style="1491"/>
    <col min="11265" max="11265" width="5.7109375" style="1491" customWidth="1"/>
    <col min="11266" max="11266" width="7.85546875" style="1491" customWidth="1"/>
    <col min="11267" max="11267" width="45.7109375" style="1491" customWidth="1"/>
    <col min="11268" max="11268" width="5.7109375" style="1491" customWidth="1"/>
    <col min="11269" max="11269" width="7.42578125" style="1491" customWidth="1"/>
    <col min="11270" max="11270" width="10.140625" style="1491" customWidth="1"/>
    <col min="11271" max="11271" width="10.7109375" style="1491" customWidth="1"/>
    <col min="11272" max="11279" width="9.140625" style="1491"/>
    <col min="11280" max="11280" width="12.85546875" style="1491" customWidth="1"/>
    <col min="11281" max="11520" width="9.140625" style="1491"/>
    <col min="11521" max="11521" width="5.7109375" style="1491" customWidth="1"/>
    <col min="11522" max="11522" width="7.85546875" style="1491" customWidth="1"/>
    <col min="11523" max="11523" width="45.7109375" style="1491" customWidth="1"/>
    <col min="11524" max="11524" width="5.7109375" style="1491" customWidth="1"/>
    <col min="11525" max="11525" width="7.42578125" style="1491" customWidth="1"/>
    <col min="11526" max="11526" width="10.140625" style="1491" customWidth="1"/>
    <col min="11527" max="11527" width="10.7109375" style="1491" customWidth="1"/>
    <col min="11528" max="11535" width="9.140625" style="1491"/>
    <col min="11536" max="11536" width="12.85546875" style="1491" customWidth="1"/>
    <col min="11537" max="11776" width="9.140625" style="1491"/>
    <col min="11777" max="11777" width="5.7109375" style="1491" customWidth="1"/>
    <col min="11778" max="11778" width="7.85546875" style="1491" customWidth="1"/>
    <col min="11779" max="11779" width="45.7109375" style="1491" customWidth="1"/>
    <col min="11780" max="11780" width="5.7109375" style="1491" customWidth="1"/>
    <col min="11781" max="11781" width="7.42578125" style="1491" customWidth="1"/>
    <col min="11782" max="11782" width="10.140625" style="1491" customWidth="1"/>
    <col min="11783" max="11783" width="10.7109375" style="1491" customWidth="1"/>
    <col min="11784" max="11791" width="9.140625" style="1491"/>
    <col min="11792" max="11792" width="12.85546875" style="1491" customWidth="1"/>
    <col min="11793" max="12032" width="9.140625" style="1491"/>
    <col min="12033" max="12033" width="5.7109375" style="1491" customWidth="1"/>
    <col min="12034" max="12034" width="7.85546875" style="1491" customWidth="1"/>
    <col min="12035" max="12035" width="45.7109375" style="1491" customWidth="1"/>
    <col min="12036" max="12036" width="5.7109375" style="1491" customWidth="1"/>
    <col min="12037" max="12037" width="7.42578125" style="1491" customWidth="1"/>
    <col min="12038" max="12038" width="10.140625" style="1491" customWidth="1"/>
    <col min="12039" max="12039" width="10.7109375" style="1491" customWidth="1"/>
    <col min="12040" max="12047" width="9.140625" style="1491"/>
    <col min="12048" max="12048" width="12.85546875" style="1491" customWidth="1"/>
    <col min="12049" max="12288" width="9.140625" style="1491"/>
    <col min="12289" max="12289" width="5.7109375" style="1491" customWidth="1"/>
    <col min="12290" max="12290" width="7.85546875" style="1491" customWidth="1"/>
    <col min="12291" max="12291" width="45.7109375" style="1491" customWidth="1"/>
    <col min="12292" max="12292" width="5.7109375" style="1491" customWidth="1"/>
    <col min="12293" max="12293" width="7.42578125" style="1491" customWidth="1"/>
    <col min="12294" max="12294" width="10.140625" style="1491" customWidth="1"/>
    <col min="12295" max="12295" width="10.7109375" style="1491" customWidth="1"/>
    <col min="12296" max="12303" width="9.140625" style="1491"/>
    <col min="12304" max="12304" width="12.85546875" style="1491" customWidth="1"/>
    <col min="12305" max="12544" width="9.140625" style="1491"/>
    <col min="12545" max="12545" width="5.7109375" style="1491" customWidth="1"/>
    <col min="12546" max="12546" width="7.85546875" style="1491" customWidth="1"/>
    <col min="12547" max="12547" width="45.7109375" style="1491" customWidth="1"/>
    <col min="12548" max="12548" width="5.7109375" style="1491" customWidth="1"/>
    <col min="12549" max="12549" width="7.42578125" style="1491" customWidth="1"/>
    <col min="12550" max="12550" width="10.140625" style="1491" customWidth="1"/>
    <col min="12551" max="12551" width="10.7109375" style="1491" customWidth="1"/>
    <col min="12552" max="12559" width="9.140625" style="1491"/>
    <col min="12560" max="12560" width="12.85546875" style="1491" customWidth="1"/>
    <col min="12561" max="12800" width="9.140625" style="1491"/>
    <col min="12801" max="12801" width="5.7109375" style="1491" customWidth="1"/>
    <col min="12802" max="12802" width="7.85546875" style="1491" customWidth="1"/>
    <col min="12803" max="12803" width="45.7109375" style="1491" customWidth="1"/>
    <col min="12804" max="12804" width="5.7109375" style="1491" customWidth="1"/>
    <col min="12805" max="12805" width="7.42578125" style="1491" customWidth="1"/>
    <col min="12806" max="12806" width="10.140625" style="1491" customWidth="1"/>
    <col min="12807" max="12807" width="10.7109375" style="1491" customWidth="1"/>
    <col min="12808" max="12815" width="9.140625" style="1491"/>
    <col min="12816" max="12816" width="12.85546875" style="1491" customWidth="1"/>
    <col min="12817" max="13056" width="9.140625" style="1491"/>
    <col min="13057" max="13057" width="5.7109375" style="1491" customWidth="1"/>
    <col min="13058" max="13058" width="7.85546875" style="1491" customWidth="1"/>
    <col min="13059" max="13059" width="45.7109375" style="1491" customWidth="1"/>
    <col min="13060" max="13060" width="5.7109375" style="1491" customWidth="1"/>
    <col min="13061" max="13061" width="7.42578125" style="1491" customWidth="1"/>
    <col min="13062" max="13062" width="10.140625" style="1491" customWidth="1"/>
    <col min="13063" max="13063" width="10.7109375" style="1491" customWidth="1"/>
    <col min="13064" max="13071" width="9.140625" style="1491"/>
    <col min="13072" max="13072" width="12.85546875" style="1491" customWidth="1"/>
    <col min="13073" max="13312" width="9.140625" style="1491"/>
    <col min="13313" max="13313" width="5.7109375" style="1491" customWidth="1"/>
    <col min="13314" max="13314" width="7.85546875" style="1491" customWidth="1"/>
    <col min="13315" max="13315" width="45.7109375" style="1491" customWidth="1"/>
    <col min="13316" max="13316" width="5.7109375" style="1491" customWidth="1"/>
    <col min="13317" max="13317" width="7.42578125" style="1491" customWidth="1"/>
    <col min="13318" max="13318" width="10.140625" style="1491" customWidth="1"/>
    <col min="13319" max="13319" width="10.7109375" style="1491" customWidth="1"/>
    <col min="13320" max="13327" width="9.140625" style="1491"/>
    <col min="13328" max="13328" width="12.85546875" style="1491" customWidth="1"/>
    <col min="13329" max="13568" width="9.140625" style="1491"/>
    <col min="13569" max="13569" width="5.7109375" style="1491" customWidth="1"/>
    <col min="13570" max="13570" width="7.85546875" style="1491" customWidth="1"/>
    <col min="13571" max="13571" width="45.7109375" style="1491" customWidth="1"/>
    <col min="13572" max="13572" width="5.7109375" style="1491" customWidth="1"/>
    <col min="13573" max="13573" width="7.42578125" style="1491" customWidth="1"/>
    <col min="13574" max="13574" width="10.140625" style="1491" customWidth="1"/>
    <col min="13575" max="13575" width="10.7109375" style="1491" customWidth="1"/>
    <col min="13576" max="13583" width="9.140625" style="1491"/>
    <col min="13584" max="13584" width="12.85546875" style="1491" customWidth="1"/>
    <col min="13585" max="13824" width="9.140625" style="1491"/>
    <col min="13825" max="13825" width="5.7109375" style="1491" customWidth="1"/>
    <col min="13826" max="13826" width="7.85546875" style="1491" customWidth="1"/>
    <col min="13827" max="13827" width="45.7109375" style="1491" customWidth="1"/>
    <col min="13828" max="13828" width="5.7109375" style="1491" customWidth="1"/>
    <col min="13829" max="13829" width="7.42578125" style="1491" customWidth="1"/>
    <col min="13830" max="13830" width="10.140625" style="1491" customWidth="1"/>
    <col min="13831" max="13831" width="10.7109375" style="1491" customWidth="1"/>
    <col min="13832" max="13839" width="9.140625" style="1491"/>
    <col min="13840" max="13840" width="12.85546875" style="1491" customWidth="1"/>
    <col min="13841" max="14080" width="9.140625" style="1491"/>
    <col min="14081" max="14081" width="5.7109375" style="1491" customWidth="1"/>
    <col min="14082" max="14082" width="7.85546875" style="1491" customWidth="1"/>
    <col min="14083" max="14083" width="45.7109375" style="1491" customWidth="1"/>
    <col min="14084" max="14084" width="5.7109375" style="1491" customWidth="1"/>
    <col min="14085" max="14085" width="7.42578125" style="1491" customWidth="1"/>
    <col min="14086" max="14086" width="10.140625" style="1491" customWidth="1"/>
    <col min="14087" max="14087" width="10.7109375" style="1491" customWidth="1"/>
    <col min="14088" max="14095" width="9.140625" style="1491"/>
    <col min="14096" max="14096" width="12.85546875" style="1491" customWidth="1"/>
    <col min="14097" max="14336" width="9.140625" style="1491"/>
    <col min="14337" max="14337" width="5.7109375" style="1491" customWidth="1"/>
    <col min="14338" max="14338" width="7.85546875" style="1491" customWidth="1"/>
    <col min="14339" max="14339" width="45.7109375" style="1491" customWidth="1"/>
    <col min="14340" max="14340" width="5.7109375" style="1491" customWidth="1"/>
    <col min="14341" max="14341" width="7.42578125" style="1491" customWidth="1"/>
    <col min="14342" max="14342" width="10.140625" style="1491" customWidth="1"/>
    <col min="14343" max="14343" width="10.7109375" style="1491" customWidth="1"/>
    <col min="14344" max="14351" width="9.140625" style="1491"/>
    <col min="14352" max="14352" width="12.85546875" style="1491" customWidth="1"/>
    <col min="14353" max="14592" width="9.140625" style="1491"/>
    <col min="14593" max="14593" width="5.7109375" style="1491" customWidth="1"/>
    <col min="14594" max="14594" width="7.85546875" style="1491" customWidth="1"/>
    <col min="14595" max="14595" width="45.7109375" style="1491" customWidth="1"/>
    <col min="14596" max="14596" width="5.7109375" style="1491" customWidth="1"/>
    <col min="14597" max="14597" width="7.42578125" style="1491" customWidth="1"/>
    <col min="14598" max="14598" width="10.140625" style="1491" customWidth="1"/>
    <col min="14599" max="14599" width="10.7109375" style="1491" customWidth="1"/>
    <col min="14600" max="14607" width="9.140625" style="1491"/>
    <col min="14608" max="14608" width="12.85546875" style="1491" customWidth="1"/>
    <col min="14609" max="14848" width="9.140625" style="1491"/>
    <col min="14849" max="14849" width="5.7109375" style="1491" customWidth="1"/>
    <col min="14850" max="14850" width="7.85546875" style="1491" customWidth="1"/>
    <col min="14851" max="14851" width="45.7109375" style="1491" customWidth="1"/>
    <col min="14852" max="14852" width="5.7109375" style="1491" customWidth="1"/>
    <col min="14853" max="14853" width="7.42578125" style="1491" customWidth="1"/>
    <col min="14854" max="14854" width="10.140625" style="1491" customWidth="1"/>
    <col min="14855" max="14855" width="10.7109375" style="1491" customWidth="1"/>
    <col min="14856" max="14863" width="9.140625" style="1491"/>
    <col min="14864" max="14864" width="12.85546875" style="1491" customWidth="1"/>
    <col min="14865" max="15104" width="9.140625" style="1491"/>
    <col min="15105" max="15105" width="5.7109375" style="1491" customWidth="1"/>
    <col min="15106" max="15106" width="7.85546875" style="1491" customWidth="1"/>
    <col min="15107" max="15107" width="45.7109375" style="1491" customWidth="1"/>
    <col min="15108" max="15108" width="5.7109375" style="1491" customWidth="1"/>
    <col min="15109" max="15109" width="7.42578125" style="1491" customWidth="1"/>
    <col min="15110" max="15110" width="10.140625" style="1491" customWidth="1"/>
    <col min="15111" max="15111" width="10.7109375" style="1491" customWidth="1"/>
    <col min="15112" max="15119" width="9.140625" style="1491"/>
    <col min="15120" max="15120" width="12.85546875" style="1491" customWidth="1"/>
    <col min="15121" max="15360" width="9.140625" style="1491"/>
    <col min="15361" max="15361" width="5.7109375" style="1491" customWidth="1"/>
    <col min="15362" max="15362" width="7.85546875" style="1491" customWidth="1"/>
    <col min="15363" max="15363" width="45.7109375" style="1491" customWidth="1"/>
    <col min="15364" max="15364" width="5.7109375" style="1491" customWidth="1"/>
    <col min="15365" max="15365" width="7.42578125" style="1491" customWidth="1"/>
    <col min="15366" max="15366" width="10.140625" style="1491" customWidth="1"/>
    <col min="15367" max="15367" width="10.7109375" style="1491" customWidth="1"/>
    <col min="15368" max="15375" width="9.140625" style="1491"/>
    <col min="15376" max="15376" width="12.85546875" style="1491" customWidth="1"/>
    <col min="15377" max="15616" width="9.140625" style="1491"/>
    <col min="15617" max="15617" width="5.7109375" style="1491" customWidth="1"/>
    <col min="15618" max="15618" width="7.85546875" style="1491" customWidth="1"/>
    <col min="15619" max="15619" width="45.7109375" style="1491" customWidth="1"/>
    <col min="15620" max="15620" width="5.7109375" style="1491" customWidth="1"/>
    <col min="15621" max="15621" width="7.42578125" style="1491" customWidth="1"/>
    <col min="15622" max="15622" width="10.140625" style="1491" customWidth="1"/>
    <col min="15623" max="15623" width="10.7109375" style="1491" customWidth="1"/>
    <col min="15624" max="15631" width="9.140625" style="1491"/>
    <col min="15632" max="15632" width="12.85546875" style="1491" customWidth="1"/>
    <col min="15633" max="15872" width="9.140625" style="1491"/>
    <col min="15873" max="15873" width="5.7109375" style="1491" customWidth="1"/>
    <col min="15874" max="15874" width="7.85546875" style="1491" customWidth="1"/>
    <col min="15875" max="15875" width="45.7109375" style="1491" customWidth="1"/>
    <col min="15876" max="15876" width="5.7109375" style="1491" customWidth="1"/>
    <col min="15877" max="15877" width="7.42578125" style="1491" customWidth="1"/>
    <col min="15878" max="15878" width="10.140625" style="1491" customWidth="1"/>
    <col min="15879" max="15879" width="10.7109375" style="1491" customWidth="1"/>
    <col min="15880" max="15887" width="9.140625" style="1491"/>
    <col min="15888" max="15888" width="12.85546875" style="1491" customWidth="1"/>
    <col min="15889" max="16128" width="9.140625" style="1491"/>
    <col min="16129" max="16129" width="5.7109375" style="1491" customWidth="1"/>
    <col min="16130" max="16130" width="7.85546875" style="1491" customWidth="1"/>
    <col min="16131" max="16131" width="45.7109375" style="1491" customWidth="1"/>
    <col min="16132" max="16132" width="5.7109375" style="1491" customWidth="1"/>
    <col min="16133" max="16133" width="7.42578125" style="1491" customWidth="1"/>
    <col min="16134" max="16134" width="10.140625" style="1491" customWidth="1"/>
    <col min="16135" max="16135" width="10.7109375" style="1491" customWidth="1"/>
    <col min="16136" max="16143" width="9.140625" style="1491"/>
    <col min="16144" max="16144" width="12.85546875" style="1491" customWidth="1"/>
    <col min="16145" max="16384" width="9.140625" style="1491"/>
  </cols>
  <sheetData>
    <row r="1" spans="1:8" ht="15.75" x14ac:dyDescent="0.25">
      <c r="A1" s="1372" t="s">
        <v>1486</v>
      </c>
      <c r="B1" s="1327"/>
      <c r="C1" s="1328"/>
      <c r="D1" s="1329"/>
      <c r="E1" s="1330"/>
      <c r="F1" s="1987"/>
    </row>
    <row r="2" spans="1:8" ht="15.75" x14ac:dyDescent="0.25">
      <c r="A2" s="1372" t="s">
        <v>1727</v>
      </c>
      <c r="B2" s="1335"/>
      <c r="C2" s="1336"/>
      <c r="D2" s="1329"/>
      <c r="E2" s="1330"/>
      <c r="F2" s="1987"/>
    </row>
    <row r="3" spans="1:8" ht="15.75" x14ac:dyDescent="0.25">
      <c r="A3" s="1371" t="s">
        <v>2036</v>
      </c>
      <c r="B3" s="1335"/>
      <c r="C3" s="1336"/>
      <c r="D3" s="1329"/>
      <c r="E3" s="1330"/>
      <c r="F3" s="1987"/>
      <c r="G3" s="1332"/>
    </row>
    <row r="4" spans="1:8" ht="15.75" x14ac:dyDescent="0.25">
      <c r="A4" s="1334"/>
      <c r="B4" s="1335"/>
      <c r="C4" s="1336"/>
      <c r="D4" s="1329"/>
      <c r="E4" s="1330"/>
      <c r="F4" s="1987"/>
      <c r="G4" s="1332"/>
    </row>
    <row r="5" spans="1:8" ht="15.75" x14ac:dyDescent="0.25">
      <c r="C5" s="1576" t="s">
        <v>174</v>
      </c>
      <c r="F5" s="1988"/>
      <c r="G5" s="1505"/>
    </row>
    <row r="6" spans="1:8" x14ac:dyDescent="0.2">
      <c r="B6" s="1577" t="str">
        <f>A23</f>
        <v>I.</v>
      </c>
      <c r="C6" s="1578" t="str">
        <f>+C23</f>
        <v>PREDDELA</v>
      </c>
      <c r="F6" s="1988"/>
      <c r="G6" s="1505">
        <f>G31</f>
        <v>0</v>
      </c>
    </row>
    <row r="7" spans="1:8" x14ac:dyDescent="0.2">
      <c r="B7" s="1577" t="s">
        <v>247</v>
      </c>
      <c r="C7" s="1578" t="s">
        <v>40</v>
      </c>
      <c r="F7" s="1988"/>
      <c r="G7" s="1505">
        <f>G45</f>
        <v>0</v>
      </c>
    </row>
    <row r="8" spans="1:8" x14ac:dyDescent="0.2">
      <c r="B8" s="1577" t="s">
        <v>259</v>
      </c>
      <c r="C8" s="1578" t="s">
        <v>73</v>
      </c>
      <c r="F8" s="1988"/>
      <c r="G8" s="1505">
        <f>G55</f>
        <v>0</v>
      </c>
    </row>
    <row r="9" spans="1:8" x14ac:dyDescent="0.2">
      <c r="B9" s="1577" t="s">
        <v>264</v>
      </c>
      <c r="C9" s="1578" t="s">
        <v>276</v>
      </c>
      <c r="F9" s="1988"/>
      <c r="G9" s="2003" t="s">
        <v>837</v>
      </c>
    </row>
    <row r="10" spans="1:8" x14ac:dyDescent="0.2">
      <c r="B10" s="1577" t="s">
        <v>275</v>
      </c>
      <c r="C10" s="1578" t="s">
        <v>1958</v>
      </c>
      <c r="F10" s="1988"/>
      <c r="G10" s="1505">
        <f>G66</f>
        <v>0</v>
      </c>
    </row>
    <row r="11" spans="1:8" ht="13.5" thickBot="1" x14ac:dyDescent="0.25">
      <c r="A11" s="1579"/>
      <c r="B11" s="1580" t="s">
        <v>275</v>
      </c>
      <c r="C11" s="1581" t="s">
        <v>1943</v>
      </c>
      <c r="D11" s="1579"/>
      <c r="E11" s="1582"/>
      <c r="F11" s="1989"/>
      <c r="G11" s="2002" t="s">
        <v>837</v>
      </c>
      <c r="H11" s="1505"/>
    </row>
    <row r="12" spans="1:8" x14ac:dyDescent="0.2">
      <c r="C12" s="1578" t="s">
        <v>180</v>
      </c>
      <c r="F12" s="1988"/>
      <c r="G12" s="1583">
        <f>SUM(G6:G11)</f>
        <v>0</v>
      </c>
    </row>
    <row r="13" spans="1:8" ht="13.5" thickBot="1" x14ac:dyDescent="0.25">
      <c r="A13" s="1579"/>
      <c r="B13" s="1579"/>
      <c r="C13" s="1584" t="s">
        <v>292</v>
      </c>
      <c r="D13" s="1579"/>
      <c r="E13" s="1582"/>
      <c r="F13" s="1989"/>
      <c r="G13" s="1582">
        <f>ROUND(G12*0.22,2)</f>
        <v>0</v>
      </c>
    </row>
    <row r="14" spans="1:8" x14ac:dyDescent="0.2">
      <c r="C14" s="1578" t="s">
        <v>293</v>
      </c>
      <c r="F14" s="1988"/>
      <c r="G14" s="1583">
        <f>+G13+G12</f>
        <v>0</v>
      </c>
    </row>
    <row r="15" spans="1:8" ht="15.75" x14ac:dyDescent="0.25">
      <c r="A15" s="1334"/>
      <c r="B15" s="1335"/>
      <c r="C15" s="1336"/>
      <c r="D15" s="1329"/>
      <c r="E15" s="1330"/>
      <c r="F15" s="1987"/>
      <c r="G15" s="1332"/>
    </row>
    <row r="16" spans="1:8" x14ac:dyDescent="0.2">
      <c r="A16" s="1585"/>
      <c r="B16" s="1585" t="s">
        <v>717</v>
      </c>
      <c r="C16" s="1586"/>
      <c r="D16" s="1329"/>
      <c r="E16" s="1330"/>
      <c r="F16" s="1990"/>
      <c r="G16" s="1332"/>
    </row>
    <row r="17" spans="1:73" x14ac:dyDescent="0.2">
      <c r="A17" s="1585"/>
      <c r="B17" s="1588" t="s">
        <v>1729</v>
      </c>
      <c r="C17" s="1586"/>
      <c r="D17" s="1329"/>
      <c r="E17" s="1330"/>
      <c r="F17" s="1990"/>
      <c r="G17" s="1332"/>
    </row>
    <row r="18" spans="1:73" x14ac:dyDescent="0.2">
      <c r="A18" s="1585"/>
      <c r="B18" s="1588" t="s">
        <v>1730</v>
      </c>
      <c r="C18" s="1586"/>
      <c r="D18" s="1329"/>
      <c r="E18" s="1330"/>
      <c r="F18" s="1990"/>
      <c r="G18" s="1332"/>
    </row>
    <row r="19" spans="1:73" ht="15.75" x14ac:dyDescent="0.25">
      <c r="A19" s="1334"/>
      <c r="B19" s="1589"/>
      <c r="C19" s="1336"/>
      <c r="D19" s="1329"/>
      <c r="E19" s="1330"/>
      <c r="F19" s="1987"/>
      <c r="G19" s="1332"/>
    </row>
    <row r="20" spans="1:73" ht="15.75" x14ac:dyDescent="0.25">
      <c r="A20" s="1334"/>
      <c r="B20" s="1335"/>
      <c r="C20" s="1336"/>
      <c r="D20" s="1329"/>
      <c r="E20" s="1330"/>
      <c r="F20" s="1987"/>
      <c r="G20" s="1332"/>
    </row>
    <row r="21" spans="1:73" ht="15.75" x14ac:dyDescent="0.25">
      <c r="A21" s="1371" t="s">
        <v>2036</v>
      </c>
      <c r="B21" s="1335"/>
      <c r="C21" s="1336"/>
      <c r="D21" s="1329"/>
      <c r="E21" s="1330"/>
      <c r="F21" s="1987"/>
      <c r="G21" s="1332"/>
    </row>
    <row r="22" spans="1:73" s="1515" customFormat="1" x14ac:dyDescent="0.2">
      <c r="A22" s="1590" t="s">
        <v>0</v>
      </c>
      <c r="B22" s="1590" t="s">
        <v>1</v>
      </c>
      <c r="C22" s="1591" t="s">
        <v>2</v>
      </c>
      <c r="D22" s="1590" t="s">
        <v>3</v>
      </c>
      <c r="E22" s="1592" t="s">
        <v>4</v>
      </c>
      <c r="F22" s="1991" t="s">
        <v>5</v>
      </c>
      <c r="G22" s="1592" t="s">
        <v>6</v>
      </c>
      <c r="K22" s="1491"/>
      <c r="L22" s="1491"/>
      <c r="M22" s="1491"/>
      <c r="N22" s="1491"/>
      <c r="O22" s="1491"/>
      <c r="P22" s="1491"/>
      <c r="Q22" s="1491"/>
      <c r="R22" s="1491"/>
      <c r="S22" s="1491"/>
      <c r="T22" s="1491"/>
      <c r="U22" s="1491"/>
      <c r="V22" s="1491"/>
      <c r="W22" s="1491"/>
      <c r="X22" s="1491"/>
      <c r="Y22" s="1491"/>
      <c r="Z22" s="1491"/>
      <c r="AA22" s="1491"/>
      <c r="AB22" s="1491"/>
      <c r="AC22" s="1491"/>
      <c r="AD22" s="1491"/>
      <c r="AE22" s="1491"/>
      <c r="AF22" s="1491"/>
      <c r="AG22" s="1491"/>
      <c r="AH22" s="1491"/>
      <c r="AI22" s="1491"/>
      <c r="AJ22" s="1491"/>
      <c r="AK22" s="1491"/>
      <c r="AL22" s="1491"/>
      <c r="AM22" s="1491"/>
      <c r="AN22" s="1491"/>
      <c r="AO22" s="1491"/>
      <c r="AP22" s="1491"/>
      <c r="AQ22" s="1491"/>
      <c r="AR22" s="1491"/>
      <c r="AS22" s="1491"/>
      <c r="AT22" s="1491"/>
      <c r="AU22" s="1491"/>
      <c r="AV22" s="1491"/>
      <c r="AW22" s="1491"/>
      <c r="AX22" s="1491"/>
      <c r="AY22" s="1491"/>
      <c r="AZ22" s="1491"/>
      <c r="BA22" s="1491"/>
      <c r="BB22" s="1491"/>
      <c r="BC22" s="1491"/>
      <c r="BD22" s="1491"/>
      <c r="BE22" s="1491"/>
      <c r="BF22" s="1491"/>
      <c r="BG22" s="1491"/>
      <c r="BH22" s="1491"/>
      <c r="BI22" s="1491"/>
      <c r="BJ22" s="1491"/>
      <c r="BK22" s="1491"/>
      <c r="BL22" s="1491"/>
      <c r="BM22" s="1491"/>
      <c r="BN22" s="1491"/>
      <c r="BO22" s="1491"/>
      <c r="BP22" s="1491"/>
      <c r="BQ22" s="1491"/>
      <c r="BR22" s="1491"/>
      <c r="BS22" s="1491"/>
      <c r="BT22" s="1491"/>
      <c r="BU22" s="1491"/>
    </row>
    <row r="23" spans="1:73" ht="15" x14ac:dyDescent="0.25">
      <c r="A23" s="1517" t="s">
        <v>232</v>
      </c>
      <c r="B23" s="1518"/>
      <c r="C23" s="1518" t="s">
        <v>7</v>
      </c>
      <c r="D23" s="1518"/>
      <c r="E23" s="1537"/>
      <c r="F23" s="1974"/>
      <c r="G23" s="1519"/>
    </row>
    <row r="24" spans="1:73" x14ac:dyDescent="0.2">
      <c r="A24" s="1520"/>
      <c r="B24" s="1521">
        <v>11</v>
      </c>
      <c r="C24" s="1522" t="s">
        <v>9</v>
      </c>
      <c r="D24" s="1520"/>
      <c r="E24" s="1534"/>
      <c r="F24" s="1975"/>
      <c r="G24" s="1523"/>
    </row>
    <row r="25" spans="1:73" x14ac:dyDescent="0.2">
      <c r="A25" s="921">
        <v>1</v>
      </c>
      <c r="B25" s="1546"/>
      <c r="C25" s="921" t="s">
        <v>1731</v>
      </c>
      <c r="D25" s="1547" t="s">
        <v>15</v>
      </c>
      <c r="E25" s="1548">
        <v>12</v>
      </c>
      <c r="F25" s="1977"/>
      <c r="G25" s="1549">
        <f>ROUND(F25*E25,2)</f>
        <v>0</v>
      </c>
    </row>
    <row r="26" spans="1:73" x14ac:dyDescent="0.2">
      <c r="A26" s="921">
        <v>2</v>
      </c>
      <c r="B26" s="1546"/>
      <c r="C26" s="1601" t="s">
        <v>1740</v>
      </c>
      <c r="D26" s="1547" t="s">
        <v>15</v>
      </c>
      <c r="E26" s="1548">
        <v>1</v>
      </c>
      <c r="F26" s="1977"/>
      <c r="G26" s="1549">
        <f t="shared" ref="G26:G30" si="0">ROUND(F26*E26,2)</f>
        <v>0</v>
      </c>
    </row>
    <row r="27" spans="1:73" x14ac:dyDescent="0.2">
      <c r="A27" s="448"/>
      <c r="B27" s="916">
        <v>12</v>
      </c>
      <c r="C27" s="448" t="s">
        <v>19</v>
      </c>
      <c r="D27" s="458"/>
      <c r="E27" s="459"/>
      <c r="F27" s="1993"/>
      <c r="G27" s="459"/>
    </row>
    <row r="28" spans="1:73" ht="25.5" x14ac:dyDescent="0.2">
      <c r="A28" s="921">
        <v>3</v>
      </c>
      <c r="B28" s="1546" t="s">
        <v>2037</v>
      </c>
      <c r="C28" s="921" t="s">
        <v>2038</v>
      </c>
      <c r="D28" s="1547" t="s">
        <v>15</v>
      </c>
      <c r="E28" s="1548">
        <v>2</v>
      </c>
      <c r="F28" s="1977"/>
      <c r="G28" s="1549">
        <f t="shared" si="0"/>
        <v>0</v>
      </c>
    </row>
    <row r="29" spans="1:73" ht="25.5" x14ac:dyDescent="0.2">
      <c r="A29" s="921">
        <v>4</v>
      </c>
      <c r="B29" s="1546"/>
      <c r="C29" s="921" t="s">
        <v>2039</v>
      </c>
      <c r="D29" s="1547" t="s">
        <v>15</v>
      </c>
      <c r="E29" s="1548">
        <v>1</v>
      </c>
      <c r="F29" s="1977"/>
      <c r="G29" s="1549">
        <f t="shared" si="0"/>
        <v>0</v>
      </c>
    </row>
    <row r="30" spans="1:73" x14ac:dyDescent="0.2">
      <c r="A30" s="2169">
        <v>5</v>
      </c>
      <c r="B30" s="2170" t="s">
        <v>1019</v>
      </c>
      <c r="C30" s="2169" t="s">
        <v>2982</v>
      </c>
      <c r="D30" s="2147" t="s">
        <v>239</v>
      </c>
      <c r="E30" s="2171">
        <v>139</v>
      </c>
      <c r="F30" s="1977"/>
      <c r="G30" s="1549">
        <f t="shared" si="0"/>
        <v>0</v>
      </c>
    </row>
    <row r="31" spans="1:73" ht="15" x14ac:dyDescent="0.25">
      <c r="A31" s="452"/>
      <c r="B31" s="1622"/>
      <c r="C31" s="452" t="s">
        <v>1779</v>
      </c>
      <c r="D31" s="438"/>
      <c r="E31" s="453"/>
      <c r="F31" s="1958"/>
      <c r="G31" s="454">
        <f>SUM(G25:G30)</f>
        <v>0</v>
      </c>
    </row>
    <row r="32" spans="1:73" x14ac:dyDescent="0.2">
      <c r="A32" s="921"/>
      <c r="B32" s="1550"/>
      <c r="C32" s="921"/>
      <c r="D32" s="1547"/>
      <c r="E32" s="1548"/>
      <c r="F32" s="1977"/>
      <c r="G32" s="1549"/>
    </row>
    <row r="33" spans="1:9" ht="15" x14ac:dyDescent="0.25">
      <c r="A33" s="1566" t="s">
        <v>247</v>
      </c>
      <c r="B33" s="1622"/>
      <c r="C33" s="452" t="s">
        <v>40</v>
      </c>
      <c r="D33" s="438"/>
      <c r="E33" s="453"/>
      <c r="F33" s="1958"/>
      <c r="G33" s="454"/>
      <c r="I33" s="1536"/>
    </row>
    <row r="34" spans="1:9" x14ac:dyDescent="0.2">
      <c r="A34" s="448"/>
      <c r="B34" s="917">
        <v>21</v>
      </c>
      <c r="C34" s="448" t="s">
        <v>42</v>
      </c>
      <c r="D34" s="458"/>
      <c r="E34" s="459"/>
      <c r="F34" s="1962"/>
      <c r="G34" s="460"/>
    </row>
    <row r="35" spans="1:9" ht="25.5" x14ac:dyDescent="0.2">
      <c r="A35" s="921">
        <v>1</v>
      </c>
      <c r="B35" s="1546" t="s">
        <v>915</v>
      </c>
      <c r="C35" s="921" t="s">
        <v>1782</v>
      </c>
      <c r="D35" s="1547" t="s">
        <v>243</v>
      </c>
      <c r="E35" s="1548">
        <v>6</v>
      </c>
      <c r="F35" s="1977"/>
      <c r="G35" s="1549">
        <f t="shared" ref="G35" si="1">ROUND(F35*E35,2)</f>
        <v>0</v>
      </c>
    </row>
    <row r="36" spans="1:9" ht="25.5" x14ac:dyDescent="0.2">
      <c r="A36" s="921">
        <v>2</v>
      </c>
      <c r="B36" s="1546"/>
      <c r="C36" s="921" t="s">
        <v>1784</v>
      </c>
      <c r="D36" s="1547" t="s">
        <v>243</v>
      </c>
      <c r="E36" s="1548">
        <v>97</v>
      </c>
      <c r="F36" s="1977"/>
      <c r="G36" s="1549">
        <f t="shared" ref="G36:G44" si="2">ROUND(F36*E36,2)</f>
        <v>0</v>
      </c>
    </row>
    <row r="37" spans="1:9" x14ac:dyDescent="0.2">
      <c r="A37" s="921">
        <v>3</v>
      </c>
      <c r="B37" s="1550" t="s">
        <v>917</v>
      </c>
      <c r="C37" s="921" t="s">
        <v>1785</v>
      </c>
      <c r="D37" s="1547" t="s">
        <v>243</v>
      </c>
      <c r="E37" s="1548">
        <v>33</v>
      </c>
      <c r="F37" s="1977"/>
      <c r="G37" s="1549">
        <f t="shared" si="2"/>
        <v>0</v>
      </c>
    </row>
    <row r="38" spans="1:9" x14ac:dyDescent="0.2">
      <c r="A38" s="448"/>
      <c r="B38" s="916">
        <v>22</v>
      </c>
      <c r="C38" s="448" t="s">
        <v>49</v>
      </c>
      <c r="D38" s="458"/>
      <c r="E38" s="459"/>
      <c r="F38" s="1993"/>
      <c r="G38" s="459"/>
    </row>
    <row r="39" spans="1:9" x14ac:dyDescent="0.2">
      <c r="A39" s="921">
        <v>4</v>
      </c>
      <c r="B39" s="1550" t="s">
        <v>1800</v>
      </c>
      <c r="C39" s="921" t="s">
        <v>1801</v>
      </c>
      <c r="D39" s="1547" t="s">
        <v>239</v>
      </c>
      <c r="E39" s="1548">
        <v>210</v>
      </c>
      <c r="F39" s="1977"/>
      <c r="G39" s="1549">
        <f t="shared" si="2"/>
        <v>0</v>
      </c>
    </row>
    <row r="40" spans="1:9" ht="25.5" x14ac:dyDescent="0.2">
      <c r="A40" s="921">
        <v>5</v>
      </c>
      <c r="B40" s="1550"/>
      <c r="C40" s="921" t="s">
        <v>2050</v>
      </c>
      <c r="D40" s="1547" t="s">
        <v>239</v>
      </c>
      <c r="E40" s="1548">
        <v>210</v>
      </c>
      <c r="F40" s="1977"/>
      <c r="G40" s="1549">
        <f t="shared" si="2"/>
        <v>0</v>
      </c>
    </row>
    <row r="41" spans="1:9" x14ac:dyDescent="0.2">
      <c r="A41" s="448"/>
      <c r="B41" s="916">
        <v>24</v>
      </c>
      <c r="C41" s="448" t="s">
        <v>555</v>
      </c>
      <c r="D41" s="458"/>
      <c r="E41" s="459"/>
      <c r="F41" s="1993"/>
      <c r="G41" s="459"/>
    </row>
    <row r="42" spans="1:9" x14ac:dyDescent="0.2">
      <c r="A42" s="921">
        <v>6</v>
      </c>
      <c r="B42" s="1550" t="s">
        <v>1809</v>
      </c>
      <c r="C42" s="921" t="s">
        <v>2040</v>
      </c>
      <c r="D42" s="1547" t="s">
        <v>243</v>
      </c>
      <c r="E42" s="1548">
        <v>109</v>
      </c>
      <c r="F42" s="1977"/>
      <c r="G42" s="1549">
        <f t="shared" si="2"/>
        <v>0</v>
      </c>
    </row>
    <row r="43" spans="1:9" x14ac:dyDescent="0.2">
      <c r="A43" s="448"/>
      <c r="B43" s="917">
        <v>29</v>
      </c>
      <c r="C43" s="448" t="s">
        <v>500</v>
      </c>
      <c r="D43" s="458"/>
      <c r="E43" s="459"/>
      <c r="F43" s="1993"/>
      <c r="G43" s="459"/>
      <c r="I43" s="1538"/>
    </row>
    <row r="44" spans="1:9" x14ac:dyDescent="0.2">
      <c r="A44" s="921">
        <v>7</v>
      </c>
      <c r="B44" s="1550" t="s">
        <v>1820</v>
      </c>
      <c r="C44" s="1553" t="s">
        <v>2007</v>
      </c>
      <c r="D44" s="1547" t="s">
        <v>243</v>
      </c>
      <c r="E44" s="1548">
        <v>136</v>
      </c>
      <c r="F44" s="1977"/>
      <c r="G44" s="1549">
        <f t="shared" si="2"/>
        <v>0</v>
      </c>
    </row>
    <row r="45" spans="1:9" ht="15" x14ac:dyDescent="0.25">
      <c r="A45" s="452"/>
      <c r="B45" s="1566"/>
      <c r="C45" s="452" t="s">
        <v>1821</v>
      </c>
      <c r="D45" s="438"/>
      <c r="E45" s="453"/>
      <c r="F45" s="1958"/>
      <c r="G45" s="454">
        <f>SUM(G35:G44)</f>
        <v>0</v>
      </c>
    </row>
    <row r="46" spans="1:9" x14ac:dyDescent="0.2">
      <c r="A46" s="921"/>
      <c r="B46" s="1550"/>
      <c r="C46" s="1553"/>
      <c r="D46" s="1547"/>
      <c r="E46" s="1548"/>
      <c r="F46" s="1977"/>
      <c r="G46" s="1549"/>
    </row>
    <row r="47" spans="1:9" ht="15" x14ac:dyDescent="0.25">
      <c r="A47" s="1566" t="s">
        <v>259</v>
      </c>
      <c r="B47" s="1566"/>
      <c r="C47" s="452" t="s">
        <v>73</v>
      </c>
      <c r="D47" s="438"/>
      <c r="E47" s="453"/>
      <c r="F47" s="1958"/>
      <c r="G47" s="454"/>
    </row>
    <row r="48" spans="1:9" x14ac:dyDescent="0.2">
      <c r="A48" s="448"/>
      <c r="B48" s="916">
        <v>31</v>
      </c>
      <c r="C48" s="448" t="s">
        <v>75</v>
      </c>
      <c r="D48" s="458"/>
      <c r="E48" s="459"/>
      <c r="F48" s="1962"/>
      <c r="G48" s="460"/>
    </row>
    <row r="49" spans="1:8" ht="25.5" x14ac:dyDescent="0.2">
      <c r="A49" s="921">
        <v>1</v>
      </c>
      <c r="B49" s="1546" t="s">
        <v>1822</v>
      </c>
      <c r="C49" s="921" t="s">
        <v>2041</v>
      </c>
      <c r="D49" s="1547" t="s">
        <v>243</v>
      </c>
      <c r="E49" s="1548">
        <v>48</v>
      </c>
      <c r="F49" s="1977"/>
      <c r="G49" s="1549">
        <f t="shared" ref="G49" si="3">ROUND(F49*E49,2)</f>
        <v>0</v>
      </c>
    </row>
    <row r="50" spans="1:8" ht="25.5" x14ac:dyDescent="0.2">
      <c r="A50" s="921">
        <v>2</v>
      </c>
      <c r="B50" s="1546" t="s">
        <v>2042</v>
      </c>
      <c r="C50" s="921" t="s">
        <v>2043</v>
      </c>
      <c r="D50" s="1547" t="s">
        <v>239</v>
      </c>
      <c r="E50" s="1548">
        <v>191</v>
      </c>
      <c r="F50" s="1977"/>
      <c r="G50" s="1549">
        <f t="shared" ref="G50:G54" si="4">ROUND(F50*E50,2)</f>
        <v>0</v>
      </c>
    </row>
    <row r="51" spans="1:8" x14ac:dyDescent="0.2">
      <c r="A51" s="448"/>
      <c r="B51" s="916">
        <v>32</v>
      </c>
      <c r="C51" s="448" t="s">
        <v>84</v>
      </c>
      <c r="D51" s="458"/>
      <c r="E51" s="459"/>
      <c r="F51" s="1993"/>
      <c r="G51" s="459"/>
    </row>
    <row r="52" spans="1:8" ht="25.5" x14ac:dyDescent="0.2">
      <c r="A52" s="921">
        <v>3</v>
      </c>
      <c r="B52" s="1546" t="s">
        <v>940</v>
      </c>
      <c r="C52" s="921" t="s">
        <v>1828</v>
      </c>
      <c r="D52" s="1547" t="s">
        <v>239</v>
      </c>
      <c r="E52" s="1548">
        <v>191</v>
      </c>
      <c r="F52" s="1977"/>
      <c r="G52" s="1549">
        <f t="shared" si="4"/>
        <v>0</v>
      </c>
    </row>
    <row r="53" spans="1:8" x14ac:dyDescent="0.2">
      <c r="A53" s="448"/>
      <c r="B53" s="916">
        <v>35</v>
      </c>
      <c r="C53" s="1563" t="s">
        <v>92</v>
      </c>
      <c r="D53" s="1564"/>
      <c r="E53" s="1565"/>
      <c r="F53" s="1993"/>
      <c r="G53" s="459"/>
      <c r="H53" s="1539"/>
    </row>
    <row r="54" spans="1:8" ht="38.25" x14ac:dyDescent="0.2">
      <c r="A54" s="921">
        <v>4</v>
      </c>
      <c r="B54" s="1602" t="s">
        <v>941</v>
      </c>
      <c r="C54" s="1554" t="s">
        <v>1832</v>
      </c>
      <c r="D54" s="1555" t="s">
        <v>231</v>
      </c>
      <c r="E54" s="1556">
        <v>105</v>
      </c>
      <c r="F54" s="1977"/>
      <c r="G54" s="1549">
        <f t="shared" si="4"/>
        <v>0</v>
      </c>
      <c r="H54" s="1539"/>
    </row>
    <row r="55" spans="1:8" ht="15" x14ac:dyDescent="0.25">
      <c r="A55" s="452"/>
      <c r="B55" s="1622"/>
      <c r="C55" s="1637" t="s">
        <v>1838</v>
      </c>
      <c r="D55" s="1638"/>
      <c r="E55" s="1639"/>
      <c r="F55" s="1958"/>
      <c r="G55" s="454">
        <f>SUM(G49:G54)</f>
        <v>0</v>
      </c>
      <c r="H55" s="1539"/>
    </row>
    <row r="56" spans="1:8" x14ac:dyDescent="0.2">
      <c r="A56" s="921"/>
      <c r="B56" s="1546"/>
      <c r="C56" s="1554"/>
      <c r="D56" s="1555"/>
      <c r="E56" s="1556"/>
      <c r="F56" s="1977"/>
      <c r="G56" s="1549"/>
      <c r="H56" s="1539"/>
    </row>
    <row r="57" spans="1:8" ht="15" x14ac:dyDescent="0.25">
      <c r="A57" s="1566" t="s">
        <v>264</v>
      </c>
      <c r="B57" s="1635"/>
      <c r="C57" s="452" t="s">
        <v>276</v>
      </c>
      <c r="D57" s="438"/>
      <c r="E57" s="453"/>
      <c r="F57" s="1958"/>
      <c r="G57" s="454"/>
    </row>
    <row r="58" spans="1:8" x14ac:dyDescent="0.2">
      <c r="A58" s="448"/>
      <c r="B58" s="916">
        <v>41</v>
      </c>
      <c r="C58" s="1563" t="s">
        <v>103</v>
      </c>
      <c r="D58" s="1564"/>
      <c r="E58" s="1565"/>
      <c r="F58" s="1962"/>
      <c r="G58" s="460"/>
      <c r="H58" s="1539"/>
    </row>
    <row r="59" spans="1:8" x14ac:dyDescent="0.2">
      <c r="A59" s="921"/>
      <c r="B59" s="1546"/>
      <c r="C59" s="921" t="s">
        <v>2044</v>
      </c>
      <c r="D59" s="1547"/>
      <c r="E59" s="1548"/>
      <c r="F59" s="1977"/>
      <c r="G59" s="1549"/>
      <c r="H59" s="1539"/>
    </row>
    <row r="60" spans="1:8" x14ac:dyDescent="0.2">
      <c r="A60" s="921"/>
      <c r="B60" s="1603"/>
      <c r="C60" s="921"/>
      <c r="D60" s="1547"/>
      <c r="E60" s="1548"/>
      <c r="F60" s="1977"/>
      <c r="G60" s="1549"/>
    </row>
    <row r="61" spans="1:8" ht="15" x14ac:dyDescent="0.25">
      <c r="A61" s="1566" t="s">
        <v>275</v>
      </c>
      <c r="B61" s="1566"/>
      <c r="C61" s="452" t="s">
        <v>1958</v>
      </c>
      <c r="D61" s="438"/>
      <c r="E61" s="453"/>
      <c r="F61" s="1958"/>
      <c r="G61" s="454"/>
      <c r="H61" s="1539"/>
    </row>
    <row r="62" spans="1:8" x14ac:dyDescent="0.2">
      <c r="A62" s="448"/>
      <c r="B62" s="917">
        <v>61</v>
      </c>
      <c r="C62" s="448" t="s">
        <v>129</v>
      </c>
      <c r="D62" s="458"/>
      <c r="E62" s="459"/>
      <c r="F62" s="1962"/>
      <c r="G62" s="460"/>
      <c r="H62" s="1539"/>
    </row>
    <row r="63" spans="1:8" ht="25.5" x14ac:dyDescent="0.2">
      <c r="A63" s="921">
        <v>1</v>
      </c>
      <c r="B63" s="1550" t="s">
        <v>975</v>
      </c>
      <c r="C63" s="921" t="s">
        <v>1994</v>
      </c>
      <c r="D63" s="1547" t="s">
        <v>15</v>
      </c>
      <c r="E63" s="1548">
        <v>2</v>
      </c>
      <c r="F63" s="1977"/>
      <c r="G63" s="1549">
        <f t="shared" ref="G63" si="5">ROUND(F63*E63,2)</f>
        <v>0</v>
      </c>
    </row>
    <row r="64" spans="1:8" ht="38.25" x14ac:dyDescent="0.2">
      <c r="A64" s="921">
        <v>2</v>
      </c>
      <c r="B64" s="1550" t="s">
        <v>977</v>
      </c>
      <c r="C64" s="921" t="s">
        <v>1894</v>
      </c>
      <c r="D64" s="1547" t="s">
        <v>15</v>
      </c>
      <c r="E64" s="1548">
        <v>2</v>
      </c>
      <c r="F64" s="1977"/>
      <c r="G64" s="1549">
        <f t="shared" ref="G64:G65" si="6">ROUND(F64*E64,2)</f>
        <v>0</v>
      </c>
    </row>
    <row r="65" spans="1:7" ht="89.25" x14ac:dyDescent="0.2">
      <c r="A65" s="921">
        <v>3</v>
      </c>
      <c r="B65" s="1550"/>
      <c r="C65" s="921" t="s">
        <v>2051</v>
      </c>
      <c r="D65" s="1547" t="s">
        <v>15</v>
      </c>
      <c r="E65" s="1548">
        <v>2</v>
      </c>
      <c r="F65" s="1977"/>
      <c r="G65" s="1549">
        <f t="shared" si="6"/>
        <v>0</v>
      </c>
    </row>
    <row r="66" spans="1:7" ht="15" x14ac:dyDescent="0.25">
      <c r="A66" s="437"/>
      <c r="B66" s="1566"/>
      <c r="C66" s="452" t="s">
        <v>2045</v>
      </c>
      <c r="D66" s="438"/>
      <c r="E66" s="453"/>
      <c r="F66" s="1958"/>
      <c r="G66" s="454">
        <f>SUM(G63:G65)</f>
        <v>0</v>
      </c>
    </row>
    <row r="67" spans="1:7" x14ac:dyDescent="0.2">
      <c r="A67" s="921"/>
      <c r="B67" s="1546"/>
      <c r="C67" s="921"/>
      <c r="D67" s="1547"/>
      <c r="E67" s="1548"/>
      <c r="F67" s="1977"/>
      <c r="G67" s="1549"/>
    </row>
    <row r="68" spans="1:7" ht="15" x14ac:dyDescent="0.25">
      <c r="A68" s="1566" t="s">
        <v>284</v>
      </c>
      <c r="B68" s="1622"/>
      <c r="C68" s="452" t="s">
        <v>1943</v>
      </c>
      <c r="D68" s="438"/>
      <c r="E68" s="453"/>
      <c r="F68" s="1958"/>
      <c r="G68" s="454"/>
    </row>
    <row r="69" spans="1:7" x14ac:dyDescent="0.2">
      <c r="A69" s="1560"/>
      <c r="B69" s="1561"/>
      <c r="C69" s="1547" t="s">
        <v>2046</v>
      </c>
      <c r="D69" s="1560"/>
      <c r="E69" s="1562"/>
      <c r="F69" s="1977"/>
      <c r="G69" s="1549"/>
    </row>
    <row r="70" spans="1:7" x14ac:dyDescent="0.2">
      <c r="A70" s="1604"/>
      <c r="B70" s="1615"/>
      <c r="C70" s="1616"/>
      <c r="D70" s="1604"/>
      <c r="E70" s="1617"/>
      <c r="F70" s="1996"/>
      <c r="G70" s="1618"/>
    </row>
    <row r="71" spans="1:7" x14ac:dyDescent="0.2">
      <c r="A71" s="1604"/>
      <c r="B71" s="1619"/>
      <c r="C71" s="1616"/>
      <c r="D71" s="1604"/>
      <c r="E71" s="1617"/>
      <c r="F71" s="1996"/>
      <c r="G71" s="1618"/>
    </row>
    <row r="72" spans="1:7" x14ac:dyDescent="0.2">
      <c r="A72" s="1604"/>
      <c r="B72" s="1615"/>
      <c r="C72" s="1616"/>
      <c r="D72" s="1604"/>
      <c r="E72" s="1617"/>
      <c r="F72" s="1996"/>
      <c r="G72" s="1618"/>
    </row>
    <row r="73" spans="1:7" x14ac:dyDescent="0.2">
      <c r="A73" s="1604"/>
      <c r="B73" s="1615"/>
      <c r="C73" s="1616"/>
      <c r="D73" s="1604"/>
      <c r="E73" s="1617"/>
      <c r="F73" s="1996"/>
      <c r="G73" s="1618"/>
    </row>
    <row r="74" spans="1:7" x14ac:dyDescent="0.2">
      <c r="A74" s="1604"/>
      <c r="B74" s="1615"/>
      <c r="C74" s="1616"/>
      <c r="D74" s="1604"/>
      <c r="E74" s="1617"/>
      <c r="F74" s="1996"/>
      <c r="G74" s="1618"/>
    </row>
    <row r="75" spans="1:7" x14ac:dyDescent="0.2">
      <c r="A75" s="1604"/>
      <c r="B75" s="1615"/>
      <c r="C75" s="1616"/>
      <c r="D75" s="1604"/>
      <c r="E75" s="1617"/>
      <c r="F75" s="1996"/>
      <c r="G75" s="1618"/>
    </row>
    <row r="76" spans="1:7" x14ac:dyDescent="0.2">
      <c r="A76" s="1604"/>
      <c r="B76" s="1615"/>
      <c r="C76" s="1616"/>
      <c r="D76" s="1604"/>
      <c r="E76" s="1617"/>
      <c r="F76" s="1996"/>
      <c r="G76" s="1618"/>
    </row>
    <row r="77" spans="1:7" x14ac:dyDescent="0.2">
      <c r="A77" s="1604"/>
      <c r="B77" s="1619"/>
      <c r="C77" s="1616"/>
      <c r="D77" s="1604"/>
      <c r="E77" s="1617"/>
      <c r="F77" s="1996"/>
      <c r="G77" s="1618"/>
    </row>
    <row r="78" spans="1:7" x14ac:dyDescent="0.2">
      <c r="A78" s="1604"/>
      <c r="B78" s="1615"/>
      <c r="C78" s="1616"/>
      <c r="D78" s="1604"/>
      <c r="E78" s="1617"/>
      <c r="F78" s="1996"/>
      <c r="G78" s="1618"/>
    </row>
    <row r="79" spans="1:7" x14ac:dyDescent="0.2">
      <c r="A79" s="1604"/>
      <c r="B79" s="1615"/>
      <c r="C79" s="1616"/>
      <c r="D79" s="1604"/>
      <c r="E79" s="1617"/>
      <c r="F79" s="1996"/>
      <c r="G79" s="1618"/>
    </row>
    <row r="80" spans="1:7" x14ac:dyDescent="0.2">
      <c r="A80" s="1604"/>
      <c r="B80" s="1615"/>
      <c r="C80" s="1616"/>
      <c r="D80" s="1604"/>
      <c r="E80" s="1617"/>
      <c r="F80" s="1996"/>
      <c r="G80" s="1618"/>
    </row>
    <row r="81" spans="1:7" x14ac:dyDescent="0.2">
      <c r="A81" s="1604"/>
      <c r="B81" s="1619"/>
      <c r="C81" s="1616"/>
      <c r="D81" s="1604"/>
      <c r="E81" s="1617"/>
      <c r="F81" s="1996"/>
      <c r="G81" s="1618"/>
    </row>
    <row r="82" spans="1:7" x14ac:dyDescent="0.2">
      <c r="A82" s="1604"/>
      <c r="B82" s="1615"/>
      <c r="C82" s="1616"/>
      <c r="D82" s="1604"/>
      <c r="E82" s="1617"/>
      <c r="F82" s="1996"/>
      <c r="G82" s="1618"/>
    </row>
    <row r="83" spans="1:7" x14ac:dyDescent="0.2">
      <c r="A83" s="1604"/>
      <c r="B83" s="1615"/>
      <c r="C83" s="1616"/>
      <c r="D83" s="1604"/>
      <c r="E83" s="1617"/>
      <c r="F83" s="1996"/>
      <c r="G83" s="1618"/>
    </row>
    <row r="84" spans="1:7" x14ac:dyDescent="0.2">
      <c r="A84" s="1604"/>
      <c r="B84" s="1615"/>
      <c r="C84" s="1616"/>
      <c r="D84" s="1604"/>
      <c r="E84" s="1617"/>
      <c r="F84" s="1996"/>
      <c r="G84" s="1618"/>
    </row>
    <row r="85" spans="1:7" x14ac:dyDescent="0.2">
      <c r="A85" s="1604"/>
      <c r="B85" s="1615"/>
      <c r="C85" s="1616"/>
      <c r="D85" s="1604"/>
      <c r="E85" s="1617"/>
      <c r="F85" s="1996"/>
      <c r="G85" s="1618"/>
    </row>
    <row r="86" spans="1:7" x14ac:dyDescent="0.2">
      <c r="A86" s="1604"/>
      <c r="B86" s="1615"/>
      <c r="C86" s="1616"/>
      <c r="D86" s="1604"/>
      <c r="E86" s="1617"/>
      <c r="F86" s="1996"/>
      <c r="G86" s="1618"/>
    </row>
    <row r="87" spans="1:7" x14ac:dyDescent="0.2">
      <c r="A87" s="1604"/>
      <c r="B87" s="1619"/>
      <c r="C87" s="1616"/>
      <c r="D87" s="1604"/>
      <c r="E87" s="1617"/>
      <c r="F87" s="1996"/>
      <c r="G87" s="1618"/>
    </row>
    <row r="88" spans="1:7" x14ac:dyDescent="0.2">
      <c r="A88" s="1604"/>
      <c r="B88" s="1615"/>
      <c r="C88" s="1616"/>
      <c r="D88" s="1604"/>
      <c r="E88" s="1617"/>
      <c r="F88" s="1996"/>
      <c r="G88" s="1618"/>
    </row>
    <row r="89" spans="1:7" x14ac:dyDescent="0.2">
      <c r="A89" s="1604"/>
      <c r="B89" s="1619"/>
      <c r="C89" s="1616"/>
      <c r="D89" s="1604"/>
      <c r="E89" s="1617"/>
      <c r="F89" s="1996"/>
      <c r="G89" s="1618"/>
    </row>
    <row r="90" spans="1:7" x14ac:dyDescent="0.2">
      <c r="A90" s="1604"/>
      <c r="B90" s="1615"/>
      <c r="C90" s="1616"/>
      <c r="D90" s="1604"/>
      <c r="E90" s="1617"/>
      <c r="F90" s="1996"/>
      <c r="G90" s="1618"/>
    </row>
    <row r="91" spans="1:7" x14ac:dyDescent="0.2">
      <c r="A91" s="1604"/>
      <c r="B91" s="1615"/>
      <c r="C91" s="1616"/>
      <c r="D91" s="1604"/>
      <c r="E91" s="1617"/>
      <c r="F91" s="1996"/>
      <c r="G91" s="1618"/>
    </row>
    <row r="92" spans="1:7" x14ac:dyDescent="0.2">
      <c r="A92" s="1604"/>
      <c r="B92" s="1615"/>
      <c r="C92" s="1616"/>
      <c r="D92" s="1604"/>
      <c r="E92" s="1617"/>
      <c r="F92" s="1996"/>
      <c r="G92" s="1618"/>
    </row>
    <row r="93" spans="1:7" x14ac:dyDescent="0.2">
      <c r="A93" s="1604"/>
      <c r="B93" s="1615"/>
      <c r="C93" s="1616"/>
      <c r="D93" s="1604"/>
      <c r="E93" s="1617"/>
      <c r="F93" s="1996"/>
      <c r="G93" s="1618"/>
    </row>
    <row r="94" spans="1:7" x14ac:dyDescent="0.2">
      <c r="A94" s="1604"/>
      <c r="B94" s="1615"/>
      <c r="C94" s="1616"/>
      <c r="D94" s="1604"/>
      <c r="E94" s="1617"/>
      <c r="F94" s="1996"/>
      <c r="G94" s="1618"/>
    </row>
    <row r="95" spans="1:7" x14ac:dyDescent="0.2">
      <c r="A95" s="1604"/>
      <c r="B95" s="1615"/>
      <c r="C95" s="1616"/>
      <c r="D95" s="1604"/>
      <c r="E95" s="1617"/>
      <c r="F95" s="1996"/>
      <c r="G95" s="1618"/>
    </row>
    <row r="96" spans="1:7" x14ac:dyDescent="0.2">
      <c r="A96" s="1604"/>
      <c r="B96" s="1615"/>
      <c r="C96" s="1616"/>
      <c r="D96" s="1604"/>
      <c r="E96" s="1617"/>
      <c r="F96" s="1996"/>
      <c r="G96" s="1618"/>
    </row>
    <row r="97" spans="1:7" x14ac:dyDescent="0.2">
      <c r="A97" s="1604"/>
      <c r="B97" s="1615"/>
      <c r="C97" s="1616"/>
      <c r="D97" s="1604"/>
      <c r="E97" s="1617"/>
      <c r="F97" s="1996"/>
      <c r="G97" s="1618"/>
    </row>
    <row r="98" spans="1:7" x14ac:dyDescent="0.2">
      <c r="A98" s="1604"/>
      <c r="B98" s="1615"/>
      <c r="C98" s="1616"/>
      <c r="D98" s="1604"/>
      <c r="E98" s="1617"/>
      <c r="F98" s="1996"/>
      <c r="G98" s="1618"/>
    </row>
    <row r="99" spans="1:7" x14ac:dyDescent="0.2">
      <c r="A99" s="1604"/>
      <c r="B99" s="1615"/>
      <c r="C99" s="1616"/>
      <c r="D99" s="1604"/>
      <c r="E99" s="1617"/>
      <c r="F99" s="1996"/>
      <c r="G99" s="1618"/>
    </row>
    <row r="100" spans="1:7" x14ac:dyDescent="0.2">
      <c r="A100" s="1604"/>
      <c r="B100" s="1615"/>
      <c r="C100" s="1616"/>
      <c r="D100" s="1604"/>
      <c r="E100" s="1617"/>
      <c r="F100" s="1996"/>
      <c r="G100" s="1618"/>
    </row>
    <row r="101" spans="1:7" x14ac:dyDescent="0.2">
      <c r="A101" s="1604"/>
      <c r="B101" s="1615"/>
      <c r="C101" s="1616"/>
      <c r="D101" s="1604"/>
      <c r="E101" s="1617"/>
      <c r="F101" s="1996"/>
      <c r="G101" s="1618"/>
    </row>
    <row r="102" spans="1:7" x14ac:dyDescent="0.2">
      <c r="A102" s="1604"/>
      <c r="B102" s="1615"/>
      <c r="C102" s="1616"/>
      <c r="D102" s="1604"/>
      <c r="E102" s="1617"/>
      <c r="F102" s="1996"/>
      <c r="G102" s="1618"/>
    </row>
    <row r="103" spans="1:7" x14ac:dyDescent="0.2">
      <c r="A103" s="1604"/>
      <c r="B103" s="1619"/>
      <c r="C103" s="1616"/>
      <c r="D103" s="1604"/>
      <c r="E103" s="1617"/>
      <c r="F103" s="1996"/>
      <c r="G103" s="1618"/>
    </row>
    <row r="104" spans="1:7" x14ac:dyDescent="0.2">
      <c r="A104" s="1604"/>
      <c r="B104" s="1615"/>
      <c r="C104" s="1616"/>
      <c r="D104" s="1604"/>
      <c r="E104" s="1617"/>
      <c r="F104" s="1996"/>
      <c r="G104" s="1618"/>
    </row>
    <row r="105" spans="1:7" x14ac:dyDescent="0.2">
      <c r="A105" s="1604"/>
      <c r="B105" s="1615"/>
      <c r="C105" s="1616"/>
      <c r="D105" s="1604"/>
      <c r="E105" s="1617"/>
      <c r="F105" s="1996"/>
      <c r="G105" s="1618"/>
    </row>
    <row r="106" spans="1:7" x14ac:dyDescent="0.2">
      <c r="A106" s="1604"/>
      <c r="B106" s="1615"/>
      <c r="C106" s="1616"/>
      <c r="D106" s="1604"/>
      <c r="E106" s="1617"/>
      <c r="F106" s="1996"/>
      <c r="G106" s="1618"/>
    </row>
    <row r="107" spans="1:7" x14ac:dyDescent="0.2">
      <c r="A107" s="1604"/>
      <c r="B107" s="1615"/>
      <c r="C107" s="1616"/>
      <c r="D107" s="1604"/>
      <c r="E107" s="1617"/>
      <c r="F107" s="1996"/>
      <c r="G107" s="1618"/>
    </row>
    <row r="108" spans="1:7" x14ac:dyDescent="0.2">
      <c r="A108" s="1604"/>
      <c r="B108" s="1615"/>
      <c r="C108" s="1616"/>
      <c r="D108" s="1604"/>
      <c r="E108" s="1617"/>
      <c r="F108" s="1996"/>
      <c r="G108" s="1618"/>
    </row>
    <row r="109" spans="1:7" x14ac:dyDescent="0.2">
      <c r="A109" s="1604"/>
      <c r="B109" s="1615"/>
      <c r="C109" s="1616"/>
      <c r="D109" s="1604"/>
      <c r="E109" s="1617"/>
      <c r="F109" s="1996"/>
      <c r="G109" s="1618"/>
    </row>
    <row r="110" spans="1:7" x14ac:dyDescent="0.2">
      <c r="A110" s="1604"/>
      <c r="B110" s="1615"/>
      <c r="C110" s="1616"/>
      <c r="D110" s="1604"/>
      <c r="E110" s="1617"/>
      <c r="F110" s="1996"/>
      <c r="G110" s="1618"/>
    </row>
    <row r="111" spans="1:7" x14ac:dyDescent="0.2">
      <c r="A111" s="1604"/>
      <c r="B111" s="1615"/>
      <c r="C111" s="1616"/>
      <c r="D111" s="1604"/>
      <c r="E111" s="1617"/>
      <c r="F111" s="1996"/>
      <c r="G111" s="1618"/>
    </row>
    <row r="112" spans="1:7" x14ac:dyDescent="0.2">
      <c r="A112" s="1604"/>
      <c r="B112" s="1615"/>
      <c r="C112" s="1616"/>
      <c r="D112" s="1604"/>
      <c r="E112" s="1617"/>
      <c r="F112" s="1996"/>
      <c r="G112" s="1618"/>
    </row>
    <row r="113" spans="1:7" x14ac:dyDescent="0.2">
      <c r="A113" s="1604"/>
      <c r="B113" s="1615"/>
      <c r="C113" s="1616"/>
      <c r="D113" s="1604"/>
      <c r="E113" s="1617"/>
      <c r="F113" s="1996"/>
      <c r="G113" s="1618"/>
    </row>
    <row r="114" spans="1:7" x14ac:dyDescent="0.2">
      <c r="A114" s="1604"/>
      <c r="B114" s="1615"/>
      <c r="C114" s="1616"/>
      <c r="D114" s="1604"/>
      <c r="E114" s="1617"/>
      <c r="F114" s="1996"/>
      <c r="G114" s="1618"/>
    </row>
    <row r="115" spans="1:7" x14ac:dyDescent="0.2">
      <c r="A115" s="1604"/>
      <c r="B115" s="1615"/>
      <c r="C115" s="1616"/>
      <c r="D115" s="1604"/>
      <c r="E115" s="1617"/>
      <c r="F115" s="1996"/>
      <c r="G115" s="1618"/>
    </row>
    <row r="116" spans="1:7" x14ac:dyDescent="0.2">
      <c r="A116" s="1604"/>
      <c r="B116" s="1615"/>
      <c r="C116" s="1616"/>
      <c r="D116" s="1604"/>
      <c r="E116" s="1617"/>
      <c r="F116" s="1996"/>
      <c r="G116" s="1618"/>
    </row>
    <row r="117" spans="1:7" x14ac:dyDescent="0.2">
      <c r="A117" s="1604"/>
      <c r="B117" s="1615"/>
      <c r="C117" s="1616"/>
      <c r="D117" s="1604"/>
      <c r="E117" s="1617"/>
      <c r="F117" s="1996"/>
      <c r="G117" s="1618"/>
    </row>
    <row r="118" spans="1:7" x14ac:dyDescent="0.2">
      <c r="A118" s="1604"/>
      <c r="B118" s="1615"/>
      <c r="C118" s="1616"/>
      <c r="D118" s="1604"/>
      <c r="E118" s="1617"/>
      <c r="F118" s="1996"/>
      <c r="G118" s="1618"/>
    </row>
    <row r="119" spans="1:7" x14ac:dyDescent="0.2">
      <c r="A119" s="1604"/>
      <c r="B119" s="1615"/>
      <c r="C119" s="1616"/>
      <c r="D119" s="1604"/>
      <c r="E119" s="1617"/>
      <c r="F119" s="1996"/>
      <c r="G119" s="1618"/>
    </row>
    <row r="120" spans="1:7" x14ac:dyDescent="0.2">
      <c r="A120" s="1604"/>
      <c r="B120" s="1619"/>
      <c r="C120" s="1616"/>
      <c r="D120" s="1604"/>
      <c r="E120" s="1617"/>
      <c r="F120" s="1996"/>
      <c r="G120" s="1618"/>
    </row>
    <row r="121" spans="1:7" x14ac:dyDescent="0.2">
      <c r="A121" s="1604"/>
      <c r="B121" s="1615"/>
      <c r="C121" s="1616"/>
      <c r="D121" s="1604"/>
      <c r="E121" s="1617"/>
      <c r="F121" s="1996"/>
      <c r="G121" s="1618"/>
    </row>
    <row r="122" spans="1:7" x14ac:dyDescent="0.2">
      <c r="A122" s="1604"/>
      <c r="B122" s="1615"/>
      <c r="C122" s="1616"/>
      <c r="D122" s="1604"/>
      <c r="E122" s="1617"/>
      <c r="F122" s="1996"/>
      <c r="G122" s="1618"/>
    </row>
    <row r="123" spans="1:7" x14ac:dyDescent="0.2">
      <c r="A123" s="1604"/>
      <c r="B123" s="1615"/>
      <c r="C123" s="1616"/>
      <c r="D123" s="1604"/>
      <c r="E123" s="1617"/>
      <c r="F123" s="1996"/>
      <c r="G123" s="1618"/>
    </row>
    <row r="124" spans="1:7" x14ac:dyDescent="0.2">
      <c r="A124" s="1604"/>
      <c r="B124" s="1615"/>
      <c r="C124" s="1616"/>
      <c r="D124" s="1604"/>
      <c r="E124" s="1617"/>
      <c r="F124" s="1996"/>
      <c r="G124" s="1618"/>
    </row>
    <row r="125" spans="1:7" x14ac:dyDescent="0.2">
      <c r="A125" s="1604"/>
      <c r="B125" s="1615"/>
      <c r="C125" s="1636"/>
      <c r="D125" s="1604"/>
      <c r="E125" s="1617"/>
      <c r="F125" s="1996"/>
      <c r="G125" s="1618"/>
    </row>
    <row r="126" spans="1:7" x14ac:dyDescent="0.2">
      <c r="A126" s="1604"/>
      <c r="B126" s="1615"/>
      <c r="C126" s="1616"/>
      <c r="D126" s="1604"/>
      <c r="E126" s="1617"/>
      <c r="F126" s="1996"/>
      <c r="G126" s="1618"/>
    </row>
    <row r="127" spans="1:7" x14ac:dyDescent="0.2">
      <c r="A127" s="1604"/>
      <c r="B127" s="1615"/>
      <c r="C127" s="1616"/>
      <c r="D127" s="1604"/>
      <c r="E127" s="1617"/>
      <c r="F127" s="1996"/>
      <c r="G127" s="1618"/>
    </row>
    <row r="128" spans="1:7" x14ac:dyDescent="0.2">
      <c r="A128" s="1604"/>
      <c r="B128" s="1615"/>
      <c r="C128" s="1616"/>
      <c r="D128" s="1604"/>
      <c r="E128" s="1617"/>
      <c r="F128" s="1996"/>
      <c r="G128" s="1618"/>
    </row>
    <row r="129" spans="1:7" x14ac:dyDescent="0.2">
      <c r="A129" s="1604"/>
      <c r="B129" s="1615"/>
      <c r="C129" s="1616"/>
      <c r="D129" s="1604"/>
      <c r="E129" s="1617"/>
      <c r="F129" s="1996"/>
      <c r="G129" s="1618"/>
    </row>
    <row r="130" spans="1:7" x14ac:dyDescent="0.2">
      <c r="A130" s="1604"/>
      <c r="B130" s="1615"/>
      <c r="C130" s="1616"/>
      <c r="D130" s="1604"/>
      <c r="E130" s="1617"/>
      <c r="F130" s="1996"/>
      <c r="G130" s="1618"/>
    </row>
    <row r="131" spans="1:7" x14ac:dyDescent="0.2">
      <c r="A131" s="1604"/>
      <c r="B131" s="1615"/>
      <c r="C131" s="1616"/>
      <c r="D131" s="1604"/>
      <c r="E131" s="1617"/>
      <c r="F131" s="1996"/>
      <c r="G131" s="1618"/>
    </row>
    <row r="132" spans="1:7" x14ac:dyDescent="0.2">
      <c r="A132" s="1604"/>
      <c r="B132" s="1615"/>
      <c r="C132" s="1616"/>
      <c r="D132" s="1604"/>
      <c r="E132" s="1617"/>
      <c r="F132" s="1996"/>
      <c r="G132" s="1618"/>
    </row>
    <row r="133" spans="1:7" x14ac:dyDescent="0.2">
      <c r="A133" s="1604"/>
      <c r="B133" s="1619"/>
      <c r="C133" s="1616"/>
      <c r="D133" s="1604"/>
      <c r="E133" s="1617"/>
      <c r="F133" s="1996"/>
      <c r="G133" s="1618"/>
    </row>
    <row r="134" spans="1:7" x14ac:dyDescent="0.2">
      <c r="A134" s="1604"/>
      <c r="B134" s="1615"/>
      <c r="C134" s="1616"/>
      <c r="D134" s="1604"/>
      <c r="E134" s="1617"/>
      <c r="F134" s="1996"/>
      <c r="G134" s="1618"/>
    </row>
    <row r="135" spans="1:7" x14ac:dyDescent="0.2">
      <c r="A135" s="1604"/>
      <c r="B135" s="1615"/>
      <c r="C135" s="1616"/>
      <c r="D135" s="1604"/>
      <c r="E135" s="1617"/>
      <c r="F135" s="1996"/>
      <c r="G135" s="1618"/>
    </row>
    <row r="136" spans="1:7" x14ac:dyDescent="0.2">
      <c r="A136" s="1604"/>
      <c r="B136" s="1615"/>
      <c r="C136" s="1616"/>
      <c r="D136" s="1604"/>
      <c r="E136" s="1617"/>
      <c r="F136" s="1996"/>
      <c r="G136" s="1618"/>
    </row>
    <row r="137" spans="1:7" x14ac:dyDescent="0.2">
      <c r="A137" s="1604"/>
      <c r="B137" s="1615"/>
      <c r="C137" s="1616"/>
      <c r="D137" s="1604"/>
      <c r="E137" s="1617"/>
      <c r="F137" s="1996"/>
      <c r="G137" s="1618"/>
    </row>
    <row r="138" spans="1:7" x14ac:dyDescent="0.2">
      <c r="A138" s="1604"/>
      <c r="B138" s="1615"/>
      <c r="C138" s="1616"/>
      <c r="D138" s="1604"/>
      <c r="E138" s="1617"/>
      <c r="F138" s="1996"/>
      <c r="G138" s="1618"/>
    </row>
    <row r="139" spans="1:7" x14ac:dyDescent="0.2">
      <c r="A139" s="1604"/>
      <c r="B139" s="1615"/>
      <c r="C139" s="1616"/>
      <c r="D139" s="1604"/>
      <c r="E139" s="1617"/>
      <c r="F139" s="1996"/>
      <c r="G139" s="1618"/>
    </row>
    <row r="140" spans="1:7" x14ac:dyDescent="0.2">
      <c r="A140" s="1604"/>
      <c r="B140" s="1615"/>
      <c r="C140" s="1616"/>
      <c r="D140" s="1604"/>
      <c r="E140" s="1617"/>
      <c r="F140" s="1996"/>
      <c r="G140" s="1618"/>
    </row>
    <row r="141" spans="1:7" x14ac:dyDescent="0.2">
      <c r="A141" s="1604"/>
      <c r="B141" s="1615"/>
      <c r="C141" s="1616"/>
      <c r="D141" s="1604"/>
      <c r="E141" s="1617"/>
      <c r="F141" s="1996"/>
      <c r="G141" s="1618"/>
    </row>
    <row r="142" spans="1:7" x14ac:dyDescent="0.2">
      <c r="A142" s="1604"/>
      <c r="B142" s="1615"/>
      <c r="C142" s="1616"/>
      <c r="D142" s="1604"/>
      <c r="E142" s="1617"/>
      <c r="F142" s="1996"/>
      <c r="G142" s="1618"/>
    </row>
    <row r="143" spans="1:7" x14ac:dyDescent="0.2">
      <c r="A143" s="1604"/>
      <c r="B143" s="1615"/>
      <c r="C143" s="1616"/>
      <c r="D143" s="1604"/>
      <c r="E143" s="1617"/>
      <c r="F143" s="1996"/>
      <c r="G143" s="1618"/>
    </row>
    <row r="144" spans="1:7" x14ac:dyDescent="0.2">
      <c r="A144" s="1604"/>
      <c r="B144" s="1619"/>
      <c r="C144" s="1616"/>
      <c r="D144" s="1604"/>
      <c r="E144" s="1617"/>
      <c r="F144" s="1996"/>
      <c r="G144" s="1618"/>
    </row>
    <row r="145" spans="1:9" x14ac:dyDescent="0.2">
      <c r="A145" s="1604"/>
      <c r="B145" s="1615"/>
      <c r="C145" s="1616"/>
      <c r="D145" s="1604"/>
      <c r="E145" s="1617"/>
      <c r="F145" s="1996"/>
      <c r="G145" s="1618"/>
    </row>
    <row r="146" spans="1:9" ht="12.6" customHeight="1" x14ac:dyDescent="0.2">
      <c r="A146" s="1604"/>
      <c r="B146" s="1619"/>
      <c r="C146" s="1616"/>
      <c r="D146" s="1604"/>
      <c r="E146" s="1617"/>
      <c r="F146" s="1996"/>
      <c r="G146" s="1618"/>
    </row>
    <row r="147" spans="1:9" x14ac:dyDescent="0.2">
      <c r="A147" s="1604"/>
      <c r="B147" s="1615"/>
      <c r="C147" s="1616"/>
      <c r="D147" s="1604"/>
      <c r="E147" s="1617"/>
      <c r="F147" s="1996"/>
      <c r="G147" s="1618"/>
    </row>
    <row r="148" spans="1:9" x14ac:dyDescent="0.2">
      <c r="A148" s="1604"/>
      <c r="B148" s="1615"/>
      <c r="C148" s="1616"/>
      <c r="D148" s="1604"/>
      <c r="E148" s="1617"/>
      <c r="F148" s="1996"/>
      <c r="G148" s="1618"/>
    </row>
    <row r="149" spans="1:9" x14ac:dyDescent="0.2">
      <c r="A149" s="1604"/>
      <c r="B149" s="1615"/>
      <c r="C149" s="1616"/>
      <c r="D149" s="1604"/>
      <c r="E149" s="1617"/>
      <c r="F149" s="1996"/>
      <c r="G149" s="1618"/>
    </row>
    <row r="150" spans="1:9" x14ac:dyDescent="0.2">
      <c r="A150" s="1604"/>
      <c r="B150" s="1615"/>
      <c r="C150" s="1616"/>
      <c r="D150" s="1604"/>
      <c r="E150" s="1617"/>
      <c r="F150" s="1996"/>
      <c r="G150" s="1618"/>
    </row>
    <row r="151" spans="1:9" x14ac:dyDescent="0.2">
      <c r="A151" s="1604"/>
      <c r="B151" s="1615"/>
      <c r="C151" s="1616"/>
      <c r="D151" s="1604"/>
      <c r="E151" s="1617"/>
      <c r="F151" s="1996"/>
      <c r="G151" s="1618"/>
    </row>
    <row r="152" spans="1:9" x14ac:dyDescent="0.2">
      <c r="A152" s="1604"/>
      <c r="B152" s="1615"/>
      <c r="C152" s="1616"/>
      <c r="D152" s="1604"/>
      <c r="E152" s="1617"/>
      <c r="F152" s="1996"/>
      <c r="G152" s="1618"/>
      <c r="I152" s="1505"/>
    </row>
    <row r="153" spans="1:9" x14ac:dyDescent="0.2">
      <c r="A153" s="1604"/>
      <c r="B153" s="1615"/>
      <c r="C153" s="1616"/>
      <c r="D153" s="1604"/>
      <c r="E153" s="1617"/>
      <c r="F153" s="1996"/>
      <c r="G153" s="1618"/>
    </row>
    <row r="154" spans="1:9" x14ac:dyDescent="0.2">
      <c r="A154" s="1604"/>
      <c r="B154" s="1615"/>
      <c r="C154" s="1616"/>
      <c r="D154" s="1604"/>
      <c r="E154" s="1617"/>
      <c r="F154" s="1996"/>
      <c r="G154" s="1618"/>
    </row>
    <row r="155" spans="1:9" x14ac:dyDescent="0.2">
      <c r="A155" s="1604"/>
      <c r="B155" s="1615"/>
      <c r="C155" s="1616"/>
      <c r="D155" s="1604"/>
      <c r="E155" s="1617"/>
      <c r="F155" s="1996"/>
      <c r="G155" s="1618"/>
    </row>
    <row r="156" spans="1:9" x14ac:dyDescent="0.2">
      <c r="A156" s="1604"/>
      <c r="B156" s="1615"/>
      <c r="C156" s="1616"/>
      <c r="D156" s="1604"/>
      <c r="E156" s="1617"/>
      <c r="F156" s="1996"/>
      <c r="G156" s="1618"/>
    </row>
    <row r="157" spans="1:9" x14ac:dyDescent="0.2">
      <c r="A157" s="1604"/>
      <c r="B157" s="1615"/>
      <c r="C157" s="1616"/>
      <c r="D157" s="1604"/>
      <c r="E157" s="1617"/>
      <c r="F157" s="1996"/>
      <c r="G157" s="1618"/>
    </row>
    <row r="158" spans="1:9" x14ac:dyDescent="0.2">
      <c r="A158" s="1604"/>
      <c r="B158" s="1615"/>
      <c r="C158" s="1616"/>
      <c r="D158" s="1604"/>
      <c r="E158" s="1617"/>
      <c r="F158" s="1996"/>
      <c r="G158" s="1618"/>
    </row>
    <row r="159" spans="1:9" x14ac:dyDescent="0.2">
      <c r="A159" s="1604"/>
      <c r="B159" s="1615"/>
      <c r="C159" s="1616"/>
      <c r="D159" s="1604"/>
      <c r="E159" s="1617"/>
      <c r="F159" s="1996"/>
      <c r="G159" s="1618"/>
    </row>
    <row r="160" spans="1:9" x14ac:dyDescent="0.2">
      <c r="A160" s="1604"/>
      <c r="B160" s="1615"/>
      <c r="C160" s="1616"/>
      <c r="D160" s="1604"/>
      <c r="E160" s="1617"/>
      <c r="F160" s="1996"/>
      <c r="G160" s="1618"/>
    </row>
    <row r="161" spans="1:7" x14ac:dyDescent="0.2">
      <c r="A161" s="1604"/>
      <c r="B161" s="1615"/>
      <c r="C161" s="1616"/>
      <c r="D161" s="1604"/>
      <c r="E161" s="1617"/>
      <c r="F161" s="1996"/>
      <c r="G161" s="1618"/>
    </row>
    <row r="162" spans="1:7" x14ac:dyDescent="0.2">
      <c r="A162" s="1604"/>
      <c r="B162" s="1615"/>
      <c r="C162" s="1616"/>
      <c r="D162" s="1604"/>
      <c r="E162" s="1617"/>
      <c r="F162" s="1996"/>
      <c r="G162" s="1618"/>
    </row>
    <row r="163" spans="1:7" x14ac:dyDescent="0.2">
      <c r="A163" s="1604"/>
      <c r="B163" s="1615"/>
      <c r="C163" s="1616"/>
      <c r="D163" s="1604"/>
      <c r="E163" s="1617"/>
      <c r="F163" s="1996"/>
      <c r="G163" s="1618"/>
    </row>
    <row r="164" spans="1:7" x14ac:dyDescent="0.2">
      <c r="A164" s="1604"/>
      <c r="B164" s="1615"/>
      <c r="C164" s="1616"/>
      <c r="D164" s="1604"/>
      <c r="E164" s="1617"/>
      <c r="F164" s="1996"/>
      <c r="G164" s="1618"/>
    </row>
    <row r="165" spans="1:7" x14ac:dyDescent="0.2">
      <c r="A165" s="1604"/>
      <c r="B165" s="1615"/>
      <c r="C165" s="1616"/>
      <c r="D165" s="1604"/>
      <c r="E165" s="1617"/>
      <c r="F165" s="1996"/>
      <c r="G165" s="1618"/>
    </row>
    <row r="166" spans="1:7" x14ac:dyDescent="0.2">
      <c r="A166" s="1604"/>
      <c r="B166" s="1615"/>
      <c r="C166" s="1616"/>
      <c r="D166" s="1604"/>
      <c r="E166" s="1617"/>
      <c r="F166" s="1996"/>
      <c r="G166" s="1618"/>
    </row>
    <row r="167" spans="1:7" x14ac:dyDescent="0.2">
      <c r="A167" s="1604"/>
      <c r="B167" s="1615"/>
      <c r="C167" s="1616"/>
      <c r="D167" s="1604"/>
      <c r="E167" s="1617"/>
      <c r="F167" s="1996"/>
      <c r="G167" s="1618"/>
    </row>
    <row r="168" spans="1:7" x14ac:dyDescent="0.2">
      <c r="A168" s="1604"/>
      <c r="B168" s="1615"/>
      <c r="C168" s="1616"/>
      <c r="D168" s="1604"/>
      <c r="E168" s="1617"/>
      <c r="F168" s="1996"/>
      <c r="G168" s="1618"/>
    </row>
    <row r="169" spans="1:7" x14ac:dyDescent="0.2">
      <c r="A169" s="1604"/>
      <c r="B169" s="1615"/>
      <c r="C169" s="1616"/>
      <c r="D169" s="1604"/>
      <c r="E169" s="1617"/>
      <c r="F169" s="1996"/>
      <c r="G169" s="1618"/>
    </row>
    <row r="170" spans="1:7" x14ac:dyDescent="0.2">
      <c r="A170" s="1604"/>
      <c r="B170" s="1615"/>
      <c r="C170" s="1616"/>
      <c r="D170" s="1604"/>
      <c r="E170" s="1617"/>
      <c r="F170" s="1996"/>
      <c r="G170" s="1618"/>
    </row>
    <row r="171" spans="1:7" x14ac:dyDescent="0.2">
      <c r="A171" s="1604"/>
      <c r="B171" s="1615"/>
      <c r="C171" s="1616"/>
      <c r="D171" s="1604"/>
      <c r="E171" s="1617"/>
      <c r="F171" s="1997"/>
      <c r="G171" s="1604"/>
    </row>
    <row r="172" spans="1:7" x14ac:dyDescent="0.2">
      <c r="A172" s="1604"/>
      <c r="B172" s="1615"/>
      <c r="C172" s="1616"/>
      <c r="D172" s="1604"/>
      <c r="E172" s="1617"/>
      <c r="F172" s="1997"/>
      <c r="G172" s="1604"/>
    </row>
    <row r="173" spans="1:7" x14ac:dyDescent="0.2">
      <c r="A173" s="1604"/>
      <c r="B173" s="1615"/>
      <c r="C173" s="1616"/>
      <c r="D173" s="1604"/>
      <c r="E173" s="1617"/>
      <c r="F173" s="1997"/>
      <c r="G173" s="1604"/>
    </row>
    <row r="174" spans="1:7" x14ac:dyDescent="0.2">
      <c r="A174" s="1604"/>
      <c r="B174" s="1615"/>
      <c r="C174" s="1616"/>
      <c r="D174" s="1604"/>
      <c r="E174" s="1617"/>
      <c r="F174" s="1997"/>
      <c r="G174" s="1604"/>
    </row>
    <row r="175" spans="1:7" x14ac:dyDescent="0.2">
      <c r="A175" s="1604"/>
      <c r="B175" s="1615"/>
      <c r="C175" s="1616"/>
      <c r="D175" s="1604"/>
      <c r="E175" s="1617"/>
      <c r="F175" s="1997"/>
      <c r="G175" s="1604"/>
    </row>
    <row r="176" spans="1:7" x14ac:dyDescent="0.2">
      <c r="A176" s="1604"/>
      <c r="B176" s="1615"/>
      <c r="C176" s="1616"/>
      <c r="D176" s="1604"/>
      <c r="E176" s="1617"/>
      <c r="F176" s="1997"/>
      <c r="G176" s="1604"/>
    </row>
    <row r="177" spans="1:7" x14ac:dyDescent="0.2">
      <c r="A177" s="1604"/>
      <c r="B177" s="1615"/>
      <c r="C177" s="1616"/>
      <c r="D177" s="1604"/>
      <c r="E177" s="1617"/>
      <c r="F177" s="1997"/>
      <c r="G177" s="1604"/>
    </row>
    <row r="178" spans="1:7" x14ac:dyDescent="0.2">
      <c r="A178" s="1604"/>
      <c r="B178" s="1615"/>
      <c r="C178" s="1616"/>
      <c r="D178" s="1604"/>
      <c r="E178" s="1617"/>
      <c r="F178" s="1997"/>
      <c r="G178" s="1604"/>
    </row>
    <row r="179" spans="1:7" x14ac:dyDescent="0.2">
      <c r="A179" s="1604"/>
      <c r="B179" s="1615"/>
      <c r="C179" s="1616"/>
      <c r="D179" s="1604"/>
      <c r="E179" s="1617"/>
      <c r="F179" s="1997"/>
      <c r="G179" s="1604"/>
    </row>
    <row r="180" spans="1:7" x14ac:dyDescent="0.2">
      <c r="A180" s="1604"/>
      <c r="B180" s="1615"/>
      <c r="C180" s="1616"/>
      <c r="D180" s="1604"/>
      <c r="E180" s="1617"/>
      <c r="F180" s="1997"/>
      <c r="G180" s="1604"/>
    </row>
    <row r="181" spans="1:7" x14ac:dyDescent="0.2">
      <c r="A181" s="1604"/>
      <c r="B181" s="1615"/>
      <c r="C181" s="1616"/>
      <c r="D181" s="1604"/>
      <c r="E181" s="1617"/>
      <c r="F181" s="1997"/>
      <c r="G181" s="1604"/>
    </row>
    <row r="182" spans="1:7" x14ac:dyDescent="0.2">
      <c r="A182" s="1604"/>
      <c r="B182" s="1615"/>
      <c r="C182" s="1616"/>
      <c r="D182" s="1604"/>
      <c r="E182" s="1617"/>
      <c r="F182" s="1997"/>
      <c r="G182" s="1604"/>
    </row>
    <row r="183" spans="1:7" x14ac:dyDescent="0.2">
      <c r="A183" s="1604"/>
      <c r="B183" s="1615"/>
      <c r="C183" s="1616"/>
      <c r="D183" s="1604"/>
      <c r="E183" s="1617"/>
      <c r="F183" s="1997"/>
      <c r="G183" s="1604"/>
    </row>
    <row r="184" spans="1:7" x14ac:dyDescent="0.2">
      <c r="A184" s="1604"/>
      <c r="B184" s="1615"/>
      <c r="C184" s="1616"/>
      <c r="D184" s="1604"/>
      <c r="E184" s="1617"/>
      <c r="F184" s="1997"/>
      <c r="G184" s="1604"/>
    </row>
    <row r="185" spans="1:7" x14ac:dyDescent="0.2">
      <c r="A185" s="1604"/>
      <c r="B185" s="1615"/>
      <c r="C185" s="1616"/>
      <c r="D185" s="1604"/>
      <c r="E185" s="1617"/>
      <c r="F185" s="1997"/>
      <c r="G185" s="1604"/>
    </row>
    <row r="186" spans="1:7" x14ac:dyDescent="0.2">
      <c r="A186" s="1604"/>
      <c r="B186" s="1615"/>
      <c r="C186" s="1616"/>
      <c r="D186" s="1604"/>
      <c r="E186" s="1617"/>
      <c r="F186" s="1997"/>
      <c r="G186" s="1604"/>
    </row>
    <row r="187" spans="1:7" x14ac:dyDescent="0.2">
      <c r="A187" s="1604"/>
      <c r="B187" s="1615"/>
      <c r="C187" s="1616"/>
      <c r="D187" s="1604"/>
      <c r="E187" s="1617"/>
      <c r="F187" s="1997"/>
      <c r="G187" s="1604"/>
    </row>
    <row r="188" spans="1:7" x14ac:dyDescent="0.2">
      <c r="A188" s="1604"/>
      <c r="B188" s="1615"/>
      <c r="C188" s="1616"/>
      <c r="D188" s="1604"/>
      <c r="E188" s="1617"/>
      <c r="F188" s="1997"/>
      <c r="G188" s="1604"/>
    </row>
    <row r="189" spans="1:7" x14ac:dyDescent="0.2">
      <c r="A189" s="1604"/>
      <c r="B189" s="1615"/>
      <c r="C189" s="1616"/>
      <c r="D189" s="1604"/>
      <c r="E189" s="1617"/>
      <c r="F189" s="1997"/>
      <c r="G189" s="1604"/>
    </row>
    <row r="190" spans="1:7" x14ac:dyDescent="0.2">
      <c r="A190" s="1604"/>
      <c r="B190" s="1615"/>
      <c r="C190" s="1616"/>
      <c r="D190" s="1604"/>
      <c r="E190" s="1617"/>
      <c r="F190" s="1997"/>
      <c r="G190" s="1604"/>
    </row>
    <row r="191" spans="1:7" x14ac:dyDescent="0.2">
      <c r="A191" s="1604"/>
      <c r="B191" s="1615"/>
      <c r="C191" s="1616"/>
      <c r="D191" s="1604"/>
      <c r="E191" s="1617"/>
      <c r="F191" s="1997"/>
      <c r="G191" s="1604"/>
    </row>
    <row r="192" spans="1:7" x14ac:dyDescent="0.2">
      <c r="A192" s="1604"/>
      <c r="B192" s="1615"/>
      <c r="C192" s="1616"/>
      <c r="D192" s="1604"/>
      <c r="E192" s="1617"/>
      <c r="F192" s="1997"/>
      <c r="G192" s="1604"/>
    </row>
    <row r="193" spans="1:7" x14ac:dyDescent="0.2">
      <c r="A193" s="1604"/>
      <c r="B193" s="1615"/>
      <c r="C193" s="1616"/>
      <c r="D193" s="1604"/>
      <c r="E193" s="1617"/>
      <c r="F193" s="1997"/>
      <c r="G193" s="1604"/>
    </row>
    <row r="194" spans="1:7" x14ac:dyDescent="0.2">
      <c r="A194" s="1604"/>
      <c r="B194" s="1615"/>
      <c r="C194" s="1616"/>
      <c r="D194" s="1604"/>
      <c r="E194" s="1617"/>
      <c r="F194" s="1997"/>
      <c r="G194" s="1604"/>
    </row>
    <row r="195" spans="1:7" x14ac:dyDescent="0.2">
      <c r="A195" s="1604"/>
      <c r="B195" s="1615"/>
      <c r="C195" s="1616"/>
      <c r="D195" s="1604"/>
      <c r="E195" s="1617"/>
      <c r="F195" s="1997"/>
      <c r="G195" s="1604"/>
    </row>
    <row r="196" spans="1:7" x14ac:dyDescent="0.2">
      <c r="A196" s="1604"/>
      <c r="B196" s="1615"/>
      <c r="C196" s="1616"/>
      <c r="D196" s="1604"/>
      <c r="E196" s="1617"/>
      <c r="F196" s="1997"/>
      <c r="G196" s="1604"/>
    </row>
    <row r="197" spans="1:7" x14ac:dyDescent="0.2">
      <c r="A197" s="1604"/>
      <c r="B197" s="1615"/>
      <c r="C197" s="1616"/>
      <c r="D197" s="1604"/>
      <c r="E197" s="1617"/>
      <c r="F197" s="1997"/>
      <c r="G197" s="1604"/>
    </row>
    <row r="198" spans="1:7" x14ac:dyDescent="0.2">
      <c r="A198" s="1604"/>
      <c r="B198" s="1615"/>
      <c r="C198" s="1616"/>
      <c r="D198" s="1604"/>
      <c r="E198" s="1617"/>
      <c r="F198" s="1997"/>
      <c r="G198" s="1604"/>
    </row>
    <row r="199" spans="1:7" x14ac:dyDescent="0.2">
      <c r="A199" s="1604"/>
      <c r="B199" s="1615"/>
      <c r="C199" s="1616"/>
      <c r="D199" s="1604"/>
      <c r="E199" s="1617"/>
      <c r="F199" s="1997"/>
      <c r="G199" s="1604"/>
    </row>
    <row r="200" spans="1:7" x14ac:dyDescent="0.2">
      <c r="A200" s="1604"/>
      <c r="B200" s="1615"/>
      <c r="C200" s="1616"/>
      <c r="D200" s="1604"/>
      <c r="E200" s="1617"/>
      <c r="F200" s="1997"/>
      <c r="G200" s="1604"/>
    </row>
    <row r="201" spans="1:7" x14ac:dyDescent="0.2">
      <c r="A201" s="1604"/>
      <c r="B201" s="1615"/>
      <c r="C201" s="1616"/>
      <c r="D201" s="1604"/>
      <c r="E201" s="1617"/>
      <c r="F201" s="1997"/>
      <c r="G201" s="1604"/>
    </row>
    <row r="202" spans="1:7" x14ac:dyDescent="0.2">
      <c r="A202" s="1604"/>
      <c r="B202" s="1615"/>
      <c r="C202" s="1616"/>
      <c r="D202" s="1604"/>
      <c r="E202" s="1617"/>
      <c r="F202" s="1997"/>
      <c r="G202" s="1604"/>
    </row>
    <row r="203" spans="1:7" x14ac:dyDescent="0.2">
      <c r="A203" s="1604"/>
      <c r="B203" s="1615"/>
      <c r="C203" s="1616"/>
      <c r="D203" s="1604"/>
      <c r="E203" s="1617"/>
      <c r="F203" s="1997"/>
      <c r="G203" s="1604"/>
    </row>
    <row r="204" spans="1:7" x14ac:dyDescent="0.2">
      <c r="A204" s="1604"/>
      <c r="B204" s="1615"/>
      <c r="C204" s="1616"/>
      <c r="D204" s="1604"/>
      <c r="E204" s="1617"/>
      <c r="F204" s="1997"/>
      <c r="G204" s="1604"/>
    </row>
    <row r="205" spans="1:7" x14ac:dyDescent="0.2">
      <c r="A205" s="1604"/>
      <c r="B205" s="1615"/>
      <c r="C205" s="1616"/>
      <c r="D205" s="1604"/>
      <c r="E205" s="1617"/>
      <c r="F205" s="1997"/>
      <c r="G205" s="1604"/>
    </row>
    <row r="206" spans="1:7" x14ac:dyDescent="0.2">
      <c r="A206" s="1604"/>
      <c r="B206" s="1615"/>
      <c r="C206" s="1616"/>
      <c r="D206" s="1604"/>
      <c r="E206" s="1617"/>
      <c r="F206" s="1997"/>
      <c r="G206" s="1604"/>
    </row>
    <row r="207" spans="1:7" x14ac:dyDescent="0.2">
      <c r="A207" s="1604"/>
      <c r="B207" s="1615"/>
      <c r="C207" s="1616"/>
      <c r="D207" s="1604"/>
      <c r="E207" s="1617"/>
      <c r="F207" s="1997"/>
      <c r="G207" s="1604"/>
    </row>
    <row r="208" spans="1:7" x14ac:dyDescent="0.2">
      <c r="A208" s="1604"/>
      <c r="B208" s="1615"/>
      <c r="C208" s="1616"/>
      <c r="D208" s="1604"/>
      <c r="E208" s="1617"/>
      <c r="F208" s="1997"/>
      <c r="G208" s="1604"/>
    </row>
    <row r="209" spans="1:7" x14ac:dyDescent="0.2">
      <c r="A209" s="1604"/>
      <c r="B209" s="1615"/>
      <c r="C209" s="1616"/>
      <c r="D209" s="1604"/>
      <c r="E209" s="1617"/>
      <c r="F209" s="1997"/>
      <c r="G209" s="1604"/>
    </row>
    <row r="210" spans="1:7" x14ac:dyDescent="0.2">
      <c r="A210" s="1604"/>
      <c r="B210" s="1615"/>
      <c r="C210" s="1616"/>
      <c r="D210" s="1604"/>
      <c r="E210" s="1617"/>
      <c r="F210" s="1997"/>
      <c r="G210" s="1604"/>
    </row>
    <row r="211" spans="1:7" x14ac:dyDescent="0.2">
      <c r="A211" s="1604"/>
      <c r="B211" s="1615"/>
      <c r="C211" s="1616"/>
      <c r="D211" s="1604"/>
      <c r="E211" s="1617"/>
      <c r="F211" s="1997"/>
      <c r="G211" s="1604"/>
    </row>
    <row r="212" spans="1:7" x14ac:dyDescent="0.2">
      <c r="A212" s="1604"/>
      <c r="B212" s="1615"/>
      <c r="C212" s="1616"/>
      <c r="D212" s="1604"/>
      <c r="E212" s="1617"/>
      <c r="F212" s="1997"/>
      <c r="G212" s="1604"/>
    </row>
    <row r="213" spans="1:7" x14ac:dyDescent="0.2">
      <c r="A213" s="1604"/>
      <c r="B213" s="1615"/>
      <c r="C213" s="1616"/>
      <c r="D213" s="1604"/>
      <c r="E213" s="1617"/>
      <c r="F213" s="1997"/>
      <c r="G213" s="1604"/>
    </row>
    <row r="214" spans="1:7" x14ac:dyDescent="0.2">
      <c r="A214" s="1604"/>
      <c r="B214" s="1615"/>
      <c r="C214" s="1616"/>
      <c r="D214" s="1604"/>
      <c r="E214" s="1617"/>
      <c r="F214" s="1997"/>
      <c r="G214" s="1604"/>
    </row>
    <row r="215" spans="1:7" x14ac:dyDescent="0.2">
      <c r="A215" s="1604"/>
      <c r="B215" s="1615"/>
      <c r="C215" s="1616"/>
      <c r="D215" s="1604"/>
      <c r="E215" s="1617"/>
      <c r="F215" s="1997"/>
      <c r="G215" s="1604"/>
    </row>
    <row r="216" spans="1:7" x14ac:dyDescent="0.2">
      <c r="A216" s="1604"/>
      <c r="B216" s="1615"/>
      <c r="C216" s="1616"/>
      <c r="D216" s="1604"/>
      <c r="E216" s="1617"/>
      <c r="F216" s="1997"/>
      <c r="G216" s="1604"/>
    </row>
    <row r="217" spans="1:7" x14ac:dyDescent="0.2">
      <c r="A217" s="1604"/>
      <c r="B217" s="1615"/>
      <c r="C217" s="1616"/>
      <c r="D217" s="1604"/>
      <c r="E217" s="1617"/>
      <c r="F217" s="1997"/>
      <c r="G217" s="1604"/>
    </row>
    <row r="218" spans="1:7" x14ac:dyDescent="0.2">
      <c r="A218" s="1604"/>
      <c r="B218" s="1615"/>
      <c r="C218" s="1616"/>
      <c r="D218" s="1604"/>
      <c r="E218" s="1617"/>
      <c r="F218" s="1997"/>
      <c r="G218" s="1604"/>
    </row>
    <row r="219" spans="1:7" x14ac:dyDescent="0.2">
      <c r="A219" s="1604"/>
      <c r="B219" s="1615"/>
      <c r="C219" s="1616"/>
      <c r="D219" s="1604"/>
      <c r="E219" s="1617"/>
      <c r="F219" s="1997"/>
      <c r="G219" s="1604"/>
    </row>
    <row r="220" spans="1:7" x14ac:dyDescent="0.2">
      <c r="A220" s="1604"/>
      <c r="B220" s="1615"/>
      <c r="C220" s="1616"/>
      <c r="D220" s="1604"/>
      <c r="E220" s="1617"/>
      <c r="F220" s="1997"/>
      <c r="G220" s="1604"/>
    </row>
    <row r="221" spans="1:7" x14ac:dyDescent="0.2">
      <c r="A221" s="1604"/>
      <c r="B221" s="1615"/>
      <c r="C221" s="1616"/>
      <c r="D221" s="1604"/>
      <c r="E221" s="1617"/>
      <c r="F221" s="1997"/>
      <c r="G221" s="1604"/>
    </row>
    <row r="222" spans="1:7" x14ac:dyDescent="0.2">
      <c r="A222" s="1604"/>
      <c r="B222" s="1615"/>
      <c r="C222" s="1616"/>
      <c r="D222" s="1604"/>
      <c r="E222" s="1617"/>
      <c r="F222" s="1997"/>
      <c r="G222" s="1604"/>
    </row>
    <row r="223" spans="1:7" x14ac:dyDescent="0.2">
      <c r="A223" s="1604"/>
      <c r="B223" s="1615"/>
      <c r="C223" s="1616"/>
      <c r="D223" s="1604"/>
      <c r="E223" s="1617"/>
      <c r="F223" s="1997"/>
      <c r="G223" s="1604"/>
    </row>
    <row r="224" spans="1:7" x14ac:dyDescent="0.2">
      <c r="A224" s="1604"/>
      <c r="B224" s="1615"/>
      <c r="C224" s="1616"/>
      <c r="D224" s="1604"/>
      <c r="E224" s="1617"/>
      <c r="F224" s="1997"/>
      <c r="G224" s="1604"/>
    </row>
    <row r="225" spans="1:7" x14ac:dyDescent="0.2">
      <c r="A225" s="1604"/>
      <c r="B225" s="1615"/>
      <c r="C225" s="1616"/>
      <c r="D225" s="1604"/>
      <c r="E225" s="1617"/>
      <c r="F225" s="1997"/>
      <c r="G225" s="1604"/>
    </row>
    <row r="226" spans="1:7" x14ac:dyDescent="0.2">
      <c r="A226" s="1604"/>
      <c r="B226" s="1615"/>
      <c r="C226" s="1616"/>
      <c r="D226" s="1604"/>
      <c r="E226" s="1617"/>
      <c r="F226" s="1997"/>
      <c r="G226" s="1604"/>
    </row>
    <row r="227" spans="1:7" x14ac:dyDescent="0.2">
      <c r="A227" s="1604"/>
      <c r="B227" s="1615"/>
      <c r="C227" s="1616"/>
      <c r="D227" s="1604"/>
      <c r="E227" s="1617"/>
      <c r="F227" s="1997"/>
      <c r="G227" s="1604"/>
    </row>
    <row r="228" spans="1:7" x14ac:dyDescent="0.2">
      <c r="A228" s="1604"/>
      <c r="B228" s="1615"/>
      <c r="C228" s="1616"/>
      <c r="D228" s="1604"/>
      <c r="E228" s="1617"/>
      <c r="F228" s="1997"/>
      <c r="G228" s="1604"/>
    </row>
    <row r="229" spans="1:7" x14ac:dyDescent="0.2">
      <c r="A229" s="1604"/>
      <c r="B229" s="1615"/>
      <c r="C229" s="1616"/>
      <c r="D229" s="1604"/>
      <c r="E229" s="1617"/>
      <c r="F229" s="1997"/>
      <c r="G229" s="1604"/>
    </row>
    <row r="230" spans="1:7" x14ac:dyDescent="0.2">
      <c r="A230" s="1604"/>
      <c r="B230" s="1615"/>
      <c r="C230" s="1616"/>
      <c r="D230" s="1604"/>
      <c r="E230" s="1617"/>
      <c r="F230" s="1997"/>
      <c r="G230" s="1604"/>
    </row>
    <row r="231" spans="1:7" x14ac:dyDescent="0.2">
      <c r="A231" s="1604"/>
      <c r="B231" s="1615"/>
      <c r="C231" s="1616"/>
      <c r="D231" s="1604"/>
      <c r="E231" s="1617"/>
      <c r="F231" s="1997"/>
      <c r="G231" s="1604"/>
    </row>
    <row r="232" spans="1:7" x14ac:dyDescent="0.2">
      <c r="A232" s="1604"/>
      <c r="B232" s="1615"/>
      <c r="C232" s="1616"/>
      <c r="D232" s="1604"/>
      <c r="E232" s="1617"/>
      <c r="F232" s="1997"/>
      <c r="G232" s="1604"/>
    </row>
    <row r="233" spans="1:7" x14ac:dyDescent="0.2">
      <c r="A233" s="1604"/>
      <c r="B233" s="1615"/>
      <c r="C233" s="1616"/>
      <c r="D233" s="1604"/>
      <c r="E233" s="1617"/>
      <c r="F233" s="1997"/>
      <c r="G233" s="1604"/>
    </row>
    <row r="234" spans="1:7" x14ac:dyDescent="0.2">
      <c r="A234" s="1604"/>
      <c r="B234" s="1615"/>
      <c r="C234" s="1616"/>
      <c r="D234" s="1604"/>
      <c r="E234" s="1617"/>
      <c r="F234" s="1997"/>
      <c r="G234" s="1604"/>
    </row>
    <row r="235" spans="1:7" x14ac:dyDescent="0.2">
      <c r="A235" s="1604"/>
      <c r="B235" s="1615"/>
      <c r="C235" s="1616"/>
      <c r="D235" s="1604"/>
      <c r="E235" s="1617"/>
      <c r="F235" s="1997"/>
      <c r="G235" s="1604"/>
    </row>
    <row r="236" spans="1:7" x14ac:dyDescent="0.2">
      <c r="A236" s="1604"/>
      <c r="B236" s="1615"/>
      <c r="C236" s="1616"/>
      <c r="D236" s="1604"/>
      <c r="E236" s="1617"/>
      <c r="F236" s="1997"/>
      <c r="G236" s="1604"/>
    </row>
    <row r="237" spans="1:7" x14ac:dyDescent="0.2">
      <c r="A237" s="1604"/>
      <c r="B237" s="1615"/>
      <c r="C237" s="1616"/>
      <c r="D237" s="1604"/>
      <c r="E237" s="1617"/>
      <c r="F237" s="1997"/>
      <c r="G237" s="1604"/>
    </row>
    <row r="238" spans="1:7" x14ac:dyDescent="0.2">
      <c r="A238" s="1604"/>
      <c r="B238" s="1615"/>
      <c r="C238" s="1616"/>
      <c r="D238" s="1604"/>
      <c r="E238" s="1617"/>
      <c r="F238" s="1997"/>
      <c r="G238" s="1604"/>
    </row>
    <row r="239" spans="1:7" x14ac:dyDescent="0.2">
      <c r="A239" s="1604"/>
      <c r="B239" s="1615"/>
      <c r="C239" s="1616"/>
      <c r="D239" s="1604"/>
      <c r="E239" s="1617"/>
      <c r="F239" s="1997"/>
      <c r="G239" s="1604"/>
    </row>
    <row r="240" spans="1:7" x14ac:dyDescent="0.2">
      <c r="A240" s="1604"/>
      <c r="B240" s="1615"/>
      <c r="C240" s="1616"/>
      <c r="D240" s="1604"/>
      <c r="E240" s="1617"/>
      <c r="F240" s="1997"/>
      <c r="G240" s="1604"/>
    </row>
    <row r="241" spans="1:7" x14ac:dyDescent="0.2">
      <c r="A241" s="1604"/>
      <c r="B241" s="1615"/>
      <c r="C241" s="1616"/>
      <c r="D241" s="1604"/>
      <c r="E241" s="1617"/>
      <c r="F241" s="1997"/>
      <c r="G241" s="1604"/>
    </row>
    <row r="242" spans="1:7" x14ac:dyDescent="0.2">
      <c r="A242" s="1604"/>
      <c r="B242" s="1615"/>
      <c r="C242" s="1616"/>
      <c r="D242" s="1604"/>
      <c r="E242" s="1617"/>
      <c r="F242" s="1997"/>
      <c r="G242" s="1604"/>
    </row>
    <row r="243" spans="1:7" x14ac:dyDescent="0.2">
      <c r="A243" s="1604"/>
      <c r="B243" s="1615"/>
      <c r="C243" s="1616"/>
      <c r="D243" s="1604"/>
      <c r="E243" s="1617"/>
      <c r="F243" s="1997"/>
      <c r="G243" s="1604"/>
    </row>
    <row r="244" spans="1:7" x14ac:dyDescent="0.2">
      <c r="A244" s="1604"/>
      <c r="B244" s="1615"/>
      <c r="C244" s="1616"/>
      <c r="D244" s="1604"/>
      <c r="E244" s="1617"/>
      <c r="F244" s="1997"/>
      <c r="G244" s="1604"/>
    </row>
    <row r="245" spans="1:7" x14ac:dyDescent="0.2">
      <c r="A245" s="1604"/>
      <c r="B245" s="1615"/>
      <c r="C245" s="1616"/>
      <c r="D245" s="1604"/>
      <c r="E245" s="1617"/>
      <c r="F245" s="1997"/>
      <c r="G245" s="1604"/>
    </row>
    <row r="246" spans="1:7" x14ac:dyDescent="0.2">
      <c r="A246" s="1604"/>
      <c r="B246" s="1615"/>
      <c r="C246" s="1616"/>
      <c r="D246" s="1604"/>
      <c r="E246" s="1617"/>
      <c r="F246" s="1997"/>
      <c r="G246" s="1604"/>
    </row>
    <row r="247" spans="1:7" x14ac:dyDescent="0.2">
      <c r="A247" s="1604"/>
      <c r="B247" s="1615"/>
      <c r="C247" s="1616"/>
      <c r="D247" s="1604"/>
      <c r="E247" s="1617"/>
      <c r="F247" s="1997"/>
      <c r="G247" s="1604"/>
    </row>
    <row r="248" spans="1:7" x14ac:dyDescent="0.2">
      <c r="A248" s="1604"/>
      <c r="B248" s="1615"/>
      <c r="C248" s="1616"/>
      <c r="D248" s="1604"/>
      <c r="E248" s="1617"/>
      <c r="F248" s="1997"/>
      <c r="G248" s="1604"/>
    </row>
    <row r="249" spans="1:7" x14ac:dyDescent="0.2">
      <c r="A249" s="1604"/>
      <c r="B249" s="1615"/>
      <c r="C249" s="1616"/>
      <c r="D249" s="1604"/>
      <c r="E249" s="1617"/>
      <c r="F249" s="1997"/>
      <c r="G249" s="1604"/>
    </row>
    <row r="250" spans="1:7" x14ac:dyDescent="0.2">
      <c r="A250" s="1604"/>
      <c r="B250" s="1615"/>
      <c r="C250" s="1616"/>
      <c r="D250" s="1604"/>
      <c r="E250" s="1617"/>
      <c r="F250" s="1997"/>
      <c r="G250" s="1604"/>
    </row>
    <row r="251" spans="1:7" x14ac:dyDescent="0.2">
      <c r="A251" s="1604"/>
      <c r="B251" s="1615"/>
      <c r="C251" s="1616"/>
      <c r="D251" s="1604"/>
      <c r="E251" s="1617"/>
      <c r="F251" s="1997"/>
      <c r="G251" s="1604"/>
    </row>
    <row r="252" spans="1:7" x14ac:dyDescent="0.2">
      <c r="A252" s="1604"/>
      <c r="B252" s="1615"/>
      <c r="C252" s="1616"/>
      <c r="D252" s="1604"/>
      <c r="E252" s="1617"/>
      <c r="F252" s="1997"/>
      <c r="G252" s="1604"/>
    </row>
    <row r="253" spans="1:7" x14ac:dyDescent="0.2">
      <c r="A253" s="1604"/>
      <c r="B253" s="1615"/>
      <c r="C253" s="1616"/>
      <c r="D253" s="1604"/>
      <c r="E253" s="1617"/>
      <c r="F253" s="1997"/>
      <c r="G253" s="1604"/>
    </row>
    <row r="254" spans="1:7" x14ac:dyDescent="0.2">
      <c r="A254" s="1604"/>
      <c r="B254" s="1615"/>
      <c r="C254" s="1616"/>
      <c r="D254" s="1604"/>
      <c r="E254" s="1617"/>
      <c r="F254" s="1997"/>
      <c r="G254" s="1604"/>
    </row>
    <row r="255" spans="1:7" x14ac:dyDescent="0.2">
      <c r="A255" s="1604"/>
      <c r="B255" s="1615"/>
      <c r="C255" s="1616"/>
      <c r="D255" s="1604"/>
      <c r="E255" s="1617"/>
      <c r="F255" s="1997"/>
      <c r="G255" s="1604"/>
    </row>
    <row r="256" spans="1:7" x14ac:dyDescent="0.2">
      <c r="A256" s="1604"/>
      <c r="B256" s="1615"/>
      <c r="C256" s="1616"/>
      <c r="D256" s="1604"/>
      <c r="E256" s="1617"/>
      <c r="F256" s="1997"/>
      <c r="G256" s="1604"/>
    </row>
    <row r="257" spans="1:7" x14ac:dyDescent="0.2">
      <c r="A257" s="1604"/>
      <c r="B257" s="1615"/>
      <c r="C257" s="1616"/>
      <c r="D257" s="1604"/>
      <c r="E257" s="1617"/>
      <c r="F257" s="1997"/>
      <c r="G257" s="1604"/>
    </row>
    <row r="258" spans="1:7" x14ac:dyDescent="0.2">
      <c r="A258" s="1604"/>
      <c r="B258" s="1615"/>
      <c r="C258" s="1616"/>
      <c r="D258" s="1604"/>
      <c r="E258" s="1617"/>
      <c r="F258" s="1997"/>
      <c r="G258" s="1604"/>
    </row>
    <row r="259" spans="1:7" x14ac:dyDescent="0.2">
      <c r="A259" s="1604"/>
      <c r="B259" s="1615"/>
      <c r="C259" s="1616"/>
      <c r="D259" s="1604"/>
      <c r="E259" s="1617"/>
      <c r="F259" s="1997"/>
      <c r="G259" s="1604"/>
    </row>
    <row r="260" spans="1:7" x14ac:dyDescent="0.2">
      <c r="A260" s="1604"/>
      <c r="B260" s="1615"/>
      <c r="C260" s="1616"/>
      <c r="D260" s="1604"/>
      <c r="E260" s="1617"/>
      <c r="F260" s="1997"/>
      <c r="G260" s="1604"/>
    </row>
    <row r="261" spans="1:7" x14ac:dyDescent="0.2">
      <c r="A261" s="1604"/>
      <c r="B261" s="1615"/>
      <c r="C261" s="1616"/>
      <c r="D261" s="1604"/>
      <c r="E261" s="1617"/>
      <c r="F261" s="1997"/>
      <c r="G261" s="1604"/>
    </row>
    <row r="262" spans="1:7" x14ac:dyDescent="0.2">
      <c r="A262" s="1604"/>
      <c r="B262" s="1615"/>
      <c r="C262" s="1616"/>
      <c r="D262" s="1604"/>
      <c r="E262" s="1617"/>
      <c r="F262" s="1997"/>
      <c r="G262" s="1604"/>
    </row>
    <row r="263" spans="1:7" x14ac:dyDescent="0.2">
      <c r="A263" s="1604"/>
      <c r="B263" s="1615"/>
      <c r="C263" s="1616"/>
      <c r="D263" s="1604"/>
      <c r="E263" s="1617"/>
      <c r="F263" s="1997"/>
      <c r="G263" s="1604"/>
    </row>
    <row r="264" spans="1:7" x14ac:dyDescent="0.2">
      <c r="A264" s="1604"/>
      <c r="B264" s="1615"/>
      <c r="C264" s="1616"/>
      <c r="D264" s="1604"/>
      <c r="E264" s="1617"/>
      <c r="F264" s="1997"/>
      <c r="G264" s="1604"/>
    </row>
    <row r="265" spans="1:7" x14ac:dyDescent="0.2">
      <c r="A265" s="1604"/>
      <c r="B265" s="1615"/>
      <c r="C265" s="1616"/>
      <c r="D265" s="1604"/>
      <c r="E265" s="1617"/>
      <c r="F265" s="1997"/>
      <c r="G265" s="1604"/>
    </row>
    <row r="266" spans="1:7" x14ac:dyDescent="0.2">
      <c r="A266" s="1604"/>
      <c r="B266" s="1615"/>
      <c r="C266" s="1616"/>
      <c r="D266" s="1604"/>
      <c r="E266" s="1617"/>
      <c r="F266" s="1997"/>
      <c r="G266" s="1604"/>
    </row>
    <row r="267" spans="1:7" x14ac:dyDescent="0.2">
      <c r="A267" s="1604"/>
      <c r="B267" s="1615"/>
      <c r="C267" s="1616"/>
      <c r="D267" s="1604"/>
      <c r="E267" s="1617"/>
      <c r="F267" s="1997"/>
      <c r="G267" s="1604"/>
    </row>
    <row r="268" spans="1:7" x14ac:dyDescent="0.2">
      <c r="A268" s="1604"/>
      <c r="B268" s="1615"/>
      <c r="C268" s="1616"/>
      <c r="D268" s="1604"/>
      <c r="E268" s="1617"/>
      <c r="F268" s="1997"/>
      <c r="G268" s="1604"/>
    </row>
    <row r="269" spans="1:7" x14ac:dyDescent="0.2">
      <c r="A269" s="1604"/>
      <c r="B269" s="1615"/>
      <c r="C269" s="1616"/>
      <c r="D269" s="1604"/>
      <c r="E269" s="1617"/>
      <c r="F269" s="1997"/>
      <c r="G269" s="1604"/>
    </row>
    <row r="270" spans="1:7" x14ac:dyDescent="0.2">
      <c r="A270" s="1604"/>
      <c r="B270" s="1615"/>
      <c r="C270" s="1616"/>
      <c r="D270" s="1604"/>
      <c r="E270" s="1617"/>
      <c r="F270" s="1997"/>
      <c r="G270" s="1604"/>
    </row>
    <row r="271" spans="1:7" x14ac:dyDescent="0.2">
      <c r="A271" s="1604"/>
      <c r="B271" s="1615"/>
      <c r="C271" s="1616"/>
      <c r="D271" s="1604"/>
      <c r="E271" s="1617"/>
      <c r="F271" s="1997"/>
      <c r="G271" s="1604"/>
    </row>
    <row r="272" spans="1:7" x14ac:dyDescent="0.2">
      <c r="A272" s="1604"/>
      <c r="B272" s="1615"/>
      <c r="C272" s="1616"/>
      <c r="D272" s="1604"/>
      <c r="E272" s="1617"/>
      <c r="F272" s="1997"/>
      <c r="G272" s="1604"/>
    </row>
    <row r="273" spans="1:7" x14ac:dyDescent="0.2">
      <c r="A273" s="1604"/>
      <c r="B273" s="1615"/>
      <c r="C273" s="1616"/>
      <c r="D273" s="1604"/>
      <c r="E273" s="1617"/>
      <c r="F273" s="1997"/>
      <c r="G273" s="1604"/>
    </row>
    <row r="274" spans="1:7" x14ac:dyDescent="0.2">
      <c r="A274" s="1604"/>
      <c r="B274" s="1615"/>
      <c r="C274" s="1616"/>
      <c r="D274" s="1604"/>
      <c r="E274" s="1617"/>
      <c r="F274" s="1997"/>
      <c r="G274" s="1604"/>
    </row>
    <row r="275" spans="1:7" x14ac:dyDescent="0.2">
      <c r="A275" s="1604"/>
      <c r="B275" s="1615"/>
      <c r="C275" s="1616"/>
      <c r="D275" s="1604"/>
      <c r="E275" s="1617"/>
      <c r="F275" s="1997"/>
      <c r="G275" s="1604"/>
    </row>
    <row r="276" spans="1:7" x14ac:dyDescent="0.2">
      <c r="A276" s="1604"/>
      <c r="B276" s="1615"/>
      <c r="C276" s="1616"/>
      <c r="D276" s="1604"/>
      <c r="E276" s="1617"/>
      <c r="F276" s="1997"/>
      <c r="G276" s="1604"/>
    </row>
    <row r="277" spans="1:7" x14ac:dyDescent="0.2">
      <c r="A277" s="1604"/>
      <c r="B277" s="1615"/>
      <c r="C277" s="1616"/>
      <c r="D277" s="1604"/>
      <c r="E277" s="1617"/>
      <c r="F277" s="1997"/>
      <c r="G277" s="1604"/>
    </row>
    <row r="278" spans="1:7" x14ac:dyDescent="0.2">
      <c r="A278" s="1604"/>
      <c r="B278" s="1615"/>
      <c r="C278" s="1616"/>
      <c r="D278" s="1604"/>
      <c r="E278" s="1617"/>
      <c r="F278" s="1997"/>
      <c r="G278" s="1604"/>
    </row>
    <row r="279" spans="1:7" x14ac:dyDescent="0.2">
      <c r="A279" s="1604"/>
      <c r="B279" s="1615"/>
      <c r="C279" s="1616"/>
      <c r="D279" s="1604"/>
      <c r="E279" s="1617"/>
      <c r="F279" s="1997"/>
      <c r="G279" s="1604"/>
    </row>
    <row r="280" spans="1:7" x14ac:dyDescent="0.2">
      <c r="A280" s="1604"/>
      <c r="B280" s="1615"/>
      <c r="C280" s="1616"/>
      <c r="D280" s="1604"/>
      <c r="E280" s="1617"/>
      <c r="F280" s="1997"/>
      <c r="G280" s="1604"/>
    </row>
    <row r="281" spans="1:7" x14ac:dyDescent="0.2">
      <c r="A281" s="1604"/>
      <c r="B281" s="1615"/>
      <c r="C281" s="1616"/>
      <c r="D281" s="1604"/>
      <c r="E281" s="1617"/>
      <c r="F281" s="1997"/>
      <c r="G281" s="1604"/>
    </row>
    <row r="282" spans="1:7" x14ac:dyDescent="0.2">
      <c r="A282" s="1604"/>
      <c r="B282" s="1615"/>
      <c r="C282" s="1616"/>
      <c r="D282" s="1604"/>
      <c r="E282" s="1617"/>
      <c r="F282" s="1997"/>
      <c r="G282" s="1604"/>
    </row>
    <row r="283" spans="1:7" x14ac:dyDescent="0.2">
      <c r="A283" s="1604"/>
      <c r="B283" s="1615"/>
      <c r="C283" s="1616"/>
      <c r="D283" s="1604"/>
      <c r="E283" s="1617"/>
      <c r="F283" s="1997"/>
      <c r="G283" s="1604"/>
    </row>
    <row r="284" spans="1:7" x14ac:dyDescent="0.2">
      <c r="A284" s="1604"/>
      <c r="B284" s="1615"/>
      <c r="C284" s="1616"/>
      <c r="D284" s="1604"/>
      <c r="E284" s="1617"/>
      <c r="F284" s="1997"/>
      <c r="G284" s="1604"/>
    </row>
    <row r="285" spans="1:7" x14ac:dyDescent="0.2">
      <c r="A285" s="1604"/>
      <c r="B285" s="1615"/>
      <c r="C285" s="1616"/>
      <c r="D285" s="1604"/>
      <c r="E285" s="1617"/>
      <c r="F285" s="1997"/>
      <c r="G285" s="1604"/>
    </row>
    <row r="286" spans="1:7" x14ac:dyDescent="0.2">
      <c r="A286" s="1604"/>
      <c r="B286" s="1615"/>
      <c r="C286" s="1616"/>
      <c r="D286" s="1604"/>
      <c r="E286" s="1617"/>
      <c r="F286" s="1997"/>
      <c r="G286" s="1604"/>
    </row>
    <row r="287" spans="1:7" x14ac:dyDescent="0.2">
      <c r="A287" s="1604"/>
      <c r="B287" s="1615"/>
      <c r="C287" s="1616"/>
      <c r="D287" s="1604"/>
      <c r="E287" s="1617"/>
      <c r="F287" s="1997"/>
      <c r="G287" s="1604"/>
    </row>
    <row r="288" spans="1:7" x14ac:dyDescent="0.2">
      <c r="A288" s="1604"/>
      <c r="B288" s="1615"/>
      <c r="C288" s="1616"/>
      <c r="D288" s="1604"/>
      <c r="E288" s="1617"/>
      <c r="F288" s="1997"/>
      <c r="G288" s="1604"/>
    </row>
    <row r="289" spans="1:7" x14ac:dyDescent="0.2">
      <c r="A289" s="1604"/>
      <c r="B289" s="1615"/>
      <c r="C289" s="1616"/>
      <c r="D289" s="1604"/>
      <c r="E289" s="1617"/>
      <c r="F289" s="1997"/>
      <c r="G289" s="1604"/>
    </row>
    <row r="290" spans="1:7" x14ac:dyDescent="0.2">
      <c r="A290" s="1604"/>
      <c r="B290" s="1615"/>
      <c r="C290" s="1616"/>
      <c r="D290" s="1604"/>
      <c r="E290" s="1617"/>
      <c r="F290" s="1997"/>
      <c r="G290" s="1604"/>
    </row>
    <row r="291" spans="1:7" x14ac:dyDescent="0.2">
      <c r="A291" s="1604"/>
      <c r="B291" s="1615"/>
      <c r="C291" s="1616"/>
      <c r="D291" s="1604"/>
      <c r="E291" s="1617"/>
      <c r="F291" s="1997"/>
      <c r="G291" s="1604"/>
    </row>
    <row r="292" spans="1:7" x14ac:dyDescent="0.2">
      <c r="A292" s="1604"/>
      <c r="B292" s="1615"/>
      <c r="C292" s="1616"/>
      <c r="D292" s="1604"/>
      <c r="E292" s="1617"/>
      <c r="F292" s="1997"/>
      <c r="G292" s="1604"/>
    </row>
    <row r="293" spans="1:7" x14ac:dyDescent="0.2">
      <c r="A293" s="1604"/>
      <c r="B293" s="1615"/>
      <c r="C293" s="1616"/>
      <c r="D293" s="1604"/>
      <c r="E293" s="1617"/>
      <c r="F293" s="1997"/>
      <c r="G293" s="1604"/>
    </row>
    <row r="294" spans="1:7" x14ac:dyDescent="0.2">
      <c r="A294" s="1604"/>
      <c r="B294" s="1615"/>
      <c r="C294" s="1616"/>
      <c r="D294" s="1604"/>
      <c r="E294" s="1617"/>
      <c r="F294" s="1997"/>
      <c r="G294" s="1604"/>
    </row>
    <row r="295" spans="1:7" x14ac:dyDescent="0.2">
      <c r="A295" s="1604"/>
      <c r="B295" s="1615"/>
      <c r="C295" s="1616"/>
      <c r="D295" s="1604"/>
      <c r="E295" s="1617"/>
      <c r="F295" s="1997"/>
      <c r="G295" s="1604"/>
    </row>
    <row r="296" spans="1:7" x14ac:dyDescent="0.2">
      <c r="A296" s="1604"/>
      <c r="B296" s="1615"/>
      <c r="C296" s="1616"/>
      <c r="D296" s="1604"/>
      <c r="E296" s="1617"/>
      <c r="F296" s="1997"/>
      <c r="G296" s="1604"/>
    </row>
    <row r="297" spans="1:7" x14ac:dyDescent="0.2">
      <c r="A297" s="1604"/>
      <c r="B297" s="1615"/>
      <c r="C297" s="1616"/>
      <c r="D297" s="1604"/>
      <c r="E297" s="1617"/>
      <c r="F297" s="1997"/>
      <c r="G297" s="1604"/>
    </row>
    <row r="298" spans="1:7" x14ac:dyDescent="0.2">
      <c r="A298" s="1604"/>
      <c r="B298" s="1615"/>
      <c r="C298" s="1616"/>
      <c r="D298" s="1604"/>
      <c r="E298" s="1617"/>
      <c r="F298" s="1997"/>
      <c r="G298" s="1604"/>
    </row>
    <row r="299" spans="1:7" x14ac:dyDescent="0.2">
      <c r="A299" s="1604"/>
      <c r="B299" s="1615"/>
      <c r="C299" s="1616"/>
      <c r="D299" s="1604"/>
      <c r="E299" s="1617"/>
      <c r="F299" s="1997"/>
      <c r="G299" s="1604"/>
    </row>
    <row r="300" spans="1:7" x14ac:dyDescent="0.2">
      <c r="A300" s="1604"/>
      <c r="B300" s="1615"/>
      <c r="C300" s="1616"/>
      <c r="D300" s="1604"/>
      <c r="E300" s="1617"/>
      <c r="F300" s="1997"/>
      <c r="G300" s="1604"/>
    </row>
    <row r="301" spans="1:7" x14ac:dyDescent="0.2">
      <c r="A301" s="1604"/>
      <c r="B301" s="1615"/>
      <c r="C301" s="1616"/>
      <c r="D301" s="1604"/>
      <c r="E301" s="1617"/>
      <c r="F301" s="1997"/>
      <c r="G301" s="1604"/>
    </row>
    <row r="302" spans="1:7" x14ac:dyDescent="0.2">
      <c r="A302" s="1604"/>
      <c r="B302" s="1615"/>
      <c r="C302" s="1616"/>
      <c r="D302" s="1604"/>
      <c r="E302" s="1617"/>
      <c r="F302" s="1997"/>
      <c r="G302" s="1604"/>
    </row>
    <row r="303" spans="1:7" x14ac:dyDescent="0.2">
      <c r="A303" s="1604"/>
      <c r="B303" s="1615"/>
      <c r="C303" s="1616"/>
      <c r="D303" s="1604"/>
      <c r="E303" s="1617"/>
      <c r="F303" s="1997"/>
      <c r="G303" s="1604"/>
    </row>
    <row r="304" spans="1:7" x14ac:dyDescent="0.2">
      <c r="A304" s="1604"/>
      <c r="B304" s="1615"/>
      <c r="C304" s="1616"/>
      <c r="D304" s="1604"/>
      <c r="E304" s="1617"/>
      <c r="F304" s="1997"/>
      <c r="G304" s="1604"/>
    </row>
    <row r="305" spans="1:7" x14ac:dyDescent="0.2">
      <c r="A305" s="1604"/>
      <c r="B305" s="1604"/>
      <c r="C305" s="1616"/>
      <c r="D305" s="1604"/>
      <c r="E305" s="1617"/>
      <c r="F305" s="1997"/>
      <c r="G305" s="1604"/>
    </row>
    <row r="306" spans="1:7" x14ac:dyDescent="0.2">
      <c r="A306" s="1604"/>
      <c r="B306" s="1604"/>
      <c r="C306" s="1616"/>
      <c r="D306" s="1604"/>
      <c r="E306" s="1617"/>
      <c r="F306" s="1997"/>
      <c r="G306" s="1604"/>
    </row>
    <row r="307" spans="1:7" x14ac:dyDescent="0.2">
      <c r="A307" s="1604"/>
      <c r="B307" s="1604"/>
      <c r="C307" s="1616"/>
      <c r="D307" s="1604"/>
      <c r="E307" s="1617"/>
      <c r="F307" s="1997"/>
      <c r="G307" s="1604"/>
    </row>
    <row r="308" spans="1:7" x14ac:dyDescent="0.2">
      <c r="A308" s="1604"/>
      <c r="B308" s="1604"/>
      <c r="C308" s="1616"/>
      <c r="D308" s="1604"/>
      <c r="E308" s="1617"/>
      <c r="F308" s="1997"/>
      <c r="G308" s="1604"/>
    </row>
    <row r="309" spans="1:7" x14ac:dyDescent="0.2">
      <c r="A309" s="1604"/>
      <c r="B309" s="1604"/>
      <c r="C309" s="1616"/>
      <c r="D309" s="1604"/>
      <c r="E309" s="1617"/>
      <c r="F309" s="1997"/>
      <c r="G309" s="1604"/>
    </row>
    <row r="310" spans="1:7" x14ac:dyDescent="0.2">
      <c r="A310" s="1604"/>
      <c r="B310" s="1604"/>
      <c r="C310" s="1616"/>
      <c r="D310" s="1604"/>
      <c r="E310" s="1617"/>
      <c r="F310" s="1997"/>
      <c r="G310" s="1604"/>
    </row>
    <row r="311" spans="1:7" x14ac:dyDescent="0.2">
      <c r="A311" s="1604"/>
      <c r="B311" s="1604"/>
      <c r="C311" s="1616"/>
      <c r="D311" s="1604"/>
      <c r="E311" s="1617"/>
      <c r="F311" s="1997"/>
      <c r="G311" s="1604"/>
    </row>
    <row r="312" spans="1:7" x14ac:dyDescent="0.2">
      <c r="A312" s="1604"/>
      <c r="B312" s="1604"/>
      <c r="C312" s="1616"/>
      <c r="D312" s="1604"/>
      <c r="E312" s="1617"/>
      <c r="F312" s="1997"/>
      <c r="G312" s="1604"/>
    </row>
    <row r="313" spans="1:7" x14ac:dyDescent="0.2">
      <c r="A313" s="1604"/>
      <c r="B313" s="1604"/>
      <c r="C313" s="1616"/>
      <c r="D313" s="1604"/>
      <c r="E313" s="1617"/>
      <c r="F313" s="1997"/>
      <c r="G313" s="1604"/>
    </row>
    <row r="314" spans="1:7" x14ac:dyDescent="0.2">
      <c r="A314" s="1604"/>
      <c r="B314" s="1604"/>
      <c r="C314" s="1616"/>
      <c r="D314" s="1604"/>
      <c r="E314" s="1617"/>
      <c r="F314" s="1997"/>
      <c r="G314" s="1604"/>
    </row>
    <row r="315" spans="1:7" x14ac:dyDescent="0.2">
      <c r="A315" s="1604"/>
      <c r="B315" s="1604"/>
      <c r="C315" s="1616"/>
      <c r="D315" s="1604"/>
      <c r="E315" s="1617"/>
      <c r="F315" s="1997"/>
      <c r="G315" s="1604"/>
    </row>
    <row r="316" spans="1:7" x14ac:dyDescent="0.2">
      <c r="A316" s="712"/>
      <c r="B316" s="712"/>
      <c r="C316" s="1558"/>
      <c r="D316" s="712"/>
      <c r="E316" s="1559"/>
      <c r="F316" s="1980"/>
      <c r="G316" s="712"/>
    </row>
    <row r="317" spans="1:7" x14ac:dyDescent="0.2">
      <c r="A317" s="712"/>
      <c r="B317" s="712"/>
      <c r="C317" s="1558"/>
      <c r="D317" s="712"/>
      <c r="E317" s="1559"/>
      <c r="F317" s="1980"/>
      <c r="G317" s="712"/>
    </row>
    <row r="318" spans="1:7" x14ac:dyDescent="0.2">
      <c r="A318" s="712"/>
      <c r="B318" s="712"/>
      <c r="C318" s="1558"/>
      <c r="D318" s="712"/>
      <c r="E318" s="1559"/>
      <c r="F318" s="1980"/>
      <c r="G318" s="712"/>
    </row>
    <row r="319" spans="1:7" x14ac:dyDescent="0.2">
      <c r="A319" s="712"/>
      <c r="B319" s="712"/>
      <c r="C319" s="1558"/>
      <c r="D319" s="712"/>
      <c r="E319" s="1559"/>
      <c r="F319" s="1980"/>
      <c r="G319" s="712"/>
    </row>
    <row r="320" spans="1:7" x14ac:dyDescent="0.2">
      <c r="A320" s="712"/>
      <c r="B320" s="712"/>
      <c r="C320" s="1558"/>
      <c r="D320" s="712"/>
      <c r="E320" s="1559"/>
      <c r="F320" s="1980"/>
      <c r="G320" s="712"/>
    </row>
    <row r="321" spans="1:7" x14ac:dyDescent="0.2">
      <c r="A321" s="712"/>
      <c r="B321" s="712"/>
      <c r="C321" s="1558"/>
      <c r="D321" s="712"/>
      <c r="E321" s="1559"/>
      <c r="F321" s="1980"/>
      <c r="G321" s="712"/>
    </row>
    <row r="322" spans="1:7" x14ac:dyDescent="0.2">
      <c r="A322" s="712"/>
      <c r="B322" s="712"/>
      <c r="C322" s="1558"/>
      <c r="D322" s="712"/>
      <c r="E322" s="1559"/>
      <c r="F322" s="1980"/>
      <c r="G322" s="712"/>
    </row>
    <row r="323" spans="1:7" x14ac:dyDescent="0.2">
      <c r="A323" s="712"/>
      <c r="B323" s="712"/>
      <c r="C323" s="1558"/>
      <c r="D323" s="712"/>
      <c r="E323" s="1559"/>
      <c r="F323" s="1980"/>
      <c r="G323" s="712"/>
    </row>
    <row r="324" spans="1:7" x14ac:dyDescent="0.2">
      <c r="A324" s="712"/>
      <c r="B324" s="712"/>
      <c r="C324" s="1558"/>
      <c r="D324" s="712"/>
      <c r="E324" s="1559"/>
      <c r="F324" s="1980"/>
      <c r="G324" s="712"/>
    </row>
    <row r="325" spans="1:7" x14ac:dyDescent="0.2">
      <c r="A325" s="712"/>
      <c r="B325" s="712"/>
      <c r="C325" s="1558"/>
      <c r="D325" s="712"/>
      <c r="E325" s="1559"/>
      <c r="F325" s="1980"/>
      <c r="G325" s="712"/>
    </row>
    <row r="326" spans="1:7" x14ac:dyDescent="0.2">
      <c r="A326" s="712"/>
      <c r="B326" s="712"/>
      <c r="C326" s="1558"/>
      <c r="D326" s="712"/>
      <c r="E326" s="1559"/>
      <c r="F326" s="1980"/>
      <c r="G326" s="712"/>
    </row>
    <row r="327" spans="1:7" ht="12" customHeight="1" x14ac:dyDescent="0.2">
      <c r="A327" s="712"/>
      <c r="B327" s="712"/>
      <c r="C327" s="1558"/>
      <c r="D327" s="712"/>
      <c r="E327" s="1559"/>
      <c r="F327" s="1980"/>
      <c r="G327" s="712"/>
    </row>
    <row r="328" spans="1:7" ht="12" customHeight="1" x14ac:dyDescent="0.2">
      <c r="A328" s="712"/>
      <c r="B328" s="712"/>
      <c r="C328" s="1558"/>
      <c r="D328" s="712"/>
      <c r="E328" s="1559"/>
      <c r="F328" s="1980"/>
      <c r="G328" s="712"/>
    </row>
    <row r="329" spans="1:7" ht="12" customHeight="1" x14ac:dyDescent="0.2">
      <c r="A329" s="712"/>
      <c r="B329" s="712"/>
      <c r="C329" s="1558"/>
      <c r="D329" s="712"/>
      <c r="E329" s="1559"/>
      <c r="F329" s="1980"/>
      <c r="G329" s="712"/>
    </row>
    <row r="330" spans="1:7" ht="12" customHeight="1" x14ac:dyDescent="0.2">
      <c r="A330" s="712"/>
      <c r="B330" s="712"/>
      <c r="C330" s="1558"/>
      <c r="D330" s="712"/>
      <c r="E330" s="1559"/>
      <c r="F330" s="1980"/>
      <c r="G330" s="712"/>
    </row>
    <row r="331" spans="1:7" ht="12" customHeight="1" x14ac:dyDescent="0.2">
      <c r="A331" s="712"/>
      <c r="B331" s="712"/>
      <c r="C331" s="1558"/>
      <c r="D331" s="712"/>
      <c r="E331" s="1559"/>
      <c r="F331" s="1980"/>
      <c r="G331" s="712"/>
    </row>
    <row r="332" spans="1:7" ht="12" customHeight="1" x14ac:dyDescent="0.2">
      <c r="A332" s="712"/>
      <c r="B332" s="712"/>
      <c r="C332" s="1558"/>
      <c r="D332" s="712"/>
      <c r="E332" s="1559"/>
      <c r="F332" s="1980"/>
      <c r="G332" s="712"/>
    </row>
    <row r="333" spans="1:7" ht="12" customHeight="1" x14ac:dyDescent="0.2">
      <c r="A333" s="712"/>
      <c r="B333" s="712"/>
      <c r="C333" s="1558"/>
      <c r="D333" s="712"/>
      <c r="E333" s="1559"/>
      <c r="F333" s="1980"/>
      <c r="G333" s="712"/>
    </row>
    <row r="334" spans="1:7" ht="12" customHeight="1" x14ac:dyDescent="0.2">
      <c r="A334" s="712"/>
      <c r="B334" s="712"/>
      <c r="C334" s="1558"/>
      <c r="D334" s="712"/>
      <c r="E334" s="1559"/>
      <c r="F334" s="1980"/>
      <c r="G334" s="712"/>
    </row>
    <row r="335" spans="1:7" ht="12" customHeight="1" x14ac:dyDescent="0.2">
      <c r="A335" s="712"/>
      <c r="B335" s="712"/>
      <c r="C335" s="1558"/>
      <c r="D335" s="712"/>
      <c r="E335" s="1559"/>
      <c r="F335" s="1980"/>
      <c r="G335" s="712"/>
    </row>
    <row r="336" spans="1:7" ht="12" customHeight="1" x14ac:dyDescent="0.2">
      <c r="A336" s="712"/>
      <c r="B336" s="712"/>
      <c r="C336" s="1558"/>
      <c r="D336" s="712"/>
      <c r="E336" s="1559"/>
      <c r="F336" s="1980"/>
      <c r="G336" s="712"/>
    </row>
    <row r="337" spans="1:7" ht="12" customHeight="1" x14ac:dyDescent="0.2">
      <c r="A337" s="712"/>
      <c r="B337" s="712"/>
      <c r="C337" s="1558"/>
      <c r="D337" s="712"/>
      <c r="E337" s="1559"/>
      <c r="F337" s="1980"/>
      <c r="G337" s="712"/>
    </row>
    <row r="338" spans="1:7" ht="12" customHeight="1" x14ac:dyDescent="0.2">
      <c r="A338" s="712"/>
      <c r="B338" s="712"/>
      <c r="C338" s="1558"/>
      <c r="D338" s="712"/>
      <c r="E338" s="1559"/>
      <c r="F338" s="1980"/>
      <c r="G338" s="712"/>
    </row>
    <row r="339" spans="1:7" ht="12" customHeight="1" x14ac:dyDescent="0.2">
      <c r="A339" s="712"/>
      <c r="B339" s="712"/>
      <c r="C339" s="1558"/>
      <c r="D339" s="712"/>
      <c r="E339" s="1559"/>
      <c r="F339" s="1980"/>
      <c r="G339" s="712"/>
    </row>
    <row r="340" spans="1:7" ht="12" customHeight="1" x14ac:dyDescent="0.2">
      <c r="A340" s="712"/>
      <c r="B340" s="712"/>
      <c r="C340" s="1558"/>
      <c r="D340" s="712"/>
      <c r="E340" s="1559"/>
      <c r="F340" s="1980"/>
      <c r="G340" s="712"/>
    </row>
    <row r="341" spans="1:7" ht="12" customHeight="1" x14ac:dyDescent="0.2">
      <c r="A341" s="712"/>
      <c r="B341" s="712"/>
      <c r="C341" s="1558"/>
      <c r="D341" s="712"/>
      <c r="E341" s="1559"/>
      <c r="F341" s="1980"/>
      <c r="G341" s="712"/>
    </row>
    <row r="342" spans="1:7" ht="12" customHeight="1" x14ac:dyDescent="0.2">
      <c r="A342" s="712"/>
      <c r="B342" s="712"/>
      <c r="C342" s="1558"/>
      <c r="D342" s="712"/>
      <c r="E342" s="1559"/>
      <c r="F342" s="1980"/>
      <c r="G342" s="712"/>
    </row>
    <row r="343" spans="1:7" ht="12" customHeight="1" x14ac:dyDescent="0.2">
      <c r="A343" s="712"/>
      <c r="B343" s="712"/>
      <c r="C343" s="1558"/>
      <c r="D343" s="712"/>
      <c r="E343" s="1559"/>
      <c r="F343" s="1980"/>
      <c r="G343" s="712"/>
    </row>
    <row r="344" spans="1:7" ht="12" customHeight="1" x14ac:dyDescent="0.2">
      <c r="A344" s="712"/>
      <c r="B344" s="712"/>
      <c r="C344" s="1558"/>
      <c r="D344" s="712"/>
      <c r="E344" s="1559"/>
      <c r="F344" s="1980"/>
      <c r="G344" s="712"/>
    </row>
    <row r="345" spans="1:7" ht="12" customHeight="1" x14ac:dyDescent="0.2">
      <c r="A345" s="712"/>
      <c r="B345" s="712"/>
      <c r="C345" s="1558"/>
      <c r="D345" s="712"/>
      <c r="E345" s="1559"/>
      <c r="F345" s="1980"/>
      <c r="G345" s="712"/>
    </row>
    <row r="346" spans="1:7" ht="12" customHeight="1" x14ac:dyDescent="0.2">
      <c r="A346" s="712"/>
      <c r="B346" s="712"/>
      <c r="C346" s="1558"/>
      <c r="D346" s="712"/>
      <c r="E346" s="1559"/>
      <c r="F346" s="1980"/>
      <c r="G346" s="712"/>
    </row>
    <row r="347" spans="1:7" ht="12" customHeight="1" x14ac:dyDescent="0.2">
      <c r="A347" s="712"/>
      <c r="B347" s="712"/>
      <c r="C347" s="1558"/>
      <c r="D347" s="712"/>
      <c r="E347" s="1559"/>
      <c r="F347" s="1980"/>
      <c r="G347" s="712"/>
    </row>
    <row r="348" spans="1:7" ht="12" customHeight="1" x14ac:dyDescent="0.2">
      <c r="A348" s="712"/>
      <c r="B348" s="712"/>
      <c r="C348" s="1558"/>
      <c r="D348" s="712"/>
      <c r="E348" s="1559"/>
      <c r="F348" s="1980"/>
      <c r="G348" s="712"/>
    </row>
    <row r="349" spans="1:7" ht="12" customHeight="1" x14ac:dyDescent="0.2">
      <c r="A349" s="712"/>
      <c r="B349" s="712"/>
      <c r="C349" s="1558"/>
      <c r="D349" s="712"/>
      <c r="E349" s="1559"/>
      <c r="F349" s="1980"/>
      <c r="G349" s="712"/>
    </row>
    <row r="350" spans="1:7" ht="12" customHeight="1" x14ac:dyDescent="0.2">
      <c r="A350" s="712"/>
      <c r="B350" s="712"/>
      <c r="C350" s="1558"/>
      <c r="D350" s="712"/>
      <c r="E350" s="1559"/>
      <c r="F350" s="1980"/>
      <c r="G350" s="712"/>
    </row>
    <row r="351" spans="1:7" ht="12" customHeight="1" x14ac:dyDescent="0.2">
      <c r="A351" s="712"/>
      <c r="B351" s="712"/>
      <c r="C351" s="1558"/>
      <c r="D351" s="712"/>
      <c r="E351" s="1559"/>
      <c r="F351" s="1980"/>
      <c r="G351" s="712"/>
    </row>
    <row r="352" spans="1:7" ht="12" customHeight="1" x14ac:dyDescent="0.2">
      <c r="A352" s="712"/>
      <c r="B352" s="712"/>
      <c r="C352" s="1558"/>
      <c r="D352" s="712"/>
      <c r="E352" s="1559"/>
      <c r="F352" s="1980"/>
      <c r="G352" s="712"/>
    </row>
    <row r="353" spans="1:7" ht="12" customHeight="1" x14ac:dyDescent="0.2">
      <c r="A353" s="712"/>
      <c r="B353" s="712"/>
      <c r="C353" s="1558"/>
      <c r="D353" s="712"/>
      <c r="E353" s="1559"/>
      <c r="F353" s="1980"/>
      <c r="G353" s="712"/>
    </row>
    <row r="354" spans="1:7" ht="12" customHeight="1" x14ac:dyDescent="0.2">
      <c r="A354" s="712"/>
      <c r="B354" s="712"/>
      <c r="C354" s="1558"/>
      <c r="D354" s="712"/>
      <c r="E354" s="1559"/>
      <c r="F354" s="1980"/>
      <c r="G354" s="712"/>
    </row>
    <row r="355" spans="1:7" ht="12" customHeight="1" x14ac:dyDescent="0.2">
      <c r="A355" s="712"/>
      <c r="B355" s="712"/>
      <c r="C355" s="1558"/>
      <c r="D355" s="712"/>
      <c r="E355" s="1559"/>
      <c r="F355" s="1980"/>
      <c r="G355" s="712"/>
    </row>
    <row r="356" spans="1:7" ht="12" customHeight="1" x14ac:dyDescent="0.2">
      <c r="A356" s="712"/>
      <c r="B356" s="712"/>
      <c r="C356" s="1558"/>
      <c r="D356" s="712"/>
      <c r="E356" s="1559"/>
      <c r="F356" s="1980"/>
      <c r="G356" s="712"/>
    </row>
    <row r="357" spans="1:7" ht="12" customHeight="1" x14ac:dyDescent="0.2">
      <c r="A357" s="712"/>
      <c r="B357" s="712"/>
      <c r="C357" s="1558"/>
      <c r="D357" s="712"/>
      <c r="E357" s="1559"/>
      <c r="F357" s="1980"/>
      <c r="G357" s="712"/>
    </row>
    <row r="358" spans="1:7" ht="12" customHeight="1" x14ac:dyDescent="0.2">
      <c r="A358" s="712"/>
      <c r="B358" s="712"/>
      <c r="C358" s="1558"/>
      <c r="D358" s="712"/>
      <c r="E358" s="1559"/>
      <c r="F358" s="1980"/>
      <c r="G358" s="712"/>
    </row>
    <row r="359" spans="1:7" ht="12" customHeight="1" x14ac:dyDescent="0.2">
      <c r="A359" s="712"/>
      <c r="B359" s="712"/>
      <c r="C359" s="1558"/>
      <c r="D359" s="712"/>
      <c r="E359" s="1559"/>
      <c r="F359" s="1980"/>
      <c r="G359" s="712"/>
    </row>
    <row r="360" spans="1:7" ht="12" customHeight="1" x14ac:dyDescent="0.2">
      <c r="A360" s="712"/>
      <c r="B360" s="712"/>
      <c r="C360" s="1558"/>
      <c r="D360" s="712"/>
      <c r="E360" s="1559"/>
      <c r="F360" s="1980"/>
      <c r="G360" s="712"/>
    </row>
    <row r="361" spans="1:7" ht="12" customHeight="1" x14ac:dyDescent="0.2">
      <c r="A361" s="712"/>
      <c r="B361" s="712"/>
      <c r="C361" s="1558"/>
      <c r="D361" s="712"/>
      <c r="E361" s="1559"/>
      <c r="F361" s="1980"/>
      <c r="G361" s="712"/>
    </row>
    <row r="362" spans="1:7" ht="12" customHeight="1" x14ac:dyDescent="0.2">
      <c r="A362" s="712"/>
      <c r="B362" s="712"/>
      <c r="C362" s="1558"/>
      <c r="D362" s="712"/>
      <c r="E362" s="1559"/>
      <c r="F362" s="1980"/>
      <c r="G362" s="712"/>
    </row>
    <row r="363" spans="1:7" ht="12" customHeight="1" x14ac:dyDescent="0.2">
      <c r="A363" s="712"/>
      <c r="B363" s="712"/>
      <c r="C363" s="1558"/>
      <c r="D363" s="712"/>
      <c r="E363" s="1559"/>
      <c r="F363" s="1980"/>
      <c r="G363" s="712"/>
    </row>
    <row r="364" spans="1:7" ht="12" customHeight="1" x14ac:dyDescent="0.2">
      <c r="A364" s="712"/>
      <c r="B364" s="712"/>
      <c r="C364" s="1558"/>
      <c r="D364" s="712"/>
      <c r="E364" s="1559"/>
      <c r="F364" s="1980"/>
      <c r="G364" s="712"/>
    </row>
    <row r="365" spans="1:7" ht="12" customHeight="1" x14ac:dyDescent="0.2"/>
    <row r="366" spans="1:7" ht="12" customHeight="1" x14ac:dyDescent="0.2"/>
    <row r="367" spans="1:7" ht="12" customHeight="1" x14ac:dyDescent="0.2"/>
    <row r="368" spans="1:7"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75" customHeight="1" x14ac:dyDescent="0.2"/>
    <row r="377" ht="12.75" customHeight="1" x14ac:dyDescent="0.2"/>
  </sheetData>
  <dataValidations count="1">
    <dataValidation type="custom" allowBlank="1" showInputMessage="1" showErrorMessage="1" error="Vnos Cena/EM je dovoljen na dve decimalni mesti." sqref="F25:F26 F28:F30 F35:F37 F39:F40 F42 F44 F49:F50 F52 F54 F63:F65" xr:uid="{C2B84C61-CEF9-4312-ADF1-E190793AC2F9}">
      <formula1>F25=ROUND(F25,2)</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11">
    <tabColor theme="7" tint="0.39997558519241921"/>
  </sheetPr>
  <dimension ref="A1:IR118"/>
  <sheetViews>
    <sheetView topLeftCell="A73" workbookViewId="0">
      <selection activeCell="C85" sqref="C85"/>
    </sheetView>
  </sheetViews>
  <sheetFormatPr defaultRowHeight="12.75" x14ac:dyDescent="0.2"/>
  <cols>
    <col min="1" max="1" width="5.7109375" style="481" customWidth="1"/>
    <col min="2" max="2" width="9.7109375" style="513" customWidth="1"/>
    <col min="3" max="3" width="45.7109375" style="514" customWidth="1"/>
    <col min="4" max="4" width="6.7109375" style="1061" customWidth="1"/>
    <col min="5" max="5" width="10.7109375" style="698" customWidth="1"/>
    <col min="6" max="6" width="11.7109375" style="411" customWidth="1"/>
    <col min="7" max="7" width="12.7109375" style="411" customWidth="1"/>
    <col min="8" max="8" width="9.140625" style="967"/>
    <col min="9" max="10" width="9.140625" style="485"/>
    <col min="11" max="12" width="9.140625" style="483"/>
    <col min="13" max="38" width="9.140625" style="485"/>
    <col min="39" max="79" width="9.140625" style="500"/>
    <col min="80" max="255" width="9.140625" style="481"/>
    <col min="256" max="256" width="4.5703125" style="481" customWidth="1"/>
    <col min="257" max="257" width="9.28515625" style="481" customWidth="1"/>
    <col min="258" max="258" width="41" style="481" customWidth="1"/>
    <col min="259" max="259" width="5.7109375" style="481" customWidth="1"/>
    <col min="260" max="260" width="9" style="481" customWidth="1"/>
    <col min="261" max="261" width="10.42578125" style="481" customWidth="1"/>
    <col min="262" max="262" width="10.7109375" style="481" customWidth="1"/>
    <col min="263" max="511" width="9.140625" style="481"/>
    <col min="512" max="512" width="4.5703125" style="481" customWidth="1"/>
    <col min="513" max="513" width="9.28515625" style="481" customWidth="1"/>
    <col min="514" max="514" width="41" style="481" customWidth="1"/>
    <col min="515" max="515" width="5.7109375" style="481" customWidth="1"/>
    <col min="516" max="516" width="9" style="481" customWidth="1"/>
    <col min="517" max="517" width="10.42578125" style="481" customWidth="1"/>
    <col min="518" max="518" width="10.7109375" style="481" customWidth="1"/>
    <col min="519" max="767" width="9.140625" style="481"/>
    <col min="768" max="768" width="4.5703125" style="481" customWidth="1"/>
    <col min="769" max="769" width="9.28515625" style="481" customWidth="1"/>
    <col min="770" max="770" width="41" style="481" customWidth="1"/>
    <col min="771" max="771" width="5.7109375" style="481" customWidth="1"/>
    <col min="772" max="772" width="9" style="481" customWidth="1"/>
    <col min="773" max="773" width="10.42578125" style="481" customWidth="1"/>
    <col min="774" max="774" width="10.7109375" style="481" customWidth="1"/>
    <col min="775" max="1023" width="9.140625" style="481"/>
    <col min="1024" max="1024" width="4.5703125" style="481" customWidth="1"/>
    <col min="1025" max="1025" width="9.28515625" style="481" customWidth="1"/>
    <col min="1026" max="1026" width="41" style="481" customWidth="1"/>
    <col min="1027" max="1027" width="5.7109375" style="481" customWidth="1"/>
    <col min="1028" max="1028" width="9" style="481" customWidth="1"/>
    <col min="1029" max="1029" width="10.42578125" style="481" customWidth="1"/>
    <col min="1030" max="1030" width="10.7109375" style="481" customWidth="1"/>
    <col min="1031" max="1279" width="9.140625" style="481"/>
    <col min="1280" max="1280" width="4.5703125" style="481" customWidth="1"/>
    <col min="1281" max="1281" width="9.28515625" style="481" customWidth="1"/>
    <col min="1282" max="1282" width="41" style="481" customWidth="1"/>
    <col min="1283" max="1283" width="5.7109375" style="481" customWidth="1"/>
    <col min="1284" max="1284" width="9" style="481" customWidth="1"/>
    <col min="1285" max="1285" width="10.42578125" style="481" customWidth="1"/>
    <col min="1286" max="1286" width="10.7109375" style="481" customWidth="1"/>
    <col min="1287" max="1535" width="9.140625" style="481"/>
    <col min="1536" max="1536" width="4.5703125" style="481" customWidth="1"/>
    <col min="1537" max="1537" width="9.28515625" style="481" customWidth="1"/>
    <col min="1538" max="1538" width="41" style="481" customWidth="1"/>
    <col min="1539" max="1539" width="5.7109375" style="481" customWidth="1"/>
    <col min="1540" max="1540" width="9" style="481" customWidth="1"/>
    <col min="1541" max="1541" width="10.42578125" style="481" customWidth="1"/>
    <col min="1542" max="1542" width="10.7109375" style="481" customWidth="1"/>
    <col min="1543" max="1791" width="9.140625" style="481"/>
    <col min="1792" max="1792" width="4.5703125" style="481" customWidth="1"/>
    <col min="1793" max="1793" width="9.28515625" style="481" customWidth="1"/>
    <col min="1794" max="1794" width="41" style="481" customWidth="1"/>
    <col min="1795" max="1795" width="5.7109375" style="481" customWidth="1"/>
    <col min="1796" max="1796" width="9" style="481" customWidth="1"/>
    <col min="1797" max="1797" width="10.42578125" style="481" customWidth="1"/>
    <col min="1798" max="1798" width="10.7109375" style="481" customWidth="1"/>
    <col min="1799" max="2047" width="9.140625" style="481"/>
    <col min="2048" max="2048" width="4.5703125" style="481" customWidth="1"/>
    <col min="2049" max="2049" width="9.28515625" style="481" customWidth="1"/>
    <col min="2050" max="2050" width="41" style="481" customWidth="1"/>
    <col min="2051" max="2051" width="5.7109375" style="481" customWidth="1"/>
    <col min="2052" max="2052" width="9" style="481" customWidth="1"/>
    <col min="2053" max="2053" width="10.42578125" style="481" customWidth="1"/>
    <col min="2054" max="2054" width="10.7109375" style="481" customWidth="1"/>
    <col min="2055" max="2303" width="9.140625" style="481"/>
    <col min="2304" max="2304" width="4.5703125" style="481" customWidth="1"/>
    <col min="2305" max="2305" width="9.28515625" style="481" customWidth="1"/>
    <col min="2306" max="2306" width="41" style="481" customWidth="1"/>
    <col min="2307" max="2307" width="5.7109375" style="481" customWidth="1"/>
    <col min="2308" max="2308" width="9" style="481" customWidth="1"/>
    <col min="2309" max="2309" width="10.42578125" style="481" customWidth="1"/>
    <col min="2310" max="2310" width="10.7109375" style="481" customWidth="1"/>
    <col min="2311" max="2559" width="9.140625" style="481"/>
    <col min="2560" max="2560" width="4.5703125" style="481" customWidth="1"/>
    <col min="2561" max="2561" width="9.28515625" style="481" customWidth="1"/>
    <col min="2562" max="2562" width="41" style="481" customWidth="1"/>
    <col min="2563" max="2563" width="5.7109375" style="481" customWidth="1"/>
    <col min="2564" max="2564" width="9" style="481" customWidth="1"/>
    <col min="2565" max="2565" width="10.42578125" style="481" customWidth="1"/>
    <col min="2566" max="2566" width="10.7109375" style="481" customWidth="1"/>
    <col min="2567" max="2815" width="9.140625" style="481"/>
    <col min="2816" max="2816" width="4.5703125" style="481" customWidth="1"/>
    <col min="2817" max="2817" width="9.28515625" style="481" customWidth="1"/>
    <col min="2818" max="2818" width="41" style="481" customWidth="1"/>
    <col min="2819" max="2819" width="5.7109375" style="481" customWidth="1"/>
    <col min="2820" max="2820" width="9" style="481" customWidth="1"/>
    <col min="2821" max="2821" width="10.42578125" style="481" customWidth="1"/>
    <col min="2822" max="2822" width="10.7109375" style="481" customWidth="1"/>
    <col min="2823" max="3071" width="9.140625" style="481"/>
    <col min="3072" max="3072" width="4.5703125" style="481" customWidth="1"/>
    <col min="3073" max="3073" width="9.28515625" style="481" customWidth="1"/>
    <col min="3074" max="3074" width="41" style="481" customWidth="1"/>
    <col min="3075" max="3075" width="5.7109375" style="481" customWidth="1"/>
    <col min="3076" max="3076" width="9" style="481" customWidth="1"/>
    <col min="3077" max="3077" width="10.42578125" style="481" customWidth="1"/>
    <col min="3078" max="3078" width="10.7109375" style="481" customWidth="1"/>
    <col min="3079" max="3327" width="9.140625" style="481"/>
    <col min="3328" max="3328" width="4.5703125" style="481" customWidth="1"/>
    <col min="3329" max="3329" width="9.28515625" style="481" customWidth="1"/>
    <col min="3330" max="3330" width="41" style="481" customWidth="1"/>
    <col min="3331" max="3331" width="5.7109375" style="481" customWidth="1"/>
    <col min="3332" max="3332" width="9" style="481" customWidth="1"/>
    <col min="3333" max="3333" width="10.42578125" style="481" customWidth="1"/>
    <col min="3334" max="3334" width="10.7109375" style="481" customWidth="1"/>
    <col min="3335" max="3583" width="9.140625" style="481"/>
    <col min="3584" max="3584" width="4.5703125" style="481" customWidth="1"/>
    <col min="3585" max="3585" width="9.28515625" style="481" customWidth="1"/>
    <col min="3586" max="3586" width="41" style="481" customWidth="1"/>
    <col min="3587" max="3587" width="5.7109375" style="481" customWidth="1"/>
    <col min="3588" max="3588" width="9" style="481" customWidth="1"/>
    <col min="3589" max="3589" width="10.42578125" style="481" customWidth="1"/>
    <col min="3590" max="3590" width="10.7109375" style="481" customWidth="1"/>
    <col min="3591" max="3839" width="9.140625" style="481"/>
    <col min="3840" max="3840" width="4.5703125" style="481" customWidth="1"/>
    <col min="3841" max="3841" width="9.28515625" style="481" customWidth="1"/>
    <col min="3842" max="3842" width="41" style="481" customWidth="1"/>
    <col min="3843" max="3843" width="5.7109375" style="481" customWidth="1"/>
    <col min="3844" max="3844" width="9" style="481" customWidth="1"/>
    <col min="3845" max="3845" width="10.42578125" style="481" customWidth="1"/>
    <col min="3846" max="3846" width="10.7109375" style="481" customWidth="1"/>
    <col min="3847" max="4095" width="9.140625" style="481"/>
    <col min="4096" max="4096" width="4.5703125" style="481" customWidth="1"/>
    <col min="4097" max="4097" width="9.28515625" style="481" customWidth="1"/>
    <col min="4098" max="4098" width="41" style="481" customWidth="1"/>
    <col min="4099" max="4099" width="5.7109375" style="481" customWidth="1"/>
    <col min="4100" max="4100" width="9" style="481" customWidth="1"/>
    <col min="4101" max="4101" width="10.42578125" style="481" customWidth="1"/>
    <col min="4102" max="4102" width="10.7109375" style="481" customWidth="1"/>
    <col min="4103" max="4351" width="9.140625" style="481"/>
    <col min="4352" max="4352" width="4.5703125" style="481" customWidth="1"/>
    <col min="4353" max="4353" width="9.28515625" style="481" customWidth="1"/>
    <col min="4354" max="4354" width="41" style="481" customWidth="1"/>
    <col min="4355" max="4355" width="5.7109375" style="481" customWidth="1"/>
    <col min="4356" max="4356" width="9" style="481" customWidth="1"/>
    <col min="4357" max="4357" width="10.42578125" style="481" customWidth="1"/>
    <col min="4358" max="4358" width="10.7109375" style="481" customWidth="1"/>
    <col min="4359" max="4607" width="9.140625" style="481"/>
    <col min="4608" max="4608" width="4.5703125" style="481" customWidth="1"/>
    <col min="4609" max="4609" width="9.28515625" style="481" customWidth="1"/>
    <col min="4610" max="4610" width="41" style="481" customWidth="1"/>
    <col min="4611" max="4611" width="5.7109375" style="481" customWidth="1"/>
    <col min="4612" max="4612" width="9" style="481" customWidth="1"/>
    <col min="4613" max="4613" width="10.42578125" style="481" customWidth="1"/>
    <col min="4614" max="4614" width="10.7109375" style="481" customWidth="1"/>
    <col min="4615" max="4863" width="9.140625" style="481"/>
    <col min="4864" max="4864" width="4.5703125" style="481" customWidth="1"/>
    <col min="4865" max="4865" width="9.28515625" style="481" customWidth="1"/>
    <col min="4866" max="4866" width="41" style="481" customWidth="1"/>
    <col min="4867" max="4867" width="5.7109375" style="481" customWidth="1"/>
    <col min="4868" max="4868" width="9" style="481" customWidth="1"/>
    <col min="4869" max="4869" width="10.42578125" style="481" customWidth="1"/>
    <col min="4870" max="4870" width="10.7109375" style="481" customWidth="1"/>
    <col min="4871" max="5119" width="9.140625" style="481"/>
    <col min="5120" max="5120" width="4.5703125" style="481" customWidth="1"/>
    <col min="5121" max="5121" width="9.28515625" style="481" customWidth="1"/>
    <col min="5122" max="5122" width="41" style="481" customWidth="1"/>
    <col min="5123" max="5123" width="5.7109375" style="481" customWidth="1"/>
    <col min="5124" max="5124" width="9" style="481" customWidth="1"/>
    <col min="5125" max="5125" width="10.42578125" style="481" customWidth="1"/>
    <col min="5126" max="5126" width="10.7109375" style="481" customWidth="1"/>
    <col min="5127" max="5375" width="9.140625" style="481"/>
    <col min="5376" max="5376" width="4.5703125" style="481" customWidth="1"/>
    <col min="5377" max="5377" width="9.28515625" style="481" customWidth="1"/>
    <col min="5378" max="5378" width="41" style="481" customWidth="1"/>
    <col min="5379" max="5379" width="5.7109375" style="481" customWidth="1"/>
    <col min="5380" max="5380" width="9" style="481" customWidth="1"/>
    <col min="5381" max="5381" width="10.42578125" style="481" customWidth="1"/>
    <col min="5382" max="5382" width="10.7109375" style="481" customWidth="1"/>
    <col min="5383" max="5631" width="9.140625" style="481"/>
    <col min="5632" max="5632" width="4.5703125" style="481" customWidth="1"/>
    <col min="5633" max="5633" width="9.28515625" style="481" customWidth="1"/>
    <col min="5634" max="5634" width="41" style="481" customWidth="1"/>
    <col min="5635" max="5635" width="5.7109375" style="481" customWidth="1"/>
    <col min="5636" max="5636" width="9" style="481" customWidth="1"/>
    <col min="5637" max="5637" width="10.42578125" style="481" customWidth="1"/>
    <col min="5638" max="5638" width="10.7109375" style="481" customWidth="1"/>
    <col min="5639" max="5887" width="9.140625" style="481"/>
    <col min="5888" max="5888" width="4.5703125" style="481" customWidth="1"/>
    <col min="5889" max="5889" width="9.28515625" style="481" customWidth="1"/>
    <col min="5890" max="5890" width="41" style="481" customWidth="1"/>
    <col min="5891" max="5891" width="5.7109375" style="481" customWidth="1"/>
    <col min="5892" max="5892" width="9" style="481" customWidth="1"/>
    <col min="5893" max="5893" width="10.42578125" style="481" customWidth="1"/>
    <col min="5894" max="5894" width="10.7109375" style="481" customWidth="1"/>
    <col min="5895" max="6143" width="9.140625" style="481"/>
    <col min="6144" max="6144" width="4.5703125" style="481" customWidth="1"/>
    <col min="6145" max="6145" width="9.28515625" style="481" customWidth="1"/>
    <col min="6146" max="6146" width="41" style="481" customWidth="1"/>
    <col min="6147" max="6147" width="5.7109375" style="481" customWidth="1"/>
    <col min="6148" max="6148" width="9" style="481" customWidth="1"/>
    <col min="6149" max="6149" width="10.42578125" style="481" customWidth="1"/>
    <col min="6150" max="6150" width="10.7109375" style="481" customWidth="1"/>
    <col min="6151" max="6399" width="9.140625" style="481"/>
    <col min="6400" max="6400" width="4.5703125" style="481" customWidth="1"/>
    <col min="6401" max="6401" width="9.28515625" style="481" customWidth="1"/>
    <col min="6402" max="6402" width="41" style="481" customWidth="1"/>
    <col min="6403" max="6403" width="5.7109375" style="481" customWidth="1"/>
    <col min="6404" max="6404" width="9" style="481" customWidth="1"/>
    <col min="6405" max="6405" width="10.42578125" style="481" customWidth="1"/>
    <col min="6406" max="6406" width="10.7109375" style="481" customWidth="1"/>
    <col min="6407" max="6655" width="9.140625" style="481"/>
    <col min="6656" max="6656" width="4.5703125" style="481" customWidth="1"/>
    <col min="6657" max="6657" width="9.28515625" style="481" customWidth="1"/>
    <col min="6658" max="6658" width="41" style="481" customWidth="1"/>
    <col min="6659" max="6659" width="5.7109375" style="481" customWidth="1"/>
    <col min="6660" max="6660" width="9" style="481" customWidth="1"/>
    <col min="6661" max="6661" width="10.42578125" style="481" customWidth="1"/>
    <col min="6662" max="6662" width="10.7109375" style="481" customWidth="1"/>
    <col min="6663" max="6911" width="9.140625" style="481"/>
    <col min="6912" max="6912" width="4.5703125" style="481" customWidth="1"/>
    <col min="6913" max="6913" width="9.28515625" style="481" customWidth="1"/>
    <col min="6914" max="6914" width="41" style="481" customWidth="1"/>
    <col min="6915" max="6915" width="5.7109375" style="481" customWidth="1"/>
    <col min="6916" max="6916" width="9" style="481" customWidth="1"/>
    <col min="6917" max="6917" width="10.42578125" style="481" customWidth="1"/>
    <col min="6918" max="6918" width="10.7109375" style="481" customWidth="1"/>
    <col min="6919" max="7167" width="9.140625" style="481"/>
    <col min="7168" max="7168" width="4.5703125" style="481" customWidth="1"/>
    <col min="7169" max="7169" width="9.28515625" style="481" customWidth="1"/>
    <col min="7170" max="7170" width="41" style="481" customWidth="1"/>
    <col min="7171" max="7171" width="5.7109375" style="481" customWidth="1"/>
    <col min="7172" max="7172" width="9" style="481" customWidth="1"/>
    <col min="7173" max="7173" width="10.42578125" style="481" customWidth="1"/>
    <col min="7174" max="7174" width="10.7109375" style="481" customWidth="1"/>
    <col min="7175" max="7423" width="9.140625" style="481"/>
    <col min="7424" max="7424" width="4.5703125" style="481" customWidth="1"/>
    <col min="7425" max="7425" width="9.28515625" style="481" customWidth="1"/>
    <col min="7426" max="7426" width="41" style="481" customWidth="1"/>
    <col min="7427" max="7427" width="5.7109375" style="481" customWidth="1"/>
    <col min="7428" max="7428" width="9" style="481" customWidth="1"/>
    <col min="7429" max="7429" width="10.42578125" style="481" customWidth="1"/>
    <col min="7430" max="7430" width="10.7109375" style="481" customWidth="1"/>
    <col min="7431" max="7679" width="9.140625" style="481"/>
    <col min="7680" max="7680" width="4.5703125" style="481" customWidth="1"/>
    <col min="7681" max="7681" width="9.28515625" style="481" customWidth="1"/>
    <col min="7682" max="7682" width="41" style="481" customWidth="1"/>
    <col min="7683" max="7683" width="5.7109375" style="481" customWidth="1"/>
    <col min="7684" max="7684" width="9" style="481" customWidth="1"/>
    <col min="7685" max="7685" width="10.42578125" style="481" customWidth="1"/>
    <col min="7686" max="7686" width="10.7109375" style="481" customWidth="1"/>
    <col min="7687" max="7935" width="9.140625" style="481"/>
    <col min="7936" max="7936" width="4.5703125" style="481" customWidth="1"/>
    <col min="7937" max="7937" width="9.28515625" style="481" customWidth="1"/>
    <col min="7938" max="7938" width="41" style="481" customWidth="1"/>
    <col min="7939" max="7939" width="5.7109375" style="481" customWidth="1"/>
    <col min="7940" max="7940" width="9" style="481" customWidth="1"/>
    <col min="7941" max="7941" width="10.42578125" style="481" customWidth="1"/>
    <col min="7942" max="7942" width="10.7109375" style="481" customWidth="1"/>
    <col min="7943" max="8191" width="9.140625" style="481"/>
    <col min="8192" max="8192" width="4.5703125" style="481" customWidth="1"/>
    <col min="8193" max="8193" width="9.28515625" style="481" customWidth="1"/>
    <col min="8194" max="8194" width="41" style="481" customWidth="1"/>
    <col min="8195" max="8195" width="5.7109375" style="481" customWidth="1"/>
    <col min="8196" max="8196" width="9" style="481" customWidth="1"/>
    <col min="8197" max="8197" width="10.42578125" style="481" customWidth="1"/>
    <col min="8198" max="8198" width="10.7109375" style="481" customWidth="1"/>
    <col min="8199" max="8447" width="9.140625" style="481"/>
    <col min="8448" max="8448" width="4.5703125" style="481" customWidth="1"/>
    <col min="8449" max="8449" width="9.28515625" style="481" customWidth="1"/>
    <col min="8450" max="8450" width="41" style="481" customWidth="1"/>
    <col min="8451" max="8451" width="5.7109375" style="481" customWidth="1"/>
    <col min="8452" max="8452" width="9" style="481" customWidth="1"/>
    <col min="8453" max="8453" width="10.42578125" style="481" customWidth="1"/>
    <col min="8454" max="8454" width="10.7109375" style="481" customWidth="1"/>
    <col min="8455" max="8703" width="9.140625" style="481"/>
    <col min="8704" max="8704" width="4.5703125" style="481" customWidth="1"/>
    <col min="8705" max="8705" width="9.28515625" style="481" customWidth="1"/>
    <col min="8706" max="8706" width="41" style="481" customWidth="1"/>
    <col min="8707" max="8707" width="5.7109375" style="481" customWidth="1"/>
    <col min="8708" max="8708" width="9" style="481" customWidth="1"/>
    <col min="8709" max="8709" width="10.42578125" style="481" customWidth="1"/>
    <col min="8710" max="8710" width="10.7109375" style="481" customWidth="1"/>
    <col min="8711" max="8959" width="9.140625" style="481"/>
    <col min="8960" max="8960" width="4.5703125" style="481" customWidth="1"/>
    <col min="8961" max="8961" width="9.28515625" style="481" customWidth="1"/>
    <col min="8962" max="8962" width="41" style="481" customWidth="1"/>
    <col min="8963" max="8963" width="5.7109375" style="481" customWidth="1"/>
    <col min="8964" max="8964" width="9" style="481" customWidth="1"/>
    <col min="8965" max="8965" width="10.42578125" style="481" customWidth="1"/>
    <col min="8966" max="8966" width="10.7109375" style="481" customWidth="1"/>
    <col min="8967" max="9215" width="9.140625" style="481"/>
    <col min="9216" max="9216" width="4.5703125" style="481" customWidth="1"/>
    <col min="9217" max="9217" width="9.28515625" style="481" customWidth="1"/>
    <col min="9218" max="9218" width="41" style="481" customWidth="1"/>
    <col min="9219" max="9219" width="5.7109375" style="481" customWidth="1"/>
    <col min="9220" max="9220" width="9" style="481" customWidth="1"/>
    <col min="9221" max="9221" width="10.42578125" style="481" customWidth="1"/>
    <col min="9222" max="9222" width="10.7109375" style="481" customWidth="1"/>
    <col min="9223" max="9471" width="9.140625" style="481"/>
    <col min="9472" max="9472" width="4.5703125" style="481" customWidth="1"/>
    <col min="9473" max="9473" width="9.28515625" style="481" customWidth="1"/>
    <col min="9474" max="9474" width="41" style="481" customWidth="1"/>
    <col min="9475" max="9475" width="5.7109375" style="481" customWidth="1"/>
    <col min="9476" max="9476" width="9" style="481" customWidth="1"/>
    <col min="9477" max="9477" width="10.42578125" style="481" customWidth="1"/>
    <col min="9478" max="9478" width="10.7109375" style="481" customWidth="1"/>
    <col min="9479" max="9727" width="9.140625" style="481"/>
    <col min="9728" max="9728" width="4.5703125" style="481" customWidth="1"/>
    <col min="9729" max="9729" width="9.28515625" style="481" customWidth="1"/>
    <col min="9730" max="9730" width="41" style="481" customWidth="1"/>
    <col min="9731" max="9731" width="5.7109375" style="481" customWidth="1"/>
    <col min="9732" max="9732" width="9" style="481" customWidth="1"/>
    <col min="9733" max="9733" width="10.42578125" style="481" customWidth="1"/>
    <col min="9734" max="9734" width="10.7109375" style="481" customWidth="1"/>
    <col min="9735" max="9983" width="9.140625" style="481"/>
    <col min="9984" max="9984" width="4.5703125" style="481" customWidth="1"/>
    <col min="9985" max="9985" width="9.28515625" style="481" customWidth="1"/>
    <col min="9986" max="9986" width="41" style="481" customWidth="1"/>
    <col min="9987" max="9987" width="5.7109375" style="481" customWidth="1"/>
    <col min="9988" max="9988" width="9" style="481" customWidth="1"/>
    <col min="9989" max="9989" width="10.42578125" style="481" customWidth="1"/>
    <col min="9990" max="9990" width="10.7109375" style="481" customWidth="1"/>
    <col min="9991" max="10239" width="9.140625" style="481"/>
    <col min="10240" max="10240" width="4.5703125" style="481" customWidth="1"/>
    <col min="10241" max="10241" width="9.28515625" style="481" customWidth="1"/>
    <col min="10242" max="10242" width="41" style="481" customWidth="1"/>
    <col min="10243" max="10243" width="5.7109375" style="481" customWidth="1"/>
    <col min="10244" max="10244" width="9" style="481" customWidth="1"/>
    <col min="10245" max="10245" width="10.42578125" style="481" customWidth="1"/>
    <col min="10246" max="10246" width="10.7109375" style="481" customWidth="1"/>
    <col min="10247" max="10495" width="9.140625" style="481"/>
    <col min="10496" max="10496" width="4.5703125" style="481" customWidth="1"/>
    <col min="10497" max="10497" width="9.28515625" style="481" customWidth="1"/>
    <col min="10498" max="10498" width="41" style="481" customWidth="1"/>
    <col min="10499" max="10499" width="5.7109375" style="481" customWidth="1"/>
    <col min="10500" max="10500" width="9" style="481" customWidth="1"/>
    <col min="10501" max="10501" width="10.42578125" style="481" customWidth="1"/>
    <col min="10502" max="10502" width="10.7109375" style="481" customWidth="1"/>
    <col min="10503" max="10751" width="9.140625" style="481"/>
    <col min="10752" max="10752" width="4.5703125" style="481" customWidth="1"/>
    <col min="10753" max="10753" width="9.28515625" style="481" customWidth="1"/>
    <col min="10754" max="10754" width="41" style="481" customWidth="1"/>
    <col min="10755" max="10755" width="5.7109375" style="481" customWidth="1"/>
    <col min="10756" max="10756" width="9" style="481" customWidth="1"/>
    <col min="10757" max="10757" width="10.42578125" style="481" customWidth="1"/>
    <col min="10758" max="10758" width="10.7109375" style="481" customWidth="1"/>
    <col min="10759" max="11007" width="9.140625" style="481"/>
    <col min="11008" max="11008" width="4.5703125" style="481" customWidth="1"/>
    <col min="11009" max="11009" width="9.28515625" style="481" customWidth="1"/>
    <col min="11010" max="11010" width="41" style="481" customWidth="1"/>
    <col min="11011" max="11011" width="5.7109375" style="481" customWidth="1"/>
    <col min="11012" max="11012" width="9" style="481" customWidth="1"/>
    <col min="11013" max="11013" width="10.42578125" style="481" customWidth="1"/>
    <col min="11014" max="11014" width="10.7109375" style="481" customWidth="1"/>
    <col min="11015" max="11263" width="9.140625" style="481"/>
    <col min="11264" max="11264" width="4.5703125" style="481" customWidth="1"/>
    <col min="11265" max="11265" width="9.28515625" style="481" customWidth="1"/>
    <col min="11266" max="11266" width="41" style="481" customWidth="1"/>
    <col min="11267" max="11267" width="5.7109375" style="481" customWidth="1"/>
    <col min="11268" max="11268" width="9" style="481" customWidth="1"/>
    <col min="11269" max="11269" width="10.42578125" style="481" customWidth="1"/>
    <col min="11270" max="11270" width="10.7109375" style="481" customWidth="1"/>
    <col min="11271" max="11519" width="9.140625" style="481"/>
    <col min="11520" max="11520" width="4.5703125" style="481" customWidth="1"/>
    <col min="11521" max="11521" width="9.28515625" style="481" customWidth="1"/>
    <col min="11522" max="11522" width="41" style="481" customWidth="1"/>
    <col min="11523" max="11523" width="5.7109375" style="481" customWidth="1"/>
    <col min="11524" max="11524" width="9" style="481" customWidth="1"/>
    <col min="11525" max="11525" width="10.42578125" style="481" customWidth="1"/>
    <col min="11526" max="11526" width="10.7109375" style="481" customWidth="1"/>
    <col min="11527" max="11775" width="9.140625" style="481"/>
    <col min="11776" max="11776" width="4.5703125" style="481" customWidth="1"/>
    <col min="11777" max="11777" width="9.28515625" style="481" customWidth="1"/>
    <col min="11778" max="11778" width="41" style="481" customWidth="1"/>
    <col min="11779" max="11779" width="5.7109375" style="481" customWidth="1"/>
    <col min="11780" max="11780" width="9" style="481" customWidth="1"/>
    <col min="11781" max="11781" width="10.42578125" style="481" customWidth="1"/>
    <col min="11782" max="11782" width="10.7109375" style="481" customWidth="1"/>
    <col min="11783" max="12031" width="9.140625" style="481"/>
    <col min="12032" max="12032" width="4.5703125" style="481" customWidth="1"/>
    <col min="12033" max="12033" width="9.28515625" style="481" customWidth="1"/>
    <col min="12034" max="12034" width="41" style="481" customWidth="1"/>
    <col min="12035" max="12035" width="5.7109375" style="481" customWidth="1"/>
    <col min="12036" max="12036" width="9" style="481" customWidth="1"/>
    <col min="12037" max="12037" width="10.42578125" style="481" customWidth="1"/>
    <col min="12038" max="12038" width="10.7109375" style="481" customWidth="1"/>
    <col min="12039" max="12287" width="9.140625" style="481"/>
    <col min="12288" max="12288" width="4.5703125" style="481" customWidth="1"/>
    <col min="12289" max="12289" width="9.28515625" style="481" customWidth="1"/>
    <col min="12290" max="12290" width="41" style="481" customWidth="1"/>
    <col min="12291" max="12291" width="5.7109375" style="481" customWidth="1"/>
    <col min="12292" max="12292" width="9" style="481" customWidth="1"/>
    <col min="12293" max="12293" width="10.42578125" style="481" customWidth="1"/>
    <col min="12294" max="12294" width="10.7109375" style="481" customWidth="1"/>
    <col min="12295" max="12543" width="9.140625" style="481"/>
    <col min="12544" max="12544" width="4.5703125" style="481" customWidth="1"/>
    <col min="12545" max="12545" width="9.28515625" style="481" customWidth="1"/>
    <col min="12546" max="12546" width="41" style="481" customWidth="1"/>
    <col min="12547" max="12547" width="5.7109375" style="481" customWidth="1"/>
    <col min="12548" max="12548" width="9" style="481" customWidth="1"/>
    <col min="12549" max="12549" width="10.42578125" style="481" customWidth="1"/>
    <col min="12550" max="12550" width="10.7109375" style="481" customWidth="1"/>
    <col min="12551" max="12799" width="9.140625" style="481"/>
    <col min="12800" max="12800" width="4.5703125" style="481" customWidth="1"/>
    <col min="12801" max="12801" width="9.28515625" style="481" customWidth="1"/>
    <col min="12802" max="12802" width="41" style="481" customWidth="1"/>
    <col min="12803" max="12803" width="5.7109375" style="481" customWidth="1"/>
    <col min="12804" max="12804" width="9" style="481" customWidth="1"/>
    <col min="12805" max="12805" width="10.42578125" style="481" customWidth="1"/>
    <col min="12806" max="12806" width="10.7109375" style="481" customWidth="1"/>
    <col min="12807" max="13055" width="9.140625" style="481"/>
    <col min="13056" max="13056" width="4.5703125" style="481" customWidth="1"/>
    <col min="13057" max="13057" width="9.28515625" style="481" customWidth="1"/>
    <col min="13058" max="13058" width="41" style="481" customWidth="1"/>
    <col min="13059" max="13059" width="5.7109375" style="481" customWidth="1"/>
    <col min="13060" max="13060" width="9" style="481" customWidth="1"/>
    <col min="13061" max="13061" width="10.42578125" style="481" customWidth="1"/>
    <col min="13062" max="13062" width="10.7109375" style="481" customWidth="1"/>
    <col min="13063" max="13311" width="9.140625" style="481"/>
    <col min="13312" max="13312" width="4.5703125" style="481" customWidth="1"/>
    <col min="13313" max="13313" width="9.28515625" style="481" customWidth="1"/>
    <col min="13314" max="13314" width="41" style="481" customWidth="1"/>
    <col min="13315" max="13315" width="5.7109375" style="481" customWidth="1"/>
    <col min="13316" max="13316" width="9" style="481" customWidth="1"/>
    <col min="13317" max="13317" width="10.42578125" style="481" customWidth="1"/>
    <col min="13318" max="13318" width="10.7109375" style="481" customWidth="1"/>
    <col min="13319" max="13567" width="9.140625" style="481"/>
    <col min="13568" max="13568" width="4.5703125" style="481" customWidth="1"/>
    <col min="13569" max="13569" width="9.28515625" style="481" customWidth="1"/>
    <col min="13570" max="13570" width="41" style="481" customWidth="1"/>
    <col min="13571" max="13571" width="5.7109375" style="481" customWidth="1"/>
    <col min="13572" max="13572" width="9" style="481" customWidth="1"/>
    <col min="13573" max="13573" width="10.42578125" style="481" customWidth="1"/>
    <col min="13574" max="13574" width="10.7109375" style="481" customWidth="1"/>
    <col min="13575" max="13823" width="9.140625" style="481"/>
    <col min="13824" max="13824" width="4.5703125" style="481" customWidth="1"/>
    <col min="13825" max="13825" width="9.28515625" style="481" customWidth="1"/>
    <col min="13826" max="13826" width="41" style="481" customWidth="1"/>
    <col min="13827" max="13827" width="5.7109375" style="481" customWidth="1"/>
    <col min="13828" max="13828" width="9" style="481" customWidth="1"/>
    <col min="13829" max="13829" width="10.42578125" style="481" customWidth="1"/>
    <col min="13830" max="13830" width="10.7109375" style="481" customWidth="1"/>
    <col min="13831" max="14079" width="9.140625" style="481"/>
    <col min="14080" max="14080" width="4.5703125" style="481" customWidth="1"/>
    <col min="14081" max="14081" width="9.28515625" style="481" customWidth="1"/>
    <col min="14082" max="14082" width="41" style="481" customWidth="1"/>
    <col min="14083" max="14083" width="5.7109375" style="481" customWidth="1"/>
    <col min="14084" max="14084" width="9" style="481" customWidth="1"/>
    <col min="14085" max="14085" width="10.42578125" style="481" customWidth="1"/>
    <col min="14086" max="14086" width="10.7109375" style="481" customWidth="1"/>
    <col min="14087" max="14335" width="9.140625" style="481"/>
    <col min="14336" max="14336" width="4.5703125" style="481" customWidth="1"/>
    <col min="14337" max="14337" width="9.28515625" style="481" customWidth="1"/>
    <col min="14338" max="14338" width="41" style="481" customWidth="1"/>
    <col min="14339" max="14339" width="5.7109375" style="481" customWidth="1"/>
    <col min="14340" max="14340" width="9" style="481" customWidth="1"/>
    <col min="14341" max="14341" width="10.42578125" style="481" customWidth="1"/>
    <col min="14342" max="14342" width="10.7109375" style="481" customWidth="1"/>
    <col min="14343" max="14591" width="9.140625" style="481"/>
    <col min="14592" max="14592" width="4.5703125" style="481" customWidth="1"/>
    <col min="14593" max="14593" width="9.28515625" style="481" customWidth="1"/>
    <col min="14594" max="14594" width="41" style="481" customWidth="1"/>
    <col min="14595" max="14595" width="5.7109375" style="481" customWidth="1"/>
    <col min="14596" max="14596" width="9" style="481" customWidth="1"/>
    <col min="14597" max="14597" width="10.42578125" style="481" customWidth="1"/>
    <col min="14598" max="14598" width="10.7109375" style="481" customWidth="1"/>
    <col min="14599" max="14847" width="9.140625" style="481"/>
    <col min="14848" max="14848" width="4.5703125" style="481" customWidth="1"/>
    <col min="14849" max="14849" width="9.28515625" style="481" customWidth="1"/>
    <col min="14850" max="14850" width="41" style="481" customWidth="1"/>
    <col min="14851" max="14851" width="5.7109375" style="481" customWidth="1"/>
    <col min="14852" max="14852" width="9" style="481" customWidth="1"/>
    <col min="14853" max="14853" width="10.42578125" style="481" customWidth="1"/>
    <col min="14854" max="14854" width="10.7109375" style="481" customWidth="1"/>
    <col min="14855" max="15103" width="9.140625" style="481"/>
    <col min="15104" max="15104" width="4.5703125" style="481" customWidth="1"/>
    <col min="15105" max="15105" width="9.28515625" style="481" customWidth="1"/>
    <col min="15106" max="15106" width="41" style="481" customWidth="1"/>
    <col min="15107" max="15107" width="5.7109375" style="481" customWidth="1"/>
    <col min="15108" max="15108" width="9" style="481" customWidth="1"/>
    <col min="15109" max="15109" width="10.42578125" style="481" customWidth="1"/>
    <col min="15110" max="15110" width="10.7109375" style="481" customWidth="1"/>
    <col min="15111" max="15359" width="9.140625" style="481"/>
    <col min="15360" max="15360" width="4.5703125" style="481" customWidth="1"/>
    <col min="15361" max="15361" width="9.28515625" style="481" customWidth="1"/>
    <col min="15362" max="15362" width="41" style="481" customWidth="1"/>
    <col min="15363" max="15363" width="5.7109375" style="481" customWidth="1"/>
    <col min="15364" max="15364" width="9" style="481" customWidth="1"/>
    <col min="15365" max="15365" width="10.42578125" style="481" customWidth="1"/>
    <col min="15366" max="15366" width="10.7109375" style="481" customWidth="1"/>
    <col min="15367" max="15615" width="9.140625" style="481"/>
    <col min="15616" max="15616" width="4.5703125" style="481" customWidth="1"/>
    <col min="15617" max="15617" width="9.28515625" style="481" customWidth="1"/>
    <col min="15618" max="15618" width="41" style="481" customWidth="1"/>
    <col min="15619" max="15619" width="5.7109375" style="481" customWidth="1"/>
    <col min="15620" max="15620" width="9" style="481" customWidth="1"/>
    <col min="15621" max="15621" width="10.42578125" style="481" customWidth="1"/>
    <col min="15622" max="15622" width="10.7109375" style="481" customWidth="1"/>
    <col min="15623" max="15871" width="9.140625" style="481"/>
    <col min="15872" max="15872" width="4.5703125" style="481" customWidth="1"/>
    <col min="15873" max="15873" width="9.28515625" style="481" customWidth="1"/>
    <col min="15874" max="15874" width="41" style="481" customWidth="1"/>
    <col min="15875" max="15875" width="5.7109375" style="481" customWidth="1"/>
    <col min="15876" max="15876" width="9" style="481" customWidth="1"/>
    <col min="15877" max="15877" width="10.42578125" style="481" customWidth="1"/>
    <col min="15878" max="15878" width="10.7109375" style="481" customWidth="1"/>
    <col min="15879" max="16127" width="9.140625" style="481"/>
    <col min="16128" max="16128" width="4.5703125" style="481" customWidth="1"/>
    <col min="16129" max="16129" width="9.28515625" style="481" customWidth="1"/>
    <col min="16130" max="16130" width="41" style="481" customWidth="1"/>
    <col min="16131" max="16131" width="5.7109375" style="481" customWidth="1"/>
    <col min="16132" max="16132" width="9" style="481" customWidth="1"/>
    <col min="16133" max="16133" width="10.42578125" style="481" customWidth="1"/>
    <col min="16134" max="16134" width="10.7109375" style="481" customWidth="1"/>
    <col min="16135" max="16384" width="9.140625" style="481"/>
  </cols>
  <sheetData>
    <row r="1" spans="1:252" ht="15.75" x14ac:dyDescent="0.25">
      <c r="A1" s="812" t="s">
        <v>1486</v>
      </c>
      <c r="B1" s="408"/>
      <c r="C1" s="409"/>
      <c r="F1" s="2085"/>
      <c r="I1" s="481"/>
      <c r="J1" s="482"/>
      <c r="L1" s="484"/>
      <c r="M1" s="482"/>
      <c r="N1" s="482"/>
      <c r="O1" s="482"/>
      <c r="P1" s="482"/>
      <c r="Q1" s="482"/>
      <c r="R1" s="482"/>
      <c r="AM1" s="486"/>
      <c r="AN1" s="486"/>
      <c r="AO1" s="486"/>
      <c r="AP1" s="486"/>
      <c r="AQ1" s="486"/>
      <c r="AR1" s="486"/>
      <c r="AS1" s="486"/>
      <c r="AT1" s="486"/>
      <c r="AU1" s="486"/>
      <c r="AV1" s="486"/>
      <c r="AW1" s="486"/>
      <c r="AX1" s="486"/>
      <c r="AY1" s="486"/>
      <c r="AZ1" s="486"/>
      <c r="BA1" s="486"/>
      <c r="BB1" s="486"/>
      <c r="BC1" s="486"/>
      <c r="BD1" s="486"/>
      <c r="BE1" s="486"/>
      <c r="BF1" s="486"/>
      <c r="BG1" s="486"/>
      <c r="BH1" s="486"/>
      <c r="BI1" s="486"/>
      <c r="BJ1" s="486"/>
      <c r="BK1" s="486"/>
      <c r="BL1" s="486"/>
      <c r="BM1" s="486"/>
      <c r="BN1" s="486"/>
      <c r="BO1" s="486"/>
      <c r="BP1" s="486"/>
      <c r="BQ1" s="486"/>
      <c r="BR1" s="486"/>
      <c r="BS1" s="486"/>
      <c r="BT1" s="486"/>
      <c r="BU1" s="486"/>
      <c r="BV1" s="486"/>
      <c r="BW1" s="486"/>
      <c r="BX1" s="486"/>
      <c r="BY1" s="486"/>
      <c r="BZ1" s="486"/>
      <c r="CA1" s="486"/>
      <c r="CB1" s="487"/>
      <c r="CC1" s="487"/>
      <c r="CD1" s="487"/>
      <c r="CE1" s="487"/>
      <c r="CF1" s="487"/>
      <c r="CG1" s="487"/>
      <c r="CH1" s="487"/>
      <c r="CI1" s="487"/>
      <c r="CJ1" s="487"/>
      <c r="CK1" s="487"/>
      <c r="CL1" s="487"/>
      <c r="CM1" s="487"/>
      <c r="CN1" s="487"/>
      <c r="CO1" s="487"/>
      <c r="CP1" s="487"/>
      <c r="CQ1" s="487"/>
      <c r="CR1" s="487"/>
      <c r="CS1" s="487"/>
      <c r="CT1" s="487"/>
      <c r="CU1" s="487"/>
      <c r="CV1" s="487"/>
      <c r="CW1" s="487"/>
      <c r="CX1" s="487"/>
      <c r="CY1" s="487"/>
      <c r="CZ1" s="487"/>
      <c r="DA1" s="487"/>
      <c r="DB1" s="487"/>
      <c r="DC1" s="487"/>
      <c r="DD1" s="487"/>
      <c r="DE1" s="487"/>
      <c r="DF1" s="487"/>
      <c r="DG1" s="487"/>
      <c r="DH1" s="487"/>
      <c r="DI1" s="487"/>
      <c r="DJ1" s="487"/>
      <c r="DK1" s="487"/>
      <c r="DL1" s="487"/>
      <c r="DM1" s="487"/>
      <c r="DN1" s="487"/>
      <c r="DO1" s="487"/>
      <c r="DP1" s="487"/>
      <c r="DQ1" s="487"/>
      <c r="DR1" s="487"/>
      <c r="DS1" s="487"/>
      <c r="DT1" s="487"/>
      <c r="DU1" s="487"/>
      <c r="DV1" s="487"/>
      <c r="DW1" s="487"/>
      <c r="DX1" s="487"/>
      <c r="DY1" s="487"/>
      <c r="DZ1" s="487"/>
      <c r="EA1" s="487"/>
      <c r="EB1" s="487"/>
      <c r="EC1" s="487"/>
      <c r="ED1" s="487"/>
      <c r="EE1" s="487"/>
      <c r="EF1" s="487"/>
      <c r="EG1" s="487"/>
      <c r="EH1" s="487"/>
      <c r="EI1" s="487"/>
      <c r="EJ1" s="487"/>
      <c r="EK1" s="487"/>
      <c r="EL1" s="487"/>
      <c r="EM1" s="487"/>
      <c r="EN1" s="487"/>
      <c r="EO1" s="487"/>
      <c r="EP1" s="487"/>
      <c r="EQ1" s="487"/>
      <c r="ER1" s="487"/>
      <c r="ES1" s="487"/>
      <c r="ET1" s="487"/>
      <c r="EU1" s="487"/>
      <c r="EV1" s="487"/>
      <c r="EW1" s="487"/>
      <c r="EX1" s="487"/>
      <c r="EY1" s="487"/>
      <c r="EZ1" s="487"/>
      <c r="FA1" s="487"/>
      <c r="FB1" s="487"/>
      <c r="FC1" s="487"/>
      <c r="FD1" s="487"/>
      <c r="FE1" s="487"/>
      <c r="FF1" s="487"/>
      <c r="FG1" s="487"/>
      <c r="FH1" s="487"/>
      <c r="FI1" s="487"/>
      <c r="FJ1" s="487"/>
      <c r="FK1" s="487"/>
      <c r="FL1" s="487"/>
      <c r="FM1" s="487"/>
      <c r="FN1" s="487"/>
      <c r="FO1" s="487"/>
      <c r="FP1" s="487"/>
      <c r="FQ1" s="487"/>
      <c r="FR1" s="487"/>
      <c r="FS1" s="487"/>
      <c r="FT1" s="487"/>
      <c r="FU1" s="487"/>
      <c r="FV1" s="487"/>
      <c r="FW1" s="487"/>
      <c r="FX1" s="487"/>
      <c r="FY1" s="487"/>
      <c r="FZ1" s="487"/>
      <c r="GA1" s="487"/>
      <c r="GB1" s="487"/>
      <c r="GC1" s="487"/>
      <c r="GD1" s="487"/>
      <c r="GE1" s="487"/>
      <c r="GF1" s="487"/>
      <c r="GG1" s="487"/>
      <c r="GH1" s="487"/>
      <c r="GI1" s="487"/>
      <c r="GJ1" s="487"/>
      <c r="GK1" s="487"/>
      <c r="GL1" s="487"/>
      <c r="GM1" s="487"/>
      <c r="GN1" s="487"/>
      <c r="GO1" s="487"/>
      <c r="GP1" s="487"/>
      <c r="GQ1" s="487"/>
      <c r="GR1" s="487"/>
      <c r="GS1" s="487"/>
      <c r="GT1" s="487"/>
      <c r="GU1" s="487"/>
      <c r="GV1" s="487"/>
      <c r="GW1" s="487"/>
      <c r="GX1" s="487"/>
      <c r="GY1" s="487"/>
      <c r="GZ1" s="487"/>
      <c r="HA1" s="487"/>
      <c r="HB1" s="487"/>
      <c r="HC1" s="487"/>
      <c r="HD1" s="487"/>
      <c r="HE1" s="487"/>
      <c r="HF1" s="487"/>
      <c r="HG1" s="487"/>
      <c r="HH1" s="487"/>
      <c r="HI1" s="487"/>
      <c r="HJ1" s="487"/>
      <c r="HK1" s="487"/>
      <c r="HL1" s="487"/>
      <c r="HM1" s="487"/>
      <c r="HN1" s="487"/>
      <c r="HO1" s="487"/>
      <c r="HP1" s="487"/>
      <c r="HQ1" s="487"/>
      <c r="HR1" s="487"/>
      <c r="HS1" s="487"/>
      <c r="HT1" s="487"/>
      <c r="HU1" s="487"/>
      <c r="HV1" s="487"/>
      <c r="HW1" s="487"/>
      <c r="HX1" s="487"/>
      <c r="HY1" s="487"/>
      <c r="HZ1" s="487"/>
      <c r="IA1" s="487"/>
      <c r="IB1" s="487"/>
      <c r="IC1" s="487"/>
      <c r="ID1" s="487"/>
      <c r="IE1" s="487"/>
      <c r="IF1" s="487"/>
      <c r="IG1" s="487"/>
      <c r="IH1" s="487"/>
      <c r="II1" s="487"/>
      <c r="IJ1" s="487"/>
      <c r="IK1" s="487"/>
      <c r="IL1" s="487"/>
      <c r="IM1" s="487"/>
      <c r="IN1" s="487"/>
      <c r="IO1" s="487"/>
      <c r="IP1" s="487"/>
      <c r="IQ1" s="487"/>
      <c r="IR1" s="487"/>
    </row>
    <row r="2" spans="1:252" ht="15.75" x14ac:dyDescent="0.25">
      <c r="A2" s="812" t="s">
        <v>428</v>
      </c>
      <c r="B2" s="415"/>
      <c r="C2" s="416"/>
      <c r="F2" s="2085"/>
      <c r="I2" s="481"/>
      <c r="J2" s="482"/>
      <c r="M2" s="482"/>
      <c r="N2" s="482"/>
      <c r="O2" s="482"/>
      <c r="P2" s="482"/>
      <c r="Q2" s="482"/>
      <c r="R2" s="482"/>
      <c r="AM2" s="486"/>
      <c r="AN2" s="486"/>
      <c r="AO2" s="486"/>
      <c r="AP2" s="486"/>
      <c r="AQ2" s="486"/>
      <c r="AR2" s="486"/>
      <c r="AS2" s="486"/>
      <c r="AT2" s="486"/>
      <c r="AU2" s="486"/>
      <c r="AV2" s="486"/>
      <c r="AW2" s="486"/>
      <c r="AX2" s="486"/>
      <c r="AY2" s="486"/>
      <c r="AZ2" s="486"/>
      <c r="BA2" s="486"/>
      <c r="BB2" s="486"/>
      <c r="BC2" s="486"/>
      <c r="BD2" s="486"/>
      <c r="BE2" s="486"/>
      <c r="BF2" s="486"/>
      <c r="BG2" s="486"/>
      <c r="BH2" s="486"/>
      <c r="BI2" s="486"/>
      <c r="BJ2" s="486"/>
      <c r="BK2" s="486"/>
      <c r="BL2" s="486"/>
      <c r="BM2" s="486"/>
      <c r="BN2" s="486"/>
      <c r="BO2" s="486"/>
      <c r="BP2" s="486"/>
      <c r="BQ2" s="486"/>
      <c r="BR2" s="486"/>
      <c r="BS2" s="486"/>
      <c r="BT2" s="486"/>
      <c r="BU2" s="486"/>
      <c r="BV2" s="486"/>
      <c r="BW2" s="486"/>
      <c r="BX2" s="486"/>
      <c r="BY2" s="486"/>
      <c r="BZ2" s="486"/>
      <c r="CA2" s="486"/>
      <c r="CB2" s="487"/>
      <c r="CC2" s="487"/>
      <c r="CD2" s="487"/>
      <c r="CE2" s="487"/>
      <c r="CF2" s="487"/>
      <c r="CG2" s="487"/>
      <c r="CH2" s="487"/>
      <c r="CI2" s="487"/>
      <c r="CJ2" s="487"/>
      <c r="CK2" s="487"/>
      <c r="CL2" s="487"/>
      <c r="CM2" s="487"/>
      <c r="CN2" s="487"/>
      <c r="CO2" s="487"/>
      <c r="CP2" s="487"/>
      <c r="CQ2" s="487"/>
      <c r="CR2" s="487"/>
      <c r="CS2" s="487"/>
      <c r="CT2" s="487"/>
      <c r="CU2" s="487"/>
      <c r="CV2" s="487"/>
      <c r="CW2" s="487"/>
      <c r="CX2" s="487"/>
      <c r="CY2" s="487"/>
      <c r="CZ2" s="487"/>
      <c r="DA2" s="487"/>
      <c r="DB2" s="487"/>
      <c r="DC2" s="487"/>
      <c r="DD2" s="487"/>
      <c r="DE2" s="487"/>
      <c r="DF2" s="487"/>
      <c r="DG2" s="487"/>
      <c r="DH2" s="487"/>
      <c r="DI2" s="487"/>
      <c r="DJ2" s="487"/>
      <c r="DK2" s="487"/>
      <c r="DL2" s="487"/>
      <c r="DM2" s="487"/>
      <c r="DN2" s="487"/>
      <c r="DO2" s="487"/>
      <c r="DP2" s="487"/>
      <c r="DQ2" s="487"/>
      <c r="DR2" s="487"/>
      <c r="DS2" s="487"/>
      <c r="DT2" s="487"/>
      <c r="DU2" s="487"/>
      <c r="DV2" s="487"/>
      <c r="DW2" s="487"/>
      <c r="DX2" s="487"/>
      <c r="DY2" s="487"/>
      <c r="DZ2" s="487"/>
      <c r="EA2" s="487"/>
      <c r="EB2" s="487"/>
      <c r="EC2" s="487"/>
      <c r="ED2" s="487"/>
      <c r="EE2" s="487"/>
      <c r="EF2" s="487"/>
      <c r="EG2" s="487"/>
      <c r="EH2" s="487"/>
      <c r="EI2" s="487"/>
      <c r="EJ2" s="487"/>
      <c r="EK2" s="487"/>
      <c r="EL2" s="487"/>
      <c r="EM2" s="487"/>
      <c r="EN2" s="487"/>
      <c r="EO2" s="487"/>
      <c r="EP2" s="487"/>
      <c r="EQ2" s="487"/>
      <c r="ER2" s="487"/>
      <c r="ES2" s="487"/>
      <c r="ET2" s="487"/>
      <c r="EU2" s="487"/>
      <c r="EV2" s="487"/>
      <c r="EW2" s="487"/>
      <c r="EX2" s="487"/>
      <c r="EY2" s="487"/>
      <c r="EZ2" s="487"/>
      <c r="FA2" s="487"/>
      <c r="FB2" s="487"/>
      <c r="FC2" s="487"/>
      <c r="FD2" s="487"/>
      <c r="FE2" s="487"/>
      <c r="FF2" s="487"/>
      <c r="FG2" s="487"/>
      <c r="FH2" s="487"/>
      <c r="FI2" s="487"/>
      <c r="FJ2" s="487"/>
      <c r="FK2" s="487"/>
      <c r="FL2" s="487"/>
      <c r="FM2" s="487"/>
      <c r="FN2" s="487"/>
      <c r="FO2" s="487"/>
      <c r="FP2" s="487"/>
      <c r="FQ2" s="487"/>
      <c r="FR2" s="487"/>
      <c r="FS2" s="487"/>
      <c r="FT2" s="487"/>
      <c r="FU2" s="487"/>
      <c r="FV2" s="487"/>
      <c r="FW2" s="487"/>
      <c r="FX2" s="487"/>
      <c r="FY2" s="487"/>
      <c r="FZ2" s="487"/>
      <c r="GA2" s="487"/>
      <c r="GB2" s="487"/>
      <c r="GC2" s="487"/>
      <c r="GD2" s="487"/>
      <c r="GE2" s="487"/>
      <c r="GF2" s="487"/>
      <c r="GG2" s="487"/>
      <c r="GH2" s="487"/>
      <c r="GI2" s="487"/>
      <c r="GJ2" s="487"/>
      <c r="GK2" s="487"/>
      <c r="GL2" s="487"/>
      <c r="GM2" s="487"/>
      <c r="GN2" s="487"/>
      <c r="GO2" s="487"/>
      <c r="GP2" s="487"/>
      <c r="GQ2" s="487"/>
      <c r="GR2" s="487"/>
      <c r="GS2" s="487"/>
      <c r="GT2" s="487"/>
      <c r="GU2" s="487"/>
      <c r="GV2" s="487"/>
      <c r="GW2" s="487"/>
      <c r="GX2" s="487"/>
      <c r="GY2" s="487"/>
      <c r="GZ2" s="487"/>
      <c r="HA2" s="487"/>
      <c r="HB2" s="487"/>
      <c r="HC2" s="487"/>
      <c r="HD2" s="487"/>
      <c r="HE2" s="487"/>
      <c r="HF2" s="487"/>
      <c r="HG2" s="487"/>
      <c r="HH2" s="487"/>
      <c r="HI2" s="487"/>
      <c r="HJ2" s="487"/>
      <c r="HK2" s="487"/>
      <c r="HL2" s="487"/>
      <c r="HM2" s="487"/>
      <c r="HN2" s="487"/>
      <c r="HO2" s="487"/>
      <c r="HP2" s="487"/>
      <c r="HQ2" s="487"/>
      <c r="HR2" s="487"/>
      <c r="HS2" s="487"/>
      <c r="HT2" s="487"/>
      <c r="HU2" s="487"/>
      <c r="HV2" s="487"/>
      <c r="HW2" s="487"/>
      <c r="HX2" s="487"/>
      <c r="HY2" s="487"/>
      <c r="HZ2" s="487"/>
      <c r="IA2" s="487"/>
      <c r="IB2" s="487"/>
      <c r="IC2" s="487"/>
      <c r="ID2" s="487"/>
      <c r="IE2" s="487"/>
      <c r="IF2" s="487"/>
      <c r="IG2" s="487"/>
      <c r="IH2" s="487"/>
      <c r="II2" s="487"/>
      <c r="IJ2" s="487"/>
      <c r="IK2" s="487"/>
      <c r="IL2" s="487"/>
      <c r="IM2" s="487"/>
      <c r="IN2" s="487"/>
      <c r="IO2" s="487"/>
      <c r="IP2" s="487"/>
      <c r="IQ2" s="487"/>
      <c r="IR2" s="487"/>
    </row>
    <row r="3" spans="1:252" ht="15.75" x14ac:dyDescent="0.25">
      <c r="A3" s="488" t="s">
        <v>1256</v>
      </c>
      <c r="B3" s="415"/>
      <c r="C3" s="416"/>
      <c r="F3" s="2085"/>
      <c r="G3" s="413"/>
      <c r="I3" s="481"/>
      <c r="J3" s="482"/>
      <c r="M3" s="482"/>
      <c r="N3" s="482"/>
      <c r="O3" s="482"/>
      <c r="P3" s="482"/>
      <c r="Q3" s="482"/>
      <c r="R3" s="482"/>
      <c r="AM3" s="486"/>
      <c r="AN3" s="486"/>
      <c r="AO3" s="486"/>
      <c r="AP3" s="486"/>
      <c r="AQ3" s="486"/>
      <c r="AR3" s="486"/>
      <c r="AS3" s="486"/>
      <c r="AT3" s="486"/>
      <c r="AU3" s="486"/>
      <c r="AV3" s="486"/>
      <c r="AW3" s="486"/>
      <c r="AX3" s="486"/>
      <c r="AY3" s="486"/>
      <c r="AZ3" s="486"/>
      <c r="BA3" s="486"/>
      <c r="BB3" s="486"/>
      <c r="BC3" s="486"/>
      <c r="BD3" s="486"/>
      <c r="BE3" s="486"/>
      <c r="BF3" s="486"/>
      <c r="BG3" s="486"/>
      <c r="BH3" s="486"/>
      <c r="BI3" s="486"/>
      <c r="BJ3" s="486"/>
      <c r="BK3" s="486"/>
      <c r="BL3" s="486"/>
      <c r="BM3" s="486"/>
      <c r="BN3" s="486"/>
      <c r="BO3" s="486"/>
      <c r="BP3" s="486"/>
      <c r="BQ3" s="486"/>
      <c r="BR3" s="486"/>
      <c r="BS3" s="486"/>
      <c r="BT3" s="486"/>
      <c r="BU3" s="486"/>
      <c r="BV3" s="486"/>
      <c r="BW3" s="486"/>
      <c r="BX3" s="486"/>
      <c r="BY3" s="486"/>
      <c r="BZ3" s="486"/>
      <c r="CA3" s="486"/>
      <c r="CB3" s="487"/>
      <c r="CC3" s="487"/>
      <c r="CD3" s="487"/>
      <c r="CE3" s="487"/>
      <c r="CF3" s="487"/>
      <c r="CG3" s="487"/>
      <c r="CH3" s="487"/>
      <c r="CI3" s="487"/>
      <c r="CJ3" s="487"/>
      <c r="CK3" s="487"/>
      <c r="CL3" s="487"/>
      <c r="CM3" s="487"/>
      <c r="CN3" s="487"/>
      <c r="CO3" s="487"/>
      <c r="CP3" s="487"/>
      <c r="CQ3" s="487"/>
      <c r="CR3" s="487"/>
      <c r="CS3" s="487"/>
      <c r="CT3" s="487"/>
      <c r="CU3" s="487"/>
      <c r="CV3" s="487"/>
      <c r="CW3" s="487"/>
      <c r="CX3" s="487"/>
      <c r="CY3" s="487"/>
      <c r="CZ3" s="487"/>
      <c r="DA3" s="487"/>
      <c r="DB3" s="487"/>
      <c r="DC3" s="487"/>
      <c r="DD3" s="487"/>
      <c r="DE3" s="487"/>
      <c r="DF3" s="487"/>
      <c r="DG3" s="487"/>
      <c r="DH3" s="487"/>
      <c r="DI3" s="487"/>
      <c r="DJ3" s="487"/>
      <c r="DK3" s="487"/>
      <c r="DL3" s="487"/>
      <c r="DM3" s="487"/>
      <c r="DN3" s="487"/>
      <c r="DO3" s="487"/>
      <c r="DP3" s="487"/>
      <c r="DQ3" s="487"/>
      <c r="DR3" s="487"/>
      <c r="DS3" s="487"/>
      <c r="DT3" s="487"/>
      <c r="DU3" s="487"/>
      <c r="DV3" s="487"/>
      <c r="DW3" s="487"/>
      <c r="DX3" s="487"/>
      <c r="DY3" s="487"/>
      <c r="DZ3" s="487"/>
      <c r="EA3" s="487"/>
      <c r="EB3" s="487"/>
      <c r="EC3" s="487"/>
      <c r="ED3" s="487"/>
      <c r="EE3" s="487"/>
      <c r="EF3" s="487"/>
      <c r="EG3" s="487"/>
      <c r="EH3" s="487"/>
      <c r="EI3" s="487"/>
      <c r="EJ3" s="487"/>
      <c r="EK3" s="487"/>
      <c r="EL3" s="487"/>
      <c r="EM3" s="487"/>
      <c r="EN3" s="487"/>
      <c r="EO3" s="487"/>
      <c r="EP3" s="487"/>
      <c r="EQ3" s="487"/>
      <c r="ER3" s="487"/>
      <c r="ES3" s="487"/>
      <c r="ET3" s="487"/>
      <c r="EU3" s="487"/>
      <c r="EV3" s="487"/>
      <c r="EW3" s="487"/>
      <c r="EX3" s="487"/>
      <c r="EY3" s="487"/>
      <c r="EZ3" s="487"/>
      <c r="FA3" s="487"/>
      <c r="FB3" s="487"/>
      <c r="FC3" s="487"/>
      <c r="FD3" s="487"/>
      <c r="FE3" s="487"/>
      <c r="FF3" s="487"/>
      <c r="FG3" s="487"/>
      <c r="FH3" s="487"/>
      <c r="FI3" s="487"/>
      <c r="FJ3" s="487"/>
      <c r="FK3" s="487"/>
      <c r="FL3" s="487"/>
      <c r="FM3" s="487"/>
      <c r="FN3" s="487"/>
      <c r="FO3" s="487"/>
      <c r="FP3" s="487"/>
      <c r="FQ3" s="487"/>
      <c r="FR3" s="487"/>
      <c r="FS3" s="487"/>
      <c r="FT3" s="487"/>
      <c r="FU3" s="487"/>
      <c r="FV3" s="487"/>
      <c r="FW3" s="487"/>
      <c r="FX3" s="487"/>
      <c r="FY3" s="487"/>
      <c r="FZ3" s="487"/>
      <c r="GA3" s="487"/>
      <c r="GB3" s="487"/>
      <c r="GC3" s="487"/>
      <c r="GD3" s="487"/>
      <c r="GE3" s="487"/>
      <c r="GF3" s="487"/>
      <c r="GG3" s="487"/>
      <c r="GH3" s="487"/>
      <c r="GI3" s="487"/>
      <c r="GJ3" s="487"/>
      <c r="GK3" s="487"/>
      <c r="GL3" s="487"/>
      <c r="GM3" s="487"/>
      <c r="GN3" s="487"/>
      <c r="GO3" s="487"/>
      <c r="GP3" s="487"/>
      <c r="GQ3" s="487"/>
      <c r="GR3" s="487"/>
      <c r="GS3" s="487"/>
      <c r="GT3" s="487"/>
      <c r="GU3" s="487"/>
      <c r="GV3" s="487"/>
      <c r="GW3" s="487"/>
      <c r="GX3" s="487"/>
      <c r="GY3" s="487"/>
      <c r="GZ3" s="487"/>
      <c r="HA3" s="487"/>
      <c r="HB3" s="487"/>
      <c r="HC3" s="487"/>
      <c r="HD3" s="487"/>
      <c r="HE3" s="487"/>
      <c r="HF3" s="487"/>
      <c r="HG3" s="487"/>
      <c r="HH3" s="487"/>
      <c r="HI3" s="487"/>
      <c r="HJ3" s="487"/>
      <c r="HK3" s="487"/>
      <c r="HL3" s="487"/>
      <c r="HM3" s="487"/>
      <c r="HN3" s="487"/>
      <c r="HO3" s="487"/>
      <c r="HP3" s="487"/>
      <c r="HQ3" s="487"/>
      <c r="HR3" s="487"/>
      <c r="HS3" s="487"/>
      <c r="HT3" s="487"/>
      <c r="HU3" s="487"/>
      <c r="HV3" s="487"/>
      <c r="HW3" s="487"/>
      <c r="HX3" s="487"/>
      <c r="HY3" s="487"/>
      <c r="HZ3" s="487"/>
      <c r="IA3" s="487"/>
      <c r="IB3" s="487"/>
      <c r="IC3" s="487"/>
      <c r="ID3" s="487"/>
      <c r="IE3" s="487"/>
      <c r="IF3" s="487"/>
      <c r="IG3" s="487"/>
      <c r="IH3" s="487"/>
      <c r="II3" s="487"/>
      <c r="IJ3" s="487"/>
      <c r="IK3" s="487"/>
      <c r="IL3" s="487"/>
      <c r="IM3" s="487"/>
      <c r="IN3" s="487"/>
      <c r="IO3" s="487"/>
      <c r="IP3" s="487"/>
      <c r="IQ3" s="487"/>
      <c r="IR3" s="487"/>
    </row>
    <row r="4" spans="1:252" ht="15.75" x14ac:dyDescent="0.25">
      <c r="A4" s="414"/>
      <c r="B4" s="415"/>
      <c r="C4" s="416"/>
      <c r="F4" s="2085"/>
      <c r="G4" s="413"/>
      <c r="I4" s="481"/>
      <c r="J4" s="482"/>
      <c r="M4" s="482"/>
      <c r="N4" s="482"/>
      <c r="O4" s="482"/>
      <c r="P4" s="482"/>
      <c r="Q4" s="482"/>
      <c r="R4" s="482"/>
      <c r="AM4" s="486"/>
      <c r="AN4" s="486"/>
      <c r="AO4" s="486"/>
      <c r="AP4" s="486"/>
      <c r="AQ4" s="486"/>
      <c r="AR4" s="486"/>
      <c r="AS4" s="486"/>
      <c r="AT4" s="486"/>
      <c r="AU4" s="486"/>
      <c r="AV4" s="486"/>
      <c r="AW4" s="486"/>
      <c r="AX4" s="486"/>
      <c r="AY4" s="486"/>
      <c r="AZ4" s="486"/>
      <c r="BA4" s="486"/>
      <c r="BB4" s="486"/>
      <c r="BC4" s="486"/>
      <c r="BD4" s="486"/>
      <c r="BE4" s="486"/>
      <c r="BF4" s="486"/>
      <c r="BG4" s="486"/>
      <c r="BH4" s="486"/>
      <c r="BI4" s="486"/>
      <c r="BJ4" s="486"/>
      <c r="BK4" s="486"/>
      <c r="BL4" s="486"/>
      <c r="BM4" s="486"/>
      <c r="BN4" s="486"/>
      <c r="BO4" s="486"/>
      <c r="BP4" s="486"/>
      <c r="BQ4" s="486"/>
      <c r="BR4" s="486"/>
      <c r="BS4" s="486"/>
      <c r="BT4" s="486"/>
      <c r="BU4" s="486"/>
      <c r="BV4" s="486"/>
      <c r="BW4" s="486"/>
      <c r="BX4" s="486"/>
      <c r="BY4" s="486"/>
      <c r="BZ4" s="486"/>
      <c r="CA4" s="486"/>
      <c r="CB4" s="487"/>
      <c r="CC4" s="487"/>
      <c r="CD4" s="487"/>
      <c r="CE4" s="487"/>
      <c r="CF4" s="487"/>
      <c r="CG4" s="487"/>
      <c r="CH4" s="487"/>
      <c r="CI4" s="487"/>
      <c r="CJ4" s="487"/>
      <c r="CK4" s="487"/>
      <c r="CL4" s="487"/>
      <c r="CM4" s="487"/>
      <c r="CN4" s="487"/>
      <c r="CO4" s="487"/>
      <c r="CP4" s="487"/>
      <c r="CQ4" s="487"/>
      <c r="CR4" s="487"/>
      <c r="CS4" s="487"/>
      <c r="CT4" s="487"/>
      <c r="CU4" s="487"/>
      <c r="CV4" s="487"/>
      <c r="CW4" s="487"/>
      <c r="CX4" s="487"/>
      <c r="CY4" s="487"/>
      <c r="CZ4" s="487"/>
      <c r="DA4" s="487"/>
      <c r="DB4" s="487"/>
      <c r="DC4" s="487"/>
      <c r="DD4" s="487"/>
      <c r="DE4" s="487"/>
      <c r="DF4" s="487"/>
      <c r="DG4" s="487"/>
      <c r="DH4" s="487"/>
      <c r="DI4" s="487"/>
      <c r="DJ4" s="487"/>
      <c r="DK4" s="487"/>
      <c r="DL4" s="487"/>
      <c r="DM4" s="487"/>
      <c r="DN4" s="487"/>
      <c r="DO4" s="487"/>
      <c r="DP4" s="487"/>
      <c r="DQ4" s="487"/>
      <c r="DR4" s="487"/>
      <c r="DS4" s="487"/>
      <c r="DT4" s="487"/>
      <c r="DU4" s="487"/>
      <c r="DV4" s="487"/>
      <c r="DW4" s="487"/>
      <c r="DX4" s="487"/>
      <c r="DY4" s="487"/>
      <c r="DZ4" s="487"/>
      <c r="EA4" s="487"/>
      <c r="EB4" s="487"/>
      <c r="EC4" s="487"/>
      <c r="ED4" s="487"/>
      <c r="EE4" s="487"/>
      <c r="EF4" s="487"/>
      <c r="EG4" s="487"/>
      <c r="EH4" s="487"/>
      <c r="EI4" s="487"/>
      <c r="EJ4" s="487"/>
      <c r="EK4" s="487"/>
      <c r="EL4" s="487"/>
      <c r="EM4" s="487"/>
      <c r="EN4" s="487"/>
      <c r="EO4" s="487"/>
      <c r="EP4" s="487"/>
      <c r="EQ4" s="487"/>
      <c r="ER4" s="487"/>
      <c r="ES4" s="487"/>
      <c r="ET4" s="487"/>
      <c r="EU4" s="487"/>
      <c r="EV4" s="487"/>
      <c r="EW4" s="487"/>
      <c r="EX4" s="487"/>
      <c r="EY4" s="487"/>
      <c r="EZ4" s="487"/>
      <c r="FA4" s="487"/>
      <c r="FB4" s="487"/>
      <c r="FC4" s="487"/>
      <c r="FD4" s="487"/>
      <c r="FE4" s="487"/>
      <c r="FF4" s="487"/>
      <c r="FG4" s="487"/>
      <c r="FH4" s="487"/>
      <c r="FI4" s="487"/>
      <c r="FJ4" s="487"/>
      <c r="FK4" s="487"/>
      <c r="FL4" s="487"/>
      <c r="FM4" s="487"/>
      <c r="FN4" s="487"/>
      <c r="FO4" s="487"/>
      <c r="FP4" s="487"/>
      <c r="FQ4" s="487"/>
      <c r="FR4" s="487"/>
      <c r="FS4" s="487"/>
      <c r="FT4" s="487"/>
      <c r="FU4" s="487"/>
      <c r="FV4" s="487"/>
      <c r="FW4" s="487"/>
      <c r="FX4" s="487"/>
      <c r="FY4" s="487"/>
      <c r="FZ4" s="487"/>
      <c r="GA4" s="487"/>
      <c r="GB4" s="487"/>
      <c r="GC4" s="487"/>
      <c r="GD4" s="487"/>
      <c r="GE4" s="487"/>
      <c r="GF4" s="487"/>
      <c r="GG4" s="487"/>
      <c r="GH4" s="487"/>
      <c r="GI4" s="487"/>
      <c r="GJ4" s="487"/>
      <c r="GK4" s="487"/>
      <c r="GL4" s="487"/>
      <c r="GM4" s="487"/>
      <c r="GN4" s="487"/>
      <c r="GO4" s="487"/>
      <c r="GP4" s="487"/>
      <c r="GQ4" s="487"/>
      <c r="GR4" s="487"/>
      <c r="GS4" s="487"/>
      <c r="GT4" s="487"/>
      <c r="GU4" s="487"/>
      <c r="GV4" s="487"/>
      <c r="GW4" s="487"/>
      <c r="GX4" s="487"/>
      <c r="GY4" s="487"/>
      <c r="GZ4" s="487"/>
      <c r="HA4" s="487"/>
      <c r="HB4" s="487"/>
      <c r="HC4" s="487"/>
      <c r="HD4" s="487"/>
      <c r="HE4" s="487"/>
      <c r="HF4" s="487"/>
      <c r="HG4" s="487"/>
      <c r="HH4" s="487"/>
      <c r="HI4" s="487"/>
      <c r="HJ4" s="487"/>
      <c r="HK4" s="487"/>
      <c r="HL4" s="487"/>
      <c r="HM4" s="487"/>
      <c r="HN4" s="487"/>
      <c r="HO4" s="487"/>
      <c r="HP4" s="487"/>
      <c r="HQ4" s="487"/>
      <c r="HR4" s="487"/>
      <c r="HS4" s="487"/>
      <c r="HT4" s="487"/>
      <c r="HU4" s="487"/>
      <c r="HV4" s="487"/>
      <c r="HW4" s="487"/>
      <c r="HX4" s="487"/>
      <c r="HY4" s="487"/>
      <c r="HZ4" s="487"/>
      <c r="IA4" s="487"/>
      <c r="IB4" s="487"/>
      <c r="IC4" s="487"/>
      <c r="ID4" s="487"/>
      <c r="IE4" s="487"/>
      <c r="IF4" s="487"/>
      <c r="IG4" s="487"/>
      <c r="IH4" s="487"/>
      <c r="II4" s="487"/>
      <c r="IJ4" s="487"/>
      <c r="IK4" s="487"/>
      <c r="IL4" s="487"/>
      <c r="IM4" s="487"/>
      <c r="IN4" s="487"/>
      <c r="IO4" s="487"/>
      <c r="IP4" s="487"/>
      <c r="IQ4" s="487"/>
      <c r="IR4" s="487"/>
    </row>
    <row r="5" spans="1:252" s="432" customFormat="1" ht="15.75" x14ac:dyDescent="0.25">
      <c r="A5" s="922"/>
      <c r="B5" s="923"/>
      <c r="C5" s="942" t="s">
        <v>174</v>
      </c>
      <c r="D5" s="994"/>
      <c r="E5" s="923"/>
      <c r="F5" s="924"/>
      <c r="G5" s="924"/>
      <c r="H5" s="813"/>
      <c r="I5" s="712"/>
      <c r="J5" s="712"/>
      <c r="K5" s="712"/>
    </row>
    <row r="6" spans="1:252" s="432" customFormat="1" x14ac:dyDescent="0.2">
      <c r="A6" s="925"/>
      <c r="B6" s="943">
        <f>A35</f>
        <v>1</v>
      </c>
      <c r="C6" s="928" t="str">
        <f>C35</f>
        <v>PRIPRAVLJALNA DELA - skupaj</v>
      </c>
      <c r="D6" s="2004"/>
      <c r="E6" s="926"/>
      <c r="F6" s="2086"/>
      <c r="G6" s="927">
        <f>G35</f>
        <v>32000</v>
      </c>
      <c r="H6" s="813"/>
      <c r="I6" s="712"/>
      <c r="J6" s="712"/>
      <c r="K6" s="712"/>
    </row>
    <row r="7" spans="1:252" s="432" customFormat="1" x14ac:dyDescent="0.2">
      <c r="A7" s="925"/>
      <c r="B7" s="943">
        <f>A45</f>
        <v>2</v>
      </c>
      <c r="C7" s="928" t="str">
        <f>C45</f>
        <v>RUŠITVENA DELA - skupaj</v>
      </c>
      <c r="D7" s="2004"/>
      <c r="E7" s="926"/>
      <c r="F7" s="2086"/>
      <c r="G7" s="927">
        <f>G45</f>
        <v>0</v>
      </c>
      <c r="H7" s="813"/>
      <c r="I7" s="712"/>
      <c r="J7" s="712"/>
      <c r="K7" s="712"/>
    </row>
    <row r="8" spans="1:252" s="432" customFormat="1" x14ac:dyDescent="0.2">
      <c r="A8" s="925"/>
      <c r="B8" s="943">
        <f>A62</f>
        <v>3</v>
      </c>
      <c r="C8" s="928" t="str">
        <f>C62</f>
        <v>ZEMELJSKA DELA - skupaj</v>
      </c>
      <c r="D8" s="2004"/>
      <c r="E8" s="926"/>
      <c r="F8" s="2086"/>
      <c r="G8" s="927">
        <f>G62</f>
        <v>0</v>
      </c>
      <c r="H8" s="813"/>
      <c r="I8" s="712"/>
      <c r="J8" s="712"/>
      <c r="K8" s="712"/>
    </row>
    <row r="9" spans="1:252" s="432" customFormat="1" x14ac:dyDescent="0.2">
      <c r="A9" s="925"/>
      <c r="B9" s="943">
        <f>A97</f>
        <v>4</v>
      </c>
      <c r="C9" s="928" t="str">
        <f>C97</f>
        <v>GRADBENA IN OBRTNIŠKA DELA - skupaj</v>
      </c>
      <c r="D9" s="2004"/>
      <c r="E9" s="926"/>
      <c r="F9" s="2086"/>
      <c r="G9" s="927">
        <f>G97</f>
        <v>0</v>
      </c>
      <c r="H9" s="813"/>
      <c r="I9" s="712"/>
      <c r="J9" s="712"/>
      <c r="K9" s="712"/>
    </row>
    <row r="10" spans="1:252" s="432" customFormat="1" ht="13.5" thickBot="1" x14ac:dyDescent="0.25">
      <c r="A10" s="477"/>
      <c r="B10" s="1153">
        <f>A105</f>
        <v>5</v>
      </c>
      <c r="C10" s="1154" t="str">
        <f>C105</f>
        <v>TUJE STORITVE - skupaj</v>
      </c>
      <c r="D10" s="2005"/>
      <c r="E10" s="944"/>
      <c r="F10" s="2087"/>
      <c r="G10" s="945">
        <f>G105</f>
        <v>9000</v>
      </c>
      <c r="H10" s="816"/>
      <c r="I10" s="712"/>
      <c r="J10" s="712"/>
      <c r="K10" s="712"/>
    </row>
    <row r="11" spans="1:252" s="432" customFormat="1" x14ac:dyDescent="0.2">
      <c r="A11" s="929"/>
      <c r="B11" s="930"/>
      <c r="C11" s="928" t="s">
        <v>369</v>
      </c>
      <c r="D11" s="2006"/>
      <c r="E11" s="931"/>
      <c r="F11" s="932"/>
      <c r="G11" s="932">
        <f>+SUM(G6:G10)</f>
        <v>41000</v>
      </c>
      <c r="H11" s="813"/>
      <c r="I11" s="712"/>
      <c r="J11" s="712"/>
      <c r="K11" s="712"/>
    </row>
    <row r="12" spans="1:252" s="432" customFormat="1" ht="13.5" thickBot="1" x14ac:dyDescent="0.25">
      <c r="A12" s="935"/>
      <c r="B12" s="936"/>
      <c r="C12" s="937" t="s">
        <v>292</v>
      </c>
      <c r="D12" s="2007"/>
      <c r="E12" s="938"/>
      <c r="F12" s="939"/>
      <c r="G12" s="939">
        <f>ROUND(G11*0.22,2)</f>
        <v>9020</v>
      </c>
      <c r="H12" s="813"/>
      <c r="I12" s="712"/>
      <c r="J12" s="712"/>
      <c r="K12" s="712"/>
    </row>
    <row r="13" spans="1:252" s="432" customFormat="1" ht="15.75" x14ac:dyDescent="0.25">
      <c r="A13" s="933"/>
      <c r="B13" s="934"/>
      <c r="C13" s="940" t="s">
        <v>293</v>
      </c>
      <c r="D13" s="1065"/>
      <c r="E13" s="941"/>
      <c r="F13" s="941"/>
      <c r="G13" s="941">
        <f>SUM(G11:G12)</f>
        <v>50020</v>
      </c>
      <c r="H13" s="813"/>
      <c r="I13" s="712"/>
      <c r="J13" s="712"/>
      <c r="K13" s="712"/>
    </row>
    <row r="14" spans="1:252" s="432" customFormat="1" x14ac:dyDescent="0.2">
      <c r="C14" s="476"/>
      <c r="D14" s="2008"/>
      <c r="F14" s="473"/>
      <c r="G14" s="479"/>
      <c r="H14" s="813"/>
      <c r="I14" s="712"/>
      <c r="J14" s="712"/>
      <c r="K14" s="712"/>
    </row>
    <row r="15" spans="1:252" ht="15.75" x14ac:dyDescent="0.25">
      <c r="A15" s="414"/>
      <c r="B15" s="415"/>
      <c r="C15" s="416"/>
      <c r="F15" s="2085"/>
      <c r="G15" s="413"/>
      <c r="I15" s="481"/>
      <c r="J15" s="482"/>
      <c r="M15" s="482"/>
      <c r="N15" s="482"/>
      <c r="O15" s="482"/>
      <c r="P15" s="482"/>
      <c r="Q15" s="482"/>
      <c r="R15" s="482"/>
      <c r="AM15" s="486"/>
      <c r="AN15" s="486"/>
      <c r="AO15" s="486"/>
      <c r="AP15" s="486"/>
      <c r="AQ15" s="486"/>
      <c r="AR15" s="486"/>
      <c r="AS15" s="486"/>
      <c r="AT15" s="486"/>
      <c r="AU15" s="486"/>
      <c r="AV15" s="486"/>
      <c r="AW15" s="486"/>
      <c r="AX15" s="486"/>
      <c r="AY15" s="486"/>
      <c r="AZ15" s="486"/>
      <c r="BA15" s="486"/>
      <c r="BB15" s="486"/>
      <c r="BC15" s="486"/>
      <c r="BD15" s="486"/>
      <c r="BE15" s="486"/>
      <c r="BF15" s="486"/>
      <c r="BG15" s="486"/>
      <c r="BH15" s="486"/>
      <c r="BI15" s="486"/>
      <c r="BJ15" s="486"/>
      <c r="BK15" s="486"/>
      <c r="BL15" s="486"/>
      <c r="BM15" s="486"/>
      <c r="BN15" s="486"/>
      <c r="BO15" s="486"/>
      <c r="BP15" s="486"/>
      <c r="BQ15" s="486"/>
      <c r="BR15" s="486"/>
      <c r="BS15" s="486"/>
      <c r="BT15" s="486"/>
      <c r="BU15" s="486"/>
      <c r="BV15" s="486"/>
      <c r="BW15" s="486"/>
      <c r="BX15" s="486"/>
      <c r="BY15" s="486"/>
      <c r="BZ15" s="486"/>
      <c r="CA15" s="486"/>
      <c r="CB15" s="487"/>
      <c r="CC15" s="487"/>
      <c r="CD15" s="487"/>
      <c r="CE15" s="487"/>
      <c r="CF15" s="487"/>
      <c r="CG15" s="487"/>
      <c r="CH15" s="487"/>
      <c r="CI15" s="487"/>
      <c r="CJ15" s="487"/>
      <c r="CK15" s="487"/>
      <c r="CL15" s="487"/>
      <c r="CM15" s="487"/>
      <c r="CN15" s="487"/>
      <c r="CO15" s="487"/>
      <c r="CP15" s="487"/>
      <c r="CQ15" s="487"/>
      <c r="CR15" s="487"/>
      <c r="CS15" s="487"/>
      <c r="CT15" s="487"/>
      <c r="CU15" s="487"/>
      <c r="CV15" s="487"/>
      <c r="CW15" s="487"/>
      <c r="CX15" s="487"/>
      <c r="CY15" s="487"/>
      <c r="CZ15" s="487"/>
      <c r="DA15" s="487"/>
      <c r="DB15" s="487"/>
      <c r="DC15" s="487"/>
      <c r="DD15" s="487"/>
      <c r="DE15" s="487"/>
      <c r="DF15" s="487"/>
      <c r="DG15" s="487"/>
      <c r="DH15" s="487"/>
      <c r="DI15" s="487"/>
      <c r="DJ15" s="487"/>
      <c r="DK15" s="487"/>
      <c r="DL15" s="487"/>
      <c r="DM15" s="487"/>
      <c r="DN15" s="487"/>
      <c r="DO15" s="487"/>
      <c r="DP15" s="487"/>
      <c r="DQ15" s="487"/>
      <c r="DR15" s="487"/>
      <c r="DS15" s="487"/>
      <c r="DT15" s="487"/>
      <c r="DU15" s="487"/>
      <c r="DV15" s="487"/>
      <c r="DW15" s="487"/>
      <c r="DX15" s="487"/>
      <c r="DY15" s="487"/>
      <c r="DZ15" s="487"/>
      <c r="EA15" s="487"/>
      <c r="EB15" s="487"/>
      <c r="EC15" s="487"/>
      <c r="ED15" s="487"/>
      <c r="EE15" s="487"/>
      <c r="EF15" s="487"/>
      <c r="EG15" s="487"/>
      <c r="EH15" s="487"/>
      <c r="EI15" s="487"/>
      <c r="EJ15" s="487"/>
      <c r="EK15" s="487"/>
      <c r="EL15" s="487"/>
      <c r="EM15" s="487"/>
      <c r="EN15" s="487"/>
      <c r="EO15" s="487"/>
      <c r="EP15" s="487"/>
      <c r="EQ15" s="487"/>
      <c r="ER15" s="487"/>
      <c r="ES15" s="487"/>
      <c r="ET15" s="487"/>
      <c r="EU15" s="487"/>
      <c r="EV15" s="487"/>
      <c r="EW15" s="487"/>
      <c r="EX15" s="487"/>
      <c r="EY15" s="487"/>
      <c r="EZ15" s="487"/>
      <c r="FA15" s="487"/>
      <c r="FB15" s="487"/>
      <c r="FC15" s="487"/>
      <c r="FD15" s="487"/>
      <c r="FE15" s="487"/>
      <c r="FF15" s="487"/>
      <c r="FG15" s="487"/>
      <c r="FH15" s="487"/>
      <c r="FI15" s="487"/>
      <c r="FJ15" s="487"/>
      <c r="FK15" s="487"/>
      <c r="FL15" s="487"/>
      <c r="FM15" s="487"/>
      <c r="FN15" s="487"/>
      <c r="FO15" s="487"/>
      <c r="FP15" s="487"/>
      <c r="FQ15" s="487"/>
      <c r="FR15" s="487"/>
      <c r="FS15" s="487"/>
      <c r="FT15" s="487"/>
      <c r="FU15" s="487"/>
      <c r="FV15" s="487"/>
      <c r="FW15" s="487"/>
      <c r="FX15" s="487"/>
      <c r="FY15" s="487"/>
      <c r="FZ15" s="487"/>
      <c r="GA15" s="487"/>
      <c r="GB15" s="487"/>
      <c r="GC15" s="487"/>
      <c r="GD15" s="487"/>
      <c r="GE15" s="487"/>
      <c r="GF15" s="487"/>
      <c r="GG15" s="487"/>
      <c r="GH15" s="487"/>
      <c r="GI15" s="487"/>
      <c r="GJ15" s="487"/>
      <c r="GK15" s="487"/>
      <c r="GL15" s="487"/>
      <c r="GM15" s="487"/>
      <c r="GN15" s="487"/>
      <c r="GO15" s="487"/>
      <c r="GP15" s="487"/>
      <c r="GQ15" s="487"/>
      <c r="GR15" s="487"/>
      <c r="GS15" s="487"/>
      <c r="GT15" s="487"/>
      <c r="GU15" s="487"/>
      <c r="GV15" s="487"/>
      <c r="GW15" s="487"/>
      <c r="GX15" s="487"/>
      <c r="GY15" s="487"/>
      <c r="GZ15" s="487"/>
      <c r="HA15" s="487"/>
      <c r="HB15" s="487"/>
      <c r="HC15" s="487"/>
      <c r="HD15" s="487"/>
      <c r="HE15" s="487"/>
      <c r="HF15" s="487"/>
      <c r="HG15" s="487"/>
      <c r="HH15" s="487"/>
      <c r="HI15" s="487"/>
      <c r="HJ15" s="487"/>
      <c r="HK15" s="487"/>
      <c r="HL15" s="487"/>
      <c r="HM15" s="487"/>
      <c r="HN15" s="487"/>
      <c r="HO15" s="487"/>
      <c r="HP15" s="487"/>
      <c r="HQ15" s="487"/>
      <c r="HR15" s="487"/>
      <c r="HS15" s="487"/>
      <c r="HT15" s="487"/>
      <c r="HU15" s="487"/>
      <c r="HV15" s="487"/>
      <c r="HW15" s="487"/>
      <c r="HX15" s="487"/>
      <c r="HY15" s="487"/>
      <c r="HZ15" s="487"/>
      <c r="IA15" s="487"/>
      <c r="IB15" s="487"/>
      <c r="IC15" s="487"/>
      <c r="ID15" s="487"/>
      <c r="IE15" s="487"/>
      <c r="IF15" s="487"/>
      <c r="IG15" s="487"/>
      <c r="IH15" s="487"/>
      <c r="II15" s="487"/>
      <c r="IJ15" s="487"/>
      <c r="IK15" s="487"/>
      <c r="IL15" s="487"/>
      <c r="IM15" s="487"/>
      <c r="IN15" s="487"/>
      <c r="IO15" s="487"/>
      <c r="IP15" s="487"/>
      <c r="IQ15" s="487"/>
      <c r="IR15" s="487"/>
    </row>
    <row r="16" spans="1:252" ht="15.75" x14ac:dyDescent="0.25">
      <c r="A16" s="488" t="s">
        <v>1256</v>
      </c>
      <c r="B16" s="415"/>
      <c r="C16" s="416"/>
      <c r="F16" s="2085"/>
      <c r="G16" s="413"/>
      <c r="I16" s="481"/>
      <c r="J16" s="482"/>
      <c r="K16" s="807"/>
      <c r="M16" s="482"/>
      <c r="N16" s="482"/>
      <c r="O16" s="482"/>
      <c r="P16" s="482"/>
      <c r="Q16" s="482"/>
      <c r="R16" s="482"/>
      <c r="AM16" s="486"/>
      <c r="AN16" s="486"/>
      <c r="AO16" s="486"/>
      <c r="AP16" s="486"/>
      <c r="AQ16" s="486"/>
      <c r="AR16" s="486"/>
      <c r="AS16" s="486"/>
      <c r="AT16" s="486"/>
      <c r="AU16" s="486"/>
      <c r="AV16" s="486"/>
      <c r="AW16" s="486"/>
      <c r="AX16" s="486"/>
      <c r="AY16" s="486"/>
      <c r="AZ16" s="486"/>
      <c r="BA16" s="486"/>
      <c r="BB16" s="486"/>
      <c r="BC16" s="486"/>
      <c r="BD16" s="486"/>
      <c r="BE16" s="486"/>
      <c r="BF16" s="486"/>
      <c r="BG16" s="486"/>
      <c r="BH16" s="486"/>
      <c r="BI16" s="486"/>
      <c r="BJ16" s="486"/>
      <c r="BK16" s="486"/>
      <c r="BL16" s="486"/>
      <c r="BM16" s="486"/>
      <c r="BN16" s="486"/>
      <c r="BO16" s="486"/>
      <c r="BP16" s="486"/>
      <c r="BQ16" s="486"/>
      <c r="BR16" s="486"/>
      <c r="BS16" s="486"/>
      <c r="BT16" s="486"/>
      <c r="BU16" s="486"/>
      <c r="BV16" s="486"/>
      <c r="BW16" s="486"/>
      <c r="BX16" s="486"/>
      <c r="BY16" s="486"/>
      <c r="BZ16" s="486"/>
      <c r="CA16" s="486"/>
      <c r="CB16" s="487"/>
      <c r="CC16" s="487"/>
      <c r="CD16" s="487"/>
      <c r="CE16" s="487"/>
      <c r="CF16" s="487"/>
      <c r="CG16" s="487"/>
      <c r="CH16" s="487"/>
      <c r="CI16" s="487"/>
      <c r="CJ16" s="487"/>
      <c r="CK16" s="487"/>
      <c r="CL16" s="487"/>
      <c r="CM16" s="487"/>
      <c r="CN16" s="487"/>
      <c r="CO16" s="487"/>
      <c r="CP16" s="487"/>
      <c r="CQ16" s="487"/>
      <c r="CR16" s="487"/>
      <c r="CS16" s="487"/>
      <c r="CT16" s="487"/>
      <c r="CU16" s="487"/>
      <c r="CV16" s="487"/>
      <c r="CW16" s="487"/>
      <c r="CX16" s="487"/>
      <c r="CY16" s="487"/>
      <c r="CZ16" s="487"/>
      <c r="DA16" s="487"/>
      <c r="DB16" s="487"/>
      <c r="DC16" s="487"/>
      <c r="DD16" s="487"/>
      <c r="DE16" s="487"/>
      <c r="DF16" s="487"/>
      <c r="DG16" s="487"/>
      <c r="DH16" s="487"/>
      <c r="DI16" s="487"/>
      <c r="DJ16" s="487"/>
      <c r="DK16" s="487"/>
      <c r="DL16" s="487"/>
      <c r="DM16" s="487"/>
      <c r="DN16" s="487"/>
      <c r="DO16" s="487"/>
      <c r="DP16" s="487"/>
      <c r="DQ16" s="487"/>
      <c r="DR16" s="487"/>
      <c r="DS16" s="487"/>
      <c r="DT16" s="487"/>
      <c r="DU16" s="487"/>
      <c r="DV16" s="487"/>
      <c r="DW16" s="487"/>
      <c r="DX16" s="487"/>
      <c r="DY16" s="487"/>
      <c r="DZ16" s="487"/>
      <c r="EA16" s="487"/>
      <c r="EB16" s="487"/>
      <c r="EC16" s="487"/>
      <c r="ED16" s="487"/>
      <c r="EE16" s="487"/>
      <c r="EF16" s="487"/>
      <c r="EG16" s="487"/>
      <c r="EH16" s="487"/>
      <c r="EI16" s="487"/>
      <c r="EJ16" s="487"/>
      <c r="EK16" s="487"/>
      <c r="EL16" s="487"/>
      <c r="EM16" s="487"/>
      <c r="EN16" s="487"/>
      <c r="EO16" s="487"/>
      <c r="EP16" s="487"/>
      <c r="EQ16" s="487"/>
      <c r="ER16" s="487"/>
      <c r="ES16" s="487"/>
      <c r="ET16" s="487"/>
      <c r="EU16" s="487"/>
      <c r="EV16" s="487"/>
      <c r="EW16" s="487"/>
      <c r="EX16" s="487"/>
      <c r="EY16" s="487"/>
      <c r="EZ16" s="487"/>
      <c r="FA16" s="487"/>
      <c r="FB16" s="487"/>
      <c r="FC16" s="487"/>
      <c r="FD16" s="487"/>
      <c r="FE16" s="487"/>
      <c r="FF16" s="487"/>
      <c r="FG16" s="487"/>
      <c r="FH16" s="487"/>
      <c r="FI16" s="487"/>
      <c r="FJ16" s="487"/>
      <c r="FK16" s="487"/>
      <c r="FL16" s="487"/>
      <c r="FM16" s="487"/>
      <c r="FN16" s="487"/>
      <c r="FO16" s="487"/>
      <c r="FP16" s="487"/>
      <c r="FQ16" s="487"/>
      <c r="FR16" s="487"/>
      <c r="FS16" s="487"/>
      <c r="FT16" s="487"/>
      <c r="FU16" s="487"/>
      <c r="FV16" s="487"/>
      <c r="FW16" s="487"/>
      <c r="FX16" s="487"/>
      <c r="FY16" s="487"/>
      <c r="FZ16" s="487"/>
      <c r="GA16" s="487"/>
      <c r="GB16" s="487"/>
      <c r="GC16" s="487"/>
      <c r="GD16" s="487"/>
      <c r="GE16" s="487"/>
      <c r="GF16" s="487"/>
      <c r="GG16" s="487"/>
      <c r="GH16" s="487"/>
      <c r="GI16" s="487"/>
      <c r="GJ16" s="487"/>
      <c r="GK16" s="487"/>
      <c r="GL16" s="487"/>
      <c r="GM16" s="487"/>
      <c r="GN16" s="487"/>
      <c r="GO16" s="487"/>
      <c r="GP16" s="487"/>
      <c r="GQ16" s="487"/>
      <c r="GR16" s="487"/>
      <c r="GS16" s="487"/>
      <c r="GT16" s="487"/>
      <c r="GU16" s="487"/>
      <c r="GV16" s="487"/>
      <c r="GW16" s="487"/>
      <c r="GX16" s="487"/>
      <c r="GY16" s="487"/>
      <c r="GZ16" s="487"/>
      <c r="HA16" s="487"/>
      <c r="HB16" s="487"/>
      <c r="HC16" s="487"/>
      <c r="HD16" s="487"/>
      <c r="HE16" s="487"/>
      <c r="HF16" s="487"/>
      <c r="HG16" s="487"/>
      <c r="HH16" s="487"/>
      <c r="HI16" s="487"/>
      <c r="HJ16" s="487"/>
      <c r="HK16" s="487"/>
      <c r="HL16" s="487"/>
      <c r="HM16" s="487"/>
      <c r="HN16" s="487"/>
      <c r="HO16" s="487"/>
      <c r="HP16" s="487"/>
      <c r="HQ16" s="487"/>
      <c r="HR16" s="487"/>
      <c r="HS16" s="487"/>
      <c r="HT16" s="487"/>
      <c r="HU16" s="487"/>
      <c r="HV16" s="487"/>
      <c r="HW16" s="487"/>
      <c r="HX16" s="487"/>
      <c r="HY16" s="487"/>
      <c r="HZ16" s="487"/>
      <c r="IA16" s="487"/>
      <c r="IB16" s="487"/>
      <c r="IC16" s="487"/>
      <c r="ID16" s="487"/>
      <c r="IE16" s="487"/>
      <c r="IF16" s="487"/>
      <c r="IG16" s="487"/>
      <c r="IH16" s="487"/>
      <c r="II16" s="487"/>
      <c r="IJ16" s="487"/>
      <c r="IK16" s="487"/>
      <c r="IL16" s="487"/>
      <c r="IM16" s="487"/>
      <c r="IN16" s="487"/>
      <c r="IO16" s="487"/>
      <c r="IP16" s="487"/>
      <c r="IQ16" s="487"/>
      <c r="IR16" s="487"/>
    </row>
    <row r="17" spans="1:79" s="493" customFormat="1" ht="15.75" x14ac:dyDescent="0.2">
      <c r="A17" s="523" t="s">
        <v>295</v>
      </c>
      <c r="B17" s="489"/>
      <c r="C17" s="490" t="s">
        <v>296</v>
      </c>
      <c r="D17" s="1067" t="s">
        <v>297</v>
      </c>
      <c r="E17" s="699" t="s">
        <v>298</v>
      </c>
      <c r="F17" s="2088" t="s">
        <v>299</v>
      </c>
      <c r="G17" s="489" t="s">
        <v>300</v>
      </c>
      <c r="H17" s="968"/>
      <c r="J17" s="494"/>
      <c r="K17" s="495"/>
      <c r="L17" s="483"/>
      <c r="M17" s="494"/>
      <c r="N17" s="494"/>
      <c r="O17" s="494"/>
      <c r="P17" s="494"/>
      <c r="Q17" s="494"/>
      <c r="R17" s="494"/>
      <c r="S17" s="492"/>
      <c r="T17" s="492"/>
      <c r="U17" s="492"/>
      <c r="V17" s="492"/>
      <c r="W17" s="492"/>
      <c r="X17" s="492"/>
      <c r="Y17" s="492"/>
      <c r="Z17" s="492"/>
      <c r="AA17" s="492"/>
      <c r="AB17" s="492"/>
      <c r="AC17" s="492"/>
      <c r="AD17" s="492"/>
      <c r="AE17" s="492"/>
      <c r="AF17" s="492"/>
      <c r="AG17" s="492"/>
      <c r="AH17" s="492"/>
      <c r="AI17" s="492"/>
      <c r="AJ17" s="492"/>
      <c r="AK17" s="492"/>
      <c r="AL17" s="492"/>
      <c r="AM17" s="496"/>
      <c r="AN17" s="496"/>
      <c r="AO17" s="496"/>
      <c r="AP17" s="496"/>
      <c r="AQ17" s="496"/>
      <c r="AR17" s="496"/>
      <c r="AS17" s="496"/>
      <c r="AT17" s="496"/>
      <c r="AU17" s="496"/>
      <c r="AV17" s="496"/>
      <c r="AW17" s="496"/>
      <c r="AX17" s="496"/>
      <c r="AY17" s="496"/>
      <c r="AZ17" s="496"/>
      <c r="BA17" s="496"/>
      <c r="BB17" s="496"/>
      <c r="BC17" s="496"/>
      <c r="BD17" s="496"/>
      <c r="BE17" s="496"/>
      <c r="BF17" s="496"/>
      <c r="BG17" s="496"/>
      <c r="BH17" s="496"/>
      <c r="BI17" s="496"/>
      <c r="BJ17" s="496"/>
      <c r="BK17" s="496"/>
      <c r="BL17" s="496"/>
      <c r="BM17" s="496"/>
      <c r="BN17" s="496"/>
      <c r="BO17" s="496"/>
      <c r="BP17" s="496"/>
      <c r="BQ17" s="496"/>
      <c r="BR17" s="496"/>
      <c r="BS17" s="496"/>
      <c r="BT17" s="496"/>
      <c r="BU17" s="496"/>
      <c r="BV17" s="496"/>
      <c r="BW17" s="496"/>
      <c r="BX17" s="496"/>
      <c r="BY17" s="496"/>
      <c r="BZ17" s="496"/>
      <c r="CA17" s="496"/>
    </row>
    <row r="18" spans="1:79" s="792" customFormat="1" x14ac:dyDescent="0.2">
      <c r="A18" s="946">
        <v>1</v>
      </c>
      <c r="B18" s="947"/>
      <c r="C18" s="948" t="s">
        <v>301</v>
      </c>
      <c r="D18" s="1068"/>
      <c r="E18" s="947"/>
      <c r="F18" s="1695"/>
      <c r="G18" s="949"/>
      <c r="H18" s="969"/>
      <c r="J18" s="793"/>
      <c r="K18" s="794"/>
      <c r="L18" s="795"/>
      <c r="M18" s="793"/>
      <c r="N18" s="793"/>
      <c r="O18" s="793"/>
      <c r="P18" s="793"/>
      <c r="Q18" s="793"/>
      <c r="R18" s="793"/>
      <c r="S18" s="793"/>
      <c r="T18" s="793"/>
      <c r="U18" s="793"/>
      <c r="V18" s="793"/>
      <c r="W18" s="793"/>
      <c r="X18" s="793"/>
      <c r="Y18" s="793"/>
      <c r="Z18" s="793"/>
      <c r="AA18" s="793"/>
      <c r="AB18" s="793"/>
      <c r="AC18" s="793"/>
      <c r="AD18" s="793"/>
      <c r="AE18" s="793"/>
      <c r="AF18" s="793"/>
      <c r="AG18" s="793"/>
      <c r="AH18" s="793"/>
      <c r="AI18" s="793"/>
      <c r="AJ18" s="793"/>
      <c r="AK18" s="793"/>
      <c r="AL18" s="793"/>
      <c r="AM18" s="796"/>
      <c r="AN18" s="796"/>
      <c r="AO18" s="796"/>
      <c r="AP18" s="796"/>
      <c r="AQ18" s="796"/>
      <c r="AR18" s="796"/>
      <c r="AS18" s="796"/>
      <c r="AT18" s="796"/>
      <c r="AU18" s="796"/>
      <c r="AV18" s="796"/>
      <c r="AW18" s="796"/>
      <c r="AX18" s="796"/>
      <c r="AY18" s="796"/>
      <c r="AZ18" s="796"/>
      <c r="BA18" s="796"/>
      <c r="BB18" s="796"/>
      <c r="BC18" s="796"/>
      <c r="BD18" s="796"/>
      <c r="BE18" s="796"/>
      <c r="BF18" s="796"/>
      <c r="BG18" s="796"/>
      <c r="BH18" s="796"/>
      <c r="BI18" s="796"/>
      <c r="BJ18" s="796"/>
      <c r="BK18" s="796"/>
      <c r="BL18" s="796"/>
      <c r="BM18" s="796"/>
      <c r="BN18" s="796"/>
      <c r="BO18" s="796"/>
      <c r="BP18" s="796"/>
      <c r="BQ18" s="796"/>
      <c r="BR18" s="796"/>
      <c r="BS18" s="796"/>
      <c r="BT18" s="796"/>
      <c r="BU18" s="796"/>
      <c r="BV18" s="796"/>
      <c r="BW18" s="796"/>
      <c r="BX18" s="796"/>
      <c r="BY18" s="796"/>
      <c r="BZ18" s="796"/>
      <c r="CA18" s="796"/>
    </row>
    <row r="19" spans="1:79" x14ac:dyDescent="0.2">
      <c r="A19" s="950">
        <v>1</v>
      </c>
      <c r="B19" s="951"/>
      <c r="C19" s="952" t="s">
        <v>9</v>
      </c>
      <c r="D19" s="1069"/>
      <c r="E19" s="954"/>
      <c r="F19" s="955"/>
      <c r="G19" s="956"/>
    </row>
    <row r="20" spans="1:79" ht="28.5" customHeight="1" x14ac:dyDescent="0.2">
      <c r="A20" s="497">
        <v>2</v>
      </c>
      <c r="B20" s="515"/>
      <c r="C20" s="524" t="s">
        <v>302</v>
      </c>
      <c r="D20" s="1070" t="s">
        <v>15</v>
      </c>
      <c r="E20" s="1038">
        <v>1</v>
      </c>
      <c r="F20" s="2089"/>
      <c r="G20" s="1039">
        <f>ROUND(E20*F20,2)</f>
        <v>0</v>
      </c>
    </row>
    <row r="21" spans="1:79" ht="25.5" x14ac:dyDescent="0.2">
      <c r="A21" s="497">
        <v>3</v>
      </c>
      <c r="B21" s="516">
        <v>11313</v>
      </c>
      <c r="C21" s="525" t="s">
        <v>303</v>
      </c>
      <c r="D21" s="1071" t="s">
        <v>15</v>
      </c>
      <c r="E21" s="1040">
        <v>1</v>
      </c>
      <c r="F21" s="2089"/>
      <c r="G21" s="1039">
        <f t="shared" ref="G21:G34" si="0">ROUND(E21*F21,2)</f>
        <v>0</v>
      </c>
    </row>
    <row r="22" spans="1:79" s="500" customFormat="1" x14ac:dyDescent="0.2">
      <c r="A22" s="497">
        <v>4</v>
      </c>
      <c r="B22" s="519">
        <v>111653</v>
      </c>
      <c r="C22" s="520" t="s">
        <v>304</v>
      </c>
      <c r="D22" s="1070" t="s">
        <v>15</v>
      </c>
      <c r="E22" s="1040">
        <v>4</v>
      </c>
      <c r="F22" s="2089"/>
      <c r="G22" s="1039">
        <f t="shared" si="0"/>
        <v>0</v>
      </c>
      <c r="H22" s="967"/>
    </row>
    <row r="23" spans="1:79" s="500" customFormat="1" x14ac:dyDescent="0.2">
      <c r="A23" s="497">
        <v>5</v>
      </c>
      <c r="B23" s="526">
        <v>111653</v>
      </c>
      <c r="C23" s="527" t="s">
        <v>305</v>
      </c>
      <c r="D23" s="1070" t="s">
        <v>15</v>
      </c>
      <c r="E23" s="1040">
        <v>4</v>
      </c>
      <c r="F23" s="2089"/>
      <c r="G23" s="1039">
        <f t="shared" si="0"/>
        <v>0</v>
      </c>
      <c r="H23" s="967"/>
    </row>
    <row r="24" spans="1:79" x14ac:dyDescent="0.2">
      <c r="A24" s="950">
        <v>6</v>
      </c>
      <c r="B24" s="951"/>
      <c r="C24" s="957" t="s">
        <v>306</v>
      </c>
      <c r="D24" s="1069"/>
      <c r="E24" s="1043"/>
      <c r="F24" s="2090"/>
      <c r="G24" s="1043"/>
    </row>
    <row r="25" spans="1:79" ht="25.5" x14ac:dyDescent="0.2">
      <c r="A25" s="497">
        <v>7</v>
      </c>
      <c r="B25" s="515"/>
      <c r="C25" s="520" t="s">
        <v>307</v>
      </c>
      <c r="D25" s="1070" t="s">
        <v>15</v>
      </c>
      <c r="E25" s="1038">
        <v>1</v>
      </c>
      <c r="F25" s="2089"/>
      <c r="G25" s="1039">
        <f t="shared" si="0"/>
        <v>0</v>
      </c>
    </row>
    <row r="26" spans="1:79" ht="25.5" x14ac:dyDescent="0.2">
      <c r="A26" s="497">
        <v>8</v>
      </c>
      <c r="B26" s="515">
        <v>13111</v>
      </c>
      <c r="C26" s="2078" t="s">
        <v>308</v>
      </c>
      <c r="D26" s="1070" t="s">
        <v>435</v>
      </c>
      <c r="E26" s="1038">
        <v>1</v>
      </c>
      <c r="F26" s="2096">
        <v>16000</v>
      </c>
      <c r="G26" s="1039">
        <f t="shared" si="0"/>
        <v>16000</v>
      </c>
    </row>
    <row r="27" spans="1:79" ht="38.25" x14ac:dyDescent="0.2">
      <c r="A27" s="497">
        <v>9</v>
      </c>
      <c r="B27" s="515">
        <v>13133</v>
      </c>
      <c r="C27" s="2078" t="s">
        <v>309</v>
      </c>
      <c r="D27" s="1070" t="s">
        <v>435</v>
      </c>
      <c r="E27" s="1038">
        <v>1</v>
      </c>
      <c r="F27" s="2096">
        <v>16000</v>
      </c>
      <c r="G27" s="1039">
        <f t="shared" si="0"/>
        <v>16000</v>
      </c>
    </row>
    <row r="28" spans="1:79" s="500" customFormat="1" x14ac:dyDescent="0.2">
      <c r="A28" s="950">
        <v>10</v>
      </c>
      <c r="B28" s="959"/>
      <c r="C28" s="960" t="s">
        <v>33</v>
      </c>
      <c r="D28" s="1072"/>
      <c r="E28" s="1045"/>
      <c r="F28" s="2090"/>
      <c r="G28" s="1043"/>
      <c r="H28" s="967"/>
    </row>
    <row r="29" spans="1:79" s="500" customFormat="1" ht="25.5" x14ac:dyDescent="0.2">
      <c r="A29" s="497">
        <v>11</v>
      </c>
      <c r="B29" s="516">
        <v>13311</v>
      </c>
      <c r="C29" s="525" t="s">
        <v>310</v>
      </c>
      <c r="D29" s="1071" t="s">
        <v>15</v>
      </c>
      <c r="E29" s="1040">
        <v>1</v>
      </c>
      <c r="F29" s="2089"/>
      <c r="G29" s="1039">
        <f t="shared" si="0"/>
        <v>0</v>
      </c>
      <c r="H29" s="967"/>
    </row>
    <row r="30" spans="1:79" s="500" customFormat="1" x14ac:dyDescent="0.2">
      <c r="A30" s="497">
        <v>12</v>
      </c>
      <c r="B30" s="516">
        <v>13312</v>
      </c>
      <c r="C30" s="525" t="s">
        <v>311</v>
      </c>
      <c r="D30" s="1071" t="s">
        <v>15</v>
      </c>
      <c r="E30" s="1040">
        <v>1</v>
      </c>
      <c r="F30" s="2089"/>
      <c r="G30" s="1039">
        <f t="shared" si="0"/>
        <v>0</v>
      </c>
      <c r="H30" s="967"/>
    </row>
    <row r="31" spans="1:79" s="500" customFormat="1" x14ac:dyDescent="0.2">
      <c r="A31" s="497">
        <v>13</v>
      </c>
      <c r="B31" s="516"/>
      <c r="C31" s="525" t="s">
        <v>312</v>
      </c>
      <c r="D31" s="1071" t="s">
        <v>15</v>
      </c>
      <c r="E31" s="1040">
        <v>1</v>
      </c>
      <c r="F31" s="2089"/>
      <c r="G31" s="1039">
        <f t="shared" si="0"/>
        <v>0</v>
      </c>
      <c r="H31" s="967"/>
    </row>
    <row r="32" spans="1:79" s="500" customFormat="1" x14ac:dyDescent="0.2">
      <c r="A32" s="497">
        <v>14</v>
      </c>
      <c r="B32" s="516"/>
      <c r="C32" s="525" t="s">
        <v>313</v>
      </c>
      <c r="D32" s="1071" t="s">
        <v>243</v>
      </c>
      <c r="E32" s="1040">
        <v>320</v>
      </c>
      <c r="F32" s="2089"/>
      <c r="G32" s="1039">
        <f t="shared" si="0"/>
        <v>0</v>
      </c>
      <c r="H32" s="967"/>
    </row>
    <row r="33" spans="1:79" s="500" customFormat="1" ht="25.5" x14ac:dyDescent="0.2">
      <c r="A33" s="497">
        <v>16</v>
      </c>
      <c r="B33" s="516"/>
      <c r="C33" s="525" t="s">
        <v>314</v>
      </c>
      <c r="D33" s="1071" t="s">
        <v>15</v>
      </c>
      <c r="E33" s="1040">
        <v>1</v>
      </c>
      <c r="F33" s="2089"/>
      <c r="G33" s="1039">
        <f t="shared" si="0"/>
        <v>0</v>
      </c>
      <c r="H33" s="967"/>
    </row>
    <row r="34" spans="1:79" s="500" customFormat="1" ht="25.5" x14ac:dyDescent="0.2">
      <c r="A34" s="497">
        <v>17</v>
      </c>
      <c r="B34" s="526">
        <v>180101</v>
      </c>
      <c r="C34" s="527" t="s">
        <v>315</v>
      </c>
      <c r="D34" s="1071" t="s">
        <v>15</v>
      </c>
      <c r="E34" s="1046">
        <v>1</v>
      </c>
      <c r="F34" s="2089"/>
      <c r="G34" s="1039">
        <f t="shared" si="0"/>
        <v>0</v>
      </c>
      <c r="H34" s="967"/>
    </row>
    <row r="35" spans="1:79" s="792" customFormat="1" x14ac:dyDescent="0.2">
      <c r="A35" s="946">
        <f>A18</f>
        <v>1</v>
      </c>
      <c r="B35" s="947"/>
      <c r="C35" s="948" t="str">
        <f>C18&amp;" - skupaj"</f>
        <v>PRIPRAVLJALNA DELA - skupaj</v>
      </c>
      <c r="D35" s="1068"/>
      <c r="E35" s="947"/>
      <c r="F35" s="2091"/>
      <c r="G35" s="949">
        <f>SUM(G19:G34)</f>
        <v>32000</v>
      </c>
      <c r="H35" s="969"/>
      <c r="I35" s="793"/>
      <c r="J35" s="793"/>
      <c r="K35" s="795"/>
      <c r="L35" s="795"/>
      <c r="M35" s="793"/>
      <c r="N35" s="793"/>
      <c r="O35" s="793"/>
      <c r="P35" s="793"/>
      <c r="Q35" s="793"/>
      <c r="R35" s="793"/>
      <c r="S35" s="793"/>
      <c r="T35" s="793"/>
      <c r="U35" s="793"/>
      <c r="V35" s="793"/>
      <c r="W35" s="793"/>
      <c r="X35" s="793"/>
      <c r="Y35" s="793"/>
      <c r="Z35" s="793"/>
      <c r="AA35" s="793"/>
      <c r="AB35" s="793"/>
      <c r="AC35" s="793"/>
      <c r="AD35" s="793"/>
      <c r="AE35" s="793"/>
      <c r="AF35" s="793"/>
      <c r="AG35" s="793"/>
      <c r="AH35" s="793"/>
      <c r="AI35" s="793"/>
      <c r="AJ35" s="793"/>
      <c r="AK35" s="793"/>
      <c r="AL35" s="793"/>
      <c r="AM35" s="796"/>
      <c r="AN35" s="796"/>
      <c r="AO35" s="796"/>
      <c r="AP35" s="796"/>
      <c r="AQ35" s="796"/>
      <c r="AR35" s="796"/>
      <c r="AS35" s="796"/>
      <c r="AT35" s="796"/>
      <c r="AU35" s="796"/>
      <c r="AV35" s="796"/>
      <c r="AW35" s="796"/>
      <c r="AX35" s="796"/>
      <c r="AY35" s="796"/>
      <c r="AZ35" s="796"/>
      <c r="BA35" s="796"/>
      <c r="BB35" s="796"/>
      <c r="BC35" s="796"/>
      <c r="BD35" s="796"/>
      <c r="BE35" s="796"/>
      <c r="BF35" s="796"/>
      <c r="BG35" s="796"/>
      <c r="BH35" s="796"/>
      <c r="BI35" s="796"/>
      <c r="BJ35" s="796"/>
      <c r="BK35" s="796"/>
      <c r="BL35" s="796"/>
      <c r="BM35" s="796"/>
      <c r="BN35" s="796"/>
      <c r="BO35" s="796"/>
      <c r="BP35" s="796"/>
      <c r="BQ35" s="796"/>
      <c r="BR35" s="796"/>
      <c r="BS35" s="796"/>
      <c r="BT35" s="796"/>
      <c r="BU35" s="796"/>
      <c r="BV35" s="796"/>
      <c r="BW35" s="796"/>
      <c r="BX35" s="796"/>
      <c r="BY35" s="796"/>
      <c r="BZ35" s="796"/>
      <c r="CA35" s="796"/>
    </row>
    <row r="36" spans="1:79" s="792" customFormat="1" x14ac:dyDescent="0.2">
      <c r="A36" s="797"/>
      <c r="B36" s="791"/>
      <c r="C36" s="798"/>
      <c r="D36" s="1073"/>
      <c r="E36" s="791"/>
      <c r="F36" s="1199"/>
      <c r="G36" s="800"/>
      <c r="H36" s="969"/>
      <c r="I36" s="793"/>
      <c r="J36" s="793"/>
      <c r="K36" s="795"/>
      <c r="L36" s="795"/>
      <c r="M36" s="793"/>
      <c r="N36" s="793"/>
      <c r="O36" s="793"/>
      <c r="P36" s="793"/>
      <c r="Q36" s="793"/>
      <c r="R36" s="793"/>
      <c r="S36" s="793"/>
      <c r="T36" s="793"/>
      <c r="U36" s="793"/>
      <c r="V36" s="793"/>
      <c r="W36" s="793"/>
      <c r="X36" s="793"/>
      <c r="Y36" s="793"/>
      <c r="Z36" s="793"/>
      <c r="AA36" s="793"/>
      <c r="AB36" s="793"/>
      <c r="AC36" s="793"/>
      <c r="AD36" s="793"/>
      <c r="AE36" s="793"/>
      <c r="AF36" s="793"/>
      <c r="AG36" s="793"/>
      <c r="AH36" s="793"/>
      <c r="AI36" s="793"/>
      <c r="AJ36" s="793"/>
      <c r="AK36" s="793"/>
      <c r="AL36" s="793"/>
      <c r="AM36" s="796"/>
      <c r="AN36" s="796"/>
      <c r="AO36" s="796"/>
      <c r="AP36" s="796"/>
      <c r="AQ36" s="796"/>
      <c r="AR36" s="796"/>
      <c r="AS36" s="796"/>
      <c r="AT36" s="796"/>
      <c r="AU36" s="796"/>
      <c r="AV36" s="796"/>
      <c r="AW36" s="796"/>
      <c r="AX36" s="796"/>
      <c r="AY36" s="796"/>
      <c r="AZ36" s="796"/>
      <c r="BA36" s="796"/>
      <c r="BB36" s="796"/>
      <c r="BC36" s="796"/>
      <c r="BD36" s="796"/>
      <c r="BE36" s="796"/>
      <c r="BF36" s="796"/>
      <c r="BG36" s="796"/>
      <c r="BH36" s="796"/>
      <c r="BI36" s="796"/>
      <c r="BJ36" s="796"/>
      <c r="BK36" s="796"/>
      <c r="BL36" s="796"/>
      <c r="BM36" s="796"/>
      <c r="BN36" s="796"/>
      <c r="BO36" s="796"/>
      <c r="BP36" s="796"/>
      <c r="BQ36" s="796"/>
      <c r="BR36" s="796"/>
      <c r="BS36" s="796"/>
      <c r="BT36" s="796"/>
      <c r="BU36" s="796"/>
      <c r="BV36" s="796"/>
      <c r="BW36" s="796"/>
      <c r="BX36" s="796"/>
      <c r="BY36" s="796"/>
      <c r="BZ36" s="796"/>
      <c r="CA36" s="796"/>
    </row>
    <row r="37" spans="1:79" s="792" customFormat="1" x14ac:dyDescent="0.2">
      <c r="A37" s="946">
        <f>+A35+1</f>
        <v>2</v>
      </c>
      <c r="B37" s="947"/>
      <c r="C37" s="948" t="s">
        <v>316</v>
      </c>
      <c r="D37" s="1068"/>
      <c r="E37" s="947"/>
      <c r="F37" s="1695"/>
      <c r="G37" s="949"/>
      <c r="H37" s="969"/>
      <c r="I37" s="793"/>
      <c r="J37" s="793"/>
      <c r="K37" s="795"/>
      <c r="L37" s="795"/>
      <c r="M37" s="793"/>
      <c r="N37" s="793"/>
      <c r="O37" s="793"/>
      <c r="P37" s="793"/>
      <c r="Q37" s="793"/>
      <c r="R37" s="793"/>
      <c r="S37" s="793"/>
      <c r="T37" s="793"/>
      <c r="U37" s="793"/>
      <c r="V37" s="793"/>
      <c r="W37" s="793"/>
      <c r="X37" s="793"/>
      <c r="Y37" s="793"/>
      <c r="Z37" s="793"/>
      <c r="AA37" s="793"/>
      <c r="AB37" s="793"/>
      <c r="AC37" s="793"/>
      <c r="AD37" s="793"/>
      <c r="AE37" s="793"/>
      <c r="AF37" s="793"/>
      <c r="AG37" s="793"/>
      <c r="AH37" s="793"/>
      <c r="AI37" s="793"/>
      <c r="AJ37" s="793"/>
      <c r="AK37" s="793"/>
      <c r="AL37" s="793"/>
      <c r="AM37" s="796"/>
      <c r="AN37" s="796"/>
      <c r="AO37" s="796"/>
      <c r="AP37" s="796"/>
      <c r="AQ37" s="796"/>
      <c r="AR37" s="796"/>
      <c r="AS37" s="796"/>
      <c r="AT37" s="796"/>
      <c r="AU37" s="796"/>
      <c r="AV37" s="796"/>
      <c r="AW37" s="796"/>
      <c r="AX37" s="796"/>
      <c r="AY37" s="796"/>
      <c r="AZ37" s="796"/>
      <c r="BA37" s="796"/>
      <c r="BB37" s="796"/>
      <c r="BC37" s="796"/>
      <c r="BD37" s="796"/>
      <c r="BE37" s="796"/>
      <c r="BF37" s="796"/>
      <c r="BG37" s="796"/>
      <c r="BH37" s="796"/>
      <c r="BI37" s="796"/>
      <c r="BJ37" s="796"/>
      <c r="BK37" s="796"/>
      <c r="BL37" s="796"/>
      <c r="BM37" s="796"/>
      <c r="BN37" s="796"/>
      <c r="BO37" s="796"/>
      <c r="BP37" s="796"/>
      <c r="BQ37" s="796"/>
      <c r="BR37" s="796"/>
      <c r="BS37" s="796"/>
      <c r="BT37" s="796"/>
      <c r="BU37" s="796"/>
      <c r="BV37" s="796"/>
      <c r="BW37" s="796"/>
      <c r="BX37" s="796"/>
      <c r="BY37" s="796"/>
      <c r="BZ37" s="796"/>
      <c r="CA37" s="796"/>
    </row>
    <row r="38" spans="1:79" ht="42" customHeight="1" x14ac:dyDescent="0.2">
      <c r="A38" s="497">
        <v>1</v>
      </c>
      <c r="B38" s="515"/>
      <c r="C38" s="2198" t="s">
        <v>317</v>
      </c>
      <c r="D38" s="2198"/>
      <c r="E38" s="2198"/>
      <c r="F38" s="2198"/>
      <c r="G38" s="505"/>
      <c r="H38" s="970"/>
    </row>
    <row r="39" spans="1:79" ht="29.25" customHeight="1" x14ac:dyDescent="0.2">
      <c r="A39" s="497">
        <v>2</v>
      </c>
      <c r="B39" s="515"/>
      <c r="C39" s="2198" t="s">
        <v>318</v>
      </c>
      <c r="D39" s="2198"/>
      <c r="E39" s="2198"/>
      <c r="F39" s="2198"/>
      <c r="G39" s="506"/>
      <c r="H39" s="971"/>
    </row>
    <row r="40" spans="1:79" s="500" customFormat="1" x14ac:dyDescent="0.2">
      <c r="A40" s="497">
        <v>3</v>
      </c>
      <c r="B40" s="516">
        <v>12231</v>
      </c>
      <c r="C40" s="525" t="s">
        <v>319</v>
      </c>
      <c r="D40" s="1071" t="s">
        <v>231</v>
      </c>
      <c r="E40" s="1040">
        <v>30</v>
      </c>
      <c r="F40" s="2089"/>
      <c r="G40" s="1039">
        <f t="shared" ref="G40" si="1">ROUND(E40*F40,2)</f>
        <v>0</v>
      </c>
      <c r="H40" s="967"/>
    </row>
    <row r="41" spans="1:79" ht="25.5" x14ac:dyDescent="0.2">
      <c r="A41" s="497">
        <v>4</v>
      </c>
      <c r="B41" s="515">
        <v>12494</v>
      </c>
      <c r="C41" s="520" t="s">
        <v>320</v>
      </c>
      <c r="D41" s="1070" t="s">
        <v>243</v>
      </c>
      <c r="E41" s="1038">
        <v>89</v>
      </c>
      <c r="F41" s="2089"/>
      <c r="G41" s="1039">
        <f t="shared" ref="G41:G44" si="2">ROUND(E41*F41,2)</f>
        <v>0</v>
      </c>
    </row>
    <row r="42" spans="1:79" x14ac:dyDescent="0.2">
      <c r="A42" s="497">
        <v>5</v>
      </c>
      <c r="B42" s="515">
        <v>12493</v>
      </c>
      <c r="C42" s="520" t="s">
        <v>321</v>
      </c>
      <c r="D42" s="1070" t="s">
        <v>243</v>
      </c>
      <c r="E42" s="1038">
        <v>15</v>
      </c>
      <c r="F42" s="2089"/>
      <c r="G42" s="1039">
        <f t="shared" si="2"/>
        <v>0</v>
      </c>
    </row>
    <row r="43" spans="1:79" x14ac:dyDescent="0.2">
      <c r="A43" s="497">
        <v>6</v>
      </c>
      <c r="B43" s="515"/>
      <c r="C43" s="520" t="s">
        <v>1257</v>
      </c>
      <c r="D43" s="1070" t="s">
        <v>243</v>
      </c>
      <c r="E43" s="1038">
        <v>80</v>
      </c>
      <c r="F43" s="2089"/>
      <c r="G43" s="1039">
        <f t="shared" si="2"/>
        <v>0</v>
      </c>
    </row>
    <row r="44" spans="1:79" x14ac:dyDescent="0.2">
      <c r="A44" s="497">
        <v>7</v>
      </c>
      <c r="B44" s="515"/>
      <c r="C44" s="520" t="s">
        <v>1258</v>
      </c>
      <c r="D44" s="1070" t="s">
        <v>243</v>
      </c>
      <c r="E44" s="1038">
        <v>24</v>
      </c>
      <c r="F44" s="2089"/>
      <c r="G44" s="1039">
        <f t="shared" si="2"/>
        <v>0</v>
      </c>
    </row>
    <row r="45" spans="1:79" s="792" customFormat="1" x14ac:dyDescent="0.2">
      <c r="A45" s="946">
        <f>A37</f>
        <v>2</v>
      </c>
      <c r="B45" s="947"/>
      <c r="C45" s="948" t="str">
        <f>C37&amp;" - skupaj"</f>
        <v>RUŠITVENA DELA - skupaj</v>
      </c>
      <c r="D45" s="1068"/>
      <c r="E45" s="947"/>
      <c r="F45" s="1695"/>
      <c r="G45" s="949">
        <f>SUM(G38:G44)</f>
        <v>0</v>
      </c>
      <c r="H45" s="969"/>
      <c r="I45" s="793"/>
      <c r="J45" s="793"/>
      <c r="K45" s="795"/>
      <c r="L45" s="795"/>
      <c r="M45" s="793"/>
      <c r="N45" s="793"/>
      <c r="O45" s="793"/>
      <c r="P45" s="793"/>
      <c r="Q45" s="793"/>
      <c r="R45" s="793"/>
      <c r="S45" s="793"/>
      <c r="T45" s="793"/>
      <c r="U45" s="793"/>
      <c r="V45" s="793"/>
      <c r="W45" s="793"/>
      <c r="X45" s="793"/>
      <c r="Y45" s="793"/>
      <c r="Z45" s="793"/>
      <c r="AA45" s="793"/>
      <c r="AB45" s="793"/>
      <c r="AC45" s="793"/>
      <c r="AD45" s="793"/>
      <c r="AE45" s="793"/>
      <c r="AF45" s="793"/>
      <c r="AG45" s="793"/>
      <c r="AH45" s="793"/>
      <c r="AI45" s="793"/>
      <c r="AJ45" s="793"/>
      <c r="AK45" s="793"/>
      <c r="AL45" s="793"/>
      <c r="AM45" s="796"/>
      <c r="AN45" s="796"/>
      <c r="AO45" s="796"/>
      <c r="AP45" s="796"/>
      <c r="AQ45" s="796"/>
      <c r="AR45" s="796"/>
      <c r="AS45" s="796"/>
      <c r="AT45" s="796"/>
      <c r="AU45" s="796"/>
      <c r="AV45" s="796"/>
      <c r="AW45" s="796"/>
      <c r="AX45" s="796"/>
      <c r="AY45" s="796"/>
      <c r="AZ45" s="796"/>
      <c r="BA45" s="796"/>
      <c r="BB45" s="796"/>
      <c r="BC45" s="796"/>
      <c r="BD45" s="796"/>
      <c r="BE45" s="796"/>
      <c r="BF45" s="796"/>
      <c r="BG45" s="796"/>
      <c r="BH45" s="796"/>
      <c r="BI45" s="796"/>
      <c r="BJ45" s="796"/>
      <c r="BK45" s="796"/>
      <c r="BL45" s="796"/>
      <c r="BM45" s="796"/>
      <c r="BN45" s="796"/>
      <c r="BO45" s="796"/>
      <c r="BP45" s="796"/>
      <c r="BQ45" s="796"/>
      <c r="BR45" s="796"/>
      <c r="BS45" s="796"/>
      <c r="BT45" s="796"/>
      <c r="BU45" s="796"/>
      <c r="BV45" s="796"/>
      <c r="BW45" s="796"/>
      <c r="BX45" s="796"/>
      <c r="BY45" s="796"/>
      <c r="BZ45" s="796"/>
      <c r="CA45" s="796"/>
    </row>
    <row r="46" spans="1:79" s="792" customFormat="1" x14ac:dyDescent="0.2">
      <c r="A46" s="797"/>
      <c r="B46" s="791"/>
      <c r="C46" s="798"/>
      <c r="D46" s="1073"/>
      <c r="E46" s="791"/>
      <c r="F46" s="1199"/>
      <c r="G46" s="800"/>
      <c r="H46" s="969"/>
      <c r="I46" s="793"/>
      <c r="J46" s="793"/>
      <c r="K46" s="795"/>
      <c r="L46" s="795"/>
      <c r="M46" s="793"/>
      <c r="N46" s="793"/>
      <c r="O46" s="793"/>
      <c r="P46" s="793"/>
      <c r="Q46" s="793"/>
      <c r="R46" s="793"/>
      <c r="S46" s="793"/>
      <c r="T46" s="793"/>
      <c r="U46" s="793"/>
      <c r="V46" s="793"/>
      <c r="W46" s="793"/>
      <c r="X46" s="793"/>
      <c r="Y46" s="793"/>
      <c r="Z46" s="793"/>
      <c r="AA46" s="793"/>
      <c r="AB46" s="793"/>
      <c r="AC46" s="793"/>
      <c r="AD46" s="793"/>
      <c r="AE46" s="793"/>
      <c r="AF46" s="793"/>
      <c r="AG46" s="793"/>
      <c r="AH46" s="793"/>
      <c r="AI46" s="793"/>
      <c r="AJ46" s="793"/>
      <c r="AK46" s="793"/>
      <c r="AL46" s="793"/>
      <c r="AM46" s="796"/>
      <c r="AN46" s="796"/>
      <c r="AO46" s="796"/>
      <c r="AP46" s="796"/>
      <c r="AQ46" s="796"/>
      <c r="AR46" s="796"/>
      <c r="AS46" s="796"/>
      <c r="AT46" s="796"/>
      <c r="AU46" s="796"/>
      <c r="AV46" s="796"/>
      <c r="AW46" s="796"/>
      <c r="AX46" s="796"/>
      <c r="AY46" s="796"/>
      <c r="AZ46" s="796"/>
      <c r="BA46" s="796"/>
      <c r="BB46" s="796"/>
      <c r="BC46" s="796"/>
      <c r="BD46" s="796"/>
      <c r="BE46" s="796"/>
      <c r="BF46" s="796"/>
      <c r="BG46" s="796"/>
      <c r="BH46" s="796"/>
      <c r="BI46" s="796"/>
      <c r="BJ46" s="796"/>
      <c r="BK46" s="796"/>
      <c r="BL46" s="796"/>
      <c r="BM46" s="796"/>
      <c r="BN46" s="796"/>
      <c r="BO46" s="796"/>
      <c r="BP46" s="796"/>
      <c r="BQ46" s="796"/>
      <c r="BR46" s="796"/>
      <c r="BS46" s="796"/>
      <c r="BT46" s="796"/>
      <c r="BU46" s="796"/>
      <c r="BV46" s="796"/>
      <c r="BW46" s="796"/>
      <c r="BX46" s="796"/>
      <c r="BY46" s="796"/>
      <c r="BZ46" s="796"/>
      <c r="CA46" s="796"/>
    </row>
    <row r="47" spans="1:79" s="792" customFormat="1" x14ac:dyDescent="0.2">
      <c r="A47" s="946">
        <f>+A45+1</f>
        <v>3</v>
      </c>
      <c r="B47" s="947"/>
      <c r="C47" s="948" t="s">
        <v>40</v>
      </c>
      <c r="D47" s="1068"/>
      <c r="E47" s="947"/>
      <c r="F47" s="1695"/>
      <c r="G47" s="949"/>
      <c r="H47" s="969"/>
      <c r="I47" s="793"/>
      <c r="J47" s="793"/>
      <c r="K47" s="795"/>
      <c r="L47" s="795"/>
      <c r="M47" s="793"/>
      <c r="N47" s="793"/>
      <c r="O47" s="793"/>
      <c r="P47" s="793"/>
      <c r="Q47" s="793"/>
      <c r="R47" s="793"/>
      <c r="S47" s="793"/>
      <c r="T47" s="793"/>
      <c r="U47" s="793"/>
      <c r="V47" s="793"/>
      <c r="W47" s="793"/>
      <c r="X47" s="793"/>
      <c r="Y47" s="793"/>
      <c r="Z47" s="793"/>
      <c r="AA47" s="793"/>
      <c r="AB47" s="793"/>
      <c r="AC47" s="793"/>
      <c r="AD47" s="793"/>
      <c r="AE47" s="793"/>
      <c r="AF47" s="793"/>
      <c r="AG47" s="793"/>
      <c r="AH47" s="793"/>
      <c r="AI47" s="793"/>
      <c r="AJ47" s="793"/>
      <c r="AK47" s="793"/>
      <c r="AL47" s="793"/>
      <c r="AM47" s="796"/>
      <c r="AN47" s="796"/>
      <c r="AO47" s="796"/>
      <c r="AP47" s="796"/>
      <c r="AQ47" s="796"/>
      <c r="AR47" s="796"/>
      <c r="AS47" s="796"/>
      <c r="AT47" s="796"/>
      <c r="AU47" s="796"/>
      <c r="AV47" s="796"/>
      <c r="AW47" s="796"/>
      <c r="AX47" s="796"/>
      <c r="AY47" s="796"/>
      <c r="AZ47" s="796"/>
      <c r="BA47" s="796"/>
      <c r="BB47" s="796"/>
      <c r="BC47" s="796"/>
      <c r="BD47" s="796"/>
      <c r="BE47" s="796"/>
      <c r="BF47" s="796"/>
      <c r="BG47" s="796"/>
      <c r="BH47" s="796"/>
      <c r="BI47" s="796"/>
      <c r="BJ47" s="796"/>
      <c r="BK47" s="796"/>
      <c r="BL47" s="796"/>
      <c r="BM47" s="796"/>
      <c r="BN47" s="796"/>
      <c r="BO47" s="796"/>
      <c r="BP47" s="796"/>
      <c r="BQ47" s="796"/>
      <c r="BR47" s="796"/>
      <c r="BS47" s="796"/>
      <c r="BT47" s="796"/>
      <c r="BU47" s="796"/>
      <c r="BV47" s="796"/>
      <c r="BW47" s="796"/>
      <c r="BX47" s="796"/>
      <c r="BY47" s="796"/>
      <c r="BZ47" s="796"/>
      <c r="CA47" s="796"/>
    </row>
    <row r="48" spans="1:79" ht="121.5" customHeight="1" x14ac:dyDescent="0.2">
      <c r="A48" s="497">
        <v>1</v>
      </c>
      <c r="B48" s="515"/>
      <c r="C48" s="2199" t="s">
        <v>322</v>
      </c>
      <c r="D48" s="2199"/>
      <c r="E48" s="2199"/>
      <c r="F48" s="2199"/>
      <c r="G48" s="507"/>
    </row>
    <row r="49" spans="1:79" ht="25.5" x14ac:dyDescent="0.2">
      <c r="A49" s="497">
        <v>2</v>
      </c>
      <c r="B49" s="515">
        <v>21112</v>
      </c>
      <c r="C49" s="520" t="s">
        <v>1611</v>
      </c>
      <c r="D49" s="1070" t="s">
        <v>243</v>
      </c>
      <c r="E49" s="1038">
        <v>15.4</v>
      </c>
      <c r="F49" s="2089"/>
      <c r="G49" s="1039">
        <f t="shared" ref="G49" si="3">ROUND(E49*F49,2)</f>
        <v>0</v>
      </c>
    </row>
    <row r="50" spans="1:79" ht="38.25" x14ac:dyDescent="0.2">
      <c r="A50" s="497">
        <v>3</v>
      </c>
      <c r="B50" s="515"/>
      <c r="C50" s="529" t="s">
        <v>324</v>
      </c>
      <c r="D50" s="1070" t="s">
        <v>243</v>
      </c>
      <c r="E50" s="1047">
        <v>18.399999999999999</v>
      </c>
      <c r="F50" s="2089"/>
      <c r="G50" s="1039">
        <f t="shared" ref="G50:G61" si="4">ROUND(E50*F50,2)</f>
        <v>0</v>
      </c>
    </row>
    <row r="51" spans="1:79" ht="25.5" x14ac:dyDescent="0.2">
      <c r="A51" s="497">
        <v>4</v>
      </c>
      <c r="B51" s="515"/>
      <c r="C51" s="530" t="s">
        <v>325</v>
      </c>
      <c r="D51" s="1070" t="s">
        <v>243</v>
      </c>
      <c r="E51" s="1047">
        <v>55</v>
      </c>
      <c r="F51" s="2089"/>
      <c r="G51" s="1039">
        <f t="shared" si="4"/>
        <v>0</v>
      </c>
    </row>
    <row r="52" spans="1:79" ht="30" customHeight="1" x14ac:dyDescent="0.2">
      <c r="A52" s="497">
        <v>5</v>
      </c>
      <c r="B52" s="515"/>
      <c r="C52" s="530" t="s">
        <v>326</v>
      </c>
      <c r="D52" s="1070" t="s">
        <v>243</v>
      </c>
      <c r="E52" s="1047">
        <v>24.9</v>
      </c>
      <c r="F52" s="2089"/>
      <c r="G52" s="1039">
        <f t="shared" si="4"/>
        <v>0</v>
      </c>
    </row>
    <row r="53" spans="1:79" x14ac:dyDescent="0.2">
      <c r="A53" s="497">
        <v>6</v>
      </c>
      <c r="B53" s="515"/>
      <c r="C53" s="530" t="s">
        <v>327</v>
      </c>
      <c r="D53" s="1070" t="s">
        <v>239</v>
      </c>
      <c r="E53" s="1047">
        <v>32</v>
      </c>
      <c r="F53" s="2089"/>
      <c r="G53" s="1039">
        <f t="shared" si="4"/>
        <v>0</v>
      </c>
    </row>
    <row r="54" spans="1:79" ht="25.5" x14ac:dyDescent="0.2">
      <c r="A54" s="497">
        <v>7</v>
      </c>
      <c r="B54" s="515"/>
      <c r="C54" s="520" t="s">
        <v>328</v>
      </c>
      <c r="D54" s="1070" t="s">
        <v>243</v>
      </c>
      <c r="E54" s="1038">
        <v>24</v>
      </c>
      <c r="F54" s="2089"/>
      <c r="G54" s="1039">
        <f t="shared" si="4"/>
        <v>0</v>
      </c>
    </row>
    <row r="55" spans="1:79" ht="38.25" x14ac:dyDescent="0.2">
      <c r="A55" s="497">
        <v>8</v>
      </c>
      <c r="B55" s="515"/>
      <c r="C55" s="520" t="s">
        <v>329</v>
      </c>
      <c r="D55" s="1070" t="s">
        <v>243</v>
      </c>
      <c r="E55" s="1038">
        <v>21.5</v>
      </c>
      <c r="F55" s="2089"/>
      <c r="G55" s="1039">
        <f t="shared" si="4"/>
        <v>0</v>
      </c>
    </row>
    <row r="56" spans="1:79" ht="107.25" customHeight="1" x14ac:dyDescent="0.2">
      <c r="A56" s="497">
        <v>9</v>
      </c>
      <c r="B56" s="515"/>
      <c r="C56" s="520" t="s">
        <v>330</v>
      </c>
      <c r="D56" s="1070" t="s">
        <v>243</v>
      </c>
      <c r="E56" s="1038">
        <v>45</v>
      </c>
      <c r="F56" s="2089"/>
      <c r="G56" s="1039">
        <f t="shared" si="4"/>
        <v>0</v>
      </c>
    </row>
    <row r="57" spans="1:79" x14ac:dyDescent="0.2">
      <c r="A57" s="950">
        <v>10</v>
      </c>
      <c r="B57" s="951"/>
      <c r="C57" s="957" t="s">
        <v>331</v>
      </c>
      <c r="D57" s="1069"/>
      <c r="E57" s="1043"/>
      <c r="F57" s="2090"/>
      <c r="G57" s="1043"/>
    </row>
    <row r="58" spans="1:79" ht="38.25" x14ac:dyDescent="0.2">
      <c r="A58" s="497">
        <v>11</v>
      </c>
      <c r="B58" s="515">
        <v>27111</v>
      </c>
      <c r="C58" s="520" t="s">
        <v>332</v>
      </c>
      <c r="D58" s="1070" t="s">
        <v>231</v>
      </c>
      <c r="E58" s="1038">
        <v>24</v>
      </c>
      <c r="F58" s="2089"/>
      <c r="G58" s="1039">
        <f t="shared" si="4"/>
        <v>0</v>
      </c>
    </row>
    <row r="59" spans="1:79" ht="38.25" x14ac:dyDescent="0.2">
      <c r="A59" s="497">
        <v>12</v>
      </c>
      <c r="B59" s="515">
        <v>27111</v>
      </c>
      <c r="C59" s="520" t="s">
        <v>333</v>
      </c>
      <c r="D59" s="1070" t="s">
        <v>231</v>
      </c>
      <c r="E59" s="1038">
        <v>8</v>
      </c>
      <c r="F59" s="2089"/>
      <c r="G59" s="1039">
        <f t="shared" si="4"/>
        <v>0</v>
      </c>
    </row>
    <row r="60" spans="1:79" ht="25.5" x14ac:dyDescent="0.2">
      <c r="A60" s="497">
        <v>13</v>
      </c>
      <c r="B60" s="515">
        <v>27161</v>
      </c>
      <c r="C60" s="520" t="s">
        <v>334</v>
      </c>
      <c r="D60" s="1070" t="s">
        <v>15</v>
      </c>
      <c r="E60" s="1038">
        <v>4</v>
      </c>
      <c r="F60" s="2089"/>
      <c r="G60" s="1039">
        <f t="shared" si="4"/>
        <v>0</v>
      </c>
    </row>
    <row r="61" spans="1:79" x14ac:dyDescent="0.2">
      <c r="A61" s="497">
        <v>14</v>
      </c>
      <c r="B61" s="515">
        <v>24117</v>
      </c>
      <c r="C61" s="520" t="s">
        <v>335</v>
      </c>
      <c r="D61" s="1070" t="s">
        <v>243</v>
      </c>
      <c r="E61" s="1038">
        <v>4</v>
      </c>
      <c r="F61" s="2089"/>
      <c r="G61" s="1039">
        <f t="shared" si="4"/>
        <v>0</v>
      </c>
    </row>
    <row r="62" spans="1:79" s="792" customFormat="1" x14ac:dyDescent="0.2">
      <c r="A62" s="946">
        <f>A47</f>
        <v>3</v>
      </c>
      <c r="B62" s="947"/>
      <c r="C62" s="948" t="str">
        <f>C47&amp;" - skupaj"</f>
        <v>ZEMELJSKA DELA - skupaj</v>
      </c>
      <c r="D62" s="1068" t="s">
        <v>336</v>
      </c>
      <c r="E62" s="947"/>
      <c r="F62" s="1695"/>
      <c r="G62" s="949">
        <f>SUM(G48:G61)</f>
        <v>0</v>
      </c>
      <c r="H62" s="969"/>
      <c r="I62" s="793"/>
      <c r="J62" s="793"/>
      <c r="K62" s="795"/>
      <c r="L62" s="795"/>
      <c r="M62" s="793"/>
      <c r="N62" s="793"/>
      <c r="O62" s="793"/>
      <c r="P62" s="793"/>
      <c r="Q62" s="793"/>
      <c r="R62" s="793"/>
      <c r="S62" s="793"/>
      <c r="T62" s="793"/>
      <c r="U62" s="793"/>
      <c r="V62" s="793"/>
      <c r="W62" s="793"/>
      <c r="X62" s="793"/>
      <c r="Y62" s="793"/>
      <c r="Z62" s="793"/>
      <c r="AA62" s="793"/>
      <c r="AB62" s="793"/>
      <c r="AC62" s="793"/>
      <c r="AD62" s="793"/>
      <c r="AE62" s="793"/>
      <c r="AF62" s="793"/>
      <c r="AG62" s="793"/>
      <c r="AH62" s="793"/>
      <c r="AI62" s="793"/>
      <c r="AJ62" s="793"/>
      <c r="AK62" s="793"/>
      <c r="AL62" s="793"/>
      <c r="AM62" s="796"/>
      <c r="AN62" s="796"/>
      <c r="AO62" s="796"/>
      <c r="AP62" s="796"/>
      <c r="AQ62" s="796"/>
      <c r="AR62" s="796"/>
      <c r="AS62" s="796"/>
      <c r="AT62" s="796"/>
      <c r="AU62" s="796"/>
      <c r="AV62" s="796"/>
      <c r="AW62" s="796"/>
      <c r="AX62" s="796"/>
      <c r="AY62" s="796"/>
      <c r="AZ62" s="796"/>
      <c r="BA62" s="796"/>
      <c r="BB62" s="796"/>
      <c r="BC62" s="796"/>
      <c r="BD62" s="796"/>
      <c r="BE62" s="796"/>
      <c r="BF62" s="796"/>
      <c r="BG62" s="796"/>
      <c r="BH62" s="796"/>
      <c r="BI62" s="796"/>
      <c r="BJ62" s="796"/>
      <c r="BK62" s="796"/>
      <c r="BL62" s="796"/>
      <c r="BM62" s="796"/>
      <c r="BN62" s="796"/>
      <c r="BO62" s="796"/>
      <c r="BP62" s="796"/>
      <c r="BQ62" s="796"/>
      <c r="BR62" s="796"/>
      <c r="BS62" s="796"/>
      <c r="BT62" s="796"/>
      <c r="BU62" s="796"/>
      <c r="BV62" s="796"/>
      <c r="BW62" s="796"/>
      <c r="BX62" s="796"/>
      <c r="BY62" s="796"/>
      <c r="BZ62" s="796"/>
      <c r="CA62" s="796"/>
    </row>
    <row r="63" spans="1:79" s="792" customFormat="1" x14ac:dyDescent="0.2">
      <c r="A63" s="797"/>
      <c r="B63" s="791"/>
      <c r="C63" s="798"/>
      <c r="D63" s="1073"/>
      <c r="E63" s="791"/>
      <c r="F63" s="1199"/>
      <c r="G63" s="800"/>
      <c r="H63" s="969"/>
      <c r="I63" s="793"/>
      <c r="J63" s="793"/>
      <c r="K63" s="795"/>
      <c r="L63" s="795"/>
      <c r="M63" s="793"/>
      <c r="N63" s="793"/>
      <c r="O63" s="793"/>
      <c r="P63" s="793"/>
      <c r="Q63" s="793"/>
      <c r="R63" s="793"/>
      <c r="S63" s="793"/>
      <c r="T63" s="793"/>
      <c r="U63" s="793"/>
      <c r="V63" s="793"/>
      <c r="W63" s="793"/>
      <c r="X63" s="793"/>
      <c r="Y63" s="793"/>
      <c r="Z63" s="793"/>
      <c r="AA63" s="793"/>
      <c r="AB63" s="793"/>
      <c r="AC63" s="793"/>
      <c r="AD63" s="793"/>
      <c r="AE63" s="793"/>
      <c r="AF63" s="793"/>
      <c r="AG63" s="793"/>
      <c r="AH63" s="793"/>
      <c r="AI63" s="793"/>
      <c r="AJ63" s="793"/>
      <c r="AK63" s="793"/>
      <c r="AL63" s="793"/>
      <c r="AM63" s="796"/>
      <c r="AN63" s="796"/>
      <c r="AO63" s="796"/>
      <c r="AP63" s="796"/>
      <c r="AQ63" s="796"/>
      <c r="AR63" s="796"/>
      <c r="AS63" s="796"/>
      <c r="AT63" s="796"/>
      <c r="AU63" s="796"/>
      <c r="AV63" s="796"/>
      <c r="AW63" s="796"/>
      <c r="AX63" s="796"/>
      <c r="AY63" s="796"/>
      <c r="AZ63" s="796"/>
      <c r="BA63" s="796"/>
      <c r="BB63" s="796"/>
      <c r="BC63" s="796"/>
      <c r="BD63" s="796"/>
      <c r="BE63" s="796"/>
      <c r="BF63" s="796"/>
      <c r="BG63" s="796"/>
      <c r="BH63" s="796"/>
      <c r="BI63" s="796"/>
      <c r="BJ63" s="796"/>
      <c r="BK63" s="796"/>
      <c r="BL63" s="796"/>
      <c r="BM63" s="796"/>
      <c r="BN63" s="796"/>
      <c r="BO63" s="796"/>
      <c r="BP63" s="796"/>
      <c r="BQ63" s="796"/>
      <c r="BR63" s="796"/>
      <c r="BS63" s="796"/>
      <c r="BT63" s="796"/>
      <c r="BU63" s="796"/>
      <c r="BV63" s="796"/>
      <c r="BW63" s="796"/>
      <c r="BX63" s="796"/>
      <c r="BY63" s="796"/>
      <c r="BZ63" s="796"/>
      <c r="CA63" s="796"/>
    </row>
    <row r="64" spans="1:79" s="792" customFormat="1" x14ac:dyDescent="0.2">
      <c r="A64" s="946">
        <f>+A47+1</f>
        <v>4</v>
      </c>
      <c r="B64" s="947"/>
      <c r="C64" s="948" t="s">
        <v>265</v>
      </c>
      <c r="D64" s="1068"/>
      <c r="E64" s="947"/>
      <c r="F64" s="1695"/>
      <c r="G64" s="949"/>
      <c r="H64" s="969"/>
      <c r="I64" s="793"/>
      <c r="J64" s="793"/>
      <c r="K64" s="795"/>
      <c r="L64" s="795"/>
      <c r="M64" s="793"/>
      <c r="N64" s="793"/>
      <c r="O64" s="793"/>
      <c r="P64" s="793"/>
      <c r="Q64" s="793"/>
      <c r="R64" s="793"/>
      <c r="S64" s="793"/>
      <c r="T64" s="793"/>
      <c r="U64" s="793"/>
      <c r="V64" s="793"/>
      <c r="W64" s="793"/>
      <c r="X64" s="793"/>
      <c r="Y64" s="793"/>
      <c r="Z64" s="793"/>
      <c r="AA64" s="793"/>
      <c r="AB64" s="793"/>
      <c r="AC64" s="793"/>
      <c r="AD64" s="793"/>
      <c r="AE64" s="793"/>
      <c r="AF64" s="793"/>
      <c r="AG64" s="793"/>
      <c r="AH64" s="793"/>
      <c r="AI64" s="793"/>
      <c r="AJ64" s="793"/>
      <c r="AK64" s="793"/>
      <c r="AL64" s="793"/>
      <c r="AM64" s="796"/>
      <c r="AN64" s="796"/>
      <c r="AO64" s="796"/>
      <c r="AP64" s="796"/>
      <c r="AQ64" s="796"/>
      <c r="AR64" s="796"/>
      <c r="AS64" s="796"/>
      <c r="AT64" s="796"/>
      <c r="AU64" s="796"/>
      <c r="AV64" s="796"/>
      <c r="AW64" s="796"/>
      <c r="AX64" s="796"/>
      <c r="AY64" s="796"/>
      <c r="AZ64" s="796"/>
      <c r="BA64" s="796"/>
      <c r="BB64" s="796"/>
      <c r="BC64" s="796"/>
      <c r="BD64" s="796"/>
      <c r="BE64" s="796"/>
      <c r="BF64" s="796"/>
      <c r="BG64" s="796"/>
      <c r="BH64" s="796"/>
      <c r="BI64" s="796"/>
      <c r="BJ64" s="796"/>
      <c r="BK64" s="796"/>
      <c r="BL64" s="796"/>
      <c r="BM64" s="796"/>
      <c r="BN64" s="796"/>
      <c r="BO64" s="796"/>
      <c r="BP64" s="796"/>
      <c r="BQ64" s="796"/>
      <c r="BR64" s="796"/>
      <c r="BS64" s="796"/>
      <c r="BT64" s="796"/>
      <c r="BU64" s="796"/>
      <c r="BV64" s="796"/>
      <c r="BW64" s="796"/>
      <c r="BX64" s="796"/>
      <c r="BY64" s="796"/>
      <c r="BZ64" s="796"/>
      <c r="CA64" s="796"/>
    </row>
    <row r="65" spans="1:8" x14ac:dyDescent="0.2">
      <c r="A65" s="950">
        <v>1</v>
      </c>
      <c r="B65" s="951"/>
      <c r="C65" s="973" t="s">
        <v>337</v>
      </c>
      <c r="D65" s="1074"/>
      <c r="E65" s="958"/>
      <c r="F65" s="955"/>
      <c r="G65" s="956"/>
    </row>
    <row r="66" spans="1:8" ht="51" x14ac:dyDescent="0.2">
      <c r="A66" s="497">
        <v>2</v>
      </c>
      <c r="B66" s="508">
        <v>55327</v>
      </c>
      <c r="C66" s="509" t="s">
        <v>338</v>
      </c>
      <c r="D66" s="2009" t="s">
        <v>239</v>
      </c>
      <c r="E66" s="1048">
        <v>34.5</v>
      </c>
      <c r="F66" s="2089"/>
      <c r="G66" s="1039">
        <f t="shared" ref="G66" si="5">ROUND(E66*F66,2)</f>
        <v>0</v>
      </c>
    </row>
    <row r="67" spans="1:8" ht="25.5" x14ac:dyDescent="0.2">
      <c r="A67" s="510">
        <v>3</v>
      </c>
      <c r="B67" s="498"/>
      <c r="C67" s="504" t="s">
        <v>339</v>
      </c>
      <c r="D67" s="1703" t="s">
        <v>239</v>
      </c>
      <c r="E67" s="1049">
        <v>34.5</v>
      </c>
      <c r="F67" s="2089"/>
      <c r="G67" s="1039">
        <f t="shared" ref="G67:G68" si="6">ROUND(E67*F67,2)</f>
        <v>0</v>
      </c>
    </row>
    <row r="68" spans="1:8" ht="25.5" x14ac:dyDescent="0.2">
      <c r="A68" s="510">
        <v>4</v>
      </c>
      <c r="B68" s="498"/>
      <c r="C68" s="504" t="s">
        <v>340</v>
      </c>
      <c r="D68" s="1703" t="s">
        <v>239</v>
      </c>
      <c r="E68" s="1049">
        <v>34.5</v>
      </c>
      <c r="F68" s="2089"/>
      <c r="G68" s="1039">
        <f t="shared" si="6"/>
        <v>0</v>
      </c>
    </row>
    <row r="69" spans="1:8" x14ac:dyDescent="0.2">
      <c r="A69" s="975">
        <v>5</v>
      </c>
      <c r="B69" s="976"/>
      <c r="C69" s="977" t="s">
        <v>341</v>
      </c>
      <c r="D69" s="2010"/>
      <c r="E69" s="979"/>
      <c r="F69" s="980"/>
      <c r="G69" s="981"/>
    </row>
    <row r="70" spans="1:8" ht="80.25" customHeight="1" x14ac:dyDescent="0.2">
      <c r="A70" s="510">
        <v>6</v>
      </c>
      <c r="B70" s="498"/>
      <c r="C70" s="2197" t="s">
        <v>342</v>
      </c>
      <c r="D70" s="2197"/>
      <c r="E70" s="2197"/>
      <c r="F70" s="2197"/>
      <c r="G70" s="511"/>
    </row>
    <row r="71" spans="1:8" ht="38.25" x14ac:dyDescent="0.2">
      <c r="A71" s="510">
        <v>7</v>
      </c>
      <c r="B71" s="498"/>
      <c r="C71" s="504" t="s">
        <v>343</v>
      </c>
      <c r="D71" s="1703" t="s">
        <v>243</v>
      </c>
      <c r="E71" s="1049">
        <v>2.5</v>
      </c>
      <c r="F71" s="2089"/>
      <c r="G71" s="1039">
        <f t="shared" ref="G71" si="7">ROUND(E71*F71,2)</f>
        <v>0</v>
      </c>
    </row>
    <row r="72" spans="1:8" ht="25.5" x14ac:dyDescent="0.2">
      <c r="A72" s="510">
        <v>8</v>
      </c>
      <c r="B72" s="498"/>
      <c r="C72" s="502" t="s">
        <v>344</v>
      </c>
      <c r="D72" s="1703" t="s">
        <v>243</v>
      </c>
      <c r="E72" s="1049">
        <v>19.399999999999999</v>
      </c>
      <c r="F72" s="2089"/>
      <c r="G72" s="1039">
        <f t="shared" ref="G72:G79" si="8">ROUND(E72*F72,2)</f>
        <v>0</v>
      </c>
    </row>
    <row r="73" spans="1:8" ht="25.5" x14ac:dyDescent="0.2">
      <c r="A73" s="510">
        <v>9</v>
      </c>
      <c r="B73" s="501">
        <v>53343</v>
      </c>
      <c r="C73" s="502" t="s">
        <v>345</v>
      </c>
      <c r="D73" s="2011" t="s">
        <v>243</v>
      </c>
      <c r="E73" s="1050">
        <v>27.8</v>
      </c>
      <c r="F73" s="2089"/>
      <c r="G73" s="1039">
        <f t="shared" si="8"/>
        <v>0</v>
      </c>
    </row>
    <row r="74" spans="1:8" ht="25.5" x14ac:dyDescent="0.2">
      <c r="A74" s="510">
        <v>10</v>
      </c>
      <c r="B74" s="501">
        <v>53111</v>
      </c>
      <c r="C74" s="502" t="s">
        <v>346</v>
      </c>
      <c r="D74" s="2011" t="s">
        <v>243</v>
      </c>
      <c r="E74" s="1050">
        <v>8.5</v>
      </c>
      <c r="F74" s="2089"/>
      <c r="G74" s="1039">
        <f t="shared" si="8"/>
        <v>0</v>
      </c>
    </row>
    <row r="75" spans="1:8" x14ac:dyDescent="0.2">
      <c r="A75" s="510">
        <v>11</v>
      </c>
      <c r="B75" s="498"/>
      <c r="C75" s="504" t="s">
        <v>347</v>
      </c>
      <c r="D75" s="1703" t="s">
        <v>239</v>
      </c>
      <c r="E75" s="1049">
        <v>8</v>
      </c>
      <c r="F75" s="2089"/>
      <c r="G75" s="1039">
        <f t="shared" si="8"/>
        <v>0</v>
      </c>
    </row>
    <row r="76" spans="1:8" x14ac:dyDescent="0.2">
      <c r="A76" s="975">
        <v>12</v>
      </c>
      <c r="B76" s="976"/>
      <c r="C76" s="977" t="s">
        <v>348</v>
      </c>
      <c r="D76" s="2010"/>
      <c r="E76" s="979"/>
      <c r="F76" s="2092"/>
      <c r="G76" s="979"/>
    </row>
    <row r="77" spans="1:8" ht="38.25" x14ac:dyDescent="0.2">
      <c r="A77" s="510">
        <v>13</v>
      </c>
      <c r="B77" s="498">
        <v>52222</v>
      </c>
      <c r="C77" s="504" t="s">
        <v>349</v>
      </c>
      <c r="D77" s="1703" t="s">
        <v>350</v>
      </c>
      <c r="E77" s="1049">
        <v>2204</v>
      </c>
      <c r="F77" s="2089"/>
      <c r="G77" s="1039">
        <f t="shared" si="8"/>
        <v>0</v>
      </c>
      <c r="H77" s="972"/>
    </row>
    <row r="78" spans="1:8" ht="38.25" x14ac:dyDescent="0.2">
      <c r="A78" s="510">
        <v>14</v>
      </c>
      <c r="B78" s="498"/>
      <c r="C78" s="504" t="s">
        <v>351</v>
      </c>
      <c r="D78" s="1703" t="s">
        <v>350</v>
      </c>
      <c r="E78" s="1049">
        <v>8650</v>
      </c>
      <c r="F78" s="2089"/>
      <c r="G78" s="1039">
        <f t="shared" si="8"/>
        <v>0</v>
      </c>
      <c r="H78" s="972"/>
    </row>
    <row r="79" spans="1:8" ht="25.5" x14ac:dyDescent="0.2">
      <c r="A79" s="510">
        <v>15</v>
      </c>
      <c r="B79" s="498"/>
      <c r="C79" s="504" t="s">
        <v>352</v>
      </c>
      <c r="D79" s="1703" t="s">
        <v>15</v>
      </c>
      <c r="E79" s="1049">
        <v>4</v>
      </c>
      <c r="F79" s="2089"/>
      <c r="G79" s="1039">
        <f t="shared" si="8"/>
        <v>0</v>
      </c>
    </row>
    <row r="80" spans="1:8" x14ac:dyDescent="0.2">
      <c r="A80" s="975">
        <v>16</v>
      </c>
      <c r="B80" s="976"/>
      <c r="C80" s="977" t="s">
        <v>353</v>
      </c>
      <c r="D80" s="2010"/>
      <c r="E80" s="979"/>
      <c r="F80" s="980"/>
      <c r="G80" s="981"/>
    </row>
    <row r="81" spans="1:7" ht="27" customHeight="1" x14ac:dyDescent="0.2">
      <c r="A81" s="510">
        <v>17</v>
      </c>
      <c r="B81" s="498"/>
      <c r="C81" s="2197" t="s">
        <v>354</v>
      </c>
      <c r="D81" s="2197"/>
      <c r="E81" s="2197"/>
      <c r="F81" s="2197"/>
      <c r="G81" s="511"/>
    </row>
    <row r="82" spans="1:7" x14ac:dyDescent="0.2">
      <c r="A82" s="510">
        <v>18</v>
      </c>
      <c r="B82" s="501">
        <v>51211</v>
      </c>
      <c r="C82" s="502" t="s">
        <v>355</v>
      </c>
      <c r="D82" s="2011" t="s">
        <v>239</v>
      </c>
      <c r="E82" s="1050">
        <v>36</v>
      </c>
      <c r="F82" s="2089"/>
      <c r="G82" s="1039">
        <f t="shared" ref="G82" si="9">ROUND(E82*F82,2)</f>
        <v>0</v>
      </c>
    </row>
    <row r="83" spans="1:7" ht="26.25" customHeight="1" x14ac:dyDescent="0.2">
      <c r="A83" s="510">
        <v>19</v>
      </c>
      <c r="B83" s="501">
        <v>51331</v>
      </c>
      <c r="C83" s="502" t="s">
        <v>356</v>
      </c>
      <c r="D83" s="2011" t="s">
        <v>239</v>
      </c>
      <c r="E83" s="1050">
        <v>1.2</v>
      </c>
      <c r="F83" s="2089"/>
      <c r="G83" s="1039">
        <f t="shared" ref="G83:G96" si="10">ROUND(E83*F83,2)</f>
        <v>0</v>
      </c>
    </row>
    <row r="84" spans="1:7" ht="27.75" customHeight="1" x14ac:dyDescent="0.2">
      <c r="A84" s="510">
        <v>20</v>
      </c>
      <c r="B84" s="498"/>
      <c r="C84" s="504" t="s">
        <v>357</v>
      </c>
      <c r="D84" s="1703" t="s">
        <v>231</v>
      </c>
      <c r="E84" s="1052">
        <v>82</v>
      </c>
      <c r="F84" s="2089"/>
      <c r="G84" s="1039">
        <f t="shared" si="10"/>
        <v>0</v>
      </c>
    </row>
    <row r="85" spans="1:7" ht="76.5" x14ac:dyDescent="0.2">
      <c r="A85" s="2191">
        <v>21</v>
      </c>
      <c r="B85" s="2192"/>
      <c r="C85" s="2193" t="s">
        <v>2998</v>
      </c>
      <c r="D85" s="2194" t="s">
        <v>243</v>
      </c>
      <c r="E85" s="2195">
        <v>10.5</v>
      </c>
      <c r="F85" s="2089"/>
      <c r="G85" s="1039">
        <f t="shared" si="10"/>
        <v>0</v>
      </c>
    </row>
    <row r="86" spans="1:7" x14ac:dyDescent="0.2">
      <c r="A86" s="975">
        <v>22</v>
      </c>
      <c r="B86" s="976"/>
      <c r="C86" s="977" t="s">
        <v>358</v>
      </c>
      <c r="D86" s="2010"/>
      <c r="E86" s="1053"/>
      <c r="F86" s="2092"/>
      <c r="G86" s="1053"/>
    </row>
    <row r="87" spans="1:7" ht="63.75" x14ac:dyDescent="0.2">
      <c r="A87" s="510">
        <v>23</v>
      </c>
      <c r="B87" s="498"/>
      <c r="C87" s="504" t="s">
        <v>1612</v>
      </c>
      <c r="D87" s="1703" t="s">
        <v>350</v>
      </c>
      <c r="E87" s="1052">
        <v>13180</v>
      </c>
      <c r="F87" s="2089"/>
      <c r="G87" s="1039">
        <f t="shared" si="10"/>
        <v>0</v>
      </c>
    </row>
    <row r="88" spans="1:7" ht="63.75" x14ac:dyDescent="0.2">
      <c r="A88" s="510">
        <v>24</v>
      </c>
      <c r="B88" s="498"/>
      <c r="C88" s="504" t="s">
        <v>1613</v>
      </c>
      <c r="D88" s="1703" t="s">
        <v>350</v>
      </c>
      <c r="E88" s="1052">
        <v>845</v>
      </c>
      <c r="F88" s="2089"/>
      <c r="G88" s="1039">
        <f t="shared" si="10"/>
        <v>0</v>
      </c>
    </row>
    <row r="89" spans="1:7" x14ac:dyDescent="0.2">
      <c r="A89" s="510">
        <v>25</v>
      </c>
      <c r="B89" s="498"/>
      <c r="C89" s="2125" t="s">
        <v>361</v>
      </c>
      <c r="D89" s="1703" t="s">
        <v>239</v>
      </c>
      <c r="E89" s="1052">
        <v>347</v>
      </c>
      <c r="F89" s="2089"/>
      <c r="G89" s="1039">
        <f t="shared" si="10"/>
        <v>0</v>
      </c>
    </row>
    <row r="90" spans="1:7" x14ac:dyDescent="0.2">
      <c r="A90" s="510">
        <v>26</v>
      </c>
      <c r="B90" s="498">
        <v>73881</v>
      </c>
      <c r="C90" s="504" t="s">
        <v>362</v>
      </c>
      <c r="D90" s="1703" t="s">
        <v>231</v>
      </c>
      <c r="E90" s="1052">
        <v>120</v>
      </c>
      <c r="F90" s="2089"/>
      <c r="G90" s="1039">
        <f t="shared" si="10"/>
        <v>0</v>
      </c>
    </row>
    <row r="91" spans="1:7" x14ac:dyDescent="0.2">
      <c r="A91" s="975">
        <v>27</v>
      </c>
      <c r="B91" s="976"/>
      <c r="C91" s="977" t="s">
        <v>363</v>
      </c>
      <c r="D91" s="2010"/>
      <c r="E91" s="1054"/>
      <c r="F91" s="2092"/>
      <c r="G91" s="1053"/>
    </row>
    <row r="92" spans="1:7" ht="25.5" x14ac:dyDescent="0.2">
      <c r="A92" s="510">
        <v>28</v>
      </c>
      <c r="B92" s="498">
        <v>43732</v>
      </c>
      <c r="C92" s="504" t="s">
        <v>364</v>
      </c>
      <c r="D92" s="1703" t="s">
        <v>15</v>
      </c>
      <c r="E92" s="1052">
        <v>25</v>
      </c>
      <c r="F92" s="2089"/>
      <c r="G92" s="1039">
        <f t="shared" si="10"/>
        <v>0</v>
      </c>
    </row>
    <row r="93" spans="1:7" x14ac:dyDescent="0.2">
      <c r="A93" s="975">
        <v>29</v>
      </c>
      <c r="B93" s="976"/>
      <c r="C93" s="977" t="s">
        <v>227</v>
      </c>
      <c r="D93" s="2010"/>
      <c r="E93" s="1054"/>
      <c r="F93" s="2092"/>
      <c r="G93" s="1053"/>
    </row>
    <row r="94" spans="1:7" ht="38.25" x14ac:dyDescent="0.2">
      <c r="A94" s="510">
        <v>30</v>
      </c>
      <c r="B94" s="498"/>
      <c r="C94" s="2080" t="s">
        <v>2951</v>
      </c>
      <c r="D94" s="2012" t="s">
        <v>231</v>
      </c>
      <c r="E94" s="1049">
        <v>48</v>
      </c>
      <c r="F94" s="2089"/>
      <c r="G94" s="1039">
        <f t="shared" si="10"/>
        <v>0</v>
      </c>
    </row>
    <row r="95" spans="1:7" ht="38.25" x14ac:dyDescent="0.2">
      <c r="A95" s="510">
        <v>31</v>
      </c>
      <c r="B95" s="498"/>
      <c r="C95" s="504" t="s">
        <v>1614</v>
      </c>
      <c r="D95" s="2012" t="s">
        <v>231</v>
      </c>
      <c r="E95" s="1049">
        <v>57</v>
      </c>
      <c r="F95" s="2089"/>
      <c r="G95" s="1039">
        <f t="shared" si="10"/>
        <v>0</v>
      </c>
    </row>
    <row r="96" spans="1:7" ht="76.5" x14ac:dyDescent="0.2">
      <c r="A96" s="510">
        <v>32</v>
      </c>
      <c r="B96" s="498"/>
      <c r="C96" s="504" t="s">
        <v>366</v>
      </c>
      <c r="D96" s="2012" t="s">
        <v>239</v>
      </c>
      <c r="E96" s="1049">
        <v>44.5</v>
      </c>
      <c r="F96" s="2089"/>
      <c r="G96" s="1039">
        <f t="shared" si="10"/>
        <v>0</v>
      </c>
    </row>
    <row r="97" spans="1:79" s="792" customFormat="1" x14ac:dyDescent="0.2">
      <c r="A97" s="962">
        <f>A64</f>
        <v>4</v>
      </c>
      <c r="B97" s="963"/>
      <c r="C97" s="964" t="str">
        <f>C64&amp;" - skupaj"</f>
        <v>GRADBENA IN OBRTNIŠKA DELA - skupaj</v>
      </c>
      <c r="D97" s="1116" t="s">
        <v>336</v>
      </c>
      <c r="E97" s="963"/>
      <c r="F97" s="1700"/>
      <c r="G97" s="966">
        <f>SUM(G65:G96)</f>
        <v>0</v>
      </c>
      <c r="H97" s="969"/>
      <c r="I97" s="793"/>
      <c r="J97" s="793"/>
      <c r="K97" s="795"/>
      <c r="L97" s="795"/>
      <c r="M97" s="793"/>
      <c r="N97" s="793"/>
      <c r="O97" s="793"/>
      <c r="P97" s="793"/>
      <c r="Q97" s="793"/>
      <c r="R97" s="793"/>
      <c r="S97" s="793"/>
      <c r="T97" s="793"/>
      <c r="U97" s="793"/>
      <c r="V97" s="793"/>
      <c r="W97" s="793"/>
      <c r="X97" s="793"/>
      <c r="Y97" s="793"/>
      <c r="Z97" s="793"/>
      <c r="AA97" s="793"/>
      <c r="AB97" s="793"/>
      <c r="AC97" s="793"/>
      <c r="AD97" s="793"/>
      <c r="AE97" s="793"/>
      <c r="AF97" s="793"/>
      <c r="AG97" s="793"/>
      <c r="AH97" s="793"/>
      <c r="AI97" s="793"/>
      <c r="AJ97" s="793"/>
      <c r="AK97" s="793"/>
      <c r="AL97" s="793"/>
      <c r="AM97" s="796"/>
      <c r="AN97" s="796"/>
      <c r="AO97" s="796"/>
      <c r="AP97" s="796"/>
      <c r="AQ97" s="796"/>
      <c r="AR97" s="796"/>
      <c r="AS97" s="796"/>
      <c r="AT97" s="796"/>
      <c r="AU97" s="796"/>
      <c r="AV97" s="796"/>
      <c r="AW97" s="796"/>
      <c r="AX97" s="796"/>
      <c r="AY97" s="796"/>
      <c r="AZ97" s="796"/>
      <c r="BA97" s="796"/>
      <c r="BB97" s="796"/>
      <c r="BC97" s="796"/>
      <c r="BD97" s="796"/>
      <c r="BE97" s="796"/>
      <c r="BF97" s="796"/>
      <c r="BG97" s="796"/>
      <c r="BH97" s="796"/>
      <c r="BI97" s="796"/>
      <c r="BJ97" s="796"/>
      <c r="BK97" s="796"/>
      <c r="BL97" s="796"/>
      <c r="BM97" s="796"/>
      <c r="BN97" s="796"/>
      <c r="BO97" s="796"/>
      <c r="BP97" s="796"/>
      <c r="BQ97" s="796"/>
      <c r="BR97" s="796"/>
      <c r="BS97" s="796"/>
      <c r="BT97" s="796"/>
      <c r="BU97" s="796"/>
      <c r="BV97" s="796"/>
      <c r="BW97" s="796"/>
      <c r="BX97" s="796"/>
      <c r="BY97" s="796"/>
      <c r="BZ97" s="796"/>
      <c r="CA97" s="796"/>
    </row>
    <row r="98" spans="1:79" s="792" customFormat="1" x14ac:dyDescent="0.2">
      <c r="A98" s="797"/>
      <c r="B98" s="791"/>
      <c r="C98" s="798"/>
      <c r="D98" s="1073"/>
      <c r="E98" s="791"/>
      <c r="F98" s="1199"/>
      <c r="G98" s="800"/>
      <c r="H98" s="969"/>
      <c r="I98" s="793"/>
      <c r="J98" s="793"/>
      <c r="K98" s="795"/>
      <c r="L98" s="795"/>
      <c r="M98" s="793"/>
      <c r="N98" s="793"/>
      <c r="O98" s="793"/>
      <c r="P98" s="793"/>
      <c r="Q98" s="793"/>
      <c r="R98" s="793"/>
      <c r="S98" s="793"/>
      <c r="T98" s="793"/>
      <c r="U98" s="793"/>
      <c r="V98" s="793"/>
      <c r="W98" s="793"/>
      <c r="X98" s="793"/>
      <c r="Y98" s="793"/>
      <c r="Z98" s="793"/>
      <c r="AA98" s="793"/>
      <c r="AB98" s="793"/>
      <c r="AC98" s="793"/>
      <c r="AD98" s="793"/>
      <c r="AE98" s="793"/>
      <c r="AF98" s="793"/>
      <c r="AG98" s="793"/>
      <c r="AH98" s="793"/>
      <c r="AI98" s="793"/>
      <c r="AJ98" s="793"/>
      <c r="AK98" s="793"/>
      <c r="AL98" s="793"/>
      <c r="AM98" s="796"/>
      <c r="AN98" s="796"/>
      <c r="AO98" s="796"/>
      <c r="AP98" s="796"/>
      <c r="AQ98" s="796"/>
      <c r="AR98" s="796"/>
      <c r="AS98" s="796"/>
      <c r="AT98" s="796"/>
      <c r="AU98" s="796"/>
      <c r="AV98" s="796"/>
      <c r="AW98" s="796"/>
      <c r="AX98" s="796"/>
      <c r="AY98" s="796"/>
      <c r="AZ98" s="796"/>
      <c r="BA98" s="796"/>
      <c r="BB98" s="796"/>
      <c r="BC98" s="796"/>
      <c r="BD98" s="796"/>
      <c r="BE98" s="796"/>
      <c r="BF98" s="796"/>
      <c r="BG98" s="796"/>
      <c r="BH98" s="796"/>
      <c r="BI98" s="796"/>
      <c r="BJ98" s="796"/>
      <c r="BK98" s="796"/>
      <c r="BL98" s="796"/>
      <c r="BM98" s="796"/>
      <c r="BN98" s="796"/>
      <c r="BO98" s="796"/>
      <c r="BP98" s="796"/>
      <c r="BQ98" s="796"/>
      <c r="BR98" s="796"/>
      <c r="BS98" s="796"/>
      <c r="BT98" s="796"/>
      <c r="BU98" s="796"/>
      <c r="BV98" s="796"/>
      <c r="BW98" s="796"/>
      <c r="BX98" s="796"/>
      <c r="BY98" s="796"/>
      <c r="BZ98" s="796"/>
      <c r="CA98" s="796"/>
    </row>
    <row r="99" spans="1:79" s="792" customFormat="1" x14ac:dyDescent="0.2">
      <c r="A99" s="962">
        <f>+A97+1</f>
        <v>5</v>
      </c>
      <c r="B99" s="963"/>
      <c r="C99" s="964" t="s">
        <v>168</v>
      </c>
      <c r="D99" s="1116"/>
      <c r="E99" s="963"/>
      <c r="F99" s="1700"/>
      <c r="G99" s="966"/>
      <c r="H99" s="969"/>
      <c r="I99" s="793"/>
      <c r="J99" s="793"/>
      <c r="K99" s="795"/>
      <c r="L99" s="795"/>
      <c r="M99" s="793"/>
      <c r="N99" s="793"/>
      <c r="O99" s="793"/>
      <c r="P99" s="793"/>
      <c r="Q99" s="793"/>
      <c r="R99" s="793"/>
      <c r="S99" s="793"/>
      <c r="T99" s="793"/>
      <c r="U99" s="793"/>
      <c r="V99" s="793"/>
      <c r="W99" s="793"/>
      <c r="X99" s="793"/>
      <c r="Y99" s="793"/>
      <c r="Z99" s="793"/>
      <c r="AA99" s="793"/>
      <c r="AB99" s="793"/>
      <c r="AC99" s="793"/>
      <c r="AD99" s="793"/>
      <c r="AE99" s="793"/>
      <c r="AF99" s="793"/>
      <c r="AG99" s="793"/>
      <c r="AH99" s="793"/>
      <c r="AI99" s="793"/>
      <c r="AJ99" s="793"/>
      <c r="AK99" s="793"/>
      <c r="AL99" s="793"/>
      <c r="AM99" s="796"/>
      <c r="AN99" s="796"/>
      <c r="AO99" s="796"/>
      <c r="AP99" s="796"/>
      <c r="AQ99" s="796"/>
      <c r="AR99" s="796"/>
      <c r="AS99" s="796"/>
      <c r="AT99" s="796"/>
      <c r="AU99" s="796"/>
      <c r="AV99" s="796"/>
      <c r="AW99" s="796"/>
      <c r="AX99" s="796"/>
      <c r="AY99" s="796"/>
      <c r="AZ99" s="796"/>
      <c r="BA99" s="796"/>
      <c r="BB99" s="796"/>
      <c r="BC99" s="796"/>
      <c r="BD99" s="796"/>
      <c r="BE99" s="796"/>
      <c r="BF99" s="796"/>
      <c r="BG99" s="796"/>
      <c r="BH99" s="796"/>
      <c r="BI99" s="796"/>
      <c r="BJ99" s="796"/>
      <c r="BK99" s="796"/>
      <c r="BL99" s="796"/>
      <c r="BM99" s="796"/>
      <c r="BN99" s="796"/>
      <c r="BO99" s="796"/>
      <c r="BP99" s="796"/>
      <c r="BQ99" s="796"/>
      <c r="BR99" s="796"/>
      <c r="BS99" s="796"/>
      <c r="BT99" s="796"/>
      <c r="BU99" s="796"/>
      <c r="BV99" s="796"/>
      <c r="BW99" s="796"/>
      <c r="BX99" s="796"/>
      <c r="BY99" s="796"/>
      <c r="BZ99" s="796"/>
      <c r="CA99" s="796"/>
    </row>
    <row r="100" spans="1:79" s="792" customFormat="1" x14ac:dyDescent="0.2">
      <c r="A100" s="801">
        <v>1</v>
      </c>
      <c r="B100" s="802">
        <v>79311</v>
      </c>
      <c r="C100" s="803" t="s">
        <v>169</v>
      </c>
      <c r="D100" s="2013" t="s">
        <v>170</v>
      </c>
      <c r="E100" s="1049">
        <v>150</v>
      </c>
      <c r="F100" s="2093">
        <v>45</v>
      </c>
      <c r="G100" s="1039">
        <f t="shared" ref="G100" si="11">ROUND(E100*F100,2)</f>
        <v>6750</v>
      </c>
      <c r="H100" s="969"/>
      <c r="I100" s="806"/>
      <c r="J100" s="806"/>
      <c r="K100" s="807"/>
      <c r="L100" s="807"/>
      <c r="M100" s="806"/>
      <c r="N100" s="806"/>
      <c r="O100" s="806"/>
      <c r="P100" s="806"/>
      <c r="Q100" s="806"/>
      <c r="R100" s="806"/>
      <c r="S100" s="806"/>
      <c r="T100" s="806"/>
      <c r="U100" s="806"/>
      <c r="V100" s="806"/>
      <c r="W100" s="806"/>
      <c r="X100" s="806"/>
      <c r="Y100" s="806"/>
      <c r="Z100" s="806"/>
      <c r="AA100" s="806"/>
      <c r="AB100" s="806"/>
      <c r="AC100" s="806"/>
      <c r="AD100" s="806"/>
      <c r="AE100" s="806"/>
      <c r="AF100" s="806"/>
      <c r="AG100" s="806"/>
      <c r="AH100" s="806"/>
      <c r="AI100" s="806"/>
      <c r="AJ100" s="806"/>
      <c r="AK100" s="806"/>
      <c r="AL100" s="806"/>
      <c r="AM100" s="796"/>
      <c r="AN100" s="796"/>
      <c r="AO100" s="796"/>
      <c r="AP100" s="796"/>
      <c r="AQ100" s="796"/>
      <c r="AR100" s="796"/>
      <c r="AS100" s="796"/>
      <c r="AT100" s="796"/>
      <c r="AU100" s="796"/>
      <c r="AV100" s="796"/>
      <c r="AW100" s="796"/>
      <c r="AX100" s="796"/>
      <c r="AY100" s="796"/>
      <c r="AZ100" s="796"/>
      <c r="BA100" s="796"/>
      <c r="BB100" s="796"/>
      <c r="BC100" s="796"/>
      <c r="BD100" s="796"/>
      <c r="BE100" s="796"/>
      <c r="BF100" s="796"/>
      <c r="BG100" s="796"/>
      <c r="BH100" s="796"/>
      <c r="BI100" s="796"/>
      <c r="BJ100" s="796"/>
      <c r="BK100" s="796"/>
      <c r="BL100" s="796"/>
      <c r="BM100" s="796"/>
      <c r="BN100" s="796"/>
      <c r="BO100" s="796"/>
      <c r="BP100" s="796"/>
      <c r="BQ100" s="796"/>
      <c r="BR100" s="796"/>
      <c r="BS100" s="796"/>
      <c r="BT100" s="796"/>
      <c r="BU100" s="796"/>
      <c r="BV100" s="796"/>
      <c r="BW100" s="796"/>
      <c r="BX100" s="796"/>
      <c r="BY100" s="796"/>
      <c r="BZ100" s="796"/>
      <c r="CA100" s="796"/>
    </row>
    <row r="101" spans="1:79" x14ac:dyDescent="0.2">
      <c r="A101" s="510">
        <v>2</v>
      </c>
      <c r="B101" s="498">
        <v>79312</v>
      </c>
      <c r="C101" s="512" t="s">
        <v>171</v>
      </c>
      <c r="D101" s="2012" t="s">
        <v>170</v>
      </c>
      <c r="E101" s="1049">
        <v>50</v>
      </c>
      <c r="F101" s="2093">
        <v>45</v>
      </c>
      <c r="G101" s="1039">
        <f t="shared" ref="G101:G104" si="12">ROUND(E101*F101,2)</f>
        <v>2250</v>
      </c>
    </row>
    <row r="102" spans="1:79" x14ac:dyDescent="0.2">
      <c r="A102" s="510">
        <v>3</v>
      </c>
      <c r="B102" s="498">
        <v>79514</v>
      </c>
      <c r="C102" s="512" t="s">
        <v>172</v>
      </c>
      <c r="D102" s="2012" t="s">
        <v>15</v>
      </c>
      <c r="E102" s="1049">
        <v>1</v>
      </c>
      <c r="F102" s="2089"/>
      <c r="G102" s="1039">
        <f t="shared" si="12"/>
        <v>0</v>
      </c>
    </row>
    <row r="103" spans="1:79" x14ac:dyDescent="0.2">
      <c r="A103" s="510">
        <v>4</v>
      </c>
      <c r="B103" s="498"/>
      <c r="C103" s="512" t="s">
        <v>367</v>
      </c>
      <c r="D103" s="1703" t="s">
        <v>15</v>
      </c>
      <c r="E103" s="1052">
        <v>1</v>
      </c>
      <c r="F103" s="2089"/>
      <c r="G103" s="1039">
        <f t="shared" si="12"/>
        <v>0</v>
      </c>
    </row>
    <row r="104" spans="1:79" x14ac:dyDescent="0.2">
      <c r="A104" s="510">
        <v>5</v>
      </c>
      <c r="B104" s="498"/>
      <c r="C104" s="512" t="s">
        <v>368</v>
      </c>
      <c r="D104" s="1703" t="s">
        <v>170</v>
      </c>
      <c r="E104" s="1052">
        <v>20</v>
      </c>
      <c r="F104" s="2089"/>
      <c r="G104" s="1039">
        <f t="shared" si="12"/>
        <v>0</v>
      </c>
    </row>
    <row r="105" spans="1:79" s="792" customFormat="1" x14ac:dyDescent="0.2">
      <c r="A105" s="962">
        <f>A99</f>
        <v>5</v>
      </c>
      <c r="B105" s="963"/>
      <c r="C105" s="964" t="str">
        <f>C99&amp;" - skupaj"</f>
        <v>TUJE STORITVE - skupaj</v>
      </c>
      <c r="D105" s="1116"/>
      <c r="E105" s="963"/>
      <c r="F105" s="1700"/>
      <c r="G105" s="966">
        <f>SUM(G100:G104)</f>
        <v>9000</v>
      </c>
      <c r="H105" s="969"/>
      <c r="I105" s="793"/>
      <c r="J105" s="793"/>
      <c r="K105" s="795"/>
      <c r="L105" s="795"/>
      <c r="M105" s="793"/>
      <c r="N105" s="793"/>
      <c r="O105" s="793"/>
      <c r="P105" s="793"/>
      <c r="Q105" s="793"/>
      <c r="R105" s="793"/>
      <c r="S105" s="793"/>
      <c r="T105" s="793"/>
      <c r="U105" s="793"/>
      <c r="V105" s="793"/>
      <c r="W105" s="793"/>
      <c r="X105" s="793"/>
      <c r="Y105" s="793"/>
      <c r="Z105" s="793"/>
      <c r="AA105" s="793"/>
      <c r="AB105" s="793"/>
      <c r="AC105" s="793"/>
      <c r="AD105" s="793"/>
      <c r="AE105" s="793"/>
      <c r="AF105" s="793"/>
      <c r="AG105" s="793"/>
      <c r="AH105" s="793"/>
      <c r="AI105" s="793"/>
      <c r="AJ105" s="793"/>
      <c r="AK105" s="793"/>
      <c r="AL105" s="793"/>
      <c r="AM105" s="796"/>
      <c r="AN105" s="796"/>
      <c r="AO105" s="796"/>
      <c r="AP105" s="796"/>
      <c r="AQ105" s="796"/>
      <c r="AR105" s="796"/>
      <c r="AS105" s="796"/>
      <c r="AT105" s="796"/>
      <c r="AU105" s="796"/>
      <c r="AV105" s="796"/>
      <c r="AW105" s="796"/>
      <c r="AX105" s="796"/>
      <c r="AY105" s="796"/>
      <c r="AZ105" s="796"/>
      <c r="BA105" s="796"/>
      <c r="BB105" s="796"/>
      <c r="BC105" s="796"/>
      <c r="BD105" s="796"/>
      <c r="BE105" s="796"/>
      <c r="BF105" s="796"/>
      <c r="BG105" s="796"/>
      <c r="BH105" s="796"/>
      <c r="BI105" s="796"/>
      <c r="BJ105" s="796"/>
      <c r="BK105" s="796"/>
      <c r="BL105" s="796"/>
      <c r="BM105" s="796"/>
      <c r="BN105" s="796"/>
      <c r="BO105" s="796"/>
      <c r="BP105" s="796"/>
      <c r="BQ105" s="796"/>
      <c r="BR105" s="796"/>
      <c r="BS105" s="796"/>
      <c r="BT105" s="796"/>
      <c r="BU105" s="796"/>
      <c r="BV105" s="796"/>
      <c r="BW105" s="796"/>
      <c r="BX105" s="796"/>
      <c r="BY105" s="796"/>
      <c r="BZ105" s="796"/>
      <c r="CA105" s="796"/>
    </row>
    <row r="106" spans="1:79" ht="15.75" x14ac:dyDescent="0.25">
      <c r="A106" s="486"/>
      <c r="B106" s="416"/>
      <c r="C106" s="416"/>
      <c r="D106" s="2014"/>
      <c r="E106" s="706"/>
      <c r="F106" s="2094"/>
      <c r="G106" s="416"/>
    </row>
    <row r="107" spans="1:79" s="792" customFormat="1" x14ac:dyDescent="0.2">
      <c r="D107" s="1079"/>
      <c r="F107" s="698"/>
      <c r="H107" s="969"/>
      <c r="I107" s="806"/>
      <c r="J107" s="806"/>
      <c r="K107" s="807"/>
      <c r="L107" s="807"/>
      <c r="M107" s="806"/>
      <c r="N107" s="806"/>
      <c r="O107" s="806"/>
      <c r="P107" s="806"/>
      <c r="Q107" s="806"/>
      <c r="R107" s="806"/>
      <c r="S107" s="806"/>
      <c r="T107" s="806"/>
      <c r="U107" s="806"/>
      <c r="V107" s="806"/>
      <c r="W107" s="806"/>
      <c r="X107" s="806"/>
      <c r="Y107" s="806"/>
      <c r="Z107" s="806"/>
      <c r="AA107" s="806"/>
      <c r="AB107" s="806"/>
      <c r="AC107" s="806"/>
      <c r="AD107" s="806"/>
      <c r="AE107" s="806"/>
      <c r="AF107" s="806"/>
      <c r="AG107" s="806"/>
      <c r="AH107" s="806"/>
      <c r="AI107" s="806"/>
      <c r="AJ107" s="806"/>
      <c r="AK107" s="806"/>
      <c r="AL107" s="806"/>
      <c r="AM107" s="796"/>
      <c r="AN107" s="796"/>
      <c r="AO107" s="796"/>
      <c r="AP107" s="796"/>
      <c r="AQ107" s="796"/>
      <c r="AR107" s="796"/>
      <c r="AS107" s="796"/>
      <c r="AT107" s="796"/>
      <c r="AU107" s="796"/>
      <c r="AV107" s="796"/>
      <c r="AW107" s="796"/>
      <c r="AX107" s="796"/>
      <c r="AY107" s="796"/>
      <c r="AZ107" s="796"/>
      <c r="BA107" s="796"/>
      <c r="BB107" s="796"/>
      <c r="BC107" s="796"/>
      <c r="BD107" s="796"/>
      <c r="BE107" s="796"/>
      <c r="BF107" s="796"/>
      <c r="BG107" s="796"/>
      <c r="BH107" s="796"/>
      <c r="BI107" s="796"/>
      <c r="BJ107" s="796"/>
      <c r="BK107" s="796"/>
      <c r="BL107" s="796"/>
      <c r="BM107" s="796"/>
      <c r="BN107" s="796"/>
      <c r="BO107" s="796"/>
      <c r="BP107" s="796"/>
      <c r="BQ107" s="796"/>
      <c r="BR107" s="796"/>
      <c r="BS107" s="796"/>
      <c r="BT107" s="796"/>
      <c r="BU107" s="796"/>
      <c r="BV107" s="796"/>
      <c r="BW107" s="796"/>
      <c r="BX107" s="796"/>
      <c r="BY107" s="796"/>
      <c r="BZ107" s="796"/>
      <c r="CA107" s="796"/>
    </row>
    <row r="117" spans="1:79" s="810" customFormat="1" x14ac:dyDescent="0.2">
      <c r="D117" s="1080"/>
      <c r="F117" s="2095"/>
      <c r="H117" s="969"/>
      <c r="I117" s="805"/>
      <c r="J117" s="805"/>
      <c r="K117" s="808"/>
      <c r="L117" s="808"/>
      <c r="M117" s="805"/>
      <c r="N117" s="805"/>
      <c r="O117" s="805"/>
      <c r="P117" s="805"/>
      <c r="Q117" s="805"/>
      <c r="R117" s="805"/>
      <c r="S117" s="805"/>
      <c r="T117" s="805"/>
      <c r="U117" s="805"/>
      <c r="V117" s="805"/>
      <c r="W117" s="805"/>
      <c r="X117" s="805"/>
      <c r="Y117" s="805"/>
      <c r="Z117" s="805"/>
      <c r="AA117" s="805"/>
      <c r="AB117" s="805"/>
      <c r="AC117" s="805"/>
      <c r="AD117" s="805"/>
      <c r="AE117" s="805"/>
      <c r="AF117" s="805"/>
      <c r="AG117" s="805"/>
      <c r="AH117" s="805"/>
      <c r="AI117" s="805"/>
      <c r="AJ117" s="805"/>
      <c r="AK117" s="805"/>
      <c r="AL117" s="805"/>
      <c r="AM117" s="809"/>
      <c r="AN117" s="809"/>
      <c r="AO117" s="809"/>
      <c r="AP117" s="809"/>
      <c r="AQ117" s="809"/>
      <c r="AR117" s="809"/>
      <c r="AS117" s="809"/>
      <c r="AT117" s="809"/>
      <c r="AU117" s="809"/>
      <c r="AV117" s="809"/>
      <c r="AW117" s="809"/>
      <c r="AX117" s="809"/>
      <c r="AY117" s="809"/>
      <c r="AZ117" s="809"/>
      <c r="BA117" s="809"/>
      <c r="BB117" s="809"/>
      <c r="BC117" s="809"/>
      <c r="BD117" s="809"/>
      <c r="BE117" s="809"/>
      <c r="BF117" s="809"/>
      <c r="BG117" s="809"/>
      <c r="BH117" s="809"/>
      <c r="BI117" s="809"/>
      <c r="BJ117" s="809"/>
      <c r="BK117" s="809"/>
      <c r="BL117" s="809"/>
      <c r="BM117" s="809"/>
      <c r="BN117" s="809"/>
      <c r="BO117" s="809"/>
      <c r="BP117" s="809"/>
      <c r="BQ117" s="809"/>
      <c r="BR117" s="809"/>
      <c r="BS117" s="809"/>
      <c r="BT117" s="809"/>
      <c r="BU117" s="809"/>
      <c r="BV117" s="809"/>
      <c r="BW117" s="809"/>
      <c r="BX117" s="809"/>
      <c r="BY117" s="809"/>
      <c r="BZ117" s="809"/>
      <c r="CA117" s="809"/>
    </row>
    <row r="118" spans="1:79" ht="15.75" x14ac:dyDescent="0.25">
      <c r="A118" s="416"/>
      <c r="B118" s="416"/>
      <c r="C118" s="416"/>
      <c r="D118" s="2014"/>
      <c r="E118" s="706"/>
      <c r="F118" s="2094"/>
      <c r="G118" s="416"/>
    </row>
  </sheetData>
  <mergeCells count="5">
    <mergeCell ref="C81:F81"/>
    <mergeCell ref="C38:F38"/>
    <mergeCell ref="C39:F39"/>
    <mergeCell ref="C48:F48"/>
    <mergeCell ref="C70:F70"/>
  </mergeCells>
  <dataValidations count="1">
    <dataValidation type="custom" allowBlank="1" showInputMessage="1" showErrorMessage="1" error="Vnos Cena/enoto je dovoljen na dve decimalni mesti." sqref="F20:F23 F25:F27 F29:F34 F40:F44 F49:F56 F58:F61 F66:F68 F71:F75 F77:F79 F82:F85 F87:F90 F92 F94:F96 F100:F104" xr:uid="{11D40032-5C57-45D2-AF1E-93AAE490D17C}">
      <formula1>F20=ROUND(F20,2)</formula1>
    </dataValidation>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12">
    <tabColor theme="7" tint="0.39997558519241921"/>
  </sheetPr>
  <dimension ref="A1:IR113"/>
  <sheetViews>
    <sheetView topLeftCell="A77" workbookViewId="0">
      <selection activeCell="C80" sqref="C80"/>
    </sheetView>
  </sheetViews>
  <sheetFormatPr defaultRowHeight="12.75" x14ac:dyDescent="0.2"/>
  <cols>
    <col min="1" max="1" width="5.7109375" style="481" customWidth="1"/>
    <col min="2" max="2" width="9.7109375" style="513" customWidth="1"/>
    <col min="3" max="3" width="45.7109375" style="514" customWidth="1"/>
    <col min="4" max="4" width="6.7109375" style="1061" customWidth="1"/>
    <col min="5" max="5" width="10.7109375" style="698" customWidth="1"/>
    <col min="6" max="6" width="11.7109375" style="411" customWidth="1"/>
    <col min="7" max="7" width="12.7109375" style="411" customWidth="1"/>
    <col min="8" max="8" width="9.140625" style="500"/>
    <col min="9" max="10" width="9.140625" style="485"/>
    <col min="11" max="11" width="9.140625" style="807"/>
    <col min="12" max="12" width="9.140625" style="483"/>
    <col min="13" max="38" width="9.140625" style="485"/>
    <col min="39" max="79" width="9.140625" style="500"/>
    <col min="80" max="255" width="9.140625" style="481"/>
    <col min="256" max="256" width="4.5703125" style="481" customWidth="1"/>
    <col min="257" max="257" width="9.28515625" style="481" customWidth="1"/>
    <col min="258" max="258" width="41" style="481" customWidth="1"/>
    <col min="259" max="259" width="5.7109375" style="481" customWidth="1"/>
    <col min="260" max="260" width="9" style="481" customWidth="1"/>
    <col min="261" max="261" width="10.42578125" style="481" customWidth="1"/>
    <col min="262" max="262" width="10.7109375" style="481" customWidth="1"/>
    <col min="263" max="511" width="9.140625" style="481"/>
    <col min="512" max="512" width="4.5703125" style="481" customWidth="1"/>
    <col min="513" max="513" width="9.28515625" style="481" customWidth="1"/>
    <col min="514" max="514" width="41" style="481" customWidth="1"/>
    <col min="515" max="515" width="5.7109375" style="481" customWidth="1"/>
    <col min="516" max="516" width="9" style="481" customWidth="1"/>
    <col min="517" max="517" width="10.42578125" style="481" customWidth="1"/>
    <col min="518" max="518" width="10.7109375" style="481" customWidth="1"/>
    <col min="519" max="767" width="9.140625" style="481"/>
    <col min="768" max="768" width="4.5703125" style="481" customWidth="1"/>
    <col min="769" max="769" width="9.28515625" style="481" customWidth="1"/>
    <col min="770" max="770" width="41" style="481" customWidth="1"/>
    <col min="771" max="771" width="5.7109375" style="481" customWidth="1"/>
    <col min="772" max="772" width="9" style="481" customWidth="1"/>
    <col min="773" max="773" width="10.42578125" style="481" customWidth="1"/>
    <col min="774" max="774" width="10.7109375" style="481" customWidth="1"/>
    <col min="775" max="1023" width="9.140625" style="481"/>
    <col min="1024" max="1024" width="4.5703125" style="481" customWidth="1"/>
    <col min="1025" max="1025" width="9.28515625" style="481" customWidth="1"/>
    <col min="1026" max="1026" width="41" style="481" customWidth="1"/>
    <col min="1027" max="1027" width="5.7109375" style="481" customWidth="1"/>
    <col min="1028" max="1028" width="9" style="481" customWidth="1"/>
    <col min="1029" max="1029" width="10.42578125" style="481" customWidth="1"/>
    <col min="1030" max="1030" width="10.7109375" style="481" customWidth="1"/>
    <col min="1031" max="1279" width="9.140625" style="481"/>
    <col min="1280" max="1280" width="4.5703125" style="481" customWidth="1"/>
    <col min="1281" max="1281" width="9.28515625" style="481" customWidth="1"/>
    <col min="1282" max="1282" width="41" style="481" customWidth="1"/>
    <col min="1283" max="1283" width="5.7109375" style="481" customWidth="1"/>
    <col min="1284" max="1284" width="9" style="481" customWidth="1"/>
    <col min="1285" max="1285" width="10.42578125" style="481" customWidth="1"/>
    <col min="1286" max="1286" width="10.7109375" style="481" customWidth="1"/>
    <col min="1287" max="1535" width="9.140625" style="481"/>
    <col min="1536" max="1536" width="4.5703125" style="481" customWidth="1"/>
    <col min="1537" max="1537" width="9.28515625" style="481" customWidth="1"/>
    <col min="1538" max="1538" width="41" style="481" customWidth="1"/>
    <col min="1539" max="1539" width="5.7109375" style="481" customWidth="1"/>
    <col min="1540" max="1540" width="9" style="481" customWidth="1"/>
    <col min="1541" max="1541" width="10.42578125" style="481" customWidth="1"/>
    <col min="1542" max="1542" width="10.7109375" style="481" customWidth="1"/>
    <col min="1543" max="1791" width="9.140625" style="481"/>
    <col min="1792" max="1792" width="4.5703125" style="481" customWidth="1"/>
    <col min="1793" max="1793" width="9.28515625" style="481" customWidth="1"/>
    <col min="1794" max="1794" width="41" style="481" customWidth="1"/>
    <col min="1795" max="1795" width="5.7109375" style="481" customWidth="1"/>
    <col min="1796" max="1796" width="9" style="481" customWidth="1"/>
    <col min="1797" max="1797" width="10.42578125" style="481" customWidth="1"/>
    <col min="1798" max="1798" width="10.7109375" style="481" customWidth="1"/>
    <col min="1799" max="2047" width="9.140625" style="481"/>
    <col min="2048" max="2048" width="4.5703125" style="481" customWidth="1"/>
    <col min="2049" max="2049" width="9.28515625" style="481" customWidth="1"/>
    <col min="2050" max="2050" width="41" style="481" customWidth="1"/>
    <col min="2051" max="2051" width="5.7109375" style="481" customWidth="1"/>
    <col min="2052" max="2052" width="9" style="481" customWidth="1"/>
    <col min="2053" max="2053" width="10.42578125" style="481" customWidth="1"/>
    <col min="2054" max="2054" width="10.7109375" style="481" customWidth="1"/>
    <col min="2055" max="2303" width="9.140625" style="481"/>
    <col min="2304" max="2304" width="4.5703125" style="481" customWidth="1"/>
    <col min="2305" max="2305" width="9.28515625" style="481" customWidth="1"/>
    <col min="2306" max="2306" width="41" style="481" customWidth="1"/>
    <col min="2307" max="2307" width="5.7109375" style="481" customWidth="1"/>
    <col min="2308" max="2308" width="9" style="481" customWidth="1"/>
    <col min="2309" max="2309" width="10.42578125" style="481" customWidth="1"/>
    <col min="2310" max="2310" width="10.7109375" style="481" customWidth="1"/>
    <col min="2311" max="2559" width="9.140625" style="481"/>
    <col min="2560" max="2560" width="4.5703125" style="481" customWidth="1"/>
    <col min="2561" max="2561" width="9.28515625" style="481" customWidth="1"/>
    <col min="2562" max="2562" width="41" style="481" customWidth="1"/>
    <col min="2563" max="2563" width="5.7109375" style="481" customWidth="1"/>
    <col min="2564" max="2564" width="9" style="481" customWidth="1"/>
    <col min="2565" max="2565" width="10.42578125" style="481" customWidth="1"/>
    <col min="2566" max="2566" width="10.7109375" style="481" customWidth="1"/>
    <col min="2567" max="2815" width="9.140625" style="481"/>
    <col min="2816" max="2816" width="4.5703125" style="481" customWidth="1"/>
    <col min="2817" max="2817" width="9.28515625" style="481" customWidth="1"/>
    <col min="2818" max="2818" width="41" style="481" customWidth="1"/>
    <col min="2819" max="2819" width="5.7109375" style="481" customWidth="1"/>
    <col min="2820" max="2820" width="9" style="481" customWidth="1"/>
    <col min="2821" max="2821" width="10.42578125" style="481" customWidth="1"/>
    <col min="2822" max="2822" width="10.7109375" style="481" customWidth="1"/>
    <col min="2823" max="3071" width="9.140625" style="481"/>
    <col min="3072" max="3072" width="4.5703125" style="481" customWidth="1"/>
    <col min="3073" max="3073" width="9.28515625" style="481" customWidth="1"/>
    <col min="3074" max="3074" width="41" style="481" customWidth="1"/>
    <col min="3075" max="3075" width="5.7109375" style="481" customWidth="1"/>
    <col min="3076" max="3076" width="9" style="481" customWidth="1"/>
    <col min="3077" max="3077" width="10.42578125" style="481" customWidth="1"/>
    <col min="3078" max="3078" width="10.7109375" style="481" customWidth="1"/>
    <col min="3079" max="3327" width="9.140625" style="481"/>
    <col min="3328" max="3328" width="4.5703125" style="481" customWidth="1"/>
    <col min="3329" max="3329" width="9.28515625" style="481" customWidth="1"/>
    <col min="3330" max="3330" width="41" style="481" customWidth="1"/>
    <col min="3331" max="3331" width="5.7109375" style="481" customWidth="1"/>
    <col min="3332" max="3332" width="9" style="481" customWidth="1"/>
    <col min="3333" max="3333" width="10.42578125" style="481" customWidth="1"/>
    <col min="3334" max="3334" width="10.7109375" style="481" customWidth="1"/>
    <col min="3335" max="3583" width="9.140625" style="481"/>
    <col min="3584" max="3584" width="4.5703125" style="481" customWidth="1"/>
    <col min="3585" max="3585" width="9.28515625" style="481" customWidth="1"/>
    <col min="3586" max="3586" width="41" style="481" customWidth="1"/>
    <col min="3587" max="3587" width="5.7109375" style="481" customWidth="1"/>
    <col min="3588" max="3588" width="9" style="481" customWidth="1"/>
    <col min="3589" max="3589" width="10.42578125" style="481" customWidth="1"/>
    <col min="3590" max="3590" width="10.7109375" style="481" customWidth="1"/>
    <col min="3591" max="3839" width="9.140625" style="481"/>
    <col min="3840" max="3840" width="4.5703125" style="481" customWidth="1"/>
    <col min="3841" max="3841" width="9.28515625" style="481" customWidth="1"/>
    <col min="3842" max="3842" width="41" style="481" customWidth="1"/>
    <col min="3843" max="3843" width="5.7109375" style="481" customWidth="1"/>
    <col min="3844" max="3844" width="9" style="481" customWidth="1"/>
    <col min="3845" max="3845" width="10.42578125" style="481" customWidth="1"/>
    <col min="3846" max="3846" width="10.7109375" style="481" customWidth="1"/>
    <col min="3847" max="4095" width="9.140625" style="481"/>
    <col min="4096" max="4096" width="4.5703125" style="481" customWidth="1"/>
    <col min="4097" max="4097" width="9.28515625" style="481" customWidth="1"/>
    <col min="4098" max="4098" width="41" style="481" customWidth="1"/>
    <col min="4099" max="4099" width="5.7109375" style="481" customWidth="1"/>
    <col min="4100" max="4100" width="9" style="481" customWidth="1"/>
    <col min="4101" max="4101" width="10.42578125" style="481" customWidth="1"/>
    <col min="4102" max="4102" width="10.7109375" style="481" customWidth="1"/>
    <col min="4103" max="4351" width="9.140625" style="481"/>
    <col min="4352" max="4352" width="4.5703125" style="481" customWidth="1"/>
    <col min="4353" max="4353" width="9.28515625" style="481" customWidth="1"/>
    <col min="4354" max="4354" width="41" style="481" customWidth="1"/>
    <col min="4355" max="4355" width="5.7109375" style="481" customWidth="1"/>
    <col min="4356" max="4356" width="9" style="481" customWidth="1"/>
    <col min="4357" max="4357" width="10.42578125" style="481" customWidth="1"/>
    <col min="4358" max="4358" width="10.7109375" style="481" customWidth="1"/>
    <col min="4359" max="4607" width="9.140625" style="481"/>
    <col min="4608" max="4608" width="4.5703125" style="481" customWidth="1"/>
    <col min="4609" max="4609" width="9.28515625" style="481" customWidth="1"/>
    <col min="4610" max="4610" width="41" style="481" customWidth="1"/>
    <col min="4611" max="4611" width="5.7109375" style="481" customWidth="1"/>
    <col min="4612" max="4612" width="9" style="481" customWidth="1"/>
    <col min="4613" max="4613" width="10.42578125" style="481" customWidth="1"/>
    <col min="4614" max="4614" width="10.7109375" style="481" customWidth="1"/>
    <col min="4615" max="4863" width="9.140625" style="481"/>
    <col min="4864" max="4864" width="4.5703125" style="481" customWidth="1"/>
    <col min="4865" max="4865" width="9.28515625" style="481" customWidth="1"/>
    <col min="4866" max="4866" width="41" style="481" customWidth="1"/>
    <col min="4867" max="4867" width="5.7109375" style="481" customWidth="1"/>
    <col min="4868" max="4868" width="9" style="481" customWidth="1"/>
    <col min="4869" max="4869" width="10.42578125" style="481" customWidth="1"/>
    <col min="4870" max="4870" width="10.7109375" style="481" customWidth="1"/>
    <col min="4871" max="5119" width="9.140625" style="481"/>
    <col min="5120" max="5120" width="4.5703125" style="481" customWidth="1"/>
    <col min="5121" max="5121" width="9.28515625" style="481" customWidth="1"/>
    <col min="5122" max="5122" width="41" style="481" customWidth="1"/>
    <col min="5123" max="5123" width="5.7109375" style="481" customWidth="1"/>
    <col min="5124" max="5124" width="9" style="481" customWidth="1"/>
    <col min="5125" max="5125" width="10.42578125" style="481" customWidth="1"/>
    <col min="5126" max="5126" width="10.7109375" style="481" customWidth="1"/>
    <col min="5127" max="5375" width="9.140625" style="481"/>
    <col min="5376" max="5376" width="4.5703125" style="481" customWidth="1"/>
    <col min="5377" max="5377" width="9.28515625" style="481" customWidth="1"/>
    <col min="5378" max="5378" width="41" style="481" customWidth="1"/>
    <col min="5379" max="5379" width="5.7109375" style="481" customWidth="1"/>
    <col min="5380" max="5380" width="9" style="481" customWidth="1"/>
    <col min="5381" max="5381" width="10.42578125" style="481" customWidth="1"/>
    <col min="5382" max="5382" width="10.7109375" style="481" customWidth="1"/>
    <col min="5383" max="5631" width="9.140625" style="481"/>
    <col min="5632" max="5632" width="4.5703125" style="481" customWidth="1"/>
    <col min="5633" max="5633" width="9.28515625" style="481" customWidth="1"/>
    <col min="5634" max="5634" width="41" style="481" customWidth="1"/>
    <col min="5635" max="5635" width="5.7109375" style="481" customWidth="1"/>
    <col min="5636" max="5636" width="9" style="481" customWidth="1"/>
    <col min="5637" max="5637" width="10.42578125" style="481" customWidth="1"/>
    <col min="5638" max="5638" width="10.7109375" style="481" customWidth="1"/>
    <col min="5639" max="5887" width="9.140625" style="481"/>
    <col min="5888" max="5888" width="4.5703125" style="481" customWidth="1"/>
    <col min="5889" max="5889" width="9.28515625" style="481" customWidth="1"/>
    <col min="5890" max="5890" width="41" style="481" customWidth="1"/>
    <col min="5891" max="5891" width="5.7109375" style="481" customWidth="1"/>
    <col min="5892" max="5892" width="9" style="481" customWidth="1"/>
    <col min="5893" max="5893" width="10.42578125" style="481" customWidth="1"/>
    <col min="5894" max="5894" width="10.7109375" style="481" customWidth="1"/>
    <col min="5895" max="6143" width="9.140625" style="481"/>
    <col min="6144" max="6144" width="4.5703125" style="481" customWidth="1"/>
    <col min="6145" max="6145" width="9.28515625" style="481" customWidth="1"/>
    <col min="6146" max="6146" width="41" style="481" customWidth="1"/>
    <col min="6147" max="6147" width="5.7109375" style="481" customWidth="1"/>
    <col min="6148" max="6148" width="9" style="481" customWidth="1"/>
    <col min="6149" max="6149" width="10.42578125" style="481" customWidth="1"/>
    <col min="6150" max="6150" width="10.7109375" style="481" customWidth="1"/>
    <col min="6151" max="6399" width="9.140625" style="481"/>
    <col min="6400" max="6400" width="4.5703125" style="481" customWidth="1"/>
    <col min="6401" max="6401" width="9.28515625" style="481" customWidth="1"/>
    <col min="6402" max="6402" width="41" style="481" customWidth="1"/>
    <col min="6403" max="6403" width="5.7109375" style="481" customWidth="1"/>
    <col min="6404" max="6404" width="9" style="481" customWidth="1"/>
    <col min="6405" max="6405" width="10.42578125" style="481" customWidth="1"/>
    <col min="6406" max="6406" width="10.7109375" style="481" customWidth="1"/>
    <col min="6407" max="6655" width="9.140625" style="481"/>
    <col min="6656" max="6656" width="4.5703125" style="481" customWidth="1"/>
    <col min="6657" max="6657" width="9.28515625" style="481" customWidth="1"/>
    <col min="6658" max="6658" width="41" style="481" customWidth="1"/>
    <col min="6659" max="6659" width="5.7109375" style="481" customWidth="1"/>
    <col min="6660" max="6660" width="9" style="481" customWidth="1"/>
    <col min="6661" max="6661" width="10.42578125" style="481" customWidth="1"/>
    <col min="6662" max="6662" width="10.7109375" style="481" customWidth="1"/>
    <col min="6663" max="6911" width="9.140625" style="481"/>
    <col min="6912" max="6912" width="4.5703125" style="481" customWidth="1"/>
    <col min="6913" max="6913" width="9.28515625" style="481" customWidth="1"/>
    <col min="6914" max="6914" width="41" style="481" customWidth="1"/>
    <col min="6915" max="6915" width="5.7109375" style="481" customWidth="1"/>
    <col min="6916" max="6916" width="9" style="481" customWidth="1"/>
    <col min="6917" max="6917" width="10.42578125" style="481" customWidth="1"/>
    <col min="6918" max="6918" width="10.7109375" style="481" customWidth="1"/>
    <col min="6919" max="7167" width="9.140625" style="481"/>
    <col min="7168" max="7168" width="4.5703125" style="481" customWidth="1"/>
    <col min="7169" max="7169" width="9.28515625" style="481" customWidth="1"/>
    <col min="7170" max="7170" width="41" style="481" customWidth="1"/>
    <col min="7171" max="7171" width="5.7109375" style="481" customWidth="1"/>
    <col min="7172" max="7172" width="9" style="481" customWidth="1"/>
    <col min="7173" max="7173" width="10.42578125" style="481" customWidth="1"/>
    <col min="7174" max="7174" width="10.7109375" style="481" customWidth="1"/>
    <col min="7175" max="7423" width="9.140625" style="481"/>
    <col min="7424" max="7424" width="4.5703125" style="481" customWidth="1"/>
    <col min="7425" max="7425" width="9.28515625" style="481" customWidth="1"/>
    <col min="7426" max="7426" width="41" style="481" customWidth="1"/>
    <col min="7427" max="7427" width="5.7109375" style="481" customWidth="1"/>
    <col min="7428" max="7428" width="9" style="481" customWidth="1"/>
    <col min="7429" max="7429" width="10.42578125" style="481" customWidth="1"/>
    <col min="7430" max="7430" width="10.7109375" style="481" customWidth="1"/>
    <col min="7431" max="7679" width="9.140625" style="481"/>
    <col min="7680" max="7680" width="4.5703125" style="481" customWidth="1"/>
    <col min="7681" max="7681" width="9.28515625" style="481" customWidth="1"/>
    <col min="7682" max="7682" width="41" style="481" customWidth="1"/>
    <col min="7683" max="7683" width="5.7109375" style="481" customWidth="1"/>
    <col min="7684" max="7684" width="9" style="481" customWidth="1"/>
    <col min="7685" max="7685" width="10.42578125" style="481" customWidth="1"/>
    <col min="7686" max="7686" width="10.7109375" style="481" customWidth="1"/>
    <col min="7687" max="7935" width="9.140625" style="481"/>
    <col min="7936" max="7936" width="4.5703125" style="481" customWidth="1"/>
    <col min="7937" max="7937" width="9.28515625" style="481" customWidth="1"/>
    <col min="7938" max="7938" width="41" style="481" customWidth="1"/>
    <col min="7939" max="7939" width="5.7109375" style="481" customWidth="1"/>
    <col min="7940" max="7940" width="9" style="481" customWidth="1"/>
    <col min="7941" max="7941" width="10.42578125" style="481" customWidth="1"/>
    <col min="7942" max="7942" width="10.7109375" style="481" customWidth="1"/>
    <col min="7943" max="8191" width="9.140625" style="481"/>
    <col min="8192" max="8192" width="4.5703125" style="481" customWidth="1"/>
    <col min="8193" max="8193" width="9.28515625" style="481" customWidth="1"/>
    <col min="8194" max="8194" width="41" style="481" customWidth="1"/>
    <col min="8195" max="8195" width="5.7109375" style="481" customWidth="1"/>
    <col min="8196" max="8196" width="9" style="481" customWidth="1"/>
    <col min="8197" max="8197" width="10.42578125" style="481" customWidth="1"/>
    <col min="8198" max="8198" width="10.7109375" style="481" customWidth="1"/>
    <col min="8199" max="8447" width="9.140625" style="481"/>
    <col min="8448" max="8448" width="4.5703125" style="481" customWidth="1"/>
    <col min="8449" max="8449" width="9.28515625" style="481" customWidth="1"/>
    <col min="8450" max="8450" width="41" style="481" customWidth="1"/>
    <col min="8451" max="8451" width="5.7109375" style="481" customWidth="1"/>
    <col min="8452" max="8452" width="9" style="481" customWidth="1"/>
    <col min="8453" max="8453" width="10.42578125" style="481" customWidth="1"/>
    <col min="8454" max="8454" width="10.7109375" style="481" customWidth="1"/>
    <col min="8455" max="8703" width="9.140625" style="481"/>
    <col min="8704" max="8704" width="4.5703125" style="481" customWidth="1"/>
    <col min="8705" max="8705" width="9.28515625" style="481" customWidth="1"/>
    <col min="8706" max="8706" width="41" style="481" customWidth="1"/>
    <col min="8707" max="8707" width="5.7109375" style="481" customWidth="1"/>
    <col min="8708" max="8708" width="9" style="481" customWidth="1"/>
    <col min="8709" max="8709" width="10.42578125" style="481" customWidth="1"/>
    <col min="8710" max="8710" width="10.7109375" style="481" customWidth="1"/>
    <col min="8711" max="8959" width="9.140625" style="481"/>
    <col min="8960" max="8960" width="4.5703125" style="481" customWidth="1"/>
    <col min="8961" max="8961" width="9.28515625" style="481" customWidth="1"/>
    <col min="8962" max="8962" width="41" style="481" customWidth="1"/>
    <col min="8963" max="8963" width="5.7109375" style="481" customWidth="1"/>
    <col min="8964" max="8964" width="9" style="481" customWidth="1"/>
    <col min="8965" max="8965" width="10.42578125" style="481" customWidth="1"/>
    <col min="8966" max="8966" width="10.7109375" style="481" customWidth="1"/>
    <col min="8967" max="9215" width="9.140625" style="481"/>
    <col min="9216" max="9216" width="4.5703125" style="481" customWidth="1"/>
    <col min="9217" max="9217" width="9.28515625" style="481" customWidth="1"/>
    <col min="9218" max="9218" width="41" style="481" customWidth="1"/>
    <col min="9219" max="9219" width="5.7109375" style="481" customWidth="1"/>
    <col min="9220" max="9220" width="9" style="481" customWidth="1"/>
    <col min="9221" max="9221" width="10.42578125" style="481" customWidth="1"/>
    <col min="9222" max="9222" width="10.7109375" style="481" customWidth="1"/>
    <col min="9223" max="9471" width="9.140625" style="481"/>
    <col min="9472" max="9472" width="4.5703125" style="481" customWidth="1"/>
    <col min="9473" max="9473" width="9.28515625" style="481" customWidth="1"/>
    <col min="9474" max="9474" width="41" style="481" customWidth="1"/>
    <col min="9475" max="9475" width="5.7109375" style="481" customWidth="1"/>
    <col min="9476" max="9476" width="9" style="481" customWidth="1"/>
    <col min="9477" max="9477" width="10.42578125" style="481" customWidth="1"/>
    <col min="9478" max="9478" width="10.7109375" style="481" customWidth="1"/>
    <col min="9479" max="9727" width="9.140625" style="481"/>
    <col min="9728" max="9728" width="4.5703125" style="481" customWidth="1"/>
    <col min="9729" max="9729" width="9.28515625" style="481" customWidth="1"/>
    <col min="9730" max="9730" width="41" style="481" customWidth="1"/>
    <col min="9731" max="9731" width="5.7109375" style="481" customWidth="1"/>
    <col min="9732" max="9732" width="9" style="481" customWidth="1"/>
    <col min="9733" max="9733" width="10.42578125" style="481" customWidth="1"/>
    <col min="9734" max="9734" width="10.7109375" style="481" customWidth="1"/>
    <col min="9735" max="9983" width="9.140625" style="481"/>
    <col min="9984" max="9984" width="4.5703125" style="481" customWidth="1"/>
    <col min="9985" max="9985" width="9.28515625" style="481" customWidth="1"/>
    <col min="9986" max="9986" width="41" style="481" customWidth="1"/>
    <col min="9987" max="9987" width="5.7109375" style="481" customWidth="1"/>
    <col min="9988" max="9988" width="9" style="481" customWidth="1"/>
    <col min="9989" max="9989" width="10.42578125" style="481" customWidth="1"/>
    <col min="9990" max="9990" width="10.7109375" style="481" customWidth="1"/>
    <col min="9991" max="10239" width="9.140625" style="481"/>
    <col min="10240" max="10240" width="4.5703125" style="481" customWidth="1"/>
    <col min="10241" max="10241" width="9.28515625" style="481" customWidth="1"/>
    <col min="10242" max="10242" width="41" style="481" customWidth="1"/>
    <col min="10243" max="10243" width="5.7109375" style="481" customWidth="1"/>
    <col min="10244" max="10244" width="9" style="481" customWidth="1"/>
    <col min="10245" max="10245" width="10.42578125" style="481" customWidth="1"/>
    <col min="10246" max="10246" width="10.7109375" style="481" customWidth="1"/>
    <col min="10247" max="10495" width="9.140625" style="481"/>
    <col min="10496" max="10496" width="4.5703125" style="481" customWidth="1"/>
    <col min="10497" max="10497" width="9.28515625" style="481" customWidth="1"/>
    <col min="10498" max="10498" width="41" style="481" customWidth="1"/>
    <col min="10499" max="10499" width="5.7109375" style="481" customWidth="1"/>
    <col min="10500" max="10500" width="9" style="481" customWidth="1"/>
    <col min="10501" max="10501" width="10.42578125" style="481" customWidth="1"/>
    <col min="10502" max="10502" width="10.7109375" style="481" customWidth="1"/>
    <col min="10503" max="10751" width="9.140625" style="481"/>
    <col min="10752" max="10752" width="4.5703125" style="481" customWidth="1"/>
    <col min="10753" max="10753" width="9.28515625" style="481" customWidth="1"/>
    <col min="10754" max="10754" width="41" style="481" customWidth="1"/>
    <col min="10755" max="10755" width="5.7109375" style="481" customWidth="1"/>
    <col min="10756" max="10756" width="9" style="481" customWidth="1"/>
    <col min="10757" max="10757" width="10.42578125" style="481" customWidth="1"/>
    <col min="10758" max="10758" width="10.7109375" style="481" customWidth="1"/>
    <col min="10759" max="11007" width="9.140625" style="481"/>
    <col min="11008" max="11008" width="4.5703125" style="481" customWidth="1"/>
    <col min="11009" max="11009" width="9.28515625" style="481" customWidth="1"/>
    <col min="11010" max="11010" width="41" style="481" customWidth="1"/>
    <col min="11011" max="11011" width="5.7109375" style="481" customWidth="1"/>
    <col min="11012" max="11012" width="9" style="481" customWidth="1"/>
    <col min="11013" max="11013" width="10.42578125" style="481" customWidth="1"/>
    <col min="11014" max="11014" width="10.7109375" style="481" customWidth="1"/>
    <col min="11015" max="11263" width="9.140625" style="481"/>
    <col min="11264" max="11264" width="4.5703125" style="481" customWidth="1"/>
    <col min="11265" max="11265" width="9.28515625" style="481" customWidth="1"/>
    <col min="11266" max="11266" width="41" style="481" customWidth="1"/>
    <col min="11267" max="11267" width="5.7109375" style="481" customWidth="1"/>
    <col min="11268" max="11268" width="9" style="481" customWidth="1"/>
    <col min="11269" max="11269" width="10.42578125" style="481" customWidth="1"/>
    <col min="11270" max="11270" width="10.7109375" style="481" customWidth="1"/>
    <col min="11271" max="11519" width="9.140625" style="481"/>
    <col min="11520" max="11520" width="4.5703125" style="481" customWidth="1"/>
    <col min="11521" max="11521" width="9.28515625" style="481" customWidth="1"/>
    <col min="11522" max="11522" width="41" style="481" customWidth="1"/>
    <col min="11523" max="11523" width="5.7109375" style="481" customWidth="1"/>
    <col min="11524" max="11524" width="9" style="481" customWidth="1"/>
    <col min="11525" max="11525" width="10.42578125" style="481" customWidth="1"/>
    <col min="11526" max="11526" width="10.7109375" style="481" customWidth="1"/>
    <col min="11527" max="11775" width="9.140625" style="481"/>
    <col min="11776" max="11776" width="4.5703125" style="481" customWidth="1"/>
    <col min="11777" max="11777" width="9.28515625" style="481" customWidth="1"/>
    <col min="11778" max="11778" width="41" style="481" customWidth="1"/>
    <col min="11779" max="11779" width="5.7109375" style="481" customWidth="1"/>
    <col min="11780" max="11780" width="9" style="481" customWidth="1"/>
    <col min="11781" max="11781" width="10.42578125" style="481" customWidth="1"/>
    <col min="11782" max="11782" width="10.7109375" style="481" customWidth="1"/>
    <col min="11783" max="12031" width="9.140625" style="481"/>
    <col min="12032" max="12032" width="4.5703125" style="481" customWidth="1"/>
    <col min="12033" max="12033" width="9.28515625" style="481" customWidth="1"/>
    <col min="12034" max="12034" width="41" style="481" customWidth="1"/>
    <col min="12035" max="12035" width="5.7109375" style="481" customWidth="1"/>
    <col min="12036" max="12036" width="9" style="481" customWidth="1"/>
    <col min="12037" max="12037" width="10.42578125" style="481" customWidth="1"/>
    <col min="12038" max="12038" width="10.7109375" style="481" customWidth="1"/>
    <col min="12039" max="12287" width="9.140625" style="481"/>
    <col min="12288" max="12288" width="4.5703125" style="481" customWidth="1"/>
    <col min="12289" max="12289" width="9.28515625" style="481" customWidth="1"/>
    <col min="12290" max="12290" width="41" style="481" customWidth="1"/>
    <col min="12291" max="12291" width="5.7109375" style="481" customWidth="1"/>
    <col min="12292" max="12292" width="9" style="481" customWidth="1"/>
    <col min="12293" max="12293" width="10.42578125" style="481" customWidth="1"/>
    <col min="12294" max="12294" width="10.7109375" style="481" customWidth="1"/>
    <col min="12295" max="12543" width="9.140625" style="481"/>
    <col min="12544" max="12544" width="4.5703125" style="481" customWidth="1"/>
    <col min="12545" max="12545" width="9.28515625" style="481" customWidth="1"/>
    <col min="12546" max="12546" width="41" style="481" customWidth="1"/>
    <col min="12547" max="12547" width="5.7109375" style="481" customWidth="1"/>
    <col min="12548" max="12548" width="9" style="481" customWidth="1"/>
    <col min="12549" max="12549" width="10.42578125" style="481" customWidth="1"/>
    <col min="12550" max="12550" width="10.7109375" style="481" customWidth="1"/>
    <col min="12551" max="12799" width="9.140625" style="481"/>
    <col min="12800" max="12800" width="4.5703125" style="481" customWidth="1"/>
    <col min="12801" max="12801" width="9.28515625" style="481" customWidth="1"/>
    <col min="12802" max="12802" width="41" style="481" customWidth="1"/>
    <col min="12803" max="12803" width="5.7109375" style="481" customWidth="1"/>
    <col min="12804" max="12804" width="9" style="481" customWidth="1"/>
    <col min="12805" max="12805" width="10.42578125" style="481" customWidth="1"/>
    <col min="12806" max="12806" width="10.7109375" style="481" customWidth="1"/>
    <col min="12807" max="13055" width="9.140625" style="481"/>
    <col min="13056" max="13056" width="4.5703125" style="481" customWidth="1"/>
    <col min="13057" max="13057" width="9.28515625" style="481" customWidth="1"/>
    <col min="13058" max="13058" width="41" style="481" customWidth="1"/>
    <col min="13059" max="13059" width="5.7109375" style="481" customWidth="1"/>
    <col min="13060" max="13060" width="9" style="481" customWidth="1"/>
    <col min="13061" max="13061" width="10.42578125" style="481" customWidth="1"/>
    <col min="13062" max="13062" width="10.7109375" style="481" customWidth="1"/>
    <col min="13063" max="13311" width="9.140625" style="481"/>
    <col min="13312" max="13312" width="4.5703125" style="481" customWidth="1"/>
    <col min="13313" max="13313" width="9.28515625" style="481" customWidth="1"/>
    <col min="13314" max="13314" width="41" style="481" customWidth="1"/>
    <col min="13315" max="13315" width="5.7109375" style="481" customWidth="1"/>
    <col min="13316" max="13316" width="9" style="481" customWidth="1"/>
    <col min="13317" max="13317" width="10.42578125" style="481" customWidth="1"/>
    <col min="13318" max="13318" width="10.7109375" style="481" customWidth="1"/>
    <col min="13319" max="13567" width="9.140625" style="481"/>
    <col min="13568" max="13568" width="4.5703125" style="481" customWidth="1"/>
    <col min="13569" max="13569" width="9.28515625" style="481" customWidth="1"/>
    <col min="13570" max="13570" width="41" style="481" customWidth="1"/>
    <col min="13571" max="13571" width="5.7109375" style="481" customWidth="1"/>
    <col min="13572" max="13572" width="9" style="481" customWidth="1"/>
    <col min="13573" max="13573" width="10.42578125" style="481" customWidth="1"/>
    <col min="13574" max="13574" width="10.7109375" style="481" customWidth="1"/>
    <col min="13575" max="13823" width="9.140625" style="481"/>
    <col min="13824" max="13824" width="4.5703125" style="481" customWidth="1"/>
    <col min="13825" max="13825" width="9.28515625" style="481" customWidth="1"/>
    <col min="13826" max="13826" width="41" style="481" customWidth="1"/>
    <col min="13827" max="13827" width="5.7109375" style="481" customWidth="1"/>
    <col min="13828" max="13828" width="9" style="481" customWidth="1"/>
    <col min="13829" max="13829" width="10.42578125" style="481" customWidth="1"/>
    <col min="13830" max="13830" width="10.7109375" style="481" customWidth="1"/>
    <col min="13831" max="14079" width="9.140625" style="481"/>
    <col min="14080" max="14080" width="4.5703125" style="481" customWidth="1"/>
    <col min="14081" max="14081" width="9.28515625" style="481" customWidth="1"/>
    <col min="14082" max="14082" width="41" style="481" customWidth="1"/>
    <col min="14083" max="14083" width="5.7109375" style="481" customWidth="1"/>
    <col min="14084" max="14084" width="9" style="481" customWidth="1"/>
    <col min="14085" max="14085" width="10.42578125" style="481" customWidth="1"/>
    <col min="14086" max="14086" width="10.7109375" style="481" customWidth="1"/>
    <col min="14087" max="14335" width="9.140625" style="481"/>
    <col min="14336" max="14336" width="4.5703125" style="481" customWidth="1"/>
    <col min="14337" max="14337" width="9.28515625" style="481" customWidth="1"/>
    <col min="14338" max="14338" width="41" style="481" customWidth="1"/>
    <col min="14339" max="14339" width="5.7109375" style="481" customWidth="1"/>
    <col min="14340" max="14340" width="9" style="481" customWidth="1"/>
    <col min="14341" max="14341" width="10.42578125" style="481" customWidth="1"/>
    <col min="14342" max="14342" width="10.7109375" style="481" customWidth="1"/>
    <col min="14343" max="14591" width="9.140625" style="481"/>
    <col min="14592" max="14592" width="4.5703125" style="481" customWidth="1"/>
    <col min="14593" max="14593" width="9.28515625" style="481" customWidth="1"/>
    <col min="14594" max="14594" width="41" style="481" customWidth="1"/>
    <col min="14595" max="14595" width="5.7109375" style="481" customWidth="1"/>
    <col min="14596" max="14596" width="9" style="481" customWidth="1"/>
    <col min="14597" max="14597" width="10.42578125" style="481" customWidth="1"/>
    <col min="14598" max="14598" width="10.7109375" style="481" customWidth="1"/>
    <col min="14599" max="14847" width="9.140625" style="481"/>
    <col min="14848" max="14848" width="4.5703125" style="481" customWidth="1"/>
    <col min="14849" max="14849" width="9.28515625" style="481" customWidth="1"/>
    <col min="14850" max="14850" width="41" style="481" customWidth="1"/>
    <col min="14851" max="14851" width="5.7109375" style="481" customWidth="1"/>
    <col min="14852" max="14852" width="9" style="481" customWidth="1"/>
    <col min="14853" max="14853" width="10.42578125" style="481" customWidth="1"/>
    <col min="14854" max="14854" width="10.7109375" style="481" customWidth="1"/>
    <col min="14855" max="15103" width="9.140625" style="481"/>
    <col min="15104" max="15104" width="4.5703125" style="481" customWidth="1"/>
    <col min="15105" max="15105" width="9.28515625" style="481" customWidth="1"/>
    <col min="15106" max="15106" width="41" style="481" customWidth="1"/>
    <col min="15107" max="15107" width="5.7109375" style="481" customWidth="1"/>
    <col min="15108" max="15108" width="9" style="481" customWidth="1"/>
    <col min="15109" max="15109" width="10.42578125" style="481" customWidth="1"/>
    <col min="15110" max="15110" width="10.7109375" style="481" customWidth="1"/>
    <col min="15111" max="15359" width="9.140625" style="481"/>
    <col min="15360" max="15360" width="4.5703125" style="481" customWidth="1"/>
    <col min="15361" max="15361" width="9.28515625" style="481" customWidth="1"/>
    <col min="15362" max="15362" width="41" style="481" customWidth="1"/>
    <col min="15363" max="15363" width="5.7109375" style="481" customWidth="1"/>
    <col min="15364" max="15364" width="9" style="481" customWidth="1"/>
    <col min="15365" max="15365" width="10.42578125" style="481" customWidth="1"/>
    <col min="15366" max="15366" width="10.7109375" style="481" customWidth="1"/>
    <col min="15367" max="15615" width="9.140625" style="481"/>
    <col min="15616" max="15616" width="4.5703125" style="481" customWidth="1"/>
    <col min="15617" max="15617" width="9.28515625" style="481" customWidth="1"/>
    <col min="15618" max="15618" width="41" style="481" customWidth="1"/>
    <col min="15619" max="15619" width="5.7109375" style="481" customWidth="1"/>
    <col min="15620" max="15620" width="9" style="481" customWidth="1"/>
    <col min="15621" max="15621" width="10.42578125" style="481" customWidth="1"/>
    <col min="15622" max="15622" width="10.7109375" style="481" customWidth="1"/>
    <col min="15623" max="15871" width="9.140625" style="481"/>
    <col min="15872" max="15872" width="4.5703125" style="481" customWidth="1"/>
    <col min="15873" max="15873" width="9.28515625" style="481" customWidth="1"/>
    <col min="15874" max="15874" width="41" style="481" customWidth="1"/>
    <col min="15875" max="15875" width="5.7109375" style="481" customWidth="1"/>
    <col min="15876" max="15876" width="9" style="481" customWidth="1"/>
    <col min="15877" max="15877" width="10.42578125" style="481" customWidth="1"/>
    <col min="15878" max="15878" width="10.7109375" style="481" customWidth="1"/>
    <col min="15879" max="16127" width="9.140625" style="481"/>
    <col min="16128" max="16128" width="4.5703125" style="481" customWidth="1"/>
    <col min="16129" max="16129" width="9.28515625" style="481" customWidth="1"/>
    <col min="16130" max="16130" width="41" style="481" customWidth="1"/>
    <col min="16131" max="16131" width="5.7109375" style="481" customWidth="1"/>
    <col min="16132" max="16132" width="9" style="481" customWidth="1"/>
    <col min="16133" max="16133" width="10.42578125" style="481" customWidth="1"/>
    <col min="16134" max="16134" width="10.7109375" style="481" customWidth="1"/>
    <col min="16135" max="16384" width="9.140625" style="481"/>
  </cols>
  <sheetData>
    <row r="1" spans="1:252" ht="15.75" x14ac:dyDescent="0.25">
      <c r="A1" s="812" t="s">
        <v>1486</v>
      </c>
      <c r="B1" s="408"/>
      <c r="C1" s="409"/>
      <c r="F1" s="412"/>
      <c r="H1" s="967"/>
      <c r="I1" s="481"/>
      <c r="J1" s="482"/>
      <c r="L1" s="484"/>
      <c r="M1" s="482"/>
      <c r="N1" s="482"/>
      <c r="O1" s="482"/>
      <c r="P1" s="482"/>
      <c r="Q1" s="482"/>
      <c r="R1" s="482"/>
      <c r="AM1" s="486"/>
      <c r="AN1" s="486"/>
      <c r="AO1" s="486"/>
      <c r="AP1" s="486"/>
      <c r="AQ1" s="486"/>
      <c r="AR1" s="486"/>
      <c r="AS1" s="486"/>
      <c r="AT1" s="486"/>
      <c r="AU1" s="486"/>
      <c r="AV1" s="486"/>
      <c r="AW1" s="486"/>
      <c r="AX1" s="486"/>
      <c r="AY1" s="486"/>
      <c r="AZ1" s="486"/>
      <c r="BA1" s="486"/>
      <c r="BB1" s="486"/>
      <c r="BC1" s="486"/>
      <c r="BD1" s="486"/>
      <c r="BE1" s="486"/>
      <c r="BF1" s="486"/>
      <c r="BG1" s="486"/>
      <c r="BH1" s="486"/>
      <c r="BI1" s="486"/>
      <c r="BJ1" s="486"/>
      <c r="BK1" s="486"/>
      <c r="BL1" s="486"/>
      <c r="BM1" s="486"/>
      <c r="BN1" s="486"/>
      <c r="BO1" s="486"/>
      <c r="BP1" s="486"/>
      <c r="BQ1" s="486"/>
      <c r="BR1" s="486"/>
      <c r="BS1" s="486"/>
      <c r="BT1" s="486"/>
      <c r="BU1" s="486"/>
      <c r="BV1" s="486"/>
      <c r="BW1" s="486"/>
      <c r="BX1" s="486"/>
      <c r="BY1" s="486"/>
      <c r="BZ1" s="486"/>
      <c r="CA1" s="486"/>
      <c r="CB1" s="487"/>
      <c r="CC1" s="487"/>
      <c r="CD1" s="487"/>
      <c r="CE1" s="487"/>
      <c r="CF1" s="487"/>
      <c r="CG1" s="487"/>
      <c r="CH1" s="487"/>
      <c r="CI1" s="487"/>
      <c r="CJ1" s="487"/>
      <c r="CK1" s="487"/>
      <c r="CL1" s="487"/>
      <c r="CM1" s="487"/>
      <c r="CN1" s="487"/>
      <c r="CO1" s="487"/>
      <c r="CP1" s="487"/>
      <c r="CQ1" s="487"/>
      <c r="CR1" s="487"/>
      <c r="CS1" s="487"/>
      <c r="CT1" s="487"/>
      <c r="CU1" s="487"/>
      <c r="CV1" s="487"/>
      <c r="CW1" s="487"/>
      <c r="CX1" s="487"/>
      <c r="CY1" s="487"/>
      <c r="CZ1" s="487"/>
      <c r="DA1" s="487"/>
      <c r="DB1" s="487"/>
      <c r="DC1" s="487"/>
      <c r="DD1" s="487"/>
      <c r="DE1" s="487"/>
      <c r="DF1" s="487"/>
      <c r="DG1" s="487"/>
      <c r="DH1" s="487"/>
      <c r="DI1" s="487"/>
      <c r="DJ1" s="487"/>
      <c r="DK1" s="487"/>
      <c r="DL1" s="487"/>
      <c r="DM1" s="487"/>
      <c r="DN1" s="487"/>
      <c r="DO1" s="487"/>
      <c r="DP1" s="487"/>
      <c r="DQ1" s="487"/>
      <c r="DR1" s="487"/>
      <c r="DS1" s="487"/>
      <c r="DT1" s="487"/>
      <c r="DU1" s="487"/>
      <c r="DV1" s="487"/>
      <c r="DW1" s="487"/>
      <c r="DX1" s="487"/>
      <c r="DY1" s="487"/>
      <c r="DZ1" s="487"/>
      <c r="EA1" s="487"/>
      <c r="EB1" s="487"/>
      <c r="EC1" s="487"/>
      <c r="ED1" s="487"/>
      <c r="EE1" s="487"/>
      <c r="EF1" s="487"/>
      <c r="EG1" s="487"/>
      <c r="EH1" s="487"/>
      <c r="EI1" s="487"/>
      <c r="EJ1" s="487"/>
      <c r="EK1" s="487"/>
      <c r="EL1" s="487"/>
      <c r="EM1" s="487"/>
      <c r="EN1" s="487"/>
      <c r="EO1" s="487"/>
      <c r="EP1" s="487"/>
      <c r="EQ1" s="487"/>
      <c r="ER1" s="487"/>
      <c r="ES1" s="487"/>
      <c r="ET1" s="487"/>
      <c r="EU1" s="487"/>
      <c r="EV1" s="487"/>
      <c r="EW1" s="487"/>
      <c r="EX1" s="487"/>
      <c r="EY1" s="487"/>
      <c r="EZ1" s="487"/>
      <c r="FA1" s="487"/>
      <c r="FB1" s="487"/>
      <c r="FC1" s="487"/>
      <c r="FD1" s="487"/>
      <c r="FE1" s="487"/>
      <c r="FF1" s="487"/>
      <c r="FG1" s="487"/>
      <c r="FH1" s="487"/>
      <c r="FI1" s="487"/>
      <c r="FJ1" s="487"/>
      <c r="FK1" s="487"/>
      <c r="FL1" s="487"/>
      <c r="FM1" s="487"/>
      <c r="FN1" s="487"/>
      <c r="FO1" s="487"/>
      <c r="FP1" s="487"/>
      <c r="FQ1" s="487"/>
      <c r="FR1" s="487"/>
      <c r="FS1" s="487"/>
      <c r="FT1" s="487"/>
      <c r="FU1" s="487"/>
      <c r="FV1" s="487"/>
      <c r="FW1" s="487"/>
      <c r="FX1" s="487"/>
      <c r="FY1" s="487"/>
      <c r="FZ1" s="487"/>
      <c r="GA1" s="487"/>
      <c r="GB1" s="487"/>
      <c r="GC1" s="487"/>
      <c r="GD1" s="487"/>
      <c r="GE1" s="487"/>
      <c r="GF1" s="487"/>
      <c r="GG1" s="487"/>
      <c r="GH1" s="487"/>
      <c r="GI1" s="487"/>
      <c r="GJ1" s="487"/>
      <c r="GK1" s="487"/>
      <c r="GL1" s="487"/>
      <c r="GM1" s="487"/>
      <c r="GN1" s="487"/>
      <c r="GO1" s="487"/>
      <c r="GP1" s="487"/>
      <c r="GQ1" s="487"/>
      <c r="GR1" s="487"/>
      <c r="GS1" s="487"/>
      <c r="GT1" s="487"/>
      <c r="GU1" s="487"/>
      <c r="GV1" s="487"/>
      <c r="GW1" s="487"/>
      <c r="GX1" s="487"/>
      <c r="GY1" s="487"/>
      <c r="GZ1" s="487"/>
      <c r="HA1" s="487"/>
      <c r="HB1" s="487"/>
      <c r="HC1" s="487"/>
      <c r="HD1" s="487"/>
      <c r="HE1" s="487"/>
      <c r="HF1" s="487"/>
      <c r="HG1" s="487"/>
      <c r="HH1" s="487"/>
      <c r="HI1" s="487"/>
      <c r="HJ1" s="487"/>
      <c r="HK1" s="487"/>
      <c r="HL1" s="487"/>
      <c r="HM1" s="487"/>
      <c r="HN1" s="487"/>
      <c r="HO1" s="487"/>
      <c r="HP1" s="487"/>
      <c r="HQ1" s="487"/>
      <c r="HR1" s="487"/>
      <c r="HS1" s="487"/>
      <c r="HT1" s="487"/>
      <c r="HU1" s="487"/>
      <c r="HV1" s="487"/>
      <c r="HW1" s="487"/>
      <c r="HX1" s="487"/>
      <c r="HY1" s="487"/>
      <c r="HZ1" s="487"/>
      <c r="IA1" s="487"/>
      <c r="IB1" s="487"/>
      <c r="IC1" s="487"/>
      <c r="ID1" s="487"/>
      <c r="IE1" s="487"/>
      <c r="IF1" s="487"/>
      <c r="IG1" s="487"/>
      <c r="IH1" s="487"/>
      <c r="II1" s="487"/>
      <c r="IJ1" s="487"/>
      <c r="IK1" s="487"/>
      <c r="IL1" s="487"/>
      <c r="IM1" s="487"/>
      <c r="IN1" s="487"/>
      <c r="IO1" s="487"/>
      <c r="IP1" s="487"/>
      <c r="IQ1" s="487"/>
      <c r="IR1" s="487"/>
    </row>
    <row r="2" spans="1:252" ht="15.75" x14ac:dyDescent="0.25">
      <c r="A2" s="812" t="s">
        <v>428</v>
      </c>
      <c r="B2" s="415"/>
      <c r="C2" s="416"/>
      <c r="F2" s="412"/>
      <c r="H2" s="967"/>
      <c r="I2" s="481"/>
      <c r="J2" s="482"/>
      <c r="M2" s="482"/>
      <c r="N2" s="482"/>
      <c r="O2" s="482"/>
      <c r="P2" s="482"/>
      <c r="Q2" s="482"/>
      <c r="R2" s="482"/>
      <c r="AM2" s="486"/>
      <c r="AN2" s="486"/>
      <c r="AO2" s="486"/>
      <c r="AP2" s="486"/>
      <c r="AQ2" s="486"/>
      <c r="AR2" s="486"/>
      <c r="AS2" s="486"/>
      <c r="AT2" s="486"/>
      <c r="AU2" s="486"/>
      <c r="AV2" s="486"/>
      <c r="AW2" s="486"/>
      <c r="AX2" s="486"/>
      <c r="AY2" s="486"/>
      <c r="AZ2" s="486"/>
      <c r="BA2" s="486"/>
      <c r="BB2" s="486"/>
      <c r="BC2" s="486"/>
      <c r="BD2" s="486"/>
      <c r="BE2" s="486"/>
      <c r="BF2" s="486"/>
      <c r="BG2" s="486"/>
      <c r="BH2" s="486"/>
      <c r="BI2" s="486"/>
      <c r="BJ2" s="486"/>
      <c r="BK2" s="486"/>
      <c r="BL2" s="486"/>
      <c r="BM2" s="486"/>
      <c r="BN2" s="486"/>
      <c r="BO2" s="486"/>
      <c r="BP2" s="486"/>
      <c r="BQ2" s="486"/>
      <c r="BR2" s="486"/>
      <c r="BS2" s="486"/>
      <c r="BT2" s="486"/>
      <c r="BU2" s="486"/>
      <c r="BV2" s="486"/>
      <c r="BW2" s="486"/>
      <c r="BX2" s="486"/>
      <c r="BY2" s="486"/>
      <c r="BZ2" s="486"/>
      <c r="CA2" s="486"/>
      <c r="CB2" s="487"/>
      <c r="CC2" s="487"/>
      <c r="CD2" s="487"/>
      <c r="CE2" s="487"/>
      <c r="CF2" s="487"/>
      <c r="CG2" s="487"/>
      <c r="CH2" s="487"/>
      <c r="CI2" s="487"/>
      <c r="CJ2" s="487"/>
      <c r="CK2" s="487"/>
      <c r="CL2" s="487"/>
      <c r="CM2" s="487"/>
      <c r="CN2" s="487"/>
      <c r="CO2" s="487"/>
      <c r="CP2" s="487"/>
      <c r="CQ2" s="487"/>
      <c r="CR2" s="487"/>
      <c r="CS2" s="487"/>
      <c r="CT2" s="487"/>
      <c r="CU2" s="487"/>
      <c r="CV2" s="487"/>
      <c r="CW2" s="487"/>
      <c r="CX2" s="487"/>
      <c r="CY2" s="487"/>
      <c r="CZ2" s="487"/>
      <c r="DA2" s="487"/>
      <c r="DB2" s="487"/>
      <c r="DC2" s="487"/>
      <c r="DD2" s="487"/>
      <c r="DE2" s="487"/>
      <c r="DF2" s="487"/>
      <c r="DG2" s="487"/>
      <c r="DH2" s="487"/>
      <c r="DI2" s="487"/>
      <c r="DJ2" s="487"/>
      <c r="DK2" s="487"/>
      <c r="DL2" s="487"/>
      <c r="DM2" s="487"/>
      <c r="DN2" s="487"/>
      <c r="DO2" s="487"/>
      <c r="DP2" s="487"/>
      <c r="DQ2" s="487"/>
      <c r="DR2" s="487"/>
      <c r="DS2" s="487"/>
      <c r="DT2" s="487"/>
      <c r="DU2" s="487"/>
      <c r="DV2" s="487"/>
      <c r="DW2" s="487"/>
      <c r="DX2" s="487"/>
      <c r="DY2" s="487"/>
      <c r="DZ2" s="487"/>
      <c r="EA2" s="487"/>
      <c r="EB2" s="487"/>
      <c r="EC2" s="487"/>
      <c r="ED2" s="487"/>
      <c r="EE2" s="487"/>
      <c r="EF2" s="487"/>
      <c r="EG2" s="487"/>
      <c r="EH2" s="487"/>
      <c r="EI2" s="487"/>
      <c r="EJ2" s="487"/>
      <c r="EK2" s="487"/>
      <c r="EL2" s="487"/>
      <c r="EM2" s="487"/>
      <c r="EN2" s="487"/>
      <c r="EO2" s="487"/>
      <c r="EP2" s="487"/>
      <c r="EQ2" s="487"/>
      <c r="ER2" s="487"/>
      <c r="ES2" s="487"/>
      <c r="ET2" s="487"/>
      <c r="EU2" s="487"/>
      <c r="EV2" s="487"/>
      <c r="EW2" s="487"/>
      <c r="EX2" s="487"/>
      <c r="EY2" s="487"/>
      <c r="EZ2" s="487"/>
      <c r="FA2" s="487"/>
      <c r="FB2" s="487"/>
      <c r="FC2" s="487"/>
      <c r="FD2" s="487"/>
      <c r="FE2" s="487"/>
      <c r="FF2" s="487"/>
      <c r="FG2" s="487"/>
      <c r="FH2" s="487"/>
      <c r="FI2" s="487"/>
      <c r="FJ2" s="487"/>
      <c r="FK2" s="487"/>
      <c r="FL2" s="487"/>
      <c r="FM2" s="487"/>
      <c r="FN2" s="487"/>
      <c r="FO2" s="487"/>
      <c r="FP2" s="487"/>
      <c r="FQ2" s="487"/>
      <c r="FR2" s="487"/>
      <c r="FS2" s="487"/>
      <c r="FT2" s="487"/>
      <c r="FU2" s="487"/>
      <c r="FV2" s="487"/>
      <c r="FW2" s="487"/>
      <c r="FX2" s="487"/>
      <c r="FY2" s="487"/>
      <c r="FZ2" s="487"/>
      <c r="GA2" s="487"/>
      <c r="GB2" s="487"/>
      <c r="GC2" s="487"/>
      <c r="GD2" s="487"/>
      <c r="GE2" s="487"/>
      <c r="GF2" s="487"/>
      <c r="GG2" s="487"/>
      <c r="GH2" s="487"/>
      <c r="GI2" s="487"/>
      <c r="GJ2" s="487"/>
      <c r="GK2" s="487"/>
      <c r="GL2" s="487"/>
      <c r="GM2" s="487"/>
      <c r="GN2" s="487"/>
      <c r="GO2" s="487"/>
      <c r="GP2" s="487"/>
      <c r="GQ2" s="487"/>
      <c r="GR2" s="487"/>
      <c r="GS2" s="487"/>
      <c r="GT2" s="487"/>
      <c r="GU2" s="487"/>
      <c r="GV2" s="487"/>
      <c r="GW2" s="487"/>
      <c r="GX2" s="487"/>
      <c r="GY2" s="487"/>
      <c r="GZ2" s="487"/>
      <c r="HA2" s="487"/>
      <c r="HB2" s="487"/>
      <c r="HC2" s="487"/>
      <c r="HD2" s="487"/>
      <c r="HE2" s="487"/>
      <c r="HF2" s="487"/>
      <c r="HG2" s="487"/>
      <c r="HH2" s="487"/>
      <c r="HI2" s="487"/>
      <c r="HJ2" s="487"/>
      <c r="HK2" s="487"/>
      <c r="HL2" s="487"/>
      <c r="HM2" s="487"/>
      <c r="HN2" s="487"/>
      <c r="HO2" s="487"/>
      <c r="HP2" s="487"/>
      <c r="HQ2" s="487"/>
      <c r="HR2" s="487"/>
      <c r="HS2" s="487"/>
      <c r="HT2" s="487"/>
      <c r="HU2" s="487"/>
      <c r="HV2" s="487"/>
      <c r="HW2" s="487"/>
      <c r="HX2" s="487"/>
      <c r="HY2" s="487"/>
      <c r="HZ2" s="487"/>
      <c r="IA2" s="487"/>
      <c r="IB2" s="487"/>
      <c r="IC2" s="487"/>
      <c r="ID2" s="487"/>
      <c r="IE2" s="487"/>
      <c r="IF2" s="487"/>
      <c r="IG2" s="487"/>
      <c r="IH2" s="487"/>
      <c r="II2" s="487"/>
      <c r="IJ2" s="487"/>
      <c r="IK2" s="487"/>
      <c r="IL2" s="487"/>
      <c r="IM2" s="487"/>
      <c r="IN2" s="487"/>
      <c r="IO2" s="487"/>
      <c r="IP2" s="487"/>
      <c r="IQ2" s="487"/>
      <c r="IR2" s="487"/>
    </row>
    <row r="3" spans="1:252" ht="15.75" x14ac:dyDescent="0.25">
      <c r="A3" s="488" t="s">
        <v>1259</v>
      </c>
      <c r="B3" s="415"/>
      <c r="C3" s="416"/>
      <c r="F3" s="412"/>
      <c r="G3" s="413"/>
      <c r="H3" s="967"/>
      <c r="I3" s="481"/>
      <c r="J3" s="482"/>
      <c r="M3" s="482"/>
      <c r="N3" s="482"/>
      <c r="O3" s="482"/>
      <c r="P3" s="482"/>
      <c r="Q3" s="482"/>
      <c r="R3" s="482"/>
      <c r="AM3" s="486"/>
      <c r="AN3" s="486"/>
      <c r="AO3" s="486"/>
      <c r="AP3" s="486"/>
      <c r="AQ3" s="486"/>
      <c r="AR3" s="486"/>
      <c r="AS3" s="486"/>
      <c r="AT3" s="486"/>
      <c r="AU3" s="486"/>
      <c r="AV3" s="486"/>
      <c r="AW3" s="486"/>
      <c r="AX3" s="486"/>
      <c r="AY3" s="486"/>
      <c r="AZ3" s="486"/>
      <c r="BA3" s="486"/>
      <c r="BB3" s="486"/>
      <c r="BC3" s="486"/>
      <c r="BD3" s="486"/>
      <c r="BE3" s="486"/>
      <c r="BF3" s="486"/>
      <c r="BG3" s="486"/>
      <c r="BH3" s="486"/>
      <c r="BI3" s="486"/>
      <c r="BJ3" s="486"/>
      <c r="BK3" s="486"/>
      <c r="BL3" s="486"/>
      <c r="BM3" s="486"/>
      <c r="BN3" s="486"/>
      <c r="BO3" s="486"/>
      <c r="BP3" s="486"/>
      <c r="BQ3" s="486"/>
      <c r="BR3" s="486"/>
      <c r="BS3" s="486"/>
      <c r="BT3" s="486"/>
      <c r="BU3" s="486"/>
      <c r="BV3" s="486"/>
      <c r="BW3" s="486"/>
      <c r="BX3" s="486"/>
      <c r="BY3" s="486"/>
      <c r="BZ3" s="486"/>
      <c r="CA3" s="486"/>
      <c r="CB3" s="487"/>
      <c r="CC3" s="487"/>
      <c r="CD3" s="487"/>
      <c r="CE3" s="487"/>
      <c r="CF3" s="487"/>
      <c r="CG3" s="487"/>
      <c r="CH3" s="487"/>
      <c r="CI3" s="487"/>
      <c r="CJ3" s="487"/>
      <c r="CK3" s="487"/>
      <c r="CL3" s="487"/>
      <c r="CM3" s="487"/>
      <c r="CN3" s="487"/>
      <c r="CO3" s="487"/>
      <c r="CP3" s="487"/>
      <c r="CQ3" s="487"/>
      <c r="CR3" s="487"/>
      <c r="CS3" s="487"/>
      <c r="CT3" s="487"/>
      <c r="CU3" s="487"/>
      <c r="CV3" s="487"/>
      <c r="CW3" s="487"/>
      <c r="CX3" s="487"/>
      <c r="CY3" s="487"/>
      <c r="CZ3" s="487"/>
      <c r="DA3" s="487"/>
      <c r="DB3" s="487"/>
      <c r="DC3" s="487"/>
      <c r="DD3" s="487"/>
      <c r="DE3" s="487"/>
      <c r="DF3" s="487"/>
      <c r="DG3" s="487"/>
      <c r="DH3" s="487"/>
      <c r="DI3" s="487"/>
      <c r="DJ3" s="487"/>
      <c r="DK3" s="487"/>
      <c r="DL3" s="487"/>
      <c r="DM3" s="487"/>
      <c r="DN3" s="487"/>
      <c r="DO3" s="487"/>
      <c r="DP3" s="487"/>
      <c r="DQ3" s="487"/>
      <c r="DR3" s="487"/>
      <c r="DS3" s="487"/>
      <c r="DT3" s="487"/>
      <c r="DU3" s="487"/>
      <c r="DV3" s="487"/>
      <c r="DW3" s="487"/>
      <c r="DX3" s="487"/>
      <c r="DY3" s="487"/>
      <c r="DZ3" s="487"/>
      <c r="EA3" s="487"/>
      <c r="EB3" s="487"/>
      <c r="EC3" s="487"/>
      <c r="ED3" s="487"/>
      <c r="EE3" s="487"/>
      <c r="EF3" s="487"/>
      <c r="EG3" s="487"/>
      <c r="EH3" s="487"/>
      <c r="EI3" s="487"/>
      <c r="EJ3" s="487"/>
      <c r="EK3" s="487"/>
      <c r="EL3" s="487"/>
      <c r="EM3" s="487"/>
      <c r="EN3" s="487"/>
      <c r="EO3" s="487"/>
      <c r="EP3" s="487"/>
      <c r="EQ3" s="487"/>
      <c r="ER3" s="487"/>
      <c r="ES3" s="487"/>
      <c r="ET3" s="487"/>
      <c r="EU3" s="487"/>
      <c r="EV3" s="487"/>
      <c r="EW3" s="487"/>
      <c r="EX3" s="487"/>
      <c r="EY3" s="487"/>
      <c r="EZ3" s="487"/>
      <c r="FA3" s="487"/>
      <c r="FB3" s="487"/>
      <c r="FC3" s="487"/>
      <c r="FD3" s="487"/>
      <c r="FE3" s="487"/>
      <c r="FF3" s="487"/>
      <c r="FG3" s="487"/>
      <c r="FH3" s="487"/>
      <c r="FI3" s="487"/>
      <c r="FJ3" s="487"/>
      <c r="FK3" s="487"/>
      <c r="FL3" s="487"/>
      <c r="FM3" s="487"/>
      <c r="FN3" s="487"/>
      <c r="FO3" s="487"/>
      <c r="FP3" s="487"/>
      <c r="FQ3" s="487"/>
      <c r="FR3" s="487"/>
      <c r="FS3" s="487"/>
      <c r="FT3" s="487"/>
      <c r="FU3" s="487"/>
      <c r="FV3" s="487"/>
      <c r="FW3" s="487"/>
      <c r="FX3" s="487"/>
      <c r="FY3" s="487"/>
      <c r="FZ3" s="487"/>
      <c r="GA3" s="487"/>
      <c r="GB3" s="487"/>
      <c r="GC3" s="487"/>
      <c r="GD3" s="487"/>
      <c r="GE3" s="487"/>
      <c r="GF3" s="487"/>
      <c r="GG3" s="487"/>
      <c r="GH3" s="487"/>
      <c r="GI3" s="487"/>
      <c r="GJ3" s="487"/>
      <c r="GK3" s="487"/>
      <c r="GL3" s="487"/>
      <c r="GM3" s="487"/>
      <c r="GN3" s="487"/>
      <c r="GO3" s="487"/>
      <c r="GP3" s="487"/>
      <c r="GQ3" s="487"/>
      <c r="GR3" s="487"/>
      <c r="GS3" s="487"/>
      <c r="GT3" s="487"/>
      <c r="GU3" s="487"/>
      <c r="GV3" s="487"/>
      <c r="GW3" s="487"/>
      <c r="GX3" s="487"/>
      <c r="GY3" s="487"/>
      <c r="GZ3" s="487"/>
      <c r="HA3" s="487"/>
      <c r="HB3" s="487"/>
      <c r="HC3" s="487"/>
      <c r="HD3" s="487"/>
      <c r="HE3" s="487"/>
      <c r="HF3" s="487"/>
      <c r="HG3" s="487"/>
      <c r="HH3" s="487"/>
      <c r="HI3" s="487"/>
      <c r="HJ3" s="487"/>
      <c r="HK3" s="487"/>
      <c r="HL3" s="487"/>
      <c r="HM3" s="487"/>
      <c r="HN3" s="487"/>
      <c r="HO3" s="487"/>
      <c r="HP3" s="487"/>
      <c r="HQ3" s="487"/>
      <c r="HR3" s="487"/>
      <c r="HS3" s="487"/>
      <c r="HT3" s="487"/>
      <c r="HU3" s="487"/>
      <c r="HV3" s="487"/>
      <c r="HW3" s="487"/>
      <c r="HX3" s="487"/>
      <c r="HY3" s="487"/>
      <c r="HZ3" s="487"/>
      <c r="IA3" s="487"/>
      <c r="IB3" s="487"/>
      <c r="IC3" s="487"/>
      <c r="ID3" s="487"/>
      <c r="IE3" s="487"/>
      <c r="IF3" s="487"/>
      <c r="IG3" s="487"/>
      <c r="IH3" s="487"/>
      <c r="II3" s="487"/>
      <c r="IJ3" s="487"/>
      <c r="IK3" s="487"/>
      <c r="IL3" s="487"/>
      <c r="IM3" s="487"/>
      <c r="IN3" s="487"/>
      <c r="IO3" s="487"/>
      <c r="IP3" s="487"/>
      <c r="IQ3" s="487"/>
      <c r="IR3" s="487"/>
    </row>
    <row r="4" spans="1:252" ht="15.75" x14ac:dyDescent="0.25">
      <c r="A4" s="414"/>
      <c r="B4" s="415"/>
      <c r="C4" s="416"/>
      <c r="F4" s="412"/>
      <c r="G4" s="413"/>
      <c r="H4" s="967"/>
      <c r="I4" s="481"/>
      <c r="J4" s="482"/>
      <c r="M4" s="482"/>
      <c r="N4" s="482"/>
      <c r="O4" s="482"/>
      <c r="P4" s="482"/>
      <c r="Q4" s="482"/>
      <c r="R4" s="482"/>
      <c r="AM4" s="486"/>
      <c r="AN4" s="486"/>
      <c r="AO4" s="486"/>
      <c r="AP4" s="486"/>
      <c r="AQ4" s="486"/>
      <c r="AR4" s="486"/>
      <c r="AS4" s="486"/>
      <c r="AT4" s="486"/>
      <c r="AU4" s="486"/>
      <c r="AV4" s="486"/>
      <c r="AW4" s="486"/>
      <c r="AX4" s="486"/>
      <c r="AY4" s="486"/>
      <c r="AZ4" s="486"/>
      <c r="BA4" s="486"/>
      <c r="BB4" s="486"/>
      <c r="BC4" s="486"/>
      <c r="BD4" s="486"/>
      <c r="BE4" s="486"/>
      <c r="BF4" s="486"/>
      <c r="BG4" s="486"/>
      <c r="BH4" s="486"/>
      <c r="BI4" s="486"/>
      <c r="BJ4" s="486"/>
      <c r="BK4" s="486"/>
      <c r="BL4" s="486"/>
      <c r="BM4" s="486"/>
      <c r="BN4" s="486"/>
      <c r="BO4" s="486"/>
      <c r="BP4" s="486"/>
      <c r="BQ4" s="486"/>
      <c r="BR4" s="486"/>
      <c r="BS4" s="486"/>
      <c r="BT4" s="486"/>
      <c r="BU4" s="486"/>
      <c r="BV4" s="486"/>
      <c r="BW4" s="486"/>
      <c r="BX4" s="486"/>
      <c r="BY4" s="486"/>
      <c r="BZ4" s="486"/>
      <c r="CA4" s="486"/>
      <c r="CB4" s="487"/>
      <c r="CC4" s="487"/>
      <c r="CD4" s="487"/>
      <c r="CE4" s="487"/>
      <c r="CF4" s="487"/>
      <c r="CG4" s="487"/>
      <c r="CH4" s="487"/>
      <c r="CI4" s="487"/>
      <c r="CJ4" s="487"/>
      <c r="CK4" s="487"/>
      <c r="CL4" s="487"/>
      <c r="CM4" s="487"/>
      <c r="CN4" s="487"/>
      <c r="CO4" s="487"/>
      <c r="CP4" s="487"/>
      <c r="CQ4" s="487"/>
      <c r="CR4" s="487"/>
      <c r="CS4" s="487"/>
      <c r="CT4" s="487"/>
      <c r="CU4" s="487"/>
      <c r="CV4" s="487"/>
      <c r="CW4" s="487"/>
      <c r="CX4" s="487"/>
      <c r="CY4" s="487"/>
      <c r="CZ4" s="487"/>
      <c r="DA4" s="487"/>
      <c r="DB4" s="487"/>
      <c r="DC4" s="487"/>
      <c r="DD4" s="487"/>
      <c r="DE4" s="487"/>
      <c r="DF4" s="487"/>
      <c r="DG4" s="487"/>
      <c r="DH4" s="487"/>
      <c r="DI4" s="487"/>
      <c r="DJ4" s="487"/>
      <c r="DK4" s="487"/>
      <c r="DL4" s="487"/>
      <c r="DM4" s="487"/>
      <c r="DN4" s="487"/>
      <c r="DO4" s="487"/>
      <c r="DP4" s="487"/>
      <c r="DQ4" s="487"/>
      <c r="DR4" s="487"/>
      <c r="DS4" s="487"/>
      <c r="DT4" s="487"/>
      <c r="DU4" s="487"/>
      <c r="DV4" s="487"/>
      <c r="DW4" s="487"/>
      <c r="DX4" s="487"/>
      <c r="DY4" s="487"/>
      <c r="DZ4" s="487"/>
      <c r="EA4" s="487"/>
      <c r="EB4" s="487"/>
      <c r="EC4" s="487"/>
      <c r="ED4" s="487"/>
      <c r="EE4" s="487"/>
      <c r="EF4" s="487"/>
      <c r="EG4" s="487"/>
      <c r="EH4" s="487"/>
      <c r="EI4" s="487"/>
      <c r="EJ4" s="487"/>
      <c r="EK4" s="487"/>
      <c r="EL4" s="487"/>
      <c r="EM4" s="487"/>
      <c r="EN4" s="487"/>
      <c r="EO4" s="487"/>
      <c r="EP4" s="487"/>
      <c r="EQ4" s="487"/>
      <c r="ER4" s="487"/>
      <c r="ES4" s="487"/>
      <c r="ET4" s="487"/>
      <c r="EU4" s="487"/>
      <c r="EV4" s="487"/>
      <c r="EW4" s="487"/>
      <c r="EX4" s="487"/>
      <c r="EY4" s="487"/>
      <c r="EZ4" s="487"/>
      <c r="FA4" s="487"/>
      <c r="FB4" s="487"/>
      <c r="FC4" s="487"/>
      <c r="FD4" s="487"/>
      <c r="FE4" s="487"/>
      <c r="FF4" s="487"/>
      <c r="FG4" s="487"/>
      <c r="FH4" s="487"/>
      <c r="FI4" s="487"/>
      <c r="FJ4" s="487"/>
      <c r="FK4" s="487"/>
      <c r="FL4" s="487"/>
      <c r="FM4" s="487"/>
      <c r="FN4" s="487"/>
      <c r="FO4" s="487"/>
      <c r="FP4" s="487"/>
      <c r="FQ4" s="487"/>
      <c r="FR4" s="487"/>
      <c r="FS4" s="487"/>
      <c r="FT4" s="487"/>
      <c r="FU4" s="487"/>
      <c r="FV4" s="487"/>
      <c r="FW4" s="487"/>
      <c r="FX4" s="487"/>
      <c r="FY4" s="487"/>
      <c r="FZ4" s="487"/>
      <c r="GA4" s="487"/>
      <c r="GB4" s="487"/>
      <c r="GC4" s="487"/>
      <c r="GD4" s="487"/>
      <c r="GE4" s="487"/>
      <c r="GF4" s="487"/>
      <c r="GG4" s="487"/>
      <c r="GH4" s="487"/>
      <c r="GI4" s="487"/>
      <c r="GJ4" s="487"/>
      <c r="GK4" s="487"/>
      <c r="GL4" s="487"/>
      <c r="GM4" s="487"/>
      <c r="GN4" s="487"/>
      <c r="GO4" s="487"/>
      <c r="GP4" s="487"/>
      <c r="GQ4" s="487"/>
      <c r="GR4" s="487"/>
      <c r="GS4" s="487"/>
      <c r="GT4" s="487"/>
      <c r="GU4" s="487"/>
      <c r="GV4" s="487"/>
      <c r="GW4" s="487"/>
      <c r="GX4" s="487"/>
      <c r="GY4" s="487"/>
      <c r="GZ4" s="487"/>
      <c r="HA4" s="487"/>
      <c r="HB4" s="487"/>
      <c r="HC4" s="487"/>
      <c r="HD4" s="487"/>
      <c r="HE4" s="487"/>
      <c r="HF4" s="487"/>
      <c r="HG4" s="487"/>
      <c r="HH4" s="487"/>
      <c r="HI4" s="487"/>
      <c r="HJ4" s="487"/>
      <c r="HK4" s="487"/>
      <c r="HL4" s="487"/>
      <c r="HM4" s="487"/>
      <c r="HN4" s="487"/>
      <c r="HO4" s="487"/>
      <c r="HP4" s="487"/>
      <c r="HQ4" s="487"/>
      <c r="HR4" s="487"/>
      <c r="HS4" s="487"/>
      <c r="HT4" s="487"/>
      <c r="HU4" s="487"/>
      <c r="HV4" s="487"/>
      <c r="HW4" s="487"/>
      <c r="HX4" s="487"/>
      <c r="HY4" s="487"/>
      <c r="HZ4" s="487"/>
      <c r="IA4" s="487"/>
      <c r="IB4" s="487"/>
      <c r="IC4" s="487"/>
      <c r="ID4" s="487"/>
      <c r="IE4" s="487"/>
      <c r="IF4" s="487"/>
      <c r="IG4" s="487"/>
      <c r="IH4" s="487"/>
      <c r="II4" s="487"/>
      <c r="IJ4" s="487"/>
      <c r="IK4" s="487"/>
      <c r="IL4" s="487"/>
      <c r="IM4" s="487"/>
      <c r="IN4" s="487"/>
      <c r="IO4" s="487"/>
      <c r="IP4" s="487"/>
      <c r="IQ4" s="487"/>
      <c r="IR4" s="487"/>
    </row>
    <row r="5" spans="1:252" ht="15.75" x14ac:dyDescent="0.25">
      <c r="A5" s="922"/>
      <c r="B5" s="994"/>
      <c r="C5" s="942" t="s">
        <v>174</v>
      </c>
      <c r="D5" s="994"/>
      <c r="E5" s="923"/>
      <c r="F5" s="923"/>
      <c r="G5" s="924"/>
      <c r="H5" s="1005"/>
      <c r="I5" s="481"/>
      <c r="J5" s="482"/>
      <c r="M5" s="482"/>
      <c r="N5" s="482"/>
      <c r="O5" s="482"/>
      <c r="P5" s="482"/>
      <c r="Q5" s="482"/>
      <c r="R5" s="482"/>
      <c r="AM5" s="486"/>
      <c r="AN5" s="486"/>
      <c r="AO5" s="486"/>
      <c r="AP5" s="486"/>
      <c r="AQ5" s="486"/>
      <c r="AR5" s="486"/>
      <c r="AS5" s="486"/>
      <c r="AT5" s="486"/>
      <c r="AU5" s="486"/>
      <c r="AV5" s="486"/>
      <c r="AW5" s="486"/>
      <c r="AX5" s="486"/>
      <c r="AY5" s="486"/>
      <c r="AZ5" s="486"/>
      <c r="BA5" s="486"/>
      <c r="BB5" s="486"/>
      <c r="BC5" s="486"/>
      <c r="BD5" s="486"/>
      <c r="BE5" s="486"/>
      <c r="BF5" s="486"/>
      <c r="BG5" s="486"/>
      <c r="BH5" s="486"/>
      <c r="BI5" s="486"/>
      <c r="BJ5" s="486"/>
      <c r="BK5" s="486"/>
      <c r="BL5" s="486"/>
      <c r="BM5" s="486"/>
      <c r="BN5" s="486"/>
      <c r="BO5" s="486"/>
      <c r="BP5" s="486"/>
      <c r="BQ5" s="486"/>
      <c r="BR5" s="486"/>
      <c r="BS5" s="486"/>
      <c r="BT5" s="486"/>
      <c r="BU5" s="486"/>
      <c r="BV5" s="486"/>
      <c r="BW5" s="486"/>
      <c r="BX5" s="486"/>
      <c r="BY5" s="486"/>
      <c r="BZ5" s="486"/>
      <c r="CA5" s="486"/>
      <c r="CB5" s="487"/>
      <c r="CC5" s="487"/>
      <c r="CD5" s="487"/>
      <c r="CE5" s="487"/>
      <c r="CF5" s="487"/>
      <c r="CG5" s="487"/>
      <c r="CH5" s="487"/>
      <c r="CI5" s="487"/>
      <c r="CJ5" s="487"/>
      <c r="CK5" s="487"/>
      <c r="CL5" s="487"/>
      <c r="CM5" s="487"/>
      <c r="CN5" s="487"/>
      <c r="CO5" s="487"/>
      <c r="CP5" s="487"/>
      <c r="CQ5" s="487"/>
      <c r="CR5" s="487"/>
      <c r="CS5" s="487"/>
      <c r="CT5" s="487"/>
      <c r="CU5" s="487"/>
      <c r="CV5" s="487"/>
      <c r="CW5" s="487"/>
      <c r="CX5" s="487"/>
      <c r="CY5" s="487"/>
      <c r="CZ5" s="487"/>
      <c r="DA5" s="487"/>
      <c r="DB5" s="487"/>
      <c r="DC5" s="487"/>
      <c r="DD5" s="487"/>
      <c r="DE5" s="487"/>
      <c r="DF5" s="487"/>
      <c r="DG5" s="487"/>
      <c r="DH5" s="487"/>
      <c r="DI5" s="487"/>
      <c r="DJ5" s="487"/>
      <c r="DK5" s="487"/>
      <c r="DL5" s="487"/>
      <c r="DM5" s="487"/>
      <c r="DN5" s="487"/>
      <c r="DO5" s="487"/>
      <c r="DP5" s="487"/>
      <c r="DQ5" s="487"/>
      <c r="DR5" s="487"/>
      <c r="DS5" s="487"/>
      <c r="DT5" s="487"/>
      <c r="DU5" s="487"/>
      <c r="DV5" s="487"/>
      <c r="DW5" s="487"/>
      <c r="DX5" s="487"/>
      <c r="DY5" s="487"/>
      <c r="DZ5" s="487"/>
      <c r="EA5" s="487"/>
      <c r="EB5" s="487"/>
      <c r="EC5" s="487"/>
      <c r="ED5" s="487"/>
      <c r="EE5" s="487"/>
      <c r="EF5" s="487"/>
      <c r="EG5" s="487"/>
      <c r="EH5" s="487"/>
      <c r="EI5" s="487"/>
      <c r="EJ5" s="487"/>
      <c r="EK5" s="487"/>
      <c r="EL5" s="487"/>
      <c r="EM5" s="487"/>
      <c r="EN5" s="487"/>
      <c r="EO5" s="487"/>
      <c r="EP5" s="487"/>
      <c r="EQ5" s="487"/>
      <c r="ER5" s="487"/>
      <c r="ES5" s="487"/>
      <c r="ET5" s="487"/>
      <c r="EU5" s="487"/>
      <c r="EV5" s="487"/>
      <c r="EW5" s="487"/>
      <c r="EX5" s="487"/>
      <c r="EY5" s="487"/>
      <c r="EZ5" s="487"/>
      <c r="FA5" s="487"/>
      <c r="FB5" s="487"/>
      <c r="FC5" s="487"/>
      <c r="FD5" s="487"/>
      <c r="FE5" s="487"/>
      <c r="FF5" s="487"/>
      <c r="FG5" s="487"/>
      <c r="FH5" s="487"/>
      <c r="FI5" s="487"/>
      <c r="FJ5" s="487"/>
      <c r="FK5" s="487"/>
      <c r="FL5" s="487"/>
      <c r="FM5" s="487"/>
      <c r="FN5" s="487"/>
      <c r="FO5" s="487"/>
      <c r="FP5" s="487"/>
      <c r="FQ5" s="487"/>
      <c r="FR5" s="487"/>
      <c r="FS5" s="487"/>
      <c r="FT5" s="487"/>
      <c r="FU5" s="487"/>
      <c r="FV5" s="487"/>
      <c r="FW5" s="487"/>
      <c r="FX5" s="487"/>
      <c r="FY5" s="487"/>
      <c r="FZ5" s="487"/>
      <c r="GA5" s="487"/>
      <c r="GB5" s="487"/>
      <c r="GC5" s="487"/>
      <c r="GD5" s="487"/>
      <c r="GE5" s="487"/>
      <c r="GF5" s="487"/>
      <c r="GG5" s="487"/>
      <c r="GH5" s="487"/>
      <c r="GI5" s="487"/>
      <c r="GJ5" s="487"/>
      <c r="GK5" s="487"/>
      <c r="GL5" s="487"/>
      <c r="GM5" s="487"/>
      <c r="GN5" s="487"/>
      <c r="GO5" s="487"/>
      <c r="GP5" s="487"/>
      <c r="GQ5" s="487"/>
      <c r="GR5" s="487"/>
      <c r="GS5" s="487"/>
      <c r="GT5" s="487"/>
      <c r="GU5" s="487"/>
      <c r="GV5" s="487"/>
      <c r="GW5" s="487"/>
      <c r="GX5" s="487"/>
      <c r="GY5" s="487"/>
      <c r="GZ5" s="487"/>
      <c r="HA5" s="487"/>
      <c r="HB5" s="487"/>
      <c r="HC5" s="487"/>
      <c r="HD5" s="487"/>
      <c r="HE5" s="487"/>
      <c r="HF5" s="487"/>
      <c r="HG5" s="487"/>
      <c r="HH5" s="487"/>
      <c r="HI5" s="487"/>
      <c r="HJ5" s="487"/>
      <c r="HK5" s="487"/>
      <c r="HL5" s="487"/>
      <c r="HM5" s="487"/>
      <c r="HN5" s="487"/>
      <c r="HO5" s="487"/>
      <c r="HP5" s="487"/>
      <c r="HQ5" s="487"/>
      <c r="HR5" s="487"/>
      <c r="HS5" s="487"/>
      <c r="HT5" s="487"/>
      <c r="HU5" s="487"/>
      <c r="HV5" s="487"/>
      <c r="HW5" s="487"/>
      <c r="HX5" s="487"/>
      <c r="HY5" s="487"/>
      <c r="HZ5" s="487"/>
      <c r="IA5" s="487"/>
      <c r="IB5" s="487"/>
      <c r="IC5" s="487"/>
      <c r="ID5" s="487"/>
      <c r="IE5" s="487"/>
      <c r="IF5" s="487"/>
      <c r="IG5" s="487"/>
      <c r="IH5" s="487"/>
      <c r="II5" s="487"/>
      <c r="IJ5" s="487"/>
      <c r="IK5" s="487"/>
      <c r="IL5" s="487"/>
      <c r="IM5" s="487"/>
      <c r="IN5" s="487"/>
      <c r="IO5" s="487"/>
      <c r="IP5" s="487"/>
      <c r="IQ5" s="487"/>
      <c r="IR5" s="487"/>
    </row>
    <row r="6" spans="1:252" ht="15.75" x14ac:dyDescent="0.25">
      <c r="B6" s="995">
        <f>A37</f>
        <v>1</v>
      </c>
      <c r="C6" s="984" t="str">
        <f>C37</f>
        <v>PRIPRAVLJALNA DELA - skupaj</v>
      </c>
      <c r="D6" s="1062"/>
      <c r="E6" s="926"/>
      <c r="F6" s="926"/>
      <c r="G6" s="983">
        <f>G37</f>
        <v>20000</v>
      </c>
      <c r="H6" s="1005"/>
      <c r="I6" s="481"/>
      <c r="J6" s="482"/>
      <c r="M6" s="482"/>
      <c r="N6" s="482"/>
      <c r="O6" s="482"/>
      <c r="P6" s="482"/>
      <c r="Q6" s="482"/>
      <c r="R6" s="482"/>
      <c r="AM6" s="486"/>
      <c r="AN6" s="486"/>
      <c r="AO6" s="486"/>
      <c r="AP6" s="486"/>
      <c r="AQ6" s="486"/>
      <c r="AR6" s="486"/>
      <c r="AS6" s="486"/>
      <c r="AT6" s="486"/>
      <c r="AU6" s="486"/>
      <c r="AV6" s="486"/>
      <c r="AW6" s="486"/>
      <c r="AX6" s="486"/>
      <c r="AY6" s="486"/>
      <c r="AZ6" s="486"/>
      <c r="BA6" s="486"/>
      <c r="BB6" s="486"/>
      <c r="BC6" s="486"/>
      <c r="BD6" s="486"/>
      <c r="BE6" s="486"/>
      <c r="BF6" s="486"/>
      <c r="BG6" s="486"/>
      <c r="BH6" s="486"/>
      <c r="BI6" s="486"/>
      <c r="BJ6" s="486"/>
      <c r="BK6" s="486"/>
      <c r="BL6" s="486"/>
      <c r="BM6" s="486"/>
      <c r="BN6" s="486"/>
      <c r="BO6" s="486"/>
      <c r="BP6" s="486"/>
      <c r="BQ6" s="486"/>
      <c r="BR6" s="486"/>
      <c r="BS6" s="486"/>
      <c r="BT6" s="486"/>
      <c r="BU6" s="486"/>
      <c r="BV6" s="486"/>
      <c r="BW6" s="486"/>
      <c r="BX6" s="486"/>
      <c r="BY6" s="486"/>
      <c r="BZ6" s="486"/>
      <c r="CA6" s="486"/>
      <c r="CB6" s="487"/>
      <c r="CC6" s="487"/>
      <c r="CD6" s="487"/>
      <c r="CE6" s="487"/>
      <c r="CF6" s="487"/>
      <c r="CG6" s="487"/>
      <c r="CH6" s="487"/>
      <c r="CI6" s="487"/>
      <c r="CJ6" s="487"/>
      <c r="CK6" s="487"/>
      <c r="CL6" s="487"/>
      <c r="CM6" s="487"/>
      <c r="CN6" s="487"/>
      <c r="CO6" s="487"/>
      <c r="CP6" s="487"/>
      <c r="CQ6" s="487"/>
      <c r="CR6" s="487"/>
      <c r="CS6" s="487"/>
      <c r="CT6" s="487"/>
      <c r="CU6" s="487"/>
      <c r="CV6" s="487"/>
      <c r="CW6" s="487"/>
      <c r="CX6" s="487"/>
      <c r="CY6" s="487"/>
      <c r="CZ6" s="487"/>
      <c r="DA6" s="487"/>
      <c r="DB6" s="487"/>
      <c r="DC6" s="487"/>
      <c r="DD6" s="487"/>
      <c r="DE6" s="487"/>
      <c r="DF6" s="487"/>
      <c r="DG6" s="487"/>
      <c r="DH6" s="487"/>
      <c r="DI6" s="487"/>
      <c r="DJ6" s="487"/>
      <c r="DK6" s="487"/>
      <c r="DL6" s="487"/>
      <c r="DM6" s="487"/>
      <c r="DN6" s="487"/>
      <c r="DO6" s="487"/>
      <c r="DP6" s="487"/>
      <c r="DQ6" s="487"/>
      <c r="DR6" s="487"/>
      <c r="DS6" s="487"/>
      <c r="DT6" s="487"/>
      <c r="DU6" s="487"/>
      <c r="DV6" s="487"/>
      <c r="DW6" s="487"/>
      <c r="DX6" s="487"/>
      <c r="DY6" s="487"/>
      <c r="DZ6" s="487"/>
      <c r="EA6" s="487"/>
      <c r="EB6" s="487"/>
      <c r="EC6" s="487"/>
      <c r="ED6" s="487"/>
      <c r="EE6" s="487"/>
      <c r="EF6" s="487"/>
      <c r="EG6" s="487"/>
      <c r="EH6" s="487"/>
      <c r="EI6" s="487"/>
      <c r="EJ6" s="487"/>
      <c r="EK6" s="487"/>
      <c r="EL6" s="487"/>
      <c r="EM6" s="487"/>
      <c r="EN6" s="487"/>
      <c r="EO6" s="487"/>
      <c r="EP6" s="487"/>
      <c r="EQ6" s="487"/>
      <c r="ER6" s="487"/>
      <c r="ES6" s="487"/>
      <c r="ET6" s="487"/>
      <c r="EU6" s="487"/>
      <c r="EV6" s="487"/>
      <c r="EW6" s="487"/>
      <c r="EX6" s="487"/>
      <c r="EY6" s="487"/>
      <c r="EZ6" s="487"/>
      <c r="FA6" s="487"/>
      <c r="FB6" s="487"/>
      <c r="FC6" s="487"/>
      <c r="FD6" s="487"/>
      <c r="FE6" s="487"/>
      <c r="FF6" s="487"/>
      <c r="FG6" s="487"/>
      <c r="FH6" s="487"/>
      <c r="FI6" s="487"/>
      <c r="FJ6" s="487"/>
      <c r="FK6" s="487"/>
      <c r="FL6" s="487"/>
      <c r="FM6" s="487"/>
      <c r="FN6" s="487"/>
      <c r="FO6" s="487"/>
      <c r="FP6" s="487"/>
      <c r="FQ6" s="487"/>
      <c r="FR6" s="487"/>
      <c r="FS6" s="487"/>
      <c r="FT6" s="487"/>
      <c r="FU6" s="487"/>
      <c r="FV6" s="487"/>
      <c r="FW6" s="487"/>
      <c r="FX6" s="487"/>
      <c r="FY6" s="487"/>
      <c r="FZ6" s="487"/>
      <c r="GA6" s="487"/>
      <c r="GB6" s="487"/>
      <c r="GC6" s="487"/>
      <c r="GD6" s="487"/>
      <c r="GE6" s="487"/>
      <c r="GF6" s="487"/>
      <c r="GG6" s="487"/>
      <c r="GH6" s="487"/>
      <c r="GI6" s="487"/>
      <c r="GJ6" s="487"/>
      <c r="GK6" s="487"/>
      <c r="GL6" s="487"/>
      <c r="GM6" s="487"/>
      <c r="GN6" s="487"/>
      <c r="GO6" s="487"/>
      <c r="GP6" s="487"/>
      <c r="GQ6" s="487"/>
      <c r="GR6" s="487"/>
      <c r="GS6" s="487"/>
      <c r="GT6" s="487"/>
      <c r="GU6" s="487"/>
      <c r="GV6" s="487"/>
      <c r="GW6" s="487"/>
      <c r="GX6" s="487"/>
      <c r="GY6" s="487"/>
      <c r="GZ6" s="487"/>
      <c r="HA6" s="487"/>
      <c r="HB6" s="487"/>
      <c r="HC6" s="487"/>
      <c r="HD6" s="487"/>
      <c r="HE6" s="487"/>
      <c r="HF6" s="487"/>
      <c r="HG6" s="487"/>
      <c r="HH6" s="487"/>
      <c r="HI6" s="487"/>
      <c r="HJ6" s="487"/>
      <c r="HK6" s="487"/>
      <c r="HL6" s="487"/>
      <c r="HM6" s="487"/>
      <c r="HN6" s="487"/>
      <c r="HO6" s="487"/>
      <c r="HP6" s="487"/>
      <c r="HQ6" s="487"/>
      <c r="HR6" s="487"/>
      <c r="HS6" s="487"/>
      <c r="HT6" s="487"/>
      <c r="HU6" s="487"/>
      <c r="HV6" s="487"/>
      <c r="HW6" s="487"/>
      <c r="HX6" s="487"/>
      <c r="HY6" s="487"/>
      <c r="HZ6" s="487"/>
      <c r="IA6" s="487"/>
      <c r="IB6" s="487"/>
      <c r="IC6" s="487"/>
      <c r="ID6" s="487"/>
      <c r="IE6" s="487"/>
      <c r="IF6" s="487"/>
      <c r="IG6" s="487"/>
      <c r="IH6" s="487"/>
      <c r="II6" s="487"/>
      <c r="IJ6" s="487"/>
      <c r="IK6" s="487"/>
      <c r="IL6" s="487"/>
      <c r="IM6" s="487"/>
      <c r="IN6" s="487"/>
      <c r="IO6" s="487"/>
      <c r="IP6" s="487"/>
      <c r="IQ6" s="487"/>
      <c r="IR6" s="487"/>
    </row>
    <row r="7" spans="1:252" ht="15.75" x14ac:dyDescent="0.25">
      <c r="B7" s="995">
        <f>A44</f>
        <v>2</v>
      </c>
      <c r="C7" s="984" t="str">
        <f>C44</f>
        <v>RUŠITVENA DELA - skupaj</v>
      </c>
      <c r="D7" s="1062"/>
      <c r="E7" s="926"/>
      <c r="F7" s="926"/>
      <c r="G7" s="983">
        <f>G44</f>
        <v>0</v>
      </c>
      <c r="H7" s="1005"/>
      <c r="I7" s="481"/>
      <c r="J7" s="482"/>
      <c r="M7" s="482"/>
      <c r="N7" s="482"/>
      <c r="O7" s="482"/>
      <c r="P7" s="482"/>
      <c r="Q7" s="482"/>
      <c r="R7" s="482"/>
      <c r="AM7" s="486"/>
      <c r="AN7" s="486"/>
      <c r="AO7" s="486"/>
      <c r="AP7" s="486"/>
      <c r="AQ7" s="486"/>
      <c r="AR7" s="486"/>
      <c r="AS7" s="486"/>
      <c r="AT7" s="486"/>
      <c r="AU7" s="486"/>
      <c r="AV7" s="486"/>
      <c r="AW7" s="486"/>
      <c r="AX7" s="486"/>
      <c r="AY7" s="486"/>
      <c r="AZ7" s="486"/>
      <c r="BA7" s="486"/>
      <c r="BB7" s="486"/>
      <c r="BC7" s="486"/>
      <c r="BD7" s="486"/>
      <c r="BE7" s="486"/>
      <c r="BF7" s="486"/>
      <c r="BG7" s="486"/>
      <c r="BH7" s="486"/>
      <c r="BI7" s="486"/>
      <c r="BJ7" s="486"/>
      <c r="BK7" s="486"/>
      <c r="BL7" s="486"/>
      <c r="BM7" s="486"/>
      <c r="BN7" s="486"/>
      <c r="BO7" s="486"/>
      <c r="BP7" s="486"/>
      <c r="BQ7" s="486"/>
      <c r="BR7" s="486"/>
      <c r="BS7" s="486"/>
      <c r="BT7" s="486"/>
      <c r="BU7" s="486"/>
      <c r="BV7" s="486"/>
      <c r="BW7" s="486"/>
      <c r="BX7" s="486"/>
      <c r="BY7" s="486"/>
      <c r="BZ7" s="486"/>
      <c r="CA7" s="486"/>
      <c r="CB7" s="487"/>
      <c r="CC7" s="487"/>
      <c r="CD7" s="487"/>
      <c r="CE7" s="487"/>
      <c r="CF7" s="487"/>
      <c r="CG7" s="487"/>
      <c r="CH7" s="487"/>
      <c r="CI7" s="487"/>
      <c r="CJ7" s="487"/>
      <c r="CK7" s="487"/>
      <c r="CL7" s="487"/>
      <c r="CM7" s="487"/>
      <c r="CN7" s="487"/>
      <c r="CO7" s="487"/>
      <c r="CP7" s="487"/>
      <c r="CQ7" s="487"/>
      <c r="CR7" s="487"/>
      <c r="CS7" s="487"/>
      <c r="CT7" s="487"/>
      <c r="CU7" s="487"/>
      <c r="CV7" s="487"/>
      <c r="CW7" s="487"/>
      <c r="CX7" s="487"/>
      <c r="CY7" s="487"/>
      <c r="CZ7" s="487"/>
      <c r="DA7" s="487"/>
      <c r="DB7" s="487"/>
      <c r="DC7" s="487"/>
      <c r="DD7" s="487"/>
      <c r="DE7" s="487"/>
      <c r="DF7" s="487"/>
      <c r="DG7" s="487"/>
      <c r="DH7" s="487"/>
      <c r="DI7" s="487"/>
      <c r="DJ7" s="487"/>
      <c r="DK7" s="487"/>
      <c r="DL7" s="487"/>
      <c r="DM7" s="487"/>
      <c r="DN7" s="487"/>
      <c r="DO7" s="487"/>
      <c r="DP7" s="487"/>
      <c r="DQ7" s="487"/>
      <c r="DR7" s="487"/>
      <c r="DS7" s="487"/>
      <c r="DT7" s="487"/>
      <c r="DU7" s="487"/>
      <c r="DV7" s="487"/>
      <c r="DW7" s="487"/>
      <c r="DX7" s="487"/>
      <c r="DY7" s="487"/>
      <c r="DZ7" s="487"/>
      <c r="EA7" s="487"/>
      <c r="EB7" s="487"/>
      <c r="EC7" s="487"/>
      <c r="ED7" s="487"/>
      <c r="EE7" s="487"/>
      <c r="EF7" s="487"/>
      <c r="EG7" s="487"/>
      <c r="EH7" s="487"/>
      <c r="EI7" s="487"/>
      <c r="EJ7" s="487"/>
      <c r="EK7" s="487"/>
      <c r="EL7" s="487"/>
      <c r="EM7" s="487"/>
      <c r="EN7" s="487"/>
      <c r="EO7" s="487"/>
      <c r="EP7" s="487"/>
      <c r="EQ7" s="487"/>
      <c r="ER7" s="487"/>
      <c r="ES7" s="487"/>
      <c r="ET7" s="487"/>
      <c r="EU7" s="487"/>
      <c r="EV7" s="487"/>
      <c r="EW7" s="487"/>
      <c r="EX7" s="487"/>
      <c r="EY7" s="487"/>
      <c r="EZ7" s="487"/>
      <c r="FA7" s="487"/>
      <c r="FB7" s="487"/>
      <c r="FC7" s="487"/>
      <c r="FD7" s="487"/>
      <c r="FE7" s="487"/>
      <c r="FF7" s="487"/>
      <c r="FG7" s="487"/>
      <c r="FH7" s="487"/>
      <c r="FI7" s="487"/>
      <c r="FJ7" s="487"/>
      <c r="FK7" s="487"/>
      <c r="FL7" s="487"/>
      <c r="FM7" s="487"/>
      <c r="FN7" s="487"/>
      <c r="FO7" s="487"/>
      <c r="FP7" s="487"/>
      <c r="FQ7" s="487"/>
      <c r="FR7" s="487"/>
      <c r="FS7" s="487"/>
      <c r="FT7" s="487"/>
      <c r="FU7" s="487"/>
      <c r="FV7" s="487"/>
      <c r="FW7" s="487"/>
      <c r="FX7" s="487"/>
      <c r="FY7" s="487"/>
      <c r="FZ7" s="487"/>
      <c r="GA7" s="487"/>
      <c r="GB7" s="487"/>
      <c r="GC7" s="487"/>
      <c r="GD7" s="487"/>
      <c r="GE7" s="487"/>
      <c r="GF7" s="487"/>
      <c r="GG7" s="487"/>
      <c r="GH7" s="487"/>
      <c r="GI7" s="487"/>
      <c r="GJ7" s="487"/>
      <c r="GK7" s="487"/>
      <c r="GL7" s="487"/>
      <c r="GM7" s="487"/>
      <c r="GN7" s="487"/>
      <c r="GO7" s="487"/>
      <c r="GP7" s="487"/>
      <c r="GQ7" s="487"/>
      <c r="GR7" s="487"/>
      <c r="GS7" s="487"/>
      <c r="GT7" s="487"/>
      <c r="GU7" s="487"/>
      <c r="GV7" s="487"/>
      <c r="GW7" s="487"/>
      <c r="GX7" s="487"/>
      <c r="GY7" s="487"/>
      <c r="GZ7" s="487"/>
      <c r="HA7" s="487"/>
      <c r="HB7" s="487"/>
      <c r="HC7" s="487"/>
      <c r="HD7" s="487"/>
      <c r="HE7" s="487"/>
      <c r="HF7" s="487"/>
      <c r="HG7" s="487"/>
      <c r="HH7" s="487"/>
      <c r="HI7" s="487"/>
      <c r="HJ7" s="487"/>
      <c r="HK7" s="487"/>
      <c r="HL7" s="487"/>
      <c r="HM7" s="487"/>
      <c r="HN7" s="487"/>
      <c r="HO7" s="487"/>
      <c r="HP7" s="487"/>
      <c r="HQ7" s="487"/>
      <c r="HR7" s="487"/>
      <c r="HS7" s="487"/>
      <c r="HT7" s="487"/>
      <c r="HU7" s="487"/>
      <c r="HV7" s="487"/>
      <c r="HW7" s="487"/>
      <c r="HX7" s="487"/>
      <c r="HY7" s="487"/>
      <c r="HZ7" s="487"/>
      <c r="IA7" s="487"/>
      <c r="IB7" s="487"/>
      <c r="IC7" s="487"/>
      <c r="ID7" s="487"/>
      <c r="IE7" s="487"/>
      <c r="IF7" s="487"/>
      <c r="IG7" s="487"/>
      <c r="IH7" s="487"/>
      <c r="II7" s="487"/>
      <c r="IJ7" s="487"/>
      <c r="IK7" s="487"/>
      <c r="IL7" s="487"/>
      <c r="IM7" s="487"/>
      <c r="IN7" s="487"/>
      <c r="IO7" s="487"/>
      <c r="IP7" s="487"/>
      <c r="IQ7" s="487"/>
      <c r="IR7" s="487"/>
    </row>
    <row r="8" spans="1:252" ht="15.75" x14ac:dyDescent="0.25">
      <c r="B8" s="995">
        <f>A61</f>
        <v>3</v>
      </c>
      <c r="C8" s="984" t="str">
        <f>C61</f>
        <v>ZEMELJSKA DELA - skupaj</v>
      </c>
      <c r="D8" s="1062"/>
      <c r="E8" s="926"/>
      <c r="F8" s="926"/>
      <c r="G8" s="983">
        <f>G61</f>
        <v>0</v>
      </c>
      <c r="H8" s="1005"/>
      <c r="I8" s="481"/>
      <c r="J8" s="482"/>
      <c r="M8" s="482"/>
      <c r="N8" s="482"/>
      <c r="O8" s="482"/>
      <c r="P8" s="482"/>
      <c r="Q8" s="482"/>
      <c r="R8" s="482"/>
      <c r="AM8" s="486"/>
      <c r="AN8" s="486"/>
      <c r="AO8" s="486"/>
      <c r="AP8" s="486"/>
      <c r="AQ8" s="486"/>
      <c r="AR8" s="486"/>
      <c r="AS8" s="486"/>
      <c r="AT8" s="486"/>
      <c r="AU8" s="486"/>
      <c r="AV8" s="486"/>
      <c r="AW8" s="486"/>
      <c r="AX8" s="486"/>
      <c r="AY8" s="486"/>
      <c r="AZ8" s="486"/>
      <c r="BA8" s="486"/>
      <c r="BB8" s="486"/>
      <c r="BC8" s="486"/>
      <c r="BD8" s="486"/>
      <c r="BE8" s="486"/>
      <c r="BF8" s="486"/>
      <c r="BG8" s="486"/>
      <c r="BH8" s="486"/>
      <c r="BI8" s="486"/>
      <c r="BJ8" s="486"/>
      <c r="BK8" s="486"/>
      <c r="BL8" s="486"/>
      <c r="BM8" s="486"/>
      <c r="BN8" s="486"/>
      <c r="BO8" s="486"/>
      <c r="BP8" s="486"/>
      <c r="BQ8" s="486"/>
      <c r="BR8" s="486"/>
      <c r="BS8" s="486"/>
      <c r="BT8" s="486"/>
      <c r="BU8" s="486"/>
      <c r="BV8" s="486"/>
      <c r="BW8" s="486"/>
      <c r="BX8" s="486"/>
      <c r="BY8" s="486"/>
      <c r="BZ8" s="486"/>
      <c r="CA8" s="486"/>
      <c r="CB8" s="487"/>
      <c r="CC8" s="487"/>
      <c r="CD8" s="487"/>
      <c r="CE8" s="487"/>
      <c r="CF8" s="487"/>
      <c r="CG8" s="487"/>
      <c r="CH8" s="487"/>
      <c r="CI8" s="487"/>
      <c r="CJ8" s="487"/>
      <c r="CK8" s="487"/>
      <c r="CL8" s="487"/>
      <c r="CM8" s="487"/>
      <c r="CN8" s="487"/>
      <c r="CO8" s="487"/>
      <c r="CP8" s="487"/>
      <c r="CQ8" s="487"/>
      <c r="CR8" s="487"/>
      <c r="CS8" s="487"/>
      <c r="CT8" s="487"/>
      <c r="CU8" s="487"/>
      <c r="CV8" s="487"/>
      <c r="CW8" s="487"/>
      <c r="CX8" s="487"/>
      <c r="CY8" s="487"/>
      <c r="CZ8" s="487"/>
      <c r="DA8" s="487"/>
      <c r="DB8" s="487"/>
      <c r="DC8" s="487"/>
      <c r="DD8" s="487"/>
      <c r="DE8" s="487"/>
      <c r="DF8" s="487"/>
      <c r="DG8" s="487"/>
      <c r="DH8" s="487"/>
      <c r="DI8" s="487"/>
      <c r="DJ8" s="487"/>
      <c r="DK8" s="487"/>
      <c r="DL8" s="487"/>
      <c r="DM8" s="487"/>
      <c r="DN8" s="487"/>
      <c r="DO8" s="487"/>
      <c r="DP8" s="487"/>
      <c r="DQ8" s="487"/>
      <c r="DR8" s="487"/>
      <c r="DS8" s="487"/>
      <c r="DT8" s="487"/>
      <c r="DU8" s="487"/>
      <c r="DV8" s="487"/>
      <c r="DW8" s="487"/>
      <c r="DX8" s="487"/>
      <c r="DY8" s="487"/>
      <c r="DZ8" s="487"/>
      <c r="EA8" s="487"/>
      <c r="EB8" s="487"/>
      <c r="EC8" s="487"/>
      <c r="ED8" s="487"/>
      <c r="EE8" s="487"/>
      <c r="EF8" s="487"/>
      <c r="EG8" s="487"/>
      <c r="EH8" s="487"/>
      <c r="EI8" s="487"/>
      <c r="EJ8" s="487"/>
      <c r="EK8" s="487"/>
      <c r="EL8" s="487"/>
      <c r="EM8" s="487"/>
      <c r="EN8" s="487"/>
      <c r="EO8" s="487"/>
      <c r="EP8" s="487"/>
      <c r="EQ8" s="487"/>
      <c r="ER8" s="487"/>
      <c r="ES8" s="487"/>
      <c r="ET8" s="487"/>
      <c r="EU8" s="487"/>
      <c r="EV8" s="487"/>
      <c r="EW8" s="487"/>
      <c r="EX8" s="487"/>
      <c r="EY8" s="487"/>
      <c r="EZ8" s="487"/>
      <c r="FA8" s="487"/>
      <c r="FB8" s="487"/>
      <c r="FC8" s="487"/>
      <c r="FD8" s="487"/>
      <c r="FE8" s="487"/>
      <c r="FF8" s="487"/>
      <c r="FG8" s="487"/>
      <c r="FH8" s="487"/>
      <c r="FI8" s="487"/>
      <c r="FJ8" s="487"/>
      <c r="FK8" s="487"/>
      <c r="FL8" s="487"/>
      <c r="FM8" s="487"/>
      <c r="FN8" s="487"/>
      <c r="FO8" s="487"/>
      <c r="FP8" s="487"/>
      <c r="FQ8" s="487"/>
      <c r="FR8" s="487"/>
      <c r="FS8" s="487"/>
      <c r="FT8" s="487"/>
      <c r="FU8" s="487"/>
      <c r="FV8" s="487"/>
      <c r="FW8" s="487"/>
      <c r="FX8" s="487"/>
      <c r="FY8" s="487"/>
      <c r="FZ8" s="487"/>
      <c r="GA8" s="487"/>
      <c r="GB8" s="487"/>
      <c r="GC8" s="487"/>
      <c r="GD8" s="487"/>
      <c r="GE8" s="487"/>
      <c r="GF8" s="487"/>
      <c r="GG8" s="487"/>
      <c r="GH8" s="487"/>
      <c r="GI8" s="487"/>
      <c r="GJ8" s="487"/>
      <c r="GK8" s="487"/>
      <c r="GL8" s="487"/>
      <c r="GM8" s="487"/>
      <c r="GN8" s="487"/>
      <c r="GO8" s="487"/>
      <c r="GP8" s="487"/>
      <c r="GQ8" s="487"/>
      <c r="GR8" s="487"/>
      <c r="GS8" s="487"/>
      <c r="GT8" s="487"/>
      <c r="GU8" s="487"/>
      <c r="GV8" s="487"/>
      <c r="GW8" s="487"/>
      <c r="GX8" s="487"/>
      <c r="GY8" s="487"/>
      <c r="GZ8" s="487"/>
      <c r="HA8" s="487"/>
      <c r="HB8" s="487"/>
      <c r="HC8" s="487"/>
      <c r="HD8" s="487"/>
      <c r="HE8" s="487"/>
      <c r="HF8" s="487"/>
      <c r="HG8" s="487"/>
      <c r="HH8" s="487"/>
      <c r="HI8" s="487"/>
      <c r="HJ8" s="487"/>
      <c r="HK8" s="487"/>
      <c r="HL8" s="487"/>
      <c r="HM8" s="487"/>
      <c r="HN8" s="487"/>
      <c r="HO8" s="487"/>
      <c r="HP8" s="487"/>
      <c r="HQ8" s="487"/>
      <c r="HR8" s="487"/>
      <c r="HS8" s="487"/>
      <c r="HT8" s="487"/>
      <c r="HU8" s="487"/>
      <c r="HV8" s="487"/>
      <c r="HW8" s="487"/>
      <c r="HX8" s="487"/>
      <c r="HY8" s="487"/>
      <c r="HZ8" s="487"/>
      <c r="IA8" s="487"/>
      <c r="IB8" s="487"/>
      <c r="IC8" s="487"/>
      <c r="ID8" s="487"/>
      <c r="IE8" s="487"/>
      <c r="IF8" s="487"/>
      <c r="IG8" s="487"/>
      <c r="IH8" s="487"/>
      <c r="II8" s="487"/>
      <c r="IJ8" s="487"/>
      <c r="IK8" s="487"/>
      <c r="IL8" s="487"/>
      <c r="IM8" s="487"/>
      <c r="IN8" s="487"/>
      <c r="IO8" s="487"/>
      <c r="IP8" s="487"/>
      <c r="IQ8" s="487"/>
      <c r="IR8" s="487"/>
    </row>
    <row r="9" spans="1:252" ht="15.75" x14ac:dyDescent="0.25">
      <c r="B9" s="995">
        <f>A92</f>
        <v>4</v>
      </c>
      <c r="C9" s="984" t="str">
        <f>C92</f>
        <v>GRADBENA IN OBRTNIŠKA DELA - skupaj</v>
      </c>
      <c r="D9" s="1062"/>
      <c r="E9" s="926"/>
      <c r="F9" s="926"/>
      <c r="G9" s="983">
        <f>G92</f>
        <v>0</v>
      </c>
      <c r="H9" s="1005"/>
      <c r="I9" s="481"/>
      <c r="J9" s="482"/>
      <c r="M9" s="482"/>
      <c r="N9" s="482"/>
      <c r="O9" s="482"/>
      <c r="P9" s="482"/>
      <c r="Q9" s="482"/>
      <c r="R9" s="482"/>
      <c r="AM9" s="486"/>
      <c r="AN9" s="486"/>
      <c r="AO9" s="486"/>
      <c r="AP9" s="486"/>
      <c r="AQ9" s="486"/>
      <c r="AR9" s="486"/>
      <c r="AS9" s="486"/>
      <c r="AT9" s="486"/>
      <c r="AU9" s="486"/>
      <c r="AV9" s="486"/>
      <c r="AW9" s="486"/>
      <c r="AX9" s="486"/>
      <c r="AY9" s="486"/>
      <c r="AZ9" s="486"/>
      <c r="BA9" s="486"/>
      <c r="BB9" s="486"/>
      <c r="BC9" s="486"/>
      <c r="BD9" s="486"/>
      <c r="BE9" s="486"/>
      <c r="BF9" s="486"/>
      <c r="BG9" s="486"/>
      <c r="BH9" s="486"/>
      <c r="BI9" s="486"/>
      <c r="BJ9" s="486"/>
      <c r="BK9" s="486"/>
      <c r="BL9" s="486"/>
      <c r="BM9" s="486"/>
      <c r="BN9" s="486"/>
      <c r="BO9" s="486"/>
      <c r="BP9" s="486"/>
      <c r="BQ9" s="486"/>
      <c r="BR9" s="486"/>
      <c r="BS9" s="486"/>
      <c r="BT9" s="486"/>
      <c r="BU9" s="486"/>
      <c r="BV9" s="486"/>
      <c r="BW9" s="486"/>
      <c r="BX9" s="486"/>
      <c r="BY9" s="486"/>
      <c r="BZ9" s="486"/>
      <c r="CA9" s="486"/>
      <c r="CB9" s="487"/>
      <c r="CC9" s="487"/>
      <c r="CD9" s="487"/>
      <c r="CE9" s="487"/>
      <c r="CF9" s="487"/>
      <c r="CG9" s="487"/>
      <c r="CH9" s="487"/>
      <c r="CI9" s="487"/>
      <c r="CJ9" s="487"/>
      <c r="CK9" s="487"/>
      <c r="CL9" s="487"/>
      <c r="CM9" s="487"/>
      <c r="CN9" s="487"/>
      <c r="CO9" s="487"/>
      <c r="CP9" s="487"/>
      <c r="CQ9" s="487"/>
      <c r="CR9" s="487"/>
      <c r="CS9" s="487"/>
      <c r="CT9" s="487"/>
      <c r="CU9" s="487"/>
      <c r="CV9" s="487"/>
      <c r="CW9" s="487"/>
      <c r="CX9" s="487"/>
      <c r="CY9" s="487"/>
      <c r="CZ9" s="487"/>
      <c r="DA9" s="487"/>
      <c r="DB9" s="487"/>
      <c r="DC9" s="487"/>
      <c r="DD9" s="487"/>
      <c r="DE9" s="487"/>
      <c r="DF9" s="487"/>
      <c r="DG9" s="487"/>
      <c r="DH9" s="487"/>
      <c r="DI9" s="487"/>
      <c r="DJ9" s="487"/>
      <c r="DK9" s="487"/>
      <c r="DL9" s="487"/>
      <c r="DM9" s="487"/>
      <c r="DN9" s="487"/>
      <c r="DO9" s="487"/>
      <c r="DP9" s="487"/>
      <c r="DQ9" s="487"/>
      <c r="DR9" s="487"/>
      <c r="DS9" s="487"/>
      <c r="DT9" s="487"/>
      <c r="DU9" s="487"/>
      <c r="DV9" s="487"/>
      <c r="DW9" s="487"/>
      <c r="DX9" s="487"/>
      <c r="DY9" s="487"/>
      <c r="DZ9" s="487"/>
      <c r="EA9" s="487"/>
      <c r="EB9" s="487"/>
      <c r="EC9" s="487"/>
      <c r="ED9" s="487"/>
      <c r="EE9" s="487"/>
      <c r="EF9" s="487"/>
      <c r="EG9" s="487"/>
      <c r="EH9" s="487"/>
      <c r="EI9" s="487"/>
      <c r="EJ9" s="487"/>
      <c r="EK9" s="487"/>
      <c r="EL9" s="487"/>
      <c r="EM9" s="487"/>
      <c r="EN9" s="487"/>
      <c r="EO9" s="487"/>
      <c r="EP9" s="487"/>
      <c r="EQ9" s="487"/>
      <c r="ER9" s="487"/>
      <c r="ES9" s="487"/>
      <c r="ET9" s="487"/>
      <c r="EU9" s="487"/>
      <c r="EV9" s="487"/>
      <c r="EW9" s="487"/>
      <c r="EX9" s="487"/>
      <c r="EY9" s="487"/>
      <c r="EZ9" s="487"/>
      <c r="FA9" s="487"/>
      <c r="FB9" s="487"/>
      <c r="FC9" s="487"/>
      <c r="FD9" s="487"/>
      <c r="FE9" s="487"/>
      <c r="FF9" s="487"/>
      <c r="FG9" s="487"/>
      <c r="FH9" s="487"/>
      <c r="FI9" s="487"/>
      <c r="FJ9" s="487"/>
      <c r="FK9" s="487"/>
      <c r="FL9" s="487"/>
      <c r="FM9" s="487"/>
      <c r="FN9" s="487"/>
      <c r="FO9" s="487"/>
      <c r="FP9" s="487"/>
      <c r="FQ9" s="487"/>
      <c r="FR9" s="487"/>
      <c r="FS9" s="487"/>
      <c r="FT9" s="487"/>
      <c r="FU9" s="487"/>
      <c r="FV9" s="487"/>
      <c r="FW9" s="487"/>
      <c r="FX9" s="487"/>
      <c r="FY9" s="487"/>
      <c r="FZ9" s="487"/>
      <c r="GA9" s="487"/>
      <c r="GB9" s="487"/>
      <c r="GC9" s="487"/>
      <c r="GD9" s="487"/>
      <c r="GE9" s="487"/>
      <c r="GF9" s="487"/>
      <c r="GG9" s="487"/>
      <c r="GH9" s="487"/>
      <c r="GI9" s="487"/>
      <c r="GJ9" s="487"/>
      <c r="GK9" s="487"/>
      <c r="GL9" s="487"/>
      <c r="GM9" s="487"/>
      <c r="GN9" s="487"/>
      <c r="GO9" s="487"/>
      <c r="GP9" s="487"/>
      <c r="GQ9" s="487"/>
      <c r="GR9" s="487"/>
      <c r="GS9" s="487"/>
      <c r="GT9" s="487"/>
      <c r="GU9" s="487"/>
      <c r="GV9" s="487"/>
      <c r="GW9" s="487"/>
      <c r="GX9" s="487"/>
      <c r="GY9" s="487"/>
      <c r="GZ9" s="487"/>
      <c r="HA9" s="487"/>
      <c r="HB9" s="487"/>
      <c r="HC9" s="487"/>
      <c r="HD9" s="487"/>
      <c r="HE9" s="487"/>
      <c r="HF9" s="487"/>
      <c r="HG9" s="487"/>
      <c r="HH9" s="487"/>
      <c r="HI9" s="487"/>
      <c r="HJ9" s="487"/>
      <c r="HK9" s="487"/>
      <c r="HL9" s="487"/>
      <c r="HM9" s="487"/>
      <c r="HN9" s="487"/>
      <c r="HO9" s="487"/>
      <c r="HP9" s="487"/>
      <c r="HQ9" s="487"/>
      <c r="HR9" s="487"/>
      <c r="HS9" s="487"/>
      <c r="HT9" s="487"/>
      <c r="HU9" s="487"/>
      <c r="HV9" s="487"/>
      <c r="HW9" s="487"/>
      <c r="HX9" s="487"/>
      <c r="HY9" s="487"/>
      <c r="HZ9" s="487"/>
      <c r="IA9" s="487"/>
      <c r="IB9" s="487"/>
      <c r="IC9" s="487"/>
      <c r="ID9" s="487"/>
      <c r="IE9" s="487"/>
      <c r="IF9" s="487"/>
      <c r="IG9" s="487"/>
      <c r="IH9" s="487"/>
      <c r="II9" s="487"/>
      <c r="IJ9" s="487"/>
      <c r="IK9" s="487"/>
      <c r="IL9" s="487"/>
      <c r="IM9" s="487"/>
      <c r="IN9" s="487"/>
      <c r="IO9" s="487"/>
      <c r="IP9" s="487"/>
      <c r="IQ9" s="487"/>
      <c r="IR9" s="487"/>
    </row>
    <row r="10" spans="1:252" ht="16.5" thickBot="1" x14ac:dyDescent="0.3">
      <c r="B10" s="1155">
        <f>A100</f>
        <v>5</v>
      </c>
      <c r="C10" s="1156" t="str">
        <f>C100</f>
        <v>TUJE STORITVE - skupaj</v>
      </c>
      <c r="D10" s="1157"/>
      <c r="E10" s="944"/>
      <c r="F10" s="944"/>
      <c r="G10" s="993">
        <f>G100</f>
        <v>10350</v>
      </c>
      <c r="H10" s="1006"/>
      <c r="I10" s="481"/>
      <c r="J10" s="482"/>
      <c r="M10" s="482"/>
      <c r="N10" s="482"/>
      <c r="O10" s="482"/>
      <c r="P10" s="482"/>
      <c r="Q10" s="482"/>
      <c r="R10" s="482"/>
      <c r="AM10" s="486"/>
      <c r="AN10" s="486"/>
      <c r="AO10" s="486"/>
      <c r="AP10" s="486"/>
      <c r="AQ10" s="486"/>
      <c r="AR10" s="486"/>
      <c r="AS10" s="486"/>
      <c r="AT10" s="486"/>
      <c r="AU10" s="486"/>
      <c r="AV10" s="486"/>
      <c r="AW10" s="486"/>
      <c r="AX10" s="486"/>
      <c r="AY10" s="486"/>
      <c r="AZ10" s="486"/>
      <c r="BA10" s="486"/>
      <c r="BB10" s="486"/>
      <c r="BC10" s="486"/>
      <c r="BD10" s="486"/>
      <c r="BE10" s="486"/>
      <c r="BF10" s="486"/>
      <c r="BG10" s="486"/>
      <c r="BH10" s="486"/>
      <c r="BI10" s="486"/>
      <c r="BJ10" s="486"/>
      <c r="BK10" s="486"/>
      <c r="BL10" s="486"/>
      <c r="BM10" s="486"/>
      <c r="BN10" s="486"/>
      <c r="BO10" s="486"/>
      <c r="BP10" s="486"/>
      <c r="BQ10" s="486"/>
      <c r="BR10" s="486"/>
      <c r="BS10" s="486"/>
      <c r="BT10" s="486"/>
      <c r="BU10" s="486"/>
      <c r="BV10" s="486"/>
      <c r="BW10" s="486"/>
      <c r="BX10" s="486"/>
      <c r="BY10" s="486"/>
      <c r="BZ10" s="486"/>
      <c r="CA10" s="486"/>
      <c r="CB10" s="487"/>
      <c r="CC10" s="487"/>
      <c r="CD10" s="487"/>
      <c r="CE10" s="487"/>
      <c r="CF10" s="487"/>
      <c r="CG10" s="487"/>
      <c r="CH10" s="487"/>
      <c r="CI10" s="487"/>
      <c r="CJ10" s="487"/>
      <c r="CK10" s="487"/>
      <c r="CL10" s="487"/>
      <c r="CM10" s="487"/>
      <c r="CN10" s="487"/>
      <c r="CO10" s="487"/>
      <c r="CP10" s="487"/>
      <c r="CQ10" s="487"/>
      <c r="CR10" s="487"/>
      <c r="CS10" s="487"/>
      <c r="CT10" s="487"/>
      <c r="CU10" s="487"/>
      <c r="CV10" s="487"/>
      <c r="CW10" s="487"/>
      <c r="CX10" s="487"/>
      <c r="CY10" s="487"/>
      <c r="CZ10" s="487"/>
      <c r="DA10" s="487"/>
      <c r="DB10" s="487"/>
      <c r="DC10" s="487"/>
      <c r="DD10" s="487"/>
      <c r="DE10" s="487"/>
      <c r="DF10" s="487"/>
      <c r="DG10" s="487"/>
      <c r="DH10" s="487"/>
      <c r="DI10" s="487"/>
      <c r="DJ10" s="487"/>
      <c r="DK10" s="487"/>
      <c r="DL10" s="487"/>
      <c r="DM10" s="487"/>
      <c r="DN10" s="487"/>
      <c r="DO10" s="487"/>
      <c r="DP10" s="487"/>
      <c r="DQ10" s="487"/>
      <c r="DR10" s="487"/>
      <c r="DS10" s="487"/>
      <c r="DT10" s="487"/>
      <c r="DU10" s="487"/>
      <c r="DV10" s="487"/>
      <c r="DW10" s="487"/>
      <c r="DX10" s="487"/>
      <c r="DY10" s="487"/>
      <c r="DZ10" s="487"/>
      <c r="EA10" s="487"/>
      <c r="EB10" s="487"/>
      <c r="EC10" s="487"/>
      <c r="ED10" s="487"/>
      <c r="EE10" s="487"/>
      <c r="EF10" s="487"/>
      <c r="EG10" s="487"/>
      <c r="EH10" s="487"/>
      <c r="EI10" s="487"/>
      <c r="EJ10" s="487"/>
      <c r="EK10" s="487"/>
      <c r="EL10" s="487"/>
      <c r="EM10" s="487"/>
      <c r="EN10" s="487"/>
      <c r="EO10" s="487"/>
      <c r="EP10" s="487"/>
      <c r="EQ10" s="487"/>
      <c r="ER10" s="487"/>
      <c r="ES10" s="487"/>
      <c r="ET10" s="487"/>
      <c r="EU10" s="487"/>
      <c r="EV10" s="487"/>
      <c r="EW10" s="487"/>
      <c r="EX10" s="487"/>
      <c r="EY10" s="487"/>
      <c r="EZ10" s="487"/>
      <c r="FA10" s="487"/>
      <c r="FB10" s="487"/>
      <c r="FC10" s="487"/>
      <c r="FD10" s="487"/>
      <c r="FE10" s="487"/>
      <c r="FF10" s="487"/>
      <c r="FG10" s="487"/>
      <c r="FH10" s="487"/>
      <c r="FI10" s="487"/>
      <c r="FJ10" s="487"/>
      <c r="FK10" s="487"/>
      <c r="FL10" s="487"/>
      <c r="FM10" s="487"/>
      <c r="FN10" s="487"/>
      <c r="FO10" s="487"/>
      <c r="FP10" s="487"/>
      <c r="FQ10" s="487"/>
      <c r="FR10" s="487"/>
      <c r="FS10" s="487"/>
      <c r="FT10" s="487"/>
      <c r="FU10" s="487"/>
      <c r="FV10" s="487"/>
      <c r="FW10" s="487"/>
      <c r="FX10" s="487"/>
      <c r="FY10" s="487"/>
      <c r="FZ10" s="487"/>
      <c r="GA10" s="487"/>
      <c r="GB10" s="487"/>
      <c r="GC10" s="487"/>
      <c r="GD10" s="487"/>
      <c r="GE10" s="487"/>
      <c r="GF10" s="487"/>
      <c r="GG10" s="487"/>
      <c r="GH10" s="487"/>
      <c r="GI10" s="487"/>
      <c r="GJ10" s="487"/>
      <c r="GK10" s="487"/>
      <c r="GL10" s="487"/>
      <c r="GM10" s="487"/>
      <c r="GN10" s="487"/>
      <c r="GO10" s="487"/>
      <c r="GP10" s="487"/>
      <c r="GQ10" s="487"/>
      <c r="GR10" s="487"/>
      <c r="GS10" s="487"/>
      <c r="GT10" s="487"/>
      <c r="GU10" s="487"/>
      <c r="GV10" s="487"/>
      <c r="GW10" s="487"/>
      <c r="GX10" s="487"/>
      <c r="GY10" s="487"/>
      <c r="GZ10" s="487"/>
      <c r="HA10" s="487"/>
      <c r="HB10" s="487"/>
      <c r="HC10" s="487"/>
      <c r="HD10" s="487"/>
      <c r="HE10" s="487"/>
      <c r="HF10" s="487"/>
      <c r="HG10" s="487"/>
      <c r="HH10" s="487"/>
      <c r="HI10" s="487"/>
      <c r="HJ10" s="487"/>
      <c r="HK10" s="487"/>
      <c r="HL10" s="487"/>
      <c r="HM10" s="487"/>
      <c r="HN10" s="487"/>
      <c r="HO10" s="487"/>
      <c r="HP10" s="487"/>
      <c r="HQ10" s="487"/>
      <c r="HR10" s="487"/>
      <c r="HS10" s="487"/>
      <c r="HT10" s="487"/>
      <c r="HU10" s="487"/>
      <c r="HV10" s="487"/>
      <c r="HW10" s="487"/>
      <c r="HX10" s="487"/>
      <c r="HY10" s="487"/>
      <c r="HZ10" s="487"/>
      <c r="IA10" s="487"/>
      <c r="IB10" s="487"/>
      <c r="IC10" s="487"/>
      <c r="ID10" s="487"/>
      <c r="IE10" s="487"/>
      <c r="IF10" s="487"/>
      <c r="IG10" s="487"/>
      <c r="IH10" s="487"/>
      <c r="II10" s="487"/>
      <c r="IJ10" s="487"/>
      <c r="IK10" s="487"/>
      <c r="IL10" s="487"/>
      <c r="IM10" s="487"/>
      <c r="IN10" s="487"/>
      <c r="IO10" s="487"/>
      <c r="IP10" s="487"/>
      <c r="IQ10" s="487"/>
      <c r="IR10" s="487"/>
    </row>
    <row r="11" spans="1:252" ht="15.75" x14ac:dyDescent="0.25">
      <c r="A11" s="985"/>
      <c r="B11" s="986"/>
      <c r="C11" s="984" t="s">
        <v>369</v>
      </c>
      <c r="D11" s="1063"/>
      <c r="E11" s="931"/>
      <c r="F11" s="931"/>
      <c r="G11" s="931">
        <f>+SUM(G6:G10)</f>
        <v>30350</v>
      </c>
      <c r="H11" s="1005"/>
      <c r="I11" s="481"/>
      <c r="J11" s="482"/>
      <c r="M11" s="482"/>
      <c r="N11" s="482"/>
      <c r="O11" s="482"/>
      <c r="P11" s="482"/>
      <c r="Q11" s="482"/>
      <c r="R11" s="482"/>
      <c r="AM11" s="486"/>
      <c r="AN11" s="486"/>
      <c r="AO11" s="486"/>
      <c r="AP11" s="486"/>
      <c r="AQ11" s="486"/>
      <c r="AR11" s="486"/>
      <c r="AS11" s="486"/>
      <c r="AT11" s="486"/>
      <c r="AU11" s="486"/>
      <c r="AV11" s="486"/>
      <c r="AW11" s="486"/>
      <c r="AX11" s="486"/>
      <c r="AY11" s="486"/>
      <c r="AZ11" s="486"/>
      <c r="BA11" s="486"/>
      <c r="BB11" s="486"/>
      <c r="BC11" s="486"/>
      <c r="BD11" s="486"/>
      <c r="BE11" s="486"/>
      <c r="BF11" s="486"/>
      <c r="BG11" s="486"/>
      <c r="BH11" s="486"/>
      <c r="BI11" s="486"/>
      <c r="BJ11" s="486"/>
      <c r="BK11" s="486"/>
      <c r="BL11" s="486"/>
      <c r="BM11" s="486"/>
      <c r="BN11" s="486"/>
      <c r="BO11" s="486"/>
      <c r="BP11" s="486"/>
      <c r="BQ11" s="486"/>
      <c r="BR11" s="486"/>
      <c r="BS11" s="486"/>
      <c r="BT11" s="486"/>
      <c r="BU11" s="486"/>
      <c r="BV11" s="486"/>
      <c r="BW11" s="486"/>
      <c r="BX11" s="486"/>
      <c r="BY11" s="486"/>
      <c r="BZ11" s="486"/>
      <c r="CA11" s="486"/>
      <c r="CB11" s="487"/>
      <c r="CC11" s="487"/>
      <c r="CD11" s="487"/>
      <c r="CE11" s="487"/>
      <c r="CF11" s="487"/>
      <c r="CG11" s="487"/>
      <c r="CH11" s="487"/>
      <c r="CI11" s="487"/>
      <c r="CJ11" s="487"/>
      <c r="CK11" s="487"/>
      <c r="CL11" s="487"/>
      <c r="CM11" s="487"/>
      <c r="CN11" s="487"/>
      <c r="CO11" s="487"/>
      <c r="CP11" s="487"/>
      <c r="CQ11" s="487"/>
      <c r="CR11" s="487"/>
      <c r="CS11" s="487"/>
      <c r="CT11" s="487"/>
      <c r="CU11" s="487"/>
      <c r="CV11" s="487"/>
      <c r="CW11" s="487"/>
      <c r="CX11" s="487"/>
      <c r="CY11" s="487"/>
      <c r="CZ11" s="487"/>
      <c r="DA11" s="487"/>
      <c r="DB11" s="487"/>
      <c r="DC11" s="487"/>
      <c r="DD11" s="487"/>
      <c r="DE11" s="487"/>
      <c r="DF11" s="487"/>
      <c r="DG11" s="487"/>
      <c r="DH11" s="487"/>
      <c r="DI11" s="487"/>
      <c r="DJ11" s="487"/>
      <c r="DK11" s="487"/>
      <c r="DL11" s="487"/>
      <c r="DM11" s="487"/>
      <c r="DN11" s="487"/>
      <c r="DO11" s="487"/>
      <c r="DP11" s="487"/>
      <c r="DQ11" s="487"/>
      <c r="DR11" s="487"/>
      <c r="DS11" s="487"/>
      <c r="DT11" s="487"/>
      <c r="DU11" s="487"/>
      <c r="DV11" s="487"/>
      <c r="DW11" s="487"/>
      <c r="DX11" s="487"/>
      <c r="DY11" s="487"/>
      <c r="DZ11" s="487"/>
      <c r="EA11" s="487"/>
      <c r="EB11" s="487"/>
      <c r="EC11" s="487"/>
      <c r="ED11" s="487"/>
      <c r="EE11" s="487"/>
      <c r="EF11" s="487"/>
      <c r="EG11" s="487"/>
      <c r="EH11" s="487"/>
      <c r="EI11" s="487"/>
      <c r="EJ11" s="487"/>
      <c r="EK11" s="487"/>
      <c r="EL11" s="487"/>
      <c r="EM11" s="487"/>
      <c r="EN11" s="487"/>
      <c r="EO11" s="487"/>
      <c r="EP11" s="487"/>
      <c r="EQ11" s="487"/>
      <c r="ER11" s="487"/>
      <c r="ES11" s="487"/>
      <c r="ET11" s="487"/>
      <c r="EU11" s="487"/>
      <c r="EV11" s="487"/>
      <c r="EW11" s="487"/>
      <c r="EX11" s="487"/>
      <c r="EY11" s="487"/>
      <c r="EZ11" s="487"/>
      <c r="FA11" s="487"/>
      <c r="FB11" s="487"/>
      <c r="FC11" s="487"/>
      <c r="FD11" s="487"/>
      <c r="FE11" s="487"/>
      <c r="FF11" s="487"/>
      <c r="FG11" s="487"/>
      <c r="FH11" s="487"/>
      <c r="FI11" s="487"/>
      <c r="FJ11" s="487"/>
      <c r="FK11" s="487"/>
      <c r="FL11" s="487"/>
      <c r="FM11" s="487"/>
      <c r="FN11" s="487"/>
      <c r="FO11" s="487"/>
      <c r="FP11" s="487"/>
      <c r="FQ11" s="487"/>
      <c r="FR11" s="487"/>
      <c r="FS11" s="487"/>
      <c r="FT11" s="487"/>
      <c r="FU11" s="487"/>
      <c r="FV11" s="487"/>
      <c r="FW11" s="487"/>
      <c r="FX11" s="487"/>
      <c r="FY11" s="487"/>
      <c r="FZ11" s="487"/>
      <c r="GA11" s="487"/>
      <c r="GB11" s="487"/>
      <c r="GC11" s="487"/>
      <c r="GD11" s="487"/>
      <c r="GE11" s="487"/>
      <c r="GF11" s="487"/>
      <c r="GG11" s="487"/>
      <c r="GH11" s="487"/>
      <c r="GI11" s="487"/>
      <c r="GJ11" s="487"/>
      <c r="GK11" s="487"/>
      <c r="GL11" s="487"/>
      <c r="GM11" s="487"/>
      <c r="GN11" s="487"/>
      <c r="GO11" s="487"/>
      <c r="GP11" s="487"/>
      <c r="GQ11" s="487"/>
      <c r="GR11" s="487"/>
      <c r="GS11" s="487"/>
      <c r="GT11" s="487"/>
      <c r="GU11" s="487"/>
      <c r="GV11" s="487"/>
      <c r="GW11" s="487"/>
      <c r="GX11" s="487"/>
      <c r="GY11" s="487"/>
      <c r="GZ11" s="487"/>
      <c r="HA11" s="487"/>
      <c r="HB11" s="487"/>
      <c r="HC11" s="487"/>
      <c r="HD11" s="487"/>
      <c r="HE11" s="487"/>
      <c r="HF11" s="487"/>
      <c r="HG11" s="487"/>
      <c r="HH11" s="487"/>
      <c r="HI11" s="487"/>
      <c r="HJ11" s="487"/>
      <c r="HK11" s="487"/>
      <c r="HL11" s="487"/>
      <c r="HM11" s="487"/>
      <c r="HN11" s="487"/>
      <c r="HO11" s="487"/>
      <c r="HP11" s="487"/>
      <c r="HQ11" s="487"/>
      <c r="HR11" s="487"/>
      <c r="HS11" s="487"/>
      <c r="HT11" s="487"/>
      <c r="HU11" s="487"/>
      <c r="HV11" s="487"/>
      <c r="HW11" s="487"/>
      <c r="HX11" s="487"/>
      <c r="HY11" s="487"/>
      <c r="HZ11" s="487"/>
      <c r="IA11" s="487"/>
      <c r="IB11" s="487"/>
      <c r="IC11" s="487"/>
      <c r="ID11" s="487"/>
      <c r="IE11" s="487"/>
      <c r="IF11" s="487"/>
      <c r="IG11" s="487"/>
      <c r="IH11" s="487"/>
      <c r="II11" s="487"/>
      <c r="IJ11" s="487"/>
      <c r="IK11" s="487"/>
      <c r="IL11" s="487"/>
      <c r="IM11" s="487"/>
      <c r="IN11" s="487"/>
      <c r="IO11" s="487"/>
      <c r="IP11" s="487"/>
      <c r="IQ11" s="487"/>
      <c r="IR11" s="487"/>
    </row>
    <row r="12" spans="1:252" ht="16.5" thickBot="1" x14ac:dyDescent="0.3">
      <c r="A12" s="987"/>
      <c r="B12" s="996"/>
      <c r="C12" s="944" t="s">
        <v>292</v>
      </c>
      <c r="D12" s="1064"/>
      <c r="E12" s="938"/>
      <c r="F12" s="938"/>
      <c r="G12" s="938">
        <f>ROUND(G11*0.22,2)</f>
        <v>6677</v>
      </c>
      <c r="H12" s="1005"/>
      <c r="I12" s="481"/>
      <c r="J12" s="482"/>
      <c r="M12" s="482"/>
      <c r="N12" s="482"/>
      <c r="O12" s="482"/>
      <c r="P12" s="482"/>
      <c r="Q12" s="482"/>
      <c r="R12" s="482"/>
      <c r="AM12" s="486"/>
      <c r="AN12" s="486"/>
      <c r="AO12" s="486"/>
      <c r="AP12" s="486"/>
      <c r="AQ12" s="486"/>
      <c r="AR12" s="486"/>
      <c r="AS12" s="486"/>
      <c r="AT12" s="486"/>
      <c r="AU12" s="486"/>
      <c r="AV12" s="486"/>
      <c r="AW12" s="486"/>
      <c r="AX12" s="486"/>
      <c r="AY12" s="486"/>
      <c r="AZ12" s="486"/>
      <c r="BA12" s="486"/>
      <c r="BB12" s="486"/>
      <c r="BC12" s="486"/>
      <c r="BD12" s="486"/>
      <c r="BE12" s="486"/>
      <c r="BF12" s="486"/>
      <c r="BG12" s="486"/>
      <c r="BH12" s="486"/>
      <c r="BI12" s="486"/>
      <c r="BJ12" s="486"/>
      <c r="BK12" s="486"/>
      <c r="BL12" s="486"/>
      <c r="BM12" s="486"/>
      <c r="BN12" s="486"/>
      <c r="BO12" s="486"/>
      <c r="BP12" s="486"/>
      <c r="BQ12" s="486"/>
      <c r="BR12" s="486"/>
      <c r="BS12" s="486"/>
      <c r="BT12" s="486"/>
      <c r="BU12" s="486"/>
      <c r="BV12" s="486"/>
      <c r="BW12" s="486"/>
      <c r="BX12" s="486"/>
      <c r="BY12" s="486"/>
      <c r="BZ12" s="486"/>
      <c r="CA12" s="486"/>
      <c r="CB12" s="487"/>
      <c r="CC12" s="487"/>
      <c r="CD12" s="487"/>
      <c r="CE12" s="487"/>
      <c r="CF12" s="487"/>
      <c r="CG12" s="487"/>
      <c r="CH12" s="487"/>
      <c r="CI12" s="487"/>
      <c r="CJ12" s="487"/>
      <c r="CK12" s="487"/>
      <c r="CL12" s="487"/>
      <c r="CM12" s="487"/>
      <c r="CN12" s="487"/>
      <c r="CO12" s="487"/>
      <c r="CP12" s="487"/>
      <c r="CQ12" s="487"/>
      <c r="CR12" s="487"/>
      <c r="CS12" s="487"/>
      <c r="CT12" s="487"/>
      <c r="CU12" s="487"/>
      <c r="CV12" s="487"/>
      <c r="CW12" s="487"/>
      <c r="CX12" s="487"/>
      <c r="CY12" s="487"/>
      <c r="CZ12" s="487"/>
      <c r="DA12" s="487"/>
      <c r="DB12" s="487"/>
      <c r="DC12" s="487"/>
      <c r="DD12" s="487"/>
      <c r="DE12" s="487"/>
      <c r="DF12" s="487"/>
      <c r="DG12" s="487"/>
      <c r="DH12" s="487"/>
      <c r="DI12" s="487"/>
      <c r="DJ12" s="487"/>
      <c r="DK12" s="487"/>
      <c r="DL12" s="487"/>
      <c r="DM12" s="487"/>
      <c r="DN12" s="487"/>
      <c r="DO12" s="487"/>
      <c r="DP12" s="487"/>
      <c r="DQ12" s="487"/>
      <c r="DR12" s="487"/>
      <c r="DS12" s="487"/>
      <c r="DT12" s="487"/>
      <c r="DU12" s="487"/>
      <c r="DV12" s="487"/>
      <c r="DW12" s="487"/>
      <c r="DX12" s="487"/>
      <c r="DY12" s="487"/>
      <c r="DZ12" s="487"/>
      <c r="EA12" s="487"/>
      <c r="EB12" s="487"/>
      <c r="EC12" s="487"/>
      <c r="ED12" s="487"/>
      <c r="EE12" s="487"/>
      <c r="EF12" s="487"/>
      <c r="EG12" s="487"/>
      <c r="EH12" s="487"/>
      <c r="EI12" s="487"/>
      <c r="EJ12" s="487"/>
      <c r="EK12" s="487"/>
      <c r="EL12" s="487"/>
      <c r="EM12" s="487"/>
      <c r="EN12" s="487"/>
      <c r="EO12" s="487"/>
      <c r="EP12" s="487"/>
      <c r="EQ12" s="487"/>
      <c r="ER12" s="487"/>
      <c r="ES12" s="487"/>
      <c r="ET12" s="487"/>
      <c r="EU12" s="487"/>
      <c r="EV12" s="487"/>
      <c r="EW12" s="487"/>
      <c r="EX12" s="487"/>
      <c r="EY12" s="487"/>
      <c r="EZ12" s="487"/>
      <c r="FA12" s="487"/>
      <c r="FB12" s="487"/>
      <c r="FC12" s="487"/>
      <c r="FD12" s="487"/>
      <c r="FE12" s="487"/>
      <c r="FF12" s="487"/>
      <c r="FG12" s="487"/>
      <c r="FH12" s="487"/>
      <c r="FI12" s="487"/>
      <c r="FJ12" s="487"/>
      <c r="FK12" s="487"/>
      <c r="FL12" s="487"/>
      <c r="FM12" s="487"/>
      <c r="FN12" s="487"/>
      <c r="FO12" s="487"/>
      <c r="FP12" s="487"/>
      <c r="FQ12" s="487"/>
      <c r="FR12" s="487"/>
      <c r="FS12" s="487"/>
      <c r="FT12" s="487"/>
      <c r="FU12" s="487"/>
      <c r="FV12" s="487"/>
      <c r="FW12" s="487"/>
      <c r="FX12" s="487"/>
      <c r="FY12" s="487"/>
      <c r="FZ12" s="487"/>
      <c r="GA12" s="487"/>
      <c r="GB12" s="487"/>
      <c r="GC12" s="487"/>
      <c r="GD12" s="487"/>
      <c r="GE12" s="487"/>
      <c r="GF12" s="487"/>
      <c r="GG12" s="487"/>
      <c r="GH12" s="487"/>
      <c r="GI12" s="487"/>
      <c r="GJ12" s="487"/>
      <c r="GK12" s="487"/>
      <c r="GL12" s="487"/>
      <c r="GM12" s="487"/>
      <c r="GN12" s="487"/>
      <c r="GO12" s="487"/>
      <c r="GP12" s="487"/>
      <c r="GQ12" s="487"/>
      <c r="GR12" s="487"/>
      <c r="GS12" s="487"/>
      <c r="GT12" s="487"/>
      <c r="GU12" s="487"/>
      <c r="GV12" s="487"/>
      <c r="GW12" s="487"/>
      <c r="GX12" s="487"/>
      <c r="GY12" s="487"/>
      <c r="GZ12" s="487"/>
      <c r="HA12" s="487"/>
      <c r="HB12" s="487"/>
      <c r="HC12" s="487"/>
      <c r="HD12" s="487"/>
      <c r="HE12" s="487"/>
      <c r="HF12" s="487"/>
      <c r="HG12" s="487"/>
      <c r="HH12" s="487"/>
      <c r="HI12" s="487"/>
      <c r="HJ12" s="487"/>
      <c r="HK12" s="487"/>
      <c r="HL12" s="487"/>
      <c r="HM12" s="487"/>
      <c r="HN12" s="487"/>
      <c r="HO12" s="487"/>
      <c r="HP12" s="487"/>
      <c r="HQ12" s="487"/>
      <c r="HR12" s="487"/>
      <c r="HS12" s="487"/>
      <c r="HT12" s="487"/>
      <c r="HU12" s="487"/>
      <c r="HV12" s="487"/>
      <c r="HW12" s="487"/>
      <c r="HX12" s="487"/>
      <c r="HY12" s="487"/>
      <c r="HZ12" s="487"/>
      <c r="IA12" s="487"/>
      <c r="IB12" s="487"/>
      <c r="IC12" s="487"/>
      <c r="ID12" s="487"/>
      <c r="IE12" s="487"/>
      <c r="IF12" s="487"/>
      <c r="IG12" s="487"/>
      <c r="IH12" s="487"/>
      <c r="II12" s="487"/>
      <c r="IJ12" s="487"/>
      <c r="IK12" s="487"/>
      <c r="IL12" s="487"/>
      <c r="IM12" s="487"/>
      <c r="IN12" s="487"/>
      <c r="IO12" s="487"/>
      <c r="IP12" s="487"/>
      <c r="IQ12" s="487"/>
      <c r="IR12" s="487"/>
    </row>
    <row r="13" spans="1:252" ht="15.75" x14ac:dyDescent="0.25">
      <c r="A13" s="933"/>
      <c r="B13" s="934"/>
      <c r="C13" s="940" t="s">
        <v>293</v>
      </c>
      <c r="D13" s="1065"/>
      <c r="E13" s="941"/>
      <c r="F13" s="941"/>
      <c r="G13" s="941">
        <f>SUM(G11:G12)</f>
        <v>37027</v>
      </c>
      <c r="H13" s="1005"/>
      <c r="I13" s="481"/>
      <c r="J13" s="482"/>
      <c r="M13" s="482"/>
      <c r="N13" s="482"/>
      <c r="O13" s="482"/>
      <c r="P13" s="482"/>
      <c r="Q13" s="482"/>
      <c r="R13" s="482"/>
      <c r="AM13" s="486"/>
      <c r="AN13" s="486"/>
      <c r="AO13" s="486"/>
      <c r="AP13" s="486"/>
      <c r="AQ13" s="486"/>
      <c r="AR13" s="486"/>
      <c r="AS13" s="486"/>
      <c r="AT13" s="486"/>
      <c r="AU13" s="486"/>
      <c r="AV13" s="486"/>
      <c r="AW13" s="486"/>
      <c r="AX13" s="486"/>
      <c r="AY13" s="486"/>
      <c r="AZ13" s="486"/>
      <c r="BA13" s="486"/>
      <c r="BB13" s="486"/>
      <c r="BC13" s="486"/>
      <c r="BD13" s="486"/>
      <c r="BE13" s="486"/>
      <c r="BF13" s="486"/>
      <c r="BG13" s="486"/>
      <c r="BH13" s="486"/>
      <c r="BI13" s="486"/>
      <c r="BJ13" s="486"/>
      <c r="BK13" s="486"/>
      <c r="BL13" s="486"/>
      <c r="BM13" s="486"/>
      <c r="BN13" s="486"/>
      <c r="BO13" s="486"/>
      <c r="BP13" s="486"/>
      <c r="BQ13" s="486"/>
      <c r="BR13" s="486"/>
      <c r="BS13" s="486"/>
      <c r="BT13" s="486"/>
      <c r="BU13" s="486"/>
      <c r="BV13" s="486"/>
      <c r="BW13" s="486"/>
      <c r="BX13" s="486"/>
      <c r="BY13" s="486"/>
      <c r="BZ13" s="486"/>
      <c r="CA13" s="486"/>
      <c r="CB13" s="487"/>
      <c r="CC13" s="487"/>
      <c r="CD13" s="487"/>
      <c r="CE13" s="487"/>
      <c r="CF13" s="487"/>
      <c r="CG13" s="487"/>
      <c r="CH13" s="487"/>
      <c r="CI13" s="487"/>
      <c r="CJ13" s="487"/>
      <c r="CK13" s="487"/>
      <c r="CL13" s="487"/>
      <c r="CM13" s="487"/>
      <c r="CN13" s="487"/>
      <c r="CO13" s="487"/>
      <c r="CP13" s="487"/>
      <c r="CQ13" s="487"/>
      <c r="CR13" s="487"/>
      <c r="CS13" s="487"/>
      <c r="CT13" s="487"/>
      <c r="CU13" s="487"/>
      <c r="CV13" s="487"/>
      <c r="CW13" s="487"/>
      <c r="CX13" s="487"/>
      <c r="CY13" s="487"/>
      <c r="CZ13" s="487"/>
      <c r="DA13" s="487"/>
      <c r="DB13" s="487"/>
      <c r="DC13" s="487"/>
      <c r="DD13" s="487"/>
      <c r="DE13" s="487"/>
      <c r="DF13" s="487"/>
      <c r="DG13" s="487"/>
      <c r="DH13" s="487"/>
      <c r="DI13" s="487"/>
      <c r="DJ13" s="487"/>
      <c r="DK13" s="487"/>
      <c r="DL13" s="487"/>
      <c r="DM13" s="487"/>
      <c r="DN13" s="487"/>
      <c r="DO13" s="487"/>
      <c r="DP13" s="487"/>
      <c r="DQ13" s="487"/>
      <c r="DR13" s="487"/>
      <c r="DS13" s="487"/>
      <c r="DT13" s="487"/>
      <c r="DU13" s="487"/>
      <c r="DV13" s="487"/>
      <c r="DW13" s="487"/>
      <c r="DX13" s="487"/>
      <c r="DY13" s="487"/>
      <c r="DZ13" s="487"/>
      <c r="EA13" s="487"/>
      <c r="EB13" s="487"/>
      <c r="EC13" s="487"/>
      <c r="ED13" s="487"/>
      <c r="EE13" s="487"/>
      <c r="EF13" s="487"/>
      <c r="EG13" s="487"/>
      <c r="EH13" s="487"/>
      <c r="EI13" s="487"/>
      <c r="EJ13" s="487"/>
      <c r="EK13" s="487"/>
      <c r="EL13" s="487"/>
      <c r="EM13" s="487"/>
      <c r="EN13" s="487"/>
      <c r="EO13" s="487"/>
      <c r="EP13" s="487"/>
      <c r="EQ13" s="487"/>
      <c r="ER13" s="487"/>
      <c r="ES13" s="487"/>
      <c r="ET13" s="487"/>
      <c r="EU13" s="487"/>
      <c r="EV13" s="487"/>
      <c r="EW13" s="487"/>
      <c r="EX13" s="487"/>
      <c r="EY13" s="487"/>
      <c r="EZ13" s="487"/>
      <c r="FA13" s="487"/>
      <c r="FB13" s="487"/>
      <c r="FC13" s="487"/>
      <c r="FD13" s="487"/>
      <c r="FE13" s="487"/>
      <c r="FF13" s="487"/>
      <c r="FG13" s="487"/>
      <c r="FH13" s="487"/>
      <c r="FI13" s="487"/>
      <c r="FJ13" s="487"/>
      <c r="FK13" s="487"/>
      <c r="FL13" s="487"/>
      <c r="FM13" s="487"/>
      <c r="FN13" s="487"/>
      <c r="FO13" s="487"/>
      <c r="FP13" s="487"/>
      <c r="FQ13" s="487"/>
      <c r="FR13" s="487"/>
      <c r="FS13" s="487"/>
      <c r="FT13" s="487"/>
      <c r="FU13" s="487"/>
      <c r="FV13" s="487"/>
      <c r="FW13" s="487"/>
      <c r="FX13" s="487"/>
      <c r="FY13" s="487"/>
      <c r="FZ13" s="487"/>
      <c r="GA13" s="487"/>
      <c r="GB13" s="487"/>
      <c r="GC13" s="487"/>
      <c r="GD13" s="487"/>
      <c r="GE13" s="487"/>
      <c r="GF13" s="487"/>
      <c r="GG13" s="487"/>
      <c r="GH13" s="487"/>
      <c r="GI13" s="487"/>
      <c r="GJ13" s="487"/>
      <c r="GK13" s="487"/>
      <c r="GL13" s="487"/>
      <c r="GM13" s="487"/>
      <c r="GN13" s="487"/>
      <c r="GO13" s="487"/>
      <c r="GP13" s="487"/>
      <c r="GQ13" s="487"/>
      <c r="GR13" s="487"/>
      <c r="GS13" s="487"/>
      <c r="GT13" s="487"/>
      <c r="GU13" s="487"/>
      <c r="GV13" s="487"/>
      <c r="GW13" s="487"/>
      <c r="GX13" s="487"/>
      <c r="GY13" s="487"/>
      <c r="GZ13" s="487"/>
      <c r="HA13" s="487"/>
      <c r="HB13" s="487"/>
      <c r="HC13" s="487"/>
      <c r="HD13" s="487"/>
      <c r="HE13" s="487"/>
      <c r="HF13" s="487"/>
      <c r="HG13" s="487"/>
      <c r="HH13" s="487"/>
      <c r="HI13" s="487"/>
      <c r="HJ13" s="487"/>
      <c r="HK13" s="487"/>
      <c r="HL13" s="487"/>
      <c r="HM13" s="487"/>
      <c r="HN13" s="487"/>
      <c r="HO13" s="487"/>
      <c r="HP13" s="487"/>
      <c r="HQ13" s="487"/>
      <c r="HR13" s="487"/>
      <c r="HS13" s="487"/>
      <c r="HT13" s="487"/>
      <c r="HU13" s="487"/>
      <c r="HV13" s="487"/>
      <c r="HW13" s="487"/>
      <c r="HX13" s="487"/>
      <c r="HY13" s="487"/>
      <c r="HZ13" s="487"/>
      <c r="IA13" s="487"/>
      <c r="IB13" s="487"/>
      <c r="IC13" s="487"/>
      <c r="ID13" s="487"/>
      <c r="IE13" s="487"/>
      <c r="IF13" s="487"/>
      <c r="IG13" s="487"/>
      <c r="IH13" s="487"/>
      <c r="II13" s="487"/>
      <c r="IJ13" s="487"/>
      <c r="IK13" s="487"/>
      <c r="IL13" s="487"/>
      <c r="IM13" s="487"/>
      <c r="IN13" s="487"/>
      <c r="IO13" s="487"/>
      <c r="IP13" s="487"/>
      <c r="IQ13" s="487"/>
      <c r="IR13" s="487"/>
    </row>
    <row r="14" spans="1:252" ht="15.75" x14ac:dyDescent="0.25">
      <c r="A14" s="988"/>
      <c r="B14" s="989"/>
      <c r="C14" s="990"/>
      <c r="D14" s="1066"/>
      <c r="E14" s="982"/>
      <c r="F14" s="991"/>
      <c r="G14" s="992"/>
      <c r="H14" s="1005"/>
      <c r="I14" s="481"/>
      <c r="J14" s="482"/>
      <c r="M14" s="482"/>
      <c r="N14" s="482"/>
      <c r="O14" s="482"/>
      <c r="P14" s="482"/>
      <c r="Q14" s="482"/>
      <c r="R14" s="482"/>
      <c r="AM14" s="486"/>
      <c r="AN14" s="486"/>
      <c r="AO14" s="486"/>
      <c r="AP14" s="486"/>
      <c r="AQ14" s="486"/>
      <c r="AR14" s="486"/>
      <c r="AS14" s="486"/>
      <c r="AT14" s="486"/>
      <c r="AU14" s="486"/>
      <c r="AV14" s="486"/>
      <c r="AW14" s="486"/>
      <c r="AX14" s="486"/>
      <c r="AY14" s="486"/>
      <c r="AZ14" s="486"/>
      <c r="BA14" s="486"/>
      <c r="BB14" s="486"/>
      <c r="BC14" s="486"/>
      <c r="BD14" s="486"/>
      <c r="BE14" s="486"/>
      <c r="BF14" s="486"/>
      <c r="BG14" s="486"/>
      <c r="BH14" s="486"/>
      <c r="BI14" s="486"/>
      <c r="BJ14" s="486"/>
      <c r="BK14" s="486"/>
      <c r="BL14" s="486"/>
      <c r="BM14" s="486"/>
      <c r="BN14" s="486"/>
      <c r="BO14" s="486"/>
      <c r="BP14" s="486"/>
      <c r="BQ14" s="486"/>
      <c r="BR14" s="486"/>
      <c r="BS14" s="486"/>
      <c r="BT14" s="486"/>
      <c r="BU14" s="486"/>
      <c r="BV14" s="486"/>
      <c r="BW14" s="486"/>
      <c r="BX14" s="486"/>
      <c r="BY14" s="486"/>
      <c r="BZ14" s="486"/>
      <c r="CA14" s="486"/>
      <c r="CB14" s="487"/>
      <c r="CC14" s="487"/>
      <c r="CD14" s="487"/>
      <c r="CE14" s="487"/>
      <c r="CF14" s="487"/>
      <c r="CG14" s="487"/>
      <c r="CH14" s="487"/>
      <c r="CI14" s="487"/>
      <c r="CJ14" s="487"/>
      <c r="CK14" s="487"/>
      <c r="CL14" s="487"/>
      <c r="CM14" s="487"/>
      <c r="CN14" s="487"/>
      <c r="CO14" s="487"/>
      <c r="CP14" s="487"/>
      <c r="CQ14" s="487"/>
      <c r="CR14" s="487"/>
      <c r="CS14" s="487"/>
      <c r="CT14" s="487"/>
      <c r="CU14" s="487"/>
      <c r="CV14" s="487"/>
      <c r="CW14" s="487"/>
      <c r="CX14" s="487"/>
      <c r="CY14" s="487"/>
      <c r="CZ14" s="487"/>
      <c r="DA14" s="487"/>
      <c r="DB14" s="487"/>
      <c r="DC14" s="487"/>
      <c r="DD14" s="487"/>
      <c r="DE14" s="487"/>
      <c r="DF14" s="487"/>
      <c r="DG14" s="487"/>
      <c r="DH14" s="487"/>
      <c r="DI14" s="487"/>
      <c r="DJ14" s="487"/>
      <c r="DK14" s="487"/>
      <c r="DL14" s="487"/>
      <c r="DM14" s="487"/>
      <c r="DN14" s="487"/>
      <c r="DO14" s="487"/>
      <c r="DP14" s="487"/>
      <c r="DQ14" s="487"/>
      <c r="DR14" s="487"/>
      <c r="DS14" s="487"/>
      <c r="DT14" s="487"/>
      <c r="DU14" s="487"/>
      <c r="DV14" s="487"/>
      <c r="DW14" s="487"/>
      <c r="DX14" s="487"/>
      <c r="DY14" s="487"/>
      <c r="DZ14" s="487"/>
      <c r="EA14" s="487"/>
      <c r="EB14" s="487"/>
      <c r="EC14" s="487"/>
      <c r="ED14" s="487"/>
      <c r="EE14" s="487"/>
      <c r="EF14" s="487"/>
      <c r="EG14" s="487"/>
      <c r="EH14" s="487"/>
      <c r="EI14" s="487"/>
      <c r="EJ14" s="487"/>
      <c r="EK14" s="487"/>
      <c r="EL14" s="487"/>
      <c r="EM14" s="487"/>
      <c r="EN14" s="487"/>
      <c r="EO14" s="487"/>
      <c r="EP14" s="487"/>
      <c r="EQ14" s="487"/>
      <c r="ER14" s="487"/>
      <c r="ES14" s="487"/>
      <c r="ET14" s="487"/>
      <c r="EU14" s="487"/>
      <c r="EV14" s="487"/>
      <c r="EW14" s="487"/>
      <c r="EX14" s="487"/>
      <c r="EY14" s="487"/>
      <c r="EZ14" s="487"/>
      <c r="FA14" s="487"/>
      <c r="FB14" s="487"/>
      <c r="FC14" s="487"/>
      <c r="FD14" s="487"/>
      <c r="FE14" s="487"/>
      <c r="FF14" s="487"/>
      <c r="FG14" s="487"/>
      <c r="FH14" s="487"/>
      <c r="FI14" s="487"/>
      <c r="FJ14" s="487"/>
      <c r="FK14" s="487"/>
      <c r="FL14" s="487"/>
      <c r="FM14" s="487"/>
      <c r="FN14" s="487"/>
      <c r="FO14" s="487"/>
      <c r="FP14" s="487"/>
      <c r="FQ14" s="487"/>
      <c r="FR14" s="487"/>
      <c r="FS14" s="487"/>
      <c r="FT14" s="487"/>
      <c r="FU14" s="487"/>
      <c r="FV14" s="487"/>
      <c r="FW14" s="487"/>
      <c r="FX14" s="487"/>
      <c r="FY14" s="487"/>
      <c r="FZ14" s="487"/>
      <c r="GA14" s="487"/>
      <c r="GB14" s="487"/>
      <c r="GC14" s="487"/>
      <c r="GD14" s="487"/>
      <c r="GE14" s="487"/>
      <c r="GF14" s="487"/>
      <c r="GG14" s="487"/>
      <c r="GH14" s="487"/>
      <c r="GI14" s="487"/>
      <c r="GJ14" s="487"/>
      <c r="GK14" s="487"/>
      <c r="GL14" s="487"/>
      <c r="GM14" s="487"/>
      <c r="GN14" s="487"/>
      <c r="GO14" s="487"/>
      <c r="GP14" s="487"/>
      <c r="GQ14" s="487"/>
      <c r="GR14" s="487"/>
      <c r="GS14" s="487"/>
      <c r="GT14" s="487"/>
      <c r="GU14" s="487"/>
      <c r="GV14" s="487"/>
      <c r="GW14" s="487"/>
      <c r="GX14" s="487"/>
      <c r="GY14" s="487"/>
      <c r="GZ14" s="487"/>
      <c r="HA14" s="487"/>
      <c r="HB14" s="487"/>
      <c r="HC14" s="487"/>
      <c r="HD14" s="487"/>
      <c r="HE14" s="487"/>
      <c r="HF14" s="487"/>
      <c r="HG14" s="487"/>
      <c r="HH14" s="487"/>
      <c r="HI14" s="487"/>
      <c r="HJ14" s="487"/>
      <c r="HK14" s="487"/>
      <c r="HL14" s="487"/>
      <c r="HM14" s="487"/>
      <c r="HN14" s="487"/>
      <c r="HO14" s="487"/>
      <c r="HP14" s="487"/>
      <c r="HQ14" s="487"/>
      <c r="HR14" s="487"/>
      <c r="HS14" s="487"/>
      <c r="HT14" s="487"/>
      <c r="HU14" s="487"/>
      <c r="HV14" s="487"/>
      <c r="HW14" s="487"/>
      <c r="HX14" s="487"/>
      <c r="HY14" s="487"/>
      <c r="HZ14" s="487"/>
      <c r="IA14" s="487"/>
      <c r="IB14" s="487"/>
      <c r="IC14" s="487"/>
      <c r="ID14" s="487"/>
      <c r="IE14" s="487"/>
      <c r="IF14" s="487"/>
      <c r="IG14" s="487"/>
      <c r="IH14" s="487"/>
      <c r="II14" s="487"/>
      <c r="IJ14" s="487"/>
      <c r="IK14" s="487"/>
      <c r="IL14" s="487"/>
      <c r="IM14" s="487"/>
      <c r="IN14" s="487"/>
      <c r="IO14" s="487"/>
      <c r="IP14" s="487"/>
      <c r="IQ14" s="487"/>
      <c r="IR14" s="487"/>
    </row>
    <row r="15" spans="1:252" ht="15.75" x14ac:dyDescent="0.25">
      <c r="A15" s="414"/>
      <c r="B15" s="415"/>
      <c r="C15" s="416"/>
      <c r="F15" s="412"/>
      <c r="G15" s="413"/>
      <c r="H15" s="967"/>
      <c r="I15" s="481"/>
      <c r="J15" s="482"/>
      <c r="M15" s="482"/>
      <c r="N15" s="482"/>
      <c r="O15" s="482"/>
      <c r="P15" s="482"/>
      <c r="Q15" s="482"/>
      <c r="R15" s="482"/>
      <c r="AM15" s="486"/>
      <c r="AN15" s="486"/>
      <c r="AO15" s="486"/>
      <c r="AP15" s="486"/>
      <c r="AQ15" s="486"/>
      <c r="AR15" s="486"/>
      <c r="AS15" s="486"/>
      <c r="AT15" s="486"/>
      <c r="AU15" s="486"/>
      <c r="AV15" s="486"/>
      <c r="AW15" s="486"/>
      <c r="AX15" s="486"/>
      <c r="AY15" s="486"/>
      <c r="AZ15" s="486"/>
      <c r="BA15" s="486"/>
      <c r="BB15" s="486"/>
      <c r="BC15" s="486"/>
      <c r="BD15" s="486"/>
      <c r="BE15" s="486"/>
      <c r="BF15" s="486"/>
      <c r="BG15" s="486"/>
      <c r="BH15" s="486"/>
      <c r="BI15" s="486"/>
      <c r="BJ15" s="486"/>
      <c r="BK15" s="486"/>
      <c r="BL15" s="486"/>
      <c r="BM15" s="486"/>
      <c r="BN15" s="486"/>
      <c r="BO15" s="486"/>
      <c r="BP15" s="486"/>
      <c r="BQ15" s="486"/>
      <c r="BR15" s="486"/>
      <c r="BS15" s="486"/>
      <c r="BT15" s="486"/>
      <c r="BU15" s="486"/>
      <c r="BV15" s="486"/>
      <c r="BW15" s="486"/>
      <c r="BX15" s="486"/>
      <c r="BY15" s="486"/>
      <c r="BZ15" s="486"/>
      <c r="CA15" s="486"/>
      <c r="CB15" s="487"/>
      <c r="CC15" s="487"/>
      <c r="CD15" s="487"/>
      <c r="CE15" s="487"/>
      <c r="CF15" s="487"/>
      <c r="CG15" s="487"/>
      <c r="CH15" s="487"/>
      <c r="CI15" s="487"/>
      <c r="CJ15" s="487"/>
      <c r="CK15" s="487"/>
      <c r="CL15" s="487"/>
      <c r="CM15" s="487"/>
      <c r="CN15" s="487"/>
      <c r="CO15" s="487"/>
      <c r="CP15" s="487"/>
      <c r="CQ15" s="487"/>
      <c r="CR15" s="487"/>
      <c r="CS15" s="487"/>
      <c r="CT15" s="487"/>
      <c r="CU15" s="487"/>
      <c r="CV15" s="487"/>
      <c r="CW15" s="487"/>
      <c r="CX15" s="487"/>
      <c r="CY15" s="487"/>
      <c r="CZ15" s="487"/>
      <c r="DA15" s="487"/>
      <c r="DB15" s="487"/>
      <c r="DC15" s="487"/>
      <c r="DD15" s="487"/>
      <c r="DE15" s="487"/>
      <c r="DF15" s="487"/>
      <c r="DG15" s="487"/>
      <c r="DH15" s="487"/>
      <c r="DI15" s="487"/>
      <c r="DJ15" s="487"/>
      <c r="DK15" s="487"/>
      <c r="DL15" s="487"/>
      <c r="DM15" s="487"/>
      <c r="DN15" s="487"/>
      <c r="DO15" s="487"/>
      <c r="DP15" s="487"/>
      <c r="DQ15" s="487"/>
      <c r="DR15" s="487"/>
      <c r="DS15" s="487"/>
      <c r="DT15" s="487"/>
      <c r="DU15" s="487"/>
      <c r="DV15" s="487"/>
      <c r="DW15" s="487"/>
      <c r="DX15" s="487"/>
      <c r="DY15" s="487"/>
      <c r="DZ15" s="487"/>
      <c r="EA15" s="487"/>
      <c r="EB15" s="487"/>
      <c r="EC15" s="487"/>
      <c r="ED15" s="487"/>
      <c r="EE15" s="487"/>
      <c r="EF15" s="487"/>
      <c r="EG15" s="487"/>
      <c r="EH15" s="487"/>
      <c r="EI15" s="487"/>
      <c r="EJ15" s="487"/>
      <c r="EK15" s="487"/>
      <c r="EL15" s="487"/>
      <c r="EM15" s="487"/>
      <c r="EN15" s="487"/>
      <c r="EO15" s="487"/>
      <c r="EP15" s="487"/>
      <c r="EQ15" s="487"/>
      <c r="ER15" s="487"/>
      <c r="ES15" s="487"/>
      <c r="ET15" s="487"/>
      <c r="EU15" s="487"/>
      <c r="EV15" s="487"/>
      <c r="EW15" s="487"/>
      <c r="EX15" s="487"/>
      <c r="EY15" s="487"/>
      <c r="EZ15" s="487"/>
      <c r="FA15" s="487"/>
      <c r="FB15" s="487"/>
      <c r="FC15" s="487"/>
      <c r="FD15" s="487"/>
      <c r="FE15" s="487"/>
      <c r="FF15" s="487"/>
      <c r="FG15" s="487"/>
      <c r="FH15" s="487"/>
      <c r="FI15" s="487"/>
      <c r="FJ15" s="487"/>
      <c r="FK15" s="487"/>
      <c r="FL15" s="487"/>
      <c r="FM15" s="487"/>
      <c r="FN15" s="487"/>
      <c r="FO15" s="487"/>
      <c r="FP15" s="487"/>
      <c r="FQ15" s="487"/>
      <c r="FR15" s="487"/>
      <c r="FS15" s="487"/>
      <c r="FT15" s="487"/>
      <c r="FU15" s="487"/>
      <c r="FV15" s="487"/>
      <c r="FW15" s="487"/>
      <c r="FX15" s="487"/>
      <c r="FY15" s="487"/>
      <c r="FZ15" s="487"/>
      <c r="GA15" s="487"/>
      <c r="GB15" s="487"/>
      <c r="GC15" s="487"/>
      <c r="GD15" s="487"/>
      <c r="GE15" s="487"/>
      <c r="GF15" s="487"/>
      <c r="GG15" s="487"/>
      <c r="GH15" s="487"/>
      <c r="GI15" s="487"/>
      <c r="GJ15" s="487"/>
      <c r="GK15" s="487"/>
      <c r="GL15" s="487"/>
      <c r="GM15" s="487"/>
      <c r="GN15" s="487"/>
      <c r="GO15" s="487"/>
      <c r="GP15" s="487"/>
      <c r="GQ15" s="487"/>
      <c r="GR15" s="487"/>
      <c r="GS15" s="487"/>
      <c r="GT15" s="487"/>
      <c r="GU15" s="487"/>
      <c r="GV15" s="487"/>
      <c r="GW15" s="487"/>
      <c r="GX15" s="487"/>
      <c r="GY15" s="487"/>
      <c r="GZ15" s="487"/>
      <c r="HA15" s="487"/>
      <c r="HB15" s="487"/>
      <c r="HC15" s="487"/>
      <c r="HD15" s="487"/>
      <c r="HE15" s="487"/>
      <c r="HF15" s="487"/>
      <c r="HG15" s="487"/>
      <c r="HH15" s="487"/>
      <c r="HI15" s="487"/>
      <c r="HJ15" s="487"/>
      <c r="HK15" s="487"/>
      <c r="HL15" s="487"/>
      <c r="HM15" s="487"/>
      <c r="HN15" s="487"/>
      <c r="HO15" s="487"/>
      <c r="HP15" s="487"/>
      <c r="HQ15" s="487"/>
      <c r="HR15" s="487"/>
      <c r="HS15" s="487"/>
      <c r="HT15" s="487"/>
      <c r="HU15" s="487"/>
      <c r="HV15" s="487"/>
      <c r="HW15" s="487"/>
      <c r="HX15" s="487"/>
      <c r="HY15" s="487"/>
      <c r="HZ15" s="487"/>
      <c r="IA15" s="487"/>
      <c r="IB15" s="487"/>
      <c r="IC15" s="487"/>
      <c r="ID15" s="487"/>
      <c r="IE15" s="487"/>
      <c r="IF15" s="487"/>
      <c r="IG15" s="487"/>
      <c r="IH15" s="487"/>
      <c r="II15" s="487"/>
      <c r="IJ15" s="487"/>
      <c r="IK15" s="487"/>
      <c r="IL15" s="487"/>
      <c r="IM15" s="487"/>
      <c r="IN15" s="487"/>
      <c r="IO15" s="487"/>
      <c r="IP15" s="487"/>
      <c r="IQ15" s="487"/>
      <c r="IR15" s="487"/>
    </row>
    <row r="16" spans="1:252" ht="15.75" x14ac:dyDescent="0.25">
      <c r="A16" s="488" t="s">
        <v>1259</v>
      </c>
      <c r="B16" s="415"/>
      <c r="C16" s="416"/>
      <c r="F16" s="412"/>
      <c r="G16" s="413"/>
      <c r="H16" s="967"/>
      <c r="I16" s="481"/>
      <c r="J16" s="482"/>
      <c r="M16" s="482"/>
      <c r="N16" s="482"/>
      <c r="O16" s="482"/>
      <c r="P16" s="482"/>
      <c r="Q16" s="482"/>
      <c r="R16" s="482"/>
      <c r="AM16" s="486"/>
      <c r="AN16" s="486"/>
      <c r="AO16" s="486"/>
      <c r="AP16" s="486"/>
      <c r="AQ16" s="486"/>
      <c r="AR16" s="486"/>
      <c r="AS16" s="486"/>
      <c r="AT16" s="486"/>
      <c r="AU16" s="486"/>
      <c r="AV16" s="486"/>
      <c r="AW16" s="486"/>
      <c r="AX16" s="486"/>
      <c r="AY16" s="486"/>
      <c r="AZ16" s="486"/>
      <c r="BA16" s="486"/>
      <c r="BB16" s="486"/>
      <c r="BC16" s="486"/>
      <c r="BD16" s="486"/>
      <c r="BE16" s="486"/>
      <c r="BF16" s="486"/>
      <c r="BG16" s="486"/>
      <c r="BH16" s="486"/>
      <c r="BI16" s="486"/>
      <c r="BJ16" s="486"/>
      <c r="BK16" s="486"/>
      <c r="BL16" s="486"/>
      <c r="BM16" s="486"/>
      <c r="BN16" s="486"/>
      <c r="BO16" s="486"/>
      <c r="BP16" s="486"/>
      <c r="BQ16" s="486"/>
      <c r="BR16" s="486"/>
      <c r="BS16" s="486"/>
      <c r="BT16" s="486"/>
      <c r="BU16" s="486"/>
      <c r="BV16" s="486"/>
      <c r="BW16" s="486"/>
      <c r="BX16" s="486"/>
      <c r="BY16" s="486"/>
      <c r="BZ16" s="486"/>
      <c r="CA16" s="486"/>
      <c r="CB16" s="487"/>
      <c r="CC16" s="487"/>
      <c r="CD16" s="487"/>
      <c r="CE16" s="487"/>
      <c r="CF16" s="487"/>
      <c r="CG16" s="487"/>
      <c r="CH16" s="487"/>
      <c r="CI16" s="487"/>
      <c r="CJ16" s="487"/>
      <c r="CK16" s="487"/>
      <c r="CL16" s="487"/>
      <c r="CM16" s="487"/>
      <c r="CN16" s="487"/>
      <c r="CO16" s="487"/>
      <c r="CP16" s="487"/>
      <c r="CQ16" s="487"/>
      <c r="CR16" s="487"/>
      <c r="CS16" s="487"/>
      <c r="CT16" s="487"/>
      <c r="CU16" s="487"/>
      <c r="CV16" s="487"/>
      <c r="CW16" s="487"/>
      <c r="CX16" s="487"/>
      <c r="CY16" s="487"/>
      <c r="CZ16" s="487"/>
      <c r="DA16" s="487"/>
      <c r="DB16" s="487"/>
      <c r="DC16" s="487"/>
      <c r="DD16" s="487"/>
      <c r="DE16" s="487"/>
      <c r="DF16" s="487"/>
      <c r="DG16" s="487"/>
      <c r="DH16" s="487"/>
      <c r="DI16" s="487"/>
      <c r="DJ16" s="487"/>
      <c r="DK16" s="487"/>
      <c r="DL16" s="487"/>
      <c r="DM16" s="487"/>
      <c r="DN16" s="487"/>
      <c r="DO16" s="487"/>
      <c r="DP16" s="487"/>
      <c r="DQ16" s="487"/>
      <c r="DR16" s="487"/>
      <c r="DS16" s="487"/>
      <c r="DT16" s="487"/>
      <c r="DU16" s="487"/>
      <c r="DV16" s="487"/>
      <c r="DW16" s="487"/>
      <c r="DX16" s="487"/>
      <c r="DY16" s="487"/>
      <c r="DZ16" s="487"/>
      <c r="EA16" s="487"/>
      <c r="EB16" s="487"/>
      <c r="EC16" s="487"/>
      <c r="ED16" s="487"/>
      <c r="EE16" s="487"/>
      <c r="EF16" s="487"/>
      <c r="EG16" s="487"/>
      <c r="EH16" s="487"/>
      <c r="EI16" s="487"/>
      <c r="EJ16" s="487"/>
      <c r="EK16" s="487"/>
      <c r="EL16" s="487"/>
      <c r="EM16" s="487"/>
      <c r="EN16" s="487"/>
      <c r="EO16" s="487"/>
      <c r="EP16" s="487"/>
      <c r="EQ16" s="487"/>
      <c r="ER16" s="487"/>
      <c r="ES16" s="487"/>
      <c r="ET16" s="487"/>
      <c r="EU16" s="487"/>
      <c r="EV16" s="487"/>
      <c r="EW16" s="487"/>
      <c r="EX16" s="487"/>
      <c r="EY16" s="487"/>
      <c r="EZ16" s="487"/>
      <c r="FA16" s="487"/>
      <c r="FB16" s="487"/>
      <c r="FC16" s="487"/>
      <c r="FD16" s="487"/>
      <c r="FE16" s="487"/>
      <c r="FF16" s="487"/>
      <c r="FG16" s="487"/>
      <c r="FH16" s="487"/>
      <c r="FI16" s="487"/>
      <c r="FJ16" s="487"/>
      <c r="FK16" s="487"/>
      <c r="FL16" s="487"/>
      <c r="FM16" s="487"/>
      <c r="FN16" s="487"/>
      <c r="FO16" s="487"/>
      <c r="FP16" s="487"/>
      <c r="FQ16" s="487"/>
      <c r="FR16" s="487"/>
      <c r="FS16" s="487"/>
      <c r="FT16" s="487"/>
      <c r="FU16" s="487"/>
      <c r="FV16" s="487"/>
      <c r="FW16" s="487"/>
      <c r="FX16" s="487"/>
      <c r="FY16" s="487"/>
      <c r="FZ16" s="487"/>
      <c r="GA16" s="487"/>
      <c r="GB16" s="487"/>
      <c r="GC16" s="487"/>
      <c r="GD16" s="487"/>
      <c r="GE16" s="487"/>
      <c r="GF16" s="487"/>
      <c r="GG16" s="487"/>
      <c r="GH16" s="487"/>
      <c r="GI16" s="487"/>
      <c r="GJ16" s="487"/>
      <c r="GK16" s="487"/>
      <c r="GL16" s="487"/>
      <c r="GM16" s="487"/>
      <c r="GN16" s="487"/>
      <c r="GO16" s="487"/>
      <c r="GP16" s="487"/>
      <c r="GQ16" s="487"/>
      <c r="GR16" s="487"/>
      <c r="GS16" s="487"/>
      <c r="GT16" s="487"/>
      <c r="GU16" s="487"/>
      <c r="GV16" s="487"/>
      <c r="GW16" s="487"/>
      <c r="GX16" s="487"/>
      <c r="GY16" s="487"/>
      <c r="GZ16" s="487"/>
      <c r="HA16" s="487"/>
      <c r="HB16" s="487"/>
      <c r="HC16" s="487"/>
      <c r="HD16" s="487"/>
      <c r="HE16" s="487"/>
      <c r="HF16" s="487"/>
      <c r="HG16" s="487"/>
      <c r="HH16" s="487"/>
      <c r="HI16" s="487"/>
      <c r="HJ16" s="487"/>
      <c r="HK16" s="487"/>
      <c r="HL16" s="487"/>
      <c r="HM16" s="487"/>
      <c r="HN16" s="487"/>
      <c r="HO16" s="487"/>
      <c r="HP16" s="487"/>
      <c r="HQ16" s="487"/>
      <c r="HR16" s="487"/>
      <c r="HS16" s="487"/>
      <c r="HT16" s="487"/>
      <c r="HU16" s="487"/>
      <c r="HV16" s="487"/>
      <c r="HW16" s="487"/>
      <c r="HX16" s="487"/>
      <c r="HY16" s="487"/>
      <c r="HZ16" s="487"/>
      <c r="IA16" s="487"/>
      <c r="IB16" s="487"/>
      <c r="IC16" s="487"/>
      <c r="ID16" s="487"/>
      <c r="IE16" s="487"/>
      <c r="IF16" s="487"/>
      <c r="IG16" s="487"/>
      <c r="IH16" s="487"/>
      <c r="II16" s="487"/>
      <c r="IJ16" s="487"/>
      <c r="IK16" s="487"/>
      <c r="IL16" s="487"/>
      <c r="IM16" s="487"/>
      <c r="IN16" s="487"/>
      <c r="IO16" s="487"/>
      <c r="IP16" s="487"/>
      <c r="IQ16" s="487"/>
      <c r="IR16" s="487"/>
    </row>
    <row r="17" spans="1:79" s="493" customFormat="1" ht="15.75" x14ac:dyDescent="0.2">
      <c r="A17" s="523" t="s">
        <v>295</v>
      </c>
      <c r="B17" s="489"/>
      <c r="C17" s="490" t="s">
        <v>296</v>
      </c>
      <c r="D17" s="1067" t="s">
        <v>297</v>
      </c>
      <c r="E17" s="699" t="s">
        <v>298</v>
      </c>
      <c r="F17" s="491" t="s">
        <v>299</v>
      </c>
      <c r="G17" s="489" t="s">
        <v>300</v>
      </c>
      <c r="H17" s="968"/>
      <c r="J17" s="494"/>
      <c r="K17" s="1004"/>
      <c r="L17" s="483"/>
      <c r="M17" s="494"/>
      <c r="N17" s="494"/>
      <c r="O17" s="494"/>
      <c r="P17" s="494"/>
      <c r="Q17" s="494"/>
      <c r="R17" s="494"/>
      <c r="S17" s="492"/>
      <c r="T17" s="492"/>
      <c r="U17" s="492"/>
      <c r="V17" s="492"/>
      <c r="W17" s="492"/>
      <c r="X17" s="492"/>
      <c r="Y17" s="492"/>
      <c r="Z17" s="492"/>
      <c r="AA17" s="492"/>
      <c r="AB17" s="492"/>
      <c r="AC17" s="492"/>
      <c r="AD17" s="492"/>
      <c r="AE17" s="492"/>
      <c r="AF17" s="492"/>
      <c r="AG17" s="492"/>
      <c r="AH17" s="492"/>
      <c r="AI17" s="492"/>
      <c r="AJ17" s="492"/>
      <c r="AK17" s="492"/>
      <c r="AL17" s="492"/>
      <c r="AM17" s="496"/>
      <c r="AN17" s="496"/>
      <c r="AO17" s="496"/>
      <c r="AP17" s="496"/>
      <c r="AQ17" s="496"/>
      <c r="AR17" s="496"/>
      <c r="AS17" s="496"/>
      <c r="AT17" s="496"/>
      <c r="AU17" s="496"/>
      <c r="AV17" s="496"/>
      <c r="AW17" s="496"/>
      <c r="AX17" s="496"/>
      <c r="AY17" s="496"/>
      <c r="AZ17" s="496"/>
      <c r="BA17" s="496"/>
      <c r="BB17" s="496"/>
      <c r="BC17" s="496"/>
      <c r="BD17" s="496"/>
      <c r="BE17" s="496"/>
      <c r="BF17" s="496"/>
      <c r="BG17" s="496"/>
      <c r="BH17" s="496"/>
      <c r="BI17" s="496"/>
      <c r="BJ17" s="496"/>
      <c r="BK17" s="496"/>
      <c r="BL17" s="496"/>
      <c r="BM17" s="496"/>
      <c r="BN17" s="496"/>
      <c r="BO17" s="496"/>
      <c r="BP17" s="496"/>
      <c r="BQ17" s="496"/>
      <c r="BR17" s="496"/>
      <c r="BS17" s="496"/>
      <c r="BT17" s="496"/>
      <c r="BU17" s="496"/>
      <c r="BV17" s="496"/>
      <c r="BW17" s="496"/>
      <c r="BX17" s="496"/>
      <c r="BY17" s="496"/>
      <c r="BZ17" s="496"/>
      <c r="CA17" s="496"/>
    </row>
    <row r="18" spans="1:79" s="792" customFormat="1" x14ac:dyDescent="0.2">
      <c r="A18" s="946">
        <v>1</v>
      </c>
      <c r="B18" s="947"/>
      <c r="C18" s="948" t="s">
        <v>301</v>
      </c>
      <c r="D18" s="1068"/>
      <c r="E18" s="947"/>
      <c r="F18" s="947"/>
      <c r="G18" s="949"/>
      <c r="H18" s="969"/>
      <c r="J18" s="793"/>
      <c r="K18" s="794"/>
      <c r="L18" s="795"/>
      <c r="M18" s="793"/>
      <c r="N18" s="793"/>
      <c r="O18" s="793"/>
      <c r="P18" s="793"/>
      <c r="Q18" s="793"/>
      <c r="R18" s="793"/>
      <c r="S18" s="793"/>
      <c r="T18" s="793"/>
      <c r="U18" s="793"/>
      <c r="V18" s="793"/>
      <c r="W18" s="793"/>
      <c r="X18" s="793"/>
      <c r="Y18" s="793"/>
      <c r="Z18" s="793"/>
      <c r="AA18" s="793"/>
      <c r="AB18" s="793"/>
      <c r="AC18" s="793"/>
      <c r="AD18" s="793"/>
      <c r="AE18" s="793"/>
      <c r="AF18" s="793"/>
      <c r="AG18" s="793"/>
      <c r="AH18" s="793"/>
      <c r="AI18" s="793"/>
      <c r="AJ18" s="793"/>
      <c r="AK18" s="793"/>
      <c r="AL18" s="793"/>
      <c r="AM18" s="796"/>
      <c r="AN18" s="796"/>
      <c r="AO18" s="796"/>
      <c r="AP18" s="796"/>
      <c r="AQ18" s="796"/>
      <c r="AR18" s="796"/>
      <c r="AS18" s="796"/>
      <c r="AT18" s="796"/>
      <c r="AU18" s="796"/>
      <c r="AV18" s="796"/>
      <c r="AW18" s="796"/>
      <c r="AX18" s="796"/>
      <c r="AY18" s="796"/>
      <c r="AZ18" s="796"/>
      <c r="BA18" s="796"/>
      <c r="BB18" s="796"/>
      <c r="BC18" s="796"/>
      <c r="BD18" s="796"/>
      <c r="BE18" s="796"/>
      <c r="BF18" s="796"/>
      <c r="BG18" s="796"/>
      <c r="BH18" s="796"/>
      <c r="BI18" s="796"/>
      <c r="BJ18" s="796"/>
      <c r="BK18" s="796"/>
      <c r="BL18" s="796"/>
      <c r="BM18" s="796"/>
      <c r="BN18" s="796"/>
      <c r="BO18" s="796"/>
      <c r="BP18" s="796"/>
      <c r="BQ18" s="796"/>
      <c r="BR18" s="796"/>
      <c r="BS18" s="796"/>
      <c r="BT18" s="796"/>
      <c r="BU18" s="796"/>
      <c r="BV18" s="796"/>
      <c r="BW18" s="796"/>
      <c r="BX18" s="796"/>
      <c r="BY18" s="796"/>
      <c r="BZ18" s="796"/>
      <c r="CA18" s="796"/>
    </row>
    <row r="19" spans="1:79" x14ac:dyDescent="0.2">
      <c r="A19" s="950">
        <v>1</v>
      </c>
      <c r="B19" s="951"/>
      <c r="C19" s="952" t="s">
        <v>9</v>
      </c>
      <c r="D19" s="1069"/>
      <c r="E19" s="954"/>
      <c r="F19" s="955"/>
      <c r="G19" s="956"/>
      <c r="H19" s="967"/>
    </row>
    <row r="20" spans="1:79" ht="28.5" customHeight="1" x14ac:dyDescent="0.2">
      <c r="A20" s="497">
        <v>2</v>
      </c>
      <c r="B20" s="515"/>
      <c r="C20" s="524" t="s">
        <v>302</v>
      </c>
      <c r="D20" s="1070" t="s">
        <v>15</v>
      </c>
      <c r="E20" s="1038">
        <v>1</v>
      </c>
      <c r="F20" s="2016"/>
      <c r="G20" s="1039">
        <f>ROUND(E20*F20,2)</f>
        <v>0</v>
      </c>
      <c r="H20" s="967"/>
    </row>
    <row r="21" spans="1:79" ht="25.5" x14ac:dyDescent="0.2">
      <c r="A21" s="497">
        <v>3</v>
      </c>
      <c r="B21" s="516">
        <v>11313</v>
      </c>
      <c r="C21" s="525" t="s">
        <v>303</v>
      </c>
      <c r="D21" s="1071" t="s">
        <v>15</v>
      </c>
      <c r="E21" s="1040">
        <v>1</v>
      </c>
      <c r="F21" s="2016"/>
      <c r="G21" s="1039">
        <f t="shared" ref="G21:G36" si="0">ROUND(E21*F21,2)</f>
        <v>0</v>
      </c>
      <c r="H21" s="967"/>
    </row>
    <row r="22" spans="1:79" s="500" customFormat="1" x14ac:dyDescent="0.2">
      <c r="A22" s="497">
        <v>4</v>
      </c>
      <c r="B22" s="519">
        <v>11653</v>
      </c>
      <c r="C22" s="520" t="s">
        <v>304</v>
      </c>
      <c r="D22" s="1070" t="s">
        <v>15</v>
      </c>
      <c r="E22" s="1040">
        <v>4</v>
      </c>
      <c r="F22" s="2016"/>
      <c r="G22" s="1039">
        <f t="shared" si="0"/>
        <v>0</v>
      </c>
      <c r="H22" s="967"/>
      <c r="K22" s="796"/>
    </row>
    <row r="23" spans="1:79" s="500" customFormat="1" x14ac:dyDescent="0.2">
      <c r="A23" s="497">
        <v>5</v>
      </c>
      <c r="B23" s="526">
        <v>111653</v>
      </c>
      <c r="C23" s="527" t="s">
        <v>305</v>
      </c>
      <c r="D23" s="1070" t="s">
        <v>15</v>
      </c>
      <c r="E23" s="1040">
        <v>4</v>
      </c>
      <c r="F23" s="2016"/>
      <c r="G23" s="1039">
        <f t="shared" si="0"/>
        <v>0</v>
      </c>
      <c r="H23" s="967"/>
      <c r="K23" s="796"/>
    </row>
    <row r="24" spans="1:79" x14ac:dyDescent="0.2">
      <c r="A24" s="950">
        <v>6</v>
      </c>
      <c r="B24" s="951"/>
      <c r="C24" s="957" t="s">
        <v>306</v>
      </c>
      <c r="D24" s="1069"/>
      <c r="E24" s="1043"/>
      <c r="F24" s="2021"/>
      <c r="G24" s="2015"/>
      <c r="H24" s="967"/>
    </row>
    <row r="25" spans="1:79" ht="25.5" x14ac:dyDescent="0.2">
      <c r="A25" s="497">
        <v>7</v>
      </c>
      <c r="B25" s="515"/>
      <c r="C25" s="520" t="s">
        <v>307</v>
      </c>
      <c r="D25" s="1070" t="s">
        <v>15</v>
      </c>
      <c r="E25" s="1038">
        <v>1</v>
      </c>
      <c r="F25" s="2016"/>
      <c r="G25" s="1039">
        <f t="shared" si="0"/>
        <v>0</v>
      </c>
      <c r="H25" s="967"/>
    </row>
    <row r="26" spans="1:79" ht="25.5" x14ac:dyDescent="0.2">
      <c r="A26" s="497">
        <v>8</v>
      </c>
      <c r="B26" s="515">
        <v>13111</v>
      </c>
      <c r="C26" s="2081" t="s">
        <v>308</v>
      </c>
      <c r="D26" s="1070" t="s">
        <v>435</v>
      </c>
      <c r="E26" s="1038">
        <v>1</v>
      </c>
      <c r="F26" s="2096">
        <v>10000</v>
      </c>
      <c r="G26" s="1039">
        <f t="shared" si="0"/>
        <v>10000</v>
      </c>
      <c r="H26" s="967"/>
    </row>
    <row r="27" spans="1:79" ht="38.25" x14ac:dyDescent="0.2">
      <c r="A27" s="497">
        <v>9</v>
      </c>
      <c r="B27" s="515">
        <v>13133</v>
      </c>
      <c r="C27" s="2081" t="s">
        <v>309</v>
      </c>
      <c r="D27" s="1070" t="s">
        <v>2950</v>
      </c>
      <c r="E27" s="1038">
        <v>1</v>
      </c>
      <c r="F27" s="2096">
        <v>10000</v>
      </c>
      <c r="G27" s="1039">
        <f t="shared" si="0"/>
        <v>10000</v>
      </c>
      <c r="H27" s="967"/>
    </row>
    <row r="28" spans="1:79" s="500" customFormat="1" x14ac:dyDescent="0.2">
      <c r="A28" s="950">
        <v>10</v>
      </c>
      <c r="B28" s="959"/>
      <c r="C28" s="960" t="s">
        <v>33</v>
      </c>
      <c r="D28" s="1072"/>
      <c r="E28" s="1045"/>
      <c r="F28" s="2017"/>
      <c r="G28" s="1044"/>
      <c r="H28" s="967"/>
      <c r="K28" s="796"/>
    </row>
    <row r="29" spans="1:79" s="500" customFormat="1" ht="25.5" x14ac:dyDescent="0.2">
      <c r="A29" s="497">
        <v>11</v>
      </c>
      <c r="B29" s="516">
        <v>13311</v>
      </c>
      <c r="C29" s="525" t="s">
        <v>310</v>
      </c>
      <c r="D29" s="1071" t="s">
        <v>15</v>
      </c>
      <c r="E29" s="1040">
        <v>1</v>
      </c>
      <c r="F29" s="2016"/>
      <c r="G29" s="1039">
        <f t="shared" si="0"/>
        <v>0</v>
      </c>
      <c r="H29" s="967"/>
      <c r="K29" s="796"/>
    </row>
    <row r="30" spans="1:79" s="500" customFormat="1" x14ac:dyDescent="0.2">
      <c r="A30" s="497">
        <v>12</v>
      </c>
      <c r="B30" s="516">
        <v>13312</v>
      </c>
      <c r="C30" s="525" t="s">
        <v>311</v>
      </c>
      <c r="D30" s="1071" t="s">
        <v>15</v>
      </c>
      <c r="E30" s="1040">
        <v>1</v>
      </c>
      <c r="F30" s="2016"/>
      <c r="G30" s="1039">
        <f t="shared" si="0"/>
        <v>0</v>
      </c>
      <c r="H30" s="967"/>
      <c r="K30" s="796"/>
    </row>
    <row r="31" spans="1:79" s="500" customFormat="1" x14ac:dyDescent="0.2">
      <c r="A31" s="497">
        <v>13</v>
      </c>
      <c r="B31" s="516"/>
      <c r="C31" s="525" t="s">
        <v>312</v>
      </c>
      <c r="D31" s="1071" t="s">
        <v>15</v>
      </c>
      <c r="E31" s="1040">
        <v>1</v>
      </c>
      <c r="F31" s="2016"/>
      <c r="G31" s="1039">
        <f t="shared" si="0"/>
        <v>0</v>
      </c>
      <c r="H31" s="967"/>
      <c r="K31" s="796"/>
    </row>
    <row r="32" spans="1:79" s="500" customFormat="1" x14ac:dyDescent="0.2">
      <c r="A32" s="497">
        <v>14</v>
      </c>
      <c r="B32" s="516"/>
      <c r="C32" s="525" t="s">
        <v>313</v>
      </c>
      <c r="D32" s="1071" t="s">
        <v>243</v>
      </c>
      <c r="E32" s="1040">
        <v>320</v>
      </c>
      <c r="F32" s="2016"/>
      <c r="G32" s="1039">
        <f t="shared" si="0"/>
        <v>0</v>
      </c>
      <c r="H32" s="967"/>
      <c r="K32" s="796"/>
    </row>
    <row r="33" spans="1:79" s="500" customFormat="1" ht="25.5" x14ac:dyDescent="0.2">
      <c r="A33" s="497">
        <v>16</v>
      </c>
      <c r="B33" s="516"/>
      <c r="C33" s="525" t="s">
        <v>314</v>
      </c>
      <c r="D33" s="1071" t="s">
        <v>15</v>
      </c>
      <c r="E33" s="1040">
        <v>1</v>
      </c>
      <c r="F33" s="2016"/>
      <c r="G33" s="1039">
        <f t="shared" si="0"/>
        <v>0</v>
      </c>
      <c r="H33" s="967"/>
      <c r="K33" s="796"/>
    </row>
    <row r="34" spans="1:79" s="500" customFormat="1" ht="25.5" x14ac:dyDescent="0.2">
      <c r="A34" s="497">
        <v>17</v>
      </c>
      <c r="B34" s="526">
        <v>180101</v>
      </c>
      <c r="C34" s="527" t="s">
        <v>315</v>
      </c>
      <c r="D34" s="1071" t="s">
        <v>15</v>
      </c>
      <c r="E34" s="1046">
        <v>1</v>
      </c>
      <c r="F34" s="2016"/>
      <c r="G34" s="1039">
        <f t="shared" si="0"/>
        <v>0</v>
      </c>
      <c r="H34" s="967"/>
      <c r="K34" s="796"/>
    </row>
    <row r="35" spans="1:79" s="500" customFormat="1" x14ac:dyDescent="0.2">
      <c r="A35" s="497">
        <v>18</v>
      </c>
      <c r="B35" s="526"/>
      <c r="C35" s="527" t="s">
        <v>370</v>
      </c>
      <c r="D35" s="1071" t="s">
        <v>231</v>
      </c>
      <c r="E35" s="1046">
        <v>30</v>
      </c>
      <c r="F35" s="2016"/>
      <c r="G35" s="1039">
        <f t="shared" si="0"/>
        <v>0</v>
      </c>
      <c r="H35" s="967"/>
      <c r="K35" s="796"/>
    </row>
    <row r="36" spans="1:79" s="500" customFormat="1" x14ac:dyDescent="0.2">
      <c r="A36" s="497">
        <v>19</v>
      </c>
      <c r="B36" s="526"/>
      <c r="C36" s="527" t="s">
        <v>371</v>
      </c>
      <c r="D36" s="1071" t="s">
        <v>15</v>
      </c>
      <c r="E36" s="1046">
        <v>1</v>
      </c>
      <c r="F36" s="2016"/>
      <c r="G36" s="1039">
        <f t="shared" si="0"/>
        <v>0</v>
      </c>
      <c r="H36" s="967"/>
      <c r="K36" s="796"/>
    </row>
    <row r="37" spans="1:79" s="792" customFormat="1" x14ac:dyDescent="0.2">
      <c r="A37" s="946">
        <f>A18</f>
        <v>1</v>
      </c>
      <c r="B37" s="947"/>
      <c r="C37" s="948" t="str">
        <f>C18&amp;" - skupaj"</f>
        <v>PRIPRAVLJALNA DELA - skupaj</v>
      </c>
      <c r="D37" s="1068"/>
      <c r="E37" s="947"/>
      <c r="F37" s="947"/>
      <c r="G37" s="949">
        <f>SUM(G19:G36)</f>
        <v>20000</v>
      </c>
      <c r="H37" s="969"/>
      <c r="I37" s="793"/>
      <c r="J37" s="793"/>
      <c r="K37" s="795"/>
      <c r="L37" s="795"/>
      <c r="M37" s="793"/>
      <c r="N37" s="793"/>
      <c r="O37" s="793"/>
      <c r="P37" s="793"/>
      <c r="Q37" s="793"/>
      <c r="R37" s="793"/>
      <c r="S37" s="793"/>
      <c r="T37" s="793"/>
      <c r="U37" s="793"/>
      <c r="V37" s="793"/>
      <c r="W37" s="793"/>
      <c r="X37" s="793"/>
      <c r="Y37" s="793"/>
      <c r="Z37" s="793"/>
      <c r="AA37" s="793"/>
      <c r="AB37" s="793"/>
      <c r="AC37" s="793"/>
      <c r="AD37" s="793"/>
      <c r="AE37" s="793"/>
      <c r="AF37" s="793"/>
      <c r="AG37" s="793"/>
      <c r="AH37" s="793"/>
      <c r="AI37" s="793"/>
      <c r="AJ37" s="793"/>
      <c r="AK37" s="793"/>
      <c r="AL37" s="793"/>
      <c r="AM37" s="796"/>
      <c r="AN37" s="796"/>
      <c r="AO37" s="796"/>
      <c r="AP37" s="796"/>
      <c r="AQ37" s="796"/>
      <c r="AR37" s="796"/>
      <c r="AS37" s="796"/>
      <c r="AT37" s="796"/>
      <c r="AU37" s="796"/>
      <c r="AV37" s="796"/>
      <c r="AW37" s="796"/>
      <c r="AX37" s="796"/>
      <c r="AY37" s="796"/>
      <c r="AZ37" s="796"/>
      <c r="BA37" s="796"/>
      <c r="BB37" s="796"/>
      <c r="BC37" s="796"/>
      <c r="BD37" s="796"/>
      <c r="BE37" s="796"/>
      <c r="BF37" s="796"/>
      <c r="BG37" s="796"/>
      <c r="BH37" s="796"/>
      <c r="BI37" s="796"/>
      <c r="BJ37" s="796"/>
      <c r="BK37" s="796"/>
      <c r="BL37" s="796"/>
      <c r="BM37" s="796"/>
      <c r="BN37" s="796"/>
      <c r="BO37" s="796"/>
      <c r="BP37" s="796"/>
      <c r="BQ37" s="796"/>
      <c r="BR37" s="796"/>
      <c r="BS37" s="796"/>
      <c r="BT37" s="796"/>
      <c r="BU37" s="796"/>
      <c r="BV37" s="796"/>
      <c r="BW37" s="796"/>
      <c r="BX37" s="796"/>
      <c r="BY37" s="796"/>
      <c r="BZ37" s="796"/>
      <c r="CA37" s="796"/>
    </row>
    <row r="38" spans="1:79" s="792" customFormat="1" x14ac:dyDescent="0.2">
      <c r="A38" s="797"/>
      <c r="B38" s="791"/>
      <c r="C38" s="798"/>
      <c r="D38" s="1073"/>
      <c r="E38" s="791"/>
      <c r="F38" s="791"/>
      <c r="G38" s="800"/>
      <c r="H38" s="969"/>
      <c r="I38" s="793"/>
      <c r="J38" s="793"/>
      <c r="K38" s="795"/>
      <c r="L38" s="795"/>
      <c r="M38" s="793"/>
      <c r="N38" s="793"/>
      <c r="O38" s="793"/>
      <c r="P38" s="793"/>
      <c r="Q38" s="793"/>
      <c r="R38" s="793"/>
      <c r="S38" s="793"/>
      <c r="T38" s="793"/>
      <c r="U38" s="793"/>
      <c r="V38" s="793"/>
      <c r="W38" s="793"/>
      <c r="X38" s="793"/>
      <c r="Y38" s="793"/>
      <c r="Z38" s="793"/>
      <c r="AA38" s="793"/>
      <c r="AB38" s="793"/>
      <c r="AC38" s="793"/>
      <c r="AD38" s="793"/>
      <c r="AE38" s="793"/>
      <c r="AF38" s="793"/>
      <c r="AG38" s="793"/>
      <c r="AH38" s="793"/>
      <c r="AI38" s="793"/>
      <c r="AJ38" s="793"/>
      <c r="AK38" s="793"/>
      <c r="AL38" s="793"/>
      <c r="AM38" s="796"/>
      <c r="AN38" s="796"/>
      <c r="AO38" s="796"/>
      <c r="AP38" s="796"/>
      <c r="AQ38" s="796"/>
      <c r="AR38" s="796"/>
      <c r="AS38" s="796"/>
      <c r="AT38" s="796"/>
      <c r="AU38" s="796"/>
      <c r="AV38" s="796"/>
      <c r="AW38" s="796"/>
      <c r="AX38" s="796"/>
      <c r="AY38" s="796"/>
      <c r="AZ38" s="796"/>
      <c r="BA38" s="796"/>
      <c r="BB38" s="796"/>
      <c r="BC38" s="796"/>
      <c r="BD38" s="796"/>
      <c r="BE38" s="796"/>
      <c r="BF38" s="796"/>
      <c r="BG38" s="796"/>
      <c r="BH38" s="796"/>
      <c r="BI38" s="796"/>
      <c r="BJ38" s="796"/>
      <c r="BK38" s="796"/>
      <c r="BL38" s="796"/>
      <c r="BM38" s="796"/>
      <c r="BN38" s="796"/>
      <c r="BO38" s="796"/>
      <c r="BP38" s="796"/>
      <c r="BQ38" s="796"/>
      <c r="BR38" s="796"/>
      <c r="BS38" s="796"/>
      <c r="BT38" s="796"/>
      <c r="BU38" s="796"/>
      <c r="BV38" s="796"/>
      <c r="BW38" s="796"/>
      <c r="BX38" s="796"/>
      <c r="BY38" s="796"/>
      <c r="BZ38" s="796"/>
      <c r="CA38" s="796"/>
    </row>
    <row r="39" spans="1:79" s="792" customFormat="1" x14ac:dyDescent="0.2">
      <c r="A39" s="946">
        <f>+A37+1</f>
        <v>2</v>
      </c>
      <c r="B39" s="947"/>
      <c r="C39" s="948" t="s">
        <v>316</v>
      </c>
      <c r="D39" s="1068"/>
      <c r="E39" s="947"/>
      <c r="F39" s="947"/>
      <c r="G39" s="949"/>
      <c r="H39" s="969"/>
      <c r="I39" s="793"/>
      <c r="J39" s="793"/>
      <c r="K39" s="795"/>
      <c r="L39" s="795"/>
      <c r="M39" s="793"/>
      <c r="N39" s="793"/>
      <c r="O39" s="793"/>
      <c r="P39" s="793"/>
      <c r="Q39" s="793"/>
      <c r="R39" s="793"/>
      <c r="S39" s="793"/>
      <c r="T39" s="793"/>
      <c r="U39" s="793"/>
      <c r="V39" s="793"/>
      <c r="W39" s="793"/>
      <c r="X39" s="793"/>
      <c r="Y39" s="793"/>
      <c r="Z39" s="793"/>
      <c r="AA39" s="793"/>
      <c r="AB39" s="793"/>
      <c r="AC39" s="793"/>
      <c r="AD39" s="793"/>
      <c r="AE39" s="793"/>
      <c r="AF39" s="793"/>
      <c r="AG39" s="793"/>
      <c r="AH39" s="793"/>
      <c r="AI39" s="793"/>
      <c r="AJ39" s="793"/>
      <c r="AK39" s="793"/>
      <c r="AL39" s="793"/>
      <c r="AM39" s="796"/>
      <c r="AN39" s="796"/>
      <c r="AO39" s="796"/>
      <c r="AP39" s="796"/>
      <c r="AQ39" s="796"/>
      <c r="AR39" s="796"/>
      <c r="AS39" s="796"/>
      <c r="AT39" s="796"/>
      <c r="AU39" s="796"/>
      <c r="AV39" s="796"/>
      <c r="AW39" s="796"/>
      <c r="AX39" s="796"/>
      <c r="AY39" s="796"/>
      <c r="AZ39" s="796"/>
      <c r="BA39" s="796"/>
      <c r="BB39" s="796"/>
      <c r="BC39" s="796"/>
      <c r="BD39" s="796"/>
      <c r="BE39" s="796"/>
      <c r="BF39" s="796"/>
      <c r="BG39" s="796"/>
      <c r="BH39" s="796"/>
      <c r="BI39" s="796"/>
      <c r="BJ39" s="796"/>
      <c r="BK39" s="796"/>
      <c r="BL39" s="796"/>
      <c r="BM39" s="796"/>
      <c r="BN39" s="796"/>
      <c r="BO39" s="796"/>
      <c r="BP39" s="796"/>
      <c r="BQ39" s="796"/>
      <c r="BR39" s="796"/>
      <c r="BS39" s="796"/>
      <c r="BT39" s="796"/>
      <c r="BU39" s="796"/>
      <c r="BV39" s="796"/>
      <c r="BW39" s="796"/>
      <c r="BX39" s="796"/>
      <c r="BY39" s="796"/>
      <c r="BZ39" s="796"/>
      <c r="CA39" s="796"/>
    </row>
    <row r="40" spans="1:79" ht="42" customHeight="1" x14ac:dyDescent="0.2">
      <c r="A40" s="497">
        <v>1</v>
      </c>
      <c r="B40" s="515"/>
      <c r="C40" s="2198" t="s">
        <v>317</v>
      </c>
      <c r="D40" s="2198"/>
      <c r="E40" s="2198"/>
      <c r="F40" s="2198"/>
      <c r="G40" s="505"/>
      <c r="H40" s="970"/>
    </row>
    <row r="41" spans="1:79" ht="29.25" customHeight="1" x14ac:dyDescent="0.2">
      <c r="A41" s="497">
        <v>2</v>
      </c>
      <c r="B41" s="515"/>
      <c r="C41" s="2198" t="s">
        <v>318</v>
      </c>
      <c r="D41" s="2198"/>
      <c r="E41" s="2198"/>
      <c r="F41" s="2198"/>
      <c r="G41" s="506"/>
      <c r="H41" s="971"/>
    </row>
    <row r="42" spans="1:79" s="500" customFormat="1" x14ac:dyDescent="0.2">
      <c r="A42" s="497">
        <v>3</v>
      </c>
      <c r="B42" s="516">
        <v>12231</v>
      </c>
      <c r="C42" s="525" t="s">
        <v>319</v>
      </c>
      <c r="D42" s="1071" t="s">
        <v>231</v>
      </c>
      <c r="E42" s="709">
        <v>30</v>
      </c>
      <c r="F42" s="2016"/>
      <c r="G42" s="1039">
        <f t="shared" ref="G42" si="1">ROUND(E42*F42,2)</f>
        <v>0</v>
      </c>
      <c r="H42" s="967"/>
      <c r="K42" s="796"/>
    </row>
    <row r="43" spans="1:79" x14ac:dyDescent="0.2">
      <c r="A43" s="497">
        <v>5</v>
      </c>
      <c r="B43" s="515">
        <v>12493</v>
      </c>
      <c r="C43" s="520" t="s">
        <v>321</v>
      </c>
      <c r="D43" s="1070" t="s">
        <v>243</v>
      </c>
      <c r="E43" s="708">
        <v>5</v>
      </c>
      <c r="F43" s="2016"/>
      <c r="G43" s="1039">
        <f t="shared" ref="G43" si="2">ROUND(E43*F43,2)</f>
        <v>0</v>
      </c>
      <c r="H43" s="967"/>
    </row>
    <row r="44" spans="1:79" s="792" customFormat="1" x14ac:dyDescent="0.2">
      <c r="A44" s="946">
        <f>A39</f>
        <v>2</v>
      </c>
      <c r="B44" s="947"/>
      <c r="C44" s="948" t="str">
        <f>C39&amp;" - skupaj"</f>
        <v>RUŠITVENA DELA - skupaj</v>
      </c>
      <c r="D44" s="1068"/>
      <c r="E44" s="947"/>
      <c r="F44" s="947"/>
      <c r="G44" s="949">
        <f>SUM(G40:G43)</f>
        <v>0</v>
      </c>
      <c r="H44" s="969"/>
      <c r="I44" s="793"/>
      <c r="J44" s="793"/>
      <c r="K44" s="795"/>
      <c r="L44" s="795"/>
      <c r="M44" s="793"/>
      <c r="N44" s="793"/>
      <c r="O44" s="793"/>
      <c r="P44" s="793"/>
      <c r="Q44" s="793"/>
      <c r="R44" s="793"/>
      <c r="S44" s="793"/>
      <c r="T44" s="793"/>
      <c r="U44" s="793"/>
      <c r="V44" s="793"/>
      <c r="W44" s="793"/>
      <c r="X44" s="793"/>
      <c r="Y44" s="793"/>
      <c r="Z44" s="793"/>
      <c r="AA44" s="793"/>
      <c r="AB44" s="793"/>
      <c r="AC44" s="793"/>
      <c r="AD44" s="793"/>
      <c r="AE44" s="793"/>
      <c r="AF44" s="793"/>
      <c r="AG44" s="793"/>
      <c r="AH44" s="793"/>
      <c r="AI44" s="793"/>
      <c r="AJ44" s="793"/>
      <c r="AK44" s="793"/>
      <c r="AL44" s="793"/>
      <c r="AM44" s="796"/>
      <c r="AN44" s="796"/>
      <c r="AO44" s="796"/>
      <c r="AP44" s="796"/>
      <c r="AQ44" s="796"/>
      <c r="AR44" s="796"/>
      <c r="AS44" s="796"/>
      <c r="AT44" s="796"/>
      <c r="AU44" s="796"/>
      <c r="AV44" s="796"/>
      <c r="AW44" s="796"/>
      <c r="AX44" s="796"/>
      <c r="AY44" s="796"/>
      <c r="AZ44" s="796"/>
      <c r="BA44" s="796"/>
      <c r="BB44" s="796"/>
      <c r="BC44" s="796"/>
      <c r="BD44" s="796"/>
      <c r="BE44" s="796"/>
      <c r="BF44" s="796"/>
      <c r="BG44" s="796"/>
      <c r="BH44" s="796"/>
      <c r="BI44" s="796"/>
      <c r="BJ44" s="796"/>
      <c r="BK44" s="796"/>
      <c r="BL44" s="796"/>
      <c r="BM44" s="796"/>
      <c r="BN44" s="796"/>
      <c r="BO44" s="796"/>
      <c r="BP44" s="796"/>
      <c r="BQ44" s="796"/>
      <c r="BR44" s="796"/>
      <c r="BS44" s="796"/>
      <c r="BT44" s="796"/>
      <c r="BU44" s="796"/>
      <c r="BV44" s="796"/>
      <c r="BW44" s="796"/>
      <c r="BX44" s="796"/>
      <c r="BY44" s="796"/>
      <c r="BZ44" s="796"/>
      <c r="CA44" s="796"/>
    </row>
    <row r="45" spans="1:79" s="792" customFormat="1" x14ac:dyDescent="0.2">
      <c r="A45" s="797"/>
      <c r="B45" s="791"/>
      <c r="C45" s="798"/>
      <c r="D45" s="1073"/>
      <c r="E45" s="791"/>
      <c r="F45" s="791"/>
      <c r="G45" s="800"/>
      <c r="H45" s="969"/>
      <c r="I45" s="793"/>
      <c r="J45" s="793"/>
      <c r="K45" s="795"/>
      <c r="L45" s="795"/>
      <c r="M45" s="793"/>
      <c r="N45" s="793"/>
      <c r="O45" s="793"/>
      <c r="P45" s="793"/>
      <c r="Q45" s="793"/>
      <c r="R45" s="793"/>
      <c r="S45" s="793"/>
      <c r="T45" s="793"/>
      <c r="U45" s="793"/>
      <c r="V45" s="793"/>
      <c r="W45" s="793"/>
      <c r="X45" s="793"/>
      <c r="Y45" s="793"/>
      <c r="Z45" s="793"/>
      <c r="AA45" s="793"/>
      <c r="AB45" s="793"/>
      <c r="AC45" s="793"/>
      <c r="AD45" s="793"/>
      <c r="AE45" s="793"/>
      <c r="AF45" s="793"/>
      <c r="AG45" s="793"/>
      <c r="AH45" s="793"/>
      <c r="AI45" s="793"/>
      <c r="AJ45" s="793"/>
      <c r="AK45" s="793"/>
      <c r="AL45" s="793"/>
      <c r="AM45" s="796"/>
      <c r="AN45" s="796"/>
      <c r="AO45" s="796"/>
      <c r="AP45" s="796"/>
      <c r="AQ45" s="796"/>
      <c r="AR45" s="796"/>
      <c r="AS45" s="796"/>
      <c r="AT45" s="796"/>
      <c r="AU45" s="796"/>
      <c r="AV45" s="796"/>
      <c r="AW45" s="796"/>
      <c r="AX45" s="796"/>
      <c r="AY45" s="796"/>
      <c r="AZ45" s="796"/>
      <c r="BA45" s="796"/>
      <c r="BB45" s="796"/>
      <c r="BC45" s="796"/>
      <c r="BD45" s="796"/>
      <c r="BE45" s="796"/>
      <c r="BF45" s="796"/>
      <c r="BG45" s="796"/>
      <c r="BH45" s="796"/>
      <c r="BI45" s="796"/>
      <c r="BJ45" s="796"/>
      <c r="BK45" s="796"/>
      <c r="BL45" s="796"/>
      <c r="BM45" s="796"/>
      <c r="BN45" s="796"/>
      <c r="BO45" s="796"/>
      <c r="BP45" s="796"/>
      <c r="BQ45" s="796"/>
      <c r="BR45" s="796"/>
      <c r="BS45" s="796"/>
      <c r="BT45" s="796"/>
      <c r="BU45" s="796"/>
      <c r="BV45" s="796"/>
      <c r="BW45" s="796"/>
      <c r="BX45" s="796"/>
      <c r="BY45" s="796"/>
      <c r="BZ45" s="796"/>
      <c r="CA45" s="796"/>
    </row>
    <row r="46" spans="1:79" s="792" customFormat="1" x14ac:dyDescent="0.2">
      <c r="A46" s="946">
        <f>+A44+1</f>
        <v>3</v>
      </c>
      <c r="B46" s="947"/>
      <c r="C46" s="948" t="s">
        <v>40</v>
      </c>
      <c r="D46" s="1068"/>
      <c r="E46" s="947"/>
      <c r="F46" s="947"/>
      <c r="G46" s="949"/>
      <c r="H46" s="969"/>
      <c r="I46" s="793"/>
      <c r="J46" s="793"/>
      <c r="K46" s="795"/>
      <c r="L46" s="795"/>
      <c r="M46" s="793"/>
      <c r="N46" s="793"/>
      <c r="O46" s="793"/>
      <c r="P46" s="793"/>
      <c r="Q46" s="793"/>
      <c r="R46" s="793"/>
      <c r="S46" s="793"/>
      <c r="T46" s="793"/>
      <c r="U46" s="793"/>
      <c r="V46" s="793"/>
      <c r="W46" s="793"/>
      <c r="X46" s="793"/>
      <c r="Y46" s="793"/>
      <c r="Z46" s="793"/>
      <c r="AA46" s="793"/>
      <c r="AB46" s="793"/>
      <c r="AC46" s="793"/>
      <c r="AD46" s="793"/>
      <c r="AE46" s="793"/>
      <c r="AF46" s="793"/>
      <c r="AG46" s="793"/>
      <c r="AH46" s="793"/>
      <c r="AI46" s="793"/>
      <c r="AJ46" s="793"/>
      <c r="AK46" s="793"/>
      <c r="AL46" s="793"/>
      <c r="AM46" s="796"/>
      <c r="AN46" s="796"/>
      <c r="AO46" s="796"/>
      <c r="AP46" s="796"/>
      <c r="AQ46" s="796"/>
      <c r="AR46" s="796"/>
      <c r="AS46" s="796"/>
      <c r="AT46" s="796"/>
      <c r="AU46" s="796"/>
      <c r="AV46" s="796"/>
      <c r="AW46" s="796"/>
      <c r="AX46" s="796"/>
      <c r="AY46" s="796"/>
      <c r="AZ46" s="796"/>
      <c r="BA46" s="796"/>
      <c r="BB46" s="796"/>
      <c r="BC46" s="796"/>
      <c r="BD46" s="796"/>
      <c r="BE46" s="796"/>
      <c r="BF46" s="796"/>
      <c r="BG46" s="796"/>
      <c r="BH46" s="796"/>
      <c r="BI46" s="796"/>
      <c r="BJ46" s="796"/>
      <c r="BK46" s="796"/>
      <c r="BL46" s="796"/>
      <c r="BM46" s="796"/>
      <c r="BN46" s="796"/>
      <c r="BO46" s="796"/>
      <c r="BP46" s="796"/>
      <c r="BQ46" s="796"/>
      <c r="BR46" s="796"/>
      <c r="BS46" s="796"/>
      <c r="BT46" s="796"/>
      <c r="BU46" s="796"/>
      <c r="BV46" s="796"/>
      <c r="BW46" s="796"/>
      <c r="BX46" s="796"/>
      <c r="BY46" s="796"/>
      <c r="BZ46" s="796"/>
      <c r="CA46" s="796"/>
    </row>
    <row r="47" spans="1:79" ht="121.5" customHeight="1" x14ac:dyDescent="0.2">
      <c r="A47" s="497">
        <v>1</v>
      </c>
      <c r="B47" s="515"/>
      <c r="C47" s="2199" t="s">
        <v>322</v>
      </c>
      <c r="D47" s="2199"/>
      <c r="E47" s="2199"/>
      <c r="F47" s="2199"/>
      <c r="G47" s="507"/>
      <c r="H47" s="967"/>
    </row>
    <row r="48" spans="1:79" ht="25.5" x14ac:dyDescent="0.2">
      <c r="A48" s="497">
        <v>2</v>
      </c>
      <c r="B48" s="515">
        <v>21112</v>
      </c>
      <c r="C48" s="520" t="s">
        <v>323</v>
      </c>
      <c r="D48" s="1070" t="s">
        <v>243</v>
      </c>
      <c r="E48" s="1038">
        <v>32</v>
      </c>
      <c r="F48" s="2016"/>
      <c r="G48" s="1039">
        <f t="shared" ref="G48" si="3">ROUND(E48*F48,2)</f>
        <v>0</v>
      </c>
      <c r="H48" s="967"/>
    </row>
    <row r="49" spans="1:79" ht="38.25" x14ac:dyDescent="0.2">
      <c r="A49" s="497">
        <v>3</v>
      </c>
      <c r="B49" s="515"/>
      <c r="C49" s="529" t="s">
        <v>324</v>
      </c>
      <c r="D49" s="1070" t="s">
        <v>243</v>
      </c>
      <c r="E49" s="1047">
        <v>45.1</v>
      </c>
      <c r="F49" s="2016"/>
      <c r="G49" s="1039">
        <f t="shared" ref="G49:G60" si="4">ROUND(E49*F49,2)</f>
        <v>0</v>
      </c>
      <c r="H49" s="967"/>
    </row>
    <row r="50" spans="1:79" ht="25.5" x14ac:dyDescent="0.2">
      <c r="A50" s="497">
        <v>4</v>
      </c>
      <c r="B50" s="515"/>
      <c r="C50" s="530" t="s">
        <v>325</v>
      </c>
      <c r="D50" s="1070" t="s">
        <v>243</v>
      </c>
      <c r="E50" s="1047">
        <v>62</v>
      </c>
      <c r="F50" s="2016"/>
      <c r="G50" s="1039">
        <f t="shared" si="4"/>
        <v>0</v>
      </c>
      <c r="H50" s="967"/>
    </row>
    <row r="51" spans="1:79" ht="30" customHeight="1" x14ac:dyDescent="0.2">
      <c r="A51" s="497">
        <v>5</v>
      </c>
      <c r="B51" s="515"/>
      <c r="C51" s="530" t="s">
        <v>326</v>
      </c>
      <c r="D51" s="1070" t="s">
        <v>243</v>
      </c>
      <c r="E51" s="1047">
        <v>23</v>
      </c>
      <c r="F51" s="2016"/>
      <c r="G51" s="1039">
        <f t="shared" si="4"/>
        <v>0</v>
      </c>
      <c r="H51" s="967"/>
    </row>
    <row r="52" spans="1:79" x14ac:dyDescent="0.2">
      <c r="A52" s="497">
        <v>6</v>
      </c>
      <c r="B52" s="515"/>
      <c r="C52" s="530" t="s">
        <v>327</v>
      </c>
      <c r="D52" s="1070" t="s">
        <v>239</v>
      </c>
      <c r="E52" s="1047">
        <v>15</v>
      </c>
      <c r="F52" s="2016"/>
      <c r="G52" s="1039">
        <f t="shared" si="4"/>
        <v>0</v>
      </c>
      <c r="H52" s="967"/>
    </row>
    <row r="53" spans="1:79" ht="25.5" x14ac:dyDescent="0.2">
      <c r="A53" s="497">
        <v>7</v>
      </c>
      <c r="B53" s="515"/>
      <c r="C53" s="520" t="s">
        <v>328</v>
      </c>
      <c r="D53" s="1070" t="s">
        <v>243</v>
      </c>
      <c r="E53" s="1038">
        <v>57.8</v>
      </c>
      <c r="F53" s="2016"/>
      <c r="G53" s="1039">
        <f t="shared" si="4"/>
        <v>0</v>
      </c>
      <c r="H53" s="967"/>
    </row>
    <row r="54" spans="1:79" ht="38.25" x14ac:dyDescent="0.2">
      <c r="A54" s="497">
        <v>8</v>
      </c>
      <c r="B54" s="515"/>
      <c r="C54" s="520" t="s">
        <v>329</v>
      </c>
      <c r="D54" s="1070" t="s">
        <v>243</v>
      </c>
      <c r="E54" s="1038">
        <v>94.8</v>
      </c>
      <c r="F54" s="2016"/>
      <c r="G54" s="1039">
        <f t="shared" si="4"/>
        <v>0</v>
      </c>
      <c r="H54" s="967"/>
    </row>
    <row r="55" spans="1:79" ht="107.25" customHeight="1" x14ac:dyDescent="0.2">
      <c r="A55" s="497">
        <v>9</v>
      </c>
      <c r="B55" s="515"/>
      <c r="C55" s="520" t="s">
        <v>330</v>
      </c>
      <c r="D55" s="1070" t="s">
        <v>243</v>
      </c>
      <c r="E55" s="1038">
        <v>140</v>
      </c>
      <c r="F55" s="2016"/>
      <c r="G55" s="1039">
        <f t="shared" si="4"/>
        <v>0</v>
      </c>
      <c r="H55" s="967"/>
    </row>
    <row r="56" spans="1:79" x14ac:dyDescent="0.2">
      <c r="A56" s="950">
        <v>10</v>
      </c>
      <c r="B56" s="951"/>
      <c r="C56" s="957" t="s">
        <v>331</v>
      </c>
      <c r="D56" s="1069"/>
      <c r="E56" s="1043"/>
      <c r="F56" s="2017"/>
      <c r="G56" s="1044"/>
      <c r="H56" s="967"/>
    </row>
    <row r="57" spans="1:79" ht="38.25" x14ac:dyDescent="0.2">
      <c r="A57" s="497">
        <v>11</v>
      </c>
      <c r="B57" s="515">
        <v>27111</v>
      </c>
      <c r="C57" s="520" t="s">
        <v>332</v>
      </c>
      <c r="D57" s="1070" t="s">
        <v>231</v>
      </c>
      <c r="E57" s="1038">
        <v>24</v>
      </c>
      <c r="F57" s="2016"/>
      <c r="G57" s="1039">
        <f t="shared" si="4"/>
        <v>0</v>
      </c>
      <c r="H57" s="967"/>
    </row>
    <row r="58" spans="1:79" ht="38.25" x14ac:dyDescent="0.2">
      <c r="A58" s="497">
        <v>12</v>
      </c>
      <c r="B58" s="515">
        <v>27111</v>
      </c>
      <c r="C58" s="520" t="s">
        <v>333</v>
      </c>
      <c r="D58" s="1070" t="s">
        <v>231</v>
      </c>
      <c r="E58" s="1038">
        <v>8</v>
      </c>
      <c r="F58" s="2016"/>
      <c r="G58" s="1039">
        <f t="shared" si="4"/>
        <v>0</v>
      </c>
      <c r="H58" s="967"/>
    </row>
    <row r="59" spans="1:79" ht="25.5" x14ac:dyDescent="0.2">
      <c r="A59" s="497">
        <v>13</v>
      </c>
      <c r="B59" s="515">
        <v>27161</v>
      </c>
      <c r="C59" s="520" t="s">
        <v>334</v>
      </c>
      <c r="D59" s="1070" t="s">
        <v>15</v>
      </c>
      <c r="E59" s="1038">
        <v>4</v>
      </c>
      <c r="F59" s="2016"/>
      <c r="G59" s="1039">
        <f t="shared" si="4"/>
        <v>0</v>
      </c>
      <c r="H59" s="967"/>
    </row>
    <row r="60" spans="1:79" x14ac:dyDescent="0.2">
      <c r="A60" s="497">
        <v>14</v>
      </c>
      <c r="B60" s="515">
        <v>24117</v>
      </c>
      <c r="C60" s="520" t="s">
        <v>335</v>
      </c>
      <c r="D60" s="1070" t="s">
        <v>243</v>
      </c>
      <c r="E60" s="1038">
        <v>4.5</v>
      </c>
      <c r="F60" s="2016"/>
      <c r="G60" s="1039">
        <f t="shared" si="4"/>
        <v>0</v>
      </c>
      <c r="H60" s="967"/>
    </row>
    <row r="61" spans="1:79" s="792" customFormat="1" x14ac:dyDescent="0.2">
      <c r="A61" s="946">
        <f>A46</f>
        <v>3</v>
      </c>
      <c r="B61" s="947"/>
      <c r="C61" s="948" t="str">
        <f>C46&amp;" - skupaj"</f>
        <v>ZEMELJSKA DELA - skupaj</v>
      </c>
      <c r="D61" s="1068" t="s">
        <v>336</v>
      </c>
      <c r="E61" s="947"/>
      <c r="F61" s="947"/>
      <c r="G61" s="949">
        <f>SUM(G47:G60)</f>
        <v>0</v>
      </c>
      <c r="H61" s="969"/>
      <c r="I61" s="793"/>
      <c r="J61" s="793"/>
      <c r="K61" s="795"/>
      <c r="L61" s="795"/>
      <c r="M61" s="793"/>
      <c r="N61" s="793"/>
      <c r="O61" s="793"/>
      <c r="P61" s="793"/>
      <c r="Q61" s="793"/>
      <c r="R61" s="793"/>
      <c r="S61" s="793"/>
      <c r="T61" s="793"/>
      <c r="U61" s="793"/>
      <c r="V61" s="793"/>
      <c r="W61" s="793"/>
      <c r="X61" s="793"/>
      <c r="Y61" s="793"/>
      <c r="Z61" s="793"/>
      <c r="AA61" s="793"/>
      <c r="AB61" s="793"/>
      <c r="AC61" s="793"/>
      <c r="AD61" s="793"/>
      <c r="AE61" s="793"/>
      <c r="AF61" s="793"/>
      <c r="AG61" s="793"/>
      <c r="AH61" s="793"/>
      <c r="AI61" s="793"/>
      <c r="AJ61" s="793"/>
      <c r="AK61" s="793"/>
      <c r="AL61" s="793"/>
      <c r="AM61" s="796"/>
      <c r="AN61" s="796"/>
      <c r="AO61" s="796"/>
      <c r="AP61" s="796"/>
      <c r="AQ61" s="796"/>
      <c r="AR61" s="796"/>
      <c r="AS61" s="796"/>
      <c r="AT61" s="796"/>
      <c r="AU61" s="796"/>
      <c r="AV61" s="796"/>
      <c r="AW61" s="796"/>
      <c r="AX61" s="796"/>
      <c r="AY61" s="796"/>
      <c r="AZ61" s="796"/>
      <c r="BA61" s="796"/>
      <c r="BB61" s="796"/>
      <c r="BC61" s="796"/>
      <c r="BD61" s="796"/>
      <c r="BE61" s="796"/>
      <c r="BF61" s="796"/>
      <c r="BG61" s="796"/>
      <c r="BH61" s="796"/>
      <c r="BI61" s="796"/>
      <c r="BJ61" s="796"/>
      <c r="BK61" s="796"/>
      <c r="BL61" s="796"/>
      <c r="BM61" s="796"/>
      <c r="BN61" s="796"/>
      <c r="BO61" s="796"/>
      <c r="BP61" s="796"/>
      <c r="BQ61" s="796"/>
      <c r="BR61" s="796"/>
      <c r="BS61" s="796"/>
      <c r="BT61" s="796"/>
      <c r="BU61" s="796"/>
      <c r="BV61" s="796"/>
      <c r="BW61" s="796"/>
      <c r="BX61" s="796"/>
      <c r="BY61" s="796"/>
      <c r="BZ61" s="796"/>
      <c r="CA61" s="796"/>
    </row>
    <row r="62" spans="1:79" s="792" customFormat="1" x14ac:dyDescent="0.2">
      <c r="A62" s="797"/>
      <c r="B62" s="791"/>
      <c r="C62" s="798"/>
      <c r="D62" s="1073"/>
      <c r="E62" s="791"/>
      <c r="F62" s="791"/>
      <c r="G62" s="800"/>
      <c r="H62" s="969"/>
      <c r="I62" s="793"/>
      <c r="J62" s="793"/>
      <c r="K62" s="795"/>
      <c r="L62" s="795"/>
      <c r="M62" s="793"/>
      <c r="N62" s="793"/>
      <c r="O62" s="793"/>
      <c r="P62" s="793"/>
      <c r="Q62" s="793"/>
      <c r="R62" s="793"/>
      <c r="S62" s="793"/>
      <c r="T62" s="793"/>
      <c r="U62" s="793"/>
      <c r="V62" s="793"/>
      <c r="W62" s="793"/>
      <c r="X62" s="793"/>
      <c r="Y62" s="793"/>
      <c r="Z62" s="793"/>
      <c r="AA62" s="793"/>
      <c r="AB62" s="793"/>
      <c r="AC62" s="793"/>
      <c r="AD62" s="793"/>
      <c r="AE62" s="793"/>
      <c r="AF62" s="793"/>
      <c r="AG62" s="793"/>
      <c r="AH62" s="793"/>
      <c r="AI62" s="793"/>
      <c r="AJ62" s="793"/>
      <c r="AK62" s="793"/>
      <c r="AL62" s="793"/>
      <c r="AM62" s="796"/>
      <c r="AN62" s="796"/>
      <c r="AO62" s="796"/>
      <c r="AP62" s="796"/>
      <c r="AQ62" s="796"/>
      <c r="AR62" s="796"/>
      <c r="AS62" s="796"/>
      <c r="AT62" s="796"/>
      <c r="AU62" s="796"/>
      <c r="AV62" s="796"/>
      <c r="AW62" s="796"/>
      <c r="AX62" s="796"/>
      <c r="AY62" s="796"/>
      <c r="AZ62" s="796"/>
      <c r="BA62" s="796"/>
      <c r="BB62" s="796"/>
      <c r="BC62" s="796"/>
      <c r="BD62" s="796"/>
      <c r="BE62" s="796"/>
      <c r="BF62" s="796"/>
      <c r="BG62" s="796"/>
      <c r="BH62" s="796"/>
      <c r="BI62" s="796"/>
      <c r="BJ62" s="796"/>
      <c r="BK62" s="796"/>
      <c r="BL62" s="796"/>
      <c r="BM62" s="796"/>
      <c r="BN62" s="796"/>
      <c r="BO62" s="796"/>
      <c r="BP62" s="796"/>
      <c r="BQ62" s="796"/>
      <c r="BR62" s="796"/>
      <c r="BS62" s="796"/>
      <c r="BT62" s="796"/>
      <c r="BU62" s="796"/>
      <c r="BV62" s="796"/>
      <c r="BW62" s="796"/>
      <c r="BX62" s="796"/>
      <c r="BY62" s="796"/>
      <c r="BZ62" s="796"/>
      <c r="CA62" s="796"/>
    </row>
    <row r="63" spans="1:79" s="792" customFormat="1" x14ac:dyDescent="0.2">
      <c r="A63" s="946">
        <f>+A46+1</f>
        <v>4</v>
      </c>
      <c r="B63" s="947"/>
      <c r="C63" s="948" t="s">
        <v>265</v>
      </c>
      <c r="D63" s="1068"/>
      <c r="E63" s="947"/>
      <c r="F63" s="947"/>
      <c r="G63" s="949"/>
      <c r="H63" s="969"/>
      <c r="I63" s="793"/>
      <c r="J63" s="793"/>
      <c r="K63" s="795"/>
      <c r="L63" s="795"/>
      <c r="M63" s="793"/>
      <c r="N63" s="793"/>
      <c r="O63" s="793"/>
      <c r="P63" s="793"/>
      <c r="Q63" s="793"/>
      <c r="R63" s="793"/>
      <c r="S63" s="793"/>
      <c r="T63" s="793"/>
      <c r="U63" s="793"/>
      <c r="V63" s="793"/>
      <c r="W63" s="793"/>
      <c r="X63" s="793"/>
      <c r="Y63" s="793"/>
      <c r="Z63" s="793"/>
      <c r="AA63" s="793"/>
      <c r="AB63" s="793"/>
      <c r="AC63" s="793"/>
      <c r="AD63" s="793"/>
      <c r="AE63" s="793"/>
      <c r="AF63" s="793"/>
      <c r="AG63" s="793"/>
      <c r="AH63" s="793"/>
      <c r="AI63" s="793"/>
      <c r="AJ63" s="793"/>
      <c r="AK63" s="793"/>
      <c r="AL63" s="793"/>
      <c r="AM63" s="796"/>
      <c r="AN63" s="796"/>
      <c r="AO63" s="796"/>
      <c r="AP63" s="796"/>
      <c r="AQ63" s="796"/>
      <c r="AR63" s="796"/>
      <c r="AS63" s="796"/>
      <c r="AT63" s="796"/>
      <c r="AU63" s="796"/>
      <c r="AV63" s="796"/>
      <c r="AW63" s="796"/>
      <c r="AX63" s="796"/>
      <c r="AY63" s="796"/>
      <c r="AZ63" s="796"/>
      <c r="BA63" s="796"/>
      <c r="BB63" s="796"/>
      <c r="BC63" s="796"/>
      <c r="BD63" s="796"/>
      <c r="BE63" s="796"/>
      <c r="BF63" s="796"/>
      <c r="BG63" s="796"/>
      <c r="BH63" s="796"/>
      <c r="BI63" s="796"/>
      <c r="BJ63" s="796"/>
      <c r="BK63" s="796"/>
      <c r="BL63" s="796"/>
      <c r="BM63" s="796"/>
      <c r="BN63" s="796"/>
      <c r="BO63" s="796"/>
      <c r="BP63" s="796"/>
      <c r="BQ63" s="796"/>
      <c r="BR63" s="796"/>
      <c r="BS63" s="796"/>
      <c r="BT63" s="796"/>
      <c r="BU63" s="796"/>
      <c r="BV63" s="796"/>
      <c r="BW63" s="796"/>
      <c r="BX63" s="796"/>
      <c r="BY63" s="796"/>
      <c r="BZ63" s="796"/>
      <c r="CA63" s="796"/>
    </row>
    <row r="64" spans="1:79" x14ac:dyDescent="0.2">
      <c r="A64" s="950">
        <v>5</v>
      </c>
      <c r="B64" s="951"/>
      <c r="C64" s="957" t="s">
        <v>341</v>
      </c>
      <c r="D64" s="1074"/>
      <c r="E64" s="958"/>
      <c r="F64" s="955"/>
      <c r="G64" s="956"/>
      <c r="H64" s="967"/>
    </row>
    <row r="65" spans="1:8" ht="80.25" customHeight="1" x14ac:dyDescent="0.2">
      <c r="A65" s="497">
        <v>6</v>
      </c>
      <c r="B65" s="515"/>
      <c r="C65" s="2200" t="s">
        <v>342</v>
      </c>
      <c r="D65" s="2200"/>
      <c r="E65" s="2200"/>
      <c r="F65" s="2200"/>
      <c r="G65" s="507"/>
      <c r="H65" s="967"/>
    </row>
    <row r="66" spans="1:8" ht="38.25" x14ac:dyDescent="0.2">
      <c r="A66" s="497">
        <v>7</v>
      </c>
      <c r="B66" s="515"/>
      <c r="C66" s="520" t="s">
        <v>343</v>
      </c>
      <c r="D66" s="1075" t="s">
        <v>243</v>
      </c>
      <c r="E66" s="1038">
        <v>3.5</v>
      </c>
      <c r="F66" s="2016"/>
      <c r="G66" s="1039">
        <f t="shared" ref="G66" si="5">ROUND(E66*F66,2)</f>
        <v>0</v>
      </c>
      <c r="H66" s="967"/>
    </row>
    <row r="67" spans="1:8" ht="25.5" x14ac:dyDescent="0.2">
      <c r="A67" s="497">
        <v>8</v>
      </c>
      <c r="B67" s="515"/>
      <c r="C67" s="525" t="s">
        <v>344</v>
      </c>
      <c r="D67" s="1075" t="s">
        <v>243</v>
      </c>
      <c r="E67" s="1038">
        <v>204</v>
      </c>
      <c r="F67" s="2016"/>
      <c r="G67" s="1039">
        <f t="shared" ref="G67:G74" si="6">ROUND(E67*F67,2)</f>
        <v>0</v>
      </c>
      <c r="H67" s="967"/>
    </row>
    <row r="68" spans="1:8" ht="25.5" x14ac:dyDescent="0.2">
      <c r="A68" s="497">
        <v>9</v>
      </c>
      <c r="B68" s="516">
        <v>53343</v>
      </c>
      <c r="C68" s="525" t="s">
        <v>345</v>
      </c>
      <c r="D68" s="1071" t="s">
        <v>243</v>
      </c>
      <c r="E68" s="1040">
        <v>28.9</v>
      </c>
      <c r="F68" s="2016"/>
      <c r="G68" s="1039">
        <f t="shared" si="6"/>
        <v>0</v>
      </c>
      <c r="H68" s="967"/>
    </row>
    <row r="69" spans="1:8" ht="25.5" x14ac:dyDescent="0.2">
      <c r="A69" s="497">
        <v>10</v>
      </c>
      <c r="B69" s="516">
        <v>53111</v>
      </c>
      <c r="C69" s="525" t="s">
        <v>346</v>
      </c>
      <c r="D69" s="1071" t="s">
        <v>243</v>
      </c>
      <c r="E69" s="1040">
        <v>9.1999999999999993</v>
      </c>
      <c r="F69" s="2016"/>
      <c r="G69" s="1039">
        <f t="shared" si="6"/>
        <v>0</v>
      </c>
      <c r="H69" s="967"/>
    </row>
    <row r="70" spans="1:8" x14ac:dyDescent="0.2">
      <c r="A70" s="497">
        <v>11</v>
      </c>
      <c r="B70" s="515"/>
      <c r="C70" s="520" t="s">
        <v>347</v>
      </c>
      <c r="D70" s="1075" t="s">
        <v>239</v>
      </c>
      <c r="E70" s="1038">
        <v>8</v>
      </c>
      <c r="F70" s="2016"/>
      <c r="G70" s="1039">
        <f t="shared" si="6"/>
        <v>0</v>
      </c>
      <c r="H70" s="967"/>
    </row>
    <row r="71" spans="1:8" x14ac:dyDescent="0.2">
      <c r="A71" s="950">
        <v>12</v>
      </c>
      <c r="B71" s="951"/>
      <c r="C71" s="957" t="s">
        <v>348</v>
      </c>
      <c r="D71" s="1074"/>
      <c r="E71" s="1043"/>
      <c r="F71" s="2017"/>
      <c r="G71" s="1044"/>
      <c r="H71" s="967"/>
    </row>
    <row r="72" spans="1:8" ht="38.25" x14ac:dyDescent="0.2">
      <c r="A72" s="497">
        <v>13</v>
      </c>
      <c r="B72" s="515">
        <v>52222</v>
      </c>
      <c r="C72" s="520" t="s">
        <v>349</v>
      </c>
      <c r="D72" s="1075" t="s">
        <v>350</v>
      </c>
      <c r="E72" s="1038">
        <v>3250</v>
      </c>
      <c r="F72" s="2016"/>
      <c r="G72" s="1039">
        <f t="shared" si="6"/>
        <v>0</v>
      </c>
      <c r="H72" s="972"/>
    </row>
    <row r="73" spans="1:8" ht="38.25" x14ac:dyDescent="0.2">
      <c r="A73" s="497">
        <v>14</v>
      </c>
      <c r="B73" s="515"/>
      <c r="C73" s="520" t="s">
        <v>351</v>
      </c>
      <c r="D73" s="1075" t="s">
        <v>350</v>
      </c>
      <c r="E73" s="1038">
        <v>9940</v>
      </c>
      <c r="F73" s="2016"/>
      <c r="G73" s="1039">
        <f t="shared" si="6"/>
        <v>0</v>
      </c>
      <c r="H73" s="972"/>
    </row>
    <row r="74" spans="1:8" ht="25.5" x14ac:dyDescent="0.2">
      <c r="A74" s="497">
        <v>15</v>
      </c>
      <c r="B74" s="515"/>
      <c r="C74" s="520" t="s">
        <v>352</v>
      </c>
      <c r="D74" s="1075" t="s">
        <v>15</v>
      </c>
      <c r="E74" s="1038">
        <v>4</v>
      </c>
      <c r="F74" s="2016"/>
      <c r="G74" s="1039">
        <f t="shared" si="6"/>
        <v>0</v>
      </c>
      <c r="H74" s="967"/>
    </row>
    <row r="75" spans="1:8" x14ac:dyDescent="0.2">
      <c r="A75" s="950">
        <v>16</v>
      </c>
      <c r="B75" s="951"/>
      <c r="C75" s="957" t="s">
        <v>353</v>
      </c>
      <c r="D75" s="1074"/>
      <c r="E75" s="958"/>
      <c r="F75" s="955"/>
      <c r="G75" s="956"/>
      <c r="H75" s="967"/>
    </row>
    <row r="76" spans="1:8" ht="27" customHeight="1" x14ac:dyDescent="0.2">
      <c r="A76" s="497">
        <v>17</v>
      </c>
      <c r="B76" s="515"/>
      <c r="C76" s="2200" t="s">
        <v>354</v>
      </c>
      <c r="D76" s="2200"/>
      <c r="E76" s="2200"/>
      <c r="F76" s="2200"/>
      <c r="G76" s="507"/>
      <c r="H76" s="967"/>
    </row>
    <row r="77" spans="1:8" x14ac:dyDescent="0.2">
      <c r="A77" s="497">
        <v>18</v>
      </c>
      <c r="B77" s="516">
        <v>51211</v>
      </c>
      <c r="C77" s="525" t="s">
        <v>355</v>
      </c>
      <c r="D77" s="1071" t="s">
        <v>239</v>
      </c>
      <c r="E77" s="1040">
        <v>36</v>
      </c>
      <c r="F77" s="2016"/>
      <c r="G77" s="1039">
        <f t="shared" ref="G77" si="7">ROUND(E77*F77,2)</f>
        <v>0</v>
      </c>
      <c r="H77" s="967"/>
    </row>
    <row r="78" spans="1:8" ht="26.25" customHeight="1" x14ac:dyDescent="0.2">
      <c r="A78" s="497">
        <v>19</v>
      </c>
      <c r="B78" s="516">
        <v>51331</v>
      </c>
      <c r="C78" s="525" t="s">
        <v>356</v>
      </c>
      <c r="D78" s="1071" t="s">
        <v>239</v>
      </c>
      <c r="E78" s="1040">
        <v>1.2</v>
      </c>
      <c r="F78" s="2016"/>
      <c r="G78" s="1039">
        <f t="shared" ref="G78:G91" si="8">ROUND(E78*F78,2)</f>
        <v>0</v>
      </c>
      <c r="H78" s="967"/>
    </row>
    <row r="79" spans="1:8" ht="27.75" customHeight="1" x14ac:dyDescent="0.2">
      <c r="A79" s="497">
        <v>20</v>
      </c>
      <c r="B79" s="515"/>
      <c r="C79" s="520" t="s">
        <v>357</v>
      </c>
      <c r="D79" s="1075" t="s">
        <v>231</v>
      </c>
      <c r="E79" s="1055">
        <v>82</v>
      </c>
      <c r="F79" s="2016"/>
      <c r="G79" s="1039">
        <f t="shared" si="8"/>
        <v>0</v>
      </c>
      <c r="H79" s="967"/>
    </row>
    <row r="80" spans="1:8" ht="76.5" x14ac:dyDescent="0.2">
      <c r="A80" s="2186">
        <v>21</v>
      </c>
      <c r="B80" s="2187"/>
      <c r="C80" s="2188" t="s">
        <v>2999</v>
      </c>
      <c r="D80" s="2189" t="s">
        <v>243</v>
      </c>
      <c r="E80" s="2190">
        <v>10.5</v>
      </c>
      <c r="F80" s="2016"/>
      <c r="G80" s="1039">
        <f t="shared" si="8"/>
        <v>0</v>
      </c>
      <c r="H80" s="967"/>
    </row>
    <row r="81" spans="1:79" x14ac:dyDescent="0.2">
      <c r="A81" s="950">
        <v>22</v>
      </c>
      <c r="B81" s="951"/>
      <c r="C81" s="957" t="s">
        <v>358</v>
      </c>
      <c r="D81" s="1074"/>
      <c r="E81" s="1056"/>
      <c r="F81" s="2017"/>
      <c r="G81" s="1044"/>
      <c r="H81" s="967"/>
    </row>
    <row r="82" spans="1:79" ht="63.75" x14ac:dyDescent="0.2">
      <c r="A82" s="497">
        <v>23</v>
      </c>
      <c r="B82" s="515"/>
      <c r="C82" s="520" t="s">
        <v>359</v>
      </c>
      <c r="D82" s="1075" t="s">
        <v>350</v>
      </c>
      <c r="E82" s="1055">
        <v>21450</v>
      </c>
      <c r="F82" s="2016"/>
      <c r="G82" s="1039">
        <f t="shared" si="8"/>
        <v>0</v>
      </c>
      <c r="H82" s="967"/>
    </row>
    <row r="83" spans="1:79" ht="63.75" x14ac:dyDescent="0.2">
      <c r="A83" s="497">
        <v>24</v>
      </c>
      <c r="B83" s="515"/>
      <c r="C83" s="520" t="s">
        <v>360</v>
      </c>
      <c r="D83" s="1075" t="s">
        <v>350</v>
      </c>
      <c r="E83" s="1055">
        <v>1803</v>
      </c>
      <c r="F83" s="2016"/>
      <c r="G83" s="1039">
        <f t="shared" si="8"/>
        <v>0</v>
      </c>
      <c r="H83" s="967"/>
    </row>
    <row r="84" spans="1:79" x14ac:dyDescent="0.2">
      <c r="A84" s="497">
        <v>25</v>
      </c>
      <c r="B84" s="515"/>
      <c r="C84" s="2126" t="s">
        <v>361</v>
      </c>
      <c r="D84" s="1075" t="s">
        <v>239</v>
      </c>
      <c r="E84" s="1055">
        <v>512.4</v>
      </c>
      <c r="F84" s="2016"/>
      <c r="G84" s="1039">
        <f t="shared" si="8"/>
        <v>0</v>
      </c>
    </row>
    <row r="85" spans="1:79" x14ac:dyDescent="0.2">
      <c r="A85" s="497">
        <v>26</v>
      </c>
      <c r="B85" s="515">
        <v>73881</v>
      </c>
      <c r="C85" s="520" t="s">
        <v>362</v>
      </c>
      <c r="D85" s="1075" t="s">
        <v>231</v>
      </c>
      <c r="E85" s="1055">
        <v>150</v>
      </c>
      <c r="F85" s="2016"/>
      <c r="G85" s="1039">
        <f t="shared" si="8"/>
        <v>0</v>
      </c>
      <c r="H85" s="967"/>
    </row>
    <row r="86" spans="1:79" x14ac:dyDescent="0.2">
      <c r="A86" s="950">
        <v>27</v>
      </c>
      <c r="B86" s="951"/>
      <c r="C86" s="957" t="s">
        <v>363</v>
      </c>
      <c r="D86" s="1074"/>
      <c r="E86" s="1043"/>
      <c r="F86" s="2017"/>
      <c r="G86" s="1044"/>
      <c r="H86" s="967"/>
    </row>
    <row r="87" spans="1:79" ht="25.5" x14ac:dyDescent="0.2">
      <c r="A87" s="497">
        <v>28</v>
      </c>
      <c r="B87" s="515">
        <v>43732</v>
      </c>
      <c r="C87" s="520" t="s">
        <v>364</v>
      </c>
      <c r="D87" s="1075" t="s">
        <v>15</v>
      </c>
      <c r="E87" s="1055">
        <v>4</v>
      </c>
      <c r="F87" s="2016"/>
      <c r="G87" s="1039">
        <f t="shared" si="8"/>
        <v>0</v>
      </c>
      <c r="H87" s="967"/>
    </row>
    <row r="88" spans="1:79" x14ac:dyDescent="0.2">
      <c r="A88" s="950">
        <v>29</v>
      </c>
      <c r="B88" s="951"/>
      <c r="C88" s="957" t="s">
        <v>227</v>
      </c>
      <c r="D88" s="1074"/>
      <c r="E88" s="1043"/>
      <c r="F88" s="2017"/>
      <c r="G88" s="1044"/>
      <c r="H88" s="967"/>
    </row>
    <row r="89" spans="1:79" ht="38.25" x14ac:dyDescent="0.2">
      <c r="A89" s="497">
        <v>30</v>
      </c>
      <c r="B89" s="515"/>
      <c r="C89" s="520" t="s">
        <v>166</v>
      </c>
      <c r="D89" s="1070" t="s">
        <v>231</v>
      </c>
      <c r="E89" s="1038">
        <v>48</v>
      </c>
      <c r="F89" s="2016"/>
      <c r="G89" s="1039">
        <f t="shared" si="8"/>
        <v>0</v>
      </c>
      <c r="H89" s="967"/>
    </row>
    <row r="90" spans="1:79" ht="38.25" x14ac:dyDescent="0.2">
      <c r="A90" s="497">
        <v>31</v>
      </c>
      <c r="B90" s="515"/>
      <c r="C90" s="520" t="s">
        <v>365</v>
      </c>
      <c r="D90" s="1070" t="s">
        <v>231</v>
      </c>
      <c r="E90" s="1038">
        <v>80</v>
      </c>
      <c r="F90" s="2016"/>
      <c r="G90" s="1039">
        <f t="shared" si="8"/>
        <v>0</v>
      </c>
      <c r="H90" s="967"/>
    </row>
    <row r="91" spans="1:79" ht="76.5" x14ac:dyDescent="0.2">
      <c r="A91" s="497">
        <v>32</v>
      </c>
      <c r="B91" s="515"/>
      <c r="C91" s="520" t="s">
        <v>366</v>
      </c>
      <c r="D91" s="1070" t="s">
        <v>239</v>
      </c>
      <c r="E91" s="1038">
        <v>116</v>
      </c>
      <c r="F91" s="2016"/>
      <c r="G91" s="1039">
        <f t="shared" si="8"/>
        <v>0</v>
      </c>
      <c r="H91" s="967"/>
    </row>
    <row r="92" spans="1:79" s="792" customFormat="1" x14ac:dyDescent="0.2">
      <c r="A92" s="946">
        <f>A63</f>
        <v>4</v>
      </c>
      <c r="B92" s="947"/>
      <c r="C92" s="948" t="str">
        <f>C63&amp;" - skupaj"</f>
        <v>GRADBENA IN OBRTNIŠKA DELA - skupaj</v>
      </c>
      <c r="D92" s="1068" t="s">
        <v>336</v>
      </c>
      <c r="E92" s="947"/>
      <c r="F92" s="2018"/>
      <c r="G92" s="949">
        <f>SUM(G64:G91)</f>
        <v>0</v>
      </c>
      <c r="H92" s="969"/>
      <c r="I92" s="793"/>
      <c r="J92" s="793"/>
      <c r="K92" s="795"/>
      <c r="L92" s="795"/>
      <c r="M92" s="793"/>
      <c r="N92" s="793"/>
      <c r="O92" s="793"/>
      <c r="P92" s="793"/>
      <c r="Q92" s="793"/>
      <c r="R92" s="793"/>
      <c r="S92" s="793"/>
      <c r="T92" s="793"/>
      <c r="U92" s="793"/>
      <c r="V92" s="793"/>
      <c r="W92" s="793"/>
      <c r="X92" s="793"/>
      <c r="Y92" s="793"/>
      <c r="Z92" s="793"/>
      <c r="AA92" s="793"/>
      <c r="AB92" s="793"/>
      <c r="AC92" s="793"/>
      <c r="AD92" s="793"/>
      <c r="AE92" s="793"/>
      <c r="AF92" s="793"/>
      <c r="AG92" s="793"/>
      <c r="AH92" s="793"/>
      <c r="AI92" s="793"/>
      <c r="AJ92" s="793"/>
      <c r="AK92" s="793"/>
      <c r="AL92" s="793"/>
      <c r="AM92" s="796"/>
      <c r="AN92" s="796"/>
      <c r="AO92" s="796"/>
      <c r="AP92" s="796"/>
      <c r="AQ92" s="796"/>
      <c r="AR92" s="796"/>
      <c r="AS92" s="796"/>
      <c r="AT92" s="796"/>
      <c r="AU92" s="796"/>
      <c r="AV92" s="796"/>
      <c r="AW92" s="796"/>
      <c r="AX92" s="796"/>
      <c r="AY92" s="796"/>
      <c r="AZ92" s="796"/>
      <c r="BA92" s="796"/>
      <c r="BB92" s="796"/>
      <c r="BC92" s="796"/>
      <c r="BD92" s="796"/>
      <c r="BE92" s="796"/>
      <c r="BF92" s="796"/>
      <c r="BG92" s="796"/>
      <c r="BH92" s="796"/>
      <c r="BI92" s="796"/>
      <c r="BJ92" s="796"/>
      <c r="BK92" s="796"/>
      <c r="BL92" s="796"/>
      <c r="BM92" s="796"/>
      <c r="BN92" s="796"/>
      <c r="BO92" s="796"/>
      <c r="BP92" s="796"/>
      <c r="BQ92" s="796"/>
      <c r="BR92" s="796"/>
      <c r="BS92" s="796"/>
      <c r="BT92" s="796"/>
      <c r="BU92" s="796"/>
      <c r="BV92" s="796"/>
      <c r="BW92" s="796"/>
      <c r="BX92" s="796"/>
      <c r="BY92" s="796"/>
      <c r="BZ92" s="796"/>
      <c r="CA92" s="796"/>
    </row>
    <row r="93" spans="1:79" s="792" customFormat="1" x14ac:dyDescent="0.2">
      <c r="A93" s="797"/>
      <c r="B93" s="791"/>
      <c r="C93" s="798"/>
      <c r="D93" s="1073"/>
      <c r="E93" s="791"/>
      <c r="F93" s="2019"/>
      <c r="G93" s="800"/>
      <c r="H93" s="969"/>
      <c r="I93" s="793"/>
      <c r="J93" s="793"/>
      <c r="K93" s="795"/>
      <c r="L93" s="795"/>
      <c r="M93" s="793"/>
      <c r="N93" s="793"/>
      <c r="O93" s="793"/>
      <c r="P93" s="793"/>
      <c r="Q93" s="793"/>
      <c r="R93" s="793"/>
      <c r="S93" s="793"/>
      <c r="T93" s="793"/>
      <c r="U93" s="793"/>
      <c r="V93" s="793"/>
      <c r="W93" s="793"/>
      <c r="X93" s="793"/>
      <c r="Y93" s="793"/>
      <c r="Z93" s="793"/>
      <c r="AA93" s="793"/>
      <c r="AB93" s="793"/>
      <c r="AC93" s="793"/>
      <c r="AD93" s="793"/>
      <c r="AE93" s="793"/>
      <c r="AF93" s="793"/>
      <c r="AG93" s="793"/>
      <c r="AH93" s="793"/>
      <c r="AI93" s="793"/>
      <c r="AJ93" s="793"/>
      <c r="AK93" s="793"/>
      <c r="AL93" s="793"/>
      <c r="AM93" s="796"/>
      <c r="AN93" s="796"/>
      <c r="AO93" s="796"/>
      <c r="AP93" s="796"/>
      <c r="AQ93" s="796"/>
      <c r="AR93" s="796"/>
      <c r="AS93" s="796"/>
      <c r="AT93" s="796"/>
      <c r="AU93" s="796"/>
      <c r="AV93" s="796"/>
      <c r="AW93" s="796"/>
      <c r="AX93" s="796"/>
      <c r="AY93" s="796"/>
      <c r="AZ93" s="796"/>
      <c r="BA93" s="796"/>
      <c r="BB93" s="796"/>
      <c r="BC93" s="796"/>
      <c r="BD93" s="796"/>
      <c r="BE93" s="796"/>
      <c r="BF93" s="796"/>
      <c r="BG93" s="796"/>
      <c r="BH93" s="796"/>
      <c r="BI93" s="796"/>
      <c r="BJ93" s="796"/>
      <c r="BK93" s="796"/>
      <c r="BL93" s="796"/>
      <c r="BM93" s="796"/>
      <c r="BN93" s="796"/>
      <c r="BO93" s="796"/>
      <c r="BP93" s="796"/>
      <c r="BQ93" s="796"/>
      <c r="BR93" s="796"/>
      <c r="BS93" s="796"/>
      <c r="BT93" s="796"/>
      <c r="BU93" s="796"/>
      <c r="BV93" s="796"/>
      <c r="BW93" s="796"/>
      <c r="BX93" s="796"/>
      <c r="BY93" s="796"/>
      <c r="BZ93" s="796"/>
      <c r="CA93" s="796"/>
    </row>
    <row r="94" spans="1:79" s="792" customFormat="1" x14ac:dyDescent="0.2">
      <c r="A94" s="946">
        <f>+A92+1</f>
        <v>5</v>
      </c>
      <c r="B94" s="947"/>
      <c r="C94" s="948" t="s">
        <v>168</v>
      </c>
      <c r="D94" s="1068"/>
      <c r="E94" s="947"/>
      <c r="F94" s="2018"/>
      <c r="G94" s="949"/>
      <c r="H94" s="969"/>
      <c r="I94" s="793"/>
      <c r="J94" s="793"/>
      <c r="K94" s="795"/>
      <c r="L94" s="795"/>
      <c r="M94" s="793"/>
      <c r="N94" s="793"/>
      <c r="O94" s="793"/>
      <c r="P94" s="793"/>
      <c r="Q94" s="793"/>
      <c r="R94" s="793"/>
      <c r="S94" s="793"/>
      <c r="T94" s="793"/>
      <c r="U94" s="793"/>
      <c r="V94" s="793"/>
      <c r="W94" s="793"/>
      <c r="X94" s="793"/>
      <c r="Y94" s="793"/>
      <c r="Z94" s="793"/>
      <c r="AA94" s="793"/>
      <c r="AB94" s="793"/>
      <c r="AC94" s="793"/>
      <c r="AD94" s="793"/>
      <c r="AE94" s="793"/>
      <c r="AF94" s="793"/>
      <c r="AG94" s="793"/>
      <c r="AH94" s="793"/>
      <c r="AI94" s="793"/>
      <c r="AJ94" s="793"/>
      <c r="AK94" s="793"/>
      <c r="AL94" s="793"/>
      <c r="AM94" s="796"/>
      <c r="AN94" s="796"/>
      <c r="AO94" s="796"/>
      <c r="AP94" s="796"/>
      <c r="AQ94" s="796"/>
      <c r="AR94" s="796"/>
      <c r="AS94" s="796"/>
      <c r="AT94" s="796"/>
      <c r="AU94" s="796"/>
      <c r="AV94" s="796"/>
      <c r="AW94" s="796"/>
      <c r="AX94" s="796"/>
      <c r="AY94" s="796"/>
      <c r="AZ94" s="796"/>
      <c r="BA94" s="796"/>
      <c r="BB94" s="796"/>
      <c r="BC94" s="796"/>
      <c r="BD94" s="796"/>
      <c r="BE94" s="796"/>
      <c r="BF94" s="796"/>
      <c r="BG94" s="796"/>
      <c r="BH94" s="796"/>
      <c r="BI94" s="796"/>
      <c r="BJ94" s="796"/>
      <c r="BK94" s="796"/>
      <c r="BL94" s="796"/>
      <c r="BM94" s="796"/>
      <c r="BN94" s="796"/>
      <c r="BO94" s="796"/>
      <c r="BP94" s="796"/>
      <c r="BQ94" s="796"/>
      <c r="BR94" s="796"/>
      <c r="BS94" s="796"/>
      <c r="BT94" s="796"/>
      <c r="BU94" s="796"/>
      <c r="BV94" s="796"/>
      <c r="BW94" s="796"/>
      <c r="BX94" s="796"/>
      <c r="BY94" s="796"/>
      <c r="BZ94" s="796"/>
      <c r="CA94" s="796"/>
    </row>
    <row r="95" spans="1:79" s="792" customFormat="1" x14ac:dyDescent="0.2">
      <c r="A95" s="997">
        <v>1</v>
      </c>
      <c r="B95" s="998">
        <v>79311</v>
      </c>
      <c r="C95" s="999" t="s">
        <v>169</v>
      </c>
      <c r="D95" s="1076" t="s">
        <v>170</v>
      </c>
      <c r="E95" s="711">
        <v>180</v>
      </c>
      <c r="F95" s="2020">
        <v>45</v>
      </c>
      <c r="G95" s="1039">
        <f t="shared" ref="G95" si="9">ROUND(E95*F95,2)</f>
        <v>8100</v>
      </c>
      <c r="H95" s="969"/>
      <c r="I95" s="806"/>
      <c r="J95" s="806"/>
      <c r="K95" s="807"/>
      <c r="L95" s="807"/>
      <c r="M95" s="806"/>
      <c r="N95" s="806"/>
      <c r="O95" s="806"/>
      <c r="P95" s="806"/>
      <c r="Q95" s="806"/>
      <c r="R95" s="806"/>
      <c r="S95" s="806"/>
      <c r="T95" s="806"/>
      <c r="U95" s="806"/>
      <c r="V95" s="806"/>
      <c r="W95" s="806"/>
      <c r="X95" s="806"/>
      <c r="Y95" s="806"/>
      <c r="Z95" s="806"/>
      <c r="AA95" s="806"/>
      <c r="AB95" s="806"/>
      <c r="AC95" s="806"/>
      <c r="AD95" s="806"/>
      <c r="AE95" s="806"/>
      <c r="AF95" s="806"/>
      <c r="AG95" s="806"/>
      <c r="AH95" s="806"/>
      <c r="AI95" s="806"/>
      <c r="AJ95" s="806"/>
      <c r="AK95" s="806"/>
      <c r="AL95" s="806"/>
      <c r="AM95" s="796"/>
      <c r="AN95" s="796"/>
      <c r="AO95" s="796"/>
      <c r="AP95" s="796"/>
      <c r="AQ95" s="796"/>
      <c r="AR95" s="796"/>
      <c r="AS95" s="796"/>
      <c r="AT95" s="796"/>
      <c r="AU95" s="796"/>
      <c r="AV95" s="796"/>
      <c r="AW95" s="796"/>
      <c r="AX95" s="796"/>
      <c r="AY95" s="796"/>
      <c r="AZ95" s="796"/>
      <c r="BA95" s="796"/>
      <c r="BB95" s="796"/>
      <c r="BC95" s="796"/>
      <c r="BD95" s="796"/>
      <c r="BE95" s="796"/>
      <c r="BF95" s="796"/>
      <c r="BG95" s="796"/>
      <c r="BH95" s="796"/>
      <c r="BI95" s="796"/>
      <c r="BJ95" s="796"/>
      <c r="BK95" s="796"/>
      <c r="BL95" s="796"/>
      <c r="BM95" s="796"/>
      <c r="BN95" s="796"/>
      <c r="BO95" s="796"/>
      <c r="BP95" s="796"/>
      <c r="BQ95" s="796"/>
      <c r="BR95" s="796"/>
      <c r="BS95" s="796"/>
      <c r="BT95" s="796"/>
      <c r="BU95" s="796"/>
      <c r="BV95" s="796"/>
      <c r="BW95" s="796"/>
      <c r="BX95" s="796"/>
      <c r="BY95" s="796"/>
      <c r="BZ95" s="796"/>
      <c r="CA95" s="796"/>
    </row>
    <row r="96" spans="1:79" s="792" customFormat="1" x14ac:dyDescent="0.2">
      <c r="A96" s="997">
        <v>2</v>
      </c>
      <c r="B96" s="998">
        <v>79312</v>
      </c>
      <c r="C96" s="999" t="s">
        <v>171</v>
      </c>
      <c r="D96" s="1076" t="s">
        <v>170</v>
      </c>
      <c r="E96" s="711">
        <v>50</v>
      </c>
      <c r="F96" s="2020">
        <v>45</v>
      </c>
      <c r="G96" s="1039">
        <f t="shared" ref="G96:G99" si="10">ROUND(E96*F96,2)</f>
        <v>2250</v>
      </c>
      <c r="H96" s="969"/>
      <c r="I96" s="806"/>
      <c r="J96" s="806"/>
      <c r="K96" s="807"/>
      <c r="L96" s="807"/>
      <c r="M96" s="806"/>
      <c r="N96" s="806"/>
      <c r="O96" s="806"/>
      <c r="P96" s="806"/>
      <c r="Q96" s="806"/>
      <c r="R96" s="806"/>
      <c r="S96" s="806"/>
      <c r="T96" s="806"/>
      <c r="U96" s="806"/>
      <c r="V96" s="806"/>
      <c r="W96" s="806"/>
      <c r="X96" s="806"/>
      <c r="Y96" s="806"/>
      <c r="Z96" s="806"/>
      <c r="AA96" s="806"/>
      <c r="AB96" s="806"/>
      <c r="AC96" s="806"/>
      <c r="AD96" s="806"/>
      <c r="AE96" s="806"/>
      <c r="AF96" s="806"/>
      <c r="AG96" s="806"/>
      <c r="AH96" s="806"/>
      <c r="AI96" s="806"/>
      <c r="AJ96" s="806"/>
      <c r="AK96" s="806"/>
      <c r="AL96" s="806"/>
      <c r="AM96" s="796"/>
      <c r="AN96" s="796"/>
      <c r="AO96" s="796"/>
      <c r="AP96" s="796"/>
      <c r="AQ96" s="796"/>
      <c r="AR96" s="796"/>
      <c r="AS96" s="796"/>
      <c r="AT96" s="796"/>
      <c r="AU96" s="796"/>
      <c r="AV96" s="796"/>
      <c r="AW96" s="796"/>
      <c r="AX96" s="796"/>
      <c r="AY96" s="796"/>
      <c r="AZ96" s="796"/>
      <c r="BA96" s="796"/>
      <c r="BB96" s="796"/>
      <c r="BC96" s="796"/>
      <c r="BD96" s="796"/>
      <c r="BE96" s="796"/>
      <c r="BF96" s="796"/>
      <c r="BG96" s="796"/>
      <c r="BH96" s="796"/>
      <c r="BI96" s="796"/>
      <c r="BJ96" s="796"/>
      <c r="BK96" s="796"/>
      <c r="BL96" s="796"/>
      <c r="BM96" s="796"/>
      <c r="BN96" s="796"/>
      <c r="BO96" s="796"/>
      <c r="BP96" s="796"/>
      <c r="BQ96" s="796"/>
      <c r="BR96" s="796"/>
      <c r="BS96" s="796"/>
      <c r="BT96" s="796"/>
      <c r="BU96" s="796"/>
      <c r="BV96" s="796"/>
      <c r="BW96" s="796"/>
      <c r="BX96" s="796"/>
      <c r="BY96" s="796"/>
      <c r="BZ96" s="796"/>
      <c r="CA96" s="796"/>
    </row>
    <row r="97" spans="1:79" s="792" customFormat="1" x14ac:dyDescent="0.2">
      <c r="A97" s="997">
        <v>3</v>
      </c>
      <c r="B97" s="998">
        <v>79514</v>
      </c>
      <c r="C97" s="999" t="s">
        <v>172</v>
      </c>
      <c r="D97" s="1076" t="s">
        <v>15</v>
      </c>
      <c r="E97" s="711">
        <v>1</v>
      </c>
      <c r="F97" s="2016"/>
      <c r="G97" s="1039">
        <f t="shared" si="10"/>
        <v>0</v>
      </c>
      <c r="H97" s="969"/>
      <c r="I97" s="806"/>
      <c r="J97" s="806"/>
      <c r="K97" s="807"/>
      <c r="L97" s="807"/>
      <c r="M97" s="806"/>
      <c r="N97" s="806"/>
      <c r="O97" s="806"/>
      <c r="P97" s="806"/>
      <c r="Q97" s="806"/>
      <c r="R97" s="806"/>
      <c r="S97" s="806"/>
      <c r="T97" s="806"/>
      <c r="U97" s="806"/>
      <c r="V97" s="806"/>
      <c r="W97" s="806"/>
      <c r="X97" s="806"/>
      <c r="Y97" s="806"/>
      <c r="Z97" s="806"/>
      <c r="AA97" s="806"/>
      <c r="AB97" s="806"/>
      <c r="AC97" s="806"/>
      <c r="AD97" s="806"/>
      <c r="AE97" s="806"/>
      <c r="AF97" s="806"/>
      <c r="AG97" s="806"/>
      <c r="AH97" s="806"/>
      <c r="AI97" s="806"/>
      <c r="AJ97" s="806"/>
      <c r="AK97" s="806"/>
      <c r="AL97" s="806"/>
      <c r="AM97" s="796"/>
      <c r="AN97" s="796"/>
      <c r="AO97" s="796"/>
      <c r="AP97" s="796"/>
      <c r="AQ97" s="796"/>
      <c r="AR97" s="796"/>
      <c r="AS97" s="796"/>
      <c r="AT97" s="796"/>
      <c r="AU97" s="796"/>
      <c r="AV97" s="796"/>
      <c r="AW97" s="796"/>
      <c r="AX97" s="796"/>
      <c r="AY97" s="796"/>
      <c r="AZ97" s="796"/>
      <c r="BA97" s="796"/>
      <c r="BB97" s="796"/>
      <c r="BC97" s="796"/>
      <c r="BD97" s="796"/>
      <c r="BE97" s="796"/>
      <c r="BF97" s="796"/>
      <c r="BG97" s="796"/>
      <c r="BH97" s="796"/>
      <c r="BI97" s="796"/>
      <c r="BJ97" s="796"/>
      <c r="BK97" s="796"/>
      <c r="BL97" s="796"/>
      <c r="BM97" s="796"/>
      <c r="BN97" s="796"/>
      <c r="BO97" s="796"/>
      <c r="BP97" s="796"/>
      <c r="BQ97" s="796"/>
      <c r="BR97" s="796"/>
      <c r="BS97" s="796"/>
      <c r="BT97" s="796"/>
      <c r="BU97" s="796"/>
      <c r="BV97" s="796"/>
      <c r="BW97" s="796"/>
      <c r="BX97" s="796"/>
      <c r="BY97" s="796"/>
      <c r="BZ97" s="796"/>
      <c r="CA97" s="796"/>
    </row>
    <row r="98" spans="1:79" s="792" customFormat="1" x14ac:dyDescent="0.2">
      <c r="A98" s="997">
        <v>4</v>
      </c>
      <c r="B98" s="998"/>
      <c r="C98" s="999" t="s">
        <v>367</v>
      </c>
      <c r="D98" s="1077" t="s">
        <v>15</v>
      </c>
      <c r="E98" s="710">
        <v>1</v>
      </c>
      <c r="F98" s="2016"/>
      <c r="G98" s="1039">
        <f t="shared" si="10"/>
        <v>0</v>
      </c>
      <c r="H98" s="969"/>
      <c r="I98" s="806"/>
      <c r="J98" s="806"/>
      <c r="K98" s="807"/>
      <c r="L98" s="807"/>
      <c r="M98" s="806"/>
      <c r="N98" s="806"/>
      <c r="O98" s="806"/>
      <c r="P98" s="806"/>
      <c r="Q98" s="806"/>
      <c r="R98" s="806"/>
      <c r="S98" s="806"/>
      <c r="T98" s="806"/>
      <c r="U98" s="806"/>
      <c r="V98" s="806"/>
      <c r="W98" s="806"/>
      <c r="X98" s="806"/>
      <c r="Y98" s="806"/>
      <c r="Z98" s="806"/>
      <c r="AA98" s="806"/>
      <c r="AB98" s="806"/>
      <c r="AC98" s="806"/>
      <c r="AD98" s="806"/>
      <c r="AE98" s="806"/>
      <c r="AF98" s="806"/>
      <c r="AG98" s="806"/>
      <c r="AH98" s="806"/>
      <c r="AI98" s="806"/>
      <c r="AJ98" s="806"/>
      <c r="AK98" s="806"/>
      <c r="AL98" s="806"/>
      <c r="AM98" s="796"/>
      <c r="AN98" s="796"/>
      <c r="AO98" s="796"/>
      <c r="AP98" s="796"/>
      <c r="AQ98" s="796"/>
      <c r="AR98" s="796"/>
      <c r="AS98" s="796"/>
      <c r="AT98" s="796"/>
      <c r="AU98" s="796"/>
      <c r="AV98" s="796"/>
      <c r="AW98" s="796"/>
      <c r="AX98" s="796"/>
      <c r="AY98" s="796"/>
      <c r="AZ98" s="796"/>
      <c r="BA98" s="796"/>
      <c r="BB98" s="796"/>
      <c r="BC98" s="796"/>
      <c r="BD98" s="796"/>
      <c r="BE98" s="796"/>
      <c r="BF98" s="796"/>
      <c r="BG98" s="796"/>
      <c r="BH98" s="796"/>
      <c r="BI98" s="796"/>
      <c r="BJ98" s="796"/>
      <c r="BK98" s="796"/>
      <c r="BL98" s="796"/>
      <c r="BM98" s="796"/>
      <c r="BN98" s="796"/>
      <c r="BO98" s="796"/>
      <c r="BP98" s="796"/>
      <c r="BQ98" s="796"/>
      <c r="BR98" s="796"/>
      <c r="BS98" s="796"/>
      <c r="BT98" s="796"/>
      <c r="BU98" s="796"/>
      <c r="BV98" s="796"/>
      <c r="BW98" s="796"/>
      <c r="BX98" s="796"/>
      <c r="BY98" s="796"/>
      <c r="BZ98" s="796"/>
      <c r="CA98" s="796"/>
    </row>
    <row r="99" spans="1:79" s="792" customFormat="1" x14ac:dyDescent="0.2">
      <c r="A99" s="997">
        <v>5</v>
      </c>
      <c r="B99" s="998"/>
      <c r="C99" s="999" t="s">
        <v>368</v>
      </c>
      <c r="D99" s="1077" t="s">
        <v>170</v>
      </c>
      <c r="E99" s="710">
        <v>30</v>
      </c>
      <c r="F99" s="2016"/>
      <c r="G99" s="1039">
        <f t="shared" si="10"/>
        <v>0</v>
      </c>
      <c r="H99" s="969"/>
      <c r="I99" s="806"/>
      <c r="J99" s="806"/>
      <c r="K99" s="807"/>
      <c r="L99" s="807"/>
      <c r="M99" s="806"/>
      <c r="N99" s="806"/>
      <c r="O99" s="806"/>
      <c r="P99" s="806"/>
      <c r="Q99" s="806"/>
      <c r="R99" s="806"/>
      <c r="S99" s="806"/>
      <c r="T99" s="806"/>
      <c r="U99" s="806"/>
      <c r="V99" s="806"/>
      <c r="W99" s="806"/>
      <c r="X99" s="806"/>
      <c r="Y99" s="806"/>
      <c r="Z99" s="806"/>
      <c r="AA99" s="806"/>
      <c r="AB99" s="806"/>
      <c r="AC99" s="806"/>
      <c r="AD99" s="806"/>
      <c r="AE99" s="806"/>
      <c r="AF99" s="806"/>
      <c r="AG99" s="806"/>
      <c r="AH99" s="806"/>
      <c r="AI99" s="806"/>
      <c r="AJ99" s="806"/>
      <c r="AK99" s="806"/>
      <c r="AL99" s="806"/>
      <c r="AM99" s="796"/>
      <c r="AN99" s="796"/>
      <c r="AO99" s="796"/>
      <c r="AP99" s="796"/>
      <c r="AQ99" s="796"/>
      <c r="AR99" s="796"/>
      <c r="AS99" s="796"/>
      <c r="AT99" s="796"/>
      <c r="AU99" s="796"/>
      <c r="AV99" s="796"/>
      <c r="AW99" s="796"/>
      <c r="AX99" s="796"/>
      <c r="AY99" s="796"/>
      <c r="AZ99" s="796"/>
      <c r="BA99" s="796"/>
      <c r="BB99" s="796"/>
      <c r="BC99" s="796"/>
      <c r="BD99" s="796"/>
      <c r="BE99" s="796"/>
      <c r="BF99" s="796"/>
      <c r="BG99" s="796"/>
      <c r="BH99" s="796"/>
      <c r="BI99" s="796"/>
      <c r="BJ99" s="796"/>
      <c r="BK99" s="796"/>
      <c r="BL99" s="796"/>
      <c r="BM99" s="796"/>
      <c r="BN99" s="796"/>
      <c r="BO99" s="796"/>
      <c r="BP99" s="796"/>
      <c r="BQ99" s="796"/>
      <c r="BR99" s="796"/>
      <c r="BS99" s="796"/>
      <c r="BT99" s="796"/>
      <c r="BU99" s="796"/>
      <c r="BV99" s="796"/>
      <c r="BW99" s="796"/>
      <c r="BX99" s="796"/>
      <c r="BY99" s="796"/>
      <c r="BZ99" s="796"/>
      <c r="CA99" s="796"/>
    </row>
    <row r="100" spans="1:79" s="792" customFormat="1" x14ac:dyDescent="0.2">
      <c r="A100" s="946">
        <f>A94</f>
        <v>5</v>
      </c>
      <c r="B100" s="947"/>
      <c r="C100" s="948" t="str">
        <f>C94&amp;" - skupaj"</f>
        <v>TUJE STORITVE - skupaj</v>
      </c>
      <c r="D100" s="1068"/>
      <c r="E100" s="947"/>
      <c r="F100" s="947"/>
      <c r="G100" s="949">
        <f>SUM(G95:G99)</f>
        <v>10350</v>
      </c>
      <c r="H100" s="969"/>
      <c r="I100" s="793"/>
      <c r="J100" s="793"/>
      <c r="K100" s="795"/>
      <c r="L100" s="795"/>
      <c r="M100" s="793"/>
      <c r="N100" s="793"/>
      <c r="O100" s="793"/>
      <c r="P100" s="793"/>
      <c r="Q100" s="793"/>
      <c r="R100" s="793"/>
      <c r="S100" s="793"/>
      <c r="T100" s="793"/>
      <c r="U100" s="793"/>
      <c r="V100" s="793"/>
      <c r="W100" s="793"/>
      <c r="X100" s="793"/>
      <c r="Y100" s="793"/>
      <c r="Z100" s="793"/>
      <c r="AA100" s="793"/>
      <c r="AB100" s="793"/>
      <c r="AC100" s="793"/>
      <c r="AD100" s="793"/>
      <c r="AE100" s="793"/>
      <c r="AF100" s="793"/>
      <c r="AG100" s="793"/>
      <c r="AH100" s="793"/>
      <c r="AI100" s="793"/>
      <c r="AJ100" s="793"/>
      <c r="AK100" s="793"/>
      <c r="AL100" s="793"/>
      <c r="AM100" s="796"/>
      <c r="AN100" s="796"/>
      <c r="AO100" s="796"/>
      <c r="AP100" s="796"/>
      <c r="AQ100" s="796"/>
      <c r="AR100" s="796"/>
      <c r="AS100" s="796"/>
      <c r="AT100" s="796"/>
      <c r="AU100" s="796"/>
      <c r="AV100" s="796"/>
      <c r="AW100" s="796"/>
      <c r="AX100" s="796"/>
      <c r="AY100" s="796"/>
      <c r="AZ100" s="796"/>
      <c r="BA100" s="796"/>
      <c r="BB100" s="796"/>
      <c r="BC100" s="796"/>
      <c r="BD100" s="796"/>
      <c r="BE100" s="796"/>
      <c r="BF100" s="796"/>
      <c r="BG100" s="796"/>
      <c r="BH100" s="796"/>
      <c r="BI100" s="796"/>
      <c r="BJ100" s="796"/>
      <c r="BK100" s="796"/>
      <c r="BL100" s="796"/>
      <c r="BM100" s="796"/>
      <c r="BN100" s="796"/>
      <c r="BO100" s="796"/>
      <c r="BP100" s="796"/>
      <c r="BQ100" s="796"/>
      <c r="BR100" s="796"/>
      <c r="BS100" s="796"/>
      <c r="BT100" s="796"/>
      <c r="BU100" s="796"/>
      <c r="BV100" s="796"/>
      <c r="BW100" s="796"/>
      <c r="BX100" s="796"/>
      <c r="BY100" s="796"/>
      <c r="BZ100" s="796"/>
      <c r="CA100" s="796"/>
    </row>
    <row r="101" spans="1:79" s="792" customFormat="1" ht="15.75" x14ac:dyDescent="0.25">
      <c r="A101" s="1000"/>
      <c r="B101" s="1001"/>
      <c r="C101" s="1001"/>
      <c r="D101" s="1078"/>
      <c r="E101" s="706"/>
      <c r="F101" s="1001"/>
      <c r="G101" s="1001"/>
      <c r="H101" s="796"/>
      <c r="I101" s="806"/>
      <c r="J101" s="806"/>
      <c r="K101" s="807"/>
      <c r="L101" s="807"/>
      <c r="M101" s="806"/>
      <c r="N101" s="806"/>
      <c r="O101" s="806"/>
      <c r="P101" s="806"/>
      <c r="Q101" s="806"/>
      <c r="R101" s="806"/>
      <c r="S101" s="806"/>
      <c r="T101" s="806"/>
      <c r="U101" s="806"/>
      <c r="V101" s="806"/>
      <c r="W101" s="806"/>
      <c r="X101" s="806"/>
      <c r="Y101" s="806"/>
      <c r="Z101" s="806"/>
      <c r="AA101" s="806"/>
      <c r="AB101" s="806"/>
      <c r="AC101" s="806"/>
      <c r="AD101" s="806"/>
      <c r="AE101" s="806"/>
      <c r="AF101" s="806"/>
      <c r="AG101" s="806"/>
      <c r="AH101" s="806"/>
      <c r="AI101" s="806"/>
      <c r="AJ101" s="806"/>
      <c r="AK101" s="806"/>
      <c r="AL101" s="806"/>
      <c r="AM101" s="796"/>
      <c r="AN101" s="796"/>
      <c r="AO101" s="796"/>
      <c r="AP101" s="796"/>
      <c r="AQ101" s="796"/>
      <c r="AR101" s="796"/>
      <c r="AS101" s="796"/>
      <c r="AT101" s="796"/>
      <c r="AU101" s="796"/>
      <c r="AV101" s="796"/>
      <c r="AW101" s="796"/>
      <c r="AX101" s="796"/>
      <c r="AY101" s="796"/>
      <c r="AZ101" s="796"/>
      <c r="BA101" s="796"/>
      <c r="BB101" s="796"/>
      <c r="BC101" s="796"/>
      <c r="BD101" s="796"/>
      <c r="BE101" s="796"/>
      <c r="BF101" s="796"/>
      <c r="BG101" s="796"/>
      <c r="BH101" s="796"/>
      <c r="BI101" s="796"/>
      <c r="BJ101" s="796"/>
      <c r="BK101" s="796"/>
      <c r="BL101" s="796"/>
      <c r="BM101" s="796"/>
      <c r="BN101" s="796"/>
      <c r="BO101" s="796"/>
      <c r="BP101" s="796"/>
      <c r="BQ101" s="796"/>
      <c r="BR101" s="796"/>
      <c r="BS101" s="796"/>
      <c r="BT101" s="796"/>
      <c r="BU101" s="796"/>
      <c r="BV101" s="796"/>
      <c r="BW101" s="796"/>
      <c r="BX101" s="796"/>
      <c r="BY101" s="796"/>
      <c r="BZ101" s="796"/>
      <c r="CA101" s="796"/>
    </row>
    <row r="102" spans="1:79" s="792" customFormat="1" x14ac:dyDescent="0.2">
      <c r="D102" s="1079"/>
      <c r="H102" s="796"/>
      <c r="I102" s="806"/>
      <c r="J102" s="806"/>
      <c r="K102" s="807"/>
      <c r="L102" s="807"/>
      <c r="M102" s="806"/>
      <c r="N102" s="806"/>
      <c r="O102" s="806"/>
      <c r="P102" s="806"/>
      <c r="Q102" s="806"/>
      <c r="R102" s="806"/>
      <c r="S102" s="806"/>
      <c r="T102" s="806"/>
      <c r="U102" s="806"/>
      <c r="V102" s="806"/>
      <c r="W102" s="806"/>
      <c r="X102" s="806"/>
      <c r="Y102" s="806"/>
      <c r="Z102" s="806"/>
      <c r="AA102" s="806"/>
      <c r="AB102" s="806"/>
      <c r="AC102" s="806"/>
      <c r="AD102" s="806"/>
      <c r="AE102" s="806"/>
      <c r="AF102" s="806"/>
      <c r="AG102" s="806"/>
      <c r="AH102" s="806"/>
      <c r="AI102" s="806"/>
      <c r="AJ102" s="806"/>
      <c r="AK102" s="806"/>
      <c r="AL102" s="806"/>
      <c r="AM102" s="796"/>
      <c r="AN102" s="796"/>
      <c r="AO102" s="796"/>
      <c r="AP102" s="796"/>
      <c r="AQ102" s="796"/>
      <c r="AR102" s="796"/>
      <c r="AS102" s="796"/>
      <c r="AT102" s="796"/>
      <c r="AU102" s="796"/>
      <c r="AV102" s="796"/>
      <c r="AW102" s="796"/>
      <c r="AX102" s="796"/>
      <c r="AY102" s="796"/>
      <c r="AZ102" s="796"/>
      <c r="BA102" s="796"/>
      <c r="BB102" s="796"/>
      <c r="BC102" s="796"/>
      <c r="BD102" s="796"/>
      <c r="BE102" s="796"/>
      <c r="BF102" s="796"/>
      <c r="BG102" s="796"/>
      <c r="BH102" s="796"/>
      <c r="BI102" s="796"/>
      <c r="BJ102" s="796"/>
      <c r="BK102" s="796"/>
      <c r="BL102" s="796"/>
      <c r="BM102" s="796"/>
      <c r="BN102" s="796"/>
      <c r="BO102" s="796"/>
      <c r="BP102" s="796"/>
      <c r="BQ102" s="796"/>
      <c r="BR102" s="796"/>
      <c r="BS102" s="796"/>
      <c r="BT102" s="796"/>
      <c r="BU102" s="796"/>
      <c r="BV102" s="796"/>
      <c r="BW102" s="796"/>
      <c r="BX102" s="796"/>
      <c r="BY102" s="796"/>
      <c r="BZ102" s="796"/>
      <c r="CA102" s="796"/>
    </row>
    <row r="103" spans="1:79" s="792" customFormat="1" x14ac:dyDescent="0.2">
      <c r="B103" s="1002"/>
      <c r="C103" s="1003"/>
      <c r="D103" s="1079"/>
      <c r="E103" s="698"/>
      <c r="F103" s="698"/>
      <c r="G103" s="698"/>
      <c r="H103" s="796"/>
      <c r="I103" s="806"/>
      <c r="J103" s="806"/>
      <c r="K103" s="807"/>
      <c r="L103" s="807"/>
      <c r="M103" s="806"/>
      <c r="N103" s="806"/>
      <c r="O103" s="806"/>
      <c r="P103" s="806"/>
      <c r="Q103" s="806"/>
      <c r="R103" s="806"/>
      <c r="S103" s="806"/>
      <c r="T103" s="806"/>
      <c r="U103" s="806"/>
      <c r="V103" s="806"/>
      <c r="W103" s="806"/>
      <c r="X103" s="806"/>
      <c r="Y103" s="806"/>
      <c r="Z103" s="806"/>
      <c r="AA103" s="806"/>
      <c r="AB103" s="806"/>
      <c r="AC103" s="806"/>
      <c r="AD103" s="806"/>
      <c r="AE103" s="806"/>
      <c r="AF103" s="806"/>
      <c r="AG103" s="806"/>
      <c r="AH103" s="806"/>
      <c r="AI103" s="806"/>
      <c r="AJ103" s="806"/>
      <c r="AK103" s="806"/>
      <c r="AL103" s="806"/>
      <c r="AM103" s="796"/>
      <c r="AN103" s="796"/>
      <c r="AO103" s="796"/>
      <c r="AP103" s="796"/>
      <c r="AQ103" s="796"/>
      <c r="AR103" s="796"/>
      <c r="AS103" s="796"/>
      <c r="AT103" s="796"/>
      <c r="AU103" s="796"/>
      <c r="AV103" s="796"/>
      <c r="AW103" s="796"/>
      <c r="AX103" s="796"/>
      <c r="AY103" s="796"/>
      <c r="AZ103" s="796"/>
      <c r="BA103" s="796"/>
      <c r="BB103" s="796"/>
      <c r="BC103" s="796"/>
      <c r="BD103" s="796"/>
      <c r="BE103" s="796"/>
      <c r="BF103" s="796"/>
      <c r="BG103" s="796"/>
      <c r="BH103" s="796"/>
      <c r="BI103" s="796"/>
      <c r="BJ103" s="796"/>
      <c r="BK103" s="796"/>
      <c r="BL103" s="796"/>
      <c r="BM103" s="796"/>
      <c r="BN103" s="796"/>
      <c r="BO103" s="796"/>
      <c r="BP103" s="796"/>
      <c r="BQ103" s="796"/>
      <c r="BR103" s="796"/>
      <c r="BS103" s="796"/>
      <c r="BT103" s="796"/>
      <c r="BU103" s="796"/>
      <c r="BV103" s="796"/>
      <c r="BW103" s="796"/>
      <c r="BX103" s="796"/>
      <c r="BY103" s="796"/>
      <c r="BZ103" s="796"/>
      <c r="CA103" s="796"/>
    </row>
    <row r="104" spans="1:79" s="792" customFormat="1" x14ac:dyDescent="0.2">
      <c r="B104" s="1002"/>
      <c r="C104" s="1003"/>
      <c r="D104" s="1079"/>
      <c r="E104" s="698"/>
      <c r="F104" s="698"/>
      <c r="G104" s="698"/>
      <c r="H104" s="796"/>
      <c r="I104" s="806"/>
      <c r="J104" s="806"/>
      <c r="K104" s="807"/>
      <c r="L104" s="807"/>
      <c r="M104" s="806"/>
      <c r="N104" s="806"/>
      <c r="O104" s="806"/>
      <c r="P104" s="806"/>
      <c r="Q104" s="806"/>
      <c r="R104" s="806"/>
      <c r="S104" s="806"/>
      <c r="T104" s="806"/>
      <c r="U104" s="806"/>
      <c r="V104" s="806"/>
      <c r="W104" s="806"/>
      <c r="X104" s="806"/>
      <c r="Y104" s="806"/>
      <c r="Z104" s="806"/>
      <c r="AA104" s="806"/>
      <c r="AB104" s="806"/>
      <c r="AC104" s="806"/>
      <c r="AD104" s="806"/>
      <c r="AE104" s="806"/>
      <c r="AF104" s="806"/>
      <c r="AG104" s="806"/>
      <c r="AH104" s="806"/>
      <c r="AI104" s="806"/>
      <c r="AJ104" s="806"/>
      <c r="AK104" s="806"/>
      <c r="AL104" s="806"/>
      <c r="AM104" s="796"/>
      <c r="AN104" s="796"/>
      <c r="AO104" s="796"/>
      <c r="AP104" s="796"/>
      <c r="AQ104" s="796"/>
      <c r="AR104" s="796"/>
      <c r="AS104" s="796"/>
      <c r="AT104" s="796"/>
      <c r="AU104" s="796"/>
      <c r="AV104" s="796"/>
      <c r="AW104" s="796"/>
      <c r="AX104" s="796"/>
      <c r="AY104" s="796"/>
      <c r="AZ104" s="796"/>
      <c r="BA104" s="796"/>
      <c r="BB104" s="796"/>
      <c r="BC104" s="796"/>
      <c r="BD104" s="796"/>
      <c r="BE104" s="796"/>
      <c r="BF104" s="796"/>
      <c r="BG104" s="796"/>
      <c r="BH104" s="796"/>
      <c r="BI104" s="796"/>
      <c r="BJ104" s="796"/>
      <c r="BK104" s="796"/>
      <c r="BL104" s="796"/>
      <c r="BM104" s="796"/>
      <c r="BN104" s="796"/>
      <c r="BO104" s="796"/>
      <c r="BP104" s="796"/>
      <c r="BQ104" s="796"/>
      <c r="BR104" s="796"/>
      <c r="BS104" s="796"/>
      <c r="BT104" s="796"/>
      <c r="BU104" s="796"/>
      <c r="BV104" s="796"/>
      <c r="BW104" s="796"/>
      <c r="BX104" s="796"/>
      <c r="BY104" s="796"/>
      <c r="BZ104" s="796"/>
      <c r="CA104" s="796"/>
    </row>
    <row r="105" spans="1:79" s="792" customFormat="1" x14ac:dyDescent="0.2">
      <c r="B105" s="1002"/>
      <c r="C105" s="1003"/>
      <c r="D105" s="1079"/>
      <c r="E105" s="698"/>
      <c r="F105" s="698"/>
      <c r="G105" s="698"/>
      <c r="H105" s="796"/>
      <c r="I105" s="806"/>
      <c r="J105" s="806"/>
      <c r="K105" s="807"/>
      <c r="L105" s="807"/>
      <c r="M105" s="806"/>
      <c r="N105" s="806"/>
      <c r="O105" s="806"/>
      <c r="P105" s="806"/>
      <c r="Q105" s="806"/>
      <c r="R105" s="806"/>
      <c r="S105" s="806"/>
      <c r="T105" s="806"/>
      <c r="U105" s="806"/>
      <c r="V105" s="806"/>
      <c r="W105" s="806"/>
      <c r="X105" s="806"/>
      <c r="Y105" s="806"/>
      <c r="Z105" s="806"/>
      <c r="AA105" s="806"/>
      <c r="AB105" s="806"/>
      <c r="AC105" s="806"/>
      <c r="AD105" s="806"/>
      <c r="AE105" s="806"/>
      <c r="AF105" s="806"/>
      <c r="AG105" s="806"/>
      <c r="AH105" s="806"/>
      <c r="AI105" s="806"/>
      <c r="AJ105" s="806"/>
      <c r="AK105" s="806"/>
      <c r="AL105" s="806"/>
      <c r="AM105" s="796"/>
      <c r="AN105" s="796"/>
      <c r="AO105" s="796"/>
      <c r="AP105" s="796"/>
      <c r="AQ105" s="796"/>
      <c r="AR105" s="796"/>
      <c r="AS105" s="796"/>
      <c r="AT105" s="796"/>
      <c r="AU105" s="796"/>
      <c r="AV105" s="796"/>
      <c r="AW105" s="796"/>
      <c r="AX105" s="796"/>
      <c r="AY105" s="796"/>
      <c r="AZ105" s="796"/>
      <c r="BA105" s="796"/>
      <c r="BB105" s="796"/>
      <c r="BC105" s="796"/>
      <c r="BD105" s="796"/>
      <c r="BE105" s="796"/>
      <c r="BF105" s="796"/>
      <c r="BG105" s="796"/>
      <c r="BH105" s="796"/>
      <c r="BI105" s="796"/>
      <c r="BJ105" s="796"/>
      <c r="BK105" s="796"/>
      <c r="BL105" s="796"/>
      <c r="BM105" s="796"/>
      <c r="BN105" s="796"/>
      <c r="BO105" s="796"/>
      <c r="BP105" s="796"/>
      <c r="BQ105" s="796"/>
      <c r="BR105" s="796"/>
      <c r="BS105" s="796"/>
      <c r="BT105" s="796"/>
      <c r="BU105" s="796"/>
      <c r="BV105" s="796"/>
      <c r="BW105" s="796"/>
      <c r="BX105" s="796"/>
      <c r="BY105" s="796"/>
      <c r="BZ105" s="796"/>
      <c r="CA105" s="796"/>
    </row>
    <row r="106" spans="1:79" s="792" customFormat="1" x14ac:dyDescent="0.2">
      <c r="B106" s="1002"/>
      <c r="C106" s="1003"/>
      <c r="D106" s="1079"/>
      <c r="E106" s="698"/>
      <c r="F106" s="698"/>
      <c r="G106" s="698"/>
      <c r="H106" s="796"/>
      <c r="I106" s="806"/>
      <c r="J106" s="806"/>
      <c r="K106" s="807"/>
      <c r="L106" s="807"/>
      <c r="M106" s="806"/>
      <c r="N106" s="806"/>
      <c r="O106" s="806"/>
      <c r="P106" s="806"/>
      <c r="Q106" s="806"/>
      <c r="R106" s="806"/>
      <c r="S106" s="806"/>
      <c r="T106" s="806"/>
      <c r="U106" s="806"/>
      <c r="V106" s="806"/>
      <c r="W106" s="806"/>
      <c r="X106" s="806"/>
      <c r="Y106" s="806"/>
      <c r="Z106" s="806"/>
      <c r="AA106" s="806"/>
      <c r="AB106" s="806"/>
      <c r="AC106" s="806"/>
      <c r="AD106" s="806"/>
      <c r="AE106" s="806"/>
      <c r="AF106" s="806"/>
      <c r="AG106" s="806"/>
      <c r="AH106" s="806"/>
      <c r="AI106" s="806"/>
      <c r="AJ106" s="806"/>
      <c r="AK106" s="806"/>
      <c r="AL106" s="806"/>
      <c r="AM106" s="796"/>
      <c r="AN106" s="796"/>
      <c r="AO106" s="796"/>
      <c r="AP106" s="796"/>
      <c r="AQ106" s="796"/>
      <c r="AR106" s="796"/>
      <c r="AS106" s="796"/>
      <c r="AT106" s="796"/>
      <c r="AU106" s="796"/>
      <c r="AV106" s="796"/>
      <c r="AW106" s="796"/>
      <c r="AX106" s="796"/>
      <c r="AY106" s="796"/>
      <c r="AZ106" s="796"/>
      <c r="BA106" s="796"/>
      <c r="BB106" s="796"/>
      <c r="BC106" s="796"/>
      <c r="BD106" s="796"/>
      <c r="BE106" s="796"/>
      <c r="BF106" s="796"/>
      <c r="BG106" s="796"/>
      <c r="BH106" s="796"/>
      <c r="BI106" s="796"/>
      <c r="BJ106" s="796"/>
      <c r="BK106" s="796"/>
      <c r="BL106" s="796"/>
      <c r="BM106" s="796"/>
      <c r="BN106" s="796"/>
      <c r="BO106" s="796"/>
      <c r="BP106" s="796"/>
      <c r="BQ106" s="796"/>
      <c r="BR106" s="796"/>
      <c r="BS106" s="796"/>
      <c r="BT106" s="796"/>
      <c r="BU106" s="796"/>
      <c r="BV106" s="796"/>
      <c r="BW106" s="796"/>
      <c r="BX106" s="796"/>
      <c r="BY106" s="796"/>
      <c r="BZ106" s="796"/>
      <c r="CA106" s="796"/>
    </row>
    <row r="107" spans="1:79" s="792" customFormat="1" x14ac:dyDescent="0.2">
      <c r="B107" s="1002"/>
      <c r="C107" s="1003"/>
      <c r="D107" s="1079"/>
      <c r="E107" s="698"/>
      <c r="F107" s="698"/>
      <c r="G107" s="698"/>
      <c r="H107" s="796"/>
      <c r="I107" s="806"/>
      <c r="J107" s="806"/>
      <c r="K107" s="807"/>
      <c r="L107" s="807"/>
      <c r="M107" s="806"/>
      <c r="N107" s="806"/>
      <c r="O107" s="806"/>
      <c r="P107" s="806"/>
      <c r="Q107" s="806"/>
      <c r="R107" s="806"/>
      <c r="S107" s="806"/>
      <c r="T107" s="806"/>
      <c r="U107" s="806"/>
      <c r="V107" s="806"/>
      <c r="W107" s="806"/>
      <c r="X107" s="806"/>
      <c r="Y107" s="806"/>
      <c r="Z107" s="806"/>
      <c r="AA107" s="806"/>
      <c r="AB107" s="806"/>
      <c r="AC107" s="806"/>
      <c r="AD107" s="806"/>
      <c r="AE107" s="806"/>
      <c r="AF107" s="806"/>
      <c r="AG107" s="806"/>
      <c r="AH107" s="806"/>
      <c r="AI107" s="806"/>
      <c r="AJ107" s="806"/>
      <c r="AK107" s="806"/>
      <c r="AL107" s="806"/>
      <c r="AM107" s="796"/>
      <c r="AN107" s="796"/>
      <c r="AO107" s="796"/>
      <c r="AP107" s="796"/>
      <c r="AQ107" s="796"/>
      <c r="AR107" s="796"/>
      <c r="AS107" s="796"/>
      <c r="AT107" s="796"/>
      <c r="AU107" s="796"/>
      <c r="AV107" s="796"/>
      <c r="AW107" s="796"/>
      <c r="AX107" s="796"/>
      <c r="AY107" s="796"/>
      <c r="AZ107" s="796"/>
      <c r="BA107" s="796"/>
      <c r="BB107" s="796"/>
      <c r="BC107" s="796"/>
      <c r="BD107" s="796"/>
      <c r="BE107" s="796"/>
      <c r="BF107" s="796"/>
      <c r="BG107" s="796"/>
      <c r="BH107" s="796"/>
      <c r="BI107" s="796"/>
      <c r="BJ107" s="796"/>
      <c r="BK107" s="796"/>
      <c r="BL107" s="796"/>
      <c r="BM107" s="796"/>
      <c r="BN107" s="796"/>
      <c r="BO107" s="796"/>
      <c r="BP107" s="796"/>
      <c r="BQ107" s="796"/>
      <c r="BR107" s="796"/>
      <c r="BS107" s="796"/>
      <c r="BT107" s="796"/>
      <c r="BU107" s="796"/>
      <c r="BV107" s="796"/>
      <c r="BW107" s="796"/>
      <c r="BX107" s="796"/>
      <c r="BY107" s="796"/>
      <c r="BZ107" s="796"/>
      <c r="CA107" s="796"/>
    </row>
    <row r="108" spans="1:79" s="792" customFormat="1" x14ac:dyDescent="0.2">
      <c r="B108" s="1002"/>
      <c r="C108" s="1003"/>
      <c r="D108" s="1079"/>
      <c r="E108" s="698"/>
      <c r="F108" s="698"/>
      <c r="G108" s="698"/>
      <c r="H108" s="796"/>
      <c r="I108" s="806"/>
      <c r="J108" s="806"/>
      <c r="K108" s="807"/>
      <c r="L108" s="807"/>
      <c r="M108" s="806"/>
      <c r="N108" s="806"/>
      <c r="O108" s="806"/>
      <c r="P108" s="806"/>
      <c r="Q108" s="806"/>
      <c r="R108" s="806"/>
      <c r="S108" s="806"/>
      <c r="T108" s="806"/>
      <c r="U108" s="806"/>
      <c r="V108" s="806"/>
      <c r="W108" s="806"/>
      <c r="X108" s="806"/>
      <c r="Y108" s="806"/>
      <c r="Z108" s="806"/>
      <c r="AA108" s="806"/>
      <c r="AB108" s="806"/>
      <c r="AC108" s="806"/>
      <c r="AD108" s="806"/>
      <c r="AE108" s="806"/>
      <c r="AF108" s="806"/>
      <c r="AG108" s="806"/>
      <c r="AH108" s="806"/>
      <c r="AI108" s="806"/>
      <c r="AJ108" s="806"/>
      <c r="AK108" s="806"/>
      <c r="AL108" s="806"/>
      <c r="AM108" s="796"/>
      <c r="AN108" s="796"/>
      <c r="AO108" s="796"/>
      <c r="AP108" s="796"/>
      <c r="AQ108" s="796"/>
      <c r="AR108" s="796"/>
      <c r="AS108" s="796"/>
      <c r="AT108" s="796"/>
      <c r="AU108" s="796"/>
      <c r="AV108" s="796"/>
      <c r="AW108" s="796"/>
      <c r="AX108" s="796"/>
      <c r="AY108" s="796"/>
      <c r="AZ108" s="796"/>
      <c r="BA108" s="796"/>
      <c r="BB108" s="796"/>
      <c r="BC108" s="796"/>
      <c r="BD108" s="796"/>
      <c r="BE108" s="796"/>
      <c r="BF108" s="796"/>
      <c r="BG108" s="796"/>
      <c r="BH108" s="796"/>
      <c r="BI108" s="796"/>
      <c r="BJ108" s="796"/>
      <c r="BK108" s="796"/>
      <c r="BL108" s="796"/>
      <c r="BM108" s="796"/>
      <c r="BN108" s="796"/>
      <c r="BO108" s="796"/>
      <c r="BP108" s="796"/>
      <c r="BQ108" s="796"/>
      <c r="BR108" s="796"/>
      <c r="BS108" s="796"/>
      <c r="BT108" s="796"/>
      <c r="BU108" s="796"/>
      <c r="BV108" s="796"/>
      <c r="BW108" s="796"/>
      <c r="BX108" s="796"/>
      <c r="BY108" s="796"/>
      <c r="BZ108" s="796"/>
      <c r="CA108" s="796"/>
    </row>
    <row r="109" spans="1:79" s="792" customFormat="1" x14ac:dyDescent="0.2">
      <c r="B109" s="1002"/>
      <c r="C109" s="1003"/>
      <c r="D109" s="1079"/>
      <c r="E109" s="698"/>
      <c r="F109" s="698"/>
      <c r="G109" s="698"/>
      <c r="H109" s="796"/>
      <c r="I109" s="806"/>
      <c r="J109" s="806"/>
      <c r="K109" s="807"/>
      <c r="L109" s="807"/>
      <c r="M109" s="806"/>
      <c r="N109" s="806"/>
      <c r="O109" s="806"/>
      <c r="P109" s="806"/>
      <c r="Q109" s="806"/>
      <c r="R109" s="806"/>
      <c r="S109" s="806"/>
      <c r="T109" s="806"/>
      <c r="U109" s="806"/>
      <c r="V109" s="806"/>
      <c r="W109" s="806"/>
      <c r="X109" s="806"/>
      <c r="Y109" s="806"/>
      <c r="Z109" s="806"/>
      <c r="AA109" s="806"/>
      <c r="AB109" s="806"/>
      <c r="AC109" s="806"/>
      <c r="AD109" s="806"/>
      <c r="AE109" s="806"/>
      <c r="AF109" s="806"/>
      <c r="AG109" s="806"/>
      <c r="AH109" s="806"/>
      <c r="AI109" s="806"/>
      <c r="AJ109" s="806"/>
      <c r="AK109" s="806"/>
      <c r="AL109" s="806"/>
      <c r="AM109" s="796"/>
      <c r="AN109" s="796"/>
      <c r="AO109" s="796"/>
      <c r="AP109" s="796"/>
      <c r="AQ109" s="796"/>
      <c r="AR109" s="796"/>
      <c r="AS109" s="796"/>
      <c r="AT109" s="796"/>
      <c r="AU109" s="796"/>
      <c r="AV109" s="796"/>
      <c r="AW109" s="796"/>
      <c r="AX109" s="796"/>
      <c r="AY109" s="796"/>
      <c r="AZ109" s="796"/>
      <c r="BA109" s="796"/>
      <c r="BB109" s="796"/>
      <c r="BC109" s="796"/>
      <c r="BD109" s="796"/>
      <c r="BE109" s="796"/>
      <c r="BF109" s="796"/>
      <c r="BG109" s="796"/>
      <c r="BH109" s="796"/>
      <c r="BI109" s="796"/>
      <c r="BJ109" s="796"/>
      <c r="BK109" s="796"/>
      <c r="BL109" s="796"/>
      <c r="BM109" s="796"/>
      <c r="BN109" s="796"/>
      <c r="BO109" s="796"/>
      <c r="BP109" s="796"/>
      <c r="BQ109" s="796"/>
      <c r="BR109" s="796"/>
      <c r="BS109" s="796"/>
      <c r="BT109" s="796"/>
      <c r="BU109" s="796"/>
      <c r="BV109" s="796"/>
      <c r="BW109" s="796"/>
      <c r="BX109" s="796"/>
      <c r="BY109" s="796"/>
      <c r="BZ109" s="796"/>
      <c r="CA109" s="796"/>
    </row>
    <row r="110" spans="1:79" s="792" customFormat="1" x14ac:dyDescent="0.2">
      <c r="B110" s="1002"/>
      <c r="C110" s="1003"/>
      <c r="D110" s="1079"/>
      <c r="E110" s="698"/>
      <c r="F110" s="698"/>
      <c r="G110" s="698"/>
      <c r="H110" s="796"/>
      <c r="I110" s="806"/>
      <c r="J110" s="806"/>
      <c r="K110" s="807"/>
      <c r="L110" s="807"/>
      <c r="M110" s="806"/>
      <c r="N110" s="806"/>
      <c r="O110" s="806"/>
      <c r="P110" s="806"/>
      <c r="Q110" s="806"/>
      <c r="R110" s="806"/>
      <c r="S110" s="806"/>
      <c r="T110" s="806"/>
      <c r="U110" s="806"/>
      <c r="V110" s="806"/>
      <c r="W110" s="806"/>
      <c r="X110" s="806"/>
      <c r="Y110" s="806"/>
      <c r="Z110" s="806"/>
      <c r="AA110" s="806"/>
      <c r="AB110" s="806"/>
      <c r="AC110" s="806"/>
      <c r="AD110" s="806"/>
      <c r="AE110" s="806"/>
      <c r="AF110" s="806"/>
      <c r="AG110" s="806"/>
      <c r="AH110" s="806"/>
      <c r="AI110" s="806"/>
      <c r="AJ110" s="806"/>
      <c r="AK110" s="806"/>
      <c r="AL110" s="806"/>
      <c r="AM110" s="796"/>
      <c r="AN110" s="796"/>
      <c r="AO110" s="796"/>
      <c r="AP110" s="796"/>
      <c r="AQ110" s="796"/>
      <c r="AR110" s="796"/>
      <c r="AS110" s="796"/>
      <c r="AT110" s="796"/>
      <c r="AU110" s="796"/>
      <c r="AV110" s="796"/>
      <c r="AW110" s="796"/>
      <c r="AX110" s="796"/>
      <c r="AY110" s="796"/>
      <c r="AZ110" s="796"/>
      <c r="BA110" s="796"/>
      <c r="BB110" s="796"/>
      <c r="BC110" s="796"/>
      <c r="BD110" s="796"/>
      <c r="BE110" s="796"/>
      <c r="BF110" s="796"/>
      <c r="BG110" s="796"/>
      <c r="BH110" s="796"/>
      <c r="BI110" s="796"/>
      <c r="BJ110" s="796"/>
      <c r="BK110" s="796"/>
      <c r="BL110" s="796"/>
      <c r="BM110" s="796"/>
      <c r="BN110" s="796"/>
      <c r="BO110" s="796"/>
      <c r="BP110" s="796"/>
      <c r="BQ110" s="796"/>
      <c r="BR110" s="796"/>
      <c r="BS110" s="796"/>
      <c r="BT110" s="796"/>
      <c r="BU110" s="796"/>
      <c r="BV110" s="796"/>
      <c r="BW110" s="796"/>
      <c r="BX110" s="796"/>
      <c r="BY110" s="796"/>
      <c r="BZ110" s="796"/>
      <c r="CA110" s="796"/>
    </row>
    <row r="111" spans="1:79" s="792" customFormat="1" x14ac:dyDescent="0.2">
      <c r="B111" s="1002"/>
      <c r="C111" s="1003"/>
      <c r="D111" s="1079"/>
      <c r="E111" s="698"/>
      <c r="F111" s="698"/>
      <c r="G111" s="698"/>
      <c r="H111" s="796"/>
      <c r="I111" s="806"/>
      <c r="J111" s="806"/>
      <c r="K111" s="807"/>
      <c r="L111" s="807"/>
      <c r="M111" s="806"/>
      <c r="N111" s="806"/>
      <c r="O111" s="806"/>
      <c r="P111" s="806"/>
      <c r="Q111" s="806"/>
      <c r="R111" s="806"/>
      <c r="S111" s="806"/>
      <c r="T111" s="806"/>
      <c r="U111" s="806"/>
      <c r="V111" s="806"/>
      <c r="W111" s="806"/>
      <c r="X111" s="806"/>
      <c r="Y111" s="806"/>
      <c r="Z111" s="806"/>
      <c r="AA111" s="806"/>
      <c r="AB111" s="806"/>
      <c r="AC111" s="806"/>
      <c r="AD111" s="806"/>
      <c r="AE111" s="806"/>
      <c r="AF111" s="806"/>
      <c r="AG111" s="806"/>
      <c r="AH111" s="806"/>
      <c r="AI111" s="806"/>
      <c r="AJ111" s="806"/>
      <c r="AK111" s="806"/>
      <c r="AL111" s="806"/>
      <c r="AM111" s="796"/>
      <c r="AN111" s="796"/>
      <c r="AO111" s="796"/>
      <c r="AP111" s="796"/>
      <c r="AQ111" s="796"/>
      <c r="AR111" s="796"/>
      <c r="AS111" s="796"/>
      <c r="AT111" s="796"/>
      <c r="AU111" s="796"/>
      <c r="AV111" s="796"/>
      <c r="AW111" s="796"/>
      <c r="AX111" s="796"/>
      <c r="AY111" s="796"/>
      <c r="AZ111" s="796"/>
      <c r="BA111" s="796"/>
      <c r="BB111" s="796"/>
      <c r="BC111" s="796"/>
      <c r="BD111" s="796"/>
      <c r="BE111" s="796"/>
      <c r="BF111" s="796"/>
      <c r="BG111" s="796"/>
      <c r="BH111" s="796"/>
      <c r="BI111" s="796"/>
      <c r="BJ111" s="796"/>
      <c r="BK111" s="796"/>
      <c r="BL111" s="796"/>
      <c r="BM111" s="796"/>
      <c r="BN111" s="796"/>
      <c r="BO111" s="796"/>
      <c r="BP111" s="796"/>
      <c r="BQ111" s="796"/>
      <c r="BR111" s="796"/>
      <c r="BS111" s="796"/>
      <c r="BT111" s="796"/>
      <c r="BU111" s="796"/>
      <c r="BV111" s="796"/>
      <c r="BW111" s="796"/>
      <c r="BX111" s="796"/>
      <c r="BY111" s="796"/>
      <c r="BZ111" s="796"/>
      <c r="CA111" s="796"/>
    </row>
    <row r="112" spans="1:79" s="810" customFormat="1" x14ac:dyDescent="0.2">
      <c r="D112" s="1080"/>
      <c r="H112" s="796"/>
      <c r="I112" s="805"/>
      <c r="J112" s="805"/>
      <c r="K112" s="808"/>
      <c r="L112" s="808"/>
      <c r="M112" s="805"/>
      <c r="N112" s="805"/>
      <c r="O112" s="805"/>
      <c r="P112" s="805"/>
      <c r="Q112" s="805"/>
      <c r="R112" s="805"/>
      <c r="S112" s="805"/>
      <c r="T112" s="805"/>
      <c r="U112" s="805"/>
      <c r="V112" s="805"/>
      <c r="W112" s="805"/>
      <c r="X112" s="805"/>
      <c r="Y112" s="805"/>
      <c r="Z112" s="805"/>
      <c r="AA112" s="805"/>
      <c r="AB112" s="805"/>
      <c r="AC112" s="805"/>
      <c r="AD112" s="805"/>
      <c r="AE112" s="805"/>
      <c r="AF112" s="805"/>
      <c r="AG112" s="805"/>
      <c r="AH112" s="805"/>
      <c r="AI112" s="805"/>
      <c r="AJ112" s="805"/>
      <c r="AK112" s="805"/>
      <c r="AL112" s="805"/>
      <c r="AM112" s="809"/>
      <c r="AN112" s="809"/>
      <c r="AO112" s="809"/>
      <c r="AP112" s="809"/>
      <c r="AQ112" s="809"/>
      <c r="AR112" s="809"/>
      <c r="AS112" s="809"/>
      <c r="AT112" s="809"/>
      <c r="AU112" s="809"/>
      <c r="AV112" s="809"/>
      <c r="AW112" s="809"/>
      <c r="AX112" s="809"/>
      <c r="AY112" s="809"/>
      <c r="AZ112" s="809"/>
      <c r="BA112" s="809"/>
      <c r="BB112" s="809"/>
      <c r="BC112" s="809"/>
      <c r="BD112" s="809"/>
      <c r="BE112" s="809"/>
      <c r="BF112" s="809"/>
      <c r="BG112" s="809"/>
      <c r="BH112" s="809"/>
      <c r="BI112" s="809"/>
      <c r="BJ112" s="809"/>
      <c r="BK112" s="809"/>
      <c r="BL112" s="809"/>
      <c r="BM112" s="809"/>
      <c r="BN112" s="809"/>
      <c r="BO112" s="809"/>
      <c r="BP112" s="809"/>
      <c r="BQ112" s="809"/>
      <c r="BR112" s="809"/>
      <c r="BS112" s="809"/>
      <c r="BT112" s="809"/>
      <c r="BU112" s="809"/>
      <c r="BV112" s="809"/>
      <c r="BW112" s="809"/>
      <c r="BX112" s="809"/>
      <c r="BY112" s="809"/>
      <c r="BZ112" s="809"/>
      <c r="CA112" s="809"/>
    </row>
    <row r="113" spans="1:79" s="792" customFormat="1" ht="15.75" x14ac:dyDescent="0.25">
      <c r="A113" s="1001"/>
      <c r="B113" s="1001"/>
      <c r="C113" s="1001"/>
      <c r="D113" s="1078"/>
      <c r="E113" s="706"/>
      <c r="F113" s="1001"/>
      <c r="G113" s="1001"/>
      <c r="H113" s="796"/>
      <c r="I113" s="806"/>
      <c r="J113" s="806"/>
      <c r="K113" s="807"/>
      <c r="L113" s="807"/>
      <c r="M113" s="806"/>
      <c r="N113" s="806"/>
      <c r="O113" s="806"/>
      <c r="P113" s="806"/>
      <c r="Q113" s="806"/>
      <c r="R113" s="806"/>
      <c r="S113" s="806"/>
      <c r="T113" s="806"/>
      <c r="U113" s="806"/>
      <c r="V113" s="806"/>
      <c r="W113" s="806"/>
      <c r="X113" s="806"/>
      <c r="Y113" s="806"/>
      <c r="Z113" s="806"/>
      <c r="AA113" s="806"/>
      <c r="AB113" s="806"/>
      <c r="AC113" s="806"/>
      <c r="AD113" s="806"/>
      <c r="AE113" s="806"/>
      <c r="AF113" s="806"/>
      <c r="AG113" s="806"/>
      <c r="AH113" s="806"/>
      <c r="AI113" s="806"/>
      <c r="AJ113" s="806"/>
      <c r="AK113" s="806"/>
      <c r="AL113" s="806"/>
      <c r="AM113" s="796"/>
      <c r="AN113" s="796"/>
      <c r="AO113" s="796"/>
      <c r="AP113" s="796"/>
      <c r="AQ113" s="796"/>
      <c r="AR113" s="796"/>
      <c r="AS113" s="796"/>
      <c r="AT113" s="796"/>
      <c r="AU113" s="796"/>
      <c r="AV113" s="796"/>
      <c r="AW113" s="796"/>
      <c r="AX113" s="796"/>
      <c r="AY113" s="796"/>
      <c r="AZ113" s="796"/>
      <c r="BA113" s="796"/>
      <c r="BB113" s="796"/>
      <c r="BC113" s="796"/>
      <c r="BD113" s="796"/>
      <c r="BE113" s="796"/>
      <c r="BF113" s="796"/>
      <c r="BG113" s="796"/>
      <c r="BH113" s="796"/>
      <c r="BI113" s="796"/>
      <c r="BJ113" s="796"/>
      <c r="BK113" s="796"/>
      <c r="BL113" s="796"/>
      <c r="BM113" s="796"/>
      <c r="BN113" s="796"/>
      <c r="BO113" s="796"/>
      <c r="BP113" s="796"/>
      <c r="BQ113" s="796"/>
      <c r="BR113" s="796"/>
      <c r="BS113" s="796"/>
      <c r="BT113" s="796"/>
      <c r="BU113" s="796"/>
      <c r="BV113" s="796"/>
      <c r="BW113" s="796"/>
      <c r="BX113" s="796"/>
      <c r="BY113" s="796"/>
      <c r="BZ113" s="796"/>
      <c r="CA113" s="796"/>
    </row>
  </sheetData>
  <mergeCells count="5">
    <mergeCell ref="C40:F40"/>
    <mergeCell ref="C41:F41"/>
    <mergeCell ref="C47:F47"/>
    <mergeCell ref="C65:F65"/>
    <mergeCell ref="C76:F76"/>
  </mergeCells>
  <dataValidations count="1">
    <dataValidation type="custom" allowBlank="1" showInputMessage="1" showErrorMessage="1" error="Vnos Cena/enoto je dovoljen na dve decimalni mesti." sqref="F20:F36 F42:F43 F48:F60 F66:F74 F77:F91 F95:F99" xr:uid="{56A76150-54AF-45FD-9178-BE0F6A3BAF04}">
      <formula1>F20=ROUND(F20,2)</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6E374-CC04-446D-A3F5-0A54BD8B1C0B}">
  <dimension ref="A1:B45"/>
  <sheetViews>
    <sheetView zoomScaleNormal="100" workbookViewId="0">
      <selection activeCell="B43" sqref="B43"/>
    </sheetView>
  </sheetViews>
  <sheetFormatPr defaultColWidth="9.140625" defaultRowHeight="15" x14ac:dyDescent="0.25"/>
  <cols>
    <col min="1" max="1" width="4.85546875" customWidth="1"/>
    <col min="2" max="2" width="75.28515625" customWidth="1"/>
    <col min="3" max="3" width="4.85546875" customWidth="1"/>
  </cols>
  <sheetData>
    <row r="1" spans="1:2" ht="15.75" x14ac:dyDescent="0.25">
      <c r="A1" s="1838" t="s">
        <v>426</v>
      </c>
    </row>
    <row r="2" spans="1:2" ht="15.75" x14ac:dyDescent="0.25">
      <c r="A2" s="1838" t="s">
        <v>427</v>
      </c>
    </row>
    <row r="3" spans="1:2" ht="16.5" x14ac:dyDescent="0.25">
      <c r="A3" s="1840" t="s">
        <v>2891</v>
      </c>
    </row>
    <row r="5" spans="1:2" ht="16.5" x14ac:dyDescent="0.25">
      <c r="A5" s="1840" t="s">
        <v>2909</v>
      </c>
    </row>
    <row r="7" spans="1:2" s="1008" customFormat="1" ht="25.5" x14ac:dyDescent="0.25">
      <c r="A7" s="1841" t="s">
        <v>573</v>
      </c>
      <c r="B7" s="573" t="s">
        <v>2910</v>
      </c>
    </row>
    <row r="8" spans="1:2" s="1008" customFormat="1" ht="30" customHeight="1" x14ac:dyDescent="0.25">
      <c r="A8" s="1852" t="s">
        <v>575</v>
      </c>
      <c r="B8" s="573" t="s">
        <v>2936</v>
      </c>
    </row>
    <row r="9" spans="1:2" s="1008" customFormat="1" x14ac:dyDescent="0.25">
      <c r="A9" s="1841" t="s">
        <v>472</v>
      </c>
      <c r="B9" s="1842" t="s">
        <v>2892</v>
      </c>
    </row>
    <row r="10" spans="1:2" s="1008" customFormat="1" x14ac:dyDescent="0.25">
      <c r="A10" s="1852" t="s">
        <v>473</v>
      </c>
      <c r="B10" s="1842" t="s">
        <v>2893</v>
      </c>
    </row>
    <row r="11" spans="1:2" s="1008" customFormat="1" ht="26.25" x14ac:dyDescent="0.25">
      <c r="A11" s="1841" t="s">
        <v>1363</v>
      </c>
      <c r="B11" s="1844" t="s">
        <v>2912</v>
      </c>
    </row>
    <row r="12" spans="1:2" s="1008" customFormat="1" ht="26.25" x14ac:dyDescent="0.25">
      <c r="A12" s="1852" t="s">
        <v>888</v>
      </c>
      <c r="B12" s="1844" t="s">
        <v>686</v>
      </c>
    </row>
    <row r="13" spans="1:2" s="1008" customFormat="1" ht="39" x14ac:dyDescent="0.25">
      <c r="A13" s="1841" t="s">
        <v>889</v>
      </c>
      <c r="B13" s="1844" t="s">
        <v>2913</v>
      </c>
    </row>
    <row r="14" spans="1:2" s="1008" customFormat="1" ht="26.25" x14ac:dyDescent="0.25">
      <c r="A14" s="1852" t="s">
        <v>1303</v>
      </c>
      <c r="B14" s="1844" t="s">
        <v>2914</v>
      </c>
    </row>
    <row r="15" spans="1:2" s="1008" customFormat="1" ht="26.25" x14ac:dyDescent="0.25">
      <c r="A15" s="1841" t="s">
        <v>2897</v>
      </c>
      <c r="B15" s="1844" t="s">
        <v>2915</v>
      </c>
    </row>
    <row r="16" spans="1:2" s="1008" customFormat="1" x14ac:dyDescent="0.25">
      <c r="A16" s="1852" t="s">
        <v>2899</v>
      </c>
      <c r="B16" s="1844" t="s">
        <v>2916</v>
      </c>
    </row>
    <row r="17" spans="1:2" s="1008" customFormat="1" ht="26.25" x14ac:dyDescent="0.25">
      <c r="A17" s="1841" t="s">
        <v>2901</v>
      </c>
      <c r="B17" s="1844" t="s">
        <v>2948</v>
      </c>
    </row>
    <row r="18" spans="1:2" s="1008" customFormat="1" x14ac:dyDescent="0.25">
      <c r="A18" s="1852" t="s">
        <v>2903</v>
      </c>
      <c r="B18" s="1842" t="s">
        <v>2894</v>
      </c>
    </row>
    <row r="19" spans="1:2" s="1008" customFormat="1" ht="39" x14ac:dyDescent="0.25">
      <c r="A19" s="1841" t="s">
        <v>2905</v>
      </c>
      <c r="B19" s="1844" t="s">
        <v>2895</v>
      </c>
    </row>
    <row r="20" spans="1:2" s="1008" customFormat="1" ht="25.5" x14ac:dyDescent="0.25">
      <c r="A20" s="1852" t="s">
        <v>2907</v>
      </c>
      <c r="B20" s="1845" t="s">
        <v>2896</v>
      </c>
    </row>
    <row r="21" spans="1:2" s="1008" customFormat="1" ht="15.75" customHeight="1" x14ac:dyDescent="0.25">
      <c r="A21" s="1841" t="s">
        <v>2926</v>
      </c>
      <c r="B21" s="1845" t="s">
        <v>2917</v>
      </c>
    </row>
    <row r="22" spans="1:2" s="1008" customFormat="1" ht="38.25" x14ac:dyDescent="0.25">
      <c r="A22" s="1852" t="s">
        <v>2927</v>
      </c>
      <c r="B22" s="1846" t="s">
        <v>2911</v>
      </c>
    </row>
    <row r="23" spans="1:2" s="1008" customFormat="1" ht="26.25" x14ac:dyDescent="0.25">
      <c r="A23" s="1841" t="s">
        <v>2928</v>
      </c>
      <c r="B23" s="1844" t="s">
        <v>2898</v>
      </c>
    </row>
    <row r="24" spans="1:2" s="1008" customFormat="1" ht="38.25" x14ac:dyDescent="0.25">
      <c r="A24" s="1852" t="s">
        <v>2929</v>
      </c>
      <c r="B24" s="1847" t="s">
        <v>2900</v>
      </c>
    </row>
    <row r="25" spans="1:2" s="1008" customFormat="1" x14ac:dyDescent="0.25">
      <c r="A25" s="1841" t="s">
        <v>2930</v>
      </c>
      <c r="B25" s="1844" t="s">
        <v>2902</v>
      </c>
    </row>
    <row r="26" spans="1:2" s="1008" customFormat="1" ht="25.5" x14ac:dyDescent="0.25">
      <c r="A26" s="1852" t="s">
        <v>2931</v>
      </c>
      <c r="B26" s="1848" t="s">
        <v>2904</v>
      </c>
    </row>
    <row r="27" spans="1:2" s="1008" customFormat="1" x14ac:dyDescent="0.25">
      <c r="A27" s="1841" t="s">
        <v>2932</v>
      </c>
      <c r="B27" s="1849" t="s">
        <v>2906</v>
      </c>
    </row>
    <row r="28" spans="1:2" s="1008" customFormat="1" ht="26.25" x14ac:dyDescent="0.25">
      <c r="A28" s="1852" t="s">
        <v>2933</v>
      </c>
      <c r="B28" s="1849" t="s">
        <v>692</v>
      </c>
    </row>
    <row r="29" spans="1:2" s="1008" customFormat="1" ht="15.75" customHeight="1" x14ac:dyDescent="0.25">
      <c r="A29" s="1843"/>
      <c r="B29" s="1850" t="s">
        <v>2918</v>
      </c>
    </row>
    <row r="30" spans="1:2" s="1008" customFormat="1" ht="26.25" x14ac:dyDescent="0.25">
      <c r="A30" s="1843"/>
      <c r="B30" s="1850" t="s">
        <v>2919</v>
      </c>
    </row>
    <row r="31" spans="1:2" s="1008" customFormat="1" ht="26.25" x14ac:dyDescent="0.25">
      <c r="A31" s="1843"/>
      <c r="B31" s="1850" t="s">
        <v>2920</v>
      </c>
    </row>
    <row r="32" spans="1:2" s="1008" customFormat="1" ht="26.25" x14ac:dyDescent="0.25">
      <c r="A32" s="1843"/>
      <c r="B32" s="1850" t="s">
        <v>2921</v>
      </c>
    </row>
    <row r="33" spans="1:2" s="1008" customFormat="1" ht="39" x14ac:dyDescent="0.25">
      <c r="A33" s="1843"/>
      <c r="B33" s="1850" t="s">
        <v>2922</v>
      </c>
    </row>
    <row r="34" spans="1:2" s="1008" customFormat="1" ht="26.25" x14ac:dyDescent="0.25">
      <c r="A34" s="1843"/>
      <c r="B34" s="1850" t="s">
        <v>2923</v>
      </c>
    </row>
    <row r="35" spans="1:2" s="1008" customFormat="1" ht="26.25" x14ac:dyDescent="0.25">
      <c r="A35" s="1843"/>
      <c r="B35" s="1850" t="s">
        <v>699</v>
      </c>
    </row>
    <row r="36" spans="1:2" s="1008" customFormat="1" ht="26.25" x14ac:dyDescent="0.25">
      <c r="A36" s="1843"/>
      <c r="B36" s="1850" t="s">
        <v>700</v>
      </c>
    </row>
    <row r="37" spans="1:2" s="1008" customFormat="1" ht="26.25" x14ac:dyDescent="0.25">
      <c r="A37" s="1843"/>
      <c r="B37" s="1850" t="s">
        <v>701</v>
      </c>
    </row>
    <row r="38" spans="1:2" s="1008" customFormat="1" x14ac:dyDescent="0.25">
      <c r="A38" s="1843"/>
      <c r="B38" s="1850" t="s">
        <v>702</v>
      </c>
    </row>
    <row r="39" spans="1:2" s="1008" customFormat="1" x14ac:dyDescent="0.25">
      <c r="A39" s="1843"/>
      <c r="B39" s="1850" t="s">
        <v>703</v>
      </c>
    </row>
    <row r="40" spans="1:2" s="1008" customFormat="1" x14ac:dyDescent="0.25">
      <c r="A40" s="1843"/>
      <c r="B40" s="1850" t="s">
        <v>704</v>
      </c>
    </row>
    <row r="41" spans="1:2" s="1008" customFormat="1" x14ac:dyDescent="0.25">
      <c r="A41" s="1843"/>
      <c r="B41" s="1850" t="s">
        <v>2924</v>
      </c>
    </row>
    <row r="42" spans="1:2" s="1008" customFormat="1" ht="26.25" x14ac:dyDescent="0.25">
      <c r="A42" s="1843" t="s">
        <v>2934</v>
      </c>
      <c r="B42" s="1849" t="s">
        <v>2925</v>
      </c>
    </row>
    <row r="43" spans="1:2" s="1008" customFormat="1" ht="39" x14ac:dyDescent="0.25">
      <c r="A43" s="1843" t="s">
        <v>2935</v>
      </c>
      <c r="B43" s="1665" t="s">
        <v>2908</v>
      </c>
    </row>
    <row r="44" spans="1:2" s="1008" customFormat="1" x14ac:dyDescent="0.25"/>
    <row r="45" spans="1:2" s="1008" customFormat="1" x14ac:dyDescent="0.25"/>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FB4C1-3909-4931-A084-2B6B7EF0BC9B}">
  <sheetPr codeName="List13">
    <tabColor theme="4"/>
  </sheetPr>
  <dimension ref="A1:IR133"/>
  <sheetViews>
    <sheetView workbookViewId="0">
      <selection activeCell="C123" sqref="C123"/>
    </sheetView>
  </sheetViews>
  <sheetFormatPr defaultRowHeight="15" x14ac:dyDescent="0.25"/>
  <cols>
    <col min="1" max="1" width="5.7109375" style="1099" customWidth="1"/>
    <col min="2" max="2" width="9.7109375" style="1008" customWidth="1"/>
    <col min="3" max="3" width="45.7109375" style="1008" customWidth="1"/>
    <col min="4" max="4" width="6.7109375" style="1088" customWidth="1"/>
    <col min="5" max="5" width="10.7109375" style="1029" customWidth="1"/>
    <col min="6" max="6" width="11.7109375" style="1029" customWidth="1"/>
    <col min="7" max="7" width="12.7109375" style="1126" customWidth="1"/>
    <col min="8" max="256" width="9.140625" style="1008"/>
    <col min="257" max="257" width="7.5703125" style="1008" customWidth="1"/>
    <col min="258" max="258" width="29.85546875" style="1008" customWidth="1"/>
    <col min="259" max="259" width="8.7109375" style="1008" customWidth="1"/>
    <col min="260" max="260" width="12.28515625" style="1008" customWidth="1"/>
    <col min="261" max="261" width="14.5703125" style="1008" customWidth="1"/>
    <col min="262" max="262" width="14.140625" style="1008" customWidth="1"/>
    <col min="263" max="512" width="9.140625" style="1008"/>
    <col min="513" max="513" width="7.5703125" style="1008" customWidth="1"/>
    <col min="514" max="514" width="29.85546875" style="1008" customWidth="1"/>
    <col min="515" max="515" width="8.7109375" style="1008" customWidth="1"/>
    <col min="516" max="516" width="12.28515625" style="1008" customWidth="1"/>
    <col min="517" max="517" width="14.5703125" style="1008" customWidth="1"/>
    <col min="518" max="518" width="14.140625" style="1008" customWidth="1"/>
    <col min="519" max="768" width="9.140625" style="1008"/>
    <col min="769" max="769" width="7.5703125" style="1008" customWidth="1"/>
    <col min="770" max="770" width="29.85546875" style="1008" customWidth="1"/>
    <col min="771" max="771" width="8.7109375" style="1008" customWidth="1"/>
    <col min="772" max="772" width="12.28515625" style="1008" customWidth="1"/>
    <col min="773" max="773" width="14.5703125" style="1008" customWidth="1"/>
    <col min="774" max="774" width="14.140625" style="1008" customWidth="1"/>
    <col min="775" max="1024" width="9.140625" style="1008"/>
    <col min="1025" max="1025" width="7.5703125" style="1008" customWidth="1"/>
    <col min="1026" max="1026" width="29.85546875" style="1008" customWidth="1"/>
    <col min="1027" max="1027" width="8.7109375" style="1008" customWidth="1"/>
    <col min="1028" max="1028" width="12.28515625" style="1008" customWidth="1"/>
    <col min="1029" max="1029" width="14.5703125" style="1008" customWidth="1"/>
    <col min="1030" max="1030" width="14.140625" style="1008" customWidth="1"/>
    <col min="1031" max="1280" width="9.140625" style="1008"/>
    <col min="1281" max="1281" width="7.5703125" style="1008" customWidth="1"/>
    <col min="1282" max="1282" width="29.85546875" style="1008" customWidth="1"/>
    <col min="1283" max="1283" width="8.7109375" style="1008" customWidth="1"/>
    <col min="1284" max="1284" width="12.28515625" style="1008" customWidth="1"/>
    <col min="1285" max="1285" width="14.5703125" style="1008" customWidth="1"/>
    <col min="1286" max="1286" width="14.140625" style="1008" customWidth="1"/>
    <col min="1287" max="1536" width="9.140625" style="1008"/>
    <col min="1537" max="1537" width="7.5703125" style="1008" customWidth="1"/>
    <col min="1538" max="1538" width="29.85546875" style="1008" customWidth="1"/>
    <col min="1539" max="1539" width="8.7109375" style="1008" customWidth="1"/>
    <col min="1540" max="1540" width="12.28515625" style="1008" customWidth="1"/>
    <col min="1541" max="1541" width="14.5703125" style="1008" customWidth="1"/>
    <col min="1542" max="1542" width="14.140625" style="1008" customWidth="1"/>
    <col min="1543" max="1792" width="9.140625" style="1008"/>
    <col min="1793" max="1793" width="7.5703125" style="1008" customWidth="1"/>
    <col min="1794" max="1794" width="29.85546875" style="1008" customWidth="1"/>
    <col min="1795" max="1795" width="8.7109375" style="1008" customWidth="1"/>
    <col min="1796" max="1796" width="12.28515625" style="1008" customWidth="1"/>
    <col min="1797" max="1797" width="14.5703125" style="1008" customWidth="1"/>
    <col min="1798" max="1798" width="14.140625" style="1008" customWidth="1"/>
    <col min="1799" max="2048" width="9.140625" style="1008"/>
    <col min="2049" max="2049" width="7.5703125" style="1008" customWidth="1"/>
    <col min="2050" max="2050" width="29.85546875" style="1008" customWidth="1"/>
    <col min="2051" max="2051" width="8.7109375" style="1008" customWidth="1"/>
    <col min="2052" max="2052" width="12.28515625" style="1008" customWidth="1"/>
    <col min="2053" max="2053" width="14.5703125" style="1008" customWidth="1"/>
    <col min="2054" max="2054" width="14.140625" style="1008" customWidth="1"/>
    <col min="2055" max="2304" width="9.140625" style="1008"/>
    <col min="2305" max="2305" width="7.5703125" style="1008" customWidth="1"/>
    <col min="2306" max="2306" width="29.85546875" style="1008" customWidth="1"/>
    <col min="2307" max="2307" width="8.7109375" style="1008" customWidth="1"/>
    <col min="2308" max="2308" width="12.28515625" style="1008" customWidth="1"/>
    <col min="2309" max="2309" width="14.5703125" style="1008" customWidth="1"/>
    <col min="2310" max="2310" width="14.140625" style="1008" customWidth="1"/>
    <col min="2311" max="2560" width="9.140625" style="1008"/>
    <col min="2561" max="2561" width="7.5703125" style="1008" customWidth="1"/>
    <col min="2562" max="2562" width="29.85546875" style="1008" customWidth="1"/>
    <col min="2563" max="2563" width="8.7109375" style="1008" customWidth="1"/>
    <col min="2564" max="2564" width="12.28515625" style="1008" customWidth="1"/>
    <col min="2565" max="2565" width="14.5703125" style="1008" customWidth="1"/>
    <col min="2566" max="2566" width="14.140625" style="1008" customWidth="1"/>
    <col min="2567" max="2816" width="9.140625" style="1008"/>
    <col min="2817" max="2817" width="7.5703125" style="1008" customWidth="1"/>
    <col min="2818" max="2818" width="29.85546875" style="1008" customWidth="1"/>
    <col min="2819" max="2819" width="8.7109375" style="1008" customWidth="1"/>
    <col min="2820" max="2820" width="12.28515625" style="1008" customWidth="1"/>
    <col min="2821" max="2821" width="14.5703125" style="1008" customWidth="1"/>
    <col min="2822" max="2822" width="14.140625" style="1008" customWidth="1"/>
    <col min="2823" max="3072" width="9.140625" style="1008"/>
    <col min="3073" max="3073" width="7.5703125" style="1008" customWidth="1"/>
    <col min="3074" max="3074" width="29.85546875" style="1008" customWidth="1"/>
    <col min="3075" max="3075" width="8.7109375" style="1008" customWidth="1"/>
    <col min="3076" max="3076" width="12.28515625" style="1008" customWidth="1"/>
    <col min="3077" max="3077" width="14.5703125" style="1008" customWidth="1"/>
    <col min="3078" max="3078" width="14.140625" style="1008" customWidth="1"/>
    <col min="3079" max="3328" width="9.140625" style="1008"/>
    <col min="3329" max="3329" width="7.5703125" style="1008" customWidth="1"/>
    <col min="3330" max="3330" width="29.85546875" style="1008" customWidth="1"/>
    <col min="3331" max="3331" width="8.7109375" style="1008" customWidth="1"/>
    <col min="3332" max="3332" width="12.28515625" style="1008" customWidth="1"/>
    <col min="3333" max="3333" width="14.5703125" style="1008" customWidth="1"/>
    <col min="3334" max="3334" width="14.140625" style="1008" customWidth="1"/>
    <col min="3335" max="3584" width="9.140625" style="1008"/>
    <col min="3585" max="3585" width="7.5703125" style="1008" customWidth="1"/>
    <col min="3586" max="3586" width="29.85546875" style="1008" customWidth="1"/>
    <col min="3587" max="3587" width="8.7109375" style="1008" customWidth="1"/>
    <col min="3588" max="3588" width="12.28515625" style="1008" customWidth="1"/>
    <col min="3589" max="3589" width="14.5703125" style="1008" customWidth="1"/>
    <col min="3590" max="3590" width="14.140625" style="1008" customWidth="1"/>
    <col min="3591" max="3840" width="9.140625" style="1008"/>
    <col min="3841" max="3841" width="7.5703125" style="1008" customWidth="1"/>
    <col min="3842" max="3842" width="29.85546875" style="1008" customWidth="1"/>
    <col min="3843" max="3843" width="8.7109375" style="1008" customWidth="1"/>
    <col min="3844" max="3844" width="12.28515625" style="1008" customWidth="1"/>
    <col min="3845" max="3845" width="14.5703125" style="1008" customWidth="1"/>
    <col min="3846" max="3846" width="14.140625" style="1008" customWidth="1"/>
    <col min="3847" max="4096" width="9.140625" style="1008"/>
    <col min="4097" max="4097" width="7.5703125" style="1008" customWidth="1"/>
    <col min="4098" max="4098" width="29.85546875" style="1008" customWidth="1"/>
    <col min="4099" max="4099" width="8.7109375" style="1008" customWidth="1"/>
    <col min="4100" max="4100" width="12.28515625" style="1008" customWidth="1"/>
    <col min="4101" max="4101" width="14.5703125" style="1008" customWidth="1"/>
    <col min="4102" max="4102" width="14.140625" style="1008" customWidth="1"/>
    <col min="4103" max="4352" width="9.140625" style="1008"/>
    <col min="4353" max="4353" width="7.5703125" style="1008" customWidth="1"/>
    <col min="4354" max="4354" width="29.85546875" style="1008" customWidth="1"/>
    <col min="4355" max="4355" width="8.7109375" style="1008" customWidth="1"/>
    <col min="4356" max="4356" width="12.28515625" style="1008" customWidth="1"/>
    <col min="4357" max="4357" width="14.5703125" style="1008" customWidth="1"/>
    <col min="4358" max="4358" width="14.140625" style="1008" customWidth="1"/>
    <col min="4359" max="4608" width="9.140625" style="1008"/>
    <col min="4609" max="4609" width="7.5703125" style="1008" customWidth="1"/>
    <col min="4610" max="4610" width="29.85546875" style="1008" customWidth="1"/>
    <col min="4611" max="4611" width="8.7109375" style="1008" customWidth="1"/>
    <col min="4612" max="4612" width="12.28515625" style="1008" customWidth="1"/>
    <col min="4613" max="4613" width="14.5703125" style="1008" customWidth="1"/>
    <col min="4614" max="4614" width="14.140625" style="1008" customWidth="1"/>
    <col min="4615" max="4864" width="9.140625" style="1008"/>
    <col min="4865" max="4865" width="7.5703125" style="1008" customWidth="1"/>
    <col min="4866" max="4866" width="29.85546875" style="1008" customWidth="1"/>
    <col min="4867" max="4867" width="8.7109375" style="1008" customWidth="1"/>
    <col min="4868" max="4868" width="12.28515625" style="1008" customWidth="1"/>
    <col min="4869" max="4869" width="14.5703125" style="1008" customWidth="1"/>
    <col min="4870" max="4870" width="14.140625" style="1008" customWidth="1"/>
    <col min="4871" max="5120" width="9.140625" style="1008"/>
    <col min="5121" max="5121" width="7.5703125" style="1008" customWidth="1"/>
    <col min="5122" max="5122" width="29.85546875" style="1008" customWidth="1"/>
    <col min="5123" max="5123" width="8.7109375" style="1008" customWidth="1"/>
    <col min="5124" max="5124" width="12.28515625" style="1008" customWidth="1"/>
    <col min="5125" max="5125" width="14.5703125" style="1008" customWidth="1"/>
    <col min="5126" max="5126" width="14.140625" style="1008" customWidth="1"/>
    <col min="5127" max="5376" width="9.140625" style="1008"/>
    <col min="5377" max="5377" width="7.5703125" style="1008" customWidth="1"/>
    <col min="5378" max="5378" width="29.85546875" style="1008" customWidth="1"/>
    <col min="5379" max="5379" width="8.7109375" style="1008" customWidth="1"/>
    <col min="5380" max="5380" width="12.28515625" style="1008" customWidth="1"/>
    <col min="5381" max="5381" width="14.5703125" style="1008" customWidth="1"/>
    <col min="5382" max="5382" width="14.140625" style="1008" customWidth="1"/>
    <col min="5383" max="5632" width="9.140625" style="1008"/>
    <col min="5633" max="5633" width="7.5703125" style="1008" customWidth="1"/>
    <col min="5634" max="5634" width="29.85546875" style="1008" customWidth="1"/>
    <col min="5635" max="5635" width="8.7109375" style="1008" customWidth="1"/>
    <col min="5636" max="5636" width="12.28515625" style="1008" customWidth="1"/>
    <col min="5637" max="5637" width="14.5703125" style="1008" customWidth="1"/>
    <col min="5638" max="5638" width="14.140625" style="1008" customWidth="1"/>
    <col min="5639" max="5888" width="9.140625" style="1008"/>
    <col min="5889" max="5889" width="7.5703125" style="1008" customWidth="1"/>
    <col min="5890" max="5890" width="29.85546875" style="1008" customWidth="1"/>
    <col min="5891" max="5891" width="8.7109375" style="1008" customWidth="1"/>
    <col min="5892" max="5892" width="12.28515625" style="1008" customWidth="1"/>
    <col min="5893" max="5893" width="14.5703125" style="1008" customWidth="1"/>
    <col min="5894" max="5894" width="14.140625" style="1008" customWidth="1"/>
    <col min="5895" max="6144" width="9.140625" style="1008"/>
    <col min="6145" max="6145" width="7.5703125" style="1008" customWidth="1"/>
    <col min="6146" max="6146" width="29.85546875" style="1008" customWidth="1"/>
    <col min="6147" max="6147" width="8.7109375" style="1008" customWidth="1"/>
    <col min="6148" max="6148" width="12.28515625" style="1008" customWidth="1"/>
    <col min="6149" max="6149" width="14.5703125" style="1008" customWidth="1"/>
    <col min="6150" max="6150" width="14.140625" style="1008" customWidth="1"/>
    <col min="6151" max="6400" width="9.140625" style="1008"/>
    <col min="6401" max="6401" width="7.5703125" style="1008" customWidth="1"/>
    <col min="6402" max="6402" width="29.85546875" style="1008" customWidth="1"/>
    <col min="6403" max="6403" width="8.7109375" style="1008" customWidth="1"/>
    <col min="6404" max="6404" width="12.28515625" style="1008" customWidth="1"/>
    <col min="6405" max="6405" width="14.5703125" style="1008" customWidth="1"/>
    <col min="6406" max="6406" width="14.140625" style="1008" customWidth="1"/>
    <col min="6407" max="6656" width="9.140625" style="1008"/>
    <col min="6657" max="6657" width="7.5703125" style="1008" customWidth="1"/>
    <col min="6658" max="6658" width="29.85546875" style="1008" customWidth="1"/>
    <col min="6659" max="6659" width="8.7109375" style="1008" customWidth="1"/>
    <col min="6660" max="6660" width="12.28515625" style="1008" customWidth="1"/>
    <col min="6661" max="6661" width="14.5703125" style="1008" customWidth="1"/>
    <col min="6662" max="6662" width="14.140625" style="1008" customWidth="1"/>
    <col min="6663" max="6912" width="9.140625" style="1008"/>
    <col min="6913" max="6913" width="7.5703125" style="1008" customWidth="1"/>
    <col min="6914" max="6914" width="29.85546875" style="1008" customWidth="1"/>
    <col min="6915" max="6915" width="8.7109375" style="1008" customWidth="1"/>
    <col min="6916" max="6916" width="12.28515625" style="1008" customWidth="1"/>
    <col min="6917" max="6917" width="14.5703125" style="1008" customWidth="1"/>
    <col min="6918" max="6918" width="14.140625" style="1008" customWidth="1"/>
    <col min="6919" max="7168" width="9.140625" style="1008"/>
    <col min="7169" max="7169" width="7.5703125" style="1008" customWidth="1"/>
    <col min="7170" max="7170" width="29.85546875" style="1008" customWidth="1"/>
    <col min="7171" max="7171" width="8.7109375" style="1008" customWidth="1"/>
    <col min="7172" max="7172" width="12.28515625" style="1008" customWidth="1"/>
    <col min="7173" max="7173" width="14.5703125" style="1008" customWidth="1"/>
    <col min="7174" max="7174" width="14.140625" style="1008" customWidth="1"/>
    <col min="7175" max="7424" width="9.140625" style="1008"/>
    <col min="7425" max="7425" width="7.5703125" style="1008" customWidth="1"/>
    <col min="7426" max="7426" width="29.85546875" style="1008" customWidth="1"/>
    <col min="7427" max="7427" width="8.7109375" style="1008" customWidth="1"/>
    <col min="7428" max="7428" width="12.28515625" style="1008" customWidth="1"/>
    <col min="7429" max="7429" width="14.5703125" style="1008" customWidth="1"/>
    <col min="7430" max="7430" width="14.140625" style="1008" customWidth="1"/>
    <col min="7431" max="7680" width="9.140625" style="1008"/>
    <col min="7681" max="7681" width="7.5703125" style="1008" customWidth="1"/>
    <col min="7682" max="7682" width="29.85546875" style="1008" customWidth="1"/>
    <col min="7683" max="7683" width="8.7109375" style="1008" customWidth="1"/>
    <col min="7684" max="7684" width="12.28515625" style="1008" customWidth="1"/>
    <col min="7685" max="7685" width="14.5703125" style="1008" customWidth="1"/>
    <col min="7686" max="7686" width="14.140625" style="1008" customWidth="1"/>
    <col min="7687" max="7936" width="9.140625" style="1008"/>
    <col min="7937" max="7937" width="7.5703125" style="1008" customWidth="1"/>
    <col min="7938" max="7938" width="29.85546875" style="1008" customWidth="1"/>
    <col min="7939" max="7939" width="8.7109375" style="1008" customWidth="1"/>
    <col min="7940" max="7940" width="12.28515625" style="1008" customWidth="1"/>
    <col min="7941" max="7941" width="14.5703125" style="1008" customWidth="1"/>
    <col min="7942" max="7942" width="14.140625" style="1008" customWidth="1"/>
    <col min="7943" max="8192" width="9.140625" style="1008"/>
    <col min="8193" max="8193" width="7.5703125" style="1008" customWidth="1"/>
    <col min="8194" max="8194" width="29.85546875" style="1008" customWidth="1"/>
    <col min="8195" max="8195" width="8.7109375" style="1008" customWidth="1"/>
    <col min="8196" max="8196" width="12.28515625" style="1008" customWidth="1"/>
    <col min="8197" max="8197" width="14.5703125" style="1008" customWidth="1"/>
    <col min="8198" max="8198" width="14.140625" style="1008" customWidth="1"/>
    <col min="8199" max="8448" width="9.140625" style="1008"/>
    <col min="8449" max="8449" width="7.5703125" style="1008" customWidth="1"/>
    <col min="8450" max="8450" width="29.85546875" style="1008" customWidth="1"/>
    <col min="8451" max="8451" width="8.7109375" style="1008" customWidth="1"/>
    <col min="8452" max="8452" width="12.28515625" style="1008" customWidth="1"/>
    <col min="8453" max="8453" width="14.5703125" style="1008" customWidth="1"/>
    <col min="8454" max="8454" width="14.140625" style="1008" customWidth="1"/>
    <col min="8455" max="8704" width="9.140625" style="1008"/>
    <col min="8705" max="8705" width="7.5703125" style="1008" customWidth="1"/>
    <col min="8706" max="8706" width="29.85546875" style="1008" customWidth="1"/>
    <col min="8707" max="8707" width="8.7109375" style="1008" customWidth="1"/>
    <col min="8708" max="8708" width="12.28515625" style="1008" customWidth="1"/>
    <col min="8709" max="8709" width="14.5703125" style="1008" customWidth="1"/>
    <col min="8710" max="8710" width="14.140625" style="1008" customWidth="1"/>
    <col min="8711" max="8960" width="9.140625" style="1008"/>
    <col min="8961" max="8961" width="7.5703125" style="1008" customWidth="1"/>
    <col min="8962" max="8962" width="29.85546875" style="1008" customWidth="1"/>
    <col min="8963" max="8963" width="8.7109375" style="1008" customWidth="1"/>
    <col min="8964" max="8964" width="12.28515625" style="1008" customWidth="1"/>
    <col min="8965" max="8965" width="14.5703125" style="1008" customWidth="1"/>
    <col min="8966" max="8966" width="14.140625" style="1008" customWidth="1"/>
    <col min="8967" max="9216" width="9.140625" style="1008"/>
    <col min="9217" max="9217" width="7.5703125" style="1008" customWidth="1"/>
    <col min="9218" max="9218" width="29.85546875" style="1008" customWidth="1"/>
    <col min="9219" max="9219" width="8.7109375" style="1008" customWidth="1"/>
    <col min="9220" max="9220" width="12.28515625" style="1008" customWidth="1"/>
    <col min="9221" max="9221" width="14.5703125" style="1008" customWidth="1"/>
    <col min="9222" max="9222" width="14.140625" style="1008" customWidth="1"/>
    <col min="9223" max="9472" width="9.140625" style="1008"/>
    <col min="9473" max="9473" width="7.5703125" style="1008" customWidth="1"/>
    <col min="9474" max="9474" width="29.85546875" style="1008" customWidth="1"/>
    <col min="9475" max="9475" width="8.7109375" style="1008" customWidth="1"/>
    <col min="9476" max="9476" width="12.28515625" style="1008" customWidth="1"/>
    <col min="9477" max="9477" width="14.5703125" style="1008" customWidth="1"/>
    <col min="9478" max="9478" width="14.140625" style="1008" customWidth="1"/>
    <col min="9479" max="9728" width="9.140625" style="1008"/>
    <col min="9729" max="9729" width="7.5703125" style="1008" customWidth="1"/>
    <col min="9730" max="9730" width="29.85546875" style="1008" customWidth="1"/>
    <col min="9731" max="9731" width="8.7109375" style="1008" customWidth="1"/>
    <col min="9732" max="9732" width="12.28515625" style="1008" customWidth="1"/>
    <col min="9733" max="9733" width="14.5703125" style="1008" customWidth="1"/>
    <col min="9734" max="9734" width="14.140625" style="1008" customWidth="1"/>
    <col min="9735" max="9984" width="9.140625" style="1008"/>
    <col min="9985" max="9985" width="7.5703125" style="1008" customWidth="1"/>
    <col min="9986" max="9986" width="29.85546875" style="1008" customWidth="1"/>
    <col min="9987" max="9987" width="8.7109375" style="1008" customWidth="1"/>
    <col min="9988" max="9988" width="12.28515625" style="1008" customWidth="1"/>
    <col min="9989" max="9989" width="14.5703125" style="1008" customWidth="1"/>
    <col min="9990" max="9990" width="14.140625" style="1008" customWidth="1"/>
    <col min="9991" max="10240" width="9.140625" style="1008"/>
    <col min="10241" max="10241" width="7.5703125" style="1008" customWidth="1"/>
    <col min="10242" max="10242" width="29.85546875" style="1008" customWidth="1"/>
    <col min="10243" max="10243" width="8.7109375" style="1008" customWidth="1"/>
    <col min="10244" max="10244" width="12.28515625" style="1008" customWidth="1"/>
    <col min="10245" max="10245" width="14.5703125" style="1008" customWidth="1"/>
    <col min="10246" max="10246" width="14.140625" style="1008" customWidth="1"/>
    <col min="10247" max="10496" width="9.140625" style="1008"/>
    <col min="10497" max="10497" width="7.5703125" style="1008" customWidth="1"/>
    <col min="10498" max="10498" width="29.85546875" style="1008" customWidth="1"/>
    <col min="10499" max="10499" width="8.7109375" style="1008" customWidth="1"/>
    <col min="10500" max="10500" width="12.28515625" style="1008" customWidth="1"/>
    <col min="10501" max="10501" width="14.5703125" style="1008" customWidth="1"/>
    <col min="10502" max="10502" width="14.140625" style="1008" customWidth="1"/>
    <col min="10503" max="10752" width="9.140625" style="1008"/>
    <col min="10753" max="10753" width="7.5703125" style="1008" customWidth="1"/>
    <col min="10754" max="10754" width="29.85546875" style="1008" customWidth="1"/>
    <col min="10755" max="10755" width="8.7109375" style="1008" customWidth="1"/>
    <col min="10756" max="10756" width="12.28515625" style="1008" customWidth="1"/>
    <col min="10757" max="10757" width="14.5703125" style="1008" customWidth="1"/>
    <col min="10758" max="10758" width="14.140625" style="1008" customWidth="1"/>
    <col min="10759" max="11008" width="9.140625" style="1008"/>
    <col min="11009" max="11009" width="7.5703125" style="1008" customWidth="1"/>
    <col min="11010" max="11010" width="29.85546875" style="1008" customWidth="1"/>
    <col min="11011" max="11011" width="8.7109375" style="1008" customWidth="1"/>
    <col min="11012" max="11012" width="12.28515625" style="1008" customWidth="1"/>
    <col min="11013" max="11013" width="14.5703125" style="1008" customWidth="1"/>
    <col min="11014" max="11014" width="14.140625" style="1008" customWidth="1"/>
    <col min="11015" max="11264" width="9.140625" style="1008"/>
    <col min="11265" max="11265" width="7.5703125" style="1008" customWidth="1"/>
    <col min="11266" max="11266" width="29.85546875" style="1008" customWidth="1"/>
    <col min="11267" max="11267" width="8.7109375" style="1008" customWidth="1"/>
    <col min="11268" max="11268" width="12.28515625" style="1008" customWidth="1"/>
    <col min="11269" max="11269" width="14.5703125" style="1008" customWidth="1"/>
    <col min="11270" max="11270" width="14.140625" style="1008" customWidth="1"/>
    <col min="11271" max="11520" width="9.140625" style="1008"/>
    <col min="11521" max="11521" width="7.5703125" style="1008" customWidth="1"/>
    <col min="11522" max="11522" width="29.85546875" style="1008" customWidth="1"/>
    <col min="11523" max="11523" width="8.7109375" style="1008" customWidth="1"/>
    <col min="11524" max="11524" width="12.28515625" style="1008" customWidth="1"/>
    <col min="11525" max="11525" width="14.5703125" style="1008" customWidth="1"/>
    <col min="11526" max="11526" width="14.140625" style="1008" customWidth="1"/>
    <col min="11527" max="11776" width="9.140625" style="1008"/>
    <col min="11777" max="11777" width="7.5703125" style="1008" customWidth="1"/>
    <col min="11778" max="11778" width="29.85546875" style="1008" customWidth="1"/>
    <col min="11779" max="11779" width="8.7109375" style="1008" customWidth="1"/>
    <col min="11780" max="11780" width="12.28515625" style="1008" customWidth="1"/>
    <col min="11781" max="11781" width="14.5703125" style="1008" customWidth="1"/>
    <col min="11782" max="11782" width="14.140625" style="1008" customWidth="1"/>
    <col min="11783" max="12032" width="9.140625" style="1008"/>
    <col min="12033" max="12033" width="7.5703125" style="1008" customWidth="1"/>
    <col min="12034" max="12034" width="29.85546875" style="1008" customWidth="1"/>
    <col min="12035" max="12035" width="8.7109375" style="1008" customWidth="1"/>
    <col min="12036" max="12036" width="12.28515625" style="1008" customWidth="1"/>
    <col min="12037" max="12037" width="14.5703125" style="1008" customWidth="1"/>
    <col min="12038" max="12038" width="14.140625" style="1008" customWidth="1"/>
    <col min="12039" max="12288" width="9.140625" style="1008"/>
    <col min="12289" max="12289" width="7.5703125" style="1008" customWidth="1"/>
    <col min="12290" max="12290" width="29.85546875" style="1008" customWidth="1"/>
    <col min="12291" max="12291" width="8.7109375" style="1008" customWidth="1"/>
    <col min="12292" max="12292" width="12.28515625" style="1008" customWidth="1"/>
    <col min="12293" max="12293" width="14.5703125" style="1008" customWidth="1"/>
    <col min="12294" max="12294" width="14.140625" style="1008" customWidth="1"/>
    <col min="12295" max="12544" width="9.140625" style="1008"/>
    <col min="12545" max="12545" width="7.5703125" style="1008" customWidth="1"/>
    <col min="12546" max="12546" width="29.85546875" style="1008" customWidth="1"/>
    <col min="12547" max="12547" width="8.7109375" style="1008" customWidth="1"/>
    <col min="12548" max="12548" width="12.28515625" style="1008" customWidth="1"/>
    <col min="12549" max="12549" width="14.5703125" style="1008" customWidth="1"/>
    <col min="12550" max="12550" width="14.140625" style="1008" customWidth="1"/>
    <col min="12551" max="12800" width="9.140625" style="1008"/>
    <col min="12801" max="12801" width="7.5703125" style="1008" customWidth="1"/>
    <col min="12802" max="12802" width="29.85546875" style="1008" customWidth="1"/>
    <col min="12803" max="12803" width="8.7109375" style="1008" customWidth="1"/>
    <col min="12804" max="12804" width="12.28515625" style="1008" customWidth="1"/>
    <col min="12805" max="12805" width="14.5703125" style="1008" customWidth="1"/>
    <col min="12806" max="12806" width="14.140625" style="1008" customWidth="1"/>
    <col min="12807" max="13056" width="9.140625" style="1008"/>
    <col min="13057" max="13057" width="7.5703125" style="1008" customWidth="1"/>
    <col min="13058" max="13058" width="29.85546875" style="1008" customWidth="1"/>
    <col min="13059" max="13059" width="8.7109375" style="1008" customWidth="1"/>
    <col min="13060" max="13060" width="12.28515625" style="1008" customWidth="1"/>
    <col min="13061" max="13061" width="14.5703125" style="1008" customWidth="1"/>
    <col min="13062" max="13062" width="14.140625" style="1008" customWidth="1"/>
    <col min="13063" max="13312" width="9.140625" style="1008"/>
    <col min="13313" max="13313" width="7.5703125" style="1008" customWidth="1"/>
    <col min="13314" max="13314" width="29.85546875" style="1008" customWidth="1"/>
    <col min="13315" max="13315" width="8.7109375" style="1008" customWidth="1"/>
    <col min="13316" max="13316" width="12.28515625" style="1008" customWidth="1"/>
    <col min="13317" max="13317" width="14.5703125" style="1008" customWidth="1"/>
    <col min="13318" max="13318" width="14.140625" style="1008" customWidth="1"/>
    <col min="13319" max="13568" width="9.140625" style="1008"/>
    <col min="13569" max="13569" width="7.5703125" style="1008" customWidth="1"/>
    <col min="13570" max="13570" width="29.85546875" style="1008" customWidth="1"/>
    <col min="13571" max="13571" width="8.7109375" style="1008" customWidth="1"/>
    <col min="13572" max="13572" width="12.28515625" style="1008" customWidth="1"/>
    <col min="13573" max="13573" width="14.5703125" style="1008" customWidth="1"/>
    <col min="13574" max="13574" width="14.140625" style="1008" customWidth="1"/>
    <col min="13575" max="13824" width="9.140625" style="1008"/>
    <col min="13825" max="13825" width="7.5703125" style="1008" customWidth="1"/>
    <col min="13826" max="13826" width="29.85546875" style="1008" customWidth="1"/>
    <col min="13827" max="13827" width="8.7109375" style="1008" customWidth="1"/>
    <col min="13828" max="13828" width="12.28515625" style="1008" customWidth="1"/>
    <col min="13829" max="13829" width="14.5703125" style="1008" customWidth="1"/>
    <col min="13830" max="13830" width="14.140625" style="1008" customWidth="1"/>
    <col min="13831" max="14080" width="9.140625" style="1008"/>
    <col min="14081" max="14081" width="7.5703125" style="1008" customWidth="1"/>
    <col min="14082" max="14082" width="29.85546875" style="1008" customWidth="1"/>
    <col min="14083" max="14083" width="8.7109375" style="1008" customWidth="1"/>
    <col min="14084" max="14084" width="12.28515625" style="1008" customWidth="1"/>
    <col min="14085" max="14085" width="14.5703125" style="1008" customWidth="1"/>
    <col min="14086" max="14086" width="14.140625" style="1008" customWidth="1"/>
    <col min="14087" max="14336" width="9.140625" style="1008"/>
    <col min="14337" max="14337" width="7.5703125" style="1008" customWidth="1"/>
    <col min="14338" max="14338" width="29.85546875" style="1008" customWidth="1"/>
    <col min="14339" max="14339" width="8.7109375" style="1008" customWidth="1"/>
    <col min="14340" max="14340" width="12.28515625" style="1008" customWidth="1"/>
    <col min="14341" max="14341" width="14.5703125" style="1008" customWidth="1"/>
    <col min="14342" max="14342" width="14.140625" style="1008" customWidth="1"/>
    <col min="14343" max="14592" width="9.140625" style="1008"/>
    <col min="14593" max="14593" width="7.5703125" style="1008" customWidth="1"/>
    <col min="14594" max="14594" width="29.85546875" style="1008" customWidth="1"/>
    <col min="14595" max="14595" width="8.7109375" style="1008" customWidth="1"/>
    <col min="14596" max="14596" width="12.28515625" style="1008" customWidth="1"/>
    <col min="14597" max="14597" width="14.5703125" style="1008" customWidth="1"/>
    <col min="14598" max="14598" width="14.140625" style="1008" customWidth="1"/>
    <col min="14599" max="14848" width="9.140625" style="1008"/>
    <col min="14849" max="14849" width="7.5703125" style="1008" customWidth="1"/>
    <col min="14850" max="14850" width="29.85546875" style="1008" customWidth="1"/>
    <col min="14851" max="14851" width="8.7109375" style="1008" customWidth="1"/>
    <col min="14852" max="14852" width="12.28515625" style="1008" customWidth="1"/>
    <col min="14853" max="14853" width="14.5703125" style="1008" customWidth="1"/>
    <col min="14854" max="14854" width="14.140625" style="1008" customWidth="1"/>
    <col min="14855" max="15104" width="9.140625" style="1008"/>
    <col min="15105" max="15105" width="7.5703125" style="1008" customWidth="1"/>
    <col min="15106" max="15106" width="29.85546875" style="1008" customWidth="1"/>
    <col min="15107" max="15107" width="8.7109375" style="1008" customWidth="1"/>
    <col min="15108" max="15108" width="12.28515625" style="1008" customWidth="1"/>
    <col min="15109" max="15109" width="14.5703125" style="1008" customWidth="1"/>
    <col min="15110" max="15110" width="14.140625" style="1008" customWidth="1"/>
    <col min="15111" max="15360" width="9.140625" style="1008"/>
    <col min="15361" max="15361" width="7.5703125" style="1008" customWidth="1"/>
    <col min="15362" max="15362" width="29.85546875" style="1008" customWidth="1"/>
    <col min="15363" max="15363" width="8.7109375" style="1008" customWidth="1"/>
    <col min="15364" max="15364" width="12.28515625" style="1008" customWidth="1"/>
    <col min="15365" max="15365" width="14.5703125" style="1008" customWidth="1"/>
    <col min="15366" max="15366" width="14.140625" style="1008" customWidth="1"/>
    <col min="15367" max="15616" width="9.140625" style="1008"/>
    <col min="15617" max="15617" width="7.5703125" style="1008" customWidth="1"/>
    <col min="15618" max="15618" width="29.85546875" style="1008" customWidth="1"/>
    <col min="15619" max="15619" width="8.7109375" style="1008" customWidth="1"/>
    <col min="15620" max="15620" width="12.28515625" style="1008" customWidth="1"/>
    <col min="15621" max="15621" width="14.5703125" style="1008" customWidth="1"/>
    <col min="15622" max="15622" width="14.140625" style="1008" customWidth="1"/>
    <col min="15623" max="15872" width="9.140625" style="1008"/>
    <col min="15873" max="15873" width="7.5703125" style="1008" customWidth="1"/>
    <col min="15874" max="15874" width="29.85546875" style="1008" customWidth="1"/>
    <col min="15875" max="15875" width="8.7109375" style="1008" customWidth="1"/>
    <col min="15876" max="15876" width="12.28515625" style="1008" customWidth="1"/>
    <col min="15877" max="15877" width="14.5703125" style="1008" customWidth="1"/>
    <col min="15878" max="15878" width="14.140625" style="1008" customWidth="1"/>
    <col min="15879" max="16128" width="9.140625" style="1008"/>
    <col min="16129" max="16129" width="7.5703125" style="1008" customWidth="1"/>
    <col min="16130" max="16130" width="29.85546875" style="1008" customWidth="1"/>
    <col min="16131" max="16131" width="8.7109375" style="1008" customWidth="1"/>
    <col min="16132" max="16132" width="12.28515625" style="1008" customWidth="1"/>
    <col min="16133" max="16133" width="14.5703125" style="1008" customWidth="1"/>
    <col min="16134" max="16134" width="14.140625" style="1008" customWidth="1"/>
    <col min="16135" max="16384" width="9.140625" style="1008"/>
  </cols>
  <sheetData>
    <row r="1" spans="1:252" s="481" customFormat="1" ht="15.75" x14ac:dyDescent="0.25">
      <c r="A1" s="812" t="s">
        <v>1486</v>
      </c>
      <c r="B1" s="1007"/>
      <c r="C1" s="812"/>
      <c r="D1" s="1061"/>
      <c r="E1" s="1022"/>
      <c r="F1" s="1030"/>
      <c r="G1" s="411"/>
      <c r="H1" s="967"/>
      <c r="J1" s="482"/>
      <c r="K1" s="807"/>
      <c r="L1" s="484"/>
      <c r="M1" s="482"/>
      <c r="N1" s="482"/>
      <c r="O1" s="482"/>
      <c r="P1" s="482"/>
      <c r="Q1" s="482"/>
      <c r="R1" s="482"/>
      <c r="S1" s="485"/>
      <c r="T1" s="485"/>
      <c r="U1" s="485"/>
      <c r="V1" s="485"/>
      <c r="W1" s="485"/>
      <c r="X1" s="485"/>
      <c r="Y1" s="485"/>
      <c r="Z1" s="485"/>
      <c r="AA1" s="485"/>
      <c r="AB1" s="485"/>
      <c r="AC1" s="485"/>
      <c r="AD1" s="485"/>
      <c r="AE1" s="485"/>
      <c r="AF1" s="485"/>
      <c r="AG1" s="485"/>
      <c r="AH1" s="485"/>
      <c r="AI1" s="485"/>
      <c r="AJ1" s="485"/>
      <c r="AK1" s="485"/>
      <c r="AL1" s="485"/>
      <c r="AM1" s="486"/>
      <c r="AN1" s="486"/>
      <c r="AO1" s="486"/>
      <c r="AP1" s="486"/>
      <c r="AQ1" s="486"/>
      <c r="AR1" s="486"/>
      <c r="AS1" s="486"/>
      <c r="AT1" s="486"/>
      <c r="AU1" s="486"/>
      <c r="AV1" s="486"/>
      <c r="AW1" s="486"/>
      <c r="AX1" s="486"/>
      <c r="AY1" s="486"/>
      <c r="AZ1" s="486"/>
      <c r="BA1" s="486"/>
      <c r="BB1" s="486"/>
      <c r="BC1" s="486"/>
      <c r="BD1" s="486"/>
      <c r="BE1" s="486"/>
      <c r="BF1" s="486"/>
      <c r="BG1" s="486"/>
      <c r="BH1" s="486"/>
      <c r="BI1" s="486"/>
      <c r="BJ1" s="486"/>
      <c r="BK1" s="486"/>
      <c r="BL1" s="486"/>
      <c r="BM1" s="486"/>
      <c r="BN1" s="486"/>
      <c r="BO1" s="486"/>
      <c r="BP1" s="486"/>
      <c r="BQ1" s="486"/>
      <c r="BR1" s="486"/>
      <c r="BS1" s="486"/>
      <c r="BT1" s="486"/>
      <c r="BU1" s="486"/>
      <c r="BV1" s="486"/>
      <c r="BW1" s="486"/>
      <c r="BX1" s="486"/>
      <c r="BY1" s="486"/>
      <c r="BZ1" s="486"/>
      <c r="CA1" s="486"/>
      <c r="CB1" s="487"/>
      <c r="CC1" s="487"/>
      <c r="CD1" s="487"/>
      <c r="CE1" s="487"/>
      <c r="CF1" s="487"/>
      <c r="CG1" s="487"/>
      <c r="CH1" s="487"/>
      <c r="CI1" s="487"/>
      <c r="CJ1" s="487"/>
      <c r="CK1" s="487"/>
      <c r="CL1" s="487"/>
      <c r="CM1" s="487"/>
      <c r="CN1" s="487"/>
      <c r="CO1" s="487"/>
      <c r="CP1" s="487"/>
      <c r="CQ1" s="487"/>
      <c r="CR1" s="487"/>
      <c r="CS1" s="487"/>
      <c r="CT1" s="487"/>
      <c r="CU1" s="487"/>
      <c r="CV1" s="487"/>
      <c r="CW1" s="487"/>
      <c r="CX1" s="487"/>
      <c r="CY1" s="487"/>
      <c r="CZ1" s="487"/>
      <c r="DA1" s="487"/>
      <c r="DB1" s="487"/>
      <c r="DC1" s="487"/>
      <c r="DD1" s="487"/>
      <c r="DE1" s="487"/>
      <c r="DF1" s="487"/>
      <c r="DG1" s="487"/>
      <c r="DH1" s="487"/>
      <c r="DI1" s="487"/>
      <c r="DJ1" s="487"/>
      <c r="DK1" s="487"/>
      <c r="DL1" s="487"/>
      <c r="DM1" s="487"/>
      <c r="DN1" s="487"/>
      <c r="DO1" s="487"/>
      <c r="DP1" s="487"/>
      <c r="DQ1" s="487"/>
      <c r="DR1" s="487"/>
      <c r="DS1" s="487"/>
      <c r="DT1" s="487"/>
      <c r="DU1" s="487"/>
      <c r="DV1" s="487"/>
      <c r="DW1" s="487"/>
      <c r="DX1" s="487"/>
      <c r="DY1" s="487"/>
      <c r="DZ1" s="487"/>
      <c r="EA1" s="487"/>
      <c r="EB1" s="487"/>
      <c r="EC1" s="487"/>
      <c r="ED1" s="487"/>
      <c r="EE1" s="487"/>
      <c r="EF1" s="487"/>
      <c r="EG1" s="487"/>
      <c r="EH1" s="487"/>
      <c r="EI1" s="487"/>
      <c r="EJ1" s="487"/>
      <c r="EK1" s="487"/>
      <c r="EL1" s="487"/>
      <c r="EM1" s="487"/>
      <c r="EN1" s="487"/>
      <c r="EO1" s="487"/>
      <c r="EP1" s="487"/>
      <c r="EQ1" s="487"/>
      <c r="ER1" s="487"/>
      <c r="ES1" s="487"/>
      <c r="ET1" s="487"/>
      <c r="EU1" s="487"/>
      <c r="EV1" s="487"/>
      <c r="EW1" s="487"/>
      <c r="EX1" s="487"/>
      <c r="EY1" s="487"/>
      <c r="EZ1" s="487"/>
      <c r="FA1" s="487"/>
      <c r="FB1" s="487"/>
      <c r="FC1" s="487"/>
      <c r="FD1" s="487"/>
      <c r="FE1" s="487"/>
      <c r="FF1" s="487"/>
      <c r="FG1" s="487"/>
      <c r="FH1" s="487"/>
      <c r="FI1" s="487"/>
      <c r="FJ1" s="487"/>
      <c r="FK1" s="487"/>
      <c r="FL1" s="487"/>
      <c r="FM1" s="487"/>
      <c r="FN1" s="487"/>
      <c r="FO1" s="487"/>
      <c r="FP1" s="487"/>
      <c r="FQ1" s="487"/>
      <c r="FR1" s="487"/>
      <c r="FS1" s="487"/>
      <c r="FT1" s="487"/>
      <c r="FU1" s="487"/>
      <c r="FV1" s="487"/>
      <c r="FW1" s="487"/>
      <c r="FX1" s="487"/>
      <c r="FY1" s="487"/>
      <c r="FZ1" s="487"/>
      <c r="GA1" s="487"/>
      <c r="GB1" s="487"/>
      <c r="GC1" s="487"/>
      <c r="GD1" s="487"/>
      <c r="GE1" s="487"/>
      <c r="GF1" s="487"/>
      <c r="GG1" s="487"/>
      <c r="GH1" s="487"/>
      <c r="GI1" s="487"/>
      <c r="GJ1" s="487"/>
      <c r="GK1" s="487"/>
      <c r="GL1" s="487"/>
      <c r="GM1" s="487"/>
      <c r="GN1" s="487"/>
      <c r="GO1" s="487"/>
      <c r="GP1" s="487"/>
      <c r="GQ1" s="487"/>
      <c r="GR1" s="487"/>
      <c r="GS1" s="487"/>
      <c r="GT1" s="487"/>
      <c r="GU1" s="487"/>
      <c r="GV1" s="487"/>
      <c r="GW1" s="487"/>
      <c r="GX1" s="487"/>
      <c r="GY1" s="487"/>
      <c r="GZ1" s="487"/>
      <c r="HA1" s="487"/>
      <c r="HB1" s="487"/>
      <c r="HC1" s="487"/>
      <c r="HD1" s="487"/>
      <c r="HE1" s="487"/>
      <c r="HF1" s="487"/>
      <c r="HG1" s="487"/>
      <c r="HH1" s="487"/>
      <c r="HI1" s="487"/>
      <c r="HJ1" s="487"/>
      <c r="HK1" s="487"/>
      <c r="HL1" s="487"/>
      <c r="HM1" s="487"/>
      <c r="HN1" s="487"/>
      <c r="HO1" s="487"/>
      <c r="HP1" s="487"/>
      <c r="HQ1" s="487"/>
      <c r="HR1" s="487"/>
      <c r="HS1" s="487"/>
      <c r="HT1" s="487"/>
      <c r="HU1" s="487"/>
      <c r="HV1" s="487"/>
      <c r="HW1" s="487"/>
      <c r="HX1" s="487"/>
      <c r="HY1" s="487"/>
      <c r="HZ1" s="487"/>
      <c r="IA1" s="487"/>
      <c r="IB1" s="487"/>
      <c r="IC1" s="487"/>
      <c r="ID1" s="487"/>
      <c r="IE1" s="487"/>
      <c r="IF1" s="487"/>
      <c r="IG1" s="487"/>
      <c r="IH1" s="487"/>
      <c r="II1" s="487"/>
      <c r="IJ1" s="487"/>
      <c r="IK1" s="487"/>
      <c r="IL1" s="487"/>
      <c r="IM1" s="487"/>
      <c r="IN1" s="487"/>
      <c r="IO1" s="487"/>
      <c r="IP1" s="487"/>
      <c r="IQ1" s="487"/>
      <c r="IR1" s="487"/>
    </row>
    <row r="2" spans="1:252" s="481" customFormat="1" ht="15.75" x14ac:dyDescent="0.25">
      <c r="A2" s="812" t="s">
        <v>428</v>
      </c>
      <c r="B2" s="415"/>
      <c r="C2" s="416"/>
      <c r="D2" s="1061"/>
      <c r="E2" s="1022"/>
      <c r="F2" s="1030"/>
      <c r="G2" s="411"/>
      <c r="H2" s="967"/>
      <c r="J2" s="482"/>
      <c r="K2" s="807"/>
      <c r="L2" s="483"/>
      <c r="M2" s="482"/>
      <c r="N2" s="482"/>
      <c r="O2" s="482"/>
      <c r="P2" s="482"/>
      <c r="Q2" s="482"/>
      <c r="R2" s="482"/>
      <c r="S2" s="485"/>
      <c r="T2" s="485"/>
      <c r="U2" s="485"/>
      <c r="V2" s="485"/>
      <c r="W2" s="485"/>
      <c r="X2" s="485"/>
      <c r="Y2" s="485"/>
      <c r="Z2" s="485"/>
      <c r="AA2" s="485"/>
      <c r="AB2" s="485"/>
      <c r="AC2" s="485"/>
      <c r="AD2" s="485"/>
      <c r="AE2" s="485"/>
      <c r="AF2" s="485"/>
      <c r="AG2" s="485"/>
      <c r="AH2" s="485"/>
      <c r="AI2" s="485"/>
      <c r="AJ2" s="485"/>
      <c r="AK2" s="485"/>
      <c r="AL2" s="485"/>
      <c r="AM2" s="486"/>
      <c r="AN2" s="486"/>
      <c r="AO2" s="486"/>
      <c r="AP2" s="486"/>
      <c r="AQ2" s="486"/>
      <c r="AR2" s="486"/>
      <c r="AS2" s="486"/>
      <c r="AT2" s="486"/>
      <c r="AU2" s="486"/>
      <c r="AV2" s="486"/>
      <c r="AW2" s="486"/>
      <c r="AX2" s="486"/>
      <c r="AY2" s="486"/>
      <c r="AZ2" s="486"/>
      <c r="BA2" s="486"/>
      <c r="BB2" s="486"/>
      <c r="BC2" s="486"/>
      <c r="BD2" s="486"/>
      <c r="BE2" s="486"/>
      <c r="BF2" s="486"/>
      <c r="BG2" s="486"/>
      <c r="BH2" s="486"/>
      <c r="BI2" s="486"/>
      <c r="BJ2" s="486"/>
      <c r="BK2" s="486"/>
      <c r="BL2" s="486"/>
      <c r="BM2" s="486"/>
      <c r="BN2" s="486"/>
      <c r="BO2" s="486"/>
      <c r="BP2" s="486"/>
      <c r="BQ2" s="486"/>
      <c r="BR2" s="486"/>
      <c r="BS2" s="486"/>
      <c r="BT2" s="486"/>
      <c r="BU2" s="486"/>
      <c r="BV2" s="486"/>
      <c r="BW2" s="486"/>
      <c r="BX2" s="486"/>
      <c r="BY2" s="486"/>
      <c r="BZ2" s="486"/>
      <c r="CA2" s="486"/>
      <c r="CB2" s="487"/>
      <c r="CC2" s="487"/>
      <c r="CD2" s="487"/>
      <c r="CE2" s="487"/>
      <c r="CF2" s="487"/>
      <c r="CG2" s="487"/>
      <c r="CH2" s="487"/>
      <c r="CI2" s="487"/>
      <c r="CJ2" s="487"/>
      <c r="CK2" s="487"/>
      <c r="CL2" s="487"/>
      <c r="CM2" s="487"/>
      <c r="CN2" s="487"/>
      <c r="CO2" s="487"/>
      <c r="CP2" s="487"/>
      <c r="CQ2" s="487"/>
      <c r="CR2" s="487"/>
      <c r="CS2" s="487"/>
      <c r="CT2" s="487"/>
      <c r="CU2" s="487"/>
      <c r="CV2" s="487"/>
      <c r="CW2" s="487"/>
      <c r="CX2" s="487"/>
      <c r="CY2" s="487"/>
      <c r="CZ2" s="487"/>
      <c r="DA2" s="487"/>
      <c r="DB2" s="487"/>
      <c r="DC2" s="487"/>
      <c r="DD2" s="487"/>
      <c r="DE2" s="487"/>
      <c r="DF2" s="487"/>
      <c r="DG2" s="487"/>
      <c r="DH2" s="487"/>
      <c r="DI2" s="487"/>
      <c r="DJ2" s="487"/>
      <c r="DK2" s="487"/>
      <c r="DL2" s="487"/>
      <c r="DM2" s="487"/>
      <c r="DN2" s="487"/>
      <c r="DO2" s="487"/>
      <c r="DP2" s="487"/>
      <c r="DQ2" s="487"/>
      <c r="DR2" s="487"/>
      <c r="DS2" s="487"/>
      <c r="DT2" s="487"/>
      <c r="DU2" s="487"/>
      <c r="DV2" s="487"/>
      <c r="DW2" s="487"/>
      <c r="DX2" s="487"/>
      <c r="DY2" s="487"/>
      <c r="DZ2" s="487"/>
      <c r="EA2" s="487"/>
      <c r="EB2" s="487"/>
      <c r="EC2" s="487"/>
      <c r="ED2" s="487"/>
      <c r="EE2" s="487"/>
      <c r="EF2" s="487"/>
      <c r="EG2" s="487"/>
      <c r="EH2" s="487"/>
      <c r="EI2" s="487"/>
      <c r="EJ2" s="487"/>
      <c r="EK2" s="487"/>
      <c r="EL2" s="487"/>
      <c r="EM2" s="487"/>
      <c r="EN2" s="487"/>
      <c r="EO2" s="487"/>
      <c r="EP2" s="487"/>
      <c r="EQ2" s="487"/>
      <c r="ER2" s="487"/>
      <c r="ES2" s="487"/>
      <c r="ET2" s="487"/>
      <c r="EU2" s="487"/>
      <c r="EV2" s="487"/>
      <c r="EW2" s="487"/>
      <c r="EX2" s="487"/>
      <c r="EY2" s="487"/>
      <c r="EZ2" s="487"/>
      <c r="FA2" s="487"/>
      <c r="FB2" s="487"/>
      <c r="FC2" s="487"/>
      <c r="FD2" s="487"/>
      <c r="FE2" s="487"/>
      <c r="FF2" s="487"/>
      <c r="FG2" s="487"/>
      <c r="FH2" s="487"/>
      <c r="FI2" s="487"/>
      <c r="FJ2" s="487"/>
      <c r="FK2" s="487"/>
      <c r="FL2" s="487"/>
      <c r="FM2" s="487"/>
      <c r="FN2" s="487"/>
      <c r="FO2" s="487"/>
      <c r="FP2" s="487"/>
      <c r="FQ2" s="487"/>
      <c r="FR2" s="487"/>
      <c r="FS2" s="487"/>
      <c r="FT2" s="487"/>
      <c r="FU2" s="487"/>
      <c r="FV2" s="487"/>
      <c r="FW2" s="487"/>
      <c r="FX2" s="487"/>
      <c r="FY2" s="487"/>
      <c r="FZ2" s="487"/>
      <c r="GA2" s="487"/>
      <c r="GB2" s="487"/>
      <c r="GC2" s="487"/>
      <c r="GD2" s="487"/>
      <c r="GE2" s="487"/>
      <c r="GF2" s="487"/>
      <c r="GG2" s="487"/>
      <c r="GH2" s="487"/>
      <c r="GI2" s="487"/>
      <c r="GJ2" s="487"/>
      <c r="GK2" s="487"/>
      <c r="GL2" s="487"/>
      <c r="GM2" s="487"/>
      <c r="GN2" s="487"/>
      <c r="GO2" s="487"/>
      <c r="GP2" s="487"/>
      <c r="GQ2" s="487"/>
      <c r="GR2" s="487"/>
      <c r="GS2" s="487"/>
      <c r="GT2" s="487"/>
      <c r="GU2" s="487"/>
      <c r="GV2" s="487"/>
      <c r="GW2" s="487"/>
      <c r="GX2" s="487"/>
      <c r="GY2" s="487"/>
      <c r="GZ2" s="487"/>
      <c r="HA2" s="487"/>
      <c r="HB2" s="487"/>
      <c r="HC2" s="487"/>
      <c r="HD2" s="487"/>
      <c r="HE2" s="487"/>
      <c r="HF2" s="487"/>
      <c r="HG2" s="487"/>
      <c r="HH2" s="487"/>
      <c r="HI2" s="487"/>
      <c r="HJ2" s="487"/>
      <c r="HK2" s="487"/>
      <c r="HL2" s="487"/>
      <c r="HM2" s="487"/>
      <c r="HN2" s="487"/>
      <c r="HO2" s="487"/>
      <c r="HP2" s="487"/>
      <c r="HQ2" s="487"/>
      <c r="HR2" s="487"/>
      <c r="HS2" s="487"/>
      <c r="HT2" s="487"/>
      <c r="HU2" s="487"/>
      <c r="HV2" s="487"/>
      <c r="HW2" s="487"/>
      <c r="HX2" s="487"/>
      <c r="HY2" s="487"/>
      <c r="HZ2" s="487"/>
      <c r="IA2" s="487"/>
      <c r="IB2" s="487"/>
      <c r="IC2" s="487"/>
      <c r="ID2" s="487"/>
      <c r="IE2" s="487"/>
      <c r="IF2" s="487"/>
      <c r="IG2" s="487"/>
      <c r="IH2" s="487"/>
      <c r="II2" s="487"/>
      <c r="IJ2" s="487"/>
      <c r="IK2" s="487"/>
      <c r="IL2" s="487"/>
      <c r="IM2" s="487"/>
      <c r="IN2" s="487"/>
      <c r="IO2" s="487"/>
      <c r="IP2" s="487"/>
      <c r="IQ2" s="487"/>
      <c r="IR2" s="487"/>
    </row>
    <row r="3" spans="1:252" s="481" customFormat="1" ht="15.75" x14ac:dyDescent="0.25">
      <c r="A3" s="1100" t="s">
        <v>999</v>
      </c>
      <c r="B3" s="415"/>
      <c r="C3" s="416"/>
      <c r="D3" s="1061"/>
      <c r="E3" s="1022"/>
      <c r="F3" s="1030"/>
      <c r="G3" s="1119"/>
      <c r="H3" s="967"/>
      <c r="J3" s="482"/>
      <c r="K3" s="807"/>
      <c r="L3" s="483"/>
      <c r="M3" s="482"/>
      <c r="N3" s="482"/>
      <c r="O3" s="482"/>
      <c r="P3" s="482"/>
      <c r="Q3" s="482"/>
      <c r="R3" s="482"/>
      <c r="S3" s="485"/>
      <c r="T3" s="485"/>
      <c r="U3" s="485"/>
      <c r="V3" s="485"/>
      <c r="W3" s="485"/>
      <c r="X3" s="485"/>
      <c r="Y3" s="485"/>
      <c r="Z3" s="485"/>
      <c r="AA3" s="485"/>
      <c r="AB3" s="485"/>
      <c r="AC3" s="485"/>
      <c r="AD3" s="485"/>
      <c r="AE3" s="485"/>
      <c r="AF3" s="485"/>
      <c r="AG3" s="485"/>
      <c r="AH3" s="485"/>
      <c r="AI3" s="485"/>
      <c r="AJ3" s="485"/>
      <c r="AK3" s="485"/>
      <c r="AL3" s="485"/>
      <c r="AM3" s="486"/>
      <c r="AN3" s="486"/>
      <c r="AO3" s="486"/>
      <c r="AP3" s="486"/>
      <c r="AQ3" s="486"/>
      <c r="AR3" s="486"/>
      <c r="AS3" s="486"/>
      <c r="AT3" s="486"/>
      <c r="AU3" s="486"/>
      <c r="AV3" s="486"/>
      <c r="AW3" s="486"/>
      <c r="AX3" s="486"/>
      <c r="AY3" s="486"/>
      <c r="AZ3" s="486"/>
      <c r="BA3" s="486"/>
      <c r="BB3" s="486"/>
      <c r="BC3" s="486"/>
      <c r="BD3" s="486"/>
      <c r="BE3" s="486"/>
      <c r="BF3" s="486"/>
      <c r="BG3" s="486"/>
      <c r="BH3" s="486"/>
      <c r="BI3" s="486"/>
      <c r="BJ3" s="486"/>
      <c r="BK3" s="486"/>
      <c r="BL3" s="486"/>
      <c r="BM3" s="486"/>
      <c r="BN3" s="486"/>
      <c r="BO3" s="486"/>
      <c r="BP3" s="486"/>
      <c r="BQ3" s="486"/>
      <c r="BR3" s="486"/>
      <c r="BS3" s="486"/>
      <c r="BT3" s="486"/>
      <c r="BU3" s="486"/>
      <c r="BV3" s="486"/>
      <c r="BW3" s="486"/>
      <c r="BX3" s="486"/>
      <c r="BY3" s="486"/>
      <c r="BZ3" s="486"/>
      <c r="CA3" s="486"/>
      <c r="CB3" s="487"/>
      <c r="CC3" s="487"/>
      <c r="CD3" s="487"/>
      <c r="CE3" s="487"/>
      <c r="CF3" s="487"/>
      <c r="CG3" s="487"/>
      <c r="CH3" s="487"/>
      <c r="CI3" s="487"/>
      <c r="CJ3" s="487"/>
      <c r="CK3" s="487"/>
      <c r="CL3" s="487"/>
      <c r="CM3" s="487"/>
      <c r="CN3" s="487"/>
      <c r="CO3" s="487"/>
      <c r="CP3" s="487"/>
      <c r="CQ3" s="487"/>
      <c r="CR3" s="487"/>
      <c r="CS3" s="487"/>
      <c r="CT3" s="487"/>
      <c r="CU3" s="487"/>
      <c r="CV3" s="487"/>
      <c r="CW3" s="487"/>
      <c r="CX3" s="487"/>
      <c r="CY3" s="487"/>
      <c r="CZ3" s="487"/>
      <c r="DA3" s="487"/>
      <c r="DB3" s="487"/>
      <c r="DC3" s="487"/>
      <c r="DD3" s="487"/>
      <c r="DE3" s="487"/>
      <c r="DF3" s="487"/>
      <c r="DG3" s="487"/>
      <c r="DH3" s="487"/>
      <c r="DI3" s="487"/>
      <c r="DJ3" s="487"/>
      <c r="DK3" s="487"/>
      <c r="DL3" s="487"/>
      <c r="DM3" s="487"/>
      <c r="DN3" s="487"/>
      <c r="DO3" s="487"/>
      <c r="DP3" s="487"/>
      <c r="DQ3" s="487"/>
      <c r="DR3" s="487"/>
      <c r="DS3" s="487"/>
      <c r="DT3" s="487"/>
      <c r="DU3" s="487"/>
      <c r="DV3" s="487"/>
      <c r="DW3" s="487"/>
      <c r="DX3" s="487"/>
      <c r="DY3" s="487"/>
      <c r="DZ3" s="487"/>
      <c r="EA3" s="487"/>
      <c r="EB3" s="487"/>
      <c r="EC3" s="487"/>
      <c r="ED3" s="487"/>
      <c r="EE3" s="487"/>
      <c r="EF3" s="487"/>
      <c r="EG3" s="487"/>
      <c r="EH3" s="487"/>
      <c r="EI3" s="487"/>
      <c r="EJ3" s="487"/>
      <c r="EK3" s="487"/>
      <c r="EL3" s="487"/>
      <c r="EM3" s="487"/>
      <c r="EN3" s="487"/>
      <c r="EO3" s="487"/>
      <c r="EP3" s="487"/>
      <c r="EQ3" s="487"/>
      <c r="ER3" s="487"/>
      <c r="ES3" s="487"/>
      <c r="ET3" s="487"/>
      <c r="EU3" s="487"/>
      <c r="EV3" s="487"/>
      <c r="EW3" s="487"/>
      <c r="EX3" s="487"/>
      <c r="EY3" s="487"/>
      <c r="EZ3" s="487"/>
      <c r="FA3" s="487"/>
      <c r="FB3" s="487"/>
      <c r="FC3" s="487"/>
      <c r="FD3" s="487"/>
      <c r="FE3" s="487"/>
      <c r="FF3" s="487"/>
      <c r="FG3" s="487"/>
      <c r="FH3" s="487"/>
      <c r="FI3" s="487"/>
      <c r="FJ3" s="487"/>
      <c r="FK3" s="487"/>
      <c r="FL3" s="487"/>
      <c r="FM3" s="487"/>
      <c r="FN3" s="487"/>
      <c r="FO3" s="487"/>
      <c r="FP3" s="487"/>
      <c r="FQ3" s="487"/>
      <c r="FR3" s="487"/>
      <c r="FS3" s="487"/>
      <c r="FT3" s="487"/>
      <c r="FU3" s="487"/>
      <c r="FV3" s="487"/>
      <c r="FW3" s="487"/>
      <c r="FX3" s="487"/>
      <c r="FY3" s="487"/>
      <c r="FZ3" s="487"/>
      <c r="GA3" s="487"/>
      <c r="GB3" s="487"/>
      <c r="GC3" s="487"/>
      <c r="GD3" s="487"/>
      <c r="GE3" s="487"/>
      <c r="GF3" s="487"/>
      <c r="GG3" s="487"/>
      <c r="GH3" s="487"/>
      <c r="GI3" s="487"/>
      <c r="GJ3" s="487"/>
      <c r="GK3" s="487"/>
      <c r="GL3" s="487"/>
      <c r="GM3" s="487"/>
      <c r="GN3" s="487"/>
      <c r="GO3" s="487"/>
      <c r="GP3" s="487"/>
      <c r="GQ3" s="487"/>
      <c r="GR3" s="487"/>
      <c r="GS3" s="487"/>
      <c r="GT3" s="487"/>
      <c r="GU3" s="487"/>
      <c r="GV3" s="487"/>
      <c r="GW3" s="487"/>
      <c r="GX3" s="487"/>
      <c r="GY3" s="487"/>
      <c r="GZ3" s="487"/>
      <c r="HA3" s="487"/>
      <c r="HB3" s="487"/>
      <c r="HC3" s="487"/>
      <c r="HD3" s="487"/>
      <c r="HE3" s="487"/>
      <c r="HF3" s="487"/>
      <c r="HG3" s="487"/>
      <c r="HH3" s="487"/>
      <c r="HI3" s="487"/>
      <c r="HJ3" s="487"/>
      <c r="HK3" s="487"/>
      <c r="HL3" s="487"/>
      <c r="HM3" s="487"/>
      <c r="HN3" s="487"/>
      <c r="HO3" s="487"/>
      <c r="HP3" s="487"/>
      <c r="HQ3" s="487"/>
      <c r="HR3" s="487"/>
      <c r="HS3" s="487"/>
      <c r="HT3" s="487"/>
      <c r="HU3" s="487"/>
      <c r="HV3" s="487"/>
      <c r="HW3" s="487"/>
      <c r="HX3" s="487"/>
      <c r="HY3" s="487"/>
      <c r="HZ3" s="487"/>
      <c r="IA3" s="487"/>
      <c r="IB3" s="487"/>
      <c r="IC3" s="487"/>
      <c r="ID3" s="487"/>
      <c r="IE3" s="487"/>
      <c r="IF3" s="487"/>
      <c r="IG3" s="487"/>
      <c r="IH3" s="487"/>
      <c r="II3" s="487"/>
      <c r="IJ3" s="487"/>
      <c r="IK3" s="487"/>
      <c r="IL3" s="487"/>
      <c r="IM3" s="487"/>
      <c r="IN3" s="487"/>
      <c r="IO3" s="487"/>
      <c r="IP3" s="487"/>
      <c r="IQ3" s="487"/>
      <c r="IR3" s="487"/>
    </row>
    <row r="4" spans="1:252" s="481" customFormat="1" ht="15.75" x14ac:dyDescent="0.25">
      <c r="A4" s="1089"/>
      <c r="B4" s="415"/>
      <c r="C4" s="416"/>
      <c r="D4" s="1061"/>
      <c r="E4" s="1022"/>
      <c r="F4" s="1030"/>
      <c r="G4" s="1119"/>
      <c r="H4" s="967"/>
      <c r="J4" s="482"/>
      <c r="K4" s="807"/>
      <c r="L4" s="483"/>
      <c r="M4" s="482"/>
      <c r="N4" s="482"/>
      <c r="O4" s="482"/>
      <c r="P4" s="482"/>
      <c r="Q4" s="482"/>
      <c r="R4" s="482"/>
      <c r="S4" s="485"/>
      <c r="T4" s="485"/>
      <c r="U4" s="485"/>
      <c r="V4" s="485"/>
      <c r="W4" s="485"/>
      <c r="X4" s="485"/>
      <c r="Y4" s="485"/>
      <c r="Z4" s="485"/>
      <c r="AA4" s="485"/>
      <c r="AB4" s="485"/>
      <c r="AC4" s="485"/>
      <c r="AD4" s="485"/>
      <c r="AE4" s="485"/>
      <c r="AF4" s="485"/>
      <c r="AG4" s="485"/>
      <c r="AH4" s="485"/>
      <c r="AI4" s="485"/>
      <c r="AJ4" s="485"/>
      <c r="AK4" s="485"/>
      <c r="AL4" s="485"/>
      <c r="AM4" s="486"/>
      <c r="AN4" s="486"/>
      <c r="AO4" s="486"/>
      <c r="AP4" s="486"/>
      <c r="AQ4" s="486"/>
      <c r="AR4" s="486"/>
      <c r="AS4" s="486"/>
      <c r="AT4" s="486"/>
      <c r="AU4" s="486"/>
      <c r="AV4" s="486"/>
      <c r="AW4" s="486"/>
      <c r="AX4" s="486"/>
      <c r="AY4" s="486"/>
      <c r="AZ4" s="486"/>
      <c r="BA4" s="486"/>
      <c r="BB4" s="486"/>
      <c r="BC4" s="486"/>
      <c r="BD4" s="486"/>
      <c r="BE4" s="486"/>
      <c r="BF4" s="486"/>
      <c r="BG4" s="486"/>
      <c r="BH4" s="486"/>
      <c r="BI4" s="486"/>
      <c r="BJ4" s="486"/>
      <c r="BK4" s="486"/>
      <c r="BL4" s="486"/>
      <c r="BM4" s="486"/>
      <c r="BN4" s="486"/>
      <c r="BO4" s="486"/>
      <c r="BP4" s="486"/>
      <c r="BQ4" s="486"/>
      <c r="BR4" s="486"/>
      <c r="BS4" s="486"/>
      <c r="BT4" s="486"/>
      <c r="BU4" s="486"/>
      <c r="BV4" s="486"/>
      <c r="BW4" s="486"/>
      <c r="BX4" s="486"/>
      <c r="BY4" s="486"/>
      <c r="BZ4" s="486"/>
      <c r="CA4" s="486"/>
      <c r="CB4" s="487"/>
      <c r="CC4" s="487"/>
      <c r="CD4" s="487"/>
      <c r="CE4" s="487"/>
      <c r="CF4" s="487"/>
      <c r="CG4" s="487"/>
      <c r="CH4" s="487"/>
      <c r="CI4" s="487"/>
      <c r="CJ4" s="487"/>
      <c r="CK4" s="487"/>
      <c r="CL4" s="487"/>
      <c r="CM4" s="487"/>
      <c r="CN4" s="487"/>
      <c r="CO4" s="487"/>
      <c r="CP4" s="487"/>
      <c r="CQ4" s="487"/>
      <c r="CR4" s="487"/>
      <c r="CS4" s="487"/>
      <c r="CT4" s="487"/>
      <c r="CU4" s="487"/>
      <c r="CV4" s="487"/>
      <c r="CW4" s="487"/>
      <c r="CX4" s="487"/>
      <c r="CY4" s="487"/>
      <c r="CZ4" s="487"/>
      <c r="DA4" s="487"/>
      <c r="DB4" s="487"/>
      <c r="DC4" s="487"/>
      <c r="DD4" s="487"/>
      <c r="DE4" s="487"/>
      <c r="DF4" s="487"/>
      <c r="DG4" s="487"/>
      <c r="DH4" s="487"/>
      <c r="DI4" s="487"/>
      <c r="DJ4" s="487"/>
      <c r="DK4" s="487"/>
      <c r="DL4" s="487"/>
      <c r="DM4" s="487"/>
      <c r="DN4" s="487"/>
      <c r="DO4" s="487"/>
      <c r="DP4" s="487"/>
      <c r="DQ4" s="487"/>
      <c r="DR4" s="487"/>
      <c r="DS4" s="487"/>
      <c r="DT4" s="487"/>
      <c r="DU4" s="487"/>
      <c r="DV4" s="487"/>
      <c r="DW4" s="487"/>
      <c r="DX4" s="487"/>
      <c r="DY4" s="487"/>
      <c r="DZ4" s="487"/>
      <c r="EA4" s="487"/>
      <c r="EB4" s="487"/>
      <c r="EC4" s="487"/>
      <c r="ED4" s="487"/>
      <c r="EE4" s="487"/>
      <c r="EF4" s="487"/>
      <c r="EG4" s="487"/>
      <c r="EH4" s="487"/>
      <c r="EI4" s="487"/>
      <c r="EJ4" s="487"/>
      <c r="EK4" s="487"/>
      <c r="EL4" s="487"/>
      <c r="EM4" s="487"/>
      <c r="EN4" s="487"/>
      <c r="EO4" s="487"/>
      <c r="EP4" s="487"/>
      <c r="EQ4" s="487"/>
      <c r="ER4" s="487"/>
      <c r="ES4" s="487"/>
      <c r="ET4" s="487"/>
      <c r="EU4" s="487"/>
      <c r="EV4" s="487"/>
      <c r="EW4" s="487"/>
      <c r="EX4" s="487"/>
      <c r="EY4" s="487"/>
      <c r="EZ4" s="487"/>
      <c r="FA4" s="487"/>
      <c r="FB4" s="487"/>
      <c r="FC4" s="487"/>
      <c r="FD4" s="487"/>
      <c r="FE4" s="487"/>
      <c r="FF4" s="487"/>
      <c r="FG4" s="487"/>
      <c r="FH4" s="487"/>
      <c r="FI4" s="487"/>
      <c r="FJ4" s="487"/>
      <c r="FK4" s="487"/>
      <c r="FL4" s="487"/>
      <c r="FM4" s="487"/>
      <c r="FN4" s="487"/>
      <c r="FO4" s="487"/>
      <c r="FP4" s="487"/>
      <c r="FQ4" s="487"/>
      <c r="FR4" s="487"/>
      <c r="FS4" s="487"/>
      <c r="FT4" s="487"/>
      <c r="FU4" s="487"/>
      <c r="FV4" s="487"/>
      <c r="FW4" s="487"/>
      <c r="FX4" s="487"/>
      <c r="FY4" s="487"/>
      <c r="FZ4" s="487"/>
      <c r="GA4" s="487"/>
      <c r="GB4" s="487"/>
      <c r="GC4" s="487"/>
      <c r="GD4" s="487"/>
      <c r="GE4" s="487"/>
      <c r="GF4" s="487"/>
      <c r="GG4" s="487"/>
      <c r="GH4" s="487"/>
      <c r="GI4" s="487"/>
      <c r="GJ4" s="487"/>
      <c r="GK4" s="487"/>
      <c r="GL4" s="487"/>
      <c r="GM4" s="487"/>
      <c r="GN4" s="487"/>
      <c r="GO4" s="487"/>
      <c r="GP4" s="487"/>
      <c r="GQ4" s="487"/>
      <c r="GR4" s="487"/>
      <c r="GS4" s="487"/>
      <c r="GT4" s="487"/>
      <c r="GU4" s="487"/>
      <c r="GV4" s="487"/>
      <c r="GW4" s="487"/>
      <c r="GX4" s="487"/>
      <c r="GY4" s="487"/>
      <c r="GZ4" s="487"/>
      <c r="HA4" s="487"/>
      <c r="HB4" s="487"/>
      <c r="HC4" s="487"/>
      <c r="HD4" s="487"/>
      <c r="HE4" s="487"/>
      <c r="HF4" s="487"/>
      <c r="HG4" s="487"/>
      <c r="HH4" s="487"/>
      <c r="HI4" s="487"/>
      <c r="HJ4" s="487"/>
      <c r="HK4" s="487"/>
      <c r="HL4" s="487"/>
      <c r="HM4" s="487"/>
      <c r="HN4" s="487"/>
      <c r="HO4" s="487"/>
      <c r="HP4" s="487"/>
      <c r="HQ4" s="487"/>
      <c r="HR4" s="487"/>
      <c r="HS4" s="487"/>
      <c r="HT4" s="487"/>
      <c r="HU4" s="487"/>
      <c r="HV4" s="487"/>
      <c r="HW4" s="487"/>
      <c r="HX4" s="487"/>
      <c r="HY4" s="487"/>
      <c r="HZ4" s="487"/>
      <c r="IA4" s="487"/>
      <c r="IB4" s="487"/>
      <c r="IC4" s="487"/>
      <c r="ID4" s="487"/>
      <c r="IE4" s="487"/>
      <c r="IF4" s="487"/>
      <c r="IG4" s="487"/>
      <c r="IH4" s="487"/>
      <c r="II4" s="487"/>
      <c r="IJ4" s="487"/>
      <c r="IK4" s="487"/>
      <c r="IL4" s="487"/>
      <c r="IM4" s="487"/>
      <c r="IN4" s="487"/>
      <c r="IO4" s="487"/>
      <c r="IP4" s="487"/>
      <c r="IQ4" s="487"/>
      <c r="IR4" s="487"/>
    </row>
    <row r="5" spans="1:252" s="422" customFormat="1" x14ac:dyDescent="0.25">
      <c r="A5" s="1090"/>
      <c r="B5" s="767" t="s">
        <v>0</v>
      </c>
      <c r="C5" s="769" t="s">
        <v>174</v>
      </c>
      <c r="D5" s="771"/>
      <c r="E5" s="768"/>
      <c r="F5" s="770"/>
      <c r="G5" s="771" t="s">
        <v>175</v>
      </c>
      <c r="K5" s="419"/>
    </row>
    <row r="6" spans="1:252" s="422" customFormat="1" x14ac:dyDescent="0.25">
      <c r="A6" s="1090"/>
      <c r="B6" s="772"/>
      <c r="C6" s="773"/>
      <c r="D6" s="1081"/>
      <c r="E6" s="768"/>
      <c r="F6" s="770"/>
      <c r="G6" s="775"/>
      <c r="K6" s="419"/>
    </row>
    <row r="7" spans="1:252" s="422" customFormat="1" x14ac:dyDescent="0.25">
      <c r="A7" s="1090"/>
      <c r="B7" s="776" t="s">
        <v>176</v>
      </c>
      <c r="C7" s="777" t="s">
        <v>7</v>
      </c>
      <c r="D7" s="1081"/>
      <c r="E7" s="768"/>
      <c r="F7" s="770"/>
      <c r="G7" s="770">
        <f>G55</f>
        <v>10000</v>
      </c>
      <c r="K7" s="419"/>
    </row>
    <row r="8" spans="1:252" s="422" customFormat="1" x14ac:dyDescent="0.25">
      <c r="A8" s="1090"/>
      <c r="B8" s="776" t="s">
        <v>39</v>
      </c>
      <c r="C8" s="777" t="s">
        <v>40</v>
      </c>
      <c r="D8" s="1081"/>
      <c r="E8" s="768"/>
      <c r="F8" s="770"/>
      <c r="G8" s="775">
        <f>G62</f>
        <v>0</v>
      </c>
      <c r="K8" s="419"/>
    </row>
    <row r="9" spans="1:252" s="422" customFormat="1" x14ac:dyDescent="0.25">
      <c r="A9" s="1090"/>
      <c r="B9" s="776" t="s">
        <v>72</v>
      </c>
      <c r="C9" s="777" t="s">
        <v>73</v>
      </c>
      <c r="D9" s="1081"/>
      <c r="E9" s="768"/>
      <c r="F9" s="770"/>
      <c r="G9" s="775">
        <f>G73</f>
        <v>0</v>
      </c>
      <c r="K9" s="419"/>
    </row>
    <row r="10" spans="1:252" s="422" customFormat="1" x14ac:dyDescent="0.25">
      <c r="A10" s="1090"/>
      <c r="B10" s="776" t="s">
        <v>1168</v>
      </c>
      <c r="C10" s="777" t="s">
        <v>265</v>
      </c>
      <c r="D10" s="1081"/>
      <c r="E10" s="768"/>
      <c r="F10" s="770"/>
      <c r="G10" s="775">
        <f>G117</f>
        <v>0</v>
      </c>
      <c r="K10" s="419"/>
    </row>
    <row r="11" spans="1:252" s="422" customFormat="1" x14ac:dyDescent="0.25">
      <c r="A11" s="1090"/>
      <c r="B11" s="776" t="s">
        <v>126</v>
      </c>
      <c r="C11" s="777" t="s">
        <v>285</v>
      </c>
      <c r="D11" s="1081"/>
      <c r="E11" s="768"/>
      <c r="F11" s="770"/>
      <c r="G11" s="775">
        <f>G124</f>
        <v>0</v>
      </c>
      <c r="K11" s="419"/>
    </row>
    <row r="12" spans="1:252" s="422" customFormat="1" ht="15.75" thickBot="1" x14ac:dyDescent="0.3">
      <c r="A12" s="1092"/>
      <c r="B12" s="783">
        <v>7</v>
      </c>
      <c r="C12" s="1118" t="s">
        <v>168</v>
      </c>
      <c r="D12" s="1082"/>
      <c r="E12" s="784"/>
      <c r="F12" s="785"/>
      <c r="G12" s="785">
        <f>G131</f>
        <v>1800</v>
      </c>
      <c r="H12" s="419"/>
      <c r="K12" s="419"/>
    </row>
    <row r="13" spans="1:252" s="422" customFormat="1" x14ac:dyDescent="0.25">
      <c r="A13" s="1091"/>
      <c r="B13" s="778" t="s">
        <v>178</v>
      </c>
      <c r="C13" s="779"/>
      <c r="D13" s="1081"/>
      <c r="E13" s="774"/>
      <c r="F13" s="770"/>
      <c r="G13" s="780">
        <f>SUM(G7:G12)</f>
        <v>11800</v>
      </c>
      <c r="K13" s="419"/>
    </row>
    <row r="14" spans="1:252" s="422" customFormat="1" ht="15.75" thickBot="1" x14ac:dyDescent="0.3">
      <c r="A14" s="1092"/>
      <c r="B14" s="787" t="s">
        <v>179</v>
      </c>
      <c r="C14" s="788"/>
      <c r="D14" s="1083"/>
      <c r="E14" s="789"/>
      <c r="F14" s="790"/>
      <c r="G14" s="790">
        <f>ROUND(G13*0.22,2)</f>
        <v>2596</v>
      </c>
      <c r="K14" s="419"/>
    </row>
    <row r="15" spans="1:252" s="422" customFormat="1" x14ac:dyDescent="0.25">
      <c r="A15" s="1090"/>
      <c r="B15" s="781" t="s">
        <v>180</v>
      </c>
      <c r="C15" s="762"/>
      <c r="D15" s="1084"/>
      <c r="E15" s="761"/>
      <c r="F15" s="763"/>
      <c r="G15" s="763">
        <f>+G14+G13</f>
        <v>14396</v>
      </c>
      <c r="K15" s="419"/>
    </row>
    <row r="18" spans="1:252" s="481" customFormat="1" ht="15.75" x14ac:dyDescent="0.25">
      <c r="A18" s="1100" t="s">
        <v>999</v>
      </c>
      <c r="B18" s="415"/>
      <c r="C18" s="416"/>
      <c r="D18" s="1061"/>
      <c r="E18" s="1022"/>
      <c r="F18" s="1030"/>
      <c r="G18" s="1119"/>
      <c r="H18" s="967"/>
      <c r="J18" s="482"/>
      <c r="K18" s="807"/>
      <c r="L18" s="483"/>
      <c r="M18" s="482"/>
      <c r="N18" s="482"/>
      <c r="O18" s="482"/>
      <c r="P18" s="482"/>
      <c r="Q18" s="482"/>
      <c r="R18" s="482"/>
      <c r="S18" s="485"/>
      <c r="T18" s="485"/>
      <c r="U18" s="485"/>
      <c r="V18" s="485"/>
      <c r="W18" s="485"/>
      <c r="X18" s="485"/>
      <c r="Y18" s="485"/>
      <c r="Z18" s="485"/>
      <c r="AA18" s="485"/>
      <c r="AB18" s="485"/>
      <c r="AC18" s="485"/>
      <c r="AD18" s="485"/>
      <c r="AE18" s="485"/>
      <c r="AF18" s="485"/>
      <c r="AG18" s="485"/>
      <c r="AH18" s="485"/>
      <c r="AI18" s="485"/>
      <c r="AJ18" s="485"/>
      <c r="AK18" s="485"/>
      <c r="AL18" s="485"/>
      <c r="AM18" s="486"/>
      <c r="AN18" s="486"/>
      <c r="AO18" s="486"/>
      <c r="AP18" s="486"/>
      <c r="AQ18" s="486"/>
      <c r="AR18" s="486"/>
      <c r="AS18" s="486"/>
      <c r="AT18" s="486"/>
      <c r="AU18" s="486"/>
      <c r="AV18" s="486"/>
      <c r="AW18" s="486"/>
      <c r="AX18" s="486"/>
      <c r="AY18" s="486"/>
      <c r="AZ18" s="486"/>
      <c r="BA18" s="486"/>
      <c r="BB18" s="486"/>
      <c r="BC18" s="486"/>
      <c r="BD18" s="486"/>
      <c r="BE18" s="486"/>
      <c r="BF18" s="486"/>
      <c r="BG18" s="486"/>
      <c r="BH18" s="486"/>
      <c r="BI18" s="486"/>
      <c r="BJ18" s="486"/>
      <c r="BK18" s="486"/>
      <c r="BL18" s="486"/>
      <c r="BM18" s="486"/>
      <c r="BN18" s="486"/>
      <c r="BO18" s="486"/>
      <c r="BP18" s="486"/>
      <c r="BQ18" s="486"/>
      <c r="BR18" s="486"/>
      <c r="BS18" s="486"/>
      <c r="BT18" s="486"/>
      <c r="BU18" s="486"/>
      <c r="BV18" s="486"/>
      <c r="BW18" s="486"/>
      <c r="BX18" s="486"/>
      <c r="BY18" s="486"/>
      <c r="BZ18" s="486"/>
      <c r="CA18" s="486"/>
      <c r="CB18" s="487"/>
      <c r="CC18" s="487"/>
      <c r="CD18" s="487"/>
      <c r="CE18" s="487"/>
      <c r="CF18" s="487"/>
      <c r="CG18" s="487"/>
      <c r="CH18" s="487"/>
      <c r="CI18" s="487"/>
      <c r="CJ18" s="487"/>
      <c r="CK18" s="487"/>
      <c r="CL18" s="487"/>
      <c r="CM18" s="487"/>
      <c r="CN18" s="487"/>
      <c r="CO18" s="487"/>
      <c r="CP18" s="487"/>
      <c r="CQ18" s="487"/>
      <c r="CR18" s="487"/>
      <c r="CS18" s="487"/>
      <c r="CT18" s="487"/>
      <c r="CU18" s="487"/>
      <c r="CV18" s="487"/>
      <c r="CW18" s="487"/>
      <c r="CX18" s="487"/>
      <c r="CY18" s="487"/>
      <c r="CZ18" s="487"/>
      <c r="DA18" s="487"/>
      <c r="DB18" s="487"/>
      <c r="DC18" s="487"/>
      <c r="DD18" s="487"/>
      <c r="DE18" s="487"/>
      <c r="DF18" s="487"/>
      <c r="DG18" s="487"/>
      <c r="DH18" s="487"/>
      <c r="DI18" s="487"/>
      <c r="DJ18" s="487"/>
      <c r="DK18" s="487"/>
      <c r="DL18" s="487"/>
      <c r="DM18" s="487"/>
      <c r="DN18" s="487"/>
      <c r="DO18" s="487"/>
      <c r="DP18" s="487"/>
      <c r="DQ18" s="487"/>
      <c r="DR18" s="487"/>
      <c r="DS18" s="487"/>
      <c r="DT18" s="487"/>
      <c r="DU18" s="487"/>
      <c r="DV18" s="487"/>
      <c r="DW18" s="487"/>
      <c r="DX18" s="487"/>
      <c r="DY18" s="487"/>
      <c r="DZ18" s="487"/>
      <c r="EA18" s="487"/>
      <c r="EB18" s="487"/>
      <c r="EC18" s="487"/>
      <c r="ED18" s="487"/>
      <c r="EE18" s="487"/>
      <c r="EF18" s="487"/>
      <c r="EG18" s="487"/>
      <c r="EH18" s="487"/>
      <c r="EI18" s="487"/>
      <c r="EJ18" s="487"/>
      <c r="EK18" s="487"/>
      <c r="EL18" s="487"/>
      <c r="EM18" s="487"/>
      <c r="EN18" s="487"/>
      <c r="EO18" s="487"/>
      <c r="EP18" s="487"/>
      <c r="EQ18" s="487"/>
      <c r="ER18" s="487"/>
      <c r="ES18" s="487"/>
      <c r="ET18" s="487"/>
      <c r="EU18" s="487"/>
      <c r="EV18" s="487"/>
      <c r="EW18" s="487"/>
      <c r="EX18" s="487"/>
      <c r="EY18" s="487"/>
      <c r="EZ18" s="487"/>
      <c r="FA18" s="487"/>
      <c r="FB18" s="487"/>
      <c r="FC18" s="487"/>
      <c r="FD18" s="487"/>
      <c r="FE18" s="487"/>
      <c r="FF18" s="487"/>
      <c r="FG18" s="487"/>
      <c r="FH18" s="487"/>
      <c r="FI18" s="487"/>
      <c r="FJ18" s="487"/>
      <c r="FK18" s="487"/>
      <c r="FL18" s="487"/>
      <c r="FM18" s="487"/>
      <c r="FN18" s="487"/>
      <c r="FO18" s="487"/>
      <c r="FP18" s="487"/>
      <c r="FQ18" s="487"/>
      <c r="FR18" s="487"/>
      <c r="FS18" s="487"/>
      <c r="FT18" s="487"/>
      <c r="FU18" s="487"/>
      <c r="FV18" s="487"/>
      <c r="FW18" s="487"/>
      <c r="FX18" s="487"/>
      <c r="FY18" s="487"/>
      <c r="FZ18" s="487"/>
      <c r="GA18" s="487"/>
      <c r="GB18" s="487"/>
      <c r="GC18" s="487"/>
      <c r="GD18" s="487"/>
      <c r="GE18" s="487"/>
      <c r="GF18" s="487"/>
      <c r="GG18" s="487"/>
      <c r="GH18" s="487"/>
      <c r="GI18" s="487"/>
      <c r="GJ18" s="487"/>
      <c r="GK18" s="487"/>
      <c r="GL18" s="487"/>
      <c r="GM18" s="487"/>
      <c r="GN18" s="487"/>
      <c r="GO18" s="487"/>
      <c r="GP18" s="487"/>
      <c r="GQ18" s="487"/>
      <c r="GR18" s="487"/>
      <c r="GS18" s="487"/>
      <c r="GT18" s="487"/>
      <c r="GU18" s="487"/>
      <c r="GV18" s="487"/>
      <c r="GW18" s="487"/>
      <c r="GX18" s="487"/>
      <c r="GY18" s="487"/>
      <c r="GZ18" s="487"/>
      <c r="HA18" s="487"/>
      <c r="HB18" s="487"/>
      <c r="HC18" s="487"/>
      <c r="HD18" s="487"/>
      <c r="HE18" s="487"/>
      <c r="HF18" s="487"/>
      <c r="HG18" s="487"/>
      <c r="HH18" s="487"/>
      <c r="HI18" s="487"/>
      <c r="HJ18" s="487"/>
      <c r="HK18" s="487"/>
      <c r="HL18" s="487"/>
      <c r="HM18" s="487"/>
      <c r="HN18" s="487"/>
      <c r="HO18" s="487"/>
      <c r="HP18" s="487"/>
      <c r="HQ18" s="487"/>
      <c r="HR18" s="487"/>
      <c r="HS18" s="487"/>
      <c r="HT18" s="487"/>
      <c r="HU18" s="487"/>
      <c r="HV18" s="487"/>
      <c r="HW18" s="487"/>
      <c r="HX18" s="487"/>
      <c r="HY18" s="487"/>
      <c r="HZ18" s="487"/>
      <c r="IA18" s="487"/>
      <c r="IB18" s="487"/>
      <c r="IC18" s="487"/>
      <c r="ID18" s="487"/>
      <c r="IE18" s="487"/>
      <c r="IF18" s="487"/>
      <c r="IG18" s="487"/>
      <c r="IH18" s="487"/>
      <c r="II18" s="487"/>
      <c r="IJ18" s="487"/>
      <c r="IK18" s="487"/>
      <c r="IL18" s="487"/>
      <c r="IM18" s="487"/>
      <c r="IN18" s="487"/>
      <c r="IO18" s="487"/>
      <c r="IP18" s="487"/>
      <c r="IQ18" s="487"/>
      <c r="IR18" s="487"/>
    </row>
    <row r="19" spans="1:252" s="493" customFormat="1" ht="15.75" x14ac:dyDescent="0.2">
      <c r="A19" s="1093" t="s">
        <v>295</v>
      </c>
      <c r="B19" s="489"/>
      <c r="C19" s="490" t="s">
        <v>296</v>
      </c>
      <c r="D19" s="1067" t="s">
        <v>297</v>
      </c>
      <c r="E19" s="1023" t="s">
        <v>298</v>
      </c>
      <c r="F19" s="1031" t="s">
        <v>299</v>
      </c>
      <c r="G19" s="1120" t="s">
        <v>300</v>
      </c>
      <c r="H19" s="968"/>
      <c r="J19" s="494"/>
      <c r="K19" s="1004"/>
      <c r="L19" s="483"/>
      <c r="M19" s="494"/>
      <c r="N19" s="494"/>
      <c r="O19" s="494"/>
      <c r="P19" s="494"/>
      <c r="Q19" s="494"/>
      <c r="R19" s="494"/>
      <c r="S19" s="492"/>
      <c r="T19" s="492"/>
      <c r="U19" s="492"/>
      <c r="V19" s="492"/>
      <c r="W19" s="492"/>
      <c r="X19" s="492"/>
      <c r="Y19" s="492"/>
      <c r="Z19" s="492"/>
      <c r="AA19" s="492"/>
      <c r="AB19" s="492"/>
      <c r="AC19" s="492"/>
      <c r="AD19" s="492"/>
      <c r="AE19" s="492"/>
      <c r="AF19" s="492"/>
      <c r="AG19" s="492"/>
      <c r="AH19" s="492"/>
      <c r="AI19" s="492"/>
      <c r="AJ19" s="492"/>
      <c r="AK19" s="492"/>
      <c r="AL19" s="492"/>
      <c r="AM19" s="496"/>
      <c r="AN19" s="496"/>
      <c r="AO19" s="496"/>
      <c r="AP19" s="496"/>
      <c r="AQ19" s="496"/>
      <c r="AR19" s="496"/>
      <c r="AS19" s="496"/>
      <c r="AT19" s="496"/>
      <c r="AU19" s="496"/>
      <c r="AV19" s="496"/>
      <c r="AW19" s="496"/>
      <c r="AX19" s="496"/>
      <c r="AY19" s="496"/>
      <c r="AZ19" s="496"/>
      <c r="BA19" s="496"/>
      <c r="BB19" s="496"/>
      <c r="BC19" s="496"/>
      <c r="BD19" s="496"/>
      <c r="BE19" s="496"/>
      <c r="BF19" s="496"/>
      <c r="BG19" s="496"/>
      <c r="BH19" s="496"/>
      <c r="BI19" s="496"/>
      <c r="BJ19" s="496"/>
      <c r="BK19" s="496"/>
      <c r="BL19" s="496"/>
      <c r="BM19" s="496"/>
      <c r="BN19" s="496"/>
      <c r="BO19" s="496"/>
      <c r="BP19" s="496"/>
      <c r="BQ19" s="496"/>
      <c r="BR19" s="496"/>
      <c r="BS19" s="496"/>
      <c r="BT19" s="496"/>
      <c r="BU19" s="496"/>
      <c r="BV19" s="496"/>
      <c r="BW19" s="496"/>
      <c r="BX19" s="496"/>
      <c r="BY19" s="496"/>
      <c r="BZ19" s="496"/>
      <c r="CA19" s="496"/>
    </row>
    <row r="20" spans="1:252" s="792" customFormat="1" ht="12.75" x14ac:dyDescent="0.2">
      <c r="A20" s="1094">
        <v>1</v>
      </c>
      <c r="B20" s="947"/>
      <c r="C20" s="948" t="s">
        <v>1615</v>
      </c>
      <c r="D20" s="1068"/>
      <c r="E20" s="1024"/>
      <c r="F20" s="1024"/>
      <c r="G20" s="949"/>
      <c r="H20" s="969"/>
      <c r="J20" s="793"/>
      <c r="K20" s="794"/>
      <c r="L20" s="795"/>
      <c r="M20" s="793"/>
      <c r="N20" s="793"/>
      <c r="O20" s="793"/>
      <c r="P20" s="793"/>
      <c r="Q20" s="793"/>
      <c r="R20" s="793"/>
      <c r="S20" s="793"/>
      <c r="T20" s="793"/>
      <c r="U20" s="793"/>
      <c r="V20" s="793"/>
      <c r="W20" s="793"/>
      <c r="X20" s="793"/>
      <c r="Y20" s="793"/>
      <c r="Z20" s="793"/>
      <c r="AA20" s="793"/>
      <c r="AB20" s="793"/>
      <c r="AC20" s="793"/>
      <c r="AD20" s="793"/>
      <c r="AE20" s="793"/>
      <c r="AF20" s="793"/>
      <c r="AG20" s="793"/>
      <c r="AH20" s="793"/>
      <c r="AI20" s="793"/>
      <c r="AJ20" s="793"/>
      <c r="AK20" s="793"/>
      <c r="AL20" s="793"/>
      <c r="AM20" s="796"/>
      <c r="AN20" s="796"/>
      <c r="AO20" s="796"/>
      <c r="AP20" s="796"/>
      <c r="AQ20" s="796"/>
      <c r="AR20" s="796"/>
      <c r="AS20" s="796"/>
      <c r="AT20" s="796"/>
      <c r="AU20" s="796"/>
      <c r="AV20" s="796"/>
      <c r="AW20" s="796"/>
      <c r="AX20" s="796"/>
      <c r="AY20" s="796"/>
      <c r="AZ20" s="796"/>
      <c r="BA20" s="796"/>
      <c r="BB20" s="796"/>
      <c r="BC20" s="796"/>
      <c r="BD20" s="796"/>
      <c r="BE20" s="796"/>
      <c r="BF20" s="796"/>
      <c r="BG20" s="796"/>
      <c r="BH20" s="796"/>
      <c r="BI20" s="796"/>
      <c r="BJ20" s="796"/>
      <c r="BK20" s="796"/>
      <c r="BL20" s="796"/>
      <c r="BM20" s="796"/>
      <c r="BN20" s="796"/>
      <c r="BO20" s="796"/>
      <c r="BP20" s="796"/>
      <c r="BQ20" s="796"/>
      <c r="BR20" s="796"/>
      <c r="BS20" s="796"/>
      <c r="BT20" s="796"/>
      <c r="BU20" s="796"/>
      <c r="BV20" s="796"/>
      <c r="BW20" s="796"/>
      <c r="BX20" s="796"/>
      <c r="BY20" s="796"/>
      <c r="BZ20" s="796"/>
      <c r="CA20" s="796"/>
    </row>
    <row r="21" spans="1:252" s="481" customFormat="1" ht="12.75" x14ac:dyDescent="0.2">
      <c r="A21" s="1095"/>
      <c r="B21" s="1033">
        <v>11</v>
      </c>
      <c r="C21" s="952" t="s">
        <v>9</v>
      </c>
      <c r="D21" s="1069"/>
      <c r="E21" s="1025"/>
      <c r="F21" s="1032"/>
      <c r="G21" s="956"/>
      <c r="H21" s="967"/>
      <c r="I21" s="485"/>
      <c r="J21" s="485"/>
      <c r="K21" s="807"/>
      <c r="L21" s="483"/>
      <c r="M21" s="485"/>
      <c r="N21" s="485"/>
      <c r="O21" s="485"/>
      <c r="P21" s="485"/>
      <c r="Q21" s="485"/>
      <c r="R21" s="485"/>
      <c r="S21" s="485"/>
      <c r="T21" s="485"/>
      <c r="U21" s="485"/>
      <c r="V21" s="485"/>
      <c r="W21" s="485"/>
      <c r="X21" s="485"/>
      <c r="Y21" s="485"/>
      <c r="Z21" s="485"/>
      <c r="AA21" s="485"/>
      <c r="AB21" s="485"/>
      <c r="AC21" s="485"/>
      <c r="AD21" s="485"/>
      <c r="AE21" s="485"/>
      <c r="AF21" s="485"/>
      <c r="AG21" s="485"/>
      <c r="AH21" s="485"/>
      <c r="AI21" s="485"/>
      <c r="AJ21" s="485"/>
      <c r="AK21" s="485"/>
      <c r="AL21" s="485"/>
      <c r="AM21" s="500"/>
      <c r="AN21" s="500"/>
      <c r="AO21" s="500"/>
      <c r="AP21" s="500"/>
      <c r="AQ21" s="500"/>
      <c r="AR21" s="500"/>
      <c r="AS21" s="500"/>
      <c r="AT21" s="500"/>
      <c r="AU21" s="500"/>
      <c r="AV21" s="500"/>
      <c r="AW21" s="500"/>
      <c r="AX21" s="500"/>
      <c r="AY21" s="500"/>
      <c r="AZ21" s="500"/>
      <c r="BA21" s="500"/>
      <c r="BB21" s="500"/>
      <c r="BC21" s="500"/>
      <c r="BD21" s="500"/>
      <c r="BE21" s="500"/>
      <c r="BF21" s="500"/>
      <c r="BG21" s="500"/>
      <c r="BH21" s="500"/>
      <c r="BI21" s="500"/>
      <c r="BJ21" s="500"/>
      <c r="BK21" s="500"/>
      <c r="BL21" s="500"/>
      <c r="BM21" s="500"/>
      <c r="BN21" s="500"/>
      <c r="BO21" s="500"/>
      <c r="BP21" s="500"/>
      <c r="BQ21" s="500"/>
      <c r="BR21" s="500"/>
      <c r="BS21" s="500"/>
      <c r="BT21" s="500"/>
      <c r="BU21" s="500"/>
      <c r="BV21" s="500"/>
      <c r="BW21" s="500"/>
      <c r="BX21" s="500"/>
      <c r="BY21" s="500"/>
      <c r="BZ21" s="500"/>
      <c r="CA21" s="500"/>
    </row>
    <row r="22" spans="1:252" s="522" customFormat="1" ht="28.5" customHeight="1" x14ac:dyDescent="0.2">
      <c r="A22" s="1096">
        <v>1</v>
      </c>
      <c r="B22" s="1012" t="s">
        <v>1000</v>
      </c>
      <c r="C22" s="524" t="s">
        <v>1001</v>
      </c>
      <c r="D22" s="1075" t="s">
        <v>15</v>
      </c>
      <c r="E22" s="1057">
        <v>1</v>
      </c>
      <c r="F22" s="2022"/>
      <c r="G22" s="1121">
        <f>ROUND(E22*F22,2)</f>
        <v>0</v>
      </c>
      <c r="H22" s="1013"/>
      <c r="I22" s="1014"/>
      <c r="J22" s="1014"/>
      <c r="K22" s="1015"/>
      <c r="L22" s="1016"/>
      <c r="M22" s="1014"/>
      <c r="N22" s="1014"/>
      <c r="O22" s="1014"/>
      <c r="P22" s="1014"/>
      <c r="Q22" s="1014"/>
      <c r="R22" s="1014"/>
      <c r="S22" s="1014"/>
      <c r="T22" s="1014"/>
      <c r="U22" s="1014"/>
      <c r="V22" s="1014"/>
      <c r="W22" s="1014"/>
      <c r="X22" s="1014"/>
      <c r="Y22" s="1014"/>
      <c r="Z22" s="1014"/>
      <c r="AA22" s="1014"/>
      <c r="AB22" s="1014"/>
      <c r="AC22" s="1014"/>
      <c r="AD22" s="1014"/>
      <c r="AE22" s="1014"/>
      <c r="AF22" s="1014"/>
      <c r="AG22" s="1014"/>
      <c r="AH22" s="1014"/>
      <c r="AI22" s="1014"/>
      <c r="AJ22" s="1014"/>
      <c r="AK22" s="1014"/>
      <c r="AL22" s="1014"/>
      <c r="AM22" s="1017"/>
      <c r="AN22" s="1017"/>
      <c r="AO22" s="1017"/>
      <c r="AP22" s="1017"/>
      <c r="AQ22" s="1017"/>
      <c r="AR22" s="1017"/>
      <c r="AS22" s="1017"/>
      <c r="AT22" s="1017"/>
      <c r="AU22" s="1017"/>
      <c r="AV22" s="1017"/>
      <c r="AW22" s="1017"/>
      <c r="AX22" s="1017"/>
      <c r="AY22" s="1017"/>
      <c r="AZ22" s="1017"/>
      <c r="BA22" s="1017"/>
      <c r="BB22" s="1017"/>
      <c r="BC22" s="1017"/>
      <c r="BD22" s="1017"/>
      <c r="BE22" s="1017"/>
      <c r="BF22" s="1017"/>
      <c r="BG22" s="1017"/>
      <c r="BH22" s="1017"/>
      <c r="BI22" s="1017"/>
      <c r="BJ22" s="1017"/>
      <c r="BK22" s="1017"/>
      <c r="BL22" s="1017"/>
      <c r="BM22" s="1017"/>
      <c r="BN22" s="1017"/>
      <c r="BO22" s="1017"/>
      <c r="BP22" s="1017"/>
      <c r="BQ22" s="1017"/>
      <c r="BR22" s="1017"/>
      <c r="BS22" s="1017"/>
      <c r="BT22" s="1017"/>
      <c r="BU22" s="1017"/>
      <c r="BV22" s="1017"/>
      <c r="BW22" s="1017"/>
      <c r="BX22" s="1017"/>
      <c r="BY22" s="1017"/>
      <c r="BZ22" s="1017"/>
      <c r="CA22" s="1017"/>
    </row>
    <row r="23" spans="1:252" s="1018" customFormat="1" ht="38.25" x14ac:dyDescent="0.2">
      <c r="A23" s="1096">
        <v>2</v>
      </c>
      <c r="B23" s="1036" t="s">
        <v>1002</v>
      </c>
      <c r="C23" s="1034" t="s">
        <v>1003</v>
      </c>
      <c r="D23" s="1037" t="s">
        <v>15</v>
      </c>
      <c r="E23" s="1035">
        <v>3</v>
      </c>
      <c r="F23" s="2022"/>
      <c r="G23" s="1121">
        <f t="shared" ref="G23:G54" si="0">ROUND(E23*F23,2)</f>
        <v>0</v>
      </c>
    </row>
    <row r="24" spans="1:252" s="1018" customFormat="1" ht="38.25" x14ac:dyDescent="0.2">
      <c r="A24" s="1096">
        <v>3</v>
      </c>
      <c r="B24" s="1036" t="s">
        <v>1004</v>
      </c>
      <c r="C24" s="1034" t="s">
        <v>1005</v>
      </c>
      <c r="D24" s="1037" t="s">
        <v>15</v>
      </c>
      <c r="E24" s="1035">
        <v>3</v>
      </c>
      <c r="F24" s="2022"/>
      <c r="G24" s="1121">
        <f t="shared" si="0"/>
        <v>0</v>
      </c>
    </row>
    <row r="25" spans="1:252" s="1018" customFormat="1" ht="25.5" x14ac:dyDescent="0.2">
      <c r="A25" s="1096">
        <v>4</v>
      </c>
      <c r="B25" s="1036" t="s">
        <v>1006</v>
      </c>
      <c r="C25" s="1034" t="s">
        <v>1007</v>
      </c>
      <c r="D25" s="1037" t="s">
        <v>15</v>
      </c>
      <c r="E25" s="1035">
        <v>3</v>
      </c>
      <c r="F25" s="2022"/>
      <c r="G25" s="1121">
        <f t="shared" si="0"/>
        <v>0</v>
      </c>
    </row>
    <row r="26" spans="1:252" s="1018" customFormat="1" ht="12.75" x14ac:dyDescent="0.2">
      <c r="A26" s="1096">
        <v>5</v>
      </c>
      <c r="B26" s="1036" t="s">
        <v>1008</v>
      </c>
      <c r="C26" s="1034" t="s">
        <v>1009</v>
      </c>
      <c r="D26" s="1037" t="s">
        <v>1010</v>
      </c>
      <c r="E26" s="1035">
        <v>16</v>
      </c>
      <c r="F26" s="2022"/>
      <c r="G26" s="1121">
        <f t="shared" si="0"/>
        <v>0</v>
      </c>
    </row>
    <row r="27" spans="1:252" s="1018" customFormat="1" ht="12.75" x14ac:dyDescent="0.2">
      <c r="A27" s="1095"/>
      <c r="B27" s="1033">
        <v>12</v>
      </c>
      <c r="C27" s="952" t="s">
        <v>19</v>
      </c>
      <c r="D27" s="1069"/>
      <c r="E27" s="1059"/>
      <c r="F27" s="2023"/>
      <c r="G27" s="1148"/>
    </row>
    <row r="28" spans="1:252" s="1018" customFormat="1" ht="12.75" x14ac:dyDescent="0.2">
      <c r="A28" s="1095"/>
      <c r="B28" s="1033">
        <v>121</v>
      </c>
      <c r="C28" s="952" t="s">
        <v>1011</v>
      </c>
      <c r="D28" s="1069"/>
      <c r="E28" s="1059"/>
      <c r="F28" s="2023"/>
      <c r="G28" s="1148"/>
    </row>
    <row r="29" spans="1:252" s="1018" customFormat="1" ht="25.5" x14ac:dyDescent="0.2">
      <c r="A29" s="1097">
        <v>6</v>
      </c>
      <c r="B29" s="1036" t="s">
        <v>895</v>
      </c>
      <c r="C29" s="1034" t="s">
        <v>1012</v>
      </c>
      <c r="D29" s="1037" t="s">
        <v>239</v>
      </c>
      <c r="E29" s="1035">
        <v>50</v>
      </c>
      <c r="F29" s="2022"/>
      <c r="G29" s="1121">
        <f t="shared" si="0"/>
        <v>0</v>
      </c>
    </row>
    <row r="30" spans="1:252" s="1018" customFormat="1" ht="12.75" x14ac:dyDescent="0.2">
      <c r="A30" s="1097">
        <v>7</v>
      </c>
      <c r="B30" s="1036" t="s">
        <v>1013</v>
      </c>
      <c r="C30" s="1034" t="s">
        <v>1014</v>
      </c>
      <c r="D30" s="1037" t="s">
        <v>239</v>
      </c>
      <c r="E30" s="1035">
        <v>50</v>
      </c>
      <c r="F30" s="2022"/>
      <c r="G30" s="1121">
        <f t="shared" si="0"/>
        <v>0</v>
      </c>
    </row>
    <row r="31" spans="1:252" s="1018" customFormat="1" ht="12.75" x14ac:dyDescent="0.2">
      <c r="A31" s="1095"/>
      <c r="B31" s="1033">
        <v>122</v>
      </c>
      <c r="C31" s="952" t="s">
        <v>1015</v>
      </c>
      <c r="D31" s="1069"/>
      <c r="E31" s="1059"/>
      <c r="F31" s="2023"/>
      <c r="G31" s="1148"/>
    </row>
    <row r="32" spans="1:252" s="1018" customFormat="1" ht="12.75" x14ac:dyDescent="0.2">
      <c r="A32" s="1097">
        <v>8</v>
      </c>
      <c r="B32" s="1036" t="s">
        <v>1016</v>
      </c>
      <c r="C32" s="1034" t="s">
        <v>1017</v>
      </c>
      <c r="D32" s="1037" t="s">
        <v>231</v>
      </c>
      <c r="E32" s="1035">
        <v>14</v>
      </c>
      <c r="F32" s="2022"/>
      <c r="G32" s="1121">
        <f t="shared" si="0"/>
        <v>0</v>
      </c>
    </row>
    <row r="33" spans="1:7" s="1018" customFormat="1" ht="12.75" x14ac:dyDescent="0.2">
      <c r="A33" s="1095"/>
      <c r="B33" s="1033">
        <v>123</v>
      </c>
      <c r="C33" s="952" t="s">
        <v>1018</v>
      </c>
      <c r="D33" s="1069"/>
      <c r="E33" s="1059"/>
      <c r="F33" s="2023"/>
      <c r="G33" s="1148"/>
    </row>
    <row r="34" spans="1:7" s="1018" customFormat="1" ht="12.75" x14ac:dyDescent="0.2">
      <c r="A34" s="1097">
        <v>9</v>
      </c>
      <c r="B34" s="1036" t="s">
        <v>1019</v>
      </c>
      <c r="C34" s="1034" t="s">
        <v>1020</v>
      </c>
      <c r="D34" s="1037" t="s">
        <v>239</v>
      </c>
      <c r="E34" s="1035">
        <v>70</v>
      </c>
      <c r="F34" s="2022"/>
      <c r="G34" s="1121">
        <f t="shared" si="0"/>
        <v>0</v>
      </c>
    </row>
    <row r="35" spans="1:7" s="1018" customFormat="1" ht="25.5" x14ac:dyDescent="0.2">
      <c r="A35" s="1097">
        <v>10</v>
      </c>
      <c r="B35" s="1036" t="s">
        <v>1021</v>
      </c>
      <c r="C35" s="1034" t="s">
        <v>1022</v>
      </c>
      <c r="D35" s="1037" t="s">
        <v>231</v>
      </c>
      <c r="E35" s="1035">
        <v>28</v>
      </c>
      <c r="F35" s="2022"/>
      <c r="G35" s="1121">
        <f t="shared" si="0"/>
        <v>0</v>
      </c>
    </row>
    <row r="36" spans="1:7" s="1018" customFormat="1" ht="12.75" x14ac:dyDescent="0.2">
      <c r="A36" s="1095"/>
      <c r="B36" s="1033">
        <v>13</v>
      </c>
      <c r="C36" s="952" t="s">
        <v>33</v>
      </c>
      <c r="D36" s="1069"/>
      <c r="E36" s="1059"/>
      <c r="F36" s="2023"/>
      <c r="G36" s="1148"/>
    </row>
    <row r="37" spans="1:7" s="1018" customFormat="1" ht="12.75" x14ac:dyDescent="0.2">
      <c r="A37" s="1095"/>
      <c r="B37" s="1033">
        <v>131</v>
      </c>
      <c r="C37" s="952" t="s">
        <v>1023</v>
      </c>
      <c r="D37" s="1069"/>
      <c r="E37" s="1059"/>
      <c r="F37" s="2023"/>
      <c r="G37" s="1148"/>
    </row>
    <row r="38" spans="1:7" s="1018" customFormat="1" ht="28.5" customHeight="1" x14ac:dyDescent="0.2">
      <c r="A38" s="2097">
        <v>11</v>
      </c>
      <c r="B38" s="2098" t="s">
        <v>1024</v>
      </c>
      <c r="C38" s="2099" t="s">
        <v>1025</v>
      </c>
      <c r="D38" s="2100" t="s">
        <v>1026</v>
      </c>
      <c r="E38" s="2101">
        <v>1</v>
      </c>
      <c r="F38" s="2105">
        <v>10000</v>
      </c>
      <c r="G38" s="1121">
        <f t="shared" si="0"/>
        <v>10000</v>
      </c>
    </row>
    <row r="39" spans="1:7" s="1018" customFormat="1" ht="12.75" x14ac:dyDescent="0.2">
      <c r="A39" s="1095"/>
      <c r="B39" s="1033">
        <v>132</v>
      </c>
      <c r="C39" s="952" t="s">
        <v>1027</v>
      </c>
      <c r="D39" s="1069"/>
      <c r="E39" s="1059"/>
      <c r="F39" s="2023"/>
      <c r="G39" s="1148"/>
    </row>
    <row r="40" spans="1:7" s="1018" customFormat="1" ht="38.25" x14ac:dyDescent="0.2">
      <c r="A40" s="1097">
        <v>12</v>
      </c>
      <c r="B40" s="1036" t="s">
        <v>1028</v>
      </c>
      <c r="C40" s="1034" t="s">
        <v>1029</v>
      </c>
      <c r="D40" s="1037" t="s">
        <v>231</v>
      </c>
      <c r="E40" s="1035">
        <v>20</v>
      </c>
      <c r="F40" s="2022"/>
      <c r="G40" s="1121">
        <f t="shared" si="0"/>
        <v>0</v>
      </c>
    </row>
    <row r="41" spans="1:7" s="1018" customFormat="1" ht="38.25" x14ac:dyDescent="0.2">
      <c r="A41" s="1097">
        <v>13</v>
      </c>
      <c r="B41" s="1036" t="s">
        <v>1030</v>
      </c>
      <c r="C41" s="1034" t="s">
        <v>1031</v>
      </c>
      <c r="D41" s="1037" t="s">
        <v>239</v>
      </c>
      <c r="E41" s="1035">
        <v>40</v>
      </c>
      <c r="F41" s="2022"/>
      <c r="G41" s="1121">
        <f t="shared" si="0"/>
        <v>0</v>
      </c>
    </row>
    <row r="42" spans="1:7" s="1018" customFormat="1" ht="38.25" x14ac:dyDescent="0.2">
      <c r="A42" s="1097">
        <v>14</v>
      </c>
      <c r="B42" s="1036" t="s">
        <v>1032</v>
      </c>
      <c r="C42" s="1034" t="s">
        <v>1033</v>
      </c>
      <c r="D42" s="1037" t="s">
        <v>239</v>
      </c>
      <c r="E42" s="1035">
        <v>20</v>
      </c>
      <c r="F42" s="2022"/>
      <c r="G42" s="1121">
        <f t="shared" si="0"/>
        <v>0</v>
      </c>
    </row>
    <row r="43" spans="1:7" s="1018" customFormat="1" ht="12.75" x14ac:dyDescent="0.2">
      <c r="A43" s="1095"/>
      <c r="B43" s="1033">
        <v>133</v>
      </c>
      <c r="C43" s="952" t="s">
        <v>1034</v>
      </c>
      <c r="D43" s="1069"/>
      <c r="E43" s="1059"/>
      <c r="F43" s="2023"/>
      <c r="G43" s="1148"/>
    </row>
    <row r="44" spans="1:7" s="1018" customFormat="1" ht="12.75" x14ac:dyDescent="0.2">
      <c r="A44" s="1097">
        <v>15</v>
      </c>
      <c r="B44" s="1036" t="s">
        <v>913</v>
      </c>
      <c r="C44" s="1034" t="s">
        <v>914</v>
      </c>
      <c r="D44" s="1037" t="s">
        <v>15</v>
      </c>
      <c r="E44" s="1035">
        <v>1</v>
      </c>
      <c r="F44" s="2022"/>
      <c r="G44" s="1121">
        <f t="shared" si="0"/>
        <v>0</v>
      </c>
    </row>
    <row r="45" spans="1:7" s="1018" customFormat="1" ht="25.5" x14ac:dyDescent="0.2">
      <c r="A45" s="1097">
        <v>16</v>
      </c>
      <c r="B45" s="1036" t="s">
        <v>1035</v>
      </c>
      <c r="C45" s="1034" t="s">
        <v>1036</v>
      </c>
      <c r="D45" s="1037" t="s">
        <v>15</v>
      </c>
      <c r="E45" s="1035">
        <v>1</v>
      </c>
      <c r="F45" s="2022"/>
      <c r="G45" s="1121">
        <f t="shared" si="0"/>
        <v>0</v>
      </c>
    </row>
    <row r="46" spans="1:7" s="1018" customFormat="1" ht="12.75" x14ac:dyDescent="0.2">
      <c r="A46" s="1095"/>
      <c r="B46" s="1033">
        <v>14</v>
      </c>
      <c r="C46" s="952" t="s">
        <v>1037</v>
      </c>
      <c r="D46" s="1069"/>
      <c r="E46" s="1059"/>
      <c r="F46" s="2023"/>
      <c r="G46" s="1148"/>
    </row>
    <row r="47" spans="1:7" s="1018" customFormat="1" ht="25.5" x14ac:dyDescent="0.2">
      <c r="A47" s="1097">
        <v>17</v>
      </c>
      <c r="B47" s="1036" t="s">
        <v>1038</v>
      </c>
      <c r="C47" s="1034" t="s">
        <v>1039</v>
      </c>
      <c r="D47" s="1037" t="s">
        <v>231</v>
      </c>
      <c r="E47" s="1035">
        <v>17.5</v>
      </c>
      <c r="F47" s="2022"/>
      <c r="G47" s="1121">
        <f t="shared" si="0"/>
        <v>0</v>
      </c>
    </row>
    <row r="48" spans="1:7" s="1018" customFormat="1" ht="51" x14ac:dyDescent="0.2">
      <c r="A48" s="1097">
        <v>18</v>
      </c>
      <c r="B48" s="1036" t="s">
        <v>1040</v>
      </c>
      <c r="C48" s="1034" t="s">
        <v>1616</v>
      </c>
      <c r="D48" s="1037" t="s">
        <v>239</v>
      </c>
      <c r="E48" s="1035">
        <v>66</v>
      </c>
      <c r="F48" s="2022"/>
      <c r="G48" s="1121">
        <f t="shared" si="0"/>
        <v>0</v>
      </c>
    </row>
    <row r="49" spans="1:79" s="1018" customFormat="1" ht="51" x14ac:dyDescent="0.2">
      <c r="A49" s="1097">
        <v>19</v>
      </c>
      <c r="B49" s="1036" t="s">
        <v>1041</v>
      </c>
      <c r="C49" s="1034" t="s">
        <v>1617</v>
      </c>
      <c r="D49" s="1037" t="s">
        <v>239</v>
      </c>
      <c r="E49" s="1035">
        <v>30</v>
      </c>
      <c r="F49" s="2022"/>
      <c r="G49" s="1121">
        <f t="shared" si="0"/>
        <v>0</v>
      </c>
    </row>
    <row r="50" spans="1:79" s="1018" customFormat="1" ht="51" x14ac:dyDescent="0.2">
      <c r="A50" s="1097">
        <v>20</v>
      </c>
      <c r="B50" s="1036" t="s">
        <v>1042</v>
      </c>
      <c r="C50" s="1034" t="s">
        <v>1618</v>
      </c>
      <c r="D50" s="1037" t="s">
        <v>239</v>
      </c>
      <c r="E50" s="1035">
        <v>33</v>
      </c>
      <c r="F50" s="2022"/>
      <c r="G50" s="1121">
        <f t="shared" si="0"/>
        <v>0</v>
      </c>
    </row>
    <row r="51" spans="1:79" s="1018" customFormat="1" ht="51" x14ac:dyDescent="0.2">
      <c r="A51" s="1097">
        <v>21</v>
      </c>
      <c r="B51" s="1036" t="s">
        <v>1043</v>
      </c>
      <c r="C51" s="1034" t="s">
        <v>1619</v>
      </c>
      <c r="D51" s="1037" t="s">
        <v>239</v>
      </c>
      <c r="E51" s="1035">
        <v>30</v>
      </c>
      <c r="F51" s="2022"/>
      <c r="G51" s="1121">
        <f t="shared" si="0"/>
        <v>0</v>
      </c>
    </row>
    <row r="52" spans="1:79" s="1018" customFormat="1" ht="63.75" x14ac:dyDescent="0.2">
      <c r="A52" s="1097">
        <v>22</v>
      </c>
      <c r="B52" s="1036" t="s">
        <v>1044</v>
      </c>
      <c r="C52" s="1034" t="s">
        <v>1620</v>
      </c>
      <c r="D52" s="1037" t="s">
        <v>239</v>
      </c>
      <c r="E52" s="1035">
        <v>35</v>
      </c>
      <c r="F52" s="2022"/>
      <c r="G52" s="1121">
        <f t="shared" si="0"/>
        <v>0</v>
      </c>
    </row>
    <row r="53" spans="1:79" s="1018" customFormat="1" ht="25.5" x14ac:dyDescent="0.2">
      <c r="A53" s="1097">
        <v>23</v>
      </c>
      <c r="B53" s="1036" t="s">
        <v>1045</v>
      </c>
      <c r="C53" s="1034" t="s">
        <v>1046</v>
      </c>
      <c r="D53" s="1037" t="s">
        <v>239</v>
      </c>
      <c r="E53" s="1035">
        <v>66</v>
      </c>
      <c r="F53" s="2022"/>
      <c r="G53" s="1121">
        <f t="shared" si="0"/>
        <v>0</v>
      </c>
    </row>
    <row r="54" spans="1:79" s="1018" customFormat="1" ht="25.5" x14ac:dyDescent="0.2">
      <c r="A54" s="1097">
        <v>24</v>
      </c>
      <c r="B54" s="1036" t="s">
        <v>1047</v>
      </c>
      <c r="C54" s="1034" t="s">
        <v>1048</v>
      </c>
      <c r="D54" s="1037" t="s">
        <v>231</v>
      </c>
      <c r="E54" s="1035">
        <v>32</v>
      </c>
      <c r="F54" s="2022"/>
      <c r="G54" s="1121">
        <f t="shared" si="0"/>
        <v>0</v>
      </c>
    </row>
    <row r="55" spans="1:79" s="1018" customFormat="1" ht="12.75" x14ac:dyDescent="0.2">
      <c r="A55" s="1094">
        <v>1</v>
      </c>
      <c r="B55" s="947"/>
      <c r="C55" s="948" t="s">
        <v>1636</v>
      </c>
      <c r="D55" s="1068"/>
      <c r="E55" s="1024"/>
      <c r="F55" s="1024"/>
      <c r="G55" s="949">
        <f>SUM(G22:G54)</f>
        <v>10000</v>
      </c>
    </row>
    <row r="56" spans="1:79" s="1018" customFormat="1" ht="12.75" x14ac:dyDescent="0.2">
      <c r="A56" s="1098"/>
      <c r="D56" s="1085"/>
      <c r="E56" s="1026"/>
      <c r="F56" s="1026"/>
      <c r="G56" s="1122"/>
    </row>
    <row r="57" spans="1:79" s="792" customFormat="1" ht="12.75" x14ac:dyDescent="0.2">
      <c r="A57" s="1094">
        <v>2</v>
      </c>
      <c r="B57" s="947"/>
      <c r="C57" s="948" t="s">
        <v>40</v>
      </c>
      <c r="D57" s="1068"/>
      <c r="E57" s="1024"/>
      <c r="F57" s="1024"/>
      <c r="G57" s="949"/>
      <c r="H57" s="969"/>
      <c r="J57" s="793"/>
      <c r="K57" s="794"/>
      <c r="L57" s="795"/>
      <c r="M57" s="793"/>
      <c r="N57" s="793"/>
      <c r="O57" s="793"/>
      <c r="P57" s="793"/>
      <c r="Q57" s="793"/>
      <c r="R57" s="793"/>
      <c r="S57" s="793"/>
      <c r="T57" s="793"/>
      <c r="U57" s="793"/>
      <c r="V57" s="793"/>
      <c r="W57" s="793"/>
      <c r="X57" s="793"/>
      <c r="Y57" s="793"/>
      <c r="Z57" s="793"/>
      <c r="AA57" s="793"/>
      <c r="AB57" s="793"/>
      <c r="AC57" s="793"/>
      <c r="AD57" s="793"/>
      <c r="AE57" s="793"/>
      <c r="AF57" s="793"/>
      <c r="AG57" s="793"/>
      <c r="AH57" s="793"/>
      <c r="AI57" s="793"/>
      <c r="AJ57" s="793"/>
      <c r="AK57" s="793"/>
      <c r="AL57" s="793"/>
      <c r="AM57" s="796"/>
      <c r="AN57" s="796"/>
      <c r="AO57" s="796"/>
      <c r="AP57" s="796"/>
      <c r="AQ57" s="796"/>
      <c r="AR57" s="796"/>
      <c r="AS57" s="796"/>
      <c r="AT57" s="796"/>
      <c r="AU57" s="796"/>
      <c r="AV57" s="796"/>
      <c r="AW57" s="796"/>
      <c r="AX57" s="796"/>
      <c r="AY57" s="796"/>
      <c r="AZ57" s="796"/>
      <c r="BA57" s="796"/>
      <c r="BB57" s="796"/>
      <c r="BC57" s="796"/>
      <c r="BD57" s="796"/>
      <c r="BE57" s="796"/>
      <c r="BF57" s="796"/>
      <c r="BG57" s="796"/>
      <c r="BH57" s="796"/>
      <c r="BI57" s="796"/>
      <c r="BJ57" s="796"/>
      <c r="BK57" s="796"/>
      <c r="BL57" s="796"/>
      <c r="BM57" s="796"/>
      <c r="BN57" s="796"/>
      <c r="BO57" s="796"/>
      <c r="BP57" s="796"/>
      <c r="BQ57" s="796"/>
      <c r="BR57" s="796"/>
      <c r="BS57" s="796"/>
      <c r="BT57" s="796"/>
      <c r="BU57" s="796"/>
      <c r="BV57" s="796"/>
      <c r="BW57" s="796"/>
      <c r="BX57" s="796"/>
      <c r="BY57" s="796"/>
      <c r="BZ57" s="796"/>
      <c r="CA57" s="796"/>
    </row>
    <row r="58" spans="1:79" s="481" customFormat="1" ht="12.75" x14ac:dyDescent="0.2">
      <c r="A58" s="1095"/>
      <c r="B58" s="1033">
        <v>21</v>
      </c>
      <c r="C58" s="952" t="s">
        <v>42</v>
      </c>
      <c r="D58" s="1069"/>
      <c r="E58" s="1025"/>
      <c r="F58" s="1032"/>
      <c r="G58" s="956"/>
      <c r="H58" s="967"/>
      <c r="I58" s="485"/>
      <c r="J58" s="485"/>
      <c r="K58" s="807"/>
      <c r="L58" s="483"/>
      <c r="M58" s="485"/>
      <c r="N58" s="485"/>
      <c r="O58" s="485"/>
      <c r="P58" s="485"/>
      <c r="Q58" s="485"/>
      <c r="R58" s="485"/>
      <c r="S58" s="485"/>
      <c r="T58" s="485"/>
      <c r="U58" s="485"/>
      <c r="V58" s="485"/>
      <c r="W58" s="485"/>
      <c r="X58" s="485"/>
      <c r="Y58" s="485"/>
      <c r="Z58" s="485"/>
      <c r="AA58" s="485"/>
      <c r="AB58" s="485"/>
      <c r="AC58" s="485"/>
      <c r="AD58" s="485"/>
      <c r="AE58" s="485"/>
      <c r="AF58" s="485"/>
      <c r="AG58" s="485"/>
      <c r="AH58" s="485"/>
      <c r="AI58" s="485"/>
      <c r="AJ58" s="485"/>
      <c r="AK58" s="485"/>
      <c r="AL58" s="485"/>
      <c r="AM58" s="500"/>
      <c r="AN58" s="500"/>
      <c r="AO58" s="500"/>
      <c r="AP58" s="500"/>
      <c r="AQ58" s="500"/>
      <c r="AR58" s="500"/>
      <c r="AS58" s="500"/>
      <c r="AT58" s="500"/>
      <c r="AU58" s="500"/>
      <c r="AV58" s="500"/>
      <c r="AW58" s="500"/>
      <c r="AX58" s="500"/>
      <c r="AY58" s="500"/>
      <c r="AZ58" s="500"/>
      <c r="BA58" s="500"/>
      <c r="BB58" s="500"/>
      <c r="BC58" s="500"/>
      <c r="BD58" s="500"/>
      <c r="BE58" s="500"/>
      <c r="BF58" s="500"/>
      <c r="BG58" s="500"/>
      <c r="BH58" s="500"/>
      <c r="BI58" s="500"/>
      <c r="BJ58" s="500"/>
      <c r="BK58" s="500"/>
      <c r="BL58" s="500"/>
      <c r="BM58" s="500"/>
      <c r="BN58" s="500"/>
      <c r="BO58" s="500"/>
      <c r="BP58" s="500"/>
      <c r="BQ58" s="500"/>
      <c r="BR58" s="500"/>
      <c r="BS58" s="500"/>
      <c r="BT58" s="500"/>
      <c r="BU58" s="500"/>
      <c r="BV58" s="500"/>
      <c r="BW58" s="500"/>
      <c r="BX58" s="500"/>
      <c r="BY58" s="500"/>
      <c r="BZ58" s="500"/>
      <c r="CA58" s="500"/>
    </row>
    <row r="59" spans="1:79" s="522" customFormat="1" ht="28.5" customHeight="1" x14ac:dyDescent="0.2">
      <c r="A59" s="1096">
        <v>1</v>
      </c>
      <c r="B59" s="1012" t="s">
        <v>1049</v>
      </c>
      <c r="C59" s="524" t="s">
        <v>1050</v>
      </c>
      <c r="D59" s="1075" t="s">
        <v>243</v>
      </c>
      <c r="E59" s="1057">
        <v>18</v>
      </c>
      <c r="F59" s="2022"/>
      <c r="G59" s="1121">
        <f t="shared" ref="G59" si="1">ROUND(E59*F59,2)</f>
        <v>0</v>
      </c>
      <c r="H59" s="1013"/>
      <c r="I59" s="1014"/>
      <c r="J59" s="1014"/>
      <c r="K59" s="1015"/>
      <c r="L59" s="1016"/>
      <c r="M59" s="1014"/>
      <c r="N59" s="1014"/>
      <c r="O59" s="1014"/>
      <c r="P59" s="1014"/>
      <c r="Q59" s="1014"/>
      <c r="R59" s="1014"/>
      <c r="S59" s="1014"/>
      <c r="T59" s="1014"/>
      <c r="U59" s="1014"/>
      <c r="V59" s="1014"/>
      <c r="W59" s="1014"/>
      <c r="X59" s="1014"/>
      <c r="Y59" s="1014"/>
      <c r="Z59" s="1014"/>
      <c r="AA59" s="1014"/>
      <c r="AB59" s="1014"/>
      <c r="AC59" s="1014"/>
      <c r="AD59" s="1014"/>
      <c r="AE59" s="1014"/>
      <c r="AF59" s="1014"/>
      <c r="AG59" s="1014"/>
      <c r="AH59" s="1014"/>
      <c r="AI59" s="1014"/>
      <c r="AJ59" s="1014"/>
      <c r="AK59" s="1014"/>
      <c r="AL59" s="1014"/>
      <c r="AM59" s="1017"/>
      <c r="AN59" s="1017"/>
      <c r="AO59" s="1017"/>
      <c r="AP59" s="1017"/>
      <c r="AQ59" s="1017"/>
      <c r="AR59" s="1017"/>
      <c r="AS59" s="1017"/>
      <c r="AT59" s="1017"/>
      <c r="AU59" s="1017"/>
      <c r="AV59" s="1017"/>
      <c r="AW59" s="1017"/>
      <c r="AX59" s="1017"/>
      <c r="AY59" s="1017"/>
      <c r="AZ59" s="1017"/>
      <c r="BA59" s="1017"/>
      <c r="BB59" s="1017"/>
      <c r="BC59" s="1017"/>
      <c r="BD59" s="1017"/>
      <c r="BE59" s="1017"/>
      <c r="BF59" s="1017"/>
      <c r="BG59" s="1017"/>
      <c r="BH59" s="1017"/>
      <c r="BI59" s="1017"/>
      <c r="BJ59" s="1017"/>
      <c r="BK59" s="1017"/>
      <c r="BL59" s="1017"/>
      <c r="BM59" s="1017"/>
      <c r="BN59" s="1017"/>
      <c r="BO59" s="1017"/>
      <c r="BP59" s="1017"/>
      <c r="BQ59" s="1017"/>
      <c r="BR59" s="1017"/>
      <c r="BS59" s="1017"/>
      <c r="BT59" s="1017"/>
      <c r="BU59" s="1017"/>
      <c r="BV59" s="1017"/>
      <c r="BW59" s="1017"/>
      <c r="BX59" s="1017"/>
      <c r="BY59" s="1017"/>
      <c r="BZ59" s="1017"/>
      <c r="CA59" s="1017"/>
    </row>
    <row r="60" spans="1:79" s="1018" customFormat="1" ht="12.75" x14ac:dyDescent="0.2">
      <c r="A60" s="1095"/>
      <c r="B60" s="1033">
        <v>24</v>
      </c>
      <c r="C60" s="952" t="s">
        <v>555</v>
      </c>
      <c r="D60" s="1069"/>
      <c r="E60" s="1025"/>
      <c r="F60" s="2024"/>
      <c r="G60" s="956"/>
    </row>
    <row r="61" spans="1:79" s="1018" customFormat="1" ht="25.5" x14ac:dyDescent="0.2">
      <c r="A61" s="1097">
        <v>2</v>
      </c>
      <c r="B61" s="1036" t="s">
        <v>1051</v>
      </c>
      <c r="C61" s="1034" t="s">
        <v>1052</v>
      </c>
      <c r="D61" s="1037" t="s">
        <v>243</v>
      </c>
      <c r="E61" s="1035">
        <v>8</v>
      </c>
      <c r="F61" s="2022"/>
      <c r="G61" s="1121">
        <f t="shared" ref="G61" si="2">ROUND(E61*F61,2)</f>
        <v>0</v>
      </c>
    </row>
    <row r="62" spans="1:79" s="1018" customFormat="1" ht="12.75" x14ac:dyDescent="0.2">
      <c r="A62" s="1094">
        <v>2</v>
      </c>
      <c r="B62" s="947"/>
      <c r="C62" s="948" t="s">
        <v>1637</v>
      </c>
      <c r="D62" s="1068"/>
      <c r="E62" s="1024"/>
      <c r="F62" s="1024"/>
      <c r="G62" s="949">
        <f>SUM(G59:G61)</f>
        <v>0</v>
      </c>
    </row>
    <row r="63" spans="1:79" s="1018" customFormat="1" ht="12.75" x14ac:dyDescent="0.2">
      <c r="A63" s="1098"/>
      <c r="D63" s="1085"/>
      <c r="E63" s="1026"/>
      <c r="F63" s="1026"/>
      <c r="G63" s="1122"/>
    </row>
    <row r="64" spans="1:79" s="1018" customFormat="1" ht="12.75" x14ac:dyDescent="0.2">
      <c r="A64" s="1094">
        <v>3</v>
      </c>
      <c r="B64" s="947"/>
      <c r="C64" s="948" t="s">
        <v>73</v>
      </c>
      <c r="D64" s="1068"/>
      <c r="E64" s="1024"/>
      <c r="F64" s="1024"/>
      <c r="G64" s="949"/>
    </row>
    <row r="65" spans="1:7" s="1018" customFormat="1" ht="12.75" x14ac:dyDescent="0.2">
      <c r="A65" s="1095"/>
      <c r="B65" s="1033">
        <v>32</v>
      </c>
      <c r="C65" s="952" t="s">
        <v>84</v>
      </c>
      <c r="D65" s="1069"/>
      <c r="E65" s="1025"/>
      <c r="F65" s="1032"/>
      <c r="G65" s="956"/>
    </row>
    <row r="66" spans="1:7" s="1018" customFormat="1" ht="12.75" x14ac:dyDescent="0.2">
      <c r="A66" s="1095"/>
      <c r="B66" s="1033">
        <v>326</v>
      </c>
      <c r="C66" s="2201" t="s">
        <v>1054</v>
      </c>
      <c r="D66" s="2201"/>
      <c r="E66" s="2201"/>
      <c r="F66" s="2201"/>
      <c r="G66" s="2202"/>
    </row>
    <row r="67" spans="1:7" s="1018" customFormat="1" ht="51" x14ac:dyDescent="0.2">
      <c r="A67" s="1103">
        <v>1</v>
      </c>
      <c r="B67" s="1103" t="s">
        <v>1055</v>
      </c>
      <c r="C67" s="1691" t="s">
        <v>1056</v>
      </c>
      <c r="D67" s="1105" t="s">
        <v>239</v>
      </c>
      <c r="E67" s="1106">
        <v>66</v>
      </c>
      <c r="F67" s="2022"/>
      <c r="G67" s="1121">
        <f t="shared" ref="G67:G68" si="3">ROUND(E67*F67,2)</f>
        <v>0</v>
      </c>
    </row>
    <row r="68" spans="1:7" s="1018" customFormat="1" ht="38.25" x14ac:dyDescent="0.2">
      <c r="A68" s="1098">
        <v>2</v>
      </c>
      <c r="B68" s="1098" t="s">
        <v>1057</v>
      </c>
      <c r="C68" s="1665" t="s">
        <v>1058</v>
      </c>
      <c r="D68" s="1085" t="s">
        <v>239</v>
      </c>
      <c r="E68" s="1026">
        <v>66</v>
      </c>
      <c r="F68" s="2022"/>
      <c r="G68" s="1121">
        <f t="shared" si="3"/>
        <v>0</v>
      </c>
    </row>
    <row r="69" spans="1:7" s="1018" customFormat="1" ht="12.75" x14ac:dyDescent="0.2">
      <c r="A69" s="1095"/>
      <c r="B69" s="1033">
        <v>35</v>
      </c>
      <c r="C69" s="952" t="s">
        <v>92</v>
      </c>
      <c r="D69" s="1069"/>
      <c r="E69" s="1025"/>
      <c r="F69" s="2023"/>
      <c r="G69" s="1148"/>
    </row>
    <row r="70" spans="1:7" s="1018" customFormat="1" ht="12.75" x14ac:dyDescent="0.2">
      <c r="A70" s="1095"/>
      <c r="B70" s="1033">
        <v>352</v>
      </c>
      <c r="C70" s="1107" t="s">
        <v>1059</v>
      </c>
      <c r="D70" s="1107"/>
      <c r="E70" s="1107"/>
      <c r="F70" s="2025"/>
      <c r="G70" s="1123"/>
    </row>
    <row r="71" spans="1:7" s="1018" customFormat="1" ht="25.5" x14ac:dyDescent="0.2">
      <c r="A71" s="1103">
        <v>3</v>
      </c>
      <c r="B71" s="1103" t="s">
        <v>1060</v>
      </c>
      <c r="C71" s="1104" t="s">
        <v>1061</v>
      </c>
      <c r="D71" s="1105" t="s">
        <v>231</v>
      </c>
      <c r="E71" s="1106">
        <v>24</v>
      </c>
      <c r="F71" s="2022"/>
      <c r="G71" s="1121">
        <f t="shared" ref="G71:G72" si="4">ROUND(E71*F71,2)</f>
        <v>0</v>
      </c>
    </row>
    <row r="72" spans="1:7" s="1018" customFormat="1" ht="25.5" x14ac:dyDescent="0.2">
      <c r="A72" s="1098">
        <v>4</v>
      </c>
      <c r="B72" s="1098" t="s">
        <v>1062</v>
      </c>
      <c r="C72" s="1018" t="s">
        <v>1063</v>
      </c>
      <c r="D72" s="1085" t="s">
        <v>231</v>
      </c>
      <c r="E72" s="1026">
        <v>16</v>
      </c>
      <c r="F72" s="2022"/>
      <c r="G72" s="1121">
        <f t="shared" si="4"/>
        <v>0</v>
      </c>
    </row>
    <row r="73" spans="1:7" s="1018" customFormat="1" ht="12.75" x14ac:dyDescent="0.2">
      <c r="A73" s="1094">
        <v>3</v>
      </c>
      <c r="B73" s="947"/>
      <c r="C73" s="948" t="s">
        <v>1638</v>
      </c>
      <c r="D73" s="1068"/>
      <c r="E73" s="1024"/>
      <c r="F73" s="1024"/>
      <c r="G73" s="949">
        <f>SUM(G67:G72)</f>
        <v>0</v>
      </c>
    </row>
    <row r="74" spans="1:7" s="1018" customFormat="1" ht="12.75" x14ac:dyDescent="0.2">
      <c r="A74" s="1098"/>
      <c r="D74" s="1085"/>
      <c r="E74" s="1026"/>
      <c r="F74" s="1026"/>
      <c r="G74" s="1122"/>
    </row>
    <row r="75" spans="1:7" s="1018" customFormat="1" ht="12.75" x14ac:dyDescent="0.2">
      <c r="A75" s="1094">
        <v>5</v>
      </c>
      <c r="B75" s="947"/>
      <c r="C75" s="948" t="s">
        <v>265</v>
      </c>
      <c r="D75" s="1068"/>
      <c r="E75" s="1024"/>
      <c r="F75" s="1024"/>
      <c r="G75" s="949"/>
    </row>
    <row r="76" spans="1:7" s="1018" customFormat="1" ht="12.75" x14ac:dyDescent="0.2">
      <c r="A76" s="1095"/>
      <c r="B76" s="1033">
        <v>51</v>
      </c>
      <c r="C76" s="1101" t="s">
        <v>353</v>
      </c>
      <c r="D76" s="1069"/>
      <c r="E76" s="1025"/>
      <c r="F76" s="1032"/>
      <c r="G76" s="956"/>
    </row>
    <row r="77" spans="1:7" s="1018" customFormat="1" ht="12.75" x14ac:dyDescent="0.2">
      <c r="A77" s="1109">
        <v>1</v>
      </c>
      <c r="B77" s="1103" t="s">
        <v>1064</v>
      </c>
      <c r="C77" s="1104" t="s">
        <v>387</v>
      </c>
      <c r="D77" s="1105" t="s">
        <v>239</v>
      </c>
      <c r="E77" s="1106">
        <v>40</v>
      </c>
      <c r="F77" s="2022"/>
      <c r="G77" s="1121">
        <f t="shared" ref="G77" si="5">ROUND(E77*F77,2)</f>
        <v>0</v>
      </c>
    </row>
    <row r="78" spans="1:7" s="1018" customFormat="1" ht="25.5" x14ac:dyDescent="0.2">
      <c r="A78" s="1109">
        <v>2</v>
      </c>
      <c r="B78" s="1103" t="s">
        <v>1065</v>
      </c>
      <c r="C78" s="1104" t="s">
        <v>416</v>
      </c>
      <c r="D78" s="1105" t="s">
        <v>239</v>
      </c>
      <c r="E78" s="1106">
        <v>19</v>
      </c>
      <c r="F78" s="2022"/>
      <c r="G78" s="1121">
        <f t="shared" ref="G78:G116" si="6">ROUND(E78*F78,2)</f>
        <v>0</v>
      </c>
    </row>
    <row r="79" spans="1:7" s="1018" customFormat="1" ht="12.75" x14ac:dyDescent="0.2">
      <c r="A79" s="1109">
        <v>3</v>
      </c>
      <c r="B79" s="1103" t="s">
        <v>1066</v>
      </c>
      <c r="C79" s="1104" t="s">
        <v>1067</v>
      </c>
      <c r="D79" s="1105" t="s">
        <v>239</v>
      </c>
      <c r="E79" s="1106">
        <v>28</v>
      </c>
      <c r="F79" s="2022"/>
      <c r="G79" s="1121">
        <f t="shared" si="6"/>
        <v>0</v>
      </c>
    </row>
    <row r="80" spans="1:7" s="1018" customFormat="1" ht="12.75" x14ac:dyDescent="0.2">
      <c r="A80" s="1109">
        <v>4</v>
      </c>
      <c r="B80" s="1103" t="s">
        <v>1068</v>
      </c>
      <c r="C80" s="1104" t="s">
        <v>1069</v>
      </c>
      <c r="D80" s="1105" t="s">
        <v>239</v>
      </c>
      <c r="E80" s="1106">
        <v>30</v>
      </c>
      <c r="F80" s="2022"/>
      <c r="G80" s="1121">
        <f t="shared" si="6"/>
        <v>0</v>
      </c>
    </row>
    <row r="81" spans="1:7" s="1018" customFormat="1" ht="12.75" x14ac:dyDescent="0.2">
      <c r="A81" s="1110"/>
      <c r="B81" s="1111">
        <v>52</v>
      </c>
      <c r="C81" s="1112" t="s">
        <v>348</v>
      </c>
      <c r="D81" s="1113"/>
      <c r="E81" s="1114"/>
      <c r="F81" s="2023"/>
      <c r="G81" s="1148"/>
    </row>
    <row r="82" spans="1:7" s="1018" customFormat="1" ht="38.25" x14ac:dyDescent="0.2">
      <c r="A82" s="1109">
        <v>5</v>
      </c>
      <c r="B82" s="1103" t="s">
        <v>1070</v>
      </c>
      <c r="C82" s="1104" t="s">
        <v>1071</v>
      </c>
      <c r="D82" s="1105" t="s">
        <v>350</v>
      </c>
      <c r="E82" s="1106">
        <v>3100</v>
      </c>
      <c r="F82" s="2022"/>
      <c r="G82" s="1121">
        <f t="shared" si="6"/>
        <v>0</v>
      </c>
    </row>
    <row r="83" spans="1:7" s="1018" customFormat="1" ht="25.5" x14ac:dyDescent="0.2">
      <c r="A83" s="1109">
        <v>6</v>
      </c>
      <c r="B83" s="1103" t="s">
        <v>1072</v>
      </c>
      <c r="C83" s="1104" t="s">
        <v>1073</v>
      </c>
      <c r="D83" s="1105" t="s">
        <v>350</v>
      </c>
      <c r="E83" s="1106">
        <v>1100</v>
      </c>
      <c r="F83" s="2022"/>
      <c r="G83" s="1121">
        <f t="shared" si="6"/>
        <v>0</v>
      </c>
    </row>
    <row r="84" spans="1:7" s="1018" customFormat="1" ht="25.5" x14ac:dyDescent="0.2">
      <c r="A84" s="1109">
        <v>7</v>
      </c>
      <c r="B84" s="1103" t="s">
        <v>1074</v>
      </c>
      <c r="C84" s="1104" t="s">
        <v>1621</v>
      </c>
      <c r="D84" s="1105" t="s">
        <v>350</v>
      </c>
      <c r="E84" s="1106">
        <v>80</v>
      </c>
      <c r="F84" s="2022"/>
      <c r="G84" s="1121">
        <f t="shared" si="6"/>
        <v>0</v>
      </c>
    </row>
    <row r="85" spans="1:7" s="1018" customFormat="1" ht="12.75" x14ac:dyDescent="0.2">
      <c r="A85" s="1110"/>
      <c r="B85" s="1111">
        <v>53</v>
      </c>
      <c r="C85" s="1112" t="s">
        <v>503</v>
      </c>
      <c r="D85" s="1113"/>
      <c r="E85" s="1114"/>
      <c r="F85" s="2023"/>
      <c r="G85" s="1148"/>
    </row>
    <row r="86" spans="1:7" s="1018" customFormat="1" ht="25.5" x14ac:dyDescent="0.2">
      <c r="A86" s="1109">
        <v>8</v>
      </c>
      <c r="B86" s="1103" t="s">
        <v>1075</v>
      </c>
      <c r="C86" s="1104" t="s">
        <v>1076</v>
      </c>
      <c r="D86" s="1105" t="s">
        <v>243</v>
      </c>
      <c r="E86" s="1106">
        <v>5.25</v>
      </c>
      <c r="F86" s="2022"/>
      <c r="G86" s="1121">
        <f t="shared" si="6"/>
        <v>0</v>
      </c>
    </row>
    <row r="87" spans="1:7" s="1018" customFormat="1" ht="25.5" x14ac:dyDescent="0.2">
      <c r="A87" s="1109">
        <v>9</v>
      </c>
      <c r="B87" s="1103" t="s">
        <v>1077</v>
      </c>
      <c r="C87" s="1104" t="s">
        <v>1078</v>
      </c>
      <c r="D87" s="1105" t="s">
        <v>243</v>
      </c>
      <c r="E87" s="1106">
        <v>3.5</v>
      </c>
      <c r="F87" s="2022"/>
      <c r="G87" s="1121">
        <f t="shared" si="6"/>
        <v>0</v>
      </c>
    </row>
    <row r="88" spans="1:7" s="1018" customFormat="1" ht="25.5" x14ac:dyDescent="0.2">
      <c r="A88" s="1109">
        <v>10</v>
      </c>
      <c r="B88" s="1103" t="s">
        <v>1079</v>
      </c>
      <c r="C88" s="1104" t="s">
        <v>1080</v>
      </c>
      <c r="D88" s="1105" t="s">
        <v>243</v>
      </c>
      <c r="E88" s="1106">
        <v>18</v>
      </c>
      <c r="F88" s="2022"/>
      <c r="G88" s="1121">
        <f t="shared" si="6"/>
        <v>0</v>
      </c>
    </row>
    <row r="89" spans="1:7" s="1018" customFormat="1" ht="25.5" x14ac:dyDescent="0.2">
      <c r="A89" s="1109">
        <v>11</v>
      </c>
      <c r="B89" s="1103" t="s">
        <v>1081</v>
      </c>
      <c r="C89" s="1104" t="s">
        <v>1082</v>
      </c>
      <c r="D89" s="1105" t="s">
        <v>243</v>
      </c>
      <c r="E89" s="1106">
        <v>7.5</v>
      </c>
      <c r="F89" s="2022"/>
      <c r="G89" s="1121">
        <f t="shared" si="6"/>
        <v>0</v>
      </c>
    </row>
    <row r="90" spans="1:7" s="1018" customFormat="1" ht="51" x14ac:dyDescent="0.2">
      <c r="A90" s="1109">
        <v>12</v>
      </c>
      <c r="B90" s="1103" t="s">
        <v>1083</v>
      </c>
      <c r="C90" s="1104" t="s">
        <v>1084</v>
      </c>
      <c r="D90" s="1105" t="s">
        <v>243</v>
      </c>
      <c r="E90" s="1106">
        <v>5.25</v>
      </c>
      <c r="F90" s="2022"/>
      <c r="G90" s="1121">
        <f t="shared" si="6"/>
        <v>0</v>
      </c>
    </row>
    <row r="91" spans="1:7" s="1018" customFormat="1" ht="38.25" x14ac:dyDescent="0.2">
      <c r="A91" s="1109">
        <v>13</v>
      </c>
      <c r="B91" s="1103" t="s">
        <v>1085</v>
      </c>
      <c r="C91" s="1104" t="s">
        <v>1086</v>
      </c>
      <c r="D91" s="1105" t="s">
        <v>243</v>
      </c>
      <c r="E91" s="1106">
        <v>7.5</v>
      </c>
      <c r="F91" s="2022"/>
      <c r="G91" s="1121">
        <f t="shared" si="6"/>
        <v>0</v>
      </c>
    </row>
    <row r="92" spans="1:7" s="1018" customFormat="1" ht="12.75" x14ac:dyDescent="0.2">
      <c r="A92" s="1110"/>
      <c r="B92" s="1111">
        <v>54</v>
      </c>
      <c r="C92" s="1112" t="s">
        <v>269</v>
      </c>
      <c r="D92" s="1113"/>
      <c r="E92" s="1114"/>
      <c r="F92" s="2023"/>
      <c r="G92" s="1148"/>
    </row>
    <row r="93" spans="1:7" s="1018" customFormat="1" ht="25.5" x14ac:dyDescent="0.2">
      <c r="A93" s="1109">
        <v>14</v>
      </c>
      <c r="B93" s="1103" t="s">
        <v>1087</v>
      </c>
      <c r="C93" s="1104" t="s">
        <v>1088</v>
      </c>
      <c r="D93" s="1105" t="s">
        <v>239</v>
      </c>
      <c r="E93" s="1106">
        <v>50</v>
      </c>
      <c r="F93" s="2022"/>
      <c r="G93" s="1121">
        <f t="shared" si="6"/>
        <v>0</v>
      </c>
    </row>
    <row r="94" spans="1:7" s="1018" customFormat="1" ht="12.75" x14ac:dyDescent="0.2">
      <c r="A94" s="1109">
        <v>15</v>
      </c>
      <c r="B94" s="1103" t="s">
        <v>1089</v>
      </c>
      <c r="C94" s="1104" t="s">
        <v>456</v>
      </c>
      <c r="D94" s="1105" t="s">
        <v>239</v>
      </c>
      <c r="E94" s="1106">
        <v>12</v>
      </c>
      <c r="F94" s="2022"/>
      <c r="G94" s="1121">
        <f t="shared" si="6"/>
        <v>0</v>
      </c>
    </row>
    <row r="95" spans="1:7" s="1018" customFormat="1" ht="12.75" x14ac:dyDescent="0.2">
      <c r="A95" s="1110"/>
      <c r="B95" s="1111">
        <v>55</v>
      </c>
      <c r="C95" s="1112" t="s">
        <v>534</v>
      </c>
      <c r="D95" s="1113"/>
      <c r="E95" s="1114"/>
      <c r="F95" s="2023"/>
      <c r="G95" s="1148"/>
    </row>
    <row r="96" spans="1:7" s="1018" customFormat="1" ht="38.25" x14ac:dyDescent="0.2">
      <c r="A96" s="1109">
        <v>16</v>
      </c>
      <c r="B96" s="1103" t="s">
        <v>1090</v>
      </c>
      <c r="C96" s="1104" t="s">
        <v>1622</v>
      </c>
      <c r="D96" s="1105" t="s">
        <v>239</v>
      </c>
      <c r="E96" s="1106">
        <v>66</v>
      </c>
      <c r="F96" s="2022"/>
      <c r="G96" s="1121">
        <f t="shared" si="6"/>
        <v>0</v>
      </c>
    </row>
    <row r="97" spans="1:7" s="1018" customFormat="1" ht="51" x14ac:dyDescent="0.2">
      <c r="A97" s="1109">
        <v>17</v>
      </c>
      <c r="B97" s="1103" t="s">
        <v>1091</v>
      </c>
      <c r="C97" s="1104" t="s">
        <v>1623</v>
      </c>
      <c r="D97" s="1105" t="s">
        <v>239</v>
      </c>
      <c r="E97" s="1106">
        <v>66</v>
      </c>
      <c r="F97" s="2022"/>
      <c r="G97" s="1121">
        <f t="shared" si="6"/>
        <v>0</v>
      </c>
    </row>
    <row r="98" spans="1:7" s="1018" customFormat="1" ht="51" x14ac:dyDescent="0.2">
      <c r="A98" s="1109">
        <v>18</v>
      </c>
      <c r="B98" s="1103" t="s">
        <v>1092</v>
      </c>
      <c r="C98" s="1104" t="s">
        <v>1624</v>
      </c>
      <c r="D98" s="1105" t="s">
        <v>239</v>
      </c>
      <c r="E98" s="1106">
        <v>33</v>
      </c>
      <c r="F98" s="2022"/>
      <c r="G98" s="1121">
        <f t="shared" si="6"/>
        <v>0</v>
      </c>
    </row>
    <row r="99" spans="1:7" s="1018" customFormat="1" ht="51" x14ac:dyDescent="0.2">
      <c r="A99" s="1109">
        <v>19</v>
      </c>
      <c r="B99" s="1103" t="s">
        <v>1093</v>
      </c>
      <c r="C99" s="1104" t="s">
        <v>1094</v>
      </c>
      <c r="D99" s="1105" t="s">
        <v>239</v>
      </c>
      <c r="E99" s="1106">
        <v>90</v>
      </c>
      <c r="F99" s="2022"/>
      <c r="G99" s="1121">
        <f t="shared" si="6"/>
        <v>0</v>
      </c>
    </row>
    <row r="100" spans="1:7" s="1018" customFormat="1" ht="76.5" x14ac:dyDescent="0.2">
      <c r="A100" s="1109">
        <v>20</v>
      </c>
      <c r="B100" s="1103" t="s">
        <v>1095</v>
      </c>
      <c r="C100" s="1104" t="s">
        <v>1625</v>
      </c>
      <c r="D100" s="1105" t="s">
        <v>231</v>
      </c>
      <c r="E100" s="1106">
        <v>9</v>
      </c>
      <c r="F100" s="2022"/>
      <c r="G100" s="1121">
        <f t="shared" si="6"/>
        <v>0</v>
      </c>
    </row>
    <row r="101" spans="1:7" s="1018" customFormat="1" ht="76.5" x14ac:dyDescent="0.2">
      <c r="A101" s="1109">
        <v>21</v>
      </c>
      <c r="B101" s="1103" t="s">
        <v>1096</v>
      </c>
      <c r="C101" s="1104" t="s">
        <v>1626</v>
      </c>
      <c r="D101" s="1105" t="s">
        <v>239</v>
      </c>
      <c r="E101" s="1106">
        <v>2</v>
      </c>
      <c r="F101" s="2022"/>
      <c r="G101" s="1121">
        <f t="shared" si="6"/>
        <v>0</v>
      </c>
    </row>
    <row r="102" spans="1:7" s="1018" customFormat="1" ht="63.75" x14ac:dyDescent="0.2">
      <c r="A102" s="1109">
        <v>22</v>
      </c>
      <c r="B102" s="1103" t="s">
        <v>1097</v>
      </c>
      <c r="C102" s="1104" t="s">
        <v>1627</v>
      </c>
      <c r="D102" s="1105" t="s">
        <v>239</v>
      </c>
      <c r="E102" s="1106">
        <v>7</v>
      </c>
      <c r="F102" s="2022"/>
      <c r="G102" s="1121">
        <f t="shared" si="6"/>
        <v>0</v>
      </c>
    </row>
    <row r="103" spans="1:7" s="1018" customFormat="1" ht="76.5" x14ac:dyDescent="0.2">
      <c r="A103" s="1109">
        <v>23</v>
      </c>
      <c r="B103" s="1103" t="s">
        <v>1098</v>
      </c>
      <c r="C103" s="1104" t="s">
        <v>1628</v>
      </c>
      <c r="D103" s="1105" t="s">
        <v>239</v>
      </c>
      <c r="E103" s="1106">
        <v>12</v>
      </c>
      <c r="F103" s="2022"/>
      <c r="G103" s="1121">
        <f t="shared" si="6"/>
        <v>0</v>
      </c>
    </row>
    <row r="104" spans="1:7" s="1018" customFormat="1" ht="51" x14ac:dyDescent="0.2">
      <c r="A104" s="1109">
        <v>24</v>
      </c>
      <c r="B104" s="1103" t="s">
        <v>1099</v>
      </c>
      <c r="C104" s="1104" t="s">
        <v>1629</v>
      </c>
      <c r="D104" s="1105" t="s">
        <v>239</v>
      </c>
      <c r="E104" s="1106">
        <v>2</v>
      </c>
      <c r="F104" s="2022"/>
      <c r="G104" s="1121">
        <f t="shared" si="6"/>
        <v>0</v>
      </c>
    </row>
    <row r="105" spans="1:7" s="1018" customFormat="1" ht="51" x14ac:dyDescent="0.2">
      <c r="A105" s="1109">
        <v>25</v>
      </c>
      <c r="B105" s="1103" t="s">
        <v>1100</v>
      </c>
      <c r="C105" s="1104" t="s">
        <v>1630</v>
      </c>
      <c r="D105" s="1105" t="s">
        <v>239</v>
      </c>
      <c r="E105" s="1106">
        <v>2</v>
      </c>
      <c r="F105" s="2022"/>
      <c r="G105" s="1121">
        <f t="shared" si="6"/>
        <v>0</v>
      </c>
    </row>
    <row r="106" spans="1:7" s="1018" customFormat="1" ht="51" x14ac:dyDescent="0.2">
      <c r="A106" s="1109">
        <v>26</v>
      </c>
      <c r="B106" s="1103" t="s">
        <v>1101</v>
      </c>
      <c r="C106" s="1104" t="s">
        <v>1631</v>
      </c>
      <c r="D106" s="1105" t="s">
        <v>239</v>
      </c>
      <c r="E106" s="1106">
        <v>12</v>
      </c>
      <c r="F106" s="2022"/>
      <c r="G106" s="1121">
        <f t="shared" si="6"/>
        <v>0</v>
      </c>
    </row>
    <row r="107" spans="1:7" s="1018" customFormat="1" ht="51" x14ac:dyDescent="0.2">
      <c r="A107" s="1109">
        <v>27</v>
      </c>
      <c r="B107" s="1103" t="s">
        <v>1102</v>
      </c>
      <c r="C107" s="1104" t="s">
        <v>1632</v>
      </c>
      <c r="D107" s="1105" t="s">
        <v>239</v>
      </c>
      <c r="E107" s="1106">
        <v>9</v>
      </c>
      <c r="F107" s="2022"/>
      <c r="G107" s="1121">
        <f t="shared" si="6"/>
        <v>0</v>
      </c>
    </row>
    <row r="108" spans="1:7" s="1018" customFormat="1" ht="51" x14ac:dyDescent="0.2">
      <c r="A108" s="1109">
        <v>28</v>
      </c>
      <c r="B108" s="1103" t="s">
        <v>1103</v>
      </c>
      <c r="C108" s="1104" t="s">
        <v>1633</v>
      </c>
      <c r="D108" s="1105" t="s">
        <v>239</v>
      </c>
      <c r="E108" s="1106">
        <v>14</v>
      </c>
      <c r="F108" s="2022"/>
      <c r="G108" s="1121">
        <f t="shared" si="6"/>
        <v>0</v>
      </c>
    </row>
    <row r="109" spans="1:7" s="1018" customFormat="1" ht="51" x14ac:dyDescent="0.2">
      <c r="A109" s="1109">
        <v>29</v>
      </c>
      <c r="B109" s="1103" t="s">
        <v>1104</v>
      </c>
      <c r="C109" s="1104" t="s">
        <v>1634</v>
      </c>
      <c r="D109" s="1105" t="s">
        <v>239</v>
      </c>
      <c r="E109" s="1106">
        <v>66</v>
      </c>
      <c r="F109" s="2022"/>
      <c r="G109" s="1121">
        <f t="shared" si="6"/>
        <v>0</v>
      </c>
    </row>
    <row r="110" spans="1:7" s="1018" customFormat="1" ht="12.75" x14ac:dyDescent="0.2">
      <c r="A110" s="1110"/>
      <c r="B110" s="1111">
        <v>58</v>
      </c>
      <c r="C110" s="1112" t="s">
        <v>466</v>
      </c>
      <c r="D110" s="1113"/>
      <c r="E110" s="1114"/>
      <c r="F110" s="2023"/>
      <c r="G110" s="1148"/>
    </row>
    <row r="111" spans="1:7" s="1018" customFormat="1" ht="25.5" x14ac:dyDescent="0.2">
      <c r="A111" s="1109">
        <v>30</v>
      </c>
      <c r="B111" s="1103" t="s">
        <v>1105</v>
      </c>
      <c r="C111" s="1104" t="s">
        <v>1106</v>
      </c>
      <c r="D111" s="1105" t="s">
        <v>15</v>
      </c>
      <c r="E111" s="1106">
        <v>1</v>
      </c>
      <c r="F111" s="2022"/>
      <c r="G111" s="1121">
        <f t="shared" si="6"/>
        <v>0</v>
      </c>
    </row>
    <row r="112" spans="1:7" s="1018" customFormat="1" ht="12.75" x14ac:dyDescent="0.2">
      <c r="A112" s="1110"/>
      <c r="B112" s="1111">
        <v>59</v>
      </c>
      <c r="C112" s="1112" t="s">
        <v>1639</v>
      </c>
      <c r="D112" s="1113"/>
      <c r="E112" s="1114"/>
      <c r="F112" s="2023"/>
      <c r="G112" s="1148"/>
    </row>
    <row r="113" spans="1:7" s="1018" customFormat="1" ht="25.5" x14ac:dyDescent="0.2">
      <c r="A113" s="1109">
        <v>31</v>
      </c>
      <c r="B113" s="1103" t="s">
        <v>1107</v>
      </c>
      <c r="C113" s="1104" t="s">
        <v>1108</v>
      </c>
      <c r="D113" s="1105" t="s">
        <v>239</v>
      </c>
      <c r="E113" s="1106">
        <v>66</v>
      </c>
      <c r="F113" s="2022"/>
      <c r="G113" s="1121">
        <f t="shared" si="6"/>
        <v>0</v>
      </c>
    </row>
    <row r="114" spans="1:7" s="1018" customFormat="1" ht="102" x14ac:dyDescent="0.2">
      <c r="A114" s="1109">
        <v>32</v>
      </c>
      <c r="B114" s="1103" t="s">
        <v>1109</v>
      </c>
      <c r="C114" s="1104" t="s">
        <v>1640</v>
      </c>
      <c r="D114" s="1105" t="s">
        <v>239</v>
      </c>
      <c r="E114" s="1106">
        <v>66</v>
      </c>
      <c r="F114" s="2022"/>
      <c r="G114" s="1121">
        <f t="shared" si="6"/>
        <v>0</v>
      </c>
    </row>
    <row r="115" spans="1:7" s="1018" customFormat="1" ht="51" x14ac:dyDescent="0.2">
      <c r="A115" s="1109">
        <v>33</v>
      </c>
      <c r="B115" s="1103" t="s">
        <v>1110</v>
      </c>
      <c r="C115" s="1104" t="s">
        <v>1111</v>
      </c>
      <c r="D115" s="1105" t="s">
        <v>231</v>
      </c>
      <c r="E115" s="1106">
        <v>24</v>
      </c>
      <c r="F115" s="2022"/>
      <c r="G115" s="1121">
        <f t="shared" si="6"/>
        <v>0</v>
      </c>
    </row>
    <row r="116" spans="1:7" s="1018" customFormat="1" ht="51" x14ac:dyDescent="0.2">
      <c r="A116" s="1109">
        <v>34</v>
      </c>
      <c r="B116" s="1103" t="s">
        <v>1112</v>
      </c>
      <c r="C116" s="1104" t="s">
        <v>1113</v>
      </c>
      <c r="D116" s="1105" t="s">
        <v>231</v>
      </c>
      <c r="E116" s="1106">
        <v>24</v>
      </c>
      <c r="F116" s="2022"/>
      <c r="G116" s="1121">
        <f t="shared" si="6"/>
        <v>0</v>
      </c>
    </row>
    <row r="117" spans="1:7" s="1018" customFormat="1" ht="12.75" x14ac:dyDescent="0.2">
      <c r="A117" s="1115">
        <v>5</v>
      </c>
      <c r="B117" s="963"/>
      <c r="C117" s="964" t="s">
        <v>1641</v>
      </c>
      <c r="D117" s="1116"/>
      <c r="E117" s="1117"/>
      <c r="F117" s="1024"/>
      <c r="G117" s="949">
        <f>SUM(G77:G116)</f>
        <v>0</v>
      </c>
    </row>
    <row r="118" spans="1:7" s="1018" customFormat="1" ht="12.75" x14ac:dyDescent="0.2">
      <c r="A118" s="1098"/>
      <c r="D118" s="1085"/>
      <c r="E118" s="1026"/>
      <c r="F118" s="1026"/>
      <c r="G118" s="1122"/>
    </row>
    <row r="119" spans="1:7" s="1018" customFormat="1" ht="12.75" x14ac:dyDescent="0.2">
      <c r="A119" s="1094">
        <v>6</v>
      </c>
      <c r="B119" s="947"/>
      <c r="C119" s="948" t="s">
        <v>285</v>
      </c>
      <c r="D119" s="1068"/>
      <c r="E119" s="1024"/>
      <c r="F119" s="1024"/>
      <c r="G119" s="949"/>
    </row>
    <row r="120" spans="1:7" s="1018" customFormat="1" ht="12.75" x14ac:dyDescent="0.2">
      <c r="A120" s="1110"/>
      <c r="B120" s="1111">
        <v>62</v>
      </c>
      <c r="C120" s="1112" t="s">
        <v>1642</v>
      </c>
      <c r="D120" s="1113"/>
      <c r="E120" s="1114"/>
      <c r="F120" s="1032"/>
      <c r="G120" s="956"/>
    </row>
    <row r="121" spans="1:7" s="1018" customFormat="1" ht="51" x14ac:dyDescent="0.2">
      <c r="A121" s="1098">
        <v>1</v>
      </c>
      <c r="B121" s="1098" t="s">
        <v>1115</v>
      </c>
      <c r="C121" s="1018" t="s">
        <v>1635</v>
      </c>
      <c r="D121" s="1085" t="s">
        <v>231</v>
      </c>
      <c r="E121" s="1026">
        <v>30</v>
      </c>
      <c r="F121" s="2022"/>
      <c r="G121" s="1121">
        <f t="shared" ref="G121" si="7">ROUND(E121*F121,2)</f>
        <v>0</v>
      </c>
    </row>
    <row r="122" spans="1:7" s="1018" customFormat="1" ht="12.75" x14ac:dyDescent="0.2">
      <c r="A122" s="1110"/>
      <c r="B122" s="1111">
        <v>62</v>
      </c>
      <c r="C122" s="1112" t="s">
        <v>227</v>
      </c>
      <c r="D122" s="1113"/>
      <c r="E122" s="1114"/>
      <c r="F122" s="2023"/>
      <c r="G122" s="1148"/>
    </row>
    <row r="123" spans="1:7" s="1018" customFormat="1" ht="38.25" x14ac:dyDescent="0.2">
      <c r="A123" s="1098">
        <v>2</v>
      </c>
      <c r="B123" s="1098" t="s">
        <v>998</v>
      </c>
      <c r="C123" s="1665" t="s">
        <v>1116</v>
      </c>
      <c r="D123" s="1085" t="s">
        <v>231</v>
      </c>
      <c r="E123" s="1026">
        <v>32</v>
      </c>
      <c r="F123" s="2022"/>
      <c r="G123" s="1121">
        <f t="shared" ref="G123" si="8">ROUND(E123*F123,2)</f>
        <v>0</v>
      </c>
    </row>
    <row r="124" spans="1:7" s="1018" customFormat="1" ht="12.75" x14ac:dyDescent="0.2">
      <c r="A124" s="1094">
        <v>6</v>
      </c>
      <c r="B124" s="947"/>
      <c r="C124" s="948" t="s">
        <v>1643</v>
      </c>
      <c r="D124" s="1068"/>
      <c r="E124" s="1024"/>
      <c r="F124" s="1024"/>
      <c r="G124" s="949">
        <f>SUM(G121:G123)</f>
        <v>0</v>
      </c>
    </row>
    <row r="125" spans="1:7" s="1018" customFormat="1" ht="12.75" x14ac:dyDescent="0.2">
      <c r="A125" s="1098"/>
      <c r="D125" s="1085"/>
      <c r="E125" s="1026"/>
      <c r="F125" s="1026"/>
      <c r="G125" s="1122"/>
    </row>
    <row r="126" spans="1:7" s="1018" customFormat="1" ht="12.75" x14ac:dyDescent="0.2">
      <c r="A126" s="1094">
        <v>7</v>
      </c>
      <c r="B126" s="947"/>
      <c r="C126" s="948" t="s">
        <v>168</v>
      </c>
      <c r="D126" s="1068"/>
      <c r="E126" s="1024"/>
      <c r="F126" s="1024"/>
      <c r="G126" s="949"/>
    </row>
    <row r="127" spans="1:7" s="1018" customFormat="1" ht="12.75" x14ac:dyDescent="0.2">
      <c r="A127" s="1110"/>
      <c r="B127" s="1111">
        <v>79</v>
      </c>
      <c r="C127" s="1112" t="s">
        <v>291</v>
      </c>
      <c r="D127" s="1113"/>
      <c r="E127" s="1114"/>
      <c r="F127" s="1032"/>
      <c r="G127" s="956"/>
    </row>
    <row r="128" spans="1:7" s="1018" customFormat="1" ht="12.75" x14ac:dyDescent="0.2">
      <c r="A128" s="1109"/>
      <c r="B128" s="1104" t="s">
        <v>989</v>
      </c>
      <c r="C128" s="1104" t="s">
        <v>1117</v>
      </c>
      <c r="D128" s="1105" t="s">
        <v>170</v>
      </c>
      <c r="E128" s="1106">
        <v>40</v>
      </c>
      <c r="F128" s="2022">
        <v>45</v>
      </c>
      <c r="G128" s="1121">
        <f t="shared" ref="G128" si="9">ROUND(E128*F128,2)</f>
        <v>1800</v>
      </c>
    </row>
    <row r="129" spans="1:7" s="1018" customFormat="1" ht="25.5" x14ac:dyDescent="0.2">
      <c r="A129" s="1109"/>
      <c r="B129" s="1104" t="s">
        <v>992</v>
      </c>
      <c r="C129" s="1104" t="s">
        <v>1118</v>
      </c>
      <c r="D129" s="1105" t="s">
        <v>435</v>
      </c>
      <c r="E129" s="1106">
        <v>1</v>
      </c>
      <c r="F129" s="2022"/>
      <c r="G129" s="1121">
        <f t="shared" ref="G129:G130" si="10">ROUND(E129*F129,2)</f>
        <v>0</v>
      </c>
    </row>
    <row r="130" spans="1:7" s="1018" customFormat="1" ht="25.5" x14ac:dyDescent="0.2">
      <c r="A130" s="1109"/>
      <c r="B130" s="1104" t="s">
        <v>993</v>
      </c>
      <c r="C130" s="1104" t="s">
        <v>994</v>
      </c>
      <c r="D130" s="1105" t="s">
        <v>435</v>
      </c>
      <c r="E130" s="1106">
        <v>1</v>
      </c>
      <c r="F130" s="2022"/>
      <c r="G130" s="1121">
        <f t="shared" si="10"/>
        <v>0</v>
      </c>
    </row>
    <row r="131" spans="1:7" s="1018" customFormat="1" ht="12.75" x14ac:dyDescent="0.2">
      <c r="A131" s="1094">
        <v>7</v>
      </c>
      <c r="B131" s="947"/>
      <c r="C131" s="948" t="s">
        <v>1644</v>
      </c>
      <c r="D131" s="1068"/>
      <c r="E131" s="1024"/>
      <c r="F131" s="1024"/>
      <c r="G131" s="949">
        <f>SUM(G127:G130)</f>
        <v>1800</v>
      </c>
    </row>
    <row r="132" spans="1:7" s="1018" customFormat="1" ht="12.75" x14ac:dyDescent="0.2">
      <c r="A132" s="1021"/>
      <c r="B132" s="1019"/>
      <c r="C132" s="1020"/>
      <c r="D132" s="1086"/>
      <c r="E132" s="1027"/>
      <c r="F132" s="1027"/>
      <c r="G132" s="1124"/>
    </row>
    <row r="133" spans="1:7" x14ac:dyDescent="0.25">
      <c r="A133" s="1011"/>
      <c r="B133" s="1009"/>
      <c r="C133" s="1010"/>
      <c r="D133" s="1087"/>
      <c r="E133" s="1028"/>
      <c r="F133" s="1028"/>
      <c r="G133" s="1125"/>
    </row>
  </sheetData>
  <mergeCells count="1">
    <mergeCell ref="C66:G66"/>
  </mergeCells>
  <dataValidations count="1">
    <dataValidation type="custom" allowBlank="1" showInputMessage="1" showErrorMessage="1" error="Vnos Cena/enoto je dovoljen na dve decimalni mesti." sqref="F22:F54 F59 F61 F67:F69 F71:F72 F77:F116 F121:F123 F128:F130" xr:uid="{FAF4390C-350D-4F85-A4BD-496322BF816C}">
      <formula1>F22=ROUND(F22,2)</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DC5B7-33F2-4FD5-956F-D5EC4350E878}">
  <sheetPr>
    <tabColor theme="4"/>
  </sheetPr>
  <dimension ref="A1:IR125"/>
  <sheetViews>
    <sheetView workbookViewId="0">
      <selection activeCell="C19" sqref="C19"/>
    </sheetView>
  </sheetViews>
  <sheetFormatPr defaultRowHeight="15" x14ac:dyDescent="0.25"/>
  <cols>
    <col min="1" max="1" width="5.7109375" style="1099" customWidth="1"/>
    <col min="2" max="2" width="9.7109375" style="1008" customWidth="1"/>
    <col min="3" max="3" width="45.7109375" style="1008" customWidth="1"/>
    <col min="4" max="4" width="6.7109375" style="1088" customWidth="1"/>
    <col min="5" max="5" width="10.7109375" style="1029" customWidth="1"/>
    <col min="6" max="6" width="11.7109375" style="2037" customWidth="1"/>
    <col min="7" max="7" width="12.7109375" style="1126" customWidth="1"/>
    <col min="8" max="256" width="9.140625" style="1008"/>
    <col min="257" max="257" width="7.5703125" style="1008" customWidth="1"/>
    <col min="258" max="258" width="29.85546875" style="1008" customWidth="1"/>
    <col min="259" max="259" width="8.7109375" style="1008" customWidth="1"/>
    <col min="260" max="260" width="12.28515625" style="1008" customWidth="1"/>
    <col min="261" max="261" width="14.5703125" style="1008" customWidth="1"/>
    <col min="262" max="262" width="14.140625" style="1008" customWidth="1"/>
    <col min="263" max="512" width="9.140625" style="1008"/>
    <col min="513" max="513" width="7.5703125" style="1008" customWidth="1"/>
    <col min="514" max="514" width="29.85546875" style="1008" customWidth="1"/>
    <col min="515" max="515" width="8.7109375" style="1008" customWidth="1"/>
    <col min="516" max="516" width="12.28515625" style="1008" customWidth="1"/>
    <col min="517" max="517" width="14.5703125" style="1008" customWidth="1"/>
    <col min="518" max="518" width="14.140625" style="1008" customWidth="1"/>
    <col min="519" max="768" width="9.140625" style="1008"/>
    <col min="769" max="769" width="7.5703125" style="1008" customWidth="1"/>
    <col min="770" max="770" width="29.85546875" style="1008" customWidth="1"/>
    <col min="771" max="771" width="8.7109375" style="1008" customWidth="1"/>
    <col min="772" max="772" width="12.28515625" style="1008" customWidth="1"/>
    <col min="773" max="773" width="14.5703125" style="1008" customWidth="1"/>
    <col min="774" max="774" width="14.140625" style="1008" customWidth="1"/>
    <col min="775" max="1024" width="9.140625" style="1008"/>
    <col min="1025" max="1025" width="7.5703125" style="1008" customWidth="1"/>
    <col min="1026" max="1026" width="29.85546875" style="1008" customWidth="1"/>
    <col min="1027" max="1027" width="8.7109375" style="1008" customWidth="1"/>
    <col min="1028" max="1028" width="12.28515625" style="1008" customWidth="1"/>
    <col min="1029" max="1029" width="14.5703125" style="1008" customWidth="1"/>
    <col min="1030" max="1030" width="14.140625" style="1008" customWidth="1"/>
    <col min="1031" max="1280" width="9.140625" style="1008"/>
    <col min="1281" max="1281" width="7.5703125" style="1008" customWidth="1"/>
    <col min="1282" max="1282" width="29.85546875" style="1008" customWidth="1"/>
    <col min="1283" max="1283" width="8.7109375" style="1008" customWidth="1"/>
    <col min="1284" max="1284" width="12.28515625" style="1008" customWidth="1"/>
    <col min="1285" max="1285" width="14.5703125" style="1008" customWidth="1"/>
    <col min="1286" max="1286" width="14.140625" style="1008" customWidth="1"/>
    <col min="1287" max="1536" width="9.140625" style="1008"/>
    <col min="1537" max="1537" width="7.5703125" style="1008" customWidth="1"/>
    <col min="1538" max="1538" width="29.85546875" style="1008" customWidth="1"/>
    <col min="1539" max="1539" width="8.7109375" style="1008" customWidth="1"/>
    <col min="1540" max="1540" width="12.28515625" style="1008" customWidth="1"/>
    <col min="1541" max="1541" width="14.5703125" style="1008" customWidth="1"/>
    <col min="1542" max="1542" width="14.140625" style="1008" customWidth="1"/>
    <col min="1543" max="1792" width="9.140625" style="1008"/>
    <col min="1793" max="1793" width="7.5703125" style="1008" customWidth="1"/>
    <col min="1794" max="1794" width="29.85546875" style="1008" customWidth="1"/>
    <col min="1795" max="1795" width="8.7109375" style="1008" customWidth="1"/>
    <col min="1796" max="1796" width="12.28515625" style="1008" customWidth="1"/>
    <col min="1797" max="1797" width="14.5703125" style="1008" customWidth="1"/>
    <col min="1798" max="1798" width="14.140625" style="1008" customWidth="1"/>
    <col min="1799" max="2048" width="9.140625" style="1008"/>
    <col min="2049" max="2049" width="7.5703125" style="1008" customWidth="1"/>
    <col min="2050" max="2050" width="29.85546875" style="1008" customWidth="1"/>
    <col min="2051" max="2051" width="8.7109375" style="1008" customWidth="1"/>
    <col min="2052" max="2052" width="12.28515625" style="1008" customWidth="1"/>
    <col min="2053" max="2053" width="14.5703125" style="1008" customWidth="1"/>
    <col min="2054" max="2054" width="14.140625" style="1008" customWidth="1"/>
    <col min="2055" max="2304" width="9.140625" style="1008"/>
    <col min="2305" max="2305" width="7.5703125" style="1008" customWidth="1"/>
    <col min="2306" max="2306" width="29.85546875" style="1008" customWidth="1"/>
    <col min="2307" max="2307" width="8.7109375" style="1008" customWidth="1"/>
    <col min="2308" max="2308" width="12.28515625" style="1008" customWidth="1"/>
    <col min="2309" max="2309" width="14.5703125" style="1008" customWidth="1"/>
    <col min="2310" max="2310" width="14.140625" style="1008" customWidth="1"/>
    <col min="2311" max="2560" width="9.140625" style="1008"/>
    <col min="2561" max="2561" width="7.5703125" style="1008" customWidth="1"/>
    <col min="2562" max="2562" width="29.85546875" style="1008" customWidth="1"/>
    <col min="2563" max="2563" width="8.7109375" style="1008" customWidth="1"/>
    <col min="2564" max="2564" width="12.28515625" style="1008" customWidth="1"/>
    <col min="2565" max="2565" width="14.5703125" style="1008" customWidth="1"/>
    <col min="2566" max="2566" width="14.140625" style="1008" customWidth="1"/>
    <col min="2567" max="2816" width="9.140625" style="1008"/>
    <col min="2817" max="2817" width="7.5703125" style="1008" customWidth="1"/>
    <col min="2818" max="2818" width="29.85546875" style="1008" customWidth="1"/>
    <col min="2819" max="2819" width="8.7109375" style="1008" customWidth="1"/>
    <col min="2820" max="2820" width="12.28515625" style="1008" customWidth="1"/>
    <col min="2821" max="2821" width="14.5703125" style="1008" customWidth="1"/>
    <col min="2822" max="2822" width="14.140625" style="1008" customWidth="1"/>
    <col min="2823" max="3072" width="9.140625" style="1008"/>
    <col min="3073" max="3073" width="7.5703125" style="1008" customWidth="1"/>
    <col min="3074" max="3074" width="29.85546875" style="1008" customWidth="1"/>
    <col min="3075" max="3075" width="8.7109375" style="1008" customWidth="1"/>
    <col min="3076" max="3076" width="12.28515625" style="1008" customWidth="1"/>
    <col min="3077" max="3077" width="14.5703125" style="1008" customWidth="1"/>
    <col min="3078" max="3078" width="14.140625" style="1008" customWidth="1"/>
    <col min="3079" max="3328" width="9.140625" style="1008"/>
    <col min="3329" max="3329" width="7.5703125" style="1008" customWidth="1"/>
    <col min="3330" max="3330" width="29.85546875" style="1008" customWidth="1"/>
    <col min="3331" max="3331" width="8.7109375" style="1008" customWidth="1"/>
    <col min="3332" max="3332" width="12.28515625" style="1008" customWidth="1"/>
    <col min="3333" max="3333" width="14.5703125" style="1008" customWidth="1"/>
    <col min="3334" max="3334" width="14.140625" style="1008" customWidth="1"/>
    <col min="3335" max="3584" width="9.140625" style="1008"/>
    <col min="3585" max="3585" width="7.5703125" style="1008" customWidth="1"/>
    <col min="3586" max="3586" width="29.85546875" style="1008" customWidth="1"/>
    <col min="3587" max="3587" width="8.7109375" style="1008" customWidth="1"/>
    <col min="3588" max="3588" width="12.28515625" style="1008" customWidth="1"/>
    <col min="3589" max="3589" width="14.5703125" style="1008" customWidth="1"/>
    <col min="3590" max="3590" width="14.140625" style="1008" customWidth="1"/>
    <col min="3591" max="3840" width="9.140625" style="1008"/>
    <col min="3841" max="3841" width="7.5703125" style="1008" customWidth="1"/>
    <col min="3842" max="3842" width="29.85546875" style="1008" customWidth="1"/>
    <col min="3843" max="3843" width="8.7109375" style="1008" customWidth="1"/>
    <col min="3844" max="3844" width="12.28515625" style="1008" customWidth="1"/>
    <col min="3845" max="3845" width="14.5703125" style="1008" customWidth="1"/>
    <col min="3846" max="3846" width="14.140625" style="1008" customWidth="1"/>
    <col min="3847" max="4096" width="9.140625" style="1008"/>
    <col min="4097" max="4097" width="7.5703125" style="1008" customWidth="1"/>
    <col min="4098" max="4098" width="29.85546875" style="1008" customWidth="1"/>
    <col min="4099" max="4099" width="8.7109375" style="1008" customWidth="1"/>
    <col min="4100" max="4100" width="12.28515625" style="1008" customWidth="1"/>
    <col min="4101" max="4101" width="14.5703125" style="1008" customWidth="1"/>
    <col min="4102" max="4102" width="14.140625" style="1008" customWidth="1"/>
    <col min="4103" max="4352" width="9.140625" style="1008"/>
    <col min="4353" max="4353" width="7.5703125" style="1008" customWidth="1"/>
    <col min="4354" max="4354" width="29.85546875" style="1008" customWidth="1"/>
    <col min="4355" max="4355" width="8.7109375" style="1008" customWidth="1"/>
    <col min="4356" max="4356" width="12.28515625" style="1008" customWidth="1"/>
    <col min="4357" max="4357" width="14.5703125" style="1008" customWidth="1"/>
    <col min="4358" max="4358" width="14.140625" style="1008" customWidth="1"/>
    <col min="4359" max="4608" width="9.140625" style="1008"/>
    <col min="4609" max="4609" width="7.5703125" style="1008" customWidth="1"/>
    <col min="4610" max="4610" width="29.85546875" style="1008" customWidth="1"/>
    <col min="4611" max="4611" width="8.7109375" style="1008" customWidth="1"/>
    <col min="4612" max="4612" width="12.28515625" style="1008" customWidth="1"/>
    <col min="4613" max="4613" width="14.5703125" style="1008" customWidth="1"/>
    <col min="4614" max="4614" width="14.140625" style="1008" customWidth="1"/>
    <col min="4615" max="4864" width="9.140625" style="1008"/>
    <col min="4865" max="4865" width="7.5703125" style="1008" customWidth="1"/>
    <col min="4866" max="4866" width="29.85546875" style="1008" customWidth="1"/>
    <col min="4867" max="4867" width="8.7109375" style="1008" customWidth="1"/>
    <col min="4868" max="4868" width="12.28515625" style="1008" customWidth="1"/>
    <col min="4869" max="4869" width="14.5703125" style="1008" customWidth="1"/>
    <col min="4870" max="4870" width="14.140625" style="1008" customWidth="1"/>
    <col min="4871" max="5120" width="9.140625" style="1008"/>
    <col min="5121" max="5121" width="7.5703125" style="1008" customWidth="1"/>
    <col min="5122" max="5122" width="29.85546875" style="1008" customWidth="1"/>
    <col min="5123" max="5123" width="8.7109375" style="1008" customWidth="1"/>
    <col min="5124" max="5124" width="12.28515625" style="1008" customWidth="1"/>
    <col min="5125" max="5125" width="14.5703125" style="1008" customWidth="1"/>
    <col min="5126" max="5126" width="14.140625" style="1008" customWidth="1"/>
    <col min="5127" max="5376" width="9.140625" style="1008"/>
    <col min="5377" max="5377" width="7.5703125" style="1008" customWidth="1"/>
    <col min="5378" max="5378" width="29.85546875" style="1008" customWidth="1"/>
    <col min="5379" max="5379" width="8.7109375" style="1008" customWidth="1"/>
    <col min="5380" max="5380" width="12.28515625" style="1008" customWidth="1"/>
    <col min="5381" max="5381" width="14.5703125" style="1008" customWidth="1"/>
    <col min="5382" max="5382" width="14.140625" style="1008" customWidth="1"/>
    <col min="5383" max="5632" width="9.140625" style="1008"/>
    <col min="5633" max="5633" width="7.5703125" style="1008" customWidth="1"/>
    <col min="5634" max="5634" width="29.85546875" style="1008" customWidth="1"/>
    <col min="5635" max="5635" width="8.7109375" style="1008" customWidth="1"/>
    <col min="5636" max="5636" width="12.28515625" style="1008" customWidth="1"/>
    <col min="5637" max="5637" width="14.5703125" style="1008" customWidth="1"/>
    <col min="5638" max="5638" width="14.140625" style="1008" customWidth="1"/>
    <col min="5639" max="5888" width="9.140625" style="1008"/>
    <col min="5889" max="5889" width="7.5703125" style="1008" customWidth="1"/>
    <col min="5890" max="5890" width="29.85546875" style="1008" customWidth="1"/>
    <col min="5891" max="5891" width="8.7109375" style="1008" customWidth="1"/>
    <col min="5892" max="5892" width="12.28515625" style="1008" customWidth="1"/>
    <col min="5893" max="5893" width="14.5703125" style="1008" customWidth="1"/>
    <col min="5894" max="5894" width="14.140625" style="1008" customWidth="1"/>
    <col min="5895" max="6144" width="9.140625" style="1008"/>
    <col min="6145" max="6145" width="7.5703125" style="1008" customWidth="1"/>
    <col min="6146" max="6146" width="29.85546875" style="1008" customWidth="1"/>
    <col min="6147" max="6147" width="8.7109375" style="1008" customWidth="1"/>
    <col min="6148" max="6148" width="12.28515625" style="1008" customWidth="1"/>
    <col min="6149" max="6149" width="14.5703125" style="1008" customWidth="1"/>
    <col min="6150" max="6150" width="14.140625" style="1008" customWidth="1"/>
    <col min="6151" max="6400" width="9.140625" style="1008"/>
    <col min="6401" max="6401" width="7.5703125" style="1008" customWidth="1"/>
    <col min="6402" max="6402" width="29.85546875" style="1008" customWidth="1"/>
    <col min="6403" max="6403" width="8.7109375" style="1008" customWidth="1"/>
    <col min="6404" max="6404" width="12.28515625" style="1008" customWidth="1"/>
    <col min="6405" max="6405" width="14.5703125" style="1008" customWidth="1"/>
    <col min="6406" max="6406" width="14.140625" style="1008" customWidth="1"/>
    <col min="6407" max="6656" width="9.140625" style="1008"/>
    <col min="6657" max="6657" width="7.5703125" style="1008" customWidth="1"/>
    <col min="6658" max="6658" width="29.85546875" style="1008" customWidth="1"/>
    <col min="6659" max="6659" width="8.7109375" style="1008" customWidth="1"/>
    <col min="6660" max="6660" width="12.28515625" style="1008" customWidth="1"/>
    <col min="6661" max="6661" width="14.5703125" style="1008" customWidth="1"/>
    <col min="6662" max="6662" width="14.140625" style="1008" customWidth="1"/>
    <col min="6663" max="6912" width="9.140625" style="1008"/>
    <col min="6913" max="6913" width="7.5703125" style="1008" customWidth="1"/>
    <col min="6914" max="6914" width="29.85546875" style="1008" customWidth="1"/>
    <col min="6915" max="6915" width="8.7109375" style="1008" customWidth="1"/>
    <col min="6916" max="6916" width="12.28515625" style="1008" customWidth="1"/>
    <col min="6917" max="6917" width="14.5703125" style="1008" customWidth="1"/>
    <col min="6918" max="6918" width="14.140625" style="1008" customWidth="1"/>
    <col min="6919" max="7168" width="9.140625" style="1008"/>
    <col min="7169" max="7169" width="7.5703125" style="1008" customWidth="1"/>
    <col min="7170" max="7170" width="29.85546875" style="1008" customWidth="1"/>
    <col min="7171" max="7171" width="8.7109375" style="1008" customWidth="1"/>
    <col min="7172" max="7172" width="12.28515625" style="1008" customWidth="1"/>
    <col min="7173" max="7173" width="14.5703125" style="1008" customWidth="1"/>
    <col min="7174" max="7174" width="14.140625" style="1008" customWidth="1"/>
    <col min="7175" max="7424" width="9.140625" style="1008"/>
    <col min="7425" max="7425" width="7.5703125" style="1008" customWidth="1"/>
    <col min="7426" max="7426" width="29.85546875" style="1008" customWidth="1"/>
    <col min="7427" max="7427" width="8.7109375" style="1008" customWidth="1"/>
    <col min="7428" max="7428" width="12.28515625" style="1008" customWidth="1"/>
    <col min="7429" max="7429" width="14.5703125" style="1008" customWidth="1"/>
    <col min="7430" max="7430" width="14.140625" style="1008" customWidth="1"/>
    <col min="7431" max="7680" width="9.140625" style="1008"/>
    <col min="7681" max="7681" width="7.5703125" style="1008" customWidth="1"/>
    <col min="7682" max="7682" width="29.85546875" style="1008" customWidth="1"/>
    <col min="7683" max="7683" width="8.7109375" style="1008" customWidth="1"/>
    <col min="7684" max="7684" width="12.28515625" style="1008" customWidth="1"/>
    <col min="7685" max="7685" width="14.5703125" style="1008" customWidth="1"/>
    <col min="7686" max="7686" width="14.140625" style="1008" customWidth="1"/>
    <col min="7687" max="7936" width="9.140625" style="1008"/>
    <col min="7937" max="7937" width="7.5703125" style="1008" customWidth="1"/>
    <col min="7938" max="7938" width="29.85546875" style="1008" customWidth="1"/>
    <col min="7939" max="7939" width="8.7109375" style="1008" customWidth="1"/>
    <col min="7940" max="7940" width="12.28515625" style="1008" customWidth="1"/>
    <col min="7941" max="7941" width="14.5703125" style="1008" customWidth="1"/>
    <col min="7942" max="7942" width="14.140625" style="1008" customWidth="1"/>
    <col min="7943" max="8192" width="9.140625" style="1008"/>
    <col min="8193" max="8193" width="7.5703125" style="1008" customWidth="1"/>
    <col min="8194" max="8194" width="29.85546875" style="1008" customWidth="1"/>
    <col min="8195" max="8195" width="8.7109375" style="1008" customWidth="1"/>
    <col min="8196" max="8196" width="12.28515625" style="1008" customWidth="1"/>
    <col min="8197" max="8197" width="14.5703125" style="1008" customWidth="1"/>
    <col min="8198" max="8198" width="14.140625" style="1008" customWidth="1"/>
    <col min="8199" max="8448" width="9.140625" style="1008"/>
    <col min="8449" max="8449" width="7.5703125" style="1008" customWidth="1"/>
    <col min="8450" max="8450" width="29.85546875" style="1008" customWidth="1"/>
    <col min="8451" max="8451" width="8.7109375" style="1008" customWidth="1"/>
    <col min="8452" max="8452" width="12.28515625" style="1008" customWidth="1"/>
    <col min="8453" max="8453" width="14.5703125" style="1008" customWidth="1"/>
    <col min="8454" max="8454" width="14.140625" style="1008" customWidth="1"/>
    <col min="8455" max="8704" width="9.140625" style="1008"/>
    <col min="8705" max="8705" width="7.5703125" style="1008" customWidth="1"/>
    <col min="8706" max="8706" width="29.85546875" style="1008" customWidth="1"/>
    <col min="8707" max="8707" width="8.7109375" style="1008" customWidth="1"/>
    <col min="8708" max="8708" width="12.28515625" style="1008" customWidth="1"/>
    <col min="8709" max="8709" width="14.5703125" style="1008" customWidth="1"/>
    <col min="8710" max="8710" width="14.140625" style="1008" customWidth="1"/>
    <col min="8711" max="8960" width="9.140625" style="1008"/>
    <col min="8961" max="8961" width="7.5703125" style="1008" customWidth="1"/>
    <col min="8962" max="8962" width="29.85546875" style="1008" customWidth="1"/>
    <col min="8963" max="8963" width="8.7109375" style="1008" customWidth="1"/>
    <col min="8964" max="8964" width="12.28515625" style="1008" customWidth="1"/>
    <col min="8965" max="8965" width="14.5703125" style="1008" customWidth="1"/>
    <col min="8966" max="8966" width="14.140625" style="1008" customWidth="1"/>
    <col min="8967" max="9216" width="9.140625" style="1008"/>
    <col min="9217" max="9217" width="7.5703125" style="1008" customWidth="1"/>
    <col min="9218" max="9218" width="29.85546875" style="1008" customWidth="1"/>
    <col min="9219" max="9219" width="8.7109375" style="1008" customWidth="1"/>
    <col min="9220" max="9220" width="12.28515625" style="1008" customWidth="1"/>
    <col min="9221" max="9221" width="14.5703125" style="1008" customWidth="1"/>
    <col min="9222" max="9222" width="14.140625" style="1008" customWidth="1"/>
    <col min="9223" max="9472" width="9.140625" style="1008"/>
    <col min="9473" max="9473" width="7.5703125" style="1008" customWidth="1"/>
    <col min="9474" max="9474" width="29.85546875" style="1008" customWidth="1"/>
    <col min="9475" max="9475" width="8.7109375" style="1008" customWidth="1"/>
    <col min="9476" max="9476" width="12.28515625" style="1008" customWidth="1"/>
    <col min="9477" max="9477" width="14.5703125" style="1008" customWidth="1"/>
    <col min="9478" max="9478" width="14.140625" style="1008" customWidth="1"/>
    <col min="9479" max="9728" width="9.140625" style="1008"/>
    <col min="9729" max="9729" width="7.5703125" style="1008" customWidth="1"/>
    <col min="9730" max="9730" width="29.85546875" style="1008" customWidth="1"/>
    <col min="9731" max="9731" width="8.7109375" style="1008" customWidth="1"/>
    <col min="9732" max="9732" width="12.28515625" style="1008" customWidth="1"/>
    <col min="9733" max="9733" width="14.5703125" style="1008" customWidth="1"/>
    <col min="9734" max="9734" width="14.140625" style="1008" customWidth="1"/>
    <col min="9735" max="9984" width="9.140625" style="1008"/>
    <col min="9985" max="9985" width="7.5703125" style="1008" customWidth="1"/>
    <col min="9986" max="9986" width="29.85546875" style="1008" customWidth="1"/>
    <col min="9987" max="9987" width="8.7109375" style="1008" customWidth="1"/>
    <col min="9988" max="9988" width="12.28515625" style="1008" customWidth="1"/>
    <col min="9989" max="9989" width="14.5703125" style="1008" customWidth="1"/>
    <col min="9990" max="9990" width="14.140625" style="1008" customWidth="1"/>
    <col min="9991" max="10240" width="9.140625" style="1008"/>
    <col min="10241" max="10241" width="7.5703125" style="1008" customWidth="1"/>
    <col min="10242" max="10242" width="29.85546875" style="1008" customWidth="1"/>
    <col min="10243" max="10243" width="8.7109375" style="1008" customWidth="1"/>
    <col min="10244" max="10244" width="12.28515625" style="1008" customWidth="1"/>
    <col min="10245" max="10245" width="14.5703125" style="1008" customWidth="1"/>
    <col min="10246" max="10246" width="14.140625" style="1008" customWidth="1"/>
    <col min="10247" max="10496" width="9.140625" style="1008"/>
    <col min="10497" max="10497" width="7.5703125" style="1008" customWidth="1"/>
    <col min="10498" max="10498" width="29.85546875" style="1008" customWidth="1"/>
    <col min="10499" max="10499" width="8.7109375" style="1008" customWidth="1"/>
    <col min="10500" max="10500" width="12.28515625" style="1008" customWidth="1"/>
    <col min="10501" max="10501" width="14.5703125" style="1008" customWidth="1"/>
    <col min="10502" max="10502" width="14.140625" style="1008" customWidth="1"/>
    <col min="10503" max="10752" width="9.140625" style="1008"/>
    <col min="10753" max="10753" width="7.5703125" style="1008" customWidth="1"/>
    <col min="10754" max="10754" width="29.85546875" style="1008" customWidth="1"/>
    <col min="10755" max="10755" width="8.7109375" style="1008" customWidth="1"/>
    <col min="10756" max="10756" width="12.28515625" style="1008" customWidth="1"/>
    <col min="10757" max="10757" width="14.5703125" style="1008" customWidth="1"/>
    <col min="10758" max="10758" width="14.140625" style="1008" customWidth="1"/>
    <col min="10759" max="11008" width="9.140625" style="1008"/>
    <col min="11009" max="11009" width="7.5703125" style="1008" customWidth="1"/>
    <col min="11010" max="11010" width="29.85546875" style="1008" customWidth="1"/>
    <col min="11011" max="11011" width="8.7109375" style="1008" customWidth="1"/>
    <col min="11012" max="11012" width="12.28515625" style="1008" customWidth="1"/>
    <col min="11013" max="11013" width="14.5703125" style="1008" customWidth="1"/>
    <col min="11014" max="11014" width="14.140625" style="1008" customWidth="1"/>
    <col min="11015" max="11264" width="9.140625" style="1008"/>
    <col min="11265" max="11265" width="7.5703125" style="1008" customWidth="1"/>
    <col min="11266" max="11266" width="29.85546875" style="1008" customWidth="1"/>
    <col min="11267" max="11267" width="8.7109375" style="1008" customWidth="1"/>
    <col min="11268" max="11268" width="12.28515625" style="1008" customWidth="1"/>
    <col min="11269" max="11269" width="14.5703125" style="1008" customWidth="1"/>
    <col min="11270" max="11270" width="14.140625" style="1008" customWidth="1"/>
    <col min="11271" max="11520" width="9.140625" style="1008"/>
    <col min="11521" max="11521" width="7.5703125" style="1008" customWidth="1"/>
    <col min="11522" max="11522" width="29.85546875" style="1008" customWidth="1"/>
    <col min="11523" max="11523" width="8.7109375" style="1008" customWidth="1"/>
    <col min="11524" max="11524" width="12.28515625" style="1008" customWidth="1"/>
    <col min="11525" max="11525" width="14.5703125" style="1008" customWidth="1"/>
    <col min="11526" max="11526" width="14.140625" style="1008" customWidth="1"/>
    <col min="11527" max="11776" width="9.140625" style="1008"/>
    <col min="11777" max="11777" width="7.5703125" style="1008" customWidth="1"/>
    <col min="11778" max="11778" width="29.85546875" style="1008" customWidth="1"/>
    <col min="11779" max="11779" width="8.7109375" style="1008" customWidth="1"/>
    <col min="11780" max="11780" width="12.28515625" style="1008" customWidth="1"/>
    <col min="11781" max="11781" width="14.5703125" style="1008" customWidth="1"/>
    <col min="11782" max="11782" width="14.140625" style="1008" customWidth="1"/>
    <col min="11783" max="12032" width="9.140625" style="1008"/>
    <col min="12033" max="12033" width="7.5703125" style="1008" customWidth="1"/>
    <col min="12034" max="12034" width="29.85546875" style="1008" customWidth="1"/>
    <col min="12035" max="12035" width="8.7109375" style="1008" customWidth="1"/>
    <col min="12036" max="12036" width="12.28515625" style="1008" customWidth="1"/>
    <col min="12037" max="12037" width="14.5703125" style="1008" customWidth="1"/>
    <col min="12038" max="12038" width="14.140625" style="1008" customWidth="1"/>
    <col min="12039" max="12288" width="9.140625" style="1008"/>
    <col min="12289" max="12289" width="7.5703125" style="1008" customWidth="1"/>
    <col min="12290" max="12290" width="29.85546875" style="1008" customWidth="1"/>
    <col min="12291" max="12291" width="8.7109375" style="1008" customWidth="1"/>
    <col min="12292" max="12292" width="12.28515625" style="1008" customWidth="1"/>
    <col min="12293" max="12293" width="14.5703125" style="1008" customWidth="1"/>
    <col min="12294" max="12294" width="14.140625" style="1008" customWidth="1"/>
    <col min="12295" max="12544" width="9.140625" style="1008"/>
    <col min="12545" max="12545" width="7.5703125" style="1008" customWidth="1"/>
    <col min="12546" max="12546" width="29.85546875" style="1008" customWidth="1"/>
    <col min="12547" max="12547" width="8.7109375" style="1008" customWidth="1"/>
    <col min="12548" max="12548" width="12.28515625" style="1008" customWidth="1"/>
    <col min="12549" max="12549" width="14.5703125" style="1008" customWidth="1"/>
    <col min="12550" max="12550" width="14.140625" style="1008" customWidth="1"/>
    <col min="12551" max="12800" width="9.140625" style="1008"/>
    <col min="12801" max="12801" width="7.5703125" style="1008" customWidth="1"/>
    <col min="12802" max="12802" width="29.85546875" style="1008" customWidth="1"/>
    <col min="12803" max="12803" width="8.7109375" style="1008" customWidth="1"/>
    <col min="12804" max="12804" width="12.28515625" style="1008" customWidth="1"/>
    <col min="12805" max="12805" width="14.5703125" style="1008" customWidth="1"/>
    <col min="12806" max="12806" width="14.140625" style="1008" customWidth="1"/>
    <col min="12807" max="13056" width="9.140625" style="1008"/>
    <col min="13057" max="13057" width="7.5703125" style="1008" customWidth="1"/>
    <col min="13058" max="13058" width="29.85546875" style="1008" customWidth="1"/>
    <col min="13059" max="13059" width="8.7109375" style="1008" customWidth="1"/>
    <col min="13060" max="13060" width="12.28515625" style="1008" customWidth="1"/>
    <col min="13061" max="13061" width="14.5703125" style="1008" customWidth="1"/>
    <col min="13062" max="13062" width="14.140625" style="1008" customWidth="1"/>
    <col min="13063" max="13312" width="9.140625" style="1008"/>
    <col min="13313" max="13313" width="7.5703125" style="1008" customWidth="1"/>
    <col min="13314" max="13314" width="29.85546875" style="1008" customWidth="1"/>
    <col min="13315" max="13315" width="8.7109375" style="1008" customWidth="1"/>
    <col min="13316" max="13316" width="12.28515625" style="1008" customWidth="1"/>
    <col min="13317" max="13317" width="14.5703125" style="1008" customWidth="1"/>
    <col min="13318" max="13318" width="14.140625" style="1008" customWidth="1"/>
    <col min="13319" max="13568" width="9.140625" style="1008"/>
    <col min="13569" max="13569" width="7.5703125" style="1008" customWidth="1"/>
    <col min="13570" max="13570" width="29.85546875" style="1008" customWidth="1"/>
    <col min="13571" max="13571" width="8.7109375" style="1008" customWidth="1"/>
    <col min="13572" max="13572" width="12.28515625" style="1008" customWidth="1"/>
    <col min="13573" max="13573" width="14.5703125" style="1008" customWidth="1"/>
    <col min="13574" max="13574" width="14.140625" style="1008" customWidth="1"/>
    <col min="13575" max="13824" width="9.140625" style="1008"/>
    <col min="13825" max="13825" width="7.5703125" style="1008" customWidth="1"/>
    <col min="13826" max="13826" width="29.85546875" style="1008" customWidth="1"/>
    <col min="13827" max="13827" width="8.7109375" style="1008" customWidth="1"/>
    <col min="13828" max="13828" width="12.28515625" style="1008" customWidth="1"/>
    <col min="13829" max="13829" width="14.5703125" style="1008" customWidth="1"/>
    <col min="13830" max="13830" width="14.140625" style="1008" customWidth="1"/>
    <col min="13831" max="14080" width="9.140625" style="1008"/>
    <col min="14081" max="14081" width="7.5703125" style="1008" customWidth="1"/>
    <col min="14082" max="14082" width="29.85546875" style="1008" customWidth="1"/>
    <col min="14083" max="14083" width="8.7109375" style="1008" customWidth="1"/>
    <col min="14084" max="14084" width="12.28515625" style="1008" customWidth="1"/>
    <col min="14085" max="14085" width="14.5703125" style="1008" customWidth="1"/>
    <col min="14086" max="14086" width="14.140625" style="1008" customWidth="1"/>
    <col min="14087" max="14336" width="9.140625" style="1008"/>
    <col min="14337" max="14337" width="7.5703125" style="1008" customWidth="1"/>
    <col min="14338" max="14338" width="29.85546875" style="1008" customWidth="1"/>
    <col min="14339" max="14339" width="8.7109375" style="1008" customWidth="1"/>
    <col min="14340" max="14340" width="12.28515625" style="1008" customWidth="1"/>
    <col min="14341" max="14341" width="14.5703125" style="1008" customWidth="1"/>
    <col min="14342" max="14342" width="14.140625" style="1008" customWidth="1"/>
    <col min="14343" max="14592" width="9.140625" style="1008"/>
    <col min="14593" max="14593" width="7.5703125" style="1008" customWidth="1"/>
    <col min="14594" max="14594" width="29.85546875" style="1008" customWidth="1"/>
    <col min="14595" max="14595" width="8.7109375" style="1008" customWidth="1"/>
    <col min="14596" max="14596" width="12.28515625" style="1008" customWidth="1"/>
    <col min="14597" max="14597" width="14.5703125" style="1008" customWidth="1"/>
    <col min="14598" max="14598" width="14.140625" style="1008" customWidth="1"/>
    <col min="14599" max="14848" width="9.140625" style="1008"/>
    <col min="14849" max="14849" width="7.5703125" style="1008" customWidth="1"/>
    <col min="14850" max="14850" width="29.85546875" style="1008" customWidth="1"/>
    <col min="14851" max="14851" width="8.7109375" style="1008" customWidth="1"/>
    <col min="14852" max="14852" width="12.28515625" style="1008" customWidth="1"/>
    <col min="14853" max="14853" width="14.5703125" style="1008" customWidth="1"/>
    <col min="14854" max="14854" width="14.140625" style="1008" customWidth="1"/>
    <col min="14855" max="15104" width="9.140625" style="1008"/>
    <col min="15105" max="15105" width="7.5703125" style="1008" customWidth="1"/>
    <col min="15106" max="15106" width="29.85546875" style="1008" customWidth="1"/>
    <col min="15107" max="15107" width="8.7109375" style="1008" customWidth="1"/>
    <col min="15108" max="15108" width="12.28515625" style="1008" customWidth="1"/>
    <col min="15109" max="15109" width="14.5703125" style="1008" customWidth="1"/>
    <col min="15110" max="15110" width="14.140625" style="1008" customWidth="1"/>
    <col min="15111" max="15360" width="9.140625" style="1008"/>
    <col min="15361" max="15361" width="7.5703125" style="1008" customWidth="1"/>
    <col min="15362" max="15362" width="29.85546875" style="1008" customWidth="1"/>
    <col min="15363" max="15363" width="8.7109375" style="1008" customWidth="1"/>
    <col min="15364" max="15364" width="12.28515625" style="1008" customWidth="1"/>
    <col min="15365" max="15365" width="14.5703125" style="1008" customWidth="1"/>
    <col min="15366" max="15366" width="14.140625" style="1008" customWidth="1"/>
    <col min="15367" max="15616" width="9.140625" style="1008"/>
    <col min="15617" max="15617" width="7.5703125" style="1008" customWidth="1"/>
    <col min="15618" max="15618" width="29.85546875" style="1008" customWidth="1"/>
    <col min="15619" max="15619" width="8.7109375" style="1008" customWidth="1"/>
    <col min="15620" max="15620" width="12.28515625" style="1008" customWidth="1"/>
    <col min="15621" max="15621" width="14.5703125" style="1008" customWidth="1"/>
    <col min="15622" max="15622" width="14.140625" style="1008" customWidth="1"/>
    <col min="15623" max="15872" width="9.140625" style="1008"/>
    <col min="15873" max="15873" width="7.5703125" style="1008" customWidth="1"/>
    <col min="15874" max="15874" width="29.85546875" style="1008" customWidth="1"/>
    <col min="15875" max="15875" width="8.7109375" style="1008" customWidth="1"/>
    <col min="15876" max="15876" width="12.28515625" style="1008" customWidth="1"/>
    <col min="15877" max="15877" width="14.5703125" style="1008" customWidth="1"/>
    <col min="15878" max="15878" width="14.140625" style="1008" customWidth="1"/>
    <col min="15879" max="16128" width="9.140625" style="1008"/>
    <col min="16129" max="16129" width="7.5703125" style="1008" customWidth="1"/>
    <col min="16130" max="16130" width="29.85546875" style="1008" customWidth="1"/>
    <col min="16131" max="16131" width="8.7109375" style="1008" customWidth="1"/>
    <col min="16132" max="16132" width="12.28515625" style="1008" customWidth="1"/>
    <col min="16133" max="16133" width="14.5703125" style="1008" customWidth="1"/>
    <col min="16134" max="16134" width="14.140625" style="1008" customWidth="1"/>
    <col min="16135" max="16384" width="9.140625" style="1008"/>
  </cols>
  <sheetData>
    <row r="1" spans="1:252" s="481" customFormat="1" ht="15.75" x14ac:dyDescent="0.25">
      <c r="A1" s="812" t="s">
        <v>1486</v>
      </c>
      <c r="B1" s="1007"/>
      <c r="C1" s="812"/>
      <c r="D1" s="1061"/>
      <c r="E1" s="1022"/>
      <c r="F1" s="2026"/>
      <c r="G1" s="411"/>
      <c r="H1" s="967"/>
      <c r="J1" s="482"/>
      <c r="K1" s="807"/>
      <c r="L1" s="484"/>
      <c r="M1" s="482"/>
      <c r="N1" s="482"/>
      <c r="O1" s="482"/>
      <c r="P1" s="482"/>
      <c r="Q1" s="482"/>
      <c r="R1" s="482"/>
      <c r="S1" s="485"/>
      <c r="T1" s="485"/>
      <c r="U1" s="485"/>
      <c r="V1" s="485"/>
      <c r="W1" s="485"/>
      <c r="X1" s="485"/>
      <c r="Y1" s="485"/>
      <c r="Z1" s="485"/>
      <c r="AA1" s="485"/>
      <c r="AB1" s="485"/>
      <c r="AC1" s="485"/>
      <c r="AD1" s="485"/>
      <c r="AE1" s="485"/>
      <c r="AF1" s="485"/>
      <c r="AG1" s="485"/>
      <c r="AH1" s="485"/>
      <c r="AI1" s="485"/>
      <c r="AJ1" s="485"/>
      <c r="AK1" s="485"/>
      <c r="AL1" s="485"/>
      <c r="AM1" s="486"/>
      <c r="AN1" s="486"/>
      <c r="AO1" s="486"/>
      <c r="AP1" s="486"/>
      <c r="AQ1" s="486"/>
      <c r="AR1" s="486"/>
      <c r="AS1" s="486"/>
      <c r="AT1" s="486"/>
      <c r="AU1" s="486"/>
      <c r="AV1" s="486"/>
      <c r="AW1" s="486"/>
      <c r="AX1" s="486"/>
      <c r="AY1" s="486"/>
      <c r="AZ1" s="486"/>
      <c r="BA1" s="486"/>
      <c r="BB1" s="486"/>
      <c r="BC1" s="486"/>
      <c r="BD1" s="486"/>
      <c r="BE1" s="486"/>
      <c r="BF1" s="486"/>
      <c r="BG1" s="486"/>
      <c r="BH1" s="486"/>
      <c r="BI1" s="486"/>
      <c r="BJ1" s="486"/>
      <c r="BK1" s="486"/>
      <c r="BL1" s="486"/>
      <c r="BM1" s="486"/>
      <c r="BN1" s="486"/>
      <c r="BO1" s="486"/>
      <c r="BP1" s="486"/>
      <c r="BQ1" s="486"/>
      <c r="BR1" s="486"/>
      <c r="BS1" s="486"/>
      <c r="BT1" s="486"/>
      <c r="BU1" s="486"/>
      <c r="BV1" s="486"/>
      <c r="BW1" s="486"/>
      <c r="BX1" s="486"/>
      <c r="BY1" s="486"/>
      <c r="BZ1" s="486"/>
      <c r="CA1" s="486"/>
      <c r="CB1" s="487"/>
      <c r="CC1" s="487"/>
      <c r="CD1" s="487"/>
      <c r="CE1" s="487"/>
      <c r="CF1" s="487"/>
      <c r="CG1" s="487"/>
      <c r="CH1" s="487"/>
      <c r="CI1" s="487"/>
      <c r="CJ1" s="487"/>
      <c r="CK1" s="487"/>
      <c r="CL1" s="487"/>
      <c r="CM1" s="487"/>
      <c r="CN1" s="487"/>
      <c r="CO1" s="487"/>
      <c r="CP1" s="487"/>
      <c r="CQ1" s="487"/>
      <c r="CR1" s="487"/>
      <c r="CS1" s="487"/>
      <c r="CT1" s="487"/>
      <c r="CU1" s="487"/>
      <c r="CV1" s="487"/>
      <c r="CW1" s="487"/>
      <c r="CX1" s="487"/>
      <c r="CY1" s="487"/>
      <c r="CZ1" s="487"/>
      <c r="DA1" s="487"/>
      <c r="DB1" s="487"/>
      <c r="DC1" s="487"/>
      <c r="DD1" s="487"/>
      <c r="DE1" s="487"/>
      <c r="DF1" s="487"/>
      <c r="DG1" s="487"/>
      <c r="DH1" s="487"/>
      <c r="DI1" s="487"/>
      <c r="DJ1" s="487"/>
      <c r="DK1" s="487"/>
      <c r="DL1" s="487"/>
      <c r="DM1" s="487"/>
      <c r="DN1" s="487"/>
      <c r="DO1" s="487"/>
      <c r="DP1" s="487"/>
      <c r="DQ1" s="487"/>
      <c r="DR1" s="487"/>
      <c r="DS1" s="487"/>
      <c r="DT1" s="487"/>
      <c r="DU1" s="487"/>
      <c r="DV1" s="487"/>
      <c r="DW1" s="487"/>
      <c r="DX1" s="487"/>
      <c r="DY1" s="487"/>
      <c r="DZ1" s="487"/>
      <c r="EA1" s="487"/>
      <c r="EB1" s="487"/>
      <c r="EC1" s="487"/>
      <c r="ED1" s="487"/>
      <c r="EE1" s="487"/>
      <c r="EF1" s="487"/>
      <c r="EG1" s="487"/>
      <c r="EH1" s="487"/>
      <c r="EI1" s="487"/>
      <c r="EJ1" s="487"/>
      <c r="EK1" s="487"/>
      <c r="EL1" s="487"/>
      <c r="EM1" s="487"/>
      <c r="EN1" s="487"/>
      <c r="EO1" s="487"/>
      <c r="EP1" s="487"/>
      <c r="EQ1" s="487"/>
      <c r="ER1" s="487"/>
      <c r="ES1" s="487"/>
      <c r="ET1" s="487"/>
      <c r="EU1" s="487"/>
      <c r="EV1" s="487"/>
      <c r="EW1" s="487"/>
      <c r="EX1" s="487"/>
      <c r="EY1" s="487"/>
      <c r="EZ1" s="487"/>
      <c r="FA1" s="487"/>
      <c r="FB1" s="487"/>
      <c r="FC1" s="487"/>
      <c r="FD1" s="487"/>
      <c r="FE1" s="487"/>
      <c r="FF1" s="487"/>
      <c r="FG1" s="487"/>
      <c r="FH1" s="487"/>
      <c r="FI1" s="487"/>
      <c r="FJ1" s="487"/>
      <c r="FK1" s="487"/>
      <c r="FL1" s="487"/>
      <c r="FM1" s="487"/>
      <c r="FN1" s="487"/>
      <c r="FO1" s="487"/>
      <c r="FP1" s="487"/>
      <c r="FQ1" s="487"/>
      <c r="FR1" s="487"/>
      <c r="FS1" s="487"/>
      <c r="FT1" s="487"/>
      <c r="FU1" s="487"/>
      <c r="FV1" s="487"/>
      <c r="FW1" s="487"/>
      <c r="FX1" s="487"/>
      <c r="FY1" s="487"/>
      <c r="FZ1" s="487"/>
      <c r="GA1" s="487"/>
      <c r="GB1" s="487"/>
      <c r="GC1" s="487"/>
      <c r="GD1" s="487"/>
      <c r="GE1" s="487"/>
      <c r="GF1" s="487"/>
      <c r="GG1" s="487"/>
      <c r="GH1" s="487"/>
      <c r="GI1" s="487"/>
      <c r="GJ1" s="487"/>
      <c r="GK1" s="487"/>
      <c r="GL1" s="487"/>
      <c r="GM1" s="487"/>
      <c r="GN1" s="487"/>
      <c r="GO1" s="487"/>
      <c r="GP1" s="487"/>
      <c r="GQ1" s="487"/>
      <c r="GR1" s="487"/>
      <c r="GS1" s="487"/>
      <c r="GT1" s="487"/>
      <c r="GU1" s="487"/>
      <c r="GV1" s="487"/>
      <c r="GW1" s="487"/>
      <c r="GX1" s="487"/>
      <c r="GY1" s="487"/>
      <c r="GZ1" s="487"/>
      <c r="HA1" s="487"/>
      <c r="HB1" s="487"/>
      <c r="HC1" s="487"/>
      <c r="HD1" s="487"/>
      <c r="HE1" s="487"/>
      <c r="HF1" s="487"/>
      <c r="HG1" s="487"/>
      <c r="HH1" s="487"/>
      <c r="HI1" s="487"/>
      <c r="HJ1" s="487"/>
      <c r="HK1" s="487"/>
      <c r="HL1" s="487"/>
      <c r="HM1" s="487"/>
      <c r="HN1" s="487"/>
      <c r="HO1" s="487"/>
      <c r="HP1" s="487"/>
      <c r="HQ1" s="487"/>
      <c r="HR1" s="487"/>
      <c r="HS1" s="487"/>
      <c r="HT1" s="487"/>
      <c r="HU1" s="487"/>
      <c r="HV1" s="487"/>
      <c r="HW1" s="487"/>
      <c r="HX1" s="487"/>
      <c r="HY1" s="487"/>
      <c r="HZ1" s="487"/>
      <c r="IA1" s="487"/>
      <c r="IB1" s="487"/>
      <c r="IC1" s="487"/>
      <c r="ID1" s="487"/>
      <c r="IE1" s="487"/>
      <c r="IF1" s="487"/>
      <c r="IG1" s="487"/>
      <c r="IH1" s="487"/>
      <c r="II1" s="487"/>
      <c r="IJ1" s="487"/>
      <c r="IK1" s="487"/>
      <c r="IL1" s="487"/>
      <c r="IM1" s="487"/>
      <c r="IN1" s="487"/>
      <c r="IO1" s="487"/>
      <c r="IP1" s="487"/>
      <c r="IQ1" s="487"/>
      <c r="IR1" s="487"/>
    </row>
    <row r="2" spans="1:252" s="481" customFormat="1" ht="15.75" x14ac:dyDescent="0.25">
      <c r="A2" s="812" t="s">
        <v>428</v>
      </c>
      <c r="B2" s="415"/>
      <c r="C2" s="416"/>
      <c r="D2" s="1061"/>
      <c r="E2" s="1022"/>
      <c r="F2" s="2026"/>
      <c r="G2" s="411"/>
      <c r="H2" s="967"/>
      <c r="J2" s="482"/>
      <c r="K2" s="807"/>
      <c r="L2" s="483"/>
      <c r="M2" s="482"/>
      <c r="N2" s="482"/>
      <c r="O2" s="482"/>
      <c r="P2" s="482"/>
      <c r="Q2" s="482"/>
      <c r="R2" s="482"/>
      <c r="S2" s="485"/>
      <c r="T2" s="485"/>
      <c r="U2" s="485"/>
      <c r="V2" s="485"/>
      <c r="W2" s="485"/>
      <c r="X2" s="485"/>
      <c r="Y2" s="485"/>
      <c r="Z2" s="485"/>
      <c r="AA2" s="485"/>
      <c r="AB2" s="485"/>
      <c r="AC2" s="485"/>
      <c r="AD2" s="485"/>
      <c r="AE2" s="485"/>
      <c r="AF2" s="485"/>
      <c r="AG2" s="485"/>
      <c r="AH2" s="485"/>
      <c r="AI2" s="485"/>
      <c r="AJ2" s="485"/>
      <c r="AK2" s="485"/>
      <c r="AL2" s="485"/>
      <c r="AM2" s="486"/>
      <c r="AN2" s="486"/>
      <c r="AO2" s="486"/>
      <c r="AP2" s="486"/>
      <c r="AQ2" s="486"/>
      <c r="AR2" s="486"/>
      <c r="AS2" s="486"/>
      <c r="AT2" s="486"/>
      <c r="AU2" s="486"/>
      <c r="AV2" s="486"/>
      <c r="AW2" s="486"/>
      <c r="AX2" s="486"/>
      <c r="AY2" s="486"/>
      <c r="AZ2" s="486"/>
      <c r="BA2" s="486"/>
      <c r="BB2" s="486"/>
      <c r="BC2" s="486"/>
      <c r="BD2" s="486"/>
      <c r="BE2" s="486"/>
      <c r="BF2" s="486"/>
      <c r="BG2" s="486"/>
      <c r="BH2" s="486"/>
      <c r="BI2" s="486"/>
      <c r="BJ2" s="486"/>
      <c r="BK2" s="486"/>
      <c r="BL2" s="486"/>
      <c r="BM2" s="486"/>
      <c r="BN2" s="486"/>
      <c r="BO2" s="486"/>
      <c r="BP2" s="486"/>
      <c r="BQ2" s="486"/>
      <c r="BR2" s="486"/>
      <c r="BS2" s="486"/>
      <c r="BT2" s="486"/>
      <c r="BU2" s="486"/>
      <c r="BV2" s="486"/>
      <c r="BW2" s="486"/>
      <c r="BX2" s="486"/>
      <c r="BY2" s="486"/>
      <c r="BZ2" s="486"/>
      <c r="CA2" s="486"/>
      <c r="CB2" s="487"/>
      <c r="CC2" s="487"/>
      <c r="CD2" s="487"/>
      <c r="CE2" s="487"/>
      <c r="CF2" s="487"/>
      <c r="CG2" s="487"/>
      <c r="CH2" s="487"/>
      <c r="CI2" s="487"/>
      <c r="CJ2" s="487"/>
      <c r="CK2" s="487"/>
      <c r="CL2" s="487"/>
      <c r="CM2" s="487"/>
      <c r="CN2" s="487"/>
      <c r="CO2" s="487"/>
      <c r="CP2" s="487"/>
      <c r="CQ2" s="487"/>
      <c r="CR2" s="487"/>
      <c r="CS2" s="487"/>
      <c r="CT2" s="487"/>
      <c r="CU2" s="487"/>
      <c r="CV2" s="487"/>
      <c r="CW2" s="487"/>
      <c r="CX2" s="487"/>
      <c r="CY2" s="487"/>
      <c r="CZ2" s="487"/>
      <c r="DA2" s="487"/>
      <c r="DB2" s="487"/>
      <c r="DC2" s="487"/>
      <c r="DD2" s="487"/>
      <c r="DE2" s="487"/>
      <c r="DF2" s="487"/>
      <c r="DG2" s="487"/>
      <c r="DH2" s="487"/>
      <c r="DI2" s="487"/>
      <c r="DJ2" s="487"/>
      <c r="DK2" s="487"/>
      <c r="DL2" s="487"/>
      <c r="DM2" s="487"/>
      <c r="DN2" s="487"/>
      <c r="DO2" s="487"/>
      <c r="DP2" s="487"/>
      <c r="DQ2" s="487"/>
      <c r="DR2" s="487"/>
      <c r="DS2" s="487"/>
      <c r="DT2" s="487"/>
      <c r="DU2" s="487"/>
      <c r="DV2" s="487"/>
      <c r="DW2" s="487"/>
      <c r="DX2" s="487"/>
      <c r="DY2" s="487"/>
      <c r="DZ2" s="487"/>
      <c r="EA2" s="487"/>
      <c r="EB2" s="487"/>
      <c r="EC2" s="487"/>
      <c r="ED2" s="487"/>
      <c r="EE2" s="487"/>
      <c r="EF2" s="487"/>
      <c r="EG2" s="487"/>
      <c r="EH2" s="487"/>
      <c r="EI2" s="487"/>
      <c r="EJ2" s="487"/>
      <c r="EK2" s="487"/>
      <c r="EL2" s="487"/>
      <c r="EM2" s="487"/>
      <c r="EN2" s="487"/>
      <c r="EO2" s="487"/>
      <c r="EP2" s="487"/>
      <c r="EQ2" s="487"/>
      <c r="ER2" s="487"/>
      <c r="ES2" s="487"/>
      <c r="ET2" s="487"/>
      <c r="EU2" s="487"/>
      <c r="EV2" s="487"/>
      <c r="EW2" s="487"/>
      <c r="EX2" s="487"/>
      <c r="EY2" s="487"/>
      <c r="EZ2" s="487"/>
      <c r="FA2" s="487"/>
      <c r="FB2" s="487"/>
      <c r="FC2" s="487"/>
      <c r="FD2" s="487"/>
      <c r="FE2" s="487"/>
      <c r="FF2" s="487"/>
      <c r="FG2" s="487"/>
      <c r="FH2" s="487"/>
      <c r="FI2" s="487"/>
      <c r="FJ2" s="487"/>
      <c r="FK2" s="487"/>
      <c r="FL2" s="487"/>
      <c r="FM2" s="487"/>
      <c r="FN2" s="487"/>
      <c r="FO2" s="487"/>
      <c r="FP2" s="487"/>
      <c r="FQ2" s="487"/>
      <c r="FR2" s="487"/>
      <c r="FS2" s="487"/>
      <c r="FT2" s="487"/>
      <c r="FU2" s="487"/>
      <c r="FV2" s="487"/>
      <c r="FW2" s="487"/>
      <c r="FX2" s="487"/>
      <c r="FY2" s="487"/>
      <c r="FZ2" s="487"/>
      <c r="GA2" s="487"/>
      <c r="GB2" s="487"/>
      <c r="GC2" s="487"/>
      <c r="GD2" s="487"/>
      <c r="GE2" s="487"/>
      <c r="GF2" s="487"/>
      <c r="GG2" s="487"/>
      <c r="GH2" s="487"/>
      <c r="GI2" s="487"/>
      <c r="GJ2" s="487"/>
      <c r="GK2" s="487"/>
      <c r="GL2" s="487"/>
      <c r="GM2" s="487"/>
      <c r="GN2" s="487"/>
      <c r="GO2" s="487"/>
      <c r="GP2" s="487"/>
      <c r="GQ2" s="487"/>
      <c r="GR2" s="487"/>
      <c r="GS2" s="487"/>
      <c r="GT2" s="487"/>
      <c r="GU2" s="487"/>
      <c r="GV2" s="487"/>
      <c r="GW2" s="487"/>
      <c r="GX2" s="487"/>
      <c r="GY2" s="487"/>
      <c r="GZ2" s="487"/>
      <c r="HA2" s="487"/>
      <c r="HB2" s="487"/>
      <c r="HC2" s="487"/>
      <c r="HD2" s="487"/>
      <c r="HE2" s="487"/>
      <c r="HF2" s="487"/>
      <c r="HG2" s="487"/>
      <c r="HH2" s="487"/>
      <c r="HI2" s="487"/>
      <c r="HJ2" s="487"/>
      <c r="HK2" s="487"/>
      <c r="HL2" s="487"/>
      <c r="HM2" s="487"/>
      <c r="HN2" s="487"/>
      <c r="HO2" s="487"/>
      <c r="HP2" s="487"/>
      <c r="HQ2" s="487"/>
      <c r="HR2" s="487"/>
      <c r="HS2" s="487"/>
      <c r="HT2" s="487"/>
      <c r="HU2" s="487"/>
      <c r="HV2" s="487"/>
      <c r="HW2" s="487"/>
      <c r="HX2" s="487"/>
      <c r="HY2" s="487"/>
      <c r="HZ2" s="487"/>
      <c r="IA2" s="487"/>
      <c r="IB2" s="487"/>
      <c r="IC2" s="487"/>
      <c r="ID2" s="487"/>
      <c r="IE2" s="487"/>
      <c r="IF2" s="487"/>
      <c r="IG2" s="487"/>
      <c r="IH2" s="487"/>
      <c r="II2" s="487"/>
      <c r="IJ2" s="487"/>
      <c r="IK2" s="487"/>
      <c r="IL2" s="487"/>
      <c r="IM2" s="487"/>
      <c r="IN2" s="487"/>
      <c r="IO2" s="487"/>
      <c r="IP2" s="487"/>
      <c r="IQ2" s="487"/>
      <c r="IR2" s="487"/>
    </row>
    <row r="3" spans="1:252" s="481" customFormat="1" ht="15.75" x14ac:dyDescent="0.25">
      <c r="A3" s="1100" t="s">
        <v>1645</v>
      </c>
      <c r="B3" s="415"/>
      <c r="C3" s="416"/>
      <c r="D3" s="1061"/>
      <c r="E3" s="1022"/>
      <c r="F3" s="2026"/>
      <c r="G3" s="1119"/>
      <c r="H3" s="967"/>
      <c r="J3" s="482"/>
      <c r="K3" s="807"/>
      <c r="L3" s="483"/>
      <c r="M3" s="482"/>
      <c r="N3" s="482"/>
      <c r="O3" s="482"/>
      <c r="P3" s="482"/>
      <c r="Q3" s="482"/>
      <c r="R3" s="482"/>
      <c r="S3" s="485"/>
      <c r="T3" s="485"/>
      <c r="U3" s="485"/>
      <c r="V3" s="485"/>
      <c r="W3" s="485"/>
      <c r="X3" s="485"/>
      <c r="Y3" s="485"/>
      <c r="Z3" s="485"/>
      <c r="AA3" s="485"/>
      <c r="AB3" s="485"/>
      <c r="AC3" s="485"/>
      <c r="AD3" s="485"/>
      <c r="AE3" s="485"/>
      <c r="AF3" s="485"/>
      <c r="AG3" s="485"/>
      <c r="AH3" s="485"/>
      <c r="AI3" s="485"/>
      <c r="AJ3" s="485"/>
      <c r="AK3" s="485"/>
      <c r="AL3" s="485"/>
      <c r="AM3" s="486"/>
      <c r="AN3" s="486"/>
      <c r="AO3" s="486"/>
      <c r="AP3" s="486"/>
      <c r="AQ3" s="486"/>
      <c r="AR3" s="486"/>
      <c r="AS3" s="486"/>
      <c r="AT3" s="486"/>
      <c r="AU3" s="486"/>
      <c r="AV3" s="486"/>
      <c r="AW3" s="486"/>
      <c r="AX3" s="486"/>
      <c r="AY3" s="486"/>
      <c r="AZ3" s="486"/>
      <c r="BA3" s="486"/>
      <c r="BB3" s="486"/>
      <c r="BC3" s="486"/>
      <c r="BD3" s="486"/>
      <c r="BE3" s="486"/>
      <c r="BF3" s="486"/>
      <c r="BG3" s="486"/>
      <c r="BH3" s="486"/>
      <c r="BI3" s="486"/>
      <c r="BJ3" s="486"/>
      <c r="BK3" s="486"/>
      <c r="BL3" s="486"/>
      <c r="BM3" s="486"/>
      <c r="BN3" s="486"/>
      <c r="BO3" s="486"/>
      <c r="BP3" s="486"/>
      <c r="BQ3" s="486"/>
      <c r="BR3" s="486"/>
      <c r="BS3" s="486"/>
      <c r="BT3" s="486"/>
      <c r="BU3" s="486"/>
      <c r="BV3" s="486"/>
      <c r="BW3" s="486"/>
      <c r="BX3" s="486"/>
      <c r="BY3" s="486"/>
      <c r="BZ3" s="486"/>
      <c r="CA3" s="486"/>
      <c r="CB3" s="487"/>
      <c r="CC3" s="487"/>
      <c r="CD3" s="487"/>
      <c r="CE3" s="487"/>
      <c r="CF3" s="487"/>
      <c r="CG3" s="487"/>
      <c r="CH3" s="487"/>
      <c r="CI3" s="487"/>
      <c r="CJ3" s="487"/>
      <c r="CK3" s="487"/>
      <c r="CL3" s="487"/>
      <c r="CM3" s="487"/>
      <c r="CN3" s="487"/>
      <c r="CO3" s="487"/>
      <c r="CP3" s="487"/>
      <c r="CQ3" s="487"/>
      <c r="CR3" s="487"/>
      <c r="CS3" s="487"/>
      <c r="CT3" s="487"/>
      <c r="CU3" s="487"/>
      <c r="CV3" s="487"/>
      <c r="CW3" s="487"/>
      <c r="CX3" s="487"/>
      <c r="CY3" s="487"/>
      <c r="CZ3" s="487"/>
      <c r="DA3" s="487"/>
      <c r="DB3" s="487"/>
      <c r="DC3" s="487"/>
      <c r="DD3" s="487"/>
      <c r="DE3" s="487"/>
      <c r="DF3" s="487"/>
      <c r="DG3" s="487"/>
      <c r="DH3" s="487"/>
      <c r="DI3" s="487"/>
      <c r="DJ3" s="487"/>
      <c r="DK3" s="487"/>
      <c r="DL3" s="487"/>
      <c r="DM3" s="487"/>
      <c r="DN3" s="487"/>
      <c r="DO3" s="487"/>
      <c r="DP3" s="487"/>
      <c r="DQ3" s="487"/>
      <c r="DR3" s="487"/>
      <c r="DS3" s="487"/>
      <c r="DT3" s="487"/>
      <c r="DU3" s="487"/>
      <c r="DV3" s="487"/>
      <c r="DW3" s="487"/>
      <c r="DX3" s="487"/>
      <c r="DY3" s="487"/>
      <c r="DZ3" s="487"/>
      <c r="EA3" s="487"/>
      <c r="EB3" s="487"/>
      <c r="EC3" s="487"/>
      <c r="ED3" s="487"/>
      <c r="EE3" s="487"/>
      <c r="EF3" s="487"/>
      <c r="EG3" s="487"/>
      <c r="EH3" s="487"/>
      <c r="EI3" s="487"/>
      <c r="EJ3" s="487"/>
      <c r="EK3" s="487"/>
      <c r="EL3" s="487"/>
      <c r="EM3" s="487"/>
      <c r="EN3" s="487"/>
      <c r="EO3" s="487"/>
      <c r="EP3" s="487"/>
      <c r="EQ3" s="487"/>
      <c r="ER3" s="487"/>
      <c r="ES3" s="487"/>
      <c r="ET3" s="487"/>
      <c r="EU3" s="487"/>
      <c r="EV3" s="487"/>
      <c r="EW3" s="487"/>
      <c r="EX3" s="487"/>
      <c r="EY3" s="487"/>
      <c r="EZ3" s="487"/>
      <c r="FA3" s="487"/>
      <c r="FB3" s="487"/>
      <c r="FC3" s="487"/>
      <c r="FD3" s="487"/>
      <c r="FE3" s="487"/>
      <c r="FF3" s="487"/>
      <c r="FG3" s="487"/>
      <c r="FH3" s="487"/>
      <c r="FI3" s="487"/>
      <c r="FJ3" s="487"/>
      <c r="FK3" s="487"/>
      <c r="FL3" s="487"/>
      <c r="FM3" s="487"/>
      <c r="FN3" s="487"/>
      <c r="FO3" s="487"/>
      <c r="FP3" s="487"/>
      <c r="FQ3" s="487"/>
      <c r="FR3" s="487"/>
      <c r="FS3" s="487"/>
      <c r="FT3" s="487"/>
      <c r="FU3" s="487"/>
      <c r="FV3" s="487"/>
      <c r="FW3" s="487"/>
      <c r="FX3" s="487"/>
      <c r="FY3" s="487"/>
      <c r="FZ3" s="487"/>
      <c r="GA3" s="487"/>
      <c r="GB3" s="487"/>
      <c r="GC3" s="487"/>
      <c r="GD3" s="487"/>
      <c r="GE3" s="487"/>
      <c r="GF3" s="487"/>
      <c r="GG3" s="487"/>
      <c r="GH3" s="487"/>
      <c r="GI3" s="487"/>
      <c r="GJ3" s="487"/>
      <c r="GK3" s="487"/>
      <c r="GL3" s="487"/>
      <c r="GM3" s="487"/>
      <c r="GN3" s="487"/>
      <c r="GO3" s="487"/>
      <c r="GP3" s="487"/>
      <c r="GQ3" s="487"/>
      <c r="GR3" s="487"/>
      <c r="GS3" s="487"/>
      <c r="GT3" s="487"/>
      <c r="GU3" s="487"/>
      <c r="GV3" s="487"/>
      <c r="GW3" s="487"/>
      <c r="GX3" s="487"/>
      <c r="GY3" s="487"/>
      <c r="GZ3" s="487"/>
      <c r="HA3" s="487"/>
      <c r="HB3" s="487"/>
      <c r="HC3" s="487"/>
      <c r="HD3" s="487"/>
      <c r="HE3" s="487"/>
      <c r="HF3" s="487"/>
      <c r="HG3" s="487"/>
      <c r="HH3" s="487"/>
      <c r="HI3" s="487"/>
      <c r="HJ3" s="487"/>
      <c r="HK3" s="487"/>
      <c r="HL3" s="487"/>
      <c r="HM3" s="487"/>
      <c r="HN3" s="487"/>
      <c r="HO3" s="487"/>
      <c r="HP3" s="487"/>
      <c r="HQ3" s="487"/>
      <c r="HR3" s="487"/>
      <c r="HS3" s="487"/>
      <c r="HT3" s="487"/>
      <c r="HU3" s="487"/>
      <c r="HV3" s="487"/>
      <c r="HW3" s="487"/>
      <c r="HX3" s="487"/>
      <c r="HY3" s="487"/>
      <c r="HZ3" s="487"/>
      <c r="IA3" s="487"/>
      <c r="IB3" s="487"/>
      <c r="IC3" s="487"/>
      <c r="ID3" s="487"/>
      <c r="IE3" s="487"/>
      <c r="IF3" s="487"/>
      <c r="IG3" s="487"/>
      <c r="IH3" s="487"/>
      <c r="II3" s="487"/>
      <c r="IJ3" s="487"/>
      <c r="IK3" s="487"/>
      <c r="IL3" s="487"/>
      <c r="IM3" s="487"/>
      <c r="IN3" s="487"/>
      <c r="IO3" s="487"/>
      <c r="IP3" s="487"/>
      <c r="IQ3" s="487"/>
      <c r="IR3" s="487"/>
    </row>
    <row r="4" spans="1:252" s="481" customFormat="1" ht="15.75" x14ac:dyDescent="0.25">
      <c r="A4" s="1089"/>
      <c r="B4" s="415"/>
      <c r="C4" s="416"/>
      <c r="D4" s="1061"/>
      <c r="E4" s="1022"/>
      <c r="F4" s="2026"/>
      <c r="G4" s="1119"/>
      <c r="H4" s="967"/>
      <c r="J4" s="482"/>
      <c r="K4" s="807"/>
      <c r="L4" s="483"/>
      <c r="M4" s="482"/>
      <c r="N4" s="482"/>
      <c r="O4" s="482"/>
      <c r="P4" s="482"/>
      <c r="Q4" s="482"/>
      <c r="R4" s="482"/>
      <c r="S4" s="485"/>
      <c r="T4" s="485"/>
      <c r="U4" s="485"/>
      <c r="V4" s="485"/>
      <c r="W4" s="485"/>
      <c r="X4" s="485"/>
      <c r="Y4" s="485"/>
      <c r="Z4" s="485"/>
      <c r="AA4" s="485"/>
      <c r="AB4" s="485"/>
      <c r="AC4" s="485"/>
      <c r="AD4" s="485"/>
      <c r="AE4" s="485"/>
      <c r="AF4" s="485"/>
      <c r="AG4" s="485"/>
      <c r="AH4" s="485"/>
      <c r="AI4" s="485"/>
      <c r="AJ4" s="485"/>
      <c r="AK4" s="485"/>
      <c r="AL4" s="485"/>
      <c r="AM4" s="486"/>
      <c r="AN4" s="486"/>
      <c r="AO4" s="486"/>
      <c r="AP4" s="486"/>
      <c r="AQ4" s="486"/>
      <c r="AR4" s="486"/>
      <c r="AS4" s="486"/>
      <c r="AT4" s="486"/>
      <c r="AU4" s="486"/>
      <c r="AV4" s="486"/>
      <c r="AW4" s="486"/>
      <c r="AX4" s="486"/>
      <c r="AY4" s="486"/>
      <c r="AZ4" s="486"/>
      <c r="BA4" s="486"/>
      <c r="BB4" s="486"/>
      <c r="BC4" s="486"/>
      <c r="BD4" s="486"/>
      <c r="BE4" s="486"/>
      <c r="BF4" s="486"/>
      <c r="BG4" s="486"/>
      <c r="BH4" s="486"/>
      <c r="BI4" s="486"/>
      <c r="BJ4" s="486"/>
      <c r="BK4" s="486"/>
      <c r="BL4" s="486"/>
      <c r="BM4" s="486"/>
      <c r="BN4" s="486"/>
      <c r="BO4" s="486"/>
      <c r="BP4" s="486"/>
      <c r="BQ4" s="486"/>
      <c r="BR4" s="486"/>
      <c r="BS4" s="486"/>
      <c r="BT4" s="486"/>
      <c r="BU4" s="486"/>
      <c r="BV4" s="486"/>
      <c r="BW4" s="486"/>
      <c r="BX4" s="486"/>
      <c r="BY4" s="486"/>
      <c r="BZ4" s="486"/>
      <c r="CA4" s="486"/>
      <c r="CB4" s="487"/>
      <c r="CC4" s="487"/>
      <c r="CD4" s="487"/>
      <c r="CE4" s="487"/>
      <c r="CF4" s="487"/>
      <c r="CG4" s="487"/>
      <c r="CH4" s="487"/>
      <c r="CI4" s="487"/>
      <c r="CJ4" s="487"/>
      <c r="CK4" s="487"/>
      <c r="CL4" s="487"/>
      <c r="CM4" s="487"/>
      <c r="CN4" s="487"/>
      <c r="CO4" s="487"/>
      <c r="CP4" s="487"/>
      <c r="CQ4" s="487"/>
      <c r="CR4" s="487"/>
      <c r="CS4" s="487"/>
      <c r="CT4" s="487"/>
      <c r="CU4" s="487"/>
      <c r="CV4" s="487"/>
      <c r="CW4" s="487"/>
      <c r="CX4" s="487"/>
      <c r="CY4" s="487"/>
      <c r="CZ4" s="487"/>
      <c r="DA4" s="487"/>
      <c r="DB4" s="487"/>
      <c r="DC4" s="487"/>
      <c r="DD4" s="487"/>
      <c r="DE4" s="487"/>
      <c r="DF4" s="487"/>
      <c r="DG4" s="487"/>
      <c r="DH4" s="487"/>
      <c r="DI4" s="487"/>
      <c r="DJ4" s="487"/>
      <c r="DK4" s="487"/>
      <c r="DL4" s="487"/>
      <c r="DM4" s="487"/>
      <c r="DN4" s="487"/>
      <c r="DO4" s="487"/>
      <c r="DP4" s="487"/>
      <c r="DQ4" s="487"/>
      <c r="DR4" s="487"/>
      <c r="DS4" s="487"/>
      <c r="DT4" s="487"/>
      <c r="DU4" s="487"/>
      <c r="DV4" s="487"/>
      <c r="DW4" s="487"/>
      <c r="DX4" s="487"/>
      <c r="DY4" s="487"/>
      <c r="DZ4" s="487"/>
      <c r="EA4" s="487"/>
      <c r="EB4" s="487"/>
      <c r="EC4" s="487"/>
      <c r="ED4" s="487"/>
      <c r="EE4" s="487"/>
      <c r="EF4" s="487"/>
      <c r="EG4" s="487"/>
      <c r="EH4" s="487"/>
      <c r="EI4" s="487"/>
      <c r="EJ4" s="487"/>
      <c r="EK4" s="487"/>
      <c r="EL4" s="487"/>
      <c r="EM4" s="487"/>
      <c r="EN4" s="487"/>
      <c r="EO4" s="487"/>
      <c r="EP4" s="487"/>
      <c r="EQ4" s="487"/>
      <c r="ER4" s="487"/>
      <c r="ES4" s="487"/>
      <c r="ET4" s="487"/>
      <c r="EU4" s="487"/>
      <c r="EV4" s="487"/>
      <c r="EW4" s="487"/>
      <c r="EX4" s="487"/>
      <c r="EY4" s="487"/>
      <c r="EZ4" s="487"/>
      <c r="FA4" s="487"/>
      <c r="FB4" s="487"/>
      <c r="FC4" s="487"/>
      <c r="FD4" s="487"/>
      <c r="FE4" s="487"/>
      <c r="FF4" s="487"/>
      <c r="FG4" s="487"/>
      <c r="FH4" s="487"/>
      <c r="FI4" s="487"/>
      <c r="FJ4" s="487"/>
      <c r="FK4" s="487"/>
      <c r="FL4" s="487"/>
      <c r="FM4" s="487"/>
      <c r="FN4" s="487"/>
      <c r="FO4" s="487"/>
      <c r="FP4" s="487"/>
      <c r="FQ4" s="487"/>
      <c r="FR4" s="487"/>
      <c r="FS4" s="487"/>
      <c r="FT4" s="487"/>
      <c r="FU4" s="487"/>
      <c r="FV4" s="487"/>
      <c r="FW4" s="487"/>
      <c r="FX4" s="487"/>
      <c r="FY4" s="487"/>
      <c r="FZ4" s="487"/>
      <c r="GA4" s="487"/>
      <c r="GB4" s="487"/>
      <c r="GC4" s="487"/>
      <c r="GD4" s="487"/>
      <c r="GE4" s="487"/>
      <c r="GF4" s="487"/>
      <c r="GG4" s="487"/>
      <c r="GH4" s="487"/>
      <c r="GI4" s="487"/>
      <c r="GJ4" s="487"/>
      <c r="GK4" s="487"/>
      <c r="GL4" s="487"/>
      <c r="GM4" s="487"/>
      <c r="GN4" s="487"/>
      <c r="GO4" s="487"/>
      <c r="GP4" s="487"/>
      <c r="GQ4" s="487"/>
      <c r="GR4" s="487"/>
      <c r="GS4" s="487"/>
      <c r="GT4" s="487"/>
      <c r="GU4" s="487"/>
      <c r="GV4" s="487"/>
      <c r="GW4" s="487"/>
      <c r="GX4" s="487"/>
      <c r="GY4" s="487"/>
      <c r="GZ4" s="487"/>
      <c r="HA4" s="487"/>
      <c r="HB4" s="487"/>
      <c r="HC4" s="487"/>
      <c r="HD4" s="487"/>
      <c r="HE4" s="487"/>
      <c r="HF4" s="487"/>
      <c r="HG4" s="487"/>
      <c r="HH4" s="487"/>
      <c r="HI4" s="487"/>
      <c r="HJ4" s="487"/>
      <c r="HK4" s="487"/>
      <c r="HL4" s="487"/>
      <c r="HM4" s="487"/>
      <c r="HN4" s="487"/>
      <c r="HO4" s="487"/>
      <c r="HP4" s="487"/>
      <c r="HQ4" s="487"/>
      <c r="HR4" s="487"/>
      <c r="HS4" s="487"/>
      <c r="HT4" s="487"/>
      <c r="HU4" s="487"/>
      <c r="HV4" s="487"/>
      <c r="HW4" s="487"/>
      <c r="HX4" s="487"/>
      <c r="HY4" s="487"/>
      <c r="HZ4" s="487"/>
      <c r="IA4" s="487"/>
      <c r="IB4" s="487"/>
      <c r="IC4" s="487"/>
      <c r="ID4" s="487"/>
      <c r="IE4" s="487"/>
      <c r="IF4" s="487"/>
      <c r="IG4" s="487"/>
      <c r="IH4" s="487"/>
      <c r="II4" s="487"/>
      <c r="IJ4" s="487"/>
      <c r="IK4" s="487"/>
      <c r="IL4" s="487"/>
      <c r="IM4" s="487"/>
      <c r="IN4" s="487"/>
      <c r="IO4" s="487"/>
      <c r="IP4" s="487"/>
      <c r="IQ4" s="487"/>
      <c r="IR4" s="487"/>
    </row>
    <row r="5" spans="1:252" s="422" customFormat="1" x14ac:dyDescent="0.25">
      <c r="A5" s="1090"/>
      <c r="B5" s="767" t="s">
        <v>0</v>
      </c>
      <c r="C5" s="769" t="s">
        <v>174</v>
      </c>
      <c r="D5" s="771"/>
      <c r="E5" s="768"/>
      <c r="F5" s="1858"/>
      <c r="G5" s="771" t="s">
        <v>175</v>
      </c>
      <c r="K5" s="419"/>
    </row>
    <row r="6" spans="1:252" s="422" customFormat="1" x14ac:dyDescent="0.25">
      <c r="A6" s="1090"/>
      <c r="B6" s="772"/>
      <c r="C6" s="773"/>
      <c r="D6" s="1081"/>
      <c r="E6" s="768"/>
      <c r="F6" s="1858"/>
      <c r="G6" s="775"/>
      <c r="K6" s="419"/>
    </row>
    <row r="7" spans="1:252" s="422" customFormat="1" x14ac:dyDescent="0.25">
      <c r="A7" s="1090"/>
      <c r="B7" s="776" t="s">
        <v>176</v>
      </c>
      <c r="C7" s="777" t="s">
        <v>7</v>
      </c>
      <c r="D7" s="1081"/>
      <c r="E7" s="768"/>
      <c r="F7" s="1858"/>
      <c r="G7" s="770">
        <f>G50</f>
        <v>10000</v>
      </c>
      <c r="K7" s="419"/>
    </row>
    <row r="8" spans="1:252" s="422" customFormat="1" x14ac:dyDescent="0.25">
      <c r="A8" s="1090"/>
      <c r="B8" s="776" t="s">
        <v>39</v>
      </c>
      <c r="C8" s="777" t="s">
        <v>40</v>
      </c>
      <c r="D8" s="1081"/>
      <c r="E8" s="768"/>
      <c r="F8" s="1858"/>
      <c r="G8" s="775">
        <f>G58</f>
        <v>0</v>
      </c>
      <c r="K8" s="419"/>
    </row>
    <row r="9" spans="1:252" s="422" customFormat="1" x14ac:dyDescent="0.25">
      <c r="A9" s="1090"/>
      <c r="B9" s="776" t="s">
        <v>72</v>
      </c>
      <c r="C9" s="777" t="s">
        <v>73</v>
      </c>
      <c r="D9" s="1081"/>
      <c r="E9" s="768"/>
      <c r="F9" s="1858"/>
      <c r="G9" s="775">
        <f>G67</f>
        <v>0</v>
      </c>
      <c r="K9" s="419"/>
    </row>
    <row r="10" spans="1:252" s="422" customFormat="1" x14ac:dyDescent="0.25">
      <c r="A10" s="1090"/>
      <c r="B10" s="776" t="s">
        <v>1168</v>
      </c>
      <c r="C10" s="777" t="s">
        <v>265</v>
      </c>
      <c r="D10" s="1081"/>
      <c r="E10" s="768"/>
      <c r="F10" s="1858"/>
      <c r="G10" s="775">
        <f>G109</f>
        <v>0</v>
      </c>
      <c r="K10" s="419"/>
    </row>
    <row r="11" spans="1:252" s="422" customFormat="1" x14ac:dyDescent="0.25">
      <c r="A11" s="1090"/>
      <c r="B11" s="776" t="s">
        <v>126</v>
      </c>
      <c r="C11" s="777" t="s">
        <v>285</v>
      </c>
      <c r="D11" s="1081"/>
      <c r="E11" s="768"/>
      <c r="F11" s="1858"/>
      <c r="G11" s="775">
        <f>G114</f>
        <v>0</v>
      </c>
      <c r="K11" s="419"/>
    </row>
    <row r="12" spans="1:252" s="422" customFormat="1" ht="15.75" thickBot="1" x14ac:dyDescent="0.3">
      <c r="A12" s="1092"/>
      <c r="B12" s="783">
        <v>7</v>
      </c>
      <c r="C12" s="1118" t="s">
        <v>168</v>
      </c>
      <c r="D12" s="1082"/>
      <c r="E12" s="784"/>
      <c r="F12" s="1859"/>
      <c r="G12" s="785">
        <f>G124</f>
        <v>2880</v>
      </c>
      <c r="H12" s="419"/>
      <c r="K12" s="419"/>
    </row>
    <row r="13" spans="1:252" s="422" customFormat="1" x14ac:dyDescent="0.25">
      <c r="A13" s="1091"/>
      <c r="B13" s="778" t="s">
        <v>178</v>
      </c>
      <c r="C13" s="779"/>
      <c r="D13" s="1081"/>
      <c r="E13" s="774"/>
      <c r="F13" s="1858"/>
      <c r="G13" s="780">
        <f>SUM(G7:G12)</f>
        <v>12880</v>
      </c>
      <c r="K13" s="419"/>
    </row>
    <row r="14" spans="1:252" s="422" customFormat="1" ht="15.75" thickBot="1" x14ac:dyDescent="0.3">
      <c r="A14" s="1092"/>
      <c r="B14" s="787" t="s">
        <v>179</v>
      </c>
      <c r="C14" s="788"/>
      <c r="D14" s="1083"/>
      <c r="E14" s="789"/>
      <c r="F14" s="1860"/>
      <c r="G14" s="790">
        <f>ROUND(G13*0.22,2)</f>
        <v>2833.6</v>
      </c>
      <c r="K14" s="419"/>
    </row>
    <row r="15" spans="1:252" s="422" customFormat="1" x14ac:dyDescent="0.25">
      <c r="A15" s="1090"/>
      <c r="B15" s="781" t="s">
        <v>180</v>
      </c>
      <c r="C15" s="762"/>
      <c r="D15" s="1084"/>
      <c r="E15" s="761"/>
      <c r="F15" s="1861"/>
      <c r="G15" s="763">
        <f>+G14+G13</f>
        <v>15713.6</v>
      </c>
      <c r="K15" s="419"/>
    </row>
    <row r="18" spans="1:252" s="481" customFormat="1" ht="15.75" x14ac:dyDescent="0.25">
      <c r="A18" s="1100" t="s">
        <v>1645</v>
      </c>
      <c r="B18" s="415"/>
      <c r="C18" s="416"/>
      <c r="D18" s="1061"/>
      <c r="E18" s="1022"/>
      <c r="F18" s="2026"/>
      <c r="G18" s="1119"/>
      <c r="H18" s="967"/>
      <c r="J18" s="482"/>
      <c r="K18" s="807"/>
      <c r="L18" s="483"/>
      <c r="M18" s="482"/>
      <c r="N18" s="482"/>
      <c r="O18" s="482"/>
      <c r="P18" s="482"/>
      <c r="Q18" s="482"/>
      <c r="R18" s="482"/>
      <c r="S18" s="485"/>
      <c r="T18" s="485"/>
      <c r="U18" s="485"/>
      <c r="V18" s="485"/>
      <c r="W18" s="485"/>
      <c r="X18" s="485"/>
      <c r="Y18" s="485"/>
      <c r="Z18" s="485"/>
      <c r="AA18" s="485"/>
      <c r="AB18" s="485"/>
      <c r="AC18" s="485"/>
      <c r="AD18" s="485"/>
      <c r="AE18" s="485"/>
      <c r="AF18" s="485"/>
      <c r="AG18" s="485"/>
      <c r="AH18" s="485"/>
      <c r="AI18" s="485"/>
      <c r="AJ18" s="485"/>
      <c r="AK18" s="485"/>
      <c r="AL18" s="485"/>
      <c r="AM18" s="486"/>
      <c r="AN18" s="486"/>
      <c r="AO18" s="486"/>
      <c r="AP18" s="486"/>
      <c r="AQ18" s="486"/>
      <c r="AR18" s="486"/>
      <c r="AS18" s="486"/>
      <c r="AT18" s="486"/>
      <c r="AU18" s="486"/>
      <c r="AV18" s="486"/>
      <c r="AW18" s="486"/>
      <c r="AX18" s="486"/>
      <c r="AY18" s="486"/>
      <c r="AZ18" s="486"/>
      <c r="BA18" s="486"/>
      <c r="BB18" s="486"/>
      <c r="BC18" s="486"/>
      <c r="BD18" s="486"/>
      <c r="BE18" s="486"/>
      <c r="BF18" s="486"/>
      <c r="BG18" s="486"/>
      <c r="BH18" s="486"/>
      <c r="BI18" s="486"/>
      <c r="BJ18" s="486"/>
      <c r="BK18" s="486"/>
      <c r="BL18" s="486"/>
      <c r="BM18" s="486"/>
      <c r="BN18" s="486"/>
      <c r="BO18" s="486"/>
      <c r="BP18" s="486"/>
      <c r="BQ18" s="486"/>
      <c r="BR18" s="486"/>
      <c r="BS18" s="486"/>
      <c r="BT18" s="486"/>
      <c r="BU18" s="486"/>
      <c r="BV18" s="486"/>
      <c r="BW18" s="486"/>
      <c r="BX18" s="486"/>
      <c r="BY18" s="486"/>
      <c r="BZ18" s="486"/>
      <c r="CA18" s="486"/>
      <c r="CB18" s="487"/>
      <c r="CC18" s="487"/>
      <c r="CD18" s="487"/>
      <c r="CE18" s="487"/>
      <c r="CF18" s="487"/>
      <c r="CG18" s="487"/>
      <c r="CH18" s="487"/>
      <c r="CI18" s="487"/>
      <c r="CJ18" s="487"/>
      <c r="CK18" s="487"/>
      <c r="CL18" s="487"/>
      <c r="CM18" s="487"/>
      <c r="CN18" s="487"/>
      <c r="CO18" s="487"/>
      <c r="CP18" s="487"/>
      <c r="CQ18" s="487"/>
      <c r="CR18" s="487"/>
      <c r="CS18" s="487"/>
      <c r="CT18" s="487"/>
      <c r="CU18" s="487"/>
      <c r="CV18" s="487"/>
      <c r="CW18" s="487"/>
      <c r="CX18" s="487"/>
      <c r="CY18" s="487"/>
      <c r="CZ18" s="487"/>
      <c r="DA18" s="487"/>
      <c r="DB18" s="487"/>
      <c r="DC18" s="487"/>
      <c r="DD18" s="487"/>
      <c r="DE18" s="487"/>
      <c r="DF18" s="487"/>
      <c r="DG18" s="487"/>
      <c r="DH18" s="487"/>
      <c r="DI18" s="487"/>
      <c r="DJ18" s="487"/>
      <c r="DK18" s="487"/>
      <c r="DL18" s="487"/>
      <c r="DM18" s="487"/>
      <c r="DN18" s="487"/>
      <c r="DO18" s="487"/>
      <c r="DP18" s="487"/>
      <c r="DQ18" s="487"/>
      <c r="DR18" s="487"/>
      <c r="DS18" s="487"/>
      <c r="DT18" s="487"/>
      <c r="DU18" s="487"/>
      <c r="DV18" s="487"/>
      <c r="DW18" s="487"/>
      <c r="DX18" s="487"/>
      <c r="DY18" s="487"/>
      <c r="DZ18" s="487"/>
      <c r="EA18" s="487"/>
      <c r="EB18" s="487"/>
      <c r="EC18" s="487"/>
      <c r="ED18" s="487"/>
      <c r="EE18" s="487"/>
      <c r="EF18" s="487"/>
      <c r="EG18" s="487"/>
      <c r="EH18" s="487"/>
      <c r="EI18" s="487"/>
      <c r="EJ18" s="487"/>
      <c r="EK18" s="487"/>
      <c r="EL18" s="487"/>
      <c r="EM18" s="487"/>
      <c r="EN18" s="487"/>
      <c r="EO18" s="487"/>
      <c r="EP18" s="487"/>
      <c r="EQ18" s="487"/>
      <c r="ER18" s="487"/>
      <c r="ES18" s="487"/>
      <c r="ET18" s="487"/>
      <c r="EU18" s="487"/>
      <c r="EV18" s="487"/>
      <c r="EW18" s="487"/>
      <c r="EX18" s="487"/>
      <c r="EY18" s="487"/>
      <c r="EZ18" s="487"/>
      <c r="FA18" s="487"/>
      <c r="FB18" s="487"/>
      <c r="FC18" s="487"/>
      <c r="FD18" s="487"/>
      <c r="FE18" s="487"/>
      <c r="FF18" s="487"/>
      <c r="FG18" s="487"/>
      <c r="FH18" s="487"/>
      <c r="FI18" s="487"/>
      <c r="FJ18" s="487"/>
      <c r="FK18" s="487"/>
      <c r="FL18" s="487"/>
      <c r="FM18" s="487"/>
      <c r="FN18" s="487"/>
      <c r="FO18" s="487"/>
      <c r="FP18" s="487"/>
      <c r="FQ18" s="487"/>
      <c r="FR18" s="487"/>
      <c r="FS18" s="487"/>
      <c r="FT18" s="487"/>
      <c r="FU18" s="487"/>
      <c r="FV18" s="487"/>
      <c r="FW18" s="487"/>
      <c r="FX18" s="487"/>
      <c r="FY18" s="487"/>
      <c r="FZ18" s="487"/>
      <c r="GA18" s="487"/>
      <c r="GB18" s="487"/>
      <c r="GC18" s="487"/>
      <c r="GD18" s="487"/>
      <c r="GE18" s="487"/>
      <c r="GF18" s="487"/>
      <c r="GG18" s="487"/>
      <c r="GH18" s="487"/>
      <c r="GI18" s="487"/>
      <c r="GJ18" s="487"/>
      <c r="GK18" s="487"/>
      <c r="GL18" s="487"/>
      <c r="GM18" s="487"/>
      <c r="GN18" s="487"/>
      <c r="GO18" s="487"/>
      <c r="GP18" s="487"/>
      <c r="GQ18" s="487"/>
      <c r="GR18" s="487"/>
      <c r="GS18" s="487"/>
      <c r="GT18" s="487"/>
      <c r="GU18" s="487"/>
      <c r="GV18" s="487"/>
      <c r="GW18" s="487"/>
      <c r="GX18" s="487"/>
      <c r="GY18" s="487"/>
      <c r="GZ18" s="487"/>
      <c r="HA18" s="487"/>
      <c r="HB18" s="487"/>
      <c r="HC18" s="487"/>
      <c r="HD18" s="487"/>
      <c r="HE18" s="487"/>
      <c r="HF18" s="487"/>
      <c r="HG18" s="487"/>
      <c r="HH18" s="487"/>
      <c r="HI18" s="487"/>
      <c r="HJ18" s="487"/>
      <c r="HK18" s="487"/>
      <c r="HL18" s="487"/>
      <c r="HM18" s="487"/>
      <c r="HN18" s="487"/>
      <c r="HO18" s="487"/>
      <c r="HP18" s="487"/>
      <c r="HQ18" s="487"/>
      <c r="HR18" s="487"/>
      <c r="HS18" s="487"/>
      <c r="HT18" s="487"/>
      <c r="HU18" s="487"/>
      <c r="HV18" s="487"/>
      <c r="HW18" s="487"/>
      <c r="HX18" s="487"/>
      <c r="HY18" s="487"/>
      <c r="HZ18" s="487"/>
      <c r="IA18" s="487"/>
      <c r="IB18" s="487"/>
      <c r="IC18" s="487"/>
      <c r="ID18" s="487"/>
      <c r="IE18" s="487"/>
      <c r="IF18" s="487"/>
      <c r="IG18" s="487"/>
      <c r="IH18" s="487"/>
      <c r="II18" s="487"/>
      <c r="IJ18" s="487"/>
      <c r="IK18" s="487"/>
      <c r="IL18" s="487"/>
      <c r="IM18" s="487"/>
      <c r="IN18" s="487"/>
      <c r="IO18" s="487"/>
      <c r="IP18" s="487"/>
      <c r="IQ18" s="487"/>
      <c r="IR18" s="487"/>
    </row>
    <row r="19" spans="1:252" s="493" customFormat="1" ht="15.75" x14ac:dyDescent="0.2">
      <c r="A19" s="1093" t="s">
        <v>295</v>
      </c>
      <c r="B19" s="489"/>
      <c r="C19" s="490" t="s">
        <v>296</v>
      </c>
      <c r="D19" s="1067" t="s">
        <v>297</v>
      </c>
      <c r="E19" s="1023" t="s">
        <v>298</v>
      </c>
      <c r="F19" s="2027" t="s">
        <v>299</v>
      </c>
      <c r="G19" s="1120" t="s">
        <v>300</v>
      </c>
      <c r="H19" s="968"/>
      <c r="J19" s="494"/>
      <c r="K19" s="1004"/>
      <c r="L19" s="483"/>
      <c r="M19" s="494"/>
      <c r="N19" s="494"/>
      <c r="O19" s="494"/>
      <c r="P19" s="494"/>
      <c r="Q19" s="494"/>
      <c r="R19" s="494"/>
      <c r="S19" s="492"/>
      <c r="T19" s="492"/>
      <c r="U19" s="492"/>
      <c r="V19" s="492"/>
      <c r="W19" s="492"/>
      <c r="X19" s="492"/>
      <c r="Y19" s="492"/>
      <c r="Z19" s="492"/>
      <c r="AA19" s="492"/>
      <c r="AB19" s="492"/>
      <c r="AC19" s="492"/>
      <c r="AD19" s="492"/>
      <c r="AE19" s="492"/>
      <c r="AF19" s="492"/>
      <c r="AG19" s="492"/>
      <c r="AH19" s="492"/>
      <c r="AI19" s="492"/>
      <c r="AJ19" s="492"/>
      <c r="AK19" s="492"/>
      <c r="AL19" s="492"/>
      <c r="AM19" s="496"/>
      <c r="AN19" s="496"/>
      <c r="AO19" s="496"/>
      <c r="AP19" s="496"/>
      <c r="AQ19" s="496"/>
      <c r="AR19" s="496"/>
      <c r="AS19" s="496"/>
      <c r="AT19" s="496"/>
      <c r="AU19" s="496"/>
      <c r="AV19" s="496"/>
      <c r="AW19" s="496"/>
      <c r="AX19" s="496"/>
      <c r="AY19" s="496"/>
      <c r="AZ19" s="496"/>
      <c r="BA19" s="496"/>
      <c r="BB19" s="496"/>
      <c r="BC19" s="496"/>
      <c r="BD19" s="496"/>
      <c r="BE19" s="496"/>
      <c r="BF19" s="496"/>
      <c r="BG19" s="496"/>
      <c r="BH19" s="496"/>
      <c r="BI19" s="496"/>
      <c r="BJ19" s="496"/>
      <c r="BK19" s="496"/>
      <c r="BL19" s="496"/>
      <c r="BM19" s="496"/>
      <c r="BN19" s="496"/>
      <c r="BO19" s="496"/>
      <c r="BP19" s="496"/>
      <c r="BQ19" s="496"/>
      <c r="BR19" s="496"/>
      <c r="BS19" s="496"/>
      <c r="BT19" s="496"/>
      <c r="BU19" s="496"/>
      <c r="BV19" s="496"/>
      <c r="BW19" s="496"/>
      <c r="BX19" s="496"/>
      <c r="BY19" s="496"/>
      <c r="BZ19" s="496"/>
      <c r="CA19" s="496"/>
    </row>
    <row r="20" spans="1:252" s="792" customFormat="1" ht="12.75" x14ac:dyDescent="0.2">
      <c r="A20" s="1094">
        <v>1</v>
      </c>
      <c r="B20" s="947"/>
      <c r="C20" s="948" t="s">
        <v>1615</v>
      </c>
      <c r="D20" s="1068"/>
      <c r="E20" s="1024"/>
      <c r="F20" s="2028"/>
      <c r="G20" s="949"/>
      <c r="H20" s="969"/>
      <c r="J20" s="793"/>
      <c r="K20" s="794"/>
      <c r="L20" s="795"/>
      <c r="M20" s="793"/>
      <c r="N20" s="793"/>
      <c r="O20" s="793"/>
      <c r="P20" s="793"/>
      <c r="Q20" s="793"/>
      <c r="R20" s="793"/>
      <c r="S20" s="793"/>
      <c r="T20" s="793"/>
      <c r="U20" s="793"/>
      <c r="V20" s="793"/>
      <c r="W20" s="793"/>
      <c r="X20" s="793"/>
      <c r="Y20" s="793"/>
      <c r="Z20" s="793"/>
      <c r="AA20" s="793"/>
      <c r="AB20" s="793"/>
      <c r="AC20" s="793"/>
      <c r="AD20" s="793"/>
      <c r="AE20" s="793"/>
      <c r="AF20" s="793"/>
      <c r="AG20" s="793"/>
      <c r="AH20" s="793"/>
      <c r="AI20" s="793"/>
      <c r="AJ20" s="793"/>
      <c r="AK20" s="793"/>
      <c r="AL20" s="793"/>
      <c r="AM20" s="796"/>
      <c r="AN20" s="796"/>
      <c r="AO20" s="796"/>
      <c r="AP20" s="796"/>
      <c r="AQ20" s="796"/>
      <c r="AR20" s="796"/>
      <c r="AS20" s="796"/>
      <c r="AT20" s="796"/>
      <c r="AU20" s="796"/>
      <c r="AV20" s="796"/>
      <c r="AW20" s="796"/>
      <c r="AX20" s="796"/>
      <c r="AY20" s="796"/>
      <c r="AZ20" s="796"/>
      <c r="BA20" s="796"/>
      <c r="BB20" s="796"/>
      <c r="BC20" s="796"/>
      <c r="BD20" s="796"/>
      <c r="BE20" s="796"/>
      <c r="BF20" s="796"/>
      <c r="BG20" s="796"/>
      <c r="BH20" s="796"/>
      <c r="BI20" s="796"/>
      <c r="BJ20" s="796"/>
      <c r="BK20" s="796"/>
      <c r="BL20" s="796"/>
      <c r="BM20" s="796"/>
      <c r="BN20" s="796"/>
      <c r="BO20" s="796"/>
      <c r="BP20" s="796"/>
      <c r="BQ20" s="796"/>
      <c r="BR20" s="796"/>
      <c r="BS20" s="796"/>
      <c r="BT20" s="796"/>
      <c r="BU20" s="796"/>
      <c r="BV20" s="796"/>
      <c r="BW20" s="796"/>
      <c r="BX20" s="796"/>
      <c r="BY20" s="796"/>
      <c r="BZ20" s="796"/>
      <c r="CA20" s="796"/>
    </row>
    <row r="21" spans="1:252" s="481" customFormat="1" ht="12.75" x14ac:dyDescent="0.2">
      <c r="A21" s="1095"/>
      <c r="B21" s="1033">
        <v>11</v>
      </c>
      <c r="C21" s="1101" t="s">
        <v>9</v>
      </c>
      <c r="D21" s="1069"/>
      <c r="E21" s="1025"/>
      <c r="F21" s="2024"/>
      <c r="G21" s="956"/>
      <c r="H21" s="967"/>
      <c r="I21" s="485"/>
      <c r="J21" s="485"/>
      <c r="K21" s="807"/>
      <c r="L21" s="483"/>
      <c r="M21" s="485"/>
      <c r="N21" s="485"/>
      <c r="O21" s="485"/>
      <c r="P21" s="485"/>
      <c r="Q21" s="485"/>
      <c r="R21" s="485"/>
      <c r="S21" s="485"/>
      <c r="T21" s="485"/>
      <c r="U21" s="485"/>
      <c r="V21" s="485"/>
      <c r="W21" s="485"/>
      <c r="X21" s="485"/>
      <c r="Y21" s="485"/>
      <c r="Z21" s="485"/>
      <c r="AA21" s="485"/>
      <c r="AB21" s="485"/>
      <c r="AC21" s="485"/>
      <c r="AD21" s="485"/>
      <c r="AE21" s="485"/>
      <c r="AF21" s="485"/>
      <c r="AG21" s="485"/>
      <c r="AH21" s="485"/>
      <c r="AI21" s="485"/>
      <c r="AJ21" s="485"/>
      <c r="AK21" s="485"/>
      <c r="AL21" s="485"/>
      <c r="AM21" s="500"/>
      <c r="AN21" s="500"/>
      <c r="AO21" s="500"/>
      <c r="AP21" s="500"/>
      <c r="AQ21" s="500"/>
      <c r="AR21" s="500"/>
      <c r="AS21" s="500"/>
      <c r="AT21" s="500"/>
      <c r="AU21" s="500"/>
      <c r="AV21" s="500"/>
      <c r="AW21" s="500"/>
      <c r="AX21" s="500"/>
      <c r="AY21" s="500"/>
      <c r="AZ21" s="500"/>
      <c r="BA21" s="500"/>
      <c r="BB21" s="500"/>
      <c r="BC21" s="500"/>
      <c r="BD21" s="500"/>
      <c r="BE21" s="500"/>
      <c r="BF21" s="500"/>
      <c r="BG21" s="500"/>
      <c r="BH21" s="500"/>
      <c r="BI21" s="500"/>
      <c r="BJ21" s="500"/>
      <c r="BK21" s="500"/>
      <c r="BL21" s="500"/>
      <c r="BM21" s="500"/>
      <c r="BN21" s="500"/>
      <c r="BO21" s="500"/>
      <c r="BP21" s="500"/>
      <c r="BQ21" s="500"/>
      <c r="BR21" s="500"/>
      <c r="BS21" s="500"/>
      <c r="BT21" s="500"/>
      <c r="BU21" s="500"/>
      <c r="BV21" s="500"/>
      <c r="BW21" s="500"/>
      <c r="BX21" s="500"/>
      <c r="BY21" s="500"/>
      <c r="BZ21" s="500"/>
      <c r="CA21" s="500"/>
    </row>
    <row r="22" spans="1:252" s="1018" customFormat="1" ht="25.5" x14ac:dyDescent="0.2">
      <c r="A22" s="1096">
        <v>1</v>
      </c>
      <c r="B22" s="1131">
        <v>11511</v>
      </c>
      <c r="C22" s="1034" t="s">
        <v>1119</v>
      </c>
      <c r="D22" s="1037" t="s">
        <v>15</v>
      </c>
      <c r="E22" s="1035">
        <v>1</v>
      </c>
      <c r="F22" s="2029"/>
      <c r="G22" s="1121">
        <f>ROUND(E22*F22,2)</f>
        <v>0</v>
      </c>
    </row>
    <row r="23" spans="1:252" s="1018" customFormat="1" ht="12.75" x14ac:dyDescent="0.2">
      <c r="A23" s="1128">
        <v>2</v>
      </c>
      <c r="B23" s="1132">
        <v>11651</v>
      </c>
      <c r="C23" s="1129" t="s">
        <v>1009</v>
      </c>
      <c r="D23" s="1076" t="s">
        <v>170</v>
      </c>
      <c r="E23" s="1130">
        <v>16</v>
      </c>
      <c r="F23" s="2029"/>
      <c r="G23" s="1121">
        <f t="shared" ref="G23:G49" si="0">ROUND(E23*F23,2)</f>
        <v>0</v>
      </c>
    </row>
    <row r="24" spans="1:252" s="1018" customFormat="1" ht="12.75" x14ac:dyDescent="0.2">
      <c r="A24" s="1095"/>
      <c r="B24" s="1033">
        <v>12</v>
      </c>
      <c r="C24" s="1101" t="s">
        <v>19</v>
      </c>
      <c r="D24" s="1069"/>
      <c r="E24" s="1059"/>
      <c r="F24" s="2030"/>
      <c r="G24" s="1148"/>
    </row>
    <row r="25" spans="1:252" s="1018" customFormat="1" ht="25.5" x14ac:dyDescent="0.2">
      <c r="A25" s="1097">
        <v>3</v>
      </c>
      <c r="B25" s="1036" t="s">
        <v>1120</v>
      </c>
      <c r="C25" s="1034" t="s">
        <v>1121</v>
      </c>
      <c r="D25" s="1037" t="s">
        <v>239</v>
      </c>
      <c r="E25" s="1035">
        <v>115</v>
      </c>
      <c r="F25" s="2029"/>
      <c r="G25" s="1121">
        <f t="shared" si="0"/>
        <v>0</v>
      </c>
    </row>
    <row r="26" spans="1:252" s="1018" customFormat="1" ht="12.75" x14ac:dyDescent="0.2">
      <c r="A26" s="1095"/>
      <c r="B26" s="1033">
        <v>122</v>
      </c>
      <c r="C26" s="1101" t="s">
        <v>1015</v>
      </c>
      <c r="D26" s="1069"/>
      <c r="E26" s="1059"/>
      <c r="F26" s="2030"/>
      <c r="G26" s="1148"/>
    </row>
    <row r="27" spans="1:252" s="1018" customFormat="1" ht="12.75" x14ac:dyDescent="0.2">
      <c r="A27" s="1097">
        <v>4</v>
      </c>
      <c r="B27" s="1036" t="s">
        <v>1122</v>
      </c>
      <c r="C27" s="1034" t="s">
        <v>1123</v>
      </c>
      <c r="D27" s="1037" t="s">
        <v>15</v>
      </c>
      <c r="E27" s="1035">
        <v>4</v>
      </c>
      <c r="F27" s="2029"/>
      <c r="G27" s="1121">
        <f t="shared" si="0"/>
        <v>0</v>
      </c>
    </row>
    <row r="28" spans="1:252" s="1018" customFormat="1" ht="12.75" x14ac:dyDescent="0.2">
      <c r="A28" s="1097">
        <v>5</v>
      </c>
      <c r="B28" s="1036" t="s">
        <v>1124</v>
      </c>
      <c r="C28" s="1034" t="s">
        <v>1125</v>
      </c>
      <c r="D28" s="1037" t="s">
        <v>239</v>
      </c>
      <c r="E28" s="1035">
        <v>44</v>
      </c>
      <c r="F28" s="2029"/>
      <c r="G28" s="1121">
        <f t="shared" si="0"/>
        <v>0</v>
      </c>
    </row>
    <row r="29" spans="1:252" s="1018" customFormat="1" ht="12.75" x14ac:dyDescent="0.2">
      <c r="A29" s="1095"/>
      <c r="B29" s="1033">
        <v>123</v>
      </c>
      <c r="C29" s="1101" t="s">
        <v>1018</v>
      </c>
      <c r="D29" s="1069"/>
      <c r="E29" s="1059"/>
      <c r="F29" s="2030"/>
      <c r="G29" s="1148"/>
    </row>
    <row r="30" spans="1:252" s="1018" customFormat="1" ht="12.75" x14ac:dyDescent="0.2">
      <c r="A30" s="1097">
        <v>6</v>
      </c>
      <c r="B30" s="1036" t="s">
        <v>27</v>
      </c>
      <c r="C30" s="1034" t="s">
        <v>1020</v>
      </c>
      <c r="D30" s="1037" t="s">
        <v>239</v>
      </c>
      <c r="E30" s="1035">
        <v>124</v>
      </c>
      <c r="F30" s="2029"/>
      <c r="G30" s="1121">
        <f t="shared" si="0"/>
        <v>0</v>
      </c>
    </row>
    <row r="31" spans="1:252" s="1018" customFormat="1" ht="25.5" x14ac:dyDescent="0.2">
      <c r="A31" s="1097">
        <v>7</v>
      </c>
      <c r="B31" s="1036" t="s">
        <v>1126</v>
      </c>
      <c r="C31" s="1034" t="s">
        <v>1127</v>
      </c>
      <c r="D31" s="1037" t="s">
        <v>231</v>
      </c>
      <c r="E31" s="1035">
        <v>36</v>
      </c>
      <c r="F31" s="2029"/>
      <c r="G31" s="1121">
        <f t="shared" si="0"/>
        <v>0</v>
      </c>
    </row>
    <row r="32" spans="1:252" s="1135" customFormat="1" ht="12.75" x14ac:dyDescent="0.2">
      <c r="A32" s="1133">
        <v>8</v>
      </c>
      <c r="B32" s="1138" t="s">
        <v>1128</v>
      </c>
      <c r="C32" s="999" t="s">
        <v>1129</v>
      </c>
      <c r="D32" s="1077" t="s">
        <v>231</v>
      </c>
      <c r="E32" s="1057">
        <v>42</v>
      </c>
      <c r="F32" s="2029"/>
      <c r="G32" s="1121">
        <f t="shared" si="0"/>
        <v>0</v>
      </c>
    </row>
    <row r="33" spans="1:79" s="792" customFormat="1" ht="12.75" x14ac:dyDescent="0.2">
      <c r="A33" s="1133">
        <v>9</v>
      </c>
      <c r="B33" s="1138" t="s">
        <v>1130</v>
      </c>
      <c r="C33" s="999" t="s">
        <v>1131</v>
      </c>
      <c r="D33" s="1077" t="s">
        <v>243</v>
      </c>
      <c r="E33" s="1057">
        <v>24.4</v>
      </c>
      <c r="F33" s="2029"/>
      <c r="G33" s="1121">
        <f t="shared" si="0"/>
        <v>0</v>
      </c>
      <c r="H33" s="969"/>
      <c r="J33" s="793"/>
      <c r="K33" s="794"/>
      <c r="L33" s="795"/>
      <c r="M33" s="793"/>
      <c r="N33" s="793"/>
      <c r="O33" s="793"/>
      <c r="P33" s="793"/>
      <c r="Q33" s="793"/>
      <c r="R33" s="793"/>
      <c r="S33" s="793"/>
      <c r="T33" s="793"/>
      <c r="U33" s="793"/>
      <c r="V33" s="793"/>
      <c r="W33" s="793"/>
      <c r="X33" s="793"/>
      <c r="Y33" s="793"/>
      <c r="Z33" s="793"/>
      <c r="AA33" s="793"/>
      <c r="AB33" s="793"/>
      <c r="AC33" s="793"/>
      <c r="AD33" s="793"/>
      <c r="AE33" s="793"/>
      <c r="AF33" s="793"/>
      <c r="AG33" s="793"/>
      <c r="AH33" s="793"/>
      <c r="AI33" s="793"/>
      <c r="AJ33" s="793"/>
      <c r="AK33" s="793"/>
      <c r="AL33" s="793"/>
      <c r="AM33" s="796"/>
      <c r="AN33" s="796"/>
      <c r="AO33" s="796"/>
      <c r="AP33" s="796"/>
      <c r="AQ33" s="796"/>
      <c r="AR33" s="796"/>
      <c r="AS33" s="796"/>
      <c r="AT33" s="796"/>
      <c r="AU33" s="796"/>
      <c r="AV33" s="796"/>
      <c r="AW33" s="796"/>
      <c r="AX33" s="796"/>
      <c r="AY33" s="796"/>
      <c r="AZ33" s="796"/>
      <c r="BA33" s="796"/>
      <c r="BB33" s="796"/>
      <c r="BC33" s="796"/>
      <c r="BD33" s="796"/>
      <c r="BE33" s="796"/>
      <c r="BF33" s="796"/>
      <c r="BG33" s="796"/>
      <c r="BH33" s="796"/>
      <c r="BI33" s="796"/>
      <c r="BJ33" s="796"/>
      <c r="BK33" s="796"/>
      <c r="BL33" s="796"/>
      <c r="BM33" s="796"/>
      <c r="BN33" s="796"/>
      <c r="BO33" s="796"/>
      <c r="BP33" s="796"/>
      <c r="BQ33" s="796"/>
      <c r="BR33" s="796"/>
      <c r="BS33" s="796"/>
      <c r="BT33" s="796"/>
      <c r="BU33" s="796"/>
      <c r="BV33" s="796"/>
      <c r="BW33" s="796"/>
      <c r="BX33" s="796"/>
      <c r="BY33" s="796"/>
      <c r="BZ33" s="796"/>
      <c r="CA33" s="796"/>
    </row>
    <row r="34" spans="1:79" s="1018" customFormat="1" ht="12.75" x14ac:dyDescent="0.2">
      <c r="A34" s="1095"/>
      <c r="B34" s="1033">
        <v>13</v>
      </c>
      <c r="C34" s="1107" t="s">
        <v>1132</v>
      </c>
      <c r="D34" s="1107"/>
      <c r="E34" s="1107"/>
      <c r="F34" s="2030"/>
      <c r="G34" s="1148"/>
    </row>
    <row r="35" spans="1:79" s="1018" customFormat="1" ht="51" x14ac:dyDescent="0.2">
      <c r="A35" s="1128">
        <v>10</v>
      </c>
      <c r="B35" s="998" t="s">
        <v>1133</v>
      </c>
      <c r="C35" s="1129" t="s">
        <v>1134</v>
      </c>
      <c r="D35" s="1076" t="s">
        <v>1026</v>
      </c>
      <c r="E35" s="2102">
        <v>1</v>
      </c>
      <c r="F35" s="2104">
        <v>10000</v>
      </c>
      <c r="G35" s="1121">
        <f t="shared" si="0"/>
        <v>10000</v>
      </c>
    </row>
    <row r="36" spans="1:79" s="1018" customFormat="1" ht="12.75" x14ac:dyDescent="0.2">
      <c r="A36" s="1095"/>
      <c r="B36" s="1033">
        <v>132</v>
      </c>
      <c r="C36" s="1107" t="s">
        <v>1027</v>
      </c>
      <c r="D36" s="1136"/>
      <c r="E36" s="1136"/>
      <c r="F36" s="2030"/>
      <c r="G36" s="1148"/>
    </row>
    <row r="37" spans="1:79" s="1018" customFormat="1" ht="25.5" x14ac:dyDescent="0.2">
      <c r="A37" s="1103">
        <v>11</v>
      </c>
      <c r="B37" s="1103" t="s">
        <v>1135</v>
      </c>
      <c r="C37" s="1104" t="s">
        <v>1136</v>
      </c>
      <c r="D37" s="1105" t="s">
        <v>1026</v>
      </c>
      <c r="E37" s="1106">
        <v>1</v>
      </c>
      <c r="F37" s="2029"/>
      <c r="G37" s="1121">
        <f t="shared" si="0"/>
        <v>0</v>
      </c>
    </row>
    <row r="38" spans="1:79" s="1018" customFormat="1" ht="38.25" x14ac:dyDescent="0.2">
      <c r="A38" s="1098">
        <v>12</v>
      </c>
      <c r="B38" s="1098" t="s">
        <v>1137</v>
      </c>
      <c r="C38" s="1018" t="s">
        <v>1138</v>
      </c>
      <c r="D38" s="1085" t="s">
        <v>231</v>
      </c>
      <c r="E38" s="1026">
        <v>30</v>
      </c>
      <c r="F38" s="2029"/>
      <c r="G38" s="1121">
        <f t="shared" si="0"/>
        <v>0</v>
      </c>
    </row>
    <row r="39" spans="1:79" s="1135" customFormat="1" ht="38.25" x14ac:dyDescent="0.2">
      <c r="A39" s="1103">
        <v>13</v>
      </c>
      <c r="B39" s="998" t="s">
        <v>1139</v>
      </c>
      <c r="C39" s="1129" t="s">
        <v>1140</v>
      </c>
      <c r="D39" s="1076" t="s">
        <v>239</v>
      </c>
      <c r="E39" s="1130">
        <v>186</v>
      </c>
      <c r="F39" s="2029"/>
      <c r="G39" s="1121">
        <f t="shared" si="0"/>
        <v>0</v>
      </c>
    </row>
    <row r="40" spans="1:79" s="1018" customFormat="1" ht="38.25" x14ac:dyDescent="0.2">
      <c r="A40" s="1098">
        <v>14</v>
      </c>
      <c r="B40" s="1103" t="s">
        <v>1141</v>
      </c>
      <c r="C40" s="1104" t="s">
        <v>1142</v>
      </c>
      <c r="D40" s="1105" t="s">
        <v>239</v>
      </c>
      <c r="E40" s="1106">
        <v>288</v>
      </c>
      <c r="F40" s="2029"/>
      <c r="G40" s="1121">
        <f t="shared" si="0"/>
        <v>0</v>
      </c>
    </row>
    <row r="41" spans="1:79" s="1018" customFormat="1" ht="25.5" x14ac:dyDescent="0.2">
      <c r="A41" s="1103">
        <v>15</v>
      </c>
      <c r="B41" s="1103" t="s">
        <v>1143</v>
      </c>
      <c r="C41" s="1104" t="s">
        <v>1144</v>
      </c>
      <c r="D41" s="1105" t="s">
        <v>231</v>
      </c>
      <c r="E41" s="1106">
        <v>82</v>
      </c>
      <c r="F41" s="2029"/>
      <c r="G41" s="1121">
        <f t="shared" si="0"/>
        <v>0</v>
      </c>
    </row>
    <row r="42" spans="1:79" s="1018" customFormat="1" ht="12.75" x14ac:dyDescent="0.2">
      <c r="A42" s="1110"/>
      <c r="B42" s="1111">
        <v>133</v>
      </c>
      <c r="C42" s="1112" t="s">
        <v>1034</v>
      </c>
      <c r="D42" s="1113"/>
      <c r="E42" s="1137"/>
      <c r="F42" s="2030"/>
      <c r="G42" s="1148"/>
    </row>
    <row r="43" spans="1:79" s="1018" customFormat="1" ht="12.75" x14ac:dyDescent="0.2">
      <c r="A43" s="1109">
        <v>16</v>
      </c>
      <c r="B43" s="1103" t="s">
        <v>1145</v>
      </c>
      <c r="C43" s="1104" t="s">
        <v>914</v>
      </c>
      <c r="D43" s="1105" t="s">
        <v>15</v>
      </c>
      <c r="E43" s="1106">
        <v>1</v>
      </c>
      <c r="F43" s="2029"/>
      <c r="G43" s="1121">
        <f t="shared" si="0"/>
        <v>0</v>
      </c>
    </row>
    <row r="44" spans="1:79" s="1018" customFormat="1" ht="25.5" x14ac:dyDescent="0.2">
      <c r="A44" s="1109">
        <v>17</v>
      </c>
      <c r="B44" s="1103" t="s">
        <v>1146</v>
      </c>
      <c r="C44" s="1104" t="s">
        <v>1147</v>
      </c>
      <c r="D44" s="1105" t="s">
        <v>15</v>
      </c>
      <c r="E44" s="1106">
        <v>1</v>
      </c>
      <c r="F44" s="2029"/>
      <c r="G44" s="1121">
        <f t="shared" si="0"/>
        <v>0</v>
      </c>
    </row>
    <row r="45" spans="1:79" s="1018" customFormat="1" ht="12.75" x14ac:dyDescent="0.2">
      <c r="A45" s="1110"/>
      <c r="B45" s="1111">
        <v>14</v>
      </c>
      <c r="C45" s="1112" t="s">
        <v>1037</v>
      </c>
      <c r="D45" s="1113"/>
      <c r="E45" s="1114"/>
      <c r="F45" s="2030"/>
      <c r="G45" s="1148"/>
    </row>
    <row r="46" spans="1:79" s="1018" customFormat="1" ht="63.75" x14ac:dyDescent="0.2">
      <c r="A46" s="1109">
        <v>18</v>
      </c>
      <c r="B46" s="1103" t="s">
        <v>1148</v>
      </c>
      <c r="C46" s="1104" t="s">
        <v>1149</v>
      </c>
      <c r="D46" s="1105" t="s">
        <v>239</v>
      </c>
      <c r="E46" s="1106">
        <v>127</v>
      </c>
      <c r="F46" s="2029"/>
      <c r="G46" s="1121">
        <f t="shared" si="0"/>
        <v>0</v>
      </c>
    </row>
    <row r="47" spans="1:79" s="1018" customFormat="1" ht="63.75" x14ac:dyDescent="0.2">
      <c r="A47" s="1109">
        <v>19</v>
      </c>
      <c r="B47" s="1103" t="s">
        <v>1150</v>
      </c>
      <c r="C47" s="1104" t="s">
        <v>1151</v>
      </c>
      <c r="D47" s="1105" t="s">
        <v>239</v>
      </c>
      <c r="E47" s="1106">
        <v>224</v>
      </c>
      <c r="F47" s="2029"/>
      <c r="G47" s="1121">
        <f t="shared" si="0"/>
        <v>0</v>
      </c>
    </row>
    <row r="48" spans="1:79" s="1018" customFormat="1" ht="51" x14ac:dyDescent="0.2">
      <c r="A48" s="1109">
        <v>20</v>
      </c>
      <c r="B48" s="1103" t="s">
        <v>1152</v>
      </c>
      <c r="C48" s="1104" t="s">
        <v>1153</v>
      </c>
      <c r="D48" s="1105" t="s">
        <v>239</v>
      </c>
      <c r="E48" s="1106">
        <v>112</v>
      </c>
      <c r="F48" s="2029"/>
      <c r="G48" s="1121">
        <f t="shared" si="0"/>
        <v>0</v>
      </c>
    </row>
    <row r="49" spans="1:7" s="1018" customFormat="1" ht="63.75" x14ac:dyDescent="0.2">
      <c r="A49" s="1109">
        <v>21</v>
      </c>
      <c r="B49" s="1103" t="s">
        <v>1154</v>
      </c>
      <c r="C49" s="1104" t="s">
        <v>1646</v>
      </c>
      <c r="D49" s="1105" t="s">
        <v>239</v>
      </c>
      <c r="E49" s="1106">
        <v>98</v>
      </c>
      <c r="F49" s="2029"/>
      <c r="G49" s="1121">
        <f t="shared" si="0"/>
        <v>0</v>
      </c>
    </row>
    <row r="50" spans="1:7" s="1018" customFormat="1" ht="12.75" x14ac:dyDescent="0.2">
      <c r="A50" s="1094">
        <v>1</v>
      </c>
      <c r="B50" s="947"/>
      <c r="C50" s="948" t="s">
        <v>1636</v>
      </c>
      <c r="D50" s="1068"/>
      <c r="E50" s="1024"/>
      <c r="F50" s="2028"/>
      <c r="G50" s="949">
        <f>SUM(G22:G49)</f>
        <v>10000</v>
      </c>
    </row>
    <row r="51" spans="1:7" s="1018" customFormat="1" ht="12.75" x14ac:dyDescent="0.2">
      <c r="A51" s="1103"/>
      <c r="B51" s="1103"/>
      <c r="C51" s="1104"/>
      <c r="D51" s="1105"/>
      <c r="E51" s="1106"/>
      <c r="F51" s="2031"/>
      <c r="G51" s="1139"/>
    </row>
    <row r="52" spans="1:7" s="1018" customFormat="1" ht="12.75" x14ac:dyDescent="0.2">
      <c r="A52" s="1094">
        <v>2</v>
      </c>
      <c r="B52" s="947"/>
      <c r="C52" s="948" t="s">
        <v>40</v>
      </c>
      <c r="D52" s="1068"/>
      <c r="E52" s="1024"/>
      <c r="F52" s="2028"/>
      <c r="G52" s="949"/>
    </row>
    <row r="53" spans="1:7" s="1018" customFormat="1" ht="12.75" x14ac:dyDescent="0.2">
      <c r="A53" s="1110"/>
      <c r="B53" s="1111">
        <v>21</v>
      </c>
      <c r="C53" s="1112" t="s">
        <v>42</v>
      </c>
      <c r="D53" s="1113"/>
      <c r="E53" s="1114"/>
      <c r="F53" s="2032"/>
      <c r="G53" s="956"/>
    </row>
    <row r="54" spans="1:7" s="1018" customFormat="1" ht="51" x14ac:dyDescent="0.2">
      <c r="A54" s="1109">
        <v>1</v>
      </c>
      <c r="B54" s="1103" t="s">
        <v>1155</v>
      </c>
      <c r="C54" s="1104" t="s">
        <v>1156</v>
      </c>
      <c r="D54" s="1105" t="s">
        <v>243</v>
      </c>
      <c r="E54" s="1106">
        <v>120</v>
      </c>
      <c r="F54" s="2029"/>
      <c r="G54" s="1121">
        <f t="shared" ref="G54" si="1">ROUND(E54*F54,2)</f>
        <v>0</v>
      </c>
    </row>
    <row r="55" spans="1:7" s="1018" customFormat="1" ht="25.5" x14ac:dyDescent="0.2">
      <c r="A55" s="1109">
        <v>2</v>
      </c>
      <c r="B55" s="1103" t="s">
        <v>1157</v>
      </c>
      <c r="C55" s="1104" t="s">
        <v>1158</v>
      </c>
      <c r="D55" s="1105" t="s">
        <v>1026</v>
      </c>
      <c r="E55" s="1106">
        <v>1</v>
      </c>
      <c r="F55" s="2029"/>
      <c r="G55" s="1121">
        <f t="shared" ref="G55:G57" si="2">ROUND(E55*F55,2)</f>
        <v>0</v>
      </c>
    </row>
    <row r="56" spans="1:7" s="1018" customFormat="1" ht="12.75" x14ac:dyDescent="0.2">
      <c r="A56" s="1140"/>
      <c r="B56" s="1141">
        <v>24</v>
      </c>
      <c r="C56" s="1142" t="s">
        <v>555</v>
      </c>
      <c r="D56" s="1143"/>
      <c r="E56" s="1144"/>
      <c r="F56" s="2030"/>
      <c r="G56" s="1148"/>
    </row>
    <row r="57" spans="1:7" s="1018" customFormat="1" ht="12.75" x14ac:dyDescent="0.2">
      <c r="A57" s="1098">
        <v>3</v>
      </c>
      <c r="B57" s="1098" t="s">
        <v>1159</v>
      </c>
      <c r="C57" s="1018" t="s">
        <v>1160</v>
      </c>
      <c r="D57" s="1085" t="s">
        <v>243</v>
      </c>
      <c r="E57" s="1026">
        <v>36</v>
      </c>
      <c r="F57" s="2029"/>
      <c r="G57" s="1121">
        <f t="shared" si="2"/>
        <v>0</v>
      </c>
    </row>
    <row r="58" spans="1:7" s="1018" customFormat="1" ht="12.75" x14ac:dyDescent="0.2">
      <c r="A58" s="1094">
        <v>2</v>
      </c>
      <c r="B58" s="947"/>
      <c r="C58" s="948" t="s">
        <v>1637</v>
      </c>
      <c r="D58" s="1068"/>
      <c r="E58" s="1024"/>
      <c r="F58" s="2028"/>
      <c r="G58" s="949">
        <f>SUM(G54:G57)</f>
        <v>0</v>
      </c>
    </row>
    <row r="59" spans="1:7" s="1018" customFormat="1" ht="12.75" x14ac:dyDescent="0.2">
      <c r="A59" s="1098"/>
      <c r="D59" s="1085"/>
      <c r="E59" s="1026"/>
      <c r="F59" s="2033"/>
      <c r="G59" s="1122"/>
    </row>
    <row r="60" spans="1:7" s="1018" customFormat="1" ht="12.75" x14ac:dyDescent="0.2">
      <c r="A60" s="1094">
        <v>3</v>
      </c>
      <c r="B60" s="947"/>
      <c r="C60" s="948" t="s">
        <v>73</v>
      </c>
      <c r="D60" s="1068"/>
      <c r="E60" s="1024"/>
      <c r="F60" s="2028"/>
      <c r="G60" s="949"/>
    </row>
    <row r="61" spans="1:7" s="1018" customFormat="1" ht="12.75" x14ac:dyDescent="0.2">
      <c r="A61" s="1110"/>
      <c r="B61" s="1111">
        <v>32</v>
      </c>
      <c r="C61" s="1112" t="s">
        <v>84</v>
      </c>
      <c r="D61" s="1113"/>
      <c r="E61" s="1114"/>
      <c r="F61" s="2032"/>
      <c r="G61" s="956"/>
    </row>
    <row r="62" spans="1:7" s="1018" customFormat="1" ht="38.25" x14ac:dyDescent="0.2">
      <c r="A62" s="1109">
        <v>1</v>
      </c>
      <c r="B62" s="1104" t="s">
        <v>1161</v>
      </c>
      <c r="C62" s="1691" t="s">
        <v>1162</v>
      </c>
      <c r="D62" s="1105" t="s">
        <v>239</v>
      </c>
      <c r="E62" s="1106">
        <v>124</v>
      </c>
      <c r="F62" s="2029"/>
      <c r="G62" s="1121">
        <f t="shared" ref="G62" si="3">ROUND(E62*F62,2)</f>
        <v>0</v>
      </c>
    </row>
    <row r="63" spans="1:7" s="1018" customFormat="1" ht="38.25" x14ac:dyDescent="0.2">
      <c r="A63" s="1109">
        <v>2</v>
      </c>
      <c r="B63" s="1104" t="s">
        <v>1163</v>
      </c>
      <c r="C63" s="1691" t="s">
        <v>1164</v>
      </c>
      <c r="D63" s="1105" t="s">
        <v>239</v>
      </c>
      <c r="E63" s="1106">
        <v>124</v>
      </c>
      <c r="F63" s="2029"/>
      <c r="G63" s="1121">
        <f t="shared" ref="G63:G66" si="4">ROUND(E63*F63,2)</f>
        <v>0</v>
      </c>
    </row>
    <row r="64" spans="1:7" s="1018" customFormat="1" ht="12.75" x14ac:dyDescent="0.2">
      <c r="A64" s="1110"/>
      <c r="B64" s="1111">
        <v>352</v>
      </c>
      <c r="C64" s="1112" t="s">
        <v>1059</v>
      </c>
      <c r="D64" s="1113"/>
      <c r="E64" s="1114"/>
      <c r="F64" s="2030"/>
      <c r="G64" s="1148"/>
    </row>
    <row r="65" spans="1:7" s="1018" customFormat="1" ht="25.5" x14ac:dyDescent="0.2">
      <c r="A65" s="1109">
        <v>3</v>
      </c>
      <c r="B65" s="1104" t="s">
        <v>1165</v>
      </c>
      <c r="C65" s="1104" t="s">
        <v>2938</v>
      </c>
      <c r="D65" s="1105" t="s">
        <v>231</v>
      </c>
      <c r="E65" s="1106">
        <v>44</v>
      </c>
      <c r="F65" s="2029"/>
      <c r="G65" s="1121">
        <f t="shared" si="4"/>
        <v>0</v>
      </c>
    </row>
    <row r="66" spans="1:7" s="1018" customFormat="1" ht="25.5" x14ac:dyDescent="0.2">
      <c r="A66" s="1109">
        <v>4</v>
      </c>
      <c r="B66" s="1104" t="s">
        <v>1166</v>
      </c>
      <c r="C66" s="1104" t="s">
        <v>1167</v>
      </c>
      <c r="D66" s="1105" t="s">
        <v>231</v>
      </c>
      <c r="E66" s="1106">
        <v>16</v>
      </c>
      <c r="F66" s="2029"/>
      <c r="G66" s="1121">
        <f t="shared" si="4"/>
        <v>0</v>
      </c>
    </row>
    <row r="67" spans="1:7" s="1018" customFormat="1" ht="12.75" x14ac:dyDescent="0.2">
      <c r="A67" s="1115">
        <v>3</v>
      </c>
      <c r="B67" s="963"/>
      <c r="C67" s="964" t="s">
        <v>1638</v>
      </c>
      <c r="D67" s="1116"/>
      <c r="E67" s="1117"/>
      <c r="F67" s="2034"/>
      <c r="G67" s="966">
        <f>SUM(G62:G66)</f>
        <v>0</v>
      </c>
    </row>
    <row r="68" spans="1:7" s="1018" customFormat="1" ht="12.75" x14ac:dyDescent="0.2">
      <c r="A68" s="1145"/>
      <c r="B68" s="1020"/>
      <c r="C68" s="1020"/>
      <c r="D68" s="1086"/>
      <c r="E68" s="1027"/>
      <c r="F68" s="2035"/>
      <c r="G68" s="1146"/>
    </row>
    <row r="69" spans="1:7" s="1018" customFormat="1" ht="12.75" x14ac:dyDescent="0.2">
      <c r="A69" s="1094">
        <v>5</v>
      </c>
      <c r="B69" s="947"/>
      <c r="C69" s="948" t="s">
        <v>265</v>
      </c>
      <c r="D69" s="1068"/>
      <c r="E69" s="1024"/>
      <c r="F69" s="2028"/>
      <c r="G69" s="949"/>
    </row>
    <row r="70" spans="1:7" s="1018" customFormat="1" ht="12.75" x14ac:dyDescent="0.2">
      <c r="A70" s="1110"/>
      <c r="B70" s="1111">
        <v>51</v>
      </c>
      <c r="C70" s="1112" t="s">
        <v>353</v>
      </c>
      <c r="D70" s="1113"/>
      <c r="E70" s="1114"/>
      <c r="F70" s="2032"/>
      <c r="G70" s="956"/>
    </row>
    <row r="71" spans="1:7" s="1018" customFormat="1" ht="25.5" x14ac:dyDescent="0.2">
      <c r="A71" s="1109">
        <v>1</v>
      </c>
      <c r="B71" s="1103" t="s">
        <v>1169</v>
      </c>
      <c r="C71" s="1104" t="s">
        <v>1170</v>
      </c>
      <c r="D71" s="1105" t="s">
        <v>239</v>
      </c>
      <c r="E71" s="1106">
        <v>98</v>
      </c>
      <c r="F71" s="2029"/>
      <c r="G71" s="1121">
        <f t="shared" ref="G71" si="5">ROUND(E71*F71,2)</f>
        <v>0</v>
      </c>
    </row>
    <row r="72" spans="1:7" s="1018" customFormat="1" ht="25.5" x14ac:dyDescent="0.2">
      <c r="A72" s="1109">
        <v>2</v>
      </c>
      <c r="B72" s="1103" t="s">
        <v>1171</v>
      </c>
      <c r="C72" s="1104" t="s">
        <v>1172</v>
      </c>
      <c r="D72" s="1105" t="s">
        <v>239</v>
      </c>
      <c r="E72" s="1106">
        <v>80</v>
      </c>
      <c r="F72" s="2029"/>
      <c r="G72" s="1121">
        <f t="shared" ref="G72:G108" si="6">ROUND(E72*F72,2)</f>
        <v>0</v>
      </c>
    </row>
    <row r="73" spans="1:7" s="1018" customFormat="1" ht="12.75" x14ac:dyDescent="0.2">
      <c r="A73" s="1109">
        <v>3</v>
      </c>
      <c r="B73" s="1103" t="s">
        <v>1173</v>
      </c>
      <c r="C73" s="1104" t="s">
        <v>1174</v>
      </c>
      <c r="D73" s="1105" t="s">
        <v>239</v>
      </c>
      <c r="E73" s="1106">
        <v>136</v>
      </c>
      <c r="F73" s="2029"/>
      <c r="G73" s="1121">
        <f t="shared" si="6"/>
        <v>0</v>
      </c>
    </row>
    <row r="74" spans="1:7" s="1018" customFormat="1" ht="25.5" x14ac:dyDescent="0.2">
      <c r="A74" s="1109">
        <v>4</v>
      </c>
      <c r="B74" s="1103" t="s">
        <v>1175</v>
      </c>
      <c r="C74" s="1104" t="s">
        <v>1176</v>
      </c>
      <c r="D74" s="1105" t="s">
        <v>239</v>
      </c>
      <c r="E74" s="1106">
        <v>44</v>
      </c>
      <c r="F74" s="2029"/>
      <c r="G74" s="1121">
        <f t="shared" si="6"/>
        <v>0</v>
      </c>
    </row>
    <row r="75" spans="1:7" s="1018" customFormat="1" ht="38.25" x14ac:dyDescent="0.2">
      <c r="A75" s="1109">
        <v>5</v>
      </c>
      <c r="B75" s="1103" t="s">
        <v>1177</v>
      </c>
      <c r="C75" s="1104" t="s">
        <v>1178</v>
      </c>
      <c r="D75" s="1105" t="s">
        <v>239</v>
      </c>
      <c r="E75" s="1106">
        <v>60</v>
      </c>
      <c r="F75" s="2029"/>
      <c r="G75" s="1121">
        <f t="shared" si="6"/>
        <v>0</v>
      </c>
    </row>
    <row r="76" spans="1:7" s="1018" customFormat="1" ht="12.75" x14ac:dyDescent="0.2">
      <c r="A76" s="1110"/>
      <c r="B76" s="1111">
        <v>52</v>
      </c>
      <c r="C76" s="1112" t="s">
        <v>348</v>
      </c>
      <c r="D76" s="1113"/>
      <c r="E76" s="1114"/>
      <c r="F76" s="2030"/>
      <c r="G76" s="1148"/>
    </row>
    <row r="77" spans="1:7" s="1018" customFormat="1" ht="38.25" x14ac:dyDescent="0.2">
      <c r="A77" s="1109">
        <v>6</v>
      </c>
      <c r="B77" s="1103" t="s">
        <v>1179</v>
      </c>
      <c r="C77" s="1104" t="s">
        <v>1180</v>
      </c>
      <c r="D77" s="1105" t="s">
        <v>350</v>
      </c>
      <c r="E77" s="1106">
        <v>7350</v>
      </c>
      <c r="F77" s="2029"/>
      <c r="G77" s="1121">
        <f t="shared" si="6"/>
        <v>0</v>
      </c>
    </row>
    <row r="78" spans="1:7" s="1018" customFormat="1" ht="38.25" x14ac:dyDescent="0.2">
      <c r="A78" s="1109">
        <v>7</v>
      </c>
      <c r="B78" s="1103" t="s">
        <v>1179</v>
      </c>
      <c r="C78" s="1104" t="s">
        <v>1181</v>
      </c>
      <c r="D78" s="1105" t="s">
        <v>350</v>
      </c>
      <c r="E78" s="1106">
        <v>4240</v>
      </c>
      <c r="F78" s="2029"/>
      <c r="G78" s="1121">
        <f t="shared" si="6"/>
        <v>0</v>
      </c>
    </row>
    <row r="79" spans="1:7" s="1018" customFormat="1" ht="25.5" x14ac:dyDescent="0.2">
      <c r="A79" s="1109">
        <v>8</v>
      </c>
      <c r="B79" s="1103" t="s">
        <v>1182</v>
      </c>
      <c r="C79" s="1104" t="s">
        <v>1183</v>
      </c>
      <c r="D79" s="1105" t="s">
        <v>350</v>
      </c>
      <c r="E79" s="1106">
        <v>1250</v>
      </c>
      <c r="F79" s="2029"/>
      <c r="G79" s="1121">
        <f t="shared" si="6"/>
        <v>0</v>
      </c>
    </row>
    <row r="80" spans="1:7" s="1018" customFormat="1" ht="12.75" x14ac:dyDescent="0.2">
      <c r="A80" s="1110"/>
      <c r="B80" s="1111">
        <v>53</v>
      </c>
      <c r="C80" s="1112" t="s">
        <v>503</v>
      </c>
      <c r="D80" s="1113"/>
      <c r="E80" s="1114"/>
      <c r="F80" s="2030"/>
      <c r="G80" s="1148"/>
    </row>
    <row r="81" spans="1:7" s="1018" customFormat="1" ht="25.5" x14ac:dyDescent="0.2">
      <c r="A81" s="1109">
        <v>9</v>
      </c>
      <c r="B81" s="1103" t="s">
        <v>1184</v>
      </c>
      <c r="C81" s="1104" t="s">
        <v>1185</v>
      </c>
      <c r="D81" s="1105" t="s">
        <v>243</v>
      </c>
      <c r="E81" s="1106">
        <v>68</v>
      </c>
      <c r="F81" s="2029"/>
      <c r="G81" s="1121">
        <f t="shared" si="6"/>
        <v>0</v>
      </c>
    </row>
    <row r="82" spans="1:7" s="1018" customFormat="1" ht="25.5" x14ac:dyDescent="0.2">
      <c r="A82" s="1109">
        <v>10</v>
      </c>
      <c r="B82" s="1103" t="s">
        <v>1186</v>
      </c>
      <c r="C82" s="1104" t="s">
        <v>1187</v>
      </c>
      <c r="D82" s="1105" t="s">
        <v>243</v>
      </c>
      <c r="E82" s="1106">
        <v>22</v>
      </c>
      <c r="F82" s="2029"/>
      <c r="G82" s="1121">
        <f t="shared" si="6"/>
        <v>0</v>
      </c>
    </row>
    <row r="83" spans="1:7" s="1018" customFormat="1" ht="25.5" x14ac:dyDescent="0.2">
      <c r="A83" s="1109">
        <v>11</v>
      </c>
      <c r="B83" s="1103" t="s">
        <v>1188</v>
      </c>
      <c r="C83" s="1104" t="s">
        <v>1189</v>
      </c>
      <c r="D83" s="1105" t="s">
        <v>243</v>
      </c>
      <c r="E83" s="1106">
        <v>19.2</v>
      </c>
      <c r="F83" s="2029"/>
      <c r="G83" s="1121">
        <f t="shared" si="6"/>
        <v>0</v>
      </c>
    </row>
    <row r="84" spans="1:7" s="1018" customFormat="1" ht="38.25" x14ac:dyDescent="0.2">
      <c r="A84" s="1109">
        <v>12</v>
      </c>
      <c r="B84" s="1103" t="s">
        <v>1190</v>
      </c>
      <c r="C84" s="1104" t="s">
        <v>1191</v>
      </c>
      <c r="D84" s="1105" t="s">
        <v>243</v>
      </c>
      <c r="E84" s="1106">
        <v>30.25</v>
      </c>
      <c r="F84" s="2029"/>
      <c r="G84" s="1121">
        <f t="shared" si="6"/>
        <v>0</v>
      </c>
    </row>
    <row r="85" spans="1:7" s="1018" customFormat="1" ht="12.75" x14ac:dyDescent="0.2">
      <c r="A85" s="1110"/>
      <c r="B85" s="1111">
        <v>54</v>
      </c>
      <c r="C85" s="1112" t="s">
        <v>269</v>
      </c>
      <c r="D85" s="1113"/>
      <c r="E85" s="1114"/>
      <c r="F85" s="2030"/>
      <c r="G85" s="1148"/>
    </row>
    <row r="86" spans="1:7" s="1018" customFormat="1" ht="38.25" x14ac:dyDescent="0.2">
      <c r="A86" s="1109">
        <v>13</v>
      </c>
      <c r="B86" s="1103" t="s">
        <v>1192</v>
      </c>
      <c r="C86" s="1104" t="s">
        <v>1193</v>
      </c>
      <c r="D86" s="1105" t="s">
        <v>239</v>
      </c>
      <c r="E86" s="1106">
        <v>633</v>
      </c>
      <c r="F86" s="2029"/>
      <c r="G86" s="1121">
        <f t="shared" si="6"/>
        <v>0</v>
      </c>
    </row>
    <row r="87" spans="1:7" s="1018" customFormat="1" ht="12.75" x14ac:dyDescent="0.2">
      <c r="A87" s="1109">
        <v>14</v>
      </c>
      <c r="B87" s="1103" t="s">
        <v>1194</v>
      </c>
      <c r="C87" s="1104" t="s">
        <v>456</v>
      </c>
      <c r="D87" s="1105" t="s">
        <v>239</v>
      </c>
      <c r="E87" s="1106">
        <v>65</v>
      </c>
      <c r="F87" s="2029"/>
      <c r="G87" s="1121">
        <f t="shared" si="6"/>
        <v>0</v>
      </c>
    </row>
    <row r="88" spans="1:7" s="1018" customFormat="1" ht="12.75" x14ac:dyDescent="0.2">
      <c r="A88" s="1110"/>
      <c r="B88" s="1111">
        <v>55</v>
      </c>
      <c r="C88" s="1112" t="s">
        <v>1195</v>
      </c>
      <c r="D88" s="1113"/>
      <c r="E88" s="1114"/>
      <c r="F88" s="2030"/>
      <c r="G88" s="1148"/>
    </row>
    <row r="89" spans="1:7" s="1018" customFormat="1" ht="25.5" x14ac:dyDescent="0.2">
      <c r="A89" s="1109">
        <v>16</v>
      </c>
      <c r="B89" s="1103" t="s">
        <v>1196</v>
      </c>
      <c r="C89" s="1104" t="s">
        <v>1197</v>
      </c>
      <c r="D89" s="1105" t="s">
        <v>231</v>
      </c>
      <c r="E89" s="1106">
        <v>464</v>
      </c>
      <c r="F89" s="2029"/>
      <c r="G89" s="1121">
        <f t="shared" si="6"/>
        <v>0</v>
      </c>
    </row>
    <row r="90" spans="1:7" s="1018" customFormat="1" ht="51" x14ac:dyDescent="0.2">
      <c r="A90" s="1109">
        <v>17</v>
      </c>
      <c r="B90" s="1103" t="s">
        <v>1198</v>
      </c>
      <c r="C90" s="1104" t="s">
        <v>1647</v>
      </c>
      <c r="D90" s="1105" t="s">
        <v>239</v>
      </c>
      <c r="E90" s="1106">
        <v>76</v>
      </c>
      <c r="F90" s="2029"/>
      <c r="G90" s="1121">
        <f t="shared" si="6"/>
        <v>0</v>
      </c>
    </row>
    <row r="91" spans="1:7" s="1018" customFormat="1" ht="38.25" x14ac:dyDescent="0.2">
      <c r="A91" s="1109">
        <v>18</v>
      </c>
      <c r="B91" s="1103" t="s">
        <v>1199</v>
      </c>
      <c r="C91" s="1104" t="s">
        <v>1648</v>
      </c>
      <c r="D91" s="1105" t="s">
        <v>239</v>
      </c>
      <c r="E91" s="1106">
        <v>98</v>
      </c>
      <c r="F91" s="2029"/>
      <c r="G91" s="1121">
        <f t="shared" si="6"/>
        <v>0</v>
      </c>
    </row>
    <row r="92" spans="1:7" s="1018" customFormat="1" ht="63.75" x14ac:dyDescent="0.2">
      <c r="A92" s="1109">
        <v>19</v>
      </c>
      <c r="B92" s="1103" t="s">
        <v>1200</v>
      </c>
      <c r="C92" s="1104" t="s">
        <v>1649</v>
      </c>
      <c r="D92" s="1105" t="s">
        <v>239</v>
      </c>
      <c r="E92" s="1106">
        <v>2</v>
      </c>
      <c r="F92" s="2029"/>
      <c r="G92" s="1121">
        <f t="shared" si="6"/>
        <v>0</v>
      </c>
    </row>
    <row r="93" spans="1:7" s="1018" customFormat="1" ht="38.25" x14ac:dyDescent="0.2">
      <c r="A93" s="1109">
        <v>20</v>
      </c>
      <c r="B93" s="1103" t="s">
        <v>1201</v>
      </c>
      <c r="C93" s="1104" t="s">
        <v>1650</v>
      </c>
      <c r="D93" s="1105" t="s">
        <v>239</v>
      </c>
      <c r="E93" s="1106">
        <v>102</v>
      </c>
      <c r="F93" s="2029"/>
      <c r="G93" s="1121">
        <f t="shared" si="6"/>
        <v>0</v>
      </c>
    </row>
    <row r="94" spans="1:7" s="1018" customFormat="1" ht="63.75" x14ac:dyDescent="0.2">
      <c r="A94" s="1109">
        <v>21</v>
      </c>
      <c r="B94" s="1103" t="s">
        <v>1202</v>
      </c>
      <c r="C94" s="1104" t="s">
        <v>1203</v>
      </c>
      <c r="D94" s="1105" t="s">
        <v>239</v>
      </c>
      <c r="E94" s="1106">
        <v>28</v>
      </c>
      <c r="F94" s="2029"/>
      <c r="G94" s="1121">
        <f t="shared" si="6"/>
        <v>0</v>
      </c>
    </row>
    <row r="95" spans="1:7" s="1018" customFormat="1" ht="76.5" x14ac:dyDescent="0.2">
      <c r="A95" s="1109">
        <v>22</v>
      </c>
      <c r="B95" s="1103" t="s">
        <v>1204</v>
      </c>
      <c r="C95" s="1104" t="s">
        <v>1651</v>
      </c>
      <c r="D95" s="1105" t="s">
        <v>239</v>
      </c>
      <c r="E95" s="1106">
        <v>21</v>
      </c>
      <c r="F95" s="2029"/>
      <c r="G95" s="1121">
        <f t="shared" si="6"/>
        <v>0</v>
      </c>
    </row>
    <row r="96" spans="1:7" s="1018" customFormat="1" ht="12.75" x14ac:dyDescent="0.2">
      <c r="A96" s="1110"/>
      <c r="B96" s="1111">
        <v>56</v>
      </c>
      <c r="C96" s="1112" t="s">
        <v>1205</v>
      </c>
      <c r="D96" s="1113"/>
      <c r="E96" s="1114"/>
      <c r="F96" s="2030"/>
      <c r="G96" s="1148"/>
    </row>
    <row r="97" spans="1:7" s="1018" customFormat="1" ht="51" x14ac:dyDescent="0.2">
      <c r="A97" s="1109">
        <v>23</v>
      </c>
      <c r="B97" s="1103" t="s">
        <v>1206</v>
      </c>
      <c r="C97" s="1104" t="s">
        <v>1207</v>
      </c>
      <c r="D97" s="1105" t="s">
        <v>758</v>
      </c>
      <c r="E97" s="1106">
        <v>616</v>
      </c>
      <c r="F97" s="2029"/>
      <c r="G97" s="1121">
        <f t="shared" si="6"/>
        <v>0</v>
      </c>
    </row>
    <row r="98" spans="1:7" s="1018" customFormat="1" ht="38.25" x14ac:dyDescent="0.2">
      <c r="A98" s="1109">
        <v>24</v>
      </c>
      <c r="B98" s="1103" t="s">
        <v>1208</v>
      </c>
      <c r="C98" s="1104" t="s">
        <v>1209</v>
      </c>
      <c r="D98" s="1105" t="s">
        <v>758</v>
      </c>
      <c r="E98" s="1106">
        <v>124</v>
      </c>
      <c r="F98" s="2029"/>
      <c r="G98" s="1121">
        <f t="shared" si="6"/>
        <v>0</v>
      </c>
    </row>
    <row r="99" spans="1:7" s="1018" customFormat="1" ht="12.75" x14ac:dyDescent="0.2">
      <c r="A99" s="1110"/>
      <c r="B99" s="1111">
        <v>58</v>
      </c>
      <c r="C99" s="1112" t="s">
        <v>531</v>
      </c>
      <c r="D99" s="1113"/>
      <c r="E99" s="1114"/>
      <c r="F99" s="2030"/>
      <c r="G99" s="1148"/>
    </row>
    <row r="100" spans="1:7" s="1018" customFormat="1" ht="51" x14ac:dyDescent="0.2">
      <c r="A100" s="1109">
        <v>25</v>
      </c>
      <c r="B100" s="1103" t="s">
        <v>1210</v>
      </c>
      <c r="C100" s="1104" t="s">
        <v>2646</v>
      </c>
      <c r="D100" s="1105" t="s">
        <v>231</v>
      </c>
      <c r="E100" s="1106">
        <v>26</v>
      </c>
      <c r="F100" s="2029"/>
      <c r="G100" s="1121">
        <f t="shared" si="6"/>
        <v>0</v>
      </c>
    </row>
    <row r="101" spans="1:7" s="1018" customFormat="1" ht="38.25" x14ac:dyDescent="0.2">
      <c r="A101" s="1109">
        <v>26</v>
      </c>
      <c r="B101" s="1103" t="s">
        <v>1211</v>
      </c>
      <c r="C101" s="1104" t="s">
        <v>2937</v>
      </c>
      <c r="D101" s="1105" t="s">
        <v>15</v>
      </c>
      <c r="E101" s="1106">
        <v>2</v>
      </c>
      <c r="F101" s="2029"/>
      <c r="G101" s="1121">
        <f t="shared" si="6"/>
        <v>0</v>
      </c>
    </row>
    <row r="102" spans="1:7" s="1018" customFormat="1" ht="25.5" x14ac:dyDescent="0.2">
      <c r="A102" s="1109">
        <v>27</v>
      </c>
      <c r="B102" s="1103" t="s">
        <v>1212</v>
      </c>
      <c r="C102" s="1104" t="s">
        <v>1213</v>
      </c>
      <c r="D102" s="1105" t="s">
        <v>15</v>
      </c>
      <c r="E102" s="1106">
        <v>8</v>
      </c>
      <c r="F102" s="2029"/>
      <c r="G102" s="1121">
        <f t="shared" si="6"/>
        <v>0</v>
      </c>
    </row>
    <row r="103" spans="1:7" s="1018" customFormat="1" ht="25.5" x14ac:dyDescent="0.2">
      <c r="A103" s="1109">
        <v>28</v>
      </c>
      <c r="B103" s="1103" t="s">
        <v>1214</v>
      </c>
      <c r="C103" s="1104" t="s">
        <v>1106</v>
      </c>
      <c r="D103" s="1105" t="s">
        <v>15</v>
      </c>
      <c r="E103" s="1106">
        <v>1</v>
      </c>
      <c r="F103" s="2029"/>
      <c r="G103" s="1121">
        <f t="shared" si="6"/>
        <v>0</v>
      </c>
    </row>
    <row r="104" spans="1:7" s="1018" customFormat="1" ht="12.75" x14ac:dyDescent="0.2">
      <c r="A104" s="1110"/>
      <c r="B104" s="1147" t="s">
        <v>1653</v>
      </c>
      <c r="C104" s="1112" t="s">
        <v>1654</v>
      </c>
      <c r="D104" s="1113"/>
      <c r="E104" s="1114"/>
      <c r="F104" s="2030"/>
      <c r="G104" s="1148"/>
    </row>
    <row r="105" spans="1:7" s="1018" customFormat="1" ht="25.5" x14ac:dyDescent="0.2">
      <c r="A105" s="1109">
        <v>29</v>
      </c>
      <c r="B105" s="1103" t="s">
        <v>1215</v>
      </c>
      <c r="C105" s="1104" t="s">
        <v>1216</v>
      </c>
      <c r="D105" s="1105" t="s">
        <v>239</v>
      </c>
      <c r="E105" s="1106">
        <v>186</v>
      </c>
      <c r="F105" s="2029"/>
      <c r="G105" s="1121">
        <f t="shared" si="6"/>
        <v>0</v>
      </c>
    </row>
    <row r="106" spans="1:7" s="1018" customFormat="1" ht="89.25" x14ac:dyDescent="0.2">
      <c r="A106" s="1109">
        <v>30</v>
      </c>
      <c r="B106" s="1103" t="s">
        <v>1217</v>
      </c>
      <c r="C106" s="1104" t="s">
        <v>1655</v>
      </c>
      <c r="D106" s="1105" t="s">
        <v>239</v>
      </c>
      <c r="E106" s="1106">
        <v>175</v>
      </c>
      <c r="F106" s="2029"/>
      <c r="G106" s="1121">
        <f t="shared" si="6"/>
        <v>0</v>
      </c>
    </row>
    <row r="107" spans="1:7" s="1018" customFormat="1" ht="51" x14ac:dyDescent="0.2">
      <c r="A107" s="1109">
        <v>31</v>
      </c>
      <c r="B107" s="1103" t="s">
        <v>1218</v>
      </c>
      <c r="C107" s="1104" t="s">
        <v>1219</v>
      </c>
      <c r="D107" s="1105" t="s">
        <v>231</v>
      </c>
      <c r="E107" s="1106">
        <v>42</v>
      </c>
      <c r="F107" s="2029"/>
      <c r="G107" s="1121">
        <f t="shared" si="6"/>
        <v>0</v>
      </c>
    </row>
    <row r="108" spans="1:7" s="1018" customFormat="1" ht="51" x14ac:dyDescent="0.2">
      <c r="A108" s="1109">
        <v>32</v>
      </c>
      <c r="B108" s="1103" t="s">
        <v>1220</v>
      </c>
      <c r="C108" s="1104" t="s">
        <v>1221</v>
      </c>
      <c r="D108" s="1105" t="s">
        <v>231</v>
      </c>
      <c r="E108" s="1106">
        <v>35</v>
      </c>
      <c r="F108" s="2029"/>
      <c r="G108" s="1121">
        <f t="shared" si="6"/>
        <v>0</v>
      </c>
    </row>
    <row r="109" spans="1:7" s="1018" customFormat="1" ht="12.75" x14ac:dyDescent="0.2">
      <c r="A109" s="1094">
        <v>5</v>
      </c>
      <c r="B109" s="947"/>
      <c r="C109" s="948" t="s">
        <v>1641</v>
      </c>
      <c r="D109" s="1068"/>
      <c r="E109" s="1024"/>
      <c r="F109" s="2028"/>
      <c r="G109" s="949">
        <f>SUM(G71:G108)</f>
        <v>0</v>
      </c>
    </row>
    <row r="110" spans="1:7" s="1018" customFormat="1" ht="12.75" x14ac:dyDescent="0.2">
      <c r="A110" s="1103"/>
      <c r="B110" s="1104"/>
      <c r="C110" s="1104"/>
      <c r="D110" s="1105"/>
      <c r="E110" s="1106"/>
      <c r="F110" s="2031"/>
      <c r="G110" s="1139"/>
    </row>
    <row r="111" spans="1:7" s="1018" customFormat="1" ht="12.75" x14ac:dyDescent="0.2">
      <c r="A111" s="1094">
        <v>6</v>
      </c>
      <c r="B111" s="947"/>
      <c r="C111" s="948" t="s">
        <v>285</v>
      </c>
      <c r="D111" s="1068"/>
      <c r="E111" s="1024"/>
      <c r="F111" s="2028"/>
      <c r="G111" s="949"/>
    </row>
    <row r="112" spans="1:7" s="1018" customFormat="1" ht="12.75" x14ac:dyDescent="0.2">
      <c r="A112" s="1110"/>
      <c r="B112" s="1147" t="s">
        <v>142</v>
      </c>
      <c r="C112" s="1112" t="s">
        <v>1656</v>
      </c>
      <c r="D112" s="1113"/>
      <c r="E112" s="1114"/>
      <c r="F112" s="2032"/>
      <c r="G112" s="956"/>
    </row>
    <row r="113" spans="1:7" s="1018" customFormat="1" ht="51" x14ac:dyDescent="0.2">
      <c r="A113" s="1109">
        <v>1</v>
      </c>
      <c r="B113" s="1104" t="s">
        <v>1222</v>
      </c>
      <c r="C113" s="1104" t="s">
        <v>1652</v>
      </c>
      <c r="D113" s="1105" t="s">
        <v>231</v>
      </c>
      <c r="E113" s="1106">
        <v>60</v>
      </c>
      <c r="F113" s="2029"/>
      <c r="G113" s="1121">
        <f t="shared" ref="G113" si="7">ROUND(E113*F113,2)</f>
        <v>0</v>
      </c>
    </row>
    <row r="114" spans="1:7" s="1018" customFormat="1" ht="12.75" x14ac:dyDescent="0.2">
      <c r="A114" s="1094">
        <v>6</v>
      </c>
      <c r="B114" s="947"/>
      <c r="C114" s="948" t="s">
        <v>1643</v>
      </c>
      <c r="D114" s="1068"/>
      <c r="E114" s="1024"/>
      <c r="F114" s="2028"/>
      <c r="G114" s="949">
        <f>SUM(G113)</f>
        <v>0</v>
      </c>
    </row>
    <row r="115" spans="1:7" s="1018" customFormat="1" ht="12.75" x14ac:dyDescent="0.2">
      <c r="A115" s="1103"/>
      <c r="B115" s="1104"/>
      <c r="C115" s="1104"/>
      <c r="D115" s="1105"/>
      <c r="E115" s="1106"/>
      <c r="F115" s="2031"/>
      <c r="G115" s="1139"/>
    </row>
    <row r="116" spans="1:7" s="1018" customFormat="1" ht="12.75" x14ac:dyDescent="0.2">
      <c r="A116" s="1094">
        <v>7</v>
      </c>
      <c r="B116" s="947"/>
      <c r="C116" s="948" t="s">
        <v>168</v>
      </c>
      <c r="D116" s="1068"/>
      <c r="E116" s="1024"/>
      <c r="F116" s="2028"/>
      <c r="G116" s="949"/>
    </row>
    <row r="117" spans="1:7" s="1018" customFormat="1" ht="12.75" x14ac:dyDescent="0.2">
      <c r="A117" s="1110"/>
      <c r="B117" s="1147" t="s">
        <v>1657</v>
      </c>
      <c r="C117" s="1112" t="s">
        <v>1223</v>
      </c>
      <c r="D117" s="1113"/>
      <c r="E117" s="1114"/>
      <c r="F117" s="2032"/>
      <c r="G117" s="956"/>
    </row>
    <row r="118" spans="1:7" s="1018" customFormat="1" ht="25.5" x14ac:dyDescent="0.2">
      <c r="A118" s="1109">
        <v>1</v>
      </c>
      <c r="B118" s="1103" t="s">
        <v>1224</v>
      </c>
      <c r="C118" s="1104" t="s">
        <v>1225</v>
      </c>
      <c r="D118" s="1105" t="s">
        <v>231</v>
      </c>
      <c r="E118" s="1106">
        <v>120</v>
      </c>
      <c r="F118" s="2029"/>
      <c r="G118" s="1121">
        <f t="shared" ref="G118" si="8">ROUND(E118*F118,2)</f>
        <v>0</v>
      </c>
    </row>
    <row r="119" spans="1:7" s="1018" customFormat="1" ht="38.25" x14ac:dyDescent="0.2">
      <c r="A119" s="1109">
        <v>2</v>
      </c>
      <c r="B119" s="1103" t="s">
        <v>1226</v>
      </c>
      <c r="C119" s="1104" t="s">
        <v>1227</v>
      </c>
      <c r="D119" s="1105" t="s">
        <v>15</v>
      </c>
      <c r="E119" s="1106">
        <v>4</v>
      </c>
      <c r="F119" s="2029"/>
      <c r="G119" s="1121">
        <f t="shared" ref="G119:G123" si="9">ROUND(E119*F119,2)</f>
        <v>0</v>
      </c>
    </row>
    <row r="120" spans="1:7" s="1018" customFormat="1" ht="12.75" x14ac:dyDescent="0.2">
      <c r="A120" s="1110"/>
      <c r="B120" s="1147" t="s">
        <v>1658</v>
      </c>
      <c r="C120" s="1112" t="s">
        <v>1659</v>
      </c>
      <c r="D120" s="1113"/>
      <c r="E120" s="1114"/>
      <c r="F120" s="2030"/>
      <c r="G120" s="1148"/>
    </row>
    <row r="121" spans="1:7" s="1018" customFormat="1" ht="12.75" x14ac:dyDescent="0.2">
      <c r="A121" s="1109"/>
      <c r="B121" s="1104" t="s">
        <v>1228</v>
      </c>
      <c r="C121" s="1104" t="s">
        <v>169</v>
      </c>
      <c r="D121" s="1105" t="s">
        <v>170</v>
      </c>
      <c r="E121" s="1106">
        <v>64</v>
      </c>
      <c r="F121" s="2038">
        <v>45</v>
      </c>
      <c r="G121" s="1121">
        <f t="shared" si="9"/>
        <v>2880</v>
      </c>
    </row>
    <row r="122" spans="1:7" s="1018" customFormat="1" ht="25.5" x14ac:dyDescent="0.2">
      <c r="A122" s="1109"/>
      <c r="B122" s="1104" t="s">
        <v>1229</v>
      </c>
      <c r="C122" s="1104" t="s">
        <v>1118</v>
      </c>
      <c r="D122" s="1105" t="s">
        <v>435</v>
      </c>
      <c r="E122" s="1106">
        <v>1</v>
      </c>
      <c r="F122" s="2029"/>
      <c r="G122" s="1121">
        <f t="shared" si="9"/>
        <v>0</v>
      </c>
    </row>
    <row r="123" spans="1:7" s="1018" customFormat="1" ht="25.5" x14ac:dyDescent="0.2">
      <c r="A123" s="1109"/>
      <c r="B123" s="1104" t="s">
        <v>1230</v>
      </c>
      <c r="C123" s="1104" t="s">
        <v>994</v>
      </c>
      <c r="D123" s="1105" t="s">
        <v>435</v>
      </c>
      <c r="E123" s="1106">
        <v>1</v>
      </c>
      <c r="F123" s="2029"/>
      <c r="G123" s="1121">
        <f t="shared" si="9"/>
        <v>0</v>
      </c>
    </row>
    <row r="124" spans="1:7" s="1018" customFormat="1" ht="12.75" x14ac:dyDescent="0.2">
      <c r="A124" s="1094">
        <v>7</v>
      </c>
      <c r="B124" s="947"/>
      <c r="C124" s="948" t="s">
        <v>1644</v>
      </c>
      <c r="D124" s="1068"/>
      <c r="E124" s="1024"/>
      <c r="F124" s="2028"/>
      <c r="G124" s="949">
        <f>SUM(G118:G123)</f>
        <v>2880</v>
      </c>
    </row>
    <row r="125" spans="1:7" x14ac:dyDescent="0.25">
      <c r="F125" s="2036"/>
    </row>
  </sheetData>
  <dataValidations count="1">
    <dataValidation type="custom" allowBlank="1" showInputMessage="1" showErrorMessage="1" error="Vnos Cena/enoto je dovoljen na dve decimalni mesti." sqref="F22:F49 F54:F57 F62:F66 F113 F118:F123 F71:F108" xr:uid="{4ED01A3E-801C-43E6-981F-9C7624241399}">
      <formula1>F22=ROUND(F22,2)</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15"/>
  <dimension ref="A1:IR115"/>
  <sheetViews>
    <sheetView topLeftCell="A97" workbookViewId="0">
      <selection activeCell="A103" sqref="A103:E103"/>
    </sheetView>
  </sheetViews>
  <sheetFormatPr defaultRowHeight="12.75" x14ac:dyDescent="0.2"/>
  <cols>
    <col min="1" max="1" width="5.7109375" style="792" customWidth="1"/>
    <col min="2" max="2" width="9.7109375" style="1002" customWidth="1"/>
    <col min="3" max="3" width="45.7109375" style="1003" customWidth="1"/>
    <col min="4" max="4" width="6.7109375" style="1160" customWidth="1"/>
    <col min="5" max="5" width="10.7109375" style="698" customWidth="1"/>
    <col min="6" max="6" width="11.7109375" style="698" customWidth="1"/>
    <col min="7" max="7" width="12.7109375" style="698" customWidth="1"/>
    <col min="8" max="8" width="9.140625" style="805"/>
    <col min="9" max="10" width="9.140625" style="806"/>
    <col min="11" max="12" width="9.140625" style="807"/>
    <col min="13" max="38" width="9.140625" style="806"/>
    <col min="39" max="79" width="9.140625" style="796"/>
    <col min="80" max="255" width="9.140625" style="792"/>
    <col min="256" max="256" width="4.5703125" style="792" customWidth="1"/>
    <col min="257" max="257" width="9.28515625" style="792" customWidth="1"/>
    <col min="258" max="258" width="41" style="792" customWidth="1"/>
    <col min="259" max="259" width="5.7109375" style="792" customWidth="1"/>
    <col min="260" max="260" width="9" style="792" customWidth="1"/>
    <col min="261" max="261" width="10.42578125" style="792" customWidth="1"/>
    <col min="262" max="262" width="10.7109375" style="792" customWidth="1"/>
    <col min="263" max="511" width="9.140625" style="792"/>
    <col min="512" max="512" width="4.5703125" style="792" customWidth="1"/>
    <col min="513" max="513" width="9.28515625" style="792" customWidth="1"/>
    <col min="514" max="514" width="41" style="792" customWidth="1"/>
    <col min="515" max="515" width="5.7109375" style="792" customWidth="1"/>
    <col min="516" max="516" width="9" style="792" customWidth="1"/>
    <col min="517" max="517" width="10.42578125" style="792" customWidth="1"/>
    <col min="518" max="518" width="10.7109375" style="792" customWidth="1"/>
    <col min="519" max="767" width="9.140625" style="792"/>
    <col min="768" max="768" width="4.5703125" style="792" customWidth="1"/>
    <col min="769" max="769" width="9.28515625" style="792" customWidth="1"/>
    <col min="770" max="770" width="41" style="792" customWidth="1"/>
    <col min="771" max="771" width="5.7109375" style="792" customWidth="1"/>
    <col min="772" max="772" width="9" style="792" customWidth="1"/>
    <col min="773" max="773" width="10.42578125" style="792" customWidth="1"/>
    <col min="774" max="774" width="10.7109375" style="792" customWidth="1"/>
    <col min="775" max="1023" width="9.140625" style="792"/>
    <col min="1024" max="1024" width="4.5703125" style="792" customWidth="1"/>
    <col min="1025" max="1025" width="9.28515625" style="792" customWidth="1"/>
    <col min="1026" max="1026" width="41" style="792" customWidth="1"/>
    <col min="1027" max="1027" width="5.7109375" style="792" customWidth="1"/>
    <col min="1028" max="1028" width="9" style="792" customWidth="1"/>
    <col min="1029" max="1029" width="10.42578125" style="792" customWidth="1"/>
    <col min="1030" max="1030" width="10.7109375" style="792" customWidth="1"/>
    <col min="1031" max="1279" width="9.140625" style="792"/>
    <col min="1280" max="1280" width="4.5703125" style="792" customWidth="1"/>
    <col min="1281" max="1281" width="9.28515625" style="792" customWidth="1"/>
    <col min="1282" max="1282" width="41" style="792" customWidth="1"/>
    <col min="1283" max="1283" width="5.7109375" style="792" customWidth="1"/>
    <col min="1284" max="1284" width="9" style="792" customWidth="1"/>
    <col min="1285" max="1285" width="10.42578125" style="792" customWidth="1"/>
    <col min="1286" max="1286" width="10.7109375" style="792" customWidth="1"/>
    <col min="1287" max="1535" width="9.140625" style="792"/>
    <col min="1536" max="1536" width="4.5703125" style="792" customWidth="1"/>
    <col min="1537" max="1537" width="9.28515625" style="792" customWidth="1"/>
    <col min="1538" max="1538" width="41" style="792" customWidth="1"/>
    <col min="1539" max="1539" width="5.7109375" style="792" customWidth="1"/>
    <col min="1540" max="1540" width="9" style="792" customWidth="1"/>
    <col min="1541" max="1541" width="10.42578125" style="792" customWidth="1"/>
    <col min="1542" max="1542" width="10.7109375" style="792" customWidth="1"/>
    <col min="1543" max="1791" width="9.140625" style="792"/>
    <col min="1792" max="1792" width="4.5703125" style="792" customWidth="1"/>
    <col min="1793" max="1793" width="9.28515625" style="792" customWidth="1"/>
    <col min="1794" max="1794" width="41" style="792" customWidth="1"/>
    <col min="1795" max="1795" width="5.7109375" style="792" customWidth="1"/>
    <col min="1796" max="1796" width="9" style="792" customWidth="1"/>
    <col min="1797" max="1797" width="10.42578125" style="792" customWidth="1"/>
    <col min="1798" max="1798" width="10.7109375" style="792" customWidth="1"/>
    <col min="1799" max="2047" width="9.140625" style="792"/>
    <col min="2048" max="2048" width="4.5703125" style="792" customWidth="1"/>
    <col min="2049" max="2049" width="9.28515625" style="792" customWidth="1"/>
    <col min="2050" max="2050" width="41" style="792" customWidth="1"/>
    <col min="2051" max="2051" width="5.7109375" style="792" customWidth="1"/>
    <col min="2052" max="2052" width="9" style="792" customWidth="1"/>
    <col min="2053" max="2053" width="10.42578125" style="792" customWidth="1"/>
    <col min="2054" max="2054" width="10.7109375" style="792" customWidth="1"/>
    <col min="2055" max="2303" width="9.140625" style="792"/>
    <col min="2304" max="2304" width="4.5703125" style="792" customWidth="1"/>
    <col min="2305" max="2305" width="9.28515625" style="792" customWidth="1"/>
    <col min="2306" max="2306" width="41" style="792" customWidth="1"/>
    <col min="2307" max="2307" width="5.7109375" style="792" customWidth="1"/>
    <col min="2308" max="2308" width="9" style="792" customWidth="1"/>
    <col min="2309" max="2309" width="10.42578125" style="792" customWidth="1"/>
    <col min="2310" max="2310" width="10.7109375" style="792" customWidth="1"/>
    <col min="2311" max="2559" width="9.140625" style="792"/>
    <col min="2560" max="2560" width="4.5703125" style="792" customWidth="1"/>
    <col min="2561" max="2561" width="9.28515625" style="792" customWidth="1"/>
    <col min="2562" max="2562" width="41" style="792" customWidth="1"/>
    <col min="2563" max="2563" width="5.7109375" style="792" customWidth="1"/>
    <col min="2564" max="2564" width="9" style="792" customWidth="1"/>
    <col min="2565" max="2565" width="10.42578125" style="792" customWidth="1"/>
    <col min="2566" max="2566" width="10.7109375" style="792" customWidth="1"/>
    <col min="2567" max="2815" width="9.140625" style="792"/>
    <col min="2816" max="2816" width="4.5703125" style="792" customWidth="1"/>
    <col min="2817" max="2817" width="9.28515625" style="792" customWidth="1"/>
    <col min="2818" max="2818" width="41" style="792" customWidth="1"/>
    <col min="2819" max="2819" width="5.7109375" style="792" customWidth="1"/>
    <col min="2820" max="2820" width="9" style="792" customWidth="1"/>
    <col min="2821" max="2821" width="10.42578125" style="792" customWidth="1"/>
    <col min="2822" max="2822" width="10.7109375" style="792" customWidth="1"/>
    <col min="2823" max="3071" width="9.140625" style="792"/>
    <col min="3072" max="3072" width="4.5703125" style="792" customWidth="1"/>
    <col min="3073" max="3073" width="9.28515625" style="792" customWidth="1"/>
    <col min="3074" max="3074" width="41" style="792" customWidth="1"/>
    <col min="3075" max="3075" width="5.7109375" style="792" customWidth="1"/>
    <col min="3076" max="3076" width="9" style="792" customWidth="1"/>
    <col min="3077" max="3077" width="10.42578125" style="792" customWidth="1"/>
    <col min="3078" max="3078" width="10.7109375" style="792" customWidth="1"/>
    <col min="3079" max="3327" width="9.140625" style="792"/>
    <col min="3328" max="3328" width="4.5703125" style="792" customWidth="1"/>
    <col min="3329" max="3329" width="9.28515625" style="792" customWidth="1"/>
    <col min="3330" max="3330" width="41" style="792" customWidth="1"/>
    <col min="3331" max="3331" width="5.7109375" style="792" customWidth="1"/>
    <col min="3332" max="3332" width="9" style="792" customWidth="1"/>
    <col min="3333" max="3333" width="10.42578125" style="792" customWidth="1"/>
    <col min="3334" max="3334" width="10.7109375" style="792" customWidth="1"/>
    <col min="3335" max="3583" width="9.140625" style="792"/>
    <col min="3584" max="3584" width="4.5703125" style="792" customWidth="1"/>
    <col min="3585" max="3585" width="9.28515625" style="792" customWidth="1"/>
    <col min="3586" max="3586" width="41" style="792" customWidth="1"/>
    <col min="3587" max="3587" width="5.7109375" style="792" customWidth="1"/>
    <col min="3588" max="3588" width="9" style="792" customWidth="1"/>
    <col min="3589" max="3589" width="10.42578125" style="792" customWidth="1"/>
    <col min="3590" max="3590" width="10.7109375" style="792" customWidth="1"/>
    <col min="3591" max="3839" width="9.140625" style="792"/>
    <col min="3840" max="3840" width="4.5703125" style="792" customWidth="1"/>
    <col min="3841" max="3841" width="9.28515625" style="792" customWidth="1"/>
    <col min="3842" max="3842" width="41" style="792" customWidth="1"/>
    <col min="3843" max="3843" width="5.7109375" style="792" customWidth="1"/>
    <col min="3844" max="3844" width="9" style="792" customWidth="1"/>
    <col min="3845" max="3845" width="10.42578125" style="792" customWidth="1"/>
    <col min="3846" max="3846" width="10.7109375" style="792" customWidth="1"/>
    <col min="3847" max="4095" width="9.140625" style="792"/>
    <col min="4096" max="4096" width="4.5703125" style="792" customWidth="1"/>
    <col min="4097" max="4097" width="9.28515625" style="792" customWidth="1"/>
    <col min="4098" max="4098" width="41" style="792" customWidth="1"/>
    <col min="4099" max="4099" width="5.7109375" style="792" customWidth="1"/>
    <col min="4100" max="4100" width="9" style="792" customWidth="1"/>
    <col min="4101" max="4101" width="10.42578125" style="792" customWidth="1"/>
    <col min="4102" max="4102" width="10.7109375" style="792" customWidth="1"/>
    <col min="4103" max="4351" width="9.140625" style="792"/>
    <col min="4352" max="4352" width="4.5703125" style="792" customWidth="1"/>
    <col min="4353" max="4353" width="9.28515625" style="792" customWidth="1"/>
    <col min="4354" max="4354" width="41" style="792" customWidth="1"/>
    <col min="4355" max="4355" width="5.7109375" style="792" customWidth="1"/>
    <col min="4356" max="4356" width="9" style="792" customWidth="1"/>
    <col min="4357" max="4357" width="10.42578125" style="792" customWidth="1"/>
    <col min="4358" max="4358" width="10.7109375" style="792" customWidth="1"/>
    <col min="4359" max="4607" width="9.140625" style="792"/>
    <col min="4608" max="4608" width="4.5703125" style="792" customWidth="1"/>
    <col min="4609" max="4609" width="9.28515625" style="792" customWidth="1"/>
    <col min="4610" max="4610" width="41" style="792" customWidth="1"/>
    <col min="4611" max="4611" width="5.7109375" style="792" customWidth="1"/>
    <col min="4612" max="4612" width="9" style="792" customWidth="1"/>
    <col min="4613" max="4613" width="10.42578125" style="792" customWidth="1"/>
    <col min="4614" max="4614" width="10.7109375" style="792" customWidth="1"/>
    <col min="4615" max="4863" width="9.140625" style="792"/>
    <col min="4864" max="4864" width="4.5703125" style="792" customWidth="1"/>
    <col min="4865" max="4865" width="9.28515625" style="792" customWidth="1"/>
    <col min="4866" max="4866" width="41" style="792" customWidth="1"/>
    <col min="4867" max="4867" width="5.7109375" style="792" customWidth="1"/>
    <col min="4868" max="4868" width="9" style="792" customWidth="1"/>
    <col min="4869" max="4869" width="10.42578125" style="792" customWidth="1"/>
    <col min="4870" max="4870" width="10.7109375" style="792" customWidth="1"/>
    <col min="4871" max="5119" width="9.140625" style="792"/>
    <col min="5120" max="5120" width="4.5703125" style="792" customWidth="1"/>
    <col min="5121" max="5121" width="9.28515625" style="792" customWidth="1"/>
    <col min="5122" max="5122" width="41" style="792" customWidth="1"/>
    <col min="5123" max="5123" width="5.7109375" style="792" customWidth="1"/>
    <col min="5124" max="5124" width="9" style="792" customWidth="1"/>
    <col min="5125" max="5125" width="10.42578125" style="792" customWidth="1"/>
    <col min="5126" max="5126" width="10.7109375" style="792" customWidth="1"/>
    <col min="5127" max="5375" width="9.140625" style="792"/>
    <col min="5376" max="5376" width="4.5703125" style="792" customWidth="1"/>
    <col min="5377" max="5377" width="9.28515625" style="792" customWidth="1"/>
    <col min="5378" max="5378" width="41" style="792" customWidth="1"/>
    <col min="5379" max="5379" width="5.7109375" style="792" customWidth="1"/>
    <col min="5380" max="5380" width="9" style="792" customWidth="1"/>
    <col min="5381" max="5381" width="10.42578125" style="792" customWidth="1"/>
    <col min="5382" max="5382" width="10.7109375" style="792" customWidth="1"/>
    <col min="5383" max="5631" width="9.140625" style="792"/>
    <col min="5632" max="5632" width="4.5703125" style="792" customWidth="1"/>
    <col min="5633" max="5633" width="9.28515625" style="792" customWidth="1"/>
    <col min="5634" max="5634" width="41" style="792" customWidth="1"/>
    <col min="5635" max="5635" width="5.7109375" style="792" customWidth="1"/>
    <col min="5636" max="5636" width="9" style="792" customWidth="1"/>
    <col min="5637" max="5637" width="10.42578125" style="792" customWidth="1"/>
    <col min="5638" max="5638" width="10.7109375" style="792" customWidth="1"/>
    <col min="5639" max="5887" width="9.140625" style="792"/>
    <col min="5888" max="5888" width="4.5703125" style="792" customWidth="1"/>
    <col min="5889" max="5889" width="9.28515625" style="792" customWidth="1"/>
    <col min="5890" max="5890" width="41" style="792" customWidth="1"/>
    <col min="5891" max="5891" width="5.7109375" style="792" customWidth="1"/>
    <col min="5892" max="5892" width="9" style="792" customWidth="1"/>
    <col min="5893" max="5893" width="10.42578125" style="792" customWidth="1"/>
    <col min="5894" max="5894" width="10.7109375" style="792" customWidth="1"/>
    <col min="5895" max="6143" width="9.140625" style="792"/>
    <col min="6144" max="6144" width="4.5703125" style="792" customWidth="1"/>
    <col min="6145" max="6145" width="9.28515625" style="792" customWidth="1"/>
    <col min="6146" max="6146" width="41" style="792" customWidth="1"/>
    <col min="6147" max="6147" width="5.7109375" style="792" customWidth="1"/>
    <col min="6148" max="6148" width="9" style="792" customWidth="1"/>
    <col min="6149" max="6149" width="10.42578125" style="792" customWidth="1"/>
    <col min="6150" max="6150" width="10.7109375" style="792" customWidth="1"/>
    <col min="6151" max="6399" width="9.140625" style="792"/>
    <col min="6400" max="6400" width="4.5703125" style="792" customWidth="1"/>
    <col min="6401" max="6401" width="9.28515625" style="792" customWidth="1"/>
    <col min="6402" max="6402" width="41" style="792" customWidth="1"/>
    <col min="6403" max="6403" width="5.7109375" style="792" customWidth="1"/>
    <col min="6404" max="6404" width="9" style="792" customWidth="1"/>
    <col min="6405" max="6405" width="10.42578125" style="792" customWidth="1"/>
    <col min="6406" max="6406" width="10.7109375" style="792" customWidth="1"/>
    <col min="6407" max="6655" width="9.140625" style="792"/>
    <col min="6656" max="6656" width="4.5703125" style="792" customWidth="1"/>
    <col min="6657" max="6657" width="9.28515625" style="792" customWidth="1"/>
    <col min="6658" max="6658" width="41" style="792" customWidth="1"/>
    <col min="6659" max="6659" width="5.7109375" style="792" customWidth="1"/>
    <col min="6660" max="6660" width="9" style="792" customWidth="1"/>
    <col min="6661" max="6661" width="10.42578125" style="792" customWidth="1"/>
    <col min="6662" max="6662" width="10.7109375" style="792" customWidth="1"/>
    <col min="6663" max="6911" width="9.140625" style="792"/>
    <col min="6912" max="6912" width="4.5703125" style="792" customWidth="1"/>
    <col min="6913" max="6913" width="9.28515625" style="792" customWidth="1"/>
    <col min="6914" max="6914" width="41" style="792" customWidth="1"/>
    <col min="6915" max="6915" width="5.7109375" style="792" customWidth="1"/>
    <col min="6916" max="6916" width="9" style="792" customWidth="1"/>
    <col min="6917" max="6917" width="10.42578125" style="792" customWidth="1"/>
    <col min="6918" max="6918" width="10.7109375" style="792" customWidth="1"/>
    <col min="6919" max="7167" width="9.140625" style="792"/>
    <col min="7168" max="7168" width="4.5703125" style="792" customWidth="1"/>
    <col min="7169" max="7169" width="9.28515625" style="792" customWidth="1"/>
    <col min="7170" max="7170" width="41" style="792" customWidth="1"/>
    <col min="7171" max="7171" width="5.7109375" style="792" customWidth="1"/>
    <col min="7172" max="7172" width="9" style="792" customWidth="1"/>
    <col min="7173" max="7173" width="10.42578125" style="792" customWidth="1"/>
    <col min="7174" max="7174" width="10.7109375" style="792" customWidth="1"/>
    <col min="7175" max="7423" width="9.140625" style="792"/>
    <col min="7424" max="7424" width="4.5703125" style="792" customWidth="1"/>
    <col min="7425" max="7425" width="9.28515625" style="792" customWidth="1"/>
    <col min="7426" max="7426" width="41" style="792" customWidth="1"/>
    <col min="7427" max="7427" width="5.7109375" style="792" customWidth="1"/>
    <col min="7428" max="7428" width="9" style="792" customWidth="1"/>
    <col min="7429" max="7429" width="10.42578125" style="792" customWidth="1"/>
    <col min="7430" max="7430" width="10.7109375" style="792" customWidth="1"/>
    <col min="7431" max="7679" width="9.140625" style="792"/>
    <col min="7680" max="7680" width="4.5703125" style="792" customWidth="1"/>
    <col min="7681" max="7681" width="9.28515625" style="792" customWidth="1"/>
    <col min="7682" max="7682" width="41" style="792" customWidth="1"/>
    <col min="7683" max="7683" width="5.7109375" style="792" customWidth="1"/>
    <col min="7684" max="7684" width="9" style="792" customWidth="1"/>
    <col min="7685" max="7685" width="10.42578125" style="792" customWidth="1"/>
    <col min="7686" max="7686" width="10.7109375" style="792" customWidth="1"/>
    <col min="7687" max="7935" width="9.140625" style="792"/>
    <col min="7936" max="7936" width="4.5703125" style="792" customWidth="1"/>
    <col min="7937" max="7937" width="9.28515625" style="792" customWidth="1"/>
    <col min="7938" max="7938" width="41" style="792" customWidth="1"/>
    <col min="7939" max="7939" width="5.7109375" style="792" customWidth="1"/>
    <col min="7940" max="7940" width="9" style="792" customWidth="1"/>
    <col min="7941" max="7941" width="10.42578125" style="792" customWidth="1"/>
    <col min="7942" max="7942" width="10.7109375" style="792" customWidth="1"/>
    <col min="7943" max="8191" width="9.140625" style="792"/>
    <col min="8192" max="8192" width="4.5703125" style="792" customWidth="1"/>
    <col min="8193" max="8193" width="9.28515625" style="792" customWidth="1"/>
    <col min="8194" max="8194" width="41" style="792" customWidth="1"/>
    <col min="8195" max="8195" width="5.7109375" style="792" customWidth="1"/>
    <col min="8196" max="8196" width="9" style="792" customWidth="1"/>
    <col min="8197" max="8197" width="10.42578125" style="792" customWidth="1"/>
    <col min="8198" max="8198" width="10.7109375" style="792" customWidth="1"/>
    <col min="8199" max="8447" width="9.140625" style="792"/>
    <col min="8448" max="8448" width="4.5703125" style="792" customWidth="1"/>
    <col min="8449" max="8449" width="9.28515625" style="792" customWidth="1"/>
    <col min="8450" max="8450" width="41" style="792" customWidth="1"/>
    <col min="8451" max="8451" width="5.7109375" style="792" customWidth="1"/>
    <col min="8452" max="8452" width="9" style="792" customWidth="1"/>
    <col min="8453" max="8453" width="10.42578125" style="792" customWidth="1"/>
    <col min="8454" max="8454" width="10.7109375" style="792" customWidth="1"/>
    <col min="8455" max="8703" width="9.140625" style="792"/>
    <col min="8704" max="8704" width="4.5703125" style="792" customWidth="1"/>
    <col min="8705" max="8705" width="9.28515625" style="792" customWidth="1"/>
    <col min="8706" max="8706" width="41" style="792" customWidth="1"/>
    <col min="8707" max="8707" width="5.7109375" style="792" customWidth="1"/>
    <col min="8708" max="8708" width="9" style="792" customWidth="1"/>
    <col min="8709" max="8709" width="10.42578125" style="792" customWidth="1"/>
    <col min="8710" max="8710" width="10.7109375" style="792" customWidth="1"/>
    <col min="8711" max="8959" width="9.140625" style="792"/>
    <col min="8960" max="8960" width="4.5703125" style="792" customWidth="1"/>
    <col min="8961" max="8961" width="9.28515625" style="792" customWidth="1"/>
    <col min="8962" max="8962" width="41" style="792" customWidth="1"/>
    <col min="8963" max="8963" width="5.7109375" style="792" customWidth="1"/>
    <col min="8964" max="8964" width="9" style="792" customWidth="1"/>
    <col min="8965" max="8965" width="10.42578125" style="792" customWidth="1"/>
    <col min="8966" max="8966" width="10.7109375" style="792" customWidth="1"/>
    <col min="8967" max="9215" width="9.140625" style="792"/>
    <col min="9216" max="9216" width="4.5703125" style="792" customWidth="1"/>
    <col min="9217" max="9217" width="9.28515625" style="792" customWidth="1"/>
    <col min="9218" max="9218" width="41" style="792" customWidth="1"/>
    <col min="9219" max="9219" width="5.7109375" style="792" customWidth="1"/>
    <col min="9220" max="9220" width="9" style="792" customWidth="1"/>
    <col min="9221" max="9221" width="10.42578125" style="792" customWidth="1"/>
    <col min="9222" max="9222" width="10.7109375" style="792" customWidth="1"/>
    <col min="9223" max="9471" width="9.140625" style="792"/>
    <col min="9472" max="9472" width="4.5703125" style="792" customWidth="1"/>
    <col min="9473" max="9473" width="9.28515625" style="792" customWidth="1"/>
    <col min="9474" max="9474" width="41" style="792" customWidth="1"/>
    <col min="9475" max="9475" width="5.7109375" style="792" customWidth="1"/>
    <col min="9476" max="9476" width="9" style="792" customWidth="1"/>
    <col min="9477" max="9477" width="10.42578125" style="792" customWidth="1"/>
    <col min="9478" max="9478" width="10.7109375" style="792" customWidth="1"/>
    <col min="9479" max="9727" width="9.140625" style="792"/>
    <col min="9728" max="9728" width="4.5703125" style="792" customWidth="1"/>
    <col min="9729" max="9729" width="9.28515625" style="792" customWidth="1"/>
    <col min="9730" max="9730" width="41" style="792" customWidth="1"/>
    <col min="9731" max="9731" width="5.7109375" style="792" customWidth="1"/>
    <col min="9732" max="9732" width="9" style="792" customWidth="1"/>
    <col min="9733" max="9733" width="10.42578125" style="792" customWidth="1"/>
    <col min="9734" max="9734" width="10.7109375" style="792" customWidth="1"/>
    <col min="9735" max="9983" width="9.140625" style="792"/>
    <col min="9984" max="9984" width="4.5703125" style="792" customWidth="1"/>
    <col min="9985" max="9985" width="9.28515625" style="792" customWidth="1"/>
    <col min="9986" max="9986" width="41" style="792" customWidth="1"/>
    <col min="9987" max="9987" width="5.7109375" style="792" customWidth="1"/>
    <col min="9988" max="9988" width="9" style="792" customWidth="1"/>
    <col min="9989" max="9989" width="10.42578125" style="792" customWidth="1"/>
    <col min="9990" max="9990" width="10.7109375" style="792" customWidth="1"/>
    <col min="9991" max="10239" width="9.140625" style="792"/>
    <col min="10240" max="10240" width="4.5703125" style="792" customWidth="1"/>
    <col min="10241" max="10241" width="9.28515625" style="792" customWidth="1"/>
    <col min="10242" max="10242" width="41" style="792" customWidth="1"/>
    <col min="10243" max="10243" width="5.7109375" style="792" customWidth="1"/>
    <col min="10244" max="10244" width="9" style="792" customWidth="1"/>
    <col min="10245" max="10245" width="10.42578125" style="792" customWidth="1"/>
    <col min="10246" max="10246" width="10.7109375" style="792" customWidth="1"/>
    <col min="10247" max="10495" width="9.140625" style="792"/>
    <col min="10496" max="10496" width="4.5703125" style="792" customWidth="1"/>
    <col min="10497" max="10497" width="9.28515625" style="792" customWidth="1"/>
    <col min="10498" max="10498" width="41" style="792" customWidth="1"/>
    <col min="10499" max="10499" width="5.7109375" style="792" customWidth="1"/>
    <col min="10500" max="10500" width="9" style="792" customWidth="1"/>
    <col min="10501" max="10501" width="10.42578125" style="792" customWidth="1"/>
    <col min="10502" max="10502" width="10.7109375" style="792" customWidth="1"/>
    <col min="10503" max="10751" width="9.140625" style="792"/>
    <col min="10752" max="10752" width="4.5703125" style="792" customWidth="1"/>
    <col min="10753" max="10753" width="9.28515625" style="792" customWidth="1"/>
    <col min="10754" max="10754" width="41" style="792" customWidth="1"/>
    <col min="10755" max="10755" width="5.7109375" style="792" customWidth="1"/>
    <col min="10756" max="10756" width="9" style="792" customWidth="1"/>
    <col min="10757" max="10757" width="10.42578125" style="792" customWidth="1"/>
    <col min="10758" max="10758" width="10.7109375" style="792" customWidth="1"/>
    <col min="10759" max="11007" width="9.140625" style="792"/>
    <col min="11008" max="11008" width="4.5703125" style="792" customWidth="1"/>
    <col min="11009" max="11009" width="9.28515625" style="792" customWidth="1"/>
    <col min="11010" max="11010" width="41" style="792" customWidth="1"/>
    <col min="11011" max="11011" width="5.7109375" style="792" customWidth="1"/>
    <col min="11012" max="11012" width="9" style="792" customWidth="1"/>
    <col min="11013" max="11013" width="10.42578125" style="792" customWidth="1"/>
    <col min="11014" max="11014" width="10.7109375" style="792" customWidth="1"/>
    <col min="11015" max="11263" width="9.140625" style="792"/>
    <col min="11264" max="11264" width="4.5703125" style="792" customWidth="1"/>
    <col min="11265" max="11265" width="9.28515625" style="792" customWidth="1"/>
    <col min="11266" max="11266" width="41" style="792" customWidth="1"/>
    <col min="11267" max="11267" width="5.7109375" style="792" customWidth="1"/>
    <col min="11268" max="11268" width="9" style="792" customWidth="1"/>
    <col min="11269" max="11269" width="10.42578125" style="792" customWidth="1"/>
    <col min="11270" max="11270" width="10.7109375" style="792" customWidth="1"/>
    <col min="11271" max="11519" width="9.140625" style="792"/>
    <col min="11520" max="11520" width="4.5703125" style="792" customWidth="1"/>
    <col min="11521" max="11521" width="9.28515625" style="792" customWidth="1"/>
    <col min="11522" max="11522" width="41" style="792" customWidth="1"/>
    <col min="11523" max="11523" width="5.7109375" style="792" customWidth="1"/>
    <col min="11524" max="11524" width="9" style="792" customWidth="1"/>
    <col min="11525" max="11525" width="10.42578125" style="792" customWidth="1"/>
    <col min="11526" max="11526" width="10.7109375" style="792" customWidth="1"/>
    <col min="11527" max="11775" width="9.140625" style="792"/>
    <col min="11776" max="11776" width="4.5703125" style="792" customWidth="1"/>
    <col min="11777" max="11777" width="9.28515625" style="792" customWidth="1"/>
    <col min="11778" max="11778" width="41" style="792" customWidth="1"/>
    <col min="11779" max="11779" width="5.7109375" style="792" customWidth="1"/>
    <col min="11780" max="11780" width="9" style="792" customWidth="1"/>
    <col min="11781" max="11781" width="10.42578125" style="792" customWidth="1"/>
    <col min="11782" max="11782" width="10.7109375" style="792" customWidth="1"/>
    <col min="11783" max="12031" width="9.140625" style="792"/>
    <col min="12032" max="12032" width="4.5703125" style="792" customWidth="1"/>
    <col min="12033" max="12033" width="9.28515625" style="792" customWidth="1"/>
    <col min="12034" max="12034" width="41" style="792" customWidth="1"/>
    <col min="12035" max="12035" width="5.7109375" style="792" customWidth="1"/>
    <col min="12036" max="12036" width="9" style="792" customWidth="1"/>
    <col min="12037" max="12037" width="10.42578125" style="792" customWidth="1"/>
    <col min="12038" max="12038" width="10.7109375" style="792" customWidth="1"/>
    <col min="12039" max="12287" width="9.140625" style="792"/>
    <col min="12288" max="12288" width="4.5703125" style="792" customWidth="1"/>
    <col min="12289" max="12289" width="9.28515625" style="792" customWidth="1"/>
    <col min="12290" max="12290" width="41" style="792" customWidth="1"/>
    <col min="12291" max="12291" width="5.7109375" style="792" customWidth="1"/>
    <col min="12292" max="12292" width="9" style="792" customWidth="1"/>
    <col min="12293" max="12293" width="10.42578125" style="792" customWidth="1"/>
    <col min="12294" max="12294" width="10.7109375" style="792" customWidth="1"/>
    <col min="12295" max="12543" width="9.140625" style="792"/>
    <col min="12544" max="12544" width="4.5703125" style="792" customWidth="1"/>
    <col min="12545" max="12545" width="9.28515625" style="792" customWidth="1"/>
    <col min="12546" max="12546" width="41" style="792" customWidth="1"/>
    <col min="12547" max="12547" width="5.7109375" style="792" customWidth="1"/>
    <col min="12548" max="12548" width="9" style="792" customWidth="1"/>
    <col min="12549" max="12549" width="10.42578125" style="792" customWidth="1"/>
    <col min="12550" max="12550" width="10.7109375" style="792" customWidth="1"/>
    <col min="12551" max="12799" width="9.140625" style="792"/>
    <col min="12800" max="12800" width="4.5703125" style="792" customWidth="1"/>
    <col min="12801" max="12801" width="9.28515625" style="792" customWidth="1"/>
    <col min="12802" max="12802" width="41" style="792" customWidth="1"/>
    <col min="12803" max="12803" width="5.7109375" style="792" customWidth="1"/>
    <col min="12804" max="12804" width="9" style="792" customWidth="1"/>
    <col min="12805" max="12805" width="10.42578125" style="792" customWidth="1"/>
    <col min="12806" max="12806" width="10.7109375" style="792" customWidth="1"/>
    <col min="12807" max="13055" width="9.140625" style="792"/>
    <col min="13056" max="13056" width="4.5703125" style="792" customWidth="1"/>
    <col min="13057" max="13057" width="9.28515625" style="792" customWidth="1"/>
    <col min="13058" max="13058" width="41" style="792" customWidth="1"/>
    <col min="13059" max="13059" width="5.7109375" style="792" customWidth="1"/>
    <col min="13060" max="13060" width="9" style="792" customWidth="1"/>
    <col min="13061" max="13061" width="10.42578125" style="792" customWidth="1"/>
    <col min="13062" max="13062" width="10.7109375" style="792" customWidth="1"/>
    <col min="13063" max="13311" width="9.140625" style="792"/>
    <col min="13312" max="13312" width="4.5703125" style="792" customWidth="1"/>
    <col min="13313" max="13313" width="9.28515625" style="792" customWidth="1"/>
    <col min="13314" max="13314" width="41" style="792" customWidth="1"/>
    <col min="13315" max="13315" width="5.7109375" style="792" customWidth="1"/>
    <col min="13316" max="13316" width="9" style="792" customWidth="1"/>
    <col min="13317" max="13317" width="10.42578125" style="792" customWidth="1"/>
    <col min="13318" max="13318" width="10.7109375" style="792" customWidth="1"/>
    <col min="13319" max="13567" width="9.140625" style="792"/>
    <col min="13568" max="13568" width="4.5703125" style="792" customWidth="1"/>
    <col min="13569" max="13569" width="9.28515625" style="792" customWidth="1"/>
    <col min="13570" max="13570" width="41" style="792" customWidth="1"/>
    <col min="13571" max="13571" width="5.7109375" style="792" customWidth="1"/>
    <col min="13572" max="13572" width="9" style="792" customWidth="1"/>
    <col min="13573" max="13573" width="10.42578125" style="792" customWidth="1"/>
    <col min="13574" max="13574" width="10.7109375" style="792" customWidth="1"/>
    <col min="13575" max="13823" width="9.140625" style="792"/>
    <col min="13824" max="13824" width="4.5703125" style="792" customWidth="1"/>
    <col min="13825" max="13825" width="9.28515625" style="792" customWidth="1"/>
    <col min="13826" max="13826" width="41" style="792" customWidth="1"/>
    <col min="13827" max="13827" width="5.7109375" style="792" customWidth="1"/>
    <col min="13828" max="13828" width="9" style="792" customWidth="1"/>
    <col min="13829" max="13829" width="10.42578125" style="792" customWidth="1"/>
    <col min="13830" max="13830" width="10.7109375" style="792" customWidth="1"/>
    <col min="13831" max="14079" width="9.140625" style="792"/>
    <col min="14080" max="14080" width="4.5703125" style="792" customWidth="1"/>
    <col min="14081" max="14081" width="9.28515625" style="792" customWidth="1"/>
    <col min="14082" max="14082" width="41" style="792" customWidth="1"/>
    <col min="14083" max="14083" width="5.7109375" style="792" customWidth="1"/>
    <col min="14084" max="14084" width="9" style="792" customWidth="1"/>
    <col min="14085" max="14085" width="10.42578125" style="792" customWidth="1"/>
    <col min="14086" max="14086" width="10.7109375" style="792" customWidth="1"/>
    <col min="14087" max="14335" width="9.140625" style="792"/>
    <col min="14336" max="14336" width="4.5703125" style="792" customWidth="1"/>
    <col min="14337" max="14337" width="9.28515625" style="792" customWidth="1"/>
    <col min="14338" max="14338" width="41" style="792" customWidth="1"/>
    <col min="14339" max="14339" width="5.7109375" style="792" customWidth="1"/>
    <col min="14340" max="14340" width="9" style="792" customWidth="1"/>
    <col min="14341" max="14341" width="10.42578125" style="792" customWidth="1"/>
    <col min="14342" max="14342" width="10.7109375" style="792" customWidth="1"/>
    <col min="14343" max="14591" width="9.140625" style="792"/>
    <col min="14592" max="14592" width="4.5703125" style="792" customWidth="1"/>
    <col min="14593" max="14593" width="9.28515625" style="792" customWidth="1"/>
    <col min="14594" max="14594" width="41" style="792" customWidth="1"/>
    <col min="14595" max="14595" width="5.7109375" style="792" customWidth="1"/>
    <col min="14596" max="14596" width="9" style="792" customWidth="1"/>
    <col min="14597" max="14597" width="10.42578125" style="792" customWidth="1"/>
    <col min="14598" max="14598" width="10.7109375" style="792" customWidth="1"/>
    <col min="14599" max="14847" width="9.140625" style="792"/>
    <col min="14848" max="14848" width="4.5703125" style="792" customWidth="1"/>
    <col min="14849" max="14849" width="9.28515625" style="792" customWidth="1"/>
    <col min="14850" max="14850" width="41" style="792" customWidth="1"/>
    <col min="14851" max="14851" width="5.7109375" style="792" customWidth="1"/>
    <col min="14852" max="14852" width="9" style="792" customWidth="1"/>
    <col min="14853" max="14853" width="10.42578125" style="792" customWidth="1"/>
    <col min="14854" max="14854" width="10.7109375" style="792" customWidth="1"/>
    <col min="14855" max="15103" width="9.140625" style="792"/>
    <col min="15104" max="15104" width="4.5703125" style="792" customWidth="1"/>
    <col min="15105" max="15105" width="9.28515625" style="792" customWidth="1"/>
    <col min="15106" max="15106" width="41" style="792" customWidth="1"/>
    <col min="15107" max="15107" width="5.7109375" style="792" customWidth="1"/>
    <col min="15108" max="15108" width="9" style="792" customWidth="1"/>
    <col min="15109" max="15109" width="10.42578125" style="792" customWidth="1"/>
    <col min="15110" max="15110" width="10.7109375" style="792" customWidth="1"/>
    <col min="15111" max="15359" width="9.140625" style="792"/>
    <col min="15360" max="15360" width="4.5703125" style="792" customWidth="1"/>
    <col min="15361" max="15361" width="9.28515625" style="792" customWidth="1"/>
    <col min="15362" max="15362" width="41" style="792" customWidth="1"/>
    <col min="15363" max="15363" width="5.7109375" style="792" customWidth="1"/>
    <col min="15364" max="15364" width="9" style="792" customWidth="1"/>
    <col min="15365" max="15365" width="10.42578125" style="792" customWidth="1"/>
    <col min="15366" max="15366" width="10.7109375" style="792" customWidth="1"/>
    <col min="15367" max="15615" width="9.140625" style="792"/>
    <col min="15616" max="15616" width="4.5703125" style="792" customWidth="1"/>
    <col min="15617" max="15617" width="9.28515625" style="792" customWidth="1"/>
    <col min="15618" max="15618" width="41" style="792" customWidth="1"/>
    <col min="15619" max="15619" width="5.7109375" style="792" customWidth="1"/>
    <col min="15620" max="15620" width="9" style="792" customWidth="1"/>
    <col min="15621" max="15621" width="10.42578125" style="792" customWidth="1"/>
    <col min="15622" max="15622" width="10.7109375" style="792" customWidth="1"/>
    <col min="15623" max="15871" width="9.140625" style="792"/>
    <col min="15872" max="15872" width="4.5703125" style="792" customWidth="1"/>
    <col min="15873" max="15873" width="9.28515625" style="792" customWidth="1"/>
    <col min="15874" max="15874" width="41" style="792" customWidth="1"/>
    <col min="15875" max="15875" width="5.7109375" style="792" customWidth="1"/>
    <col min="15876" max="15876" width="9" style="792" customWidth="1"/>
    <col min="15877" max="15877" width="10.42578125" style="792" customWidth="1"/>
    <col min="15878" max="15878" width="10.7109375" style="792" customWidth="1"/>
    <col min="15879" max="16127" width="9.140625" style="792"/>
    <col min="16128" max="16128" width="4.5703125" style="792" customWidth="1"/>
    <col min="16129" max="16129" width="9.28515625" style="792" customWidth="1"/>
    <col min="16130" max="16130" width="41" style="792" customWidth="1"/>
    <col min="16131" max="16131" width="5.7109375" style="792" customWidth="1"/>
    <col min="16132" max="16132" width="9" style="792" customWidth="1"/>
    <col min="16133" max="16133" width="10.42578125" style="792" customWidth="1"/>
    <col min="16134" max="16134" width="10.7109375" style="792" customWidth="1"/>
    <col min="16135" max="16384" width="9.140625" style="792"/>
  </cols>
  <sheetData>
    <row r="1" spans="1:252" ht="15.75" x14ac:dyDescent="0.25">
      <c r="A1" s="1201" t="s">
        <v>1486</v>
      </c>
      <c r="B1" s="1158"/>
      <c r="C1" s="1159"/>
      <c r="F1" s="1161"/>
      <c r="I1" s="792"/>
      <c r="J1" s="1163"/>
      <c r="L1" s="794"/>
      <c r="M1" s="1163"/>
      <c r="N1" s="1163"/>
      <c r="O1" s="1163"/>
      <c r="P1" s="1163"/>
      <c r="Q1" s="1163"/>
      <c r="R1" s="1163"/>
      <c r="AM1" s="1000"/>
      <c r="AN1" s="1000"/>
      <c r="AO1" s="1000"/>
      <c r="AP1" s="1000"/>
      <c r="AQ1" s="1000"/>
      <c r="AR1" s="1000"/>
      <c r="AS1" s="1000"/>
      <c r="AT1" s="1000"/>
      <c r="AU1" s="1000"/>
      <c r="AV1" s="1000"/>
      <c r="AW1" s="1000"/>
      <c r="AX1" s="1000"/>
      <c r="AY1" s="1000"/>
      <c r="AZ1" s="1000"/>
      <c r="BA1" s="1000"/>
      <c r="BB1" s="1000"/>
      <c r="BC1" s="1000"/>
      <c r="BD1" s="1000"/>
      <c r="BE1" s="1000"/>
      <c r="BF1" s="1000"/>
      <c r="BG1" s="1000"/>
      <c r="BH1" s="1000"/>
      <c r="BI1" s="1000"/>
      <c r="BJ1" s="1000"/>
      <c r="BK1" s="1000"/>
      <c r="BL1" s="1000"/>
      <c r="BM1" s="1000"/>
      <c r="BN1" s="1000"/>
      <c r="BO1" s="1000"/>
      <c r="BP1" s="1000"/>
      <c r="BQ1" s="1000"/>
      <c r="BR1" s="1000"/>
      <c r="BS1" s="1000"/>
      <c r="BT1" s="1000"/>
      <c r="BU1" s="1000"/>
      <c r="BV1" s="1000"/>
      <c r="BW1" s="1000"/>
      <c r="BX1" s="1000"/>
      <c r="BY1" s="1000"/>
      <c r="BZ1" s="1000"/>
      <c r="CA1" s="1000"/>
      <c r="CB1" s="1164"/>
      <c r="CC1" s="1164"/>
      <c r="CD1" s="1164"/>
      <c r="CE1" s="1164"/>
      <c r="CF1" s="1164"/>
      <c r="CG1" s="1164"/>
      <c r="CH1" s="1164"/>
      <c r="CI1" s="1164"/>
      <c r="CJ1" s="1164"/>
      <c r="CK1" s="1164"/>
      <c r="CL1" s="1164"/>
      <c r="CM1" s="1164"/>
      <c r="CN1" s="1164"/>
      <c r="CO1" s="1164"/>
      <c r="CP1" s="1164"/>
      <c r="CQ1" s="1164"/>
      <c r="CR1" s="1164"/>
      <c r="CS1" s="1164"/>
      <c r="CT1" s="1164"/>
      <c r="CU1" s="1164"/>
      <c r="CV1" s="1164"/>
      <c r="CW1" s="1164"/>
      <c r="CX1" s="1164"/>
      <c r="CY1" s="1164"/>
      <c r="CZ1" s="1164"/>
      <c r="DA1" s="1164"/>
      <c r="DB1" s="1164"/>
      <c r="DC1" s="1164"/>
      <c r="DD1" s="1164"/>
      <c r="DE1" s="1164"/>
      <c r="DF1" s="1164"/>
      <c r="DG1" s="1164"/>
      <c r="DH1" s="1164"/>
      <c r="DI1" s="1164"/>
      <c r="DJ1" s="1164"/>
      <c r="DK1" s="1164"/>
      <c r="DL1" s="1164"/>
      <c r="DM1" s="1164"/>
      <c r="DN1" s="1164"/>
      <c r="DO1" s="1164"/>
      <c r="DP1" s="1164"/>
      <c r="DQ1" s="1164"/>
      <c r="DR1" s="1164"/>
      <c r="DS1" s="1164"/>
      <c r="DT1" s="1164"/>
      <c r="DU1" s="1164"/>
      <c r="DV1" s="1164"/>
      <c r="DW1" s="1164"/>
      <c r="DX1" s="1164"/>
      <c r="DY1" s="1164"/>
      <c r="DZ1" s="1164"/>
      <c r="EA1" s="1164"/>
      <c r="EB1" s="1164"/>
      <c r="EC1" s="1164"/>
      <c r="ED1" s="1164"/>
      <c r="EE1" s="1164"/>
      <c r="EF1" s="1164"/>
      <c r="EG1" s="1164"/>
      <c r="EH1" s="1164"/>
      <c r="EI1" s="1164"/>
      <c r="EJ1" s="1164"/>
      <c r="EK1" s="1164"/>
      <c r="EL1" s="1164"/>
      <c r="EM1" s="1164"/>
      <c r="EN1" s="1164"/>
      <c r="EO1" s="1164"/>
      <c r="EP1" s="1164"/>
      <c r="EQ1" s="1164"/>
      <c r="ER1" s="1164"/>
      <c r="ES1" s="1164"/>
      <c r="ET1" s="1164"/>
      <c r="EU1" s="1164"/>
      <c r="EV1" s="1164"/>
      <c r="EW1" s="1164"/>
      <c r="EX1" s="1164"/>
      <c r="EY1" s="1164"/>
      <c r="EZ1" s="1164"/>
      <c r="FA1" s="1164"/>
      <c r="FB1" s="1164"/>
      <c r="FC1" s="1164"/>
      <c r="FD1" s="1164"/>
      <c r="FE1" s="1164"/>
      <c r="FF1" s="1164"/>
      <c r="FG1" s="1164"/>
      <c r="FH1" s="1164"/>
      <c r="FI1" s="1164"/>
      <c r="FJ1" s="1164"/>
      <c r="FK1" s="1164"/>
      <c r="FL1" s="1164"/>
      <c r="FM1" s="1164"/>
      <c r="FN1" s="1164"/>
      <c r="FO1" s="1164"/>
      <c r="FP1" s="1164"/>
      <c r="FQ1" s="1164"/>
      <c r="FR1" s="1164"/>
      <c r="FS1" s="1164"/>
      <c r="FT1" s="1164"/>
      <c r="FU1" s="1164"/>
      <c r="FV1" s="1164"/>
      <c r="FW1" s="1164"/>
      <c r="FX1" s="1164"/>
      <c r="FY1" s="1164"/>
      <c r="FZ1" s="1164"/>
      <c r="GA1" s="1164"/>
      <c r="GB1" s="1164"/>
      <c r="GC1" s="1164"/>
      <c r="GD1" s="1164"/>
      <c r="GE1" s="1164"/>
      <c r="GF1" s="1164"/>
      <c r="GG1" s="1164"/>
      <c r="GH1" s="1164"/>
      <c r="GI1" s="1164"/>
      <c r="GJ1" s="1164"/>
      <c r="GK1" s="1164"/>
      <c r="GL1" s="1164"/>
      <c r="GM1" s="1164"/>
      <c r="GN1" s="1164"/>
      <c r="GO1" s="1164"/>
      <c r="GP1" s="1164"/>
      <c r="GQ1" s="1164"/>
      <c r="GR1" s="1164"/>
      <c r="GS1" s="1164"/>
      <c r="GT1" s="1164"/>
      <c r="GU1" s="1164"/>
      <c r="GV1" s="1164"/>
      <c r="GW1" s="1164"/>
      <c r="GX1" s="1164"/>
      <c r="GY1" s="1164"/>
      <c r="GZ1" s="1164"/>
      <c r="HA1" s="1164"/>
      <c r="HB1" s="1164"/>
      <c r="HC1" s="1164"/>
      <c r="HD1" s="1164"/>
      <c r="HE1" s="1164"/>
      <c r="HF1" s="1164"/>
      <c r="HG1" s="1164"/>
      <c r="HH1" s="1164"/>
      <c r="HI1" s="1164"/>
      <c r="HJ1" s="1164"/>
      <c r="HK1" s="1164"/>
      <c r="HL1" s="1164"/>
      <c r="HM1" s="1164"/>
      <c r="HN1" s="1164"/>
      <c r="HO1" s="1164"/>
      <c r="HP1" s="1164"/>
      <c r="HQ1" s="1164"/>
      <c r="HR1" s="1164"/>
      <c r="HS1" s="1164"/>
      <c r="HT1" s="1164"/>
      <c r="HU1" s="1164"/>
      <c r="HV1" s="1164"/>
      <c r="HW1" s="1164"/>
      <c r="HX1" s="1164"/>
      <c r="HY1" s="1164"/>
      <c r="HZ1" s="1164"/>
      <c r="IA1" s="1164"/>
      <c r="IB1" s="1164"/>
      <c r="IC1" s="1164"/>
      <c r="ID1" s="1164"/>
      <c r="IE1" s="1164"/>
      <c r="IF1" s="1164"/>
      <c r="IG1" s="1164"/>
      <c r="IH1" s="1164"/>
      <c r="II1" s="1164"/>
      <c r="IJ1" s="1164"/>
      <c r="IK1" s="1164"/>
      <c r="IL1" s="1164"/>
      <c r="IM1" s="1164"/>
      <c r="IN1" s="1164"/>
      <c r="IO1" s="1164"/>
      <c r="IP1" s="1164"/>
      <c r="IQ1" s="1164"/>
      <c r="IR1" s="1164"/>
    </row>
    <row r="2" spans="1:252" ht="15.75" x14ac:dyDescent="0.25">
      <c r="A2" s="1201" t="s">
        <v>428</v>
      </c>
      <c r="B2" s="1166"/>
      <c r="C2" s="1001"/>
      <c r="F2" s="1161"/>
      <c r="I2" s="792"/>
      <c r="J2" s="1163"/>
      <c r="M2" s="1163"/>
      <c r="N2" s="1163"/>
      <c r="O2" s="1163"/>
      <c r="P2" s="1163"/>
      <c r="Q2" s="1163"/>
      <c r="R2" s="1163"/>
      <c r="AM2" s="1000"/>
      <c r="AN2" s="1000"/>
      <c r="AO2" s="1000"/>
      <c r="AP2" s="1000"/>
      <c r="AQ2" s="1000"/>
      <c r="AR2" s="1000"/>
      <c r="AS2" s="1000"/>
      <c r="AT2" s="1000"/>
      <c r="AU2" s="1000"/>
      <c r="AV2" s="1000"/>
      <c r="AW2" s="1000"/>
      <c r="AX2" s="1000"/>
      <c r="AY2" s="1000"/>
      <c r="AZ2" s="1000"/>
      <c r="BA2" s="1000"/>
      <c r="BB2" s="1000"/>
      <c r="BC2" s="1000"/>
      <c r="BD2" s="1000"/>
      <c r="BE2" s="1000"/>
      <c r="BF2" s="1000"/>
      <c r="BG2" s="1000"/>
      <c r="BH2" s="1000"/>
      <c r="BI2" s="1000"/>
      <c r="BJ2" s="1000"/>
      <c r="BK2" s="1000"/>
      <c r="BL2" s="1000"/>
      <c r="BM2" s="1000"/>
      <c r="BN2" s="1000"/>
      <c r="BO2" s="1000"/>
      <c r="BP2" s="1000"/>
      <c r="BQ2" s="1000"/>
      <c r="BR2" s="1000"/>
      <c r="BS2" s="1000"/>
      <c r="BT2" s="1000"/>
      <c r="BU2" s="1000"/>
      <c r="BV2" s="1000"/>
      <c r="BW2" s="1000"/>
      <c r="BX2" s="1000"/>
      <c r="BY2" s="1000"/>
      <c r="BZ2" s="1000"/>
      <c r="CA2" s="1000"/>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row>
    <row r="3" spans="1:252" ht="15.75" x14ac:dyDescent="0.25">
      <c r="A3" s="1202" t="s">
        <v>1660</v>
      </c>
      <c r="B3" s="1166"/>
      <c r="C3" s="1001"/>
      <c r="F3" s="1161"/>
      <c r="I3" s="792"/>
      <c r="J3" s="1163"/>
      <c r="M3" s="1163"/>
      <c r="N3" s="1163"/>
      <c r="O3" s="1163"/>
      <c r="P3" s="1163"/>
      <c r="Q3" s="1163"/>
      <c r="R3" s="1163"/>
      <c r="AM3" s="1000"/>
      <c r="AN3" s="1000"/>
      <c r="AO3" s="1000"/>
      <c r="AP3" s="1000"/>
      <c r="AQ3" s="1000"/>
      <c r="AR3" s="1000"/>
      <c r="AS3" s="1000"/>
      <c r="AT3" s="1000"/>
      <c r="AU3" s="1000"/>
      <c r="AV3" s="1000"/>
      <c r="AW3" s="1000"/>
      <c r="AX3" s="1000"/>
      <c r="AY3" s="1000"/>
      <c r="AZ3" s="1000"/>
      <c r="BA3" s="1000"/>
      <c r="BB3" s="1000"/>
      <c r="BC3" s="1000"/>
      <c r="BD3" s="1000"/>
      <c r="BE3" s="1000"/>
      <c r="BF3" s="1000"/>
      <c r="BG3" s="1000"/>
      <c r="BH3" s="1000"/>
      <c r="BI3" s="1000"/>
      <c r="BJ3" s="1000"/>
      <c r="BK3" s="1000"/>
      <c r="BL3" s="1000"/>
      <c r="BM3" s="1000"/>
      <c r="BN3" s="1000"/>
      <c r="BO3" s="1000"/>
      <c r="BP3" s="1000"/>
      <c r="BQ3" s="1000"/>
      <c r="BR3" s="1000"/>
      <c r="BS3" s="1000"/>
      <c r="BT3" s="1000"/>
      <c r="BU3" s="1000"/>
      <c r="BV3" s="1000"/>
      <c r="BW3" s="1000"/>
      <c r="BX3" s="1000"/>
      <c r="BY3" s="1000"/>
      <c r="BZ3" s="1000"/>
      <c r="CA3" s="1000"/>
      <c r="CB3" s="1164"/>
      <c r="CC3" s="1164"/>
      <c r="CD3" s="1164"/>
      <c r="CE3" s="1164"/>
      <c r="CF3" s="1164"/>
      <c r="CG3" s="1164"/>
      <c r="CH3" s="1164"/>
      <c r="CI3" s="1164"/>
      <c r="CJ3" s="1164"/>
      <c r="CK3" s="1164"/>
      <c r="CL3" s="1164"/>
      <c r="CM3" s="1164"/>
      <c r="CN3" s="1164"/>
      <c r="CO3" s="1164"/>
      <c r="CP3" s="1164"/>
      <c r="CQ3" s="1164"/>
      <c r="CR3" s="1164"/>
      <c r="CS3" s="1164"/>
      <c r="CT3" s="1164"/>
      <c r="CU3" s="1164"/>
      <c r="CV3" s="1164"/>
      <c r="CW3" s="1164"/>
      <c r="CX3" s="1164"/>
      <c r="CY3" s="1164"/>
      <c r="CZ3" s="1164"/>
      <c r="DA3" s="1164"/>
      <c r="DB3" s="1164"/>
      <c r="DC3" s="1164"/>
      <c r="DD3" s="1164"/>
      <c r="DE3" s="1164"/>
      <c r="DF3" s="1164"/>
      <c r="DG3" s="1164"/>
      <c r="DH3" s="1164"/>
      <c r="DI3" s="1164"/>
      <c r="DJ3" s="1164"/>
      <c r="DK3" s="1164"/>
      <c r="DL3" s="1164"/>
      <c r="DM3" s="1164"/>
      <c r="DN3" s="1164"/>
      <c r="DO3" s="1164"/>
      <c r="DP3" s="1164"/>
      <c r="DQ3" s="1164"/>
      <c r="DR3" s="1164"/>
      <c r="DS3" s="1164"/>
      <c r="DT3" s="1164"/>
      <c r="DU3" s="1164"/>
      <c r="DV3" s="1164"/>
      <c r="DW3" s="1164"/>
      <c r="DX3" s="1164"/>
      <c r="DY3" s="1164"/>
      <c r="DZ3" s="1164"/>
      <c r="EA3" s="1164"/>
      <c r="EB3" s="1164"/>
      <c r="EC3" s="1164"/>
      <c r="ED3" s="1164"/>
      <c r="EE3" s="1164"/>
      <c r="EF3" s="1164"/>
      <c r="EG3" s="1164"/>
      <c r="EH3" s="1164"/>
      <c r="EI3" s="1164"/>
      <c r="EJ3" s="1164"/>
      <c r="EK3" s="1164"/>
      <c r="EL3" s="1164"/>
      <c r="EM3" s="1164"/>
      <c r="EN3" s="1164"/>
      <c r="EO3" s="1164"/>
      <c r="EP3" s="1164"/>
      <c r="EQ3" s="1164"/>
      <c r="ER3" s="1164"/>
      <c r="ES3" s="1164"/>
      <c r="ET3" s="1164"/>
      <c r="EU3" s="1164"/>
      <c r="EV3" s="1164"/>
      <c r="EW3" s="1164"/>
      <c r="EX3" s="1164"/>
      <c r="EY3" s="1164"/>
      <c r="EZ3" s="1164"/>
      <c r="FA3" s="1164"/>
      <c r="FB3" s="1164"/>
      <c r="FC3" s="1164"/>
      <c r="FD3" s="1164"/>
      <c r="FE3" s="1164"/>
      <c r="FF3" s="1164"/>
      <c r="FG3" s="1164"/>
      <c r="FH3" s="1164"/>
      <c r="FI3" s="1164"/>
      <c r="FJ3" s="1164"/>
      <c r="FK3" s="1164"/>
      <c r="FL3" s="1164"/>
      <c r="FM3" s="1164"/>
      <c r="FN3" s="1164"/>
      <c r="FO3" s="1164"/>
      <c r="FP3" s="1164"/>
      <c r="FQ3" s="1164"/>
      <c r="FR3" s="1164"/>
      <c r="FS3" s="1164"/>
      <c r="FT3" s="1164"/>
      <c r="FU3" s="1164"/>
      <c r="FV3" s="1164"/>
      <c r="FW3" s="1164"/>
      <c r="FX3" s="1164"/>
      <c r="FY3" s="1164"/>
      <c r="FZ3" s="1164"/>
      <c r="GA3" s="1164"/>
      <c r="GB3" s="1164"/>
      <c r="GC3" s="1164"/>
      <c r="GD3" s="1164"/>
      <c r="GE3" s="1164"/>
      <c r="GF3" s="1164"/>
      <c r="GG3" s="1164"/>
      <c r="GH3" s="1164"/>
      <c r="GI3" s="1164"/>
      <c r="GJ3" s="1164"/>
      <c r="GK3" s="1164"/>
      <c r="GL3" s="1164"/>
      <c r="GM3" s="1164"/>
      <c r="GN3" s="1164"/>
      <c r="GO3" s="1164"/>
      <c r="GP3" s="1164"/>
      <c r="GQ3" s="1164"/>
      <c r="GR3" s="1164"/>
      <c r="GS3" s="1164"/>
      <c r="GT3" s="1164"/>
      <c r="GU3" s="1164"/>
      <c r="GV3" s="1164"/>
      <c r="GW3" s="1164"/>
      <c r="GX3" s="1164"/>
      <c r="GY3" s="1164"/>
      <c r="GZ3" s="1164"/>
      <c r="HA3" s="1164"/>
      <c r="HB3" s="1164"/>
      <c r="HC3" s="1164"/>
      <c r="HD3" s="1164"/>
      <c r="HE3" s="1164"/>
      <c r="HF3" s="1164"/>
      <c r="HG3" s="1164"/>
      <c r="HH3" s="1164"/>
      <c r="HI3" s="1164"/>
      <c r="HJ3" s="1164"/>
      <c r="HK3" s="1164"/>
      <c r="HL3" s="1164"/>
      <c r="HM3" s="1164"/>
      <c r="HN3" s="1164"/>
      <c r="HO3" s="1164"/>
      <c r="HP3" s="1164"/>
      <c r="HQ3" s="1164"/>
      <c r="HR3" s="1164"/>
      <c r="HS3" s="1164"/>
      <c r="HT3" s="1164"/>
      <c r="HU3" s="1164"/>
      <c r="HV3" s="1164"/>
      <c r="HW3" s="1164"/>
      <c r="HX3" s="1164"/>
      <c r="HY3" s="1164"/>
      <c r="HZ3" s="1164"/>
      <c r="IA3" s="1164"/>
      <c r="IB3" s="1164"/>
      <c r="IC3" s="1164"/>
      <c r="ID3" s="1164"/>
      <c r="IE3" s="1164"/>
      <c r="IF3" s="1164"/>
      <c r="IG3" s="1164"/>
      <c r="IH3" s="1164"/>
      <c r="II3" s="1164"/>
      <c r="IJ3" s="1164"/>
      <c r="IK3" s="1164"/>
      <c r="IL3" s="1164"/>
      <c r="IM3" s="1164"/>
      <c r="IN3" s="1164"/>
      <c r="IO3" s="1164"/>
      <c r="IP3" s="1164"/>
      <c r="IQ3" s="1164"/>
      <c r="IR3" s="1164"/>
    </row>
    <row r="4" spans="1:252" ht="15.75" x14ac:dyDescent="0.25">
      <c r="A4" s="1165"/>
      <c r="B4" s="1166"/>
      <c r="C4" s="1001"/>
      <c r="F4" s="1161"/>
      <c r="G4" s="1162"/>
      <c r="I4" s="792"/>
      <c r="J4" s="1163"/>
      <c r="M4" s="1163"/>
      <c r="N4" s="1163"/>
      <c r="O4" s="1163"/>
      <c r="P4" s="1163"/>
      <c r="Q4" s="1163"/>
      <c r="R4" s="1163"/>
      <c r="AM4" s="1000"/>
      <c r="AN4" s="1000"/>
      <c r="AO4" s="1000"/>
      <c r="AP4" s="1000"/>
      <c r="AQ4" s="1000"/>
      <c r="AR4" s="1000"/>
      <c r="AS4" s="1000"/>
      <c r="AT4" s="1000"/>
      <c r="AU4" s="1000"/>
      <c r="AV4" s="1000"/>
      <c r="AW4" s="1000"/>
      <c r="AX4" s="1000"/>
      <c r="AY4" s="1000"/>
      <c r="AZ4" s="1000"/>
      <c r="BA4" s="1000"/>
      <c r="BB4" s="1000"/>
      <c r="BC4" s="1000"/>
      <c r="BD4" s="1000"/>
      <c r="BE4" s="1000"/>
      <c r="BF4" s="1000"/>
      <c r="BG4" s="1000"/>
      <c r="BH4" s="1000"/>
      <c r="BI4" s="1000"/>
      <c r="BJ4" s="1000"/>
      <c r="BK4" s="1000"/>
      <c r="BL4" s="1000"/>
      <c r="BM4" s="1000"/>
      <c r="BN4" s="1000"/>
      <c r="BO4" s="1000"/>
      <c r="BP4" s="1000"/>
      <c r="BQ4" s="1000"/>
      <c r="BR4" s="1000"/>
      <c r="BS4" s="1000"/>
      <c r="BT4" s="1000"/>
      <c r="BU4" s="1000"/>
      <c r="BV4" s="1000"/>
      <c r="BW4" s="1000"/>
      <c r="BX4" s="1000"/>
      <c r="BY4" s="1000"/>
      <c r="BZ4" s="1000"/>
      <c r="CA4" s="1000"/>
      <c r="CB4" s="1164"/>
      <c r="CC4" s="1164"/>
      <c r="CD4" s="1164"/>
      <c r="CE4" s="1164"/>
      <c r="CF4" s="1164"/>
      <c r="CG4" s="1164"/>
      <c r="CH4" s="1164"/>
      <c r="CI4" s="1164"/>
      <c r="CJ4" s="1164"/>
      <c r="CK4" s="1164"/>
      <c r="CL4" s="1164"/>
      <c r="CM4" s="1164"/>
      <c r="CN4" s="1164"/>
      <c r="CO4" s="1164"/>
      <c r="CP4" s="1164"/>
      <c r="CQ4" s="1164"/>
      <c r="CR4" s="1164"/>
      <c r="CS4" s="1164"/>
      <c r="CT4" s="1164"/>
      <c r="CU4" s="1164"/>
      <c r="CV4" s="1164"/>
      <c r="CW4" s="1164"/>
      <c r="CX4" s="1164"/>
      <c r="CY4" s="1164"/>
      <c r="CZ4" s="1164"/>
      <c r="DA4" s="1164"/>
      <c r="DB4" s="1164"/>
      <c r="DC4" s="1164"/>
      <c r="DD4" s="1164"/>
      <c r="DE4" s="1164"/>
      <c r="DF4" s="1164"/>
      <c r="DG4" s="1164"/>
      <c r="DH4" s="1164"/>
      <c r="DI4" s="1164"/>
      <c r="DJ4" s="1164"/>
      <c r="DK4" s="1164"/>
      <c r="DL4" s="1164"/>
      <c r="DM4" s="1164"/>
      <c r="DN4" s="1164"/>
      <c r="DO4" s="1164"/>
      <c r="DP4" s="1164"/>
      <c r="DQ4" s="1164"/>
      <c r="DR4" s="1164"/>
      <c r="DS4" s="1164"/>
      <c r="DT4" s="1164"/>
      <c r="DU4" s="1164"/>
      <c r="DV4" s="1164"/>
      <c r="DW4" s="1164"/>
      <c r="DX4" s="1164"/>
      <c r="DY4" s="1164"/>
      <c r="DZ4" s="1164"/>
      <c r="EA4" s="1164"/>
      <c r="EB4" s="1164"/>
      <c r="EC4" s="1164"/>
      <c r="ED4" s="1164"/>
      <c r="EE4" s="1164"/>
      <c r="EF4" s="1164"/>
      <c r="EG4" s="1164"/>
      <c r="EH4" s="1164"/>
      <c r="EI4" s="1164"/>
      <c r="EJ4" s="1164"/>
      <c r="EK4" s="1164"/>
      <c r="EL4" s="1164"/>
      <c r="EM4" s="1164"/>
      <c r="EN4" s="1164"/>
      <c r="EO4" s="1164"/>
      <c r="EP4" s="1164"/>
      <c r="EQ4" s="1164"/>
      <c r="ER4" s="1164"/>
      <c r="ES4" s="1164"/>
      <c r="ET4" s="1164"/>
      <c r="EU4" s="1164"/>
      <c r="EV4" s="1164"/>
      <c r="EW4" s="1164"/>
      <c r="EX4" s="1164"/>
      <c r="EY4" s="1164"/>
      <c r="EZ4" s="1164"/>
      <c r="FA4" s="1164"/>
      <c r="FB4" s="1164"/>
      <c r="FC4" s="1164"/>
      <c r="FD4" s="1164"/>
      <c r="FE4" s="1164"/>
      <c r="FF4" s="1164"/>
      <c r="FG4" s="1164"/>
      <c r="FH4" s="1164"/>
      <c r="FI4" s="1164"/>
      <c r="FJ4" s="1164"/>
      <c r="FK4" s="1164"/>
      <c r="FL4" s="1164"/>
      <c r="FM4" s="1164"/>
      <c r="FN4" s="1164"/>
      <c r="FO4" s="1164"/>
      <c r="FP4" s="1164"/>
      <c r="FQ4" s="1164"/>
      <c r="FR4" s="1164"/>
      <c r="FS4" s="1164"/>
      <c r="FT4" s="1164"/>
      <c r="FU4" s="1164"/>
      <c r="FV4" s="1164"/>
      <c r="FW4" s="1164"/>
      <c r="FX4" s="1164"/>
      <c r="FY4" s="1164"/>
      <c r="FZ4" s="1164"/>
      <c r="GA4" s="1164"/>
      <c r="GB4" s="1164"/>
      <c r="GC4" s="1164"/>
      <c r="GD4" s="1164"/>
      <c r="GE4" s="1164"/>
      <c r="GF4" s="1164"/>
      <c r="GG4" s="1164"/>
      <c r="GH4" s="1164"/>
      <c r="GI4" s="1164"/>
      <c r="GJ4" s="1164"/>
      <c r="GK4" s="1164"/>
      <c r="GL4" s="1164"/>
      <c r="GM4" s="1164"/>
      <c r="GN4" s="1164"/>
      <c r="GO4" s="1164"/>
      <c r="GP4" s="1164"/>
      <c r="GQ4" s="1164"/>
      <c r="GR4" s="1164"/>
      <c r="GS4" s="1164"/>
      <c r="GT4" s="1164"/>
      <c r="GU4" s="1164"/>
      <c r="GV4" s="1164"/>
      <c r="GW4" s="1164"/>
      <c r="GX4" s="1164"/>
      <c r="GY4" s="1164"/>
      <c r="GZ4" s="1164"/>
      <c r="HA4" s="1164"/>
      <c r="HB4" s="1164"/>
      <c r="HC4" s="1164"/>
      <c r="HD4" s="1164"/>
      <c r="HE4" s="1164"/>
      <c r="HF4" s="1164"/>
      <c r="HG4" s="1164"/>
      <c r="HH4" s="1164"/>
      <c r="HI4" s="1164"/>
      <c r="HJ4" s="1164"/>
      <c r="HK4" s="1164"/>
      <c r="HL4" s="1164"/>
      <c r="HM4" s="1164"/>
      <c r="HN4" s="1164"/>
      <c r="HO4" s="1164"/>
      <c r="HP4" s="1164"/>
      <c r="HQ4" s="1164"/>
      <c r="HR4" s="1164"/>
      <c r="HS4" s="1164"/>
      <c r="HT4" s="1164"/>
      <c r="HU4" s="1164"/>
      <c r="HV4" s="1164"/>
      <c r="HW4" s="1164"/>
      <c r="HX4" s="1164"/>
      <c r="HY4" s="1164"/>
      <c r="HZ4" s="1164"/>
      <c r="IA4" s="1164"/>
      <c r="IB4" s="1164"/>
      <c r="IC4" s="1164"/>
      <c r="ID4" s="1164"/>
      <c r="IE4" s="1164"/>
      <c r="IF4" s="1164"/>
      <c r="IG4" s="1164"/>
      <c r="IH4" s="1164"/>
      <c r="II4" s="1164"/>
      <c r="IJ4" s="1164"/>
      <c r="IK4" s="1164"/>
      <c r="IL4" s="1164"/>
      <c r="IM4" s="1164"/>
      <c r="IN4" s="1164"/>
      <c r="IO4" s="1164"/>
      <c r="IP4" s="1164"/>
      <c r="IQ4" s="1164"/>
      <c r="IR4" s="1164"/>
    </row>
    <row r="5" spans="1:252" s="422" customFormat="1" ht="15" x14ac:dyDescent="0.25">
      <c r="A5" s="1090"/>
      <c r="B5" s="767" t="s">
        <v>0</v>
      </c>
      <c r="C5" s="769" t="s">
        <v>174</v>
      </c>
      <c r="D5" s="771"/>
      <c r="E5" s="768"/>
      <c r="F5" s="770"/>
      <c r="G5" s="771" t="s">
        <v>175</v>
      </c>
      <c r="K5" s="419"/>
    </row>
    <row r="6" spans="1:252" s="422" customFormat="1" ht="15" x14ac:dyDescent="0.25">
      <c r="A6" s="1090"/>
      <c r="B6" s="772"/>
      <c r="C6" s="773"/>
      <c r="D6" s="1081"/>
      <c r="E6" s="768"/>
      <c r="F6" s="770"/>
      <c r="G6" s="775"/>
      <c r="K6" s="419"/>
    </row>
    <row r="7" spans="1:252" s="422" customFormat="1" ht="15" x14ac:dyDescent="0.25">
      <c r="A7" s="1090"/>
      <c r="B7" s="776" t="s">
        <v>176</v>
      </c>
      <c r="C7" s="777" t="s">
        <v>301</v>
      </c>
      <c r="D7" s="1081"/>
      <c r="E7" s="768"/>
      <c r="F7" s="770"/>
      <c r="G7" s="770">
        <f>G34</f>
        <v>10000</v>
      </c>
      <c r="K7" s="419"/>
    </row>
    <row r="8" spans="1:252" s="422" customFormat="1" ht="15" x14ac:dyDescent="0.25">
      <c r="A8" s="1090"/>
      <c r="B8" s="776" t="s">
        <v>39</v>
      </c>
      <c r="C8" s="777" t="s">
        <v>316</v>
      </c>
      <c r="D8" s="1081"/>
      <c r="E8" s="768"/>
      <c r="F8" s="770"/>
      <c r="G8" s="770">
        <f>G47</f>
        <v>0</v>
      </c>
      <c r="K8" s="419"/>
    </row>
    <row r="9" spans="1:252" s="422" customFormat="1" ht="15" x14ac:dyDescent="0.25">
      <c r="A9" s="1090"/>
      <c r="B9" s="776" t="s">
        <v>72</v>
      </c>
      <c r="C9" s="777" t="s">
        <v>40</v>
      </c>
      <c r="D9" s="1081"/>
      <c r="E9" s="768"/>
      <c r="F9" s="770"/>
      <c r="G9" s="775">
        <f>G60</f>
        <v>0</v>
      </c>
      <c r="K9" s="419"/>
    </row>
    <row r="10" spans="1:252" s="422" customFormat="1" ht="15" x14ac:dyDescent="0.25">
      <c r="A10" s="1090"/>
      <c r="B10" s="776" t="s">
        <v>100</v>
      </c>
      <c r="C10" s="777" t="s">
        <v>265</v>
      </c>
      <c r="D10" s="1081"/>
      <c r="E10" s="768"/>
      <c r="F10" s="770"/>
      <c r="G10" s="775">
        <f>G106</f>
        <v>0</v>
      </c>
      <c r="K10" s="419"/>
    </row>
    <row r="11" spans="1:252" s="422" customFormat="1" ht="15.75" thickBot="1" x14ac:dyDescent="0.3">
      <c r="A11" s="1092"/>
      <c r="B11" s="783">
        <v>7</v>
      </c>
      <c r="C11" s="1118" t="s">
        <v>168</v>
      </c>
      <c r="D11" s="1082"/>
      <c r="E11" s="784"/>
      <c r="F11" s="785"/>
      <c r="G11" s="785">
        <f>G114</f>
        <v>6750</v>
      </c>
      <c r="H11" s="419"/>
      <c r="K11" s="419"/>
    </row>
    <row r="12" spans="1:252" s="422" customFormat="1" ht="15" x14ac:dyDescent="0.25">
      <c r="A12" s="1091"/>
      <c r="B12" s="778" t="s">
        <v>178</v>
      </c>
      <c r="C12" s="779"/>
      <c r="D12" s="1081"/>
      <c r="E12" s="774"/>
      <c r="F12" s="770"/>
      <c r="G12" s="780">
        <f>SUM(G7:G11)</f>
        <v>16750</v>
      </c>
      <c r="K12" s="419"/>
    </row>
    <row r="13" spans="1:252" s="422" customFormat="1" ht="15.75" thickBot="1" x14ac:dyDescent="0.3">
      <c r="A13" s="1092"/>
      <c r="B13" s="787" t="s">
        <v>179</v>
      </c>
      <c r="C13" s="788"/>
      <c r="D13" s="1083"/>
      <c r="E13" s="789"/>
      <c r="F13" s="790"/>
      <c r="G13" s="790">
        <f>ROUND(G12*0.22,2)</f>
        <v>3685</v>
      </c>
      <c r="K13" s="419"/>
    </row>
    <row r="14" spans="1:252" s="422" customFormat="1" ht="15" x14ac:dyDescent="0.25">
      <c r="A14" s="1090"/>
      <c r="B14" s="781" t="s">
        <v>180</v>
      </c>
      <c r="C14" s="762"/>
      <c r="D14" s="1084"/>
      <c r="E14" s="761"/>
      <c r="F14" s="763"/>
      <c r="G14" s="763">
        <f>+G13+G12</f>
        <v>20435</v>
      </c>
      <c r="K14" s="419"/>
    </row>
    <row r="15" spans="1:252" ht="15.75" x14ac:dyDescent="0.25">
      <c r="A15" s="1165"/>
      <c r="B15" s="1166"/>
      <c r="C15" s="1001"/>
      <c r="F15" s="1161"/>
      <c r="G15" s="1162"/>
      <c r="I15" s="792"/>
      <c r="J15" s="1163"/>
      <c r="M15" s="1163"/>
      <c r="N15" s="1163"/>
      <c r="O15" s="1163"/>
      <c r="P15" s="1163"/>
      <c r="Q15" s="1163"/>
      <c r="R15" s="1163"/>
      <c r="AM15" s="1000"/>
      <c r="AN15" s="1000"/>
      <c r="AO15" s="1000"/>
      <c r="AP15" s="1000"/>
      <c r="AQ15" s="1000"/>
      <c r="AR15" s="1000"/>
      <c r="AS15" s="1000"/>
      <c r="AT15" s="1000"/>
      <c r="AU15" s="1000"/>
      <c r="AV15" s="1000"/>
      <c r="AW15" s="1000"/>
      <c r="AX15" s="1000"/>
      <c r="AY15" s="1000"/>
      <c r="AZ15" s="1000"/>
      <c r="BA15" s="1000"/>
      <c r="BB15" s="1000"/>
      <c r="BC15" s="1000"/>
      <c r="BD15" s="1000"/>
      <c r="BE15" s="1000"/>
      <c r="BF15" s="1000"/>
      <c r="BG15" s="1000"/>
      <c r="BH15" s="1000"/>
      <c r="BI15" s="1000"/>
      <c r="BJ15" s="1000"/>
      <c r="BK15" s="1000"/>
      <c r="BL15" s="1000"/>
      <c r="BM15" s="1000"/>
      <c r="BN15" s="1000"/>
      <c r="BO15" s="1000"/>
      <c r="BP15" s="1000"/>
      <c r="BQ15" s="1000"/>
      <c r="BR15" s="1000"/>
      <c r="BS15" s="1000"/>
      <c r="BT15" s="1000"/>
      <c r="BU15" s="1000"/>
      <c r="BV15" s="1000"/>
      <c r="BW15" s="1000"/>
      <c r="BX15" s="1000"/>
      <c r="BY15" s="1000"/>
      <c r="BZ15" s="1000"/>
      <c r="CA15" s="1000"/>
      <c r="CB15" s="1164"/>
      <c r="CC15" s="1164"/>
      <c r="CD15" s="1164"/>
      <c r="CE15" s="1164"/>
      <c r="CF15" s="1164"/>
      <c r="CG15" s="1164"/>
      <c r="CH15" s="1164"/>
      <c r="CI15" s="1164"/>
      <c r="CJ15" s="1164"/>
      <c r="CK15" s="1164"/>
      <c r="CL15" s="1164"/>
      <c r="CM15" s="1164"/>
      <c r="CN15" s="1164"/>
      <c r="CO15" s="1164"/>
      <c r="CP15" s="1164"/>
      <c r="CQ15" s="1164"/>
      <c r="CR15" s="1164"/>
      <c r="CS15" s="1164"/>
      <c r="CT15" s="1164"/>
      <c r="CU15" s="1164"/>
      <c r="CV15" s="1164"/>
      <c r="CW15" s="1164"/>
      <c r="CX15" s="1164"/>
      <c r="CY15" s="1164"/>
      <c r="CZ15" s="1164"/>
      <c r="DA15" s="1164"/>
      <c r="DB15" s="1164"/>
      <c r="DC15" s="1164"/>
      <c r="DD15" s="1164"/>
      <c r="DE15" s="1164"/>
      <c r="DF15" s="1164"/>
      <c r="DG15" s="1164"/>
      <c r="DH15" s="1164"/>
      <c r="DI15" s="1164"/>
      <c r="DJ15" s="1164"/>
      <c r="DK15" s="1164"/>
      <c r="DL15" s="1164"/>
      <c r="DM15" s="1164"/>
      <c r="DN15" s="1164"/>
      <c r="DO15" s="1164"/>
      <c r="DP15" s="1164"/>
      <c r="DQ15" s="1164"/>
      <c r="DR15" s="1164"/>
      <c r="DS15" s="1164"/>
      <c r="DT15" s="1164"/>
      <c r="DU15" s="1164"/>
      <c r="DV15" s="1164"/>
      <c r="DW15" s="1164"/>
      <c r="DX15" s="1164"/>
      <c r="DY15" s="1164"/>
      <c r="DZ15" s="1164"/>
      <c r="EA15" s="1164"/>
      <c r="EB15" s="1164"/>
      <c r="EC15" s="1164"/>
      <c r="ED15" s="1164"/>
      <c r="EE15" s="1164"/>
      <c r="EF15" s="1164"/>
      <c r="EG15" s="1164"/>
      <c r="EH15" s="1164"/>
      <c r="EI15" s="1164"/>
      <c r="EJ15" s="1164"/>
      <c r="EK15" s="1164"/>
      <c r="EL15" s="1164"/>
      <c r="EM15" s="1164"/>
      <c r="EN15" s="1164"/>
      <c r="EO15" s="1164"/>
      <c r="EP15" s="1164"/>
      <c r="EQ15" s="1164"/>
      <c r="ER15" s="1164"/>
      <c r="ES15" s="1164"/>
      <c r="ET15" s="1164"/>
      <c r="EU15" s="1164"/>
      <c r="EV15" s="1164"/>
      <c r="EW15" s="1164"/>
      <c r="EX15" s="1164"/>
      <c r="EY15" s="1164"/>
      <c r="EZ15" s="1164"/>
      <c r="FA15" s="1164"/>
      <c r="FB15" s="1164"/>
      <c r="FC15" s="1164"/>
      <c r="FD15" s="1164"/>
      <c r="FE15" s="1164"/>
      <c r="FF15" s="1164"/>
      <c r="FG15" s="1164"/>
      <c r="FH15" s="1164"/>
      <c r="FI15" s="1164"/>
      <c r="FJ15" s="1164"/>
      <c r="FK15" s="1164"/>
      <c r="FL15" s="1164"/>
      <c r="FM15" s="1164"/>
      <c r="FN15" s="1164"/>
      <c r="FO15" s="1164"/>
      <c r="FP15" s="1164"/>
      <c r="FQ15" s="1164"/>
      <c r="FR15" s="1164"/>
      <c r="FS15" s="1164"/>
      <c r="FT15" s="1164"/>
      <c r="FU15" s="1164"/>
      <c r="FV15" s="1164"/>
      <c r="FW15" s="1164"/>
      <c r="FX15" s="1164"/>
      <c r="FY15" s="1164"/>
      <c r="FZ15" s="1164"/>
      <c r="GA15" s="1164"/>
      <c r="GB15" s="1164"/>
      <c r="GC15" s="1164"/>
      <c r="GD15" s="1164"/>
      <c r="GE15" s="1164"/>
      <c r="GF15" s="1164"/>
      <c r="GG15" s="1164"/>
      <c r="GH15" s="1164"/>
      <c r="GI15" s="1164"/>
      <c r="GJ15" s="1164"/>
      <c r="GK15" s="1164"/>
      <c r="GL15" s="1164"/>
      <c r="GM15" s="1164"/>
      <c r="GN15" s="1164"/>
      <c r="GO15" s="1164"/>
      <c r="GP15" s="1164"/>
      <c r="GQ15" s="1164"/>
      <c r="GR15" s="1164"/>
      <c r="GS15" s="1164"/>
      <c r="GT15" s="1164"/>
      <c r="GU15" s="1164"/>
      <c r="GV15" s="1164"/>
      <c r="GW15" s="1164"/>
      <c r="GX15" s="1164"/>
      <c r="GY15" s="1164"/>
      <c r="GZ15" s="1164"/>
      <c r="HA15" s="1164"/>
      <c r="HB15" s="1164"/>
      <c r="HC15" s="1164"/>
      <c r="HD15" s="1164"/>
      <c r="HE15" s="1164"/>
      <c r="HF15" s="1164"/>
      <c r="HG15" s="1164"/>
      <c r="HH15" s="1164"/>
      <c r="HI15" s="1164"/>
      <c r="HJ15" s="1164"/>
      <c r="HK15" s="1164"/>
      <c r="HL15" s="1164"/>
      <c r="HM15" s="1164"/>
      <c r="HN15" s="1164"/>
      <c r="HO15" s="1164"/>
      <c r="HP15" s="1164"/>
      <c r="HQ15" s="1164"/>
      <c r="HR15" s="1164"/>
      <c r="HS15" s="1164"/>
      <c r="HT15" s="1164"/>
      <c r="HU15" s="1164"/>
      <c r="HV15" s="1164"/>
      <c r="HW15" s="1164"/>
      <c r="HX15" s="1164"/>
      <c r="HY15" s="1164"/>
      <c r="HZ15" s="1164"/>
      <c r="IA15" s="1164"/>
      <c r="IB15" s="1164"/>
      <c r="IC15" s="1164"/>
      <c r="ID15" s="1164"/>
      <c r="IE15" s="1164"/>
      <c r="IF15" s="1164"/>
      <c r="IG15" s="1164"/>
      <c r="IH15" s="1164"/>
      <c r="II15" s="1164"/>
      <c r="IJ15" s="1164"/>
      <c r="IK15" s="1164"/>
      <c r="IL15" s="1164"/>
      <c r="IM15" s="1164"/>
      <c r="IN15" s="1164"/>
      <c r="IO15" s="1164"/>
      <c r="IP15" s="1164"/>
      <c r="IQ15" s="1164"/>
      <c r="IR15" s="1164"/>
    </row>
    <row r="16" spans="1:252" ht="15.75" x14ac:dyDescent="0.25">
      <c r="A16" s="1165"/>
      <c r="B16" s="1166"/>
      <c r="C16" s="1001"/>
      <c r="F16" s="1161"/>
      <c r="G16" s="1162"/>
      <c r="I16" s="792"/>
      <c r="J16" s="1163"/>
      <c r="M16" s="1163"/>
      <c r="N16" s="1163"/>
      <c r="O16" s="1163"/>
      <c r="P16" s="1163"/>
      <c r="Q16" s="1163"/>
      <c r="R16" s="1163"/>
      <c r="AM16" s="1000"/>
      <c r="AN16" s="1000"/>
      <c r="AO16" s="1000"/>
      <c r="AP16" s="1000"/>
      <c r="AQ16" s="1000"/>
      <c r="AR16" s="1000"/>
      <c r="AS16" s="1000"/>
      <c r="AT16" s="1000"/>
      <c r="AU16" s="1000"/>
      <c r="AV16" s="1000"/>
      <c r="AW16" s="1000"/>
      <c r="AX16" s="1000"/>
      <c r="AY16" s="1000"/>
      <c r="AZ16" s="1000"/>
      <c r="BA16" s="1000"/>
      <c r="BB16" s="1000"/>
      <c r="BC16" s="1000"/>
      <c r="BD16" s="1000"/>
      <c r="BE16" s="1000"/>
      <c r="BF16" s="1000"/>
      <c r="BG16" s="1000"/>
      <c r="BH16" s="1000"/>
      <c r="BI16" s="1000"/>
      <c r="BJ16" s="1000"/>
      <c r="BK16" s="1000"/>
      <c r="BL16" s="1000"/>
      <c r="BM16" s="1000"/>
      <c r="BN16" s="1000"/>
      <c r="BO16" s="1000"/>
      <c r="BP16" s="1000"/>
      <c r="BQ16" s="1000"/>
      <c r="BR16" s="1000"/>
      <c r="BS16" s="1000"/>
      <c r="BT16" s="1000"/>
      <c r="BU16" s="1000"/>
      <c r="BV16" s="1000"/>
      <c r="BW16" s="1000"/>
      <c r="BX16" s="1000"/>
      <c r="BY16" s="1000"/>
      <c r="BZ16" s="1000"/>
      <c r="CA16" s="1000"/>
      <c r="CB16" s="1164"/>
      <c r="CC16" s="1164"/>
      <c r="CD16" s="1164"/>
      <c r="CE16" s="1164"/>
      <c r="CF16" s="1164"/>
      <c r="CG16" s="1164"/>
      <c r="CH16" s="1164"/>
      <c r="CI16" s="1164"/>
      <c r="CJ16" s="1164"/>
      <c r="CK16" s="1164"/>
      <c r="CL16" s="1164"/>
      <c r="CM16" s="1164"/>
      <c r="CN16" s="1164"/>
      <c r="CO16" s="1164"/>
      <c r="CP16" s="1164"/>
      <c r="CQ16" s="1164"/>
      <c r="CR16" s="1164"/>
      <c r="CS16" s="1164"/>
      <c r="CT16" s="1164"/>
      <c r="CU16" s="1164"/>
      <c r="CV16" s="1164"/>
      <c r="CW16" s="1164"/>
      <c r="CX16" s="1164"/>
      <c r="CY16" s="1164"/>
      <c r="CZ16" s="1164"/>
      <c r="DA16" s="1164"/>
      <c r="DB16" s="1164"/>
      <c r="DC16" s="1164"/>
      <c r="DD16" s="1164"/>
      <c r="DE16" s="1164"/>
      <c r="DF16" s="1164"/>
      <c r="DG16" s="1164"/>
      <c r="DH16" s="1164"/>
      <c r="DI16" s="1164"/>
      <c r="DJ16" s="1164"/>
      <c r="DK16" s="1164"/>
      <c r="DL16" s="1164"/>
      <c r="DM16" s="1164"/>
      <c r="DN16" s="1164"/>
      <c r="DO16" s="1164"/>
      <c r="DP16" s="1164"/>
      <c r="DQ16" s="1164"/>
      <c r="DR16" s="1164"/>
      <c r="DS16" s="1164"/>
      <c r="DT16" s="1164"/>
      <c r="DU16" s="1164"/>
      <c r="DV16" s="1164"/>
      <c r="DW16" s="1164"/>
      <c r="DX16" s="1164"/>
      <c r="DY16" s="1164"/>
      <c r="DZ16" s="1164"/>
      <c r="EA16" s="1164"/>
      <c r="EB16" s="1164"/>
      <c r="EC16" s="1164"/>
      <c r="ED16" s="1164"/>
      <c r="EE16" s="1164"/>
      <c r="EF16" s="1164"/>
      <c r="EG16" s="1164"/>
      <c r="EH16" s="1164"/>
      <c r="EI16" s="1164"/>
      <c r="EJ16" s="1164"/>
      <c r="EK16" s="1164"/>
      <c r="EL16" s="1164"/>
      <c r="EM16" s="1164"/>
      <c r="EN16" s="1164"/>
      <c r="EO16" s="1164"/>
      <c r="EP16" s="1164"/>
      <c r="EQ16" s="1164"/>
      <c r="ER16" s="1164"/>
      <c r="ES16" s="1164"/>
      <c r="ET16" s="1164"/>
      <c r="EU16" s="1164"/>
      <c r="EV16" s="1164"/>
      <c r="EW16" s="1164"/>
      <c r="EX16" s="1164"/>
      <c r="EY16" s="1164"/>
      <c r="EZ16" s="1164"/>
      <c r="FA16" s="1164"/>
      <c r="FB16" s="1164"/>
      <c r="FC16" s="1164"/>
      <c r="FD16" s="1164"/>
      <c r="FE16" s="1164"/>
      <c r="FF16" s="1164"/>
      <c r="FG16" s="1164"/>
      <c r="FH16" s="1164"/>
      <c r="FI16" s="1164"/>
      <c r="FJ16" s="1164"/>
      <c r="FK16" s="1164"/>
      <c r="FL16" s="1164"/>
      <c r="FM16" s="1164"/>
      <c r="FN16" s="1164"/>
      <c r="FO16" s="1164"/>
      <c r="FP16" s="1164"/>
      <c r="FQ16" s="1164"/>
      <c r="FR16" s="1164"/>
      <c r="FS16" s="1164"/>
      <c r="FT16" s="1164"/>
      <c r="FU16" s="1164"/>
      <c r="FV16" s="1164"/>
      <c r="FW16" s="1164"/>
      <c r="FX16" s="1164"/>
      <c r="FY16" s="1164"/>
      <c r="FZ16" s="1164"/>
      <c r="GA16" s="1164"/>
      <c r="GB16" s="1164"/>
      <c r="GC16" s="1164"/>
      <c r="GD16" s="1164"/>
      <c r="GE16" s="1164"/>
      <c r="GF16" s="1164"/>
      <c r="GG16" s="1164"/>
      <c r="GH16" s="1164"/>
      <c r="GI16" s="1164"/>
      <c r="GJ16" s="1164"/>
      <c r="GK16" s="1164"/>
      <c r="GL16" s="1164"/>
      <c r="GM16" s="1164"/>
      <c r="GN16" s="1164"/>
      <c r="GO16" s="1164"/>
      <c r="GP16" s="1164"/>
      <c r="GQ16" s="1164"/>
      <c r="GR16" s="1164"/>
      <c r="GS16" s="1164"/>
      <c r="GT16" s="1164"/>
      <c r="GU16" s="1164"/>
      <c r="GV16" s="1164"/>
      <c r="GW16" s="1164"/>
      <c r="GX16" s="1164"/>
      <c r="GY16" s="1164"/>
      <c r="GZ16" s="1164"/>
      <c r="HA16" s="1164"/>
      <c r="HB16" s="1164"/>
      <c r="HC16" s="1164"/>
      <c r="HD16" s="1164"/>
      <c r="HE16" s="1164"/>
      <c r="HF16" s="1164"/>
      <c r="HG16" s="1164"/>
      <c r="HH16" s="1164"/>
      <c r="HI16" s="1164"/>
      <c r="HJ16" s="1164"/>
      <c r="HK16" s="1164"/>
      <c r="HL16" s="1164"/>
      <c r="HM16" s="1164"/>
      <c r="HN16" s="1164"/>
      <c r="HO16" s="1164"/>
      <c r="HP16" s="1164"/>
      <c r="HQ16" s="1164"/>
      <c r="HR16" s="1164"/>
      <c r="HS16" s="1164"/>
      <c r="HT16" s="1164"/>
      <c r="HU16" s="1164"/>
      <c r="HV16" s="1164"/>
      <c r="HW16" s="1164"/>
      <c r="HX16" s="1164"/>
      <c r="HY16" s="1164"/>
      <c r="HZ16" s="1164"/>
      <c r="IA16" s="1164"/>
      <c r="IB16" s="1164"/>
      <c r="IC16" s="1164"/>
      <c r="ID16" s="1164"/>
      <c r="IE16" s="1164"/>
      <c r="IF16" s="1164"/>
      <c r="IG16" s="1164"/>
      <c r="IH16" s="1164"/>
      <c r="II16" s="1164"/>
      <c r="IJ16" s="1164"/>
      <c r="IK16" s="1164"/>
      <c r="IL16" s="1164"/>
      <c r="IM16" s="1164"/>
      <c r="IN16" s="1164"/>
      <c r="IO16" s="1164"/>
      <c r="IP16" s="1164"/>
      <c r="IQ16" s="1164"/>
      <c r="IR16" s="1164"/>
    </row>
    <row r="17" spans="1:252" ht="15.75" x14ac:dyDescent="0.25">
      <c r="A17" s="1167" t="s">
        <v>1247</v>
      </c>
      <c r="B17" s="1166"/>
      <c r="C17" s="1001"/>
      <c r="F17" s="1161"/>
      <c r="G17" s="1162"/>
      <c r="I17" s="792"/>
      <c r="J17" s="1163"/>
      <c r="M17" s="1163"/>
      <c r="N17" s="1163"/>
      <c r="O17" s="1163"/>
      <c r="P17" s="1163"/>
      <c r="Q17" s="1163"/>
      <c r="R17" s="1163"/>
      <c r="AM17" s="1000"/>
      <c r="AN17" s="1000"/>
      <c r="AO17" s="1000"/>
      <c r="AP17" s="1000"/>
      <c r="AQ17" s="1000"/>
      <c r="AR17" s="1000"/>
      <c r="AS17" s="1000"/>
      <c r="AT17" s="1000"/>
      <c r="AU17" s="1000"/>
      <c r="AV17" s="1000"/>
      <c r="AW17" s="1000"/>
      <c r="AX17" s="1000"/>
      <c r="AY17" s="1000"/>
      <c r="AZ17" s="1000"/>
      <c r="BA17" s="1000"/>
      <c r="BB17" s="1000"/>
      <c r="BC17" s="1000"/>
      <c r="BD17" s="1000"/>
      <c r="BE17" s="1000"/>
      <c r="BF17" s="1000"/>
      <c r="BG17" s="1000"/>
      <c r="BH17" s="1000"/>
      <c r="BI17" s="1000"/>
      <c r="BJ17" s="1000"/>
      <c r="BK17" s="1000"/>
      <c r="BL17" s="1000"/>
      <c r="BM17" s="1000"/>
      <c r="BN17" s="1000"/>
      <c r="BO17" s="1000"/>
      <c r="BP17" s="1000"/>
      <c r="BQ17" s="1000"/>
      <c r="BR17" s="1000"/>
      <c r="BS17" s="1000"/>
      <c r="BT17" s="1000"/>
      <c r="BU17" s="1000"/>
      <c r="BV17" s="1000"/>
      <c r="BW17" s="1000"/>
      <c r="BX17" s="1000"/>
      <c r="BY17" s="1000"/>
      <c r="BZ17" s="1000"/>
      <c r="CA17" s="1000"/>
      <c r="CB17" s="1164"/>
      <c r="CC17" s="1164"/>
      <c r="CD17" s="1164"/>
      <c r="CE17" s="1164"/>
      <c r="CF17" s="1164"/>
      <c r="CG17" s="1164"/>
      <c r="CH17" s="1164"/>
      <c r="CI17" s="1164"/>
      <c r="CJ17" s="1164"/>
      <c r="CK17" s="1164"/>
      <c r="CL17" s="1164"/>
      <c r="CM17" s="1164"/>
      <c r="CN17" s="1164"/>
      <c r="CO17" s="1164"/>
      <c r="CP17" s="1164"/>
      <c r="CQ17" s="1164"/>
      <c r="CR17" s="1164"/>
      <c r="CS17" s="1164"/>
      <c r="CT17" s="1164"/>
      <c r="CU17" s="1164"/>
      <c r="CV17" s="1164"/>
      <c r="CW17" s="1164"/>
      <c r="CX17" s="1164"/>
      <c r="CY17" s="1164"/>
      <c r="CZ17" s="1164"/>
      <c r="DA17" s="1164"/>
      <c r="DB17" s="1164"/>
      <c r="DC17" s="1164"/>
      <c r="DD17" s="1164"/>
      <c r="DE17" s="1164"/>
      <c r="DF17" s="1164"/>
      <c r="DG17" s="1164"/>
      <c r="DH17" s="1164"/>
      <c r="DI17" s="1164"/>
      <c r="DJ17" s="1164"/>
      <c r="DK17" s="1164"/>
      <c r="DL17" s="1164"/>
      <c r="DM17" s="1164"/>
      <c r="DN17" s="1164"/>
      <c r="DO17" s="1164"/>
      <c r="DP17" s="1164"/>
      <c r="DQ17" s="1164"/>
      <c r="DR17" s="1164"/>
      <c r="DS17" s="1164"/>
      <c r="DT17" s="1164"/>
      <c r="DU17" s="1164"/>
      <c r="DV17" s="1164"/>
      <c r="DW17" s="1164"/>
      <c r="DX17" s="1164"/>
      <c r="DY17" s="1164"/>
      <c r="DZ17" s="1164"/>
      <c r="EA17" s="1164"/>
      <c r="EB17" s="1164"/>
      <c r="EC17" s="1164"/>
      <c r="ED17" s="1164"/>
      <c r="EE17" s="1164"/>
      <c r="EF17" s="1164"/>
      <c r="EG17" s="1164"/>
      <c r="EH17" s="1164"/>
      <c r="EI17" s="1164"/>
      <c r="EJ17" s="1164"/>
      <c r="EK17" s="1164"/>
      <c r="EL17" s="1164"/>
      <c r="EM17" s="1164"/>
      <c r="EN17" s="1164"/>
      <c r="EO17" s="1164"/>
      <c r="EP17" s="1164"/>
      <c r="EQ17" s="1164"/>
      <c r="ER17" s="1164"/>
      <c r="ES17" s="1164"/>
      <c r="ET17" s="1164"/>
      <c r="EU17" s="1164"/>
      <c r="EV17" s="1164"/>
      <c r="EW17" s="1164"/>
      <c r="EX17" s="1164"/>
      <c r="EY17" s="1164"/>
      <c r="EZ17" s="1164"/>
      <c r="FA17" s="1164"/>
      <c r="FB17" s="1164"/>
      <c r="FC17" s="1164"/>
      <c r="FD17" s="1164"/>
      <c r="FE17" s="1164"/>
      <c r="FF17" s="1164"/>
      <c r="FG17" s="1164"/>
      <c r="FH17" s="1164"/>
      <c r="FI17" s="1164"/>
      <c r="FJ17" s="1164"/>
      <c r="FK17" s="1164"/>
      <c r="FL17" s="1164"/>
      <c r="FM17" s="1164"/>
      <c r="FN17" s="1164"/>
      <c r="FO17" s="1164"/>
      <c r="FP17" s="1164"/>
      <c r="FQ17" s="1164"/>
      <c r="FR17" s="1164"/>
      <c r="FS17" s="1164"/>
      <c r="FT17" s="1164"/>
      <c r="FU17" s="1164"/>
      <c r="FV17" s="1164"/>
      <c r="FW17" s="1164"/>
      <c r="FX17" s="1164"/>
      <c r="FY17" s="1164"/>
      <c r="FZ17" s="1164"/>
      <c r="GA17" s="1164"/>
      <c r="GB17" s="1164"/>
      <c r="GC17" s="1164"/>
      <c r="GD17" s="1164"/>
      <c r="GE17" s="1164"/>
      <c r="GF17" s="1164"/>
      <c r="GG17" s="1164"/>
      <c r="GH17" s="1164"/>
      <c r="GI17" s="1164"/>
      <c r="GJ17" s="1164"/>
      <c r="GK17" s="1164"/>
      <c r="GL17" s="1164"/>
      <c r="GM17" s="1164"/>
      <c r="GN17" s="1164"/>
      <c r="GO17" s="1164"/>
      <c r="GP17" s="1164"/>
      <c r="GQ17" s="1164"/>
      <c r="GR17" s="1164"/>
      <c r="GS17" s="1164"/>
      <c r="GT17" s="1164"/>
      <c r="GU17" s="1164"/>
      <c r="GV17" s="1164"/>
      <c r="GW17" s="1164"/>
      <c r="GX17" s="1164"/>
      <c r="GY17" s="1164"/>
      <c r="GZ17" s="1164"/>
      <c r="HA17" s="1164"/>
      <c r="HB17" s="1164"/>
      <c r="HC17" s="1164"/>
      <c r="HD17" s="1164"/>
      <c r="HE17" s="1164"/>
      <c r="HF17" s="1164"/>
      <c r="HG17" s="1164"/>
      <c r="HH17" s="1164"/>
      <c r="HI17" s="1164"/>
      <c r="HJ17" s="1164"/>
      <c r="HK17" s="1164"/>
      <c r="HL17" s="1164"/>
      <c r="HM17" s="1164"/>
      <c r="HN17" s="1164"/>
      <c r="HO17" s="1164"/>
      <c r="HP17" s="1164"/>
      <c r="HQ17" s="1164"/>
      <c r="HR17" s="1164"/>
      <c r="HS17" s="1164"/>
      <c r="HT17" s="1164"/>
      <c r="HU17" s="1164"/>
      <c r="HV17" s="1164"/>
      <c r="HW17" s="1164"/>
      <c r="HX17" s="1164"/>
      <c r="HY17" s="1164"/>
      <c r="HZ17" s="1164"/>
      <c r="IA17" s="1164"/>
      <c r="IB17" s="1164"/>
      <c r="IC17" s="1164"/>
      <c r="ID17" s="1164"/>
      <c r="IE17" s="1164"/>
      <c r="IF17" s="1164"/>
      <c r="IG17" s="1164"/>
      <c r="IH17" s="1164"/>
      <c r="II17" s="1164"/>
      <c r="IJ17" s="1164"/>
      <c r="IK17" s="1164"/>
      <c r="IL17" s="1164"/>
      <c r="IM17" s="1164"/>
      <c r="IN17" s="1164"/>
      <c r="IO17" s="1164"/>
      <c r="IP17" s="1164"/>
      <c r="IQ17" s="1164"/>
      <c r="IR17" s="1164"/>
    </row>
    <row r="18" spans="1:252" s="1174" customFormat="1" ht="15.75" x14ac:dyDescent="0.25">
      <c r="A18" s="1168" t="s">
        <v>295</v>
      </c>
      <c r="B18" s="1169"/>
      <c r="C18" s="1170" t="s">
        <v>296</v>
      </c>
      <c r="D18" s="1171" t="s">
        <v>297</v>
      </c>
      <c r="E18" s="699" t="s">
        <v>298</v>
      </c>
      <c r="F18" s="1172" t="s">
        <v>299</v>
      </c>
      <c r="G18" s="1169" t="s">
        <v>300</v>
      </c>
      <c r="H18" s="1173"/>
      <c r="J18" s="1175"/>
      <c r="K18" s="1004"/>
      <c r="L18" s="807"/>
      <c r="M18" s="1175"/>
      <c r="N18" s="1175"/>
      <c r="O18" s="1175"/>
      <c r="P18" s="1175"/>
      <c r="Q18" s="1175"/>
      <c r="R18" s="1175"/>
      <c r="S18" s="1173"/>
      <c r="T18" s="1173"/>
      <c r="U18" s="1173"/>
      <c r="V18" s="1173"/>
      <c r="W18" s="1173"/>
      <c r="X18" s="1173"/>
      <c r="Y18" s="1173"/>
      <c r="Z18" s="1173"/>
      <c r="AA18" s="1173"/>
      <c r="AB18" s="1173"/>
      <c r="AC18" s="1173"/>
      <c r="AD18" s="1173"/>
      <c r="AE18" s="1173"/>
      <c r="AF18" s="1173"/>
      <c r="AG18" s="1173"/>
      <c r="AH18" s="1173"/>
      <c r="AI18" s="1173"/>
      <c r="AJ18" s="1173"/>
      <c r="AK18" s="1173"/>
      <c r="AL18" s="1173"/>
      <c r="AM18" s="1176"/>
      <c r="AN18" s="1176"/>
      <c r="AO18" s="1176"/>
      <c r="AP18" s="1176"/>
      <c r="AQ18" s="1176"/>
      <c r="AR18" s="1176"/>
      <c r="AS18" s="1176"/>
      <c r="AT18" s="1176"/>
      <c r="AU18" s="1176"/>
      <c r="AV18" s="1176"/>
      <c r="AW18" s="1176"/>
      <c r="AX18" s="1176"/>
      <c r="AY18" s="1176"/>
      <c r="AZ18" s="1176"/>
      <c r="BA18" s="1176"/>
      <c r="BB18" s="1176"/>
      <c r="BC18" s="1176"/>
      <c r="BD18" s="1176"/>
      <c r="BE18" s="1176"/>
      <c r="BF18" s="1176"/>
      <c r="BG18" s="1176"/>
      <c r="BH18" s="1176"/>
      <c r="BI18" s="1176"/>
      <c r="BJ18" s="1176"/>
      <c r="BK18" s="1176"/>
      <c r="BL18" s="1176"/>
      <c r="BM18" s="1176"/>
      <c r="BN18" s="1176"/>
      <c r="BO18" s="1176"/>
      <c r="BP18" s="1176"/>
      <c r="BQ18" s="1176"/>
      <c r="BR18" s="1176"/>
      <c r="BS18" s="1176"/>
      <c r="BT18" s="1176"/>
      <c r="BU18" s="1176"/>
      <c r="BV18" s="1176"/>
      <c r="BW18" s="1176"/>
      <c r="BX18" s="1176"/>
      <c r="BY18" s="1176"/>
      <c r="BZ18" s="1176"/>
      <c r="CA18" s="1176"/>
    </row>
    <row r="19" spans="1:252" x14ac:dyDescent="0.2">
      <c r="A19" s="946">
        <v>1</v>
      </c>
      <c r="B19" s="963"/>
      <c r="C19" s="964" t="s">
        <v>301</v>
      </c>
      <c r="D19" s="1203"/>
      <c r="E19" s="963"/>
      <c r="F19" s="963"/>
      <c r="G19" s="949"/>
      <c r="H19" s="1177"/>
      <c r="I19" s="792"/>
      <c r="J19" s="793"/>
      <c r="K19" s="794"/>
      <c r="L19" s="795"/>
      <c r="M19" s="793"/>
      <c r="N19" s="793"/>
      <c r="O19" s="793"/>
      <c r="P19" s="793"/>
      <c r="Q19" s="793"/>
      <c r="R19" s="793"/>
      <c r="S19" s="793"/>
      <c r="T19" s="793"/>
      <c r="U19" s="793"/>
      <c r="V19" s="793"/>
      <c r="W19" s="793"/>
      <c r="X19" s="793"/>
      <c r="Y19" s="793"/>
      <c r="Z19" s="793"/>
      <c r="AA19" s="793"/>
      <c r="AB19" s="793"/>
      <c r="AC19" s="793"/>
      <c r="AD19" s="793"/>
      <c r="AE19" s="793"/>
      <c r="AF19" s="793"/>
      <c r="AG19" s="793"/>
      <c r="AH19" s="793"/>
      <c r="AI19" s="793"/>
      <c r="AJ19" s="793"/>
      <c r="AK19" s="793"/>
      <c r="AL19" s="793"/>
    </row>
    <row r="20" spans="1:252" x14ac:dyDescent="0.2">
      <c r="A20" s="950"/>
      <c r="B20" s="976"/>
      <c r="C20" s="1112" t="s">
        <v>9</v>
      </c>
      <c r="D20" s="1204"/>
      <c r="E20" s="1205"/>
      <c r="F20" s="980"/>
      <c r="G20" s="956"/>
    </row>
    <row r="21" spans="1:252" ht="28.5" customHeight="1" x14ac:dyDescent="0.2">
      <c r="A21" s="997">
        <v>1</v>
      </c>
      <c r="B21" s="802"/>
      <c r="C21" s="1178" t="s">
        <v>302</v>
      </c>
      <c r="D21" s="804" t="s">
        <v>15</v>
      </c>
      <c r="E21" s="701">
        <v>1</v>
      </c>
      <c r="F21" s="2039"/>
      <c r="G21" s="499">
        <f>ROUND(E21*F21,2)</f>
        <v>0</v>
      </c>
    </row>
    <row r="22" spans="1:252" ht="25.5" x14ac:dyDescent="0.2">
      <c r="A22" s="997">
        <v>2</v>
      </c>
      <c r="B22" s="1179">
        <v>11311</v>
      </c>
      <c r="C22" s="1180" t="s">
        <v>372</v>
      </c>
      <c r="D22" s="1181" t="s">
        <v>15</v>
      </c>
      <c r="E22" s="702">
        <v>1</v>
      </c>
      <c r="F22" s="2039"/>
      <c r="G22" s="499">
        <f t="shared" ref="G22:G33" si="0">ROUND(E22*F22,2)</f>
        <v>0</v>
      </c>
    </row>
    <row r="23" spans="1:252" s="796" customFormat="1" x14ac:dyDescent="0.25">
      <c r="A23" s="997">
        <v>3</v>
      </c>
      <c r="B23" s="1182">
        <v>111653</v>
      </c>
      <c r="C23" s="707" t="s">
        <v>304</v>
      </c>
      <c r="D23" s="804" t="s">
        <v>373</v>
      </c>
      <c r="E23" s="702">
        <v>26</v>
      </c>
      <c r="F23" s="2039"/>
      <c r="G23" s="499">
        <f t="shared" si="0"/>
        <v>0</v>
      </c>
    </row>
    <row r="24" spans="1:252" x14ac:dyDescent="0.2">
      <c r="A24" s="950"/>
      <c r="B24" s="976"/>
      <c r="C24" s="977" t="s">
        <v>306</v>
      </c>
      <c r="D24" s="1204"/>
      <c r="E24" s="979"/>
      <c r="F24" s="2040"/>
      <c r="G24" s="956"/>
    </row>
    <row r="25" spans="1:252" ht="25.5" x14ac:dyDescent="0.2">
      <c r="A25" s="997">
        <v>4</v>
      </c>
      <c r="B25" s="802"/>
      <c r="C25" s="707" t="s">
        <v>307</v>
      </c>
      <c r="D25" s="804" t="s">
        <v>435</v>
      </c>
      <c r="E25" s="701">
        <v>1</v>
      </c>
      <c r="F25" s="2039"/>
      <c r="G25" s="499">
        <f t="shared" si="0"/>
        <v>0</v>
      </c>
    </row>
    <row r="26" spans="1:252" ht="63.75" x14ac:dyDescent="0.2">
      <c r="A26" s="997">
        <v>5</v>
      </c>
      <c r="B26" s="802">
        <v>13111</v>
      </c>
      <c r="C26" s="2079" t="s">
        <v>1248</v>
      </c>
      <c r="D26" s="804" t="s">
        <v>435</v>
      </c>
      <c r="E26" s="701">
        <v>1</v>
      </c>
      <c r="F26" s="2103">
        <v>10000</v>
      </c>
      <c r="G26" s="499">
        <f t="shared" si="0"/>
        <v>10000</v>
      </c>
    </row>
    <row r="27" spans="1:252" s="796" customFormat="1" x14ac:dyDescent="0.25">
      <c r="A27" s="950"/>
      <c r="B27" s="1206"/>
      <c r="C27" s="1207" t="s">
        <v>33</v>
      </c>
      <c r="D27" s="1208"/>
      <c r="E27" s="1209"/>
      <c r="F27" s="2040"/>
      <c r="G27" s="956"/>
    </row>
    <row r="28" spans="1:252" s="796" customFormat="1" ht="25.5" x14ac:dyDescent="0.25">
      <c r="A28" s="997">
        <v>6</v>
      </c>
      <c r="B28" s="1179">
        <v>13311</v>
      </c>
      <c r="C28" s="1180" t="s">
        <v>310</v>
      </c>
      <c r="D28" s="1181" t="s">
        <v>435</v>
      </c>
      <c r="E28" s="702">
        <v>1</v>
      </c>
      <c r="F28" s="2039"/>
      <c r="G28" s="499">
        <f t="shared" si="0"/>
        <v>0</v>
      </c>
    </row>
    <row r="29" spans="1:252" s="796" customFormat="1" x14ac:dyDescent="0.25">
      <c r="A29" s="997">
        <v>7</v>
      </c>
      <c r="B29" s="1179">
        <v>13312</v>
      </c>
      <c r="C29" s="1180" t="s">
        <v>311</v>
      </c>
      <c r="D29" s="1181" t="s">
        <v>15</v>
      </c>
      <c r="E29" s="702">
        <v>1</v>
      </c>
      <c r="F29" s="2039"/>
      <c r="G29" s="499">
        <f t="shared" si="0"/>
        <v>0</v>
      </c>
    </row>
    <row r="30" spans="1:252" s="796" customFormat="1" x14ac:dyDescent="0.25">
      <c r="A30" s="997">
        <v>8</v>
      </c>
      <c r="B30" s="1179"/>
      <c r="C30" s="1180" t="s">
        <v>374</v>
      </c>
      <c r="D30" s="1181" t="s">
        <v>435</v>
      </c>
      <c r="E30" s="702">
        <v>1</v>
      </c>
      <c r="F30" s="2039"/>
      <c r="G30" s="499">
        <f t="shared" si="0"/>
        <v>0</v>
      </c>
    </row>
    <row r="31" spans="1:252" s="796" customFormat="1" x14ac:dyDescent="0.25">
      <c r="A31" s="997">
        <v>9</v>
      </c>
      <c r="B31" s="1179"/>
      <c r="C31" s="1180" t="s">
        <v>313</v>
      </c>
      <c r="D31" s="1181" t="s">
        <v>243</v>
      </c>
      <c r="E31" s="702">
        <v>320</v>
      </c>
      <c r="F31" s="2039"/>
      <c r="G31" s="499">
        <f t="shared" si="0"/>
        <v>0</v>
      </c>
    </row>
    <row r="32" spans="1:252" s="796" customFormat="1" ht="25.5" x14ac:dyDescent="0.25">
      <c r="A32" s="997">
        <v>10</v>
      </c>
      <c r="B32" s="1179"/>
      <c r="C32" s="1180" t="s">
        <v>1249</v>
      </c>
      <c r="D32" s="1181" t="s">
        <v>231</v>
      </c>
      <c r="E32" s="702">
        <v>30</v>
      </c>
      <c r="F32" s="2039"/>
      <c r="G32" s="499">
        <f t="shared" si="0"/>
        <v>0</v>
      </c>
    </row>
    <row r="33" spans="1:38" s="796" customFormat="1" ht="25.5" x14ac:dyDescent="0.25">
      <c r="A33" s="997">
        <v>11</v>
      </c>
      <c r="B33" s="1179"/>
      <c r="C33" s="1180" t="s">
        <v>314</v>
      </c>
      <c r="D33" s="1181" t="s">
        <v>15</v>
      </c>
      <c r="E33" s="702">
        <v>1</v>
      </c>
      <c r="F33" s="2039"/>
      <c r="G33" s="499">
        <f t="shared" si="0"/>
        <v>0</v>
      </c>
    </row>
    <row r="34" spans="1:38" x14ac:dyDescent="0.2">
      <c r="A34" s="946">
        <f>A19</f>
        <v>1</v>
      </c>
      <c r="B34" s="963"/>
      <c r="C34" s="964" t="str">
        <f>C19&amp;" - skupaj"</f>
        <v>PRIPRAVLJALNA DELA - skupaj</v>
      </c>
      <c r="D34" s="965"/>
      <c r="E34" s="963"/>
      <c r="F34" s="963"/>
      <c r="G34" s="949">
        <f>SUM(G20:G33)</f>
        <v>10000</v>
      </c>
      <c r="H34" s="1177"/>
      <c r="I34" s="793"/>
      <c r="J34" s="793"/>
      <c r="K34" s="795"/>
      <c r="L34" s="795"/>
      <c r="M34" s="793"/>
      <c r="N34" s="793"/>
      <c r="O34" s="793"/>
      <c r="P34" s="793"/>
      <c r="Q34" s="793"/>
      <c r="R34" s="793"/>
      <c r="S34" s="793"/>
      <c r="T34" s="793"/>
      <c r="U34" s="793"/>
      <c r="V34" s="793"/>
      <c r="W34" s="793"/>
      <c r="X34" s="793"/>
      <c r="Y34" s="793"/>
      <c r="Z34" s="793"/>
      <c r="AA34" s="793"/>
      <c r="AB34" s="793"/>
      <c r="AC34" s="793"/>
      <c r="AD34" s="793"/>
      <c r="AE34" s="793"/>
      <c r="AF34" s="793"/>
      <c r="AG34" s="793"/>
      <c r="AH34" s="793"/>
      <c r="AI34" s="793"/>
      <c r="AJ34" s="793"/>
      <c r="AK34" s="793"/>
      <c r="AL34" s="793"/>
    </row>
    <row r="35" spans="1:38" x14ac:dyDescent="0.2">
      <c r="A35" s="1183"/>
      <c r="B35" s="791"/>
      <c r="C35" s="798"/>
      <c r="D35" s="799"/>
      <c r="E35" s="791"/>
      <c r="F35" s="791"/>
      <c r="G35" s="1199"/>
      <c r="H35" s="1177"/>
      <c r="I35" s="793"/>
      <c r="J35" s="793"/>
      <c r="K35" s="795"/>
      <c r="L35" s="795"/>
      <c r="M35" s="793"/>
      <c r="N35" s="793"/>
      <c r="O35" s="793"/>
      <c r="P35" s="793"/>
      <c r="Q35" s="793"/>
      <c r="R35" s="793"/>
      <c r="S35" s="793"/>
      <c r="T35" s="793"/>
      <c r="U35" s="793"/>
      <c r="V35" s="793"/>
      <c r="W35" s="793"/>
      <c r="X35" s="793"/>
      <c r="Y35" s="793"/>
      <c r="Z35" s="793"/>
      <c r="AA35" s="793"/>
      <c r="AB35" s="793"/>
      <c r="AC35" s="793"/>
      <c r="AD35" s="793"/>
      <c r="AE35" s="793"/>
      <c r="AF35" s="793"/>
      <c r="AG35" s="793"/>
      <c r="AH35" s="793"/>
      <c r="AI35" s="793"/>
      <c r="AJ35" s="793"/>
      <c r="AK35" s="793"/>
      <c r="AL35" s="793"/>
    </row>
    <row r="36" spans="1:38" x14ac:dyDescent="0.2">
      <c r="A36" s="946">
        <f>+A34+1</f>
        <v>2</v>
      </c>
      <c r="B36" s="963"/>
      <c r="C36" s="964" t="s">
        <v>316</v>
      </c>
      <c r="D36" s="965"/>
      <c r="E36" s="963"/>
      <c r="F36" s="963"/>
      <c r="G36" s="949"/>
      <c r="H36" s="1177"/>
      <c r="I36" s="793"/>
      <c r="J36" s="793"/>
      <c r="K36" s="795"/>
      <c r="L36" s="795"/>
      <c r="M36" s="793"/>
      <c r="N36" s="793"/>
      <c r="O36" s="793"/>
      <c r="P36" s="793"/>
      <c r="Q36" s="793"/>
      <c r="R36" s="793"/>
      <c r="S36" s="793"/>
      <c r="T36" s="793"/>
      <c r="U36" s="793"/>
      <c r="V36" s="793"/>
      <c r="W36" s="793"/>
      <c r="X36" s="793"/>
      <c r="Y36" s="793"/>
      <c r="Z36" s="793"/>
      <c r="AA36" s="793"/>
      <c r="AB36" s="793"/>
      <c r="AC36" s="793"/>
      <c r="AD36" s="793"/>
      <c r="AE36" s="793"/>
      <c r="AF36" s="793"/>
      <c r="AG36" s="793"/>
      <c r="AH36" s="793"/>
      <c r="AI36" s="793"/>
      <c r="AJ36" s="793"/>
      <c r="AK36" s="793"/>
      <c r="AL36" s="793"/>
    </row>
    <row r="37" spans="1:38" ht="42" customHeight="1" x14ac:dyDescent="0.2">
      <c r="A37" s="997"/>
      <c r="B37" s="802"/>
      <c r="C37" s="2203" t="s">
        <v>317</v>
      </c>
      <c r="D37" s="2203"/>
      <c r="E37" s="2203"/>
      <c r="F37" s="2203"/>
      <c r="G37" s="1185"/>
      <c r="H37" s="1186"/>
    </row>
    <row r="38" spans="1:38" ht="29.25" customHeight="1" x14ac:dyDescent="0.2">
      <c r="A38" s="997"/>
      <c r="B38" s="802"/>
      <c r="C38" s="2203" t="s">
        <v>318</v>
      </c>
      <c r="D38" s="2203"/>
      <c r="E38" s="2203"/>
      <c r="F38" s="2203"/>
      <c r="G38" s="1187"/>
      <c r="H38" s="1188"/>
    </row>
    <row r="39" spans="1:38" s="796" customFormat="1" x14ac:dyDescent="0.25">
      <c r="A39" s="997">
        <v>1</v>
      </c>
      <c r="B39" s="1179">
        <v>12231</v>
      </c>
      <c r="C39" s="1180" t="s">
        <v>319</v>
      </c>
      <c r="D39" s="1181" t="s">
        <v>231</v>
      </c>
      <c r="E39" s="702">
        <v>30</v>
      </c>
      <c r="F39" s="2039"/>
      <c r="G39" s="499">
        <f t="shared" ref="G39" si="1">ROUND(E39*F39,2)</f>
        <v>0</v>
      </c>
    </row>
    <row r="40" spans="1:38" s="796" customFormat="1" ht="25.5" x14ac:dyDescent="0.25">
      <c r="A40" s="997">
        <v>2</v>
      </c>
      <c r="B40" s="1179">
        <v>14125</v>
      </c>
      <c r="C40" s="1180" t="s">
        <v>375</v>
      </c>
      <c r="D40" s="1181" t="s">
        <v>243</v>
      </c>
      <c r="E40" s="702">
        <v>2</v>
      </c>
      <c r="F40" s="2039"/>
      <c r="G40" s="499">
        <f t="shared" ref="G40:G46" si="2">ROUND(E40*F40,2)</f>
        <v>0</v>
      </c>
    </row>
    <row r="41" spans="1:38" ht="25.5" x14ac:dyDescent="0.2">
      <c r="A41" s="997">
        <v>3</v>
      </c>
      <c r="B41" s="802">
        <v>12211</v>
      </c>
      <c r="C41" s="707" t="s">
        <v>376</v>
      </c>
      <c r="D41" s="804" t="s">
        <v>15</v>
      </c>
      <c r="E41" s="701">
        <v>1</v>
      </c>
      <c r="F41" s="2039"/>
      <c r="G41" s="499">
        <f t="shared" si="2"/>
        <v>0</v>
      </c>
    </row>
    <row r="42" spans="1:38" x14ac:dyDescent="0.2">
      <c r="A42" s="997">
        <v>4</v>
      </c>
      <c r="B42" s="802">
        <v>12322</v>
      </c>
      <c r="C42" s="707" t="s">
        <v>241</v>
      </c>
      <c r="D42" s="804" t="s">
        <v>239</v>
      </c>
      <c r="E42" s="701">
        <v>15</v>
      </c>
      <c r="F42" s="2039"/>
      <c r="G42" s="499">
        <f t="shared" si="2"/>
        <v>0</v>
      </c>
    </row>
    <row r="43" spans="1:38" ht="38.25" x14ac:dyDescent="0.2">
      <c r="A43" s="997">
        <v>5</v>
      </c>
      <c r="B43" s="802">
        <v>12497</v>
      </c>
      <c r="C43" s="707" t="s">
        <v>377</v>
      </c>
      <c r="D43" s="804" t="s">
        <v>243</v>
      </c>
      <c r="E43" s="701">
        <v>5.5</v>
      </c>
      <c r="F43" s="2039"/>
      <c r="G43" s="499">
        <f t="shared" si="2"/>
        <v>0</v>
      </c>
    </row>
    <row r="44" spans="1:38" ht="51" x14ac:dyDescent="0.2">
      <c r="A44" s="997">
        <v>6</v>
      </c>
      <c r="B44" s="1179">
        <v>14215</v>
      </c>
      <c r="C44" s="1180" t="s">
        <v>378</v>
      </c>
      <c r="D44" s="1181" t="s">
        <v>239</v>
      </c>
      <c r="E44" s="702">
        <v>15.5</v>
      </c>
      <c r="F44" s="2039"/>
      <c r="G44" s="499">
        <f t="shared" si="2"/>
        <v>0</v>
      </c>
    </row>
    <row r="45" spans="1:38" ht="25.5" x14ac:dyDescent="0.2">
      <c r="A45" s="997">
        <v>7</v>
      </c>
      <c r="B45" s="802">
        <v>12494</v>
      </c>
      <c r="C45" s="707" t="s">
        <v>320</v>
      </c>
      <c r="D45" s="804" t="s">
        <v>243</v>
      </c>
      <c r="E45" s="701">
        <v>24</v>
      </c>
      <c r="F45" s="2039"/>
      <c r="G45" s="499">
        <f t="shared" si="2"/>
        <v>0</v>
      </c>
    </row>
    <row r="46" spans="1:38" ht="25.5" x14ac:dyDescent="0.2">
      <c r="A46" s="997">
        <v>8</v>
      </c>
      <c r="B46" s="802"/>
      <c r="C46" s="1189" t="s">
        <v>1250</v>
      </c>
      <c r="D46" s="804" t="s">
        <v>243</v>
      </c>
      <c r="E46" s="701">
        <v>22</v>
      </c>
      <c r="F46" s="2039"/>
      <c r="G46" s="499">
        <f t="shared" si="2"/>
        <v>0</v>
      </c>
    </row>
    <row r="47" spans="1:38" x14ac:dyDescent="0.2">
      <c r="A47" s="946">
        <f>A36</f>
        <v>2</v>
      </c>
      <c r="B47" s="963"/>
      <c r="C47" s="964" t="str">
        <f>C36&amp;" - skupaj"</f>
        <v>RUŠITVENA DELA - skupaj</v>
      </c>
      <c r="D47" s="965"/>
      <c r="E47" s="963"/>
      <c r="F47" s="963"/>
      <c r="G47" s="949">
        <f>SUM(G37:G46)</f>
        <v>0</v>
      </c>
      <c r="H47" s="1177"/>
      <c r="I47" s="793"/>
      <c r="J47" s="793"/>
      <c r="K47" s="795"/>
      <c r="L47" s="795"/>
      <c r="M47" s="793"/>
      <c r="N47" s="793"/>
      <c r="O47" s="793"/>
      <c r="P47" s="793"/>
      <c r="Q47" s="793"/>
      <c r="R47" s="793"/>
      <c r="S47" s="793"/>
      <c r="T47" s="793"/>
      <c r="U47" s="793"/>
      <c r="V47" s="793"/>
      <c r="W47" s="793"/>
      <c r="X47" s="793"/>
      <c r="Y47" s="793"/>
      <c r="Z47" s="793"/>
      <c r="AA47" s="793"/>
      <c r="AB47" s="793"/>
      <c r="AC47" s="793"/>
      <c r="AD47" s="793"/>
      <c r="AE47" s="793"/>
      <c r="AF47" s="793"/>
      <c r="AG47" s="793"/>
      <c r="AH47" s="793"/>
      <c r="AI47" s="793"/>
      <c r="AJ47" s="793"/>
      <c r="AK47" s="793"/>
      <c r="AL47" s="793"/>
    </row>
    <row r="48" spans="1:38" x14ac:dyDescent="0.2">
      <c r="A48" s="1183"/>
      <c r="B48" s="791"/>
      <c r="C48" s="798"/>
      <c r="D48" s="799"/>
      <c r="E48" s="791"/>
      <c r="F48" s="791"/>
      <c r="G48" s="1199"/>
      <c r="H48" s="1177"/>
      <c r="I48" s="793"/>
      <c r="J48" s="793"/>
      <c r="K48" s="795"/>
      <c r="L48" s="795"/>
      <c r="M48" s="793"/>
      <c r="N48" s="793"/>
      <c r="O48" s="793"/>
      <c r="P48" s="793"/>
      <c r="Q48" s="793"/>
      <c r="R48" s="793"/>
      <c r="S48" s="793"/>
      <c r="T48" s="793"/>
      <c r="U48" s="793"/>
      <c r="V48" s="793"/>
      <c r="W48" s="793"/>
      <c r="X48" s="793"/>
      <c r="Y48" s="793"/>
      <c r="Z48" s="793"/>
      <c r="AA48" s="793"/>
      <c r="AB48" s="793"/>
      <c r="AC48" s="793"/>
      <c r="AD48" s="793"/>
      <c r="AE48" s="793"/>
      <c r="AF48" s="793"/>
      <c r="AG48" s="793"/>
      <c r="AH48" s="793"/>
      <c r="AI48" s="793"/>
      <c r="AJ48" s="793"/>
      <c r="AK48" s="793"/>
      <c r="AL48" s="793"/>
    </row>
    <row r="49" spans="1:38" x14ac:dyDescent="0.2">
      <c r="A49" s="946">
        <f>+A47+1</f>
        <v>3</v>
      </c>
      <c r="B49" s="963"/>
      <c r="C49" s="964" t="s">
        <v>40</v>
      </c>
      <c r="D49" s="965"/>
      <c r="E49" s="963"/>
      <c r="F49" s="963"/>
      <c r="G49" s="949"/>
      <c r="H49" s="1177"/>
      <c r="I49" s="793"/>
      <c r="J49" s="793"/>
      <c r="K49" s="795"/>
      <c r="L49" s="795"/>
      <c r="M49" s="793"/>
      <c r="N49" s="793"/>
      <c r="O49" s="793"/>
      <c r="P49" s="793"/>
      <c r="Q49" s="793"/>
      <c r="R49" s="793"/>
      <c r="S49" s="793"/>
      <c r="T49" s="793"/>
      <c r="U49" s="793"/>
      <c r="V49" s="793"/>
      <c r="W49" s="793"/>
      <c r="X49" s="793"/>
      <c r="Y49" s="793"/>
      <c r="Z49" s="793"/>
      <c r="AA49" s="793"/>
      <c r="AB49" s="793"/>
      <c r="AC49" s="793"/>
      <c r="AD49" s="793"/>
      <c r="AE49" s="793"/>
      <c r="AF49" s="793"/>
      <c r="AG49" s="793"/>
      <c r="AH49" s="793"/>
      <c r="AI49" s="793"/>
      <c r="AJ49" s="793"/>
      <c r="AK49" s="793"/>
      <c r="AL49" s="793"/>
    </row>
    <row r="50" spans="1:38" ht="121.5" customHeight="1" x14ac:dyDescent="0.2">
      <c r="A50" s="997"/>
      <c r="B50" s="802"/>
      <c r="C50" s="2205" t="s">
        <v>322</v>
      </c>
      <c r="D50" s="2205"/>
      <c r="E50" s="2205"/>
      <c r="F50" s="2205"/>
      <c r="G50" s="1190"/>
    </row>
    <row r="51" spans="1:38" ht="38.25" x14ac:dyDescent="0.2">
      <c r="A51" s="997">
        <v>1</v>
      </c>
      <c r="B51" s="802"/>
      <c r="C51" s="1191" t="s">
        <v>324</v>
      </c>
      <c r="D51" s="804" t="s">
        <v>243</v>
      </c>
      <c r="E51" s="700">
        <v>5</v>
      </c>
      <c r="F51" s="2039"/>
      <c r="G51" s="499">
        <f t="shared" ref="G51" si="3">ROUND(E51*F51,2)</f>
        <v>0</v>
      </c>
    </row>
    <row r="52" spans="1:38" ht="25.5" x14ac:dyDescent="0.2">
      <c r="A52" s="997">
        <v>2</v>
      </c>
      <c r="B52" s="802"/>
      <c r="C52" s="1192" t="s">
        <v>325</v>
      </c>
      <c r="D52" s="804" t="s">
        <v>243</v>
      </c>
      <c r="E52" s="700">
        <v>55</v>
      </c>
      <c r="F52" s="2039"/>
      <c r="G52" s="499">
        <f t="shared" ref="G52:G59" si="4">ROUND(E52*F52,2)</f>
        <v>0</v>
      </c>
    </row>
    <row r="53" spans="1:38" ht="30" customHeight="1" x14ac:dyDescent="0.2">
      <c r="A53" s="997">
        <v>3</v>
      </c>
      <c r="B53" s="802"/>
      <c r="C53" s="1192" t="s">
        <v>326</v>
      </c>
      <c r="D53" s="804" t="s">
        <v>243</v>
      </c>
      <c r="E53" s="700">
        <v>8</v>
      </c>
      <c r="F53" s="2039"/>
      <c r="G53" s="499">
        <f t="shared" si="4"/>
        <v>0</v>
      </c>
    </row>
    <row r="54" spans="1:38" x14ac:dyDescent="0.2">
      <c r="A54" s="997">
        <v>4</v>
      </c>
      <c r="B54" s="802"/>
      <c r="C54" s="1192" t="s">
        <v>327</v>
      </c>
      <c r="D54" s="804" t="s">
        <v>239</v>
      </c>
      <c r="E54" s="700">
        <v>25</v>
      </c>
      <c r="F54" s="2039"/>
      <c r="G54" s="499">
        <f t="shared" si="4"/>
        <v>0</v>
      </c>
    </row>
    <row r="55" spans="1:38" ht="66" customHeight="1" x14ac:dyDescent="0.2">
      <c r="A55" s="997">
        <v>5</v>
      </c>
      <c r="B55" s="802"/>
      <c r="C55" s="707" t="s">
        <v>379</v>
      </c>
      <c r="D55" s="804" t="s">
        <v>243</v>
      </c>
      <c r="E55" s="701">
        <v>42</v>
      </c>
      <c r="F55" s="2039"/>
      <c r="G55" s="499">
        <f t="shared" si="4"/>
        <v>0</v>
      </c>
    </row>
    <row r="56" spans="1:38" ht="15.75" customHeight="1" x14ac:dyDescent="0.2">
      <c r="A56" s="997">
        <v>6</v>
      </c>
      <c r="B56" s="802"/>
      <c r="C56" s="707" t="s">
        <v>380</v>
      </c>
      <c r="D56" s="804" t="s">
        <v>243</v>
      </c>
      <c r="E56" s="701">
        <v>2.5</v>
      </c>
      <c r="F56" s="2039"/>
      <c r="G56" s="499">
        <f t="shared" si="4"/>
        <v>0</v>
      </c>
    </row>
    <row r="57" spans="1:38" ht="25.5" x14ac:dyDescent="0.2">
      <c r="A57" s="997">
        <v>7</v>
      </c>
      <c r="B57" s="802"/>
      <c r="C57" s="707" t="s">
        <v>328</v>
      </c>
      <c r="D57" s="804" t="s">
        <v>243</v>
      </c>
      <c r="E57" s="701">
        <v>24</v>
      </c>
      <c r="F57" s="2039"/>
      <c r="G57" s="499">
        <f t="shared" si="4"/>
        <v>0</v>
      </c>
    </row>
    <row r="58" spans="1:38" ht="38.25" x14ac:dyDescent="0.2">
      <c r="A58" s="997">
        <v>8</v>
      </c>
      <c r="B58" s="802"/>
      <c r="C58" s="707" t="s">
        <v>329</v>
      </c>
      <c r="D58" s="804" t="s">
        <v>243</v>
      </c>
      <c r="E58" s="701">
        <v>21.5</v>
      </c>
      <c r="F58" s="2039"/>
      <c r="G58" s="499">
        <f t="shared" si="4"/>
        <v>0</v>
      </c>
    </row>
    <row r="59" spans="1:38" ht="107.25" customHeight="1" x14ac:dyDescent="0.2">
      <c r="A59" s="997">
        <v>9</v>
      </c>
      <c r="B59" s="802"/>
      <c r="C59" s="707" t="s">
        <v>330</v>
      </c>
      <c r="D59" s="804" t="s">
        <v>243</v>
      </c>
      <c r="E59" s="701">
        <v>45</v>
      </c>
      <c r="F59" s="2039"/>
      <c r="G59" s="499">
        <f t="shared" si="4"/>
        <v>0</v>
      </c>
    </row>
    <row r="60" spans="1:38" x14ac:dyDescent="0.2">
      <c r="A60" s="946">
        <f>A49</f>
        <v>3</v>
      </c>
      <c r="B60" s="963"/>
      <c r="C60" s="964" t="str">
        <f>C49&amp;" - skupaj"</f>
        <v>ZEMELJSKA DELA - skupaj</v>
      </c>
      <c r="D60" s="965" t="s">
        <v>336</v>
      </c>
      <c r="E60" s="963"/>
      <c r="F60" s="963"/>
      <c r="G60" s="949">
        <f>SUM(G50:G59)</f>
        <v>0</v>
      </c>
      <c r="H60" s="1177"/>
      <c r="I60" s="793"/>
      <c r="J60" s="793"/>
      <c r="K60" s="795"/>
      <c r="L60" s="795"/>
      <c r="M60" s="793"/>
      <c r="N60" s="793"/>
      <c r="O60" s="793"/>
      <c r="P60" s="793"/>
      <c r="Q60" s="793"/>
      <c r="R60" s="793"/>
      <c r="S60" s="793"/>
      <c r="T60" s="793"/>
      <c r="U60" s="793"/>
      <c r="V60" s="793"/>
      <c r="W60" s="793"/>
      <c r="X60" s="793"/>
      <c r="Y60" s="793"/>
      <c r="Z60" s="793"/>
      <c r="AA60" s="793"/>
      <c r="AB60" s="793"/>
      <c r="AC60" s="793"/>
      <c r="AD60" s="793"/>
      <c r="AE60" s="793"/>
      <c r="AF60" s="793"/>
      <c r="AG60" s="793"/>
      <c r="AH60" s="793"/>
      <c r="AI60" s="793"/>
      <c r="AJ60" s="793"/>
      <c r="AK60" s="793"/>
      <c r="AL60" s="793"/>
    </row>
    <row r="61" spans="1:38" x14ac:dyDescent="0.2">
      <c r="A61" s="1183"/>
      <c r="B61" s="791"/>
      <c r="C61" s="798"/>
      <c r="D61" s="799"/>
      <c r="E61" s="791"/>
      <c r="F61" s="791"/>
      <c r="G61" s="1199"/>
      <c r="H61" s="1177"/>
      <c r="I61" s="793"/>
      <c r="J61" s="793"/>
      <c r="K61" s="795"/>
      <c r="L61" s="795"/>
      <c r="M61" s="793"/>
      <c r="N61" s="793"/>
      <c r="O61" s="793"/>
      <c r="P61" s="793"/>
      <c r="Q61" s="793"/>
      <c r="R61" s="793"/>
      <c r="S61" s="793"/>
      <c r="T61" s="793"/>
      <c r="U61" s="793"/>
      <c r="V61" s="793"/>
      <c r="W61" s="793"/>
      <c r="X61" s="793"/>
      <c r="Y61" s="793"/>
      <c r="Z61" s="793"/>
      <c r="AA61" s="793"/>
      <c r="AB61" s="793"/>
      <c r="AC61" s="793"/>
      <c r="AD61" s="793"/>
      <c r="AE61" s="793"/>
      <c r="AF61" s="793"/>
      <c r="AG61" s="793"/>
      <c r="AH61" s="793"/>
      <c r="AI61" s="793"/>
      <c r="AJ61" s="793"/>
      <c r="AK61" s="793"/>
      <c r="AL61" s="793"/>
    </row>
    <row r="62" spans="1:38" x14ac:dyDescent="0.2">
      <c r="A62" s="946">
        <f>+A49+1</f>
        <v>4</v>
      </c>
      <c r="B62" s="963"/>
      <c r="C62" s="964" t="s">
        <v>265</v>
      </c>
      <c r="D62" s="965"/>
      <c r="E62" s="963"/>
      <c r="F62" s="963"/>
      <c r="G62" s="949"/>
      <c r="H62" s="1177"/>
      <c r="I62" s="793"/>
      <c r="J62" s="793"/>
      <c r="K62" s="795"/>
      <c r="L62" s="795"/>
      <c r="M62" s="793"/>
      <c r="N62" s="793"/>
      <c r="O62" s="793"/>
      <c r="P62" s="793"/>
      <c r="Q62" s="793"/>
      <c r="R62" s="793"/>
      <c r="S62" s="793"/>
      <c r="T62" s="793"/>
      <c r="U62" s="793"/>
      <c r="V62" s="793"/>
      <c r="W62" s="793"/>
      <c r="X62" s="793"/>
      <c r="Y62" s="793"/>
      <c r="Z62" s="793"/>
      <c r="AA62" s="793"/>
      <c r="AB62" s="793"/>
      <c r="AC62" s="793"/>
      <c r="AD62" s="793"/>
      <c r="AE62" s="793"/>
      <c r="AF62" s="793"/>
      <c r="AG62" s="793"/>
      <c r="AH62" s="793"/>
      <c r="AI62" s="793"/>
      <c r="AJ62" s="793"/>
      <c r="AK62" s="793"/>
      <c r="AL62" s="793"/>
    </row>
    <row r="63" spans="1:38" x14ac:dyDescent="0.2">
      <c r="A63" s="950"/>
      <c r="B63" s="976"/>
      <c r="C63" s="973" t="s">
        <v>337</v>
      </c>
      <c r="D63" s="978"/>
      <c r="E63" s="979"/>
      <c r="F63" s="980"/>
      <c r="G63" s="956"/>
    </row>
    <row r="64" spans="1:38" ht="51" x14ac:dyDescent="0.2">
      <c r="A64" s="997">
        <v>1</v>
      </c>
      <c r="B64" s="1194">
        <v>55327</v>
      </c>
      <c r="C64" s="1195" t="s">
        <v>1661</v>
      </c>
      <c r="D64" s="1196" t="s">
        <v>239</v>
      </c>
      <c r="E64" s="703">
        <v>8.5</v>
      </c>
      <c r="F64" s="2039"/>
      <c r="G64" s="499">
        <f t="shared" ref="G64" si="5">ROUND(E64*F64,2)</f>
        <v>0</v>
      </c>
    </row>
    <row r="65" spans="1:8" ht="38.25" x14ac:dyDescent="0.2">
      <c r="A65" s="801">
        <v>2</v>
      </c>
      <c r="B65" s="1194">
        <v>55543</v>
      </c>
      <c r="C65" s="1195" t="s">
        <v>1662</v>
      </c>
      <c r="D65" s="1196" t="s">
        <v>239</v>
      </c>
      <c r="E65" s="703">
        <v>8</v>
      </c>
      <c r="F65" s="2039"/>
      <c r="G65" s="499">
        <f t="shared" ref="G65:G68" si="6">ROUND(E65*F65,2)</f>
        <v>0</v>
      </c>
    </row>
    <row r="66" spans="1:8" ht="25.5" x14ac:dyDescent="0.2">
      <c r="A66" s="997">
        <v>3</v>
      </c>
      <c r="B66" s="1194">
        <v>55593</v>
      </c>
      <c r="C66" s="1195" t="s">
        <v>381</v>
      </c>
      <c r="D66" s="1196" t="s">
        <v>239</v>
      </c>
      <c r="E66" s="703">
        <v>8</v>
      </c>
      <c r="F66" s="2039"/>
      <c r="G66" s="499">
        <f t="shared" si="6"/>
        <v>0</v>
      </c>
    </row>
    <row r="67" spans="1:8" ht="25.5" x14ac:dyDescent="0.2">
      <c r="A67" s="801">
        <v>4</v>
      </c>
      <c r="B67" s="802"/>
      <c r="C67" s="707" t="s">
        <v>339</v>
      </c>
      <c r="D67" s="1193" t="s">
        <v>239</v>
      </c>
      <c r="E67" s="701">
        <v>8</v>
      </c>
      <c r="F67" s="2039"/>
      <c r="G67" s="499">
        <f t="shared" si="6"/>
        <v>0</v>
      </c>
      <c r="H67" s="806"/>
    </row>
    <row r="68" spans="1:8" ht="25.5" x14ac:dyDescent="0.2">
      <c r="A68" s="997">
        <v>5</v>
      </c>
      <c r="B68" s="802"/>
      <c r="C68" s="707" t="s">
        <v>340</v>
      </c>
      <c r="D68" s="1193" t="s">
        <v>239</v>
      </c>
      <c r="E68" s="701">
        <v>4</v>
      </c>
      <c r="F68" s="2039"/>
      <c r="G68" s="499">
        <f t="shared" si="6"/>
        <v>0</v>
      </c>
      <c r="H68" s="806"/>
    </row>
    <row r="69" spans="1:8" x14ac:dyDescent="0.2">
      <c r="A69" s="975"/>
      <c r="B69" s="976"/>
      <c r="C69" s="977" t="s">
        <v>341</v>
      </c>
      <c r="D69" s="978"/>
      <c r="E69" s="979"/>
      <c r="F69" s="980"/>
      <c r="G69" s="981"/>
    </row>
    <row r="70" spans="1:8" ht="80.25" customHeight="1" x14ac:dyDescent="0.2">
      <c r="A70" s="801"/>
      <c r="B70" s="802"/>
      <c r="C70" s="2204" t="s">
        <v>342</v>
      </c>
      <c r="D70" s="2204"/>
      <c r="E70" s="2204"/>
      <c r="F70" s="2204"/>
      <c r="G70" s="1197"/>
    </row>
    <row r="71" spans="1:8" ht="38.25" x14ac:dyDescent="0.2">
      <c r="A71" s="801">
        <v>6</v>
      </c>
      <c r="B71" s="802"/>
      <c r="C71" s="707" t="s">
        <v>343</v>
      </c>
      <c r="D71" s="1193" t="s">
        <v>243</v>
      </c>
      <c r="E71" s="701">
        <v>2.5</v>
      </c>
      <c r="F71" s="2039"/>
      <c r="G71" s="499">
        <f t="shared" ref="G71" si="7">ROUND(E71*F71,2)</f>
        <v>0</v>
      </c>
    </row>
    <row r="72" spans="1:8" ht="25.5" x14ac:dyDescent="0.2">
      <c r="A72" s="801">
        <v>7</v>
      </c>
      <c r="B72" s="1179">
        <v>53343</v>
      </c>
      <c r="C72" s="1180" t="s">
        <v>345</v>
      </c>
      <c r="D72" s="1181" t="s">
        <v>243</v>
      </c>
      <c r="E72" s="702">
        <v>14.5</v>
      </c>
      <c r="F72" s="2039"/>
      <c r="G72" s="499">
        <f t="shared" ref="G72:G75" si="8">ROUND(E72*F72,2)</f>
        <v>0</v>
      </c>
    </row>
    <row r="73" spans="1:8" ht="38.25" x14ac:dyDescent="0.2">
      <c r="A73" s="801">
        <v>8</v>
      </c>
      <c r="B73" s="1179">
        <v>53343</v>
      </c>
      <c r="C73" s="1180" t="s">
        <v>382</v>
      </c>
      <c r="D73" s="1181" t="s">
        <v>243</v>
      </c>
      <c r="E73" s="702">
        <v>30.5</v>
      </c>
      <c r="F73" s="2039"/>
      <c r="G73" s="499">
        <f t="shared" si="8"/>
        <v>0</v>
      </c>
    </row>
    <row r="74" spans="1:8" ht="25.5" x14ac:dyDescent="0.2">
      <c r="A74" s="801">
        <v>9</v>
      </c>
      <c r="B74" s="1179">
        <v>53111</v>
      </c>
      <c r="C74" s="1180" t="s">
        <v>383</v>
      </c>
      <c r="D74" s="1181" t="s">
        <v>243</v>
      </c>
      <c r="E74" s="702">
        <v>8.5</v>
      </c>
      <c r="F74" s="2039"/>
      <c r="G74" s="499">
        <f t="shared" si="8"/>
        <v>0</v>
      </c>
    </row>
    <row r="75" spans="1:8" x14ac:dyDescent="0.2">
      <c r="A75" s="801">
        <v>10</v>
      </c>
      <c r="B75" s="802"/>
      <c r="C75" s="707" t="s">
        <v>347</v>
      </c>
      <c r="D75" s="1193" t="s">
        <v>239</v>
      </c>
      <c r="E75" s="701">
        <v>22</v>
      </c>
      <c r="F75" s="2039"/>
      <c r="G75" s="499">
        <f t="shared" si="8"/>
        <v>0</v>
      </c>
    </row>
    <row r="76" spans="1:8" x14ac:dyDescent="0.2">
      <c r="A76" s="975"/>
      <c r="B76" s="976"/>
      <c r="C76" s="977" t="s">
        <v>348</v>
      </c>
      <c r="D76" s="978"/>
      <c r="E76" s="979"/>
      <c r="F76" s="980"/>
      <c r="G76" s="981"/>
    </row>
    <row r="77" spans="1:8" ht="38.25" x14ac:dyDescent="0.2">
      <c r="A77" s="801">
        <v>11</v>
      </c>
      <c r="B77" s="802">
        <v>52222</v>
      </c>
      <c r="C77" s="707" t="s">
        <v>384</v>
      </c>
      <c r="D77" s="1193" t="s">
        <v>350</v>
      </c>
      <c r="E77" s="701">
        <v>225</v>
      </c>
      <c r="F77" s="2039"/>
      <c r="G77" s="499">
        <f t="shared" ref="G77" si="9">ROUND(E77*F77,2)</f>
        <v>0</v>
      </c>
    </row>
    <row r="78" spans="1:8" ht="38.25" x14ac:dyDescent="0.2">
      <c r="A78" s="801">
        <v>12</v>
      </c>
      <c r="B78" s="802"/>
      <c r="C78" s="707" t="s">
        <v>385</v>
      </c>
      <c r="D78" s="1193" t="s">
        <v>350</v>
      </c>
      <c r="E78" s="701">
        <v>6540</v>
      </c>
      <c r="F78" s="2039"/>
      <c r="G78" s="499">
        <f t="shared" ref="G78:G81" si="10">ROUND(E78*F78,2)</f>
        <v>0</v>
      </c>
    </row>
    <row r="79" spans="1:8" ht="25.5" x14ac:dyDescent="0.2">
      <c r="A79" s="801">
        <v>13</v>
      </c>
      <c r="B79" s="802"/>
      <c r="C79" s="707" t="s">
        <v>1251</v>
      </c>
      <c r="D79" s="1193" t="s">
        <v>15</v>
      </c>
      <c r="E79" s="701">
        <v>2</v>
      </c>
      <c r="F79" s="2039"/>
      <c r="G79" s="499">
        <f t="shared" si="10"/>
        <v>0</v>
      </c>
    </row>
    <row r="80" spans="1:8" x14ac:dyDescent="0.2">
      <c r="A80" s="975"/>
      <c r="B80" s="976"/>
      <c r="C80" s="977" t="s">
        <v>269</v>
      </c>
      <c r="D80" s="978"/>
      <c r="E80" s="979"/>
      <c r="F80" s="2040"/>
      <c r="G80" s="956"/>
    </row>
    <row r="81" spans="1:7" ht="25.5" x14ac:dyDescent="0.2">
      <c r="A81" s="801">
        <v>14</v>
      </c>
      <c r="B81" s="802">
        <v>35214</v>
      </c>
      <c r="C81" s="707" t="s">
        <v>386</v>
      </c>
      <c r="D81" s="804" t="s">
        <v>231</v>
      </c>
      <c r="E81" s="701">
        <v>8</v>
      </c>
      <c r="F81" s="2039"/>
      <c r="G81" s="499">
        <f t="shared" si="10"/>
        <v>0</v>
      </c>
    </row>
    <row r="82" spans="1:7" x14ac:dyDescent="0.2">
      <c r="A82" s="975"/>
      <c r="B82" s="976"/>
      <c r="C82" s="977" t="s">
        <v>353</v>
      </c>
      <c r="D82" s="978"/>
      <c r="E82" s="979"/>
      <c r="F82" s="980"/>
      <c r="G82" s="981"/>
    </row>
    <row r="83" spans="1:7" ht="27" customHeight="1" x14ac:dyDescent="0.2">
      <c r="A83" s="801"/>
      <c r="B83" s="802"/>
      <c r="C83" s="2204" t="s">
        <v>354</v>
      </c>
      <c r="D83" s="2204"/>
      <c r="E83" s="2204"/>
      <c r="F83" s="2204"/>
      <c r="G83" s="1197"/>
    </row>
    <row r="84" spans="1:7" x14ac:dyDescent="0.2">
      <c r="A84" s="801">
        <v>15</v>
      </c>
      <c r="B84" s="1179">
        <v>51211</v>
      </c>
      <c r="C84" s="1180" t="s">
        <v>387</v>
      </c>
      <c r="D84" s="1181" t="s">
        <v>239</v>
      </c>
      <c r="E84" s="702">
        <v>23.5</v>
      </c>
      <c r="F84" s="2039"/>
      <c r="G84" s="499">
        <f t="shared" ref="G84" si="11">ROUND(E84*F84,2)</f>
        <v>0</v>
      </c>
    </row>
    <row r="85" spans="1:7" ht="26.25" customHeight="1" x14ac:dyDescent="0.2">
      <c r="A85" s="801">
        <v>16</v>
      </c>
      <c r="B85" s="1179">
        <v>51331</v>
      </c>
      <c r="C85" s="1180" t="s">
        <v>388</v>
      </c>
      <c r="D85" s="1181" t="s">
        <v>239</v>
      </c>
      <c r="E85" s="702">
        <v>42.6</v>
      </c>
      <c r="F85" s="2039"/>
      <c r="G85" s="499">
        <f t="shared" ref="G85:G91" si="12">ROUND(E85*F85,2)</f>
        <v>0</v>
      </c>
    </row>
    <row r="86" spans="1:7" ht="26.25" customHeight="1" x14ac:dyDescent="0.2">
      <c r="A86" s="801">
        <v>17</v>
      </c>
      <c r="B86" s="1179">
        <v>51611</v>
      </c>
      <c r="C86" s="1180" t="s">
        <v>389</v>
      </c>
      <c r="D86" s="1181" t="s">
        <v>239</v>
      </c>
      <c r="E86" s="702">
        <v>24.8</v>
      </c>
      <c r="F86" s="2039"/>
      <c r="G86" s="499">
        <f t="shared" si="12"/>
        <v>0</v>
      </c>
    </row>
    <row r="87" spans="1:7" x14ac:dyDescent="0.2">
      <c r="A87" s="801">
        <v>18</v>
      </c>
      <c r="B87" s="1179">
        <v>51631</v>
      </c>
      <c r="C87" s="1180" t="s">
        <v>390</v>
      </c>
      <c r="D87" s="1181" t="s">
        <v>239</v>
      </c>
      <c r="E87" s="702">
        <v>3.5</v>
      </c>
      <c r="F87" s="2039"/>
      <c r="G87" s="499">
        <f t="shared" si="12"/>
        <v>0</v>
      </c>
    </row>
    <row r="88" spans="1:7" ht="27" customHeight="1" x14ac:dyDescent="0.2">
      <c r="A88" s="801">
        <v>19</v>
      </c>
      <c r="B88" s="802"/>
      <c r="C88" s="707" t="s">
        <v>391</v>
      </c>
      <c r="D88" s="1193" t="s">
        <v>239</v>
      </c>
      <c r="E88" s="704">
        <v>8.5</v>
      </c>
      <c r="F88" s="2039"/>
      <c r="G88" s="499">
        <f t="shared" si="12"/>
        <v>0</v>
      </c>
    </row>
    <row r="89" spans="1:7" ht="27.75" customHeight="1" x14ac:dyDescent="0.2">
      <c r="A89" s="801">
        <v>20</v>
      </c>
      <c r="B89" s="802"/>
      <c r="C89" s="707" t="s">
        <v>357</v>
      </c>
      <c r="D89" s="1193" t="s">
        <v>231</v>
      </c>
      <c r="E89" s="704">
        <v>95</v>
      </c>
      <c r="F89" s="2039"/>
      <c r="G89" s="499">
        <f t="shared" si="12"/>
        <v>0</v>
      </c>
    </row>
    <row r="90" spans="1:7" ht="27.75" customHeight="1" x14ac:dyDescent="0.2">
      <c r="A90" s="801">
        <v>21</v>
      </c>
      <c r="B90" s="802"/>
      <c r="C90" s="707" t="s">
        <v>392</v>
      </c>
      <c r="D90" s="1193" t="s">
        <v>239</v>
      </c>
      <c r="E90" s="704">
        <v>16</v>
      </c>
      <c r="F90" s="2039"/>
      <c r="G90" s="499">
        <f t="shared" si="12"/>
        <v>0</v>
      </c>
    </row>
    <row r="91" spans="1:7" ht="25.5" x14ac:dyDescent="0.2">
      <c r="A91" s="801">
        <v>22</v>
      </c>
      <c r="B91" s="802"/>
      <c r="C91" s="707" t="s">
        <v>393</v>
      </c>
      <c r="D91" s="1193" t="s">
        <v>231</v>
      </c>
      <c r="E91" s="704">
        <v>30</v>
      </c>
      <c r="F91" s="2039"/>
      <c r="G91" s="499">
        <f t="shared" si="12"/>
        <v>0</v>
      </c>
    </row>
    <row r="92" spans="1:7" x14ac:dyDescent="0.2">
      <c r="A92" s="975"/>
      <c r="B92" s="976"/>
      <c r="C92" s="977" t="s">
        <v>394</v>
      </c>
      <c r="D92" s="978"/>
      <c r="E92" s="979"/>
      <c r="F92" s="980"/>
      <c r="G92" s="981"/>
    </row>
    <row r="93" spans="1:7" ht="42.75" customHeight="1" x14ac:dyDescent="0.2">
      <c r="A93" s="801"/>
      <c r="B93" s="802"/>
      <c r="C93" s="2204" t="s">
        <v>395</v>
      </c>
      <c r="D93" s="2204"/>
      <c r="E93" s="2204"/>
      <c r="F93" s="2204"/>
      <c r="G93" s="1197"/>
    </row>
    <row r="94" spans="1:7" ht="63.75" x14ac:dyDescent="0.2">
      <c r="A94" s="801">
        <v>23</v>
      </c>
      <c r="B94" s="802"/>
      <c r="C94" s="707" t="s">
        <v>396</v>
      </c>
      <c r="D94" s="1193" t="s">
        <v>239</v>
      </c>
      <c r="E94" s="704">
        <v>32</v>
      </c>
      <c r="F94" s="2039"/>
      <c r="G94" s="499">
        <f t="shared" ref="G94" si="13">ROUND(E94*F94,2)</f>
        <v>0</v>
      </c>
    </row>
    <row r="95" spans="1:7" ht="38.25" x14ac:dyDescent="0.2">
      <c r="A95" s="801">
        <v>24</v>
      </c>
      <c r="B95" s="802"/>
      <c r="C95" s="707" t="s">
        <v>397</v>
      </c>
      <c r="D95" s="1193" t="s">
        <v>231</v>
      </c>
      <c r="E95" s="704">
        <v>15</v>
      </c>
      <c r="F95" s="2039"/>
      <c r="G95" s="499">
        <f t="shared" ref="G95:G105" si="14">ROUND(E95*F95,2)</f>
        <v>0</v>
      </c>
    </row>
    <row r="96" spans="1:7" ht="25.5" x14ac:dyDescent="0.2">
      <c r="A96" s="801">
        <v>25</v>
      </c>
      <c r="B96" s="802"/>
      <c r="C96" s="707" t="s">
        <v>398</v>
      </c>
      <c r="D96" s="1193" t="s">
        <v>231</v>
      </c>
      <c r="E96" s="704">
        <v>8</v>
      </c>
      <c r="F96" s="2039"/>
      <c r="G96" s="499">
        <f t="shared" si="14"/>
        <v>0</v>
      </c>
    </row>
    <row r="97" spans="1:79" ht="38.25" x14ac:dyDescent="0.2">
      <c r="A97" s="1211"/>
      <c r="B97" s="1210"/>
      <c r="C97" s="1851" t="s">
        <v>399</v>
      </c>
      <c r="D97" s="1212"/>
      <c r="E97" s="1213"/>
      <c r="F97" s="2039"/>
      <c r="G97" s="499">
        <f t="shared" si="14"/>
        <v>0</v>
      </c>
    </row>
    <row r="98" spans="1:79" x14ac:dyDescent="0.2">
      <c r="A98" s="975"/>
      <c r="B98" s="976"/>
      <c r="C98" s="977" t="s">
        <v>363</v>
      </c>
      <c r="D98" s="978"/>
      <c r="E98" s="979"/>
      <c r="F98" s="2040"/>
      <c r="G98" s="956"/>
    </row>
    <row r="99" spans="1:79" ht="25.5" x14ac:dyDescent="0.2">
      <c r="A99" s="801">
        <v>27</v>
      </c>
      <c r="B99" s="802">
        <v>43731</v>
      </c>
      <c r="C99" s="707" t="s">
        <v>400</v>
      </c>
      <c r="D99" s="1193" t="s">
        <v>15</v>
      </c>
      <c r="E99" s="704">
        <v>1</v>
      </c>
      <c r="F99" s="2039"/>
      <c r="G99" s="499">
        <f t="shared" si="14"/>
        <v>0</v>
      </c>
    </row>
    <row r="100" spans="1:79" ht="25.5" x14ac:dyDescent="0.2">
      <c r="A100" s="801">
        <v>28</v>
      </c>
      <c r="B100" s="802">
        <v>43732</v>
      </c>
      <c r="C100" s="707" t="s">
        <v>364</v>
      </c>
      <c r="D100" s="1193" t="s">
        <v>15</v>
      </c>
      <c r="E100" s="704">
        <v>4</v>
      </c>
      <c r="F100" s="2039"/>
      <c r="G100" s="499">
        <f t="shared" si="14"/>
        <v>0</v>
      </c>
    </row>
    <row r="101" spans="1:79" x14ac:dyDescent="0.2">
      <c r="A101" s="975"/>
      <c r="B101" s="976"/>
      <c r="C101" s="977" t="s">
        <v>227</v>
      </c>
      <c r="D101" s="978"/>
      <c r="E101" s="979"/>
      <c r="F101" s="2040"/>
      <c r="G101" s="956"/>
    </row>
    <row r="102" spans="1:79" ht="38.25" x14ac:dyDescent="0.2">
      <c r="A102" s="801">
        <v>29</v>
      </c>
      <c r="B102" s="802"/>
      <c r="C102" s="2082" t="s">
        <v>2974</v>
      </c>
      <c r="D102" s="804" t="s">
        <v>231</v>
      </c>
      <c r="E102" s="701">
        <v>8</v>
      </c>
      <c r="F102" s="2039"/>
      <c r="G102" s="499">
        <f t="shared" si="14"/>
        <v>0</v>
      </c>
    </row>
    <row r="103" spans="1:79" ht="38.25" x14ac:dyDescent="0.2">
      <c r="A103" s="2152">
        <v>30</v>
      </c>
      <c r="B103" s="2153" t="s">
        <v>2973</v>
      </c>
      <c r="C103" s="2154" t="s">
        <v>2975</v>
      </c>
      <c r="D103" s="2155" t="s">
        <v>231</v>
      </c>
      <c r="E103" s="2156">
        <v>8</v>
      </c>
      <c r="F103" s="2157"/>
      <c r="G103" s="2158">
        <f t="shared" si="14"/>
        <v>0</v>
      </c>
    </row>
    <row r="104" spans="1:79" x14ac:dyDescent="0.2">
      <c r="A104" s="975"/>
      <c r="B104" s="976"/>
      <c r="C104" s="977" t="s">
        <v>143</v>
      </c>
      <c r="D104" s="978"/>
      <c r="E104" s="979"/>
      <c r="F104" s="2040"/>
      <c r="G104" s="956"/>
    </row>
    <row r="105" spans="1:79" ht="63.75" x14ac:dyDescent="0.2">
      <c r="A105" s="801">
        <v>43</v>
      </c>
      <c r="B105" s="802"/>
      <c r="C105" s="707" t="s">
        <v>401</v>
      </c>
      <c r="D105" s="804" t="s">
        <v>231</v>
      </c>
      <c r="E105" s="700">
        <v>12</v>
      </c>
      <c r="F105" s="2039"/>
      <c r="G105" s="499">
        <f t="shared" si="14"/>
        <v>0</v>
      </c>
      <c r="AL105" s="796"/>
      <c r="CA105" s="792"/>
    </row>
    <row r="106" spans="1:79" x14ac:dyDescent="0.2">
      <c r="A106" s="962">
        <f>A62</f>
        <v>4</v>
      </c>
      <c r="B106" s="963"/>
      <c r="C106" s="964" t="str">
        <f>C62&amp;" - skupaj"</f>
        <v>GRADBENA IN OBRTNIŠKA DELA - skupaj</v>
      </c>
      <c r="D106" s="965" t="s">
        <v>336</v>
      </c>
      <c r="E106" s="963"/>
      <c r="F106" s="963"/>
      <c r="G106" s="966">
        <f>SUM(G63:G105)</f>
        <v>0</v>
      </c>
      <c r="H106" s="1177"/>
      <c r="I106" s="793"/>
      <c r="J106" s="793"/>
      <c r="K106" s="795"/>
      <c r="L106" s="795"/>
      <c r="M106" s="793"/>
      <c r="N106" s="793"/>
      <c r="O106" s="793"/>
      <c r="P106" s="793"/>
      <c r="Q106" s="793"/>
      <c r="R106" s="793"/>
      <c r="S106" s="793"/>
      <c r="T106" s="793"/>
      <c r="U106" s="793"/>
      <c r="V106" s="793"/>
      <c r="W106" s="793"/>
      <c r="X106" s="793"/>
      <c r="Y106" s="793"/>
      <c r="Z106" s="793"/>
      <c r="AA106" s="793"/>
      <c r="AB106" s="793"/>
      <c r="AC106" s="793"/>
      <c r="AD106" s="793"/>
      <c r="AE106" s="793"/>
      <c r="AF106" s="793"/>
      <c r="AG106" s="793"/>
      <c r="AH106" s="793"/>
      <c r="AI106" s="793"/>
      <c r="AJ106" s="793"/>
      <c r="AK106" s="793"/>
      <c r="AL106" s="793"/>
    </row>
    <row r="107" spans="1:79" x14ac:dyDescent="0.2">
      <c r="A107" s="1183"/>
      <c r="B107" s="791"/>
      <c r="C107" s="798"/>
      <c r="D107" s="799"/>
      <c r="E107" s="791"/>
      <c r="F107" s="791"/>
      <c r="G107" s="1199"/>
      <c r="H107" s="1177"/>
      <c r="I107" s="793"/>
      <c r="J107" s="793"/>
      <c r="K107" s="795"/>
      <c r="L107" s="795"/>
      <c r="M107" s="793"/>
      <c r="N107" s="793"/>
      <c r="O107" s="793"/>
      <c r="P107" s="793"/>
      <c r="Q107" s="793"/>
      <c r="R107" s="793"/>
      <c r="S107" s="793"/>
      <c r="T107" s="793"/>
      <c r="U107" s="793"/>
      <c r="V107" s="793"/>
      <c r="W107" s="793"/>
      <c r="X107" s="793"/>
      <c r="Y107" s="793"/>
      <c r="Z107" s="793"/>
      <c r="AA107" s="793"/>
      <c r="AB107" s="793"/>
      <c r="AC107" s="793"/>
      <c r="AD107" s="793"/>
      <c r="AE107" s="793"/>
      <c r="AF107" s="793"/>
      <c r="AG107" s="793"/>
      <c r="AH107" s="793"/>
      <c r="AI107" s="793"/>
      <c r="AJ107" s="793"/>
      <c r="AK107" s="793"/>
      <c r="AL107" s="793"/>
    </row>
    <row r="108" spans="1:79" x14ac:dyDescent="0.2">
      <c r="A108" s="962">
        <f>+A106+1</f>
        <v>5</v>
      </c>
      <c r="B108" s="963"/>
      <c r="C108" s="964" t="s">
        <v>168</v>
      </c>
      <c r="D108" s="965"/>
      <c r="E108" s="963"/>
      <c r="F108" s="963"/>
      <c r="G108" s="966"/>
      <c r="H108" s="1177"/>
      <c r="I108" s="793"/>
      <c r="J108" s="793"/>
      <c r="K108" s="795"/>
      <c r="L108" s="795"/>
      <c r="M108" s="793"/>
      <c r="N108" s="793"/>
      <c r="O108" s="793"/>
      <c r="P108" s="793"/>
      <c r="Q108" s="793"/>
      <c r="R108" s="793"/>
      <c r="S108" s="793"/>
      <c r="T108" s="793"/>
      <c r="U108" s="793"/>
      <c r="V108" s="793"/>
      <c r="W108" s="793"/>
      <c r="X108" s="793"/>
      <c r="Y108" s="793"/>
      <c r="Z108" s="793"/>
      <c r="AA108" s="793"/>
      <c r="AB108" s="793"/>
      <c r="AC108" s="793"/>
      <c r="AD108" s="793"/>
      <c r="AE108" s="793"/>
      <c r="AF108" s="793"/>
      <c r="AG108" s="793"/>
      <c r="AH108" s="793"/>
      <c r="AI108" s="793"/>
      <c r="AJ108" s="793"/>
      <c r="AK108" s="793"/>
      <c r="AL108" s="793"/>
    </row>
    <row r="109" spans="1:79" x14ac:dyDescent="0.2">
      <c r="A109" s="801">
        <v>1</v>
      </c>
      <c r="B109" s="802">
        <v>79311</v>
      </c>
      <c r="C109" s="803" t="s">
        <v>169</v>
      </c>
      <c r="D109" s="804" t="s">
        <v>170</v>
      </c>
      <c r="E109" s="705">
        <v>100</v>
      </c>
      <c r="F109" s="2041">
        <v>45</v>
      </c>
      <c r="G109" s="499">
        <f t="shared" ref="G109" si="15">ROUND(E109*F109,2)</f>
        <v>4500</v>
      </c>
    </row>
    <row r="110" spans="1:79" x14ac:dyDescent="0.2">
      <c r="A110" s="801">
        <f>+A109+1</f>
        <v>2</v>
      </c>
      <c r="B110" s="802">
        <v>79312</v>
      </c>
      <c r="C110" s="803" t="s">
        <v>171</v>
      </c>
      <c r="D110" s="804" t="s">
        <v>170</v>
      </c>
      <c r="E110" s="705">
        <v>50</v>
      </c>
      <c r="F110" s="2041">
        <v>45</v>
      </c>
      <c r="G110" s="499">
        <f t="shared" ref="G110:G113" si="16">ROUND(E110*F110,2)</f>
        <v>2250</v>
      </c>
    </row>
    <row r="111" spans="1:79" x14ac:dyDescent="0.2">
      <c r="A111" s="801">
        <f>+A110+1</f>
        <v>3</v>
      </c>
      <c r="B111" s="802">
        <v>79514</v>
      </c>
      <c r="C111" s="803" t="s">
        <v>172</v>
      </c>
      <c r="D111" s="804" t="s">
        <v>435</v>
      </c>
      <c r="E111" s="705">
        <v>1</v>
      </c>
      <c r="F111" s="2039"/>
      <c r="G111" s="499">
        <f t="shared" si="16"/>
        <v>0</v>
      </c>
    </row>
    <row r="112" spans="1:79" x14ac:dyDescent="0.2">
      <c r="A112" s="801">
        <f>+A111+1</f>
        <v>4</v>
      </c>
      <c r="B112" s="802"/>
      <c r="C112" s="803" t="s">
        <v>367</v>
      </c>
      <c r="D112" s="1193" t="s">
        <v>435</v>
      </c>
      <c r="E112" s="704">
        <v>1</v>
      </c>
      <c r="F112" s="2039"/>
      <c r="G112" s="499">
        <f t="shared" si="16"/>
        <v>0</v>
      </c>
    </row>
    <row r="113" spans="1:38" x14ac:dyDescent="0.2">
      <c r="A113" s="801">
        <f>+A112+1</f>
        <v>5</v>
      </c>
      <c r="B113" s="802"/>
      <c r="C113" s="803" t="s">
        <v>402</v>
      </c>
      <c r="D113" s="1193" t="s">
        <v>170</v>
      </c>
      <c r="E113" s="704">
        <v>30</v>
      </c>
      <c r="F113" s="2039"/>
      <c r="G113" s="499">
        <f t="shared" si="16"/>
        <v>0</v>
      </c>
    </row>
    <row r="114" spans="1:38" x14ac:dyDescent="0.2">
      <c r="A114" s="962">
        <f>A108</f>
        <v>5</v>
      </c>
      <c r="B114" s="963"/>
      <c r="C114" s="964" t="str">
        <f>C108&amp;" - skupaj"</f>
        <v>TUJE STORITVE - skupaj</v>
      </c>
      <c r="D114" s="965"/>
      <c r="E114" s="963"/>
      <c r="F114" s="963"/>
      <c r="G114" s="966">
        <f>SUM(G109:G113)</f>
        <v>6750</v>
      </c>
      <c r="H114" s="1177"/>
      <c r="I114" s="793"/>
      <c r="J114" s="793"/>
      <c r="K114" s="795"/>
      <c r="L114" s="795"/>
      <c r="M114" s="793"/>
      <c r="N114" s="793"/>
      <c r="O114" s="793"/>
      <c r="P114" s="793"/>
      <c r="Q114" s="793"/>
      <c r="R114" s="793"/>
      <c r="S114" s="793"/>
      <c r="T114" s="793"/>
      <c r="U114" s="793"/>
      <c r="V114" s="793"/>
      <c r="W114" s="793"/>
      <c r="X114" s="793"/>
      <c r="Y114" s="793"/>
      <c r="Z114" s="793"/>
      <c r="AA114" s="793"/>
      <c r="AB114" s="793"/>
      <c r="AC114" s="793"/>
      <c r="AD114" s="793"/>
      <c r="AE114" s="793"/>
      <c r="AF114" s="793"/>
      <c r="AG114" s="793"/>
      <c r="AH114" s="793"/>
      <c r="AI114" s="793"/>
      <c r="AJ114" s="793"/>
      <c r="AK114" s="793"/>
      <c r="AL114" s="793"/>
    </row>
    <row r="115" spans="1:38" ht="15.75" x14ac:dyDescent="0.2">
      <c r="A115" s="1000"/>
      <c r="B115" s="1001"/>
      <c r="C115" s="1001"/>
      <c r="D115" s="1198"/>
      <c r="E115" s="706"/>
      <c r="F115" s="1001"/>
      <c r="G115" s="1001"/>
    </row>
  </sheetData>
  <mergeCells count="6">
    <mergeCell ref="C37:F37"/>
    <mergeCell ref="C93:F93"/>
    <mergeCell ref="C38:F38"/>
    <mergeCell ref="C50:F50"/>
    <mergeCell ref="C70:F70"/>
    <mergeCell ref="C83:F83"/>
  </mergeCells>
  <dataValidations count="1">
    <dataValidation type="custom" allowBlank="1" showInputMessage="1" showErrorMessage="1" error="Vnos Cena/enoto je dovoljen na dve decimalni mesti." sqref="F21:F33 F39:F46 F51:F59 F64:F68 F71:F75 F77:F81 F84:F91 F94:F105 F109:F113" xr:uid="{78D08C69-4750-4B6D-84E4-F93C008EA7CF}">
      <formula1>F21=ROUND(F21,2)</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6"/>
  <dimension ref="A1:IR118"/>
  <sheetViews>
    <sheetView topLeftCell="A46" workbookViewId="0">
      <selection activeCell="G119" sqref="G119"/>
    </sheetView>
  </sheetViews>
  <sheetFormatPr defaultRowHeight="12.75" x14ac:dyDescent="0.2"/>
  <cols>
    <col min="1" max="1" width="5.7109375" style="792" customWidth="1"/>
    <col min="2" max="2" width="9.7109375" style="1002" customWidth="1"/>
    <col min="3" max="3" width="45.7109375" style="1232" customWidth="1"/>
    <col min="4" max="4" width="6.7109375" style="1233" customWidth="1"/>
    <col min="5" max="5" width="10.7109375" style="698" customWidth="1"/>
    <col min="6" max="6" width="11.7109375" style="698" customWidth="1"/>
    <col min="7" max="7" width="12.7109375" style="698" customWidth="1"/>
    <col min="8" max="8" width="9.140625" style="805"/>
    <col min="9" max="10" width="9.140625" style="806"/>
    <col min="11" max="12" width="9.140625" style="807"/>
    <col min="13" max="38" width="9.140625" style="806"/>
    <col min="39" max="79" width="9.140625" style="796"/>
    <col min="80" max="255" width="9.140625" style="792"/>
    <col min="256" max="256" width="4.5703125" style="792" customWidth="1"/>
    <col min="257" max="257" width="9.28515625" style="792" customWidth="1"/>
    <col min="258" max="258" width="41" style="792" customWidth="1"/>
    <col min="259" max="259" width="5.7109375" style="792" customWidth="1"/>
    <col min="260" max="260" width="9" style="792" customWidth="1"/>
    <col min="261" max="261" width="10.42578125" style="792" customWidth="1"/>
    <col min="262" max="262" width="10.7109375" style="792" customWidth="1"/>
    <col min="263" max="511" width="9.140625" style="792"/>
    <col min="512" max="512" width="4.5703125" style="792" customWidth="1"/>
    <col min="513" max="513" width="9.28515625" style="792" customWidth="1"/>
    <col min="514" max="514" width="41" style="792" customWidth="1"/>
    <col min="515" max="515" width="5.7109375" style="792" customWidth="1"/>
    <col min="516" max="516" width="9" style="792" customWidth="1"/>
    <col min="517" max="517" width="10.42578125" style="792" customWidth="1"/>
    <col min="518" max="518" width="10.7109375" style="792" customWidth="1"/>
    <col min="519" max="767" width="9.140625" style="792"/>
    <col min="768" max="768" width="4.5703125" style="792" customWidth="1"/>
    <col min="769" max="769" width="9.28515625" style="792" customWidth="1"/>
    <col min="770" max="770" width="41" style="792" customWidth="1"/>
    <col min="771" max="771" width="5.7109375" style="792" customWidth="1"/>
    <col min="772" max="772" width="9" style="792" customWidth="1"/>
    <col min="773" max="773" width="10.42578125" style="792" customWidth="1"/>
    <col min="774" max="774" width="10.7109375" style="792" customWidth="1"/>
    <col min="775" max="1023" width="9.140625" style="792"/>
    <col min="1024" max="1024" width="4.5703125" style="792" customWidth="1"/>
    <col min="1025" max="1025" width="9.28515625" style="792" customWidth="1"/>
    <col min="1026" max="1026" width="41" style="792" customWidth="1"/>
    <col min="1027" max="1027" width="5.7109375" style="792" customWidth="1"/>
    <col min="1028" max="1028" width="9" style="792" customWidth="1"/>
    <col min="1029" max="1029" width="10.42578125" style="792" customWidth="1"/>
    <col min="1030" max="1030" width="10.7109375" style="792" customWidth="1"/>
    <col min="1031" max="1279" width="9.140625" style="792"/>
    <col min="1280" max="1280" width="4.5703125" style="792" customWidth="1"/>
    <col min="1281" max="1281" width="9.28515625" style="792" customWidth="1"/>
    <col min="1282" max="1282" width="41" style="792" customWidth="1"/>
    <col min="1283" max="1283" width="5.7109375" style="792" customWidth="1"/>
    <col min="1284" max="1284" width="9" style="792" customWidth="1"/>
    <col min="1285" max="1285" width="10.42578125" style="792" customWidth="1"/>
    <col min="1286" max="1286" width="10.7109375" style="792" customWidth="1"/>
    <col min="1287" max="1535" width="9.140625" style="792"/>
    <col min="1536" max="1536" width="4.5703125" style="792" customWidth="1"/>
    <col min="1537" max="1537" width="9.28515625" style="792" customWidth="1"/>
    <col min="1538" max="1538" width="41" style="792" customWidth="1"/>
    <col min="1539" max="1539" width="5.7109375" style="792" customWidth="1"/>
    <col min="1540" max="1540" width="9" style="792" customWidth="1"/>
    <col min="1541" max="1541" width="10.42578125" style="792" customWidth="1"/>
    <col min="1542" max="1542" width="10.7109375" style="792" customWidth="1"/>
    <col min="1543" max="1791" width="9.140625" style="792"/>
    <col min="1792" max="1792" width="4.5703125" style="792" customWidth="1"/>
    <col min="1793" max="1793" width="9.28515625" style="792" customWidth="1"/>
    <col min="1794" max="1794" width="41" style="792" customWidth="1"/>
    <col min="1795" max="1795" width="5.7109375" style="792" customWidth="1"/>
    <col min="1796" max="1796" width="9" style="792" customWidth="1"/>
    <col min="1797" max="1797" width="10.42578125" style="792" customWidth="1"/>
    <col min="1798" max="1798" width="10.7109375" style="792" customWidth="1"/>
    <col min="1799" max="2047" width="9.140625" style="792"/>
    <col min="2048" max="2048" width="4.5703125" style="792" customWidth="1"/>
    <col min="2049" max="2049" width="9.28515625" style="792" customWidth="1"/>
    <col min="2050" max="2050" width="41" style="792" customWidth="1"/>
    <col min="2051" max="2051" width="5.7109375" style="792" customWidth="1"/>
    <col min="2052" max="2052" width="9" style="792" customWidth="1"/>
    <col min="2053" max="2053" width="10.42578125" style="792" customWidth="1"/>
    <col min="2054" max="2054" width="10.7109375" style="792" customWidth="1"/>
    <col min="2055" max="2303" width="9.140625" style="792"/>
    <col min="2304" max="2304" width="4.5703125" style="792" customWidth="1"/>
    <col min="2305" max="2305" width="9.28515625" style="792" customWidth="1"/>
    <col min="2306" max="2306" width="41" style="792" customWidth="1"/>
    <col min="2307" max="2307" width="5.7109375" style="792" customWidth="1"/>
    <col min="2308" max="2308" width="9" style="792" customWidth="1"/>
    <col min="2309" max="2309" width="10.42578125" style="792" customWidth="1"/>
    <col min="2310" max="2310" width="10.7109375" style="792" customWidth="1"/>
    <col min="2311" max="2559" width="9.140625" style="792"/>
    <col min="2560" max="2560" width="4.5703125" style="792" customWidth="1"/>
    <col min="2561" max="2561" width="9.28515625" style="792" customWidth="1"/>
    <col min="2562" max="2562" width="41" style="792" customWidth="1"/>
    <col min="2563" max="2563" width="5.7109375" style="792" customWidth="1"/>
    <col min="2564" max="2564" width="9" style="792" customWidth="1"/>
    <col min="2565" max="2565" width="10.42578125" style="792" customWidth="1"/>
    <col min="2566" max="2566" width="10.7109375" style="792" customWidth="1"/>
    <col min="2567" max="2815" width="9.140625" style="792"/>
    <col min="2816" max="2816" width="4.5703125" style="792" customWidth="1"/>
    <col min="2817" max="2817" width="9.28515625" style="792" customWidth="1"/>
    <col min="2818" max="2818" width="41" style="792" customWidth="1"/>
    <col min="2819" max="2819" width="5.7109375" style="792" customWidth="1"/>
    <col min="2820" max="2820" width="9" style="792" customWidth="1"/>
    <col min="2821" max="2821" width="10.42578125" style="792" customWidth="1"/>
    <col min="2822" max="2822" width="10.7109375" style="792" customWidth="1"/>
    <col min="2823" max="3071" width="9.140625" style="792"/>
    <col min="3072" max="3072" width="4.5703125" style="792" customWidth="1"/>
    <col min="3073" max="3073" width="9.28515625" style="792" customWidth="1"/>
    <col min="3074" max="3074" width="41" style="792" customWidth="1"/>
    <col min="3075" max="3075" width="5.7109375" style="792" customWidth="1"/>
    <col min="3076" max="3076" width="9" style="792" customWidth="1"/>
    <col min="3077" max="3077" width="10.42578125" style="792" customWidth="1"/>
    <col min="3078" max="3078" width="10.7109375" style="792" customWidth="1"/>
    <col min="3079" max="3327" width="9.140625" style="792"/>
    <col min="3328" max="3328" width="4.5703125" style="792" customWidth="1"/>
    <col min="3329" max="3329" width="9.28515625" style="792" customWidth="1"/>
    <col min="3330" max="3330" width="41" style="792" customWidth="1"/>
    <col min="3331" max="3331" width="5.7109375" style="792" customWidth="1"/>
    <col min="3332" max="3332" width="9" style="792" customWidth="1"/>
    <col min="3333" max="3333" width="10.42578125" style="792" customWidth="1"/>
    <col min="3334" max="3334" width="10.7109375" style="792" customWidth="1"/>
    <col min="3335" max="3583" width="9.140625" style="792"/>
    <col min="3584" max="3584" width="4.5703125" style="792" customWidth="1"/>
    <col min="3585" max="3585" width="9.28515625" style="792" customWidth="1"/>
    <col min="3586" max="3586" width="41" style="792" customWidth="1"/>
    <col min="3587" max="3587" width="5.7109375" style="792" customWidth="1"/>
    <col min="3588" max="3588" width="9" style="792" customWidth="1"/>
    <col min="3589" max="3589" width="10.42578125" style="792" customWidth="1"/>
    <col min="3590" max="3590" width="10.7109375" style="792" customWidth="1"/>
    <col min="3591" max="3839" width="9.140625" style="792"/>
    <col min="3840" max="3840" width="4.5703125" style="792" customWidth="1"/>
    <col min="3841" max="3841" width="9.28515625" style="792" customWidth="1"/>
    <col min="3842" max="3842" width="41" style="792" customWidth="1"/>
    <col min="3843" max="3843" width="5.7109375" style="792" customWidth="1"/>
    <col min="3844" max="3844" width="9" style="792" customWidth="1"/>
    <col min="3845" max="3845" width="10.42578125" style="792" customWidth="1"/>
    <col min="3846" max="3846" width="10.7109375" style="792" customWidth="1"/>
    <col min="3847" max="4095" width="9.140625" style="792"/>
    <col min="4096" max="4096" width="4.5703125" style="792" customWidth="1"/>
    <col min="4097" max="4097" width="9.28515625" style="792" customWidth="1"/>
    <col min="4098" max="4098" width="41" style="792" customWidth="1"/>
    <col min="4099" max="4099" width="5.7109375" style="792" customWidth="1"/>
    <col min="4100" max="4100" width="9" style="792" customWidth="1"/>
    <col min="4101" max="4101" width="10.42578125" style="792" customWidth="1"/>
    <col min="4102" max="4102" width="10.7109375" style="792" customWidth="1"/>
    <col min="4103" max="4351" width="9.140625" style="792"/>
    <col min="4352" max="4352" width="4.5703125" style="792" customWidth="1"/>
    <col min="4353" max="4353" width="9.28515625" style="792" customWidth="1"/>
    <col min="4354" max="4354" width="41" style="792" customWidth="1"/>
    <col min="4355" max="4355" width="5.7109375" style="792" customWidth="1"/>
    <col min="4356" max="4356" width="9" style="792" customWidth="1"/>
    <col min="4357" max="4357" width="10.42578125" style="792" customWidth="1"/>
    <col min="4358" max="4358" width="10.7109375" style="792" customWidth="1"/>
    <col min="4359" max="4607" width="9.140625" style="792"/>
    <col min="4608" max="4608" width="4.5703125" style="792" customWidth="1"/>
    <col min="4609" max="4609" width="9.28515625" style="792" customWidth="1"/>
    <col min="4610" max="4610" width="41" style="792" customWidth="1"/>
    <col min="4611" max="4611" width="5.7109375" style="792" customWidth="1"/>
    <col min="4612" max="4612" width="9" style="792" customWidth="1"/>
    <col min="4613" max="4613" width="10.42578125" style="792" customWidth="1"/>
    <col min="4614" max="4614" width="10.7109375" style="792" customWidth="1"/>
    <col min="4615" max="4863" width="9.140625" style="792"/>
    <col min="4864" max="4864" width="4.5703125" style="792" customWidth="1"/>
    <col min="4865" max="4865" width="9.28515625" style="792" customWidth="1"/>
    <col min="4866" max="4866" width="41" style="792" customWidth="1"/>
    <col min="4867" max="4867" width="5.7109375" style="792" customWidth="1"/>
    <col min="4868" max="4868" width="9" style="792" customWidth="1"/>
    <col min="4869" max="4869" width="10.42578125" style="792" customWidth="1"/>
    <col min="4870" max="4870" width="10.7109375" style="792" customWidth="1"/>
    <col min="4871" max="5119" width="9.140625" style="792"/>
    <col min="5120" max="5120" width="4.5703125" style="792" customWidth="1"/>
    <col min="5121" max="5121" width="9.28515625" style="792" customWidth="1"/>
    <col min="5122" max="5122" width="41" style="792" customWidth="1"/>
    <col min="5123" max="5123" width="5.7109375" style="792" customWidth="1"/>
    <col min="5124" max="5124" width="9" style="792" customWidth="1"/>
    <col min="5125" max="5125" width="10.42578125" style="792" customWidth="1"/>
    <col min="5126" max="5126" width="10.7109375" style="792" customWidth="1"/>
    <col min="5127" max="5375" width="9.140625" style="792"/>
    <col min="5376" max="5376" width="4.5703125" style="792" customWidth="1"/>
    <col min="5377" max="5377" width="9.28515625" style="792" customWidth="1"/>
    <col min="5378" max="5378" width="41" style="792" customWidth="1"/>
    <col min="5379" max="5379" width="5.7109375" style="792" customWidth="1"/>
    <col min="5380" max="5380" width="9" style="792" customWidth="1"/>
    <col min="5381" max="5381" width="10.42578125" style="792" customWidth="1"/>
    <col min="5382" max="5382" width="10.7109375" style="792" customWidth="1"/>
    <col min="5383" max="5631" width="9.140625" style="792"/>
    <col min="5632" max="5632" width="4.5703125" style="792" customWidth="1"/>
    <col min="5633" max="5633" width="9.28515625" style="792" customWidth="1"/>
    <col min="5634" max="5634" width="41" style="792" customWidth="1"/>
    <col min="5635" max="5635" width="5.7109375" style="792" customWidth="1"/>
    <col min="5636" max="5636" width="9" style="792" customWidth="1"/>
    <col min="5637" max="5637" width="10.42578125" style="792" customWidth="1"/>
    <col min="5638" max="5638" width="10.7109375" style="792" customWidth="1"/>
    <col min="5639" max="5887" width="9.140625" style="792"/>
    <col min="5888" max="5888" width="4.5703125" style="792" customWidth="1"/>
    <col min="5889" max="5889" width="9.28515625" style="792" customWidth="1"/>
    <col min="5890" max="5890" width="41" style="792" customWidth="1"/>
    <col min="5891" max="5891" width="5.7109375" style="792" customWidth="1"/>
    <col min="5892" max="5892" width="9" style="792" customWidth="1"/>
    <col min="5893" max="5893" width="10.42578125" style="792" customWidth="1"/>
    <col min="5894" max="5894" width="10.7109375" style="792" customWidth="1"/>
    <col min="5895" max="6143" width="9.140625" style="792"/>
    <col min="6144" max="6144" width="4.5703125" style="792" customWidth="1"/>
    <col min="6145" max="6145" width="9.28515625" style="792" customWidth="1"/>
    <col min="6146" max="6146" width="41" style="792" customWidth="1"/>
    <col min="6147" max="6147" width="5.7109375" style="792" customWidth="1"/>
    <col min="6148" max="6148" width="9" style="792" customWidth="1"/>
    <col min="6149" max="6149" width="10.42578125" style="792" customWidth="1"/>
    <col min="6150" max="6150" width="10.7109375" style="792" customWidth="1"/>
    <col min="6151" max="6399" width="9.140625" style="792"/>
    <col min="6400" max="6400" width="4.5703125" style="792" customWidth="1"/>
    <col min="6401" max="6401" width="9.28515625" style="792" customWidth="1"/>
    <col min="6402" max="6402" width="41" style="792" customWidth="1"/>
    <col min="6403" max="6403" width="5.7109375" style="792" customWidth="1"/>
    <col min="6404" max="6404" width="9" style="792" customWidth="1"/>
    <col min="6405" max="6405" width="10.42578125" style="792" customWidth="1"/>
    <col min="6406" max="6406" width="10.7109375" style="792" customWidth="1"/>
    <col min="6407" max="6655" width="9.140625" style="792"/>
    <col min="6656" max="6656" width="4.5703125" style="792" customWidth="1"/>
    <col min="6657" max="6657" width="9.28515625" style="792" customWidth="1"/>
    <col min="6658" max="6658" width="41" style="792" customWidth="1"/>
    <col min="6659" max="6659" width="5.7109375" style="792" customWidth="1"/>
    <col min="6660" max="6660" width="9" style="792" customWidth="1"/>
    <col min="6661" max="6661" width="10.42578125" style="792" customWidth="1"/>
    <col min="6662" max="6662" width="10.7109375" style="792" customWidth="1"/>
    <col min="6663" max="6911" width="9.140625" style="792"/>
    <col min="6912" max="6912" width="4.5703125" style="792" customWidth="1"/>
    <col min="6913" max="6913" width="9.28515625" style="792" customWidth="1"/>
    <col min="6914" max="6914" width="41" style="792" customWidth="1"/>
    <col min="6915" max="6915" width="5.7109375" style="792" customWidth="1"/>
    <col min="6916" max="6916" width="9" style="792" customWidth="1"/>
    <col min="6917" max="6917" width="10.42578125" style="792" customWidth="1"/>
    <col min="6918" max="6918" width="10.7109375" style="792" customWidth="1"/>
    <col min="6919" max="7167" width="9.140625" style="792"/>
    <col min="7168" max="7168" width="4.5703125" style="792" customWidth="1"/>
    <col min="7169" max="7169" width="9.28515625" style="792" customWidth="1"/>
    <col min="7170" max="7170" width="41" style="792" customWidth="1"/>
    <col min="7171" max="7171" width="5.7109375" style="792" customWidth="1"/>
    <col min="7172" max="7172" width="9" style="792" customWidth="1"/>
    <col min="7173" max="7173" width="10.42578125" style="792" customWidth="1"/>
    <col min="7174" max="7174" width="10.7109375" style="792" customWidth="1"/>
    <col min="7175" max="7423" width="9.140625" style="792"/>
    <col min="7424" max="7424" width="4.5703125" style="792" customWidth="1"/>
    <col min="7425" max="7425" width="9.28515625" style="792" customWidth="1"/>
    <col min="7426" max="7426" width="41" style="792" customWidth="1"/>
    <col min="7427" max="7427" width="5.7109375" style="792" customWidth="1"/>
    <col min="7428" max="7428" width="9" style="792" customWidth="1"/>
    <col min="7429" max="7429" width="10.42578125" style="792" customWidth="1"/>
    <col min="7430" max="7430" width="10.7109375" style="792" customWidth="1"/>
    <col min="7431" max="7679" width="9.140625" style="792"/>
    <col min="7680" max="7680" width="4.5703125" style="792" customWidth="1"/>
    <col min="7681" max="7681" width="9.28515625" style="792" customWidth="1"/>
    <col min="7682" max="7682" width="41" style="792" customWidth="1"/>
    <col min="7683" max="7683" width="5.7109375" style="792" customWidth="1"/>
    <col min="7684" max="7684" width="9" style="792" customWidth="1"/>
    <col min="7685" max="7685" width="10.42578125" style="792" customWidth="1"/>
    <col min="7686" max="7686" width="10.7109375" style="792" customWidth="1"/>
    <col min="7687" max="7935" width="9.140625" style="792"/>
    <col min="7936" max="7936" width="4.5703125" style="792" customWidth="1"/>
    <col min="7937" max="7937" width="9.28515625" style="792" customWidth="1"/>
    <col min="7938" max="7938" width="41" style="792" customWidth="1"/>
    <col min="7939" max="7939" width="5.7109375" style="792" customWidth="1"/>
    <col min="7940" max="7940" width="9" style="792" customWidth="1"/>
    <col min="7941" max="7941" width="10.42578125" style="792" customWidth="1"/>
    <col min="7942" max="7942" width="10.7109375" style="792" customWidth="1"/>
    <col min="7943" max="8191" width="9.140625" style="792"/>
    <col min="8192" max="8192" width="4.5703125" style="792" customWidth="1"/>
    <col min="8193" max="8193" width="9.28515625" style="792" customWidth="1"/>
    <col min="8194" max="8194" width="41" style="792" customWidth="1"/>
    <col min="8195" max="8195" width="5.7109375" style="792" customWidth="1"/>
    <col min="8196" max="8196" width="9" style="792" customWidth="1"/>
    <col min="8197" max="8197" width="10.42578125" style="792" customWidth="1"/>
    <col min="8198" max="8198" width="10.7109375" style="792" customWidth="1"/>
    <col min="8199" max="8447" width="9.140625" style="792"/>
    <col min="8448" max="8448" width="4.5703125" style="792" customWidth="1"/>
    <col min="8449" max="8449" width="9.28515625" style="792" customWidth="1"/>
    <col min="8450" max="8450" width="41" style="792" customWidth="1"/>
    <col min="8451" max="8451" width="5.7109375" style="792" customWidth="1"/>
    <col min="8452" max="8452" width="9" style="792" customWidth="1"/>
    <col min="8453" max="8453" width="10.42578125" style="792" customWidth="1"/>
    <col min="8454" max="8454" width="10.7109375" style="792" customWidth="1"/>
    <col min="8455" max="8703" width="9.140625" style="792"/>
    <col min="8704" max="8704" width="4.5703125" style="792" customWidth="1"/>
    <col min="8705" max="8705" width="9.28515625" style="792" customWidth="1"/>
    <col min="8706" max="8706" width="41" style="792" customWidth="1"/>
    <col min="8707" max="8707" width="5.7109375" style="792" customWidth="1"/>
    <col min="8708" max="8708" width="9" style="792" customWidth="1"/>
    <col min="8709" max="8709" width="10.42578125" style="792" customWidth="1"/>
    <col min="8710" max="8710" width="10.7109375" style="792" customWidth="1"/>
    <col min="8711" max="8959" width="9.140625" style="792"/>
    <col min="8960" max="8960" width="4.5703125" style="792" customWidth="1"/>
    <col min="8961" max="8961" width="9.28515625" style="792" customWidth="1"/>
    <col min="8962" max="8962" width="41" style="792" customWidth="1"/>
    <col min="8963" max="8963" width="5.7109375" style="792" customWidth="1"/>
    <col min="8964" max="8964" width="9" style="792" customWidth="1"/>
    <col min="8965" max="8965" width="10.42578125" style="792" customWidth="1"/>
    <col min="8966" max="8966" width="10.7109375" style="792" customWidth="1"/>
    <col min="8967" max="9215" width="9.140625" style="792"/>
    <col min="9216" max="9216" width="4.5703125" style="792" customWidth="1"/>
    <col min="9217" max="9217" width="9.28515625" style="792" customWidth="1"/>
    <col min="9218" max="9218" width="41" style="792" customWidth="1"/>
    <col min="9219" max="9219" width="5.7109375" style="792" customWidth="1"/>
    <col min="9220" max="9220" width="9" style="792" customWidth="1"/>
    <col min="9221" max="9221" width="10.42578125" style="792" customWidth="1"/>
    <col min="9222" max="9222" width="10.7109375" style="792" customWidth="1"/>
    <col min="9223" max="9471" width="9.140625" style="792"/>
    <col min="9472" max="9472" width="4.5703125" style="792" customWidth="1"/>
    <col min="9473" max="9473" width="9.28515625" style="792" customWidth="1"/>
    <col min="9474" max="9474" width="41" style="792" customWidth="1"/>
    <col min="9475" max="9475" width="5.7109375" style="792" customWidth="1"/>
    <col min="9476" max="9476" width="9" style="792" customWidth="1"/>
    <col min="9477" max="9477" width="10.42578125" style="792" customWidth="1"/>
    <col min="9478" max="9478" width="10.7109375" style="792" customWidth="1"/>
    <col min="9479" max="9727" width="9.140625" style="792"/>
    <col min="9728" max="9728" width="4.5703125" style="792" customWidth="1"/>
    <col min="9729" max="9729" width="9.28515625" style="792" customWidth="1"/>
    <col min="9730" max="9730" width="41" style="792" customWidth="1"/>
    <col min="9731" max="9731" width="5.7109375" style="792" customWidth="1"/>
    <col min="9732" max="9732" width="9" style="792" customWidth="1"/>
    <col min="9733" max="9733" width="10.42578125" style="792" customWidth="1"/>
    <col min="9734" max="9734" width="10.7109375" style="792" customWidth="1"/>
    <col min="9735" max="9983" width="9.140625" style="792"/>
    <col min="9984" max="9984" width="4.5703125" style="792" customWidth="1"/>
    <col min="9985" max="9985" width="9.28515625" style="792" customWidth="1"/>
    <col min="9986" max="9986" width="41" style="792" customWidth="1"/>
    <col min="9987" max="9987" width="5.7109375" style="792" customWidth="1"/>
    <col min="9988" max="9988" width="9" style="792" customWidth="1"/>
    <col min="9989" max="9989" width="10.42578125" style="792" customWidth="1"/>
    <col min="9990" max="9990" width="10.7109375" style="792" customWidth="1"/>
    <col min="9991" max="10239" width="9.140625" style="792"/>
    <col min="10240" max="10240" width="4.5703125" style="792" customWidth="1"/>
    <col min="10241" max="10241" width="9.28515625" style="792" customWidth="1"/>
    <col min="10242" max="10242" width="41" style="792" customWidth="1"/>
    <col min="10243" max="10243" width="5.7109375" style="792" customWidth="1"/>
    <col min="10244" max="10244" width="9" style="792" customWidth="1"/>
    <col min="10245" max="10245" width="10.42578125" style="792" customWidth="1"/>
    <col min="10246" max="10246" width="10.7109375" style="792" customWidth="1"/>
    <col min="10247" max="10495" width="9.140625" style="792"/>
    <col min="10496" max="10496" width="4.5703125" style="792" customWidth="1"/>
    <col min="10497" max="10497" width="9.28515625" style="792" customWidth="1"/>
    <col min="10498" max="10498" width="41" style="792" customWidth="1"/>
    <col min="10499" max="10499" width="5.7109375" style="792" customWidth="1"/>
    <col min="10500" max="10500" width="9" style="792" customWidth="1"/>
    <col min="10501" max="10501" width="10.42578125" style="792" customWidth="1"/>
    <col min="10502" max="10502" width="10.7109375" style="792" customWidth="1"/>
    <col min="10503" max="10751" width="9.140625" style="792"/>
    <col min="10752" max="10752" width="4.5703125" style="792" customWidth="1"/>
    <col min="10753" max="10753" width="9.28515625" style="792" customWidth="1"/>
    <col min="10754" max="10754" width="41" style="792" customWidth="1"/>
    <col min="10755" max="10755" width="5.7109375" style="792" customWidth="1"/>
    <col min="10756" max="10756" width="9" style="792" customWidth="1"/>
    <col min="10757" max="10757" width="10.42578125" style="792" customWidth="1"/>
    <col min="10758" max="10758" width="10.7109375" style="792" customWidth="1"/>
    <col min="10759" max="11007" width="9.140625" style="792"/>
    <col min="11008" max="11008" width="4.5703125" style="792" customWidth="1"/>
    <col min="11009" max="11009" width="9.28515625" style="792" customWidth="1"/>
    <col min="11010" max="11010" width="41" style="792" customWidth="1"/>
    <col min="11011" max="11011" width="5.7109375" style="792" customWidth="1"/>
    <col min="11012" max="11012" width="9" style="792" customWidth="1"/>
    <col min="11013" max="11013" width="10.42578125" style="792" customWidth="1"/>
    <col min="11014" max="11014" width="10.7109375" style="792" customWidth="1"/>
    <col min="11015" max="11263" width="9.140625" style="792"/>
    <col min="11264" max="11264" width="4.5703125" style="792" customWidth="1"/>
    <col min="11265" max="11265" width="9.28515625" style="792" customWidth="1"/>
    <col min="11266" max="11266" width="41" style="792" customWidth="1"/>
    <col min="11267" max="11267" width="5.7109375" style="792" customWidth="1"/>
    <col min="11268" max="11268" width="9" style="792" customWidth="1"/>
    <col min="11269" max="11269" width="10.42578125" style="792" customWidth="1"/>
    <col min="11270" max="11270" width="10.7109375" style="792" customWidth="1"/>
    <col min="11271" max="11519" width="9.140625" style="792"/>
    <col min="11520" max="11520" width="4.5703125" style="792" customWidth="1"/>
    <col min="11521" max="11521" width="9.28515625" style="792" customWidth="1"/>
    <col min="11522" max="11522" width="41" style="792" customWidth="1"/>
    <col min="11523" max="11523" width="5.7109375" style="792" customWidth="1"/>
    <col min="11524" max="11524" width="9" style="792" customWidth="1"/>
    <col min="11525" max="11525" width="10.42578125" style="792" customWidth="1"/>
    <col min="11526" max="11526" width="10.7109375" style="792" customWidth="1"/>
    <col min="11527" max="11775" width="9.140625" style="792"/>
    <col min="11776" max="11776" width="4.5703125" style="792" customWidth="1"/>
    <col min="11777" max="11777" width="9.28515625" style="792" customWidth="1"/>
    <col min="11778" max="11778" width="41" style="792" customWidth="1"/>
    <col min="11779" max="11779" width="5.7109375" style="792" customWidth="1"/>
    <col min="11780" max="11780" width="9" style="792" customWidth="1"/>
    <col min="11781" max="11781" width="10.42578125" style="792" customWidth="1"/>
    <col min="11782" max="11782" width="10.7109375" style="792" customWidth="1"/>
    <col min="11783" max="12031" width="9.140625" style="792"/>
    <col min="12032" max="12032" width="4.5703125" style="792" customWidth="1"/>
    <col min="12033" max="12033" width="9.28515625" style="792" customWidth="1"/>
    <col min="12034" max="12034" width="41" style="792" customWidth="1"/>
    <col min="12035" max="12035" width="5.7109375" style="792" customWidth="1"/>
    <col min="12036" max="12036" width="9" style="792" customWidth="1"/>
    <col min="12037" max="12037" width="10.42578125" style="792" customWidth="1"/>
    <col min="12038" max="12038" width="10.7109375" style="792" customWidth="1"/>
    <col min="12039" max="12287" width="9.140625" style="792"/>
    <col min="12288" max="12288" width="4.5703125" style="792" customWidth="1"/>
    <col min="12289" max="12289" width="9.28515625" style="792" customWidth="1"/>
    <col min="12290" max="12290" width="41" style="792" customWidth="1"/>
    <col min="12291" max="12291" width="5.7109375" style="792" customWidth="1"/>
    <col min="12292" max="12292" width="9" style="792" customWidth="1"/>
    <col min="12293" max="12293" width="10.42578125" style="792" customWidth="1"/>
    <col min="12294" max="12294" width="10.7109375" style="792" customWidth="1"/>
    <col min="12295" max="12543" width="9.140625" style="792"/>
    <col min="12544" max="12544" width="4.5703125" style="792" customWidth="1"/>
    <col min="12545" max="12545" width="9.28515625" style="792" customWidth="1"/>
    <col min="12546" max="12546" width="41" style="792" customWidth="1"/>
    <col min="12547" max="12547" width="5.7109375" style="792" customWidth="1"/>
    <col min="12548" max="12548" width="9" style="792" customWidth="1"/>
    <col min="12549" max="12549" width="10.42578125" style="792" customWidth="1"/>
    <col min="12550" max="12550" width="10.7109375" style="792" customWidth="1"/>
    <col min="12551" max="12799" width="9.140625" style="792"/>
    <col min="12800" max="12800" width="4.5703125" style="792" customWidth="1"/>
    <col min="12801" max="12801" width="9.28515625" style="792" customWidth="1"/>
    <col min="12802" max="12802" width="41" style="792" customWidth="1"/>
    <col min="12803" max="12803" width="5.7109375" style="792" customWidth="1"/>
    <col min="12804" max="12804" width="9" style="792" customWidth="1"/>
    <col min="12805" max="12805" width="10.42578125" style="792" customWidth="1"/>
    <col min="12806" max="12806" width="10.7109375" style="792" customWidth="1"/>
    <col min="12807" max="13055" width="9.140625" style="792"/>
    <col min="13056" max="13056" width="4.5703125" style="792" customWidth="1"/>
    <col min="13057" max="13057" width="9.28515625" style="792" customWidth="1"/>
    <col min="13058" max="13058" width="41" style="792" customWidth="1"/>
    <col min="13059" max="13059" width="5.7109375" style="792" customWidth="1"/>
    <col min="13060" max="13060" width="9" style="792" customWidth="1"/>
    <col min="13061" max="13061" width="10.42578125" style="792" customWidth="1"/>
    <col min="13062" max="13062" width="10.7109375" style="792" customWidth="1"/>
    <col min="13063" max="13311" width="9.140625" style="792"/>
    <col min="13312" max="13312" width="4.5703125" style="792" customWidth="1"/>
    <col min="13313" max="13313" width="9.28515625" style="792" customWidth="1"/>
    <col min="13314" max="13314" width="41" style="792" customWidth="1"/>
    <col min="13315" max="13315" width="5.7109375" style="792" customWidth="1"/>
    <col min="13316" max="13316" width="9" style="792" customWidth="1"/>
    <col min="13317" max="13317" width="10.42578125" style="792" customWidth="1"/>
    <col min="13318" max="13318" width="10.7109375" style="792" customWidth="1"/>
    <col min="13319" max="13567" width="9.140625" style="792"/>
    <col min="13568" max="13568" width="4.5703125" style="792" customWidth="1"/>
    <col min="13569" max="13569" width="9.28515625" style="792" customWidth="1"/>
    <col min="13570" max="13570" width="41" style="792" customWidth="1"/>
    <col min="13571" max="13571" width="5.7109375" style="792" customWidth="1"/>
    <col min="13572" max="13572" width="9" style="792" customWidth="1"/>
    <col min="13573" max="13573" width="10.42578125" style="792" customWidth="1"/>
    <col min="13574" max="13574" width="10.7109375" style="792" customWidth="1"/>
    <col min="13575" max="13823" width="9.140625" style="792"/>
    <col min="13824" max="13824" width="4.5703125" style="792" customWidth="1"/>
    <col min="13825" max="13825" width="9.28515625" style="792" customWidth="1"/>
    <col min="13826" max="13826" width="41" style="792" customWidth="1"/>
    <col min="13827" max="13827" width="5.7109375" style="792" customWidth="1"/>
    <col min="13828" max="13828" width="9" style="792" customWidth="1"/>
    <col min="13829" max="13829" width="10.42578125" style="792" customWidth="1"/>
    <col min="13830" max="13830" width="10.7109375" style="792" customWidth="1"/>
    <col min="13831" max="14079" width="9.140625" style="792"/>
    <col min="14080" max="14080" width="4.5703125" style="792" customWidth="1"/>
    <col min="14081" max="14081" width="9.28515625" style="792" customWidth="1"/>
    <col min="14082" max="14082" width="41" style="792" customWidth="1"/>
    <col min="14083" max="14083" width="5.7109375" style="792" customWidth="1"/>
    <col min="14084" max="14084" width="9" style="792" customWidth="1"/>
    <col min="14085" max="14085" width="10.42578125" style="792" customWidth="1"/>
    <col min="14086" max="14086" width="10.7109375" style="792" customWidth="1"/>
    <col min="14087" max="14335" width="9.140625" style="792"/>
    <col min="14336" max="14336" width="4.5703125" style="792" customWidth="1"/>
    <col min="14337" max="14337" width="9.28515625" style="792" customWidth="1"/>
    <col min="14338" max="14338" width="41" style="792" customWidth="1"/>
    <col min="14339" max="14339" width="5.7109375" style="792" customWidth="1"/>
    <col min="14340" max="14340" width="9" style="792" customWidth="1"/>
    <col min="14341" max="14341" width="10.42578125" style="792" customWidth="1"/>
    <col min="14342" max="14342" width="10.7109375" style="792" customWidth="1"/>
    <col min="14343" max="14591" width="9.140625" style="792"/>
    <col min="14592" max="14592" width="4.5703125" style="792" customWidth="1"/>
    <col min="14593" max="14593" width="9.28515625" style="792" customWidth="1"/>
    <col min="14594" max="14594" width="41" style="792" customWidth="1"/>
    <col min="14595" max="14595" width="5.7109375" style="792" customWidth="1"/>
    <col min="14596" max="14596" width="9" style="792" customWidth="1"/>
    <col min="14597" max="14597" width="10.42578125" style="792" customWidth="1"/>
    <col min="14598" max="14598" width="10.7109375" style="792" customWidth="1"/>
    <col min="14599" max="14847" width="9.140625" style="792"/>
    <col min="14848" max="14848" width="4.5703125" style="792" customWidth="1"/>
    <col min="14849" max="14849" width="9.28515625" style="792" customWidth="1"/>
    <col min="14850" max="14850" width="41" style="792" customWidth="1"/>
    <col min="14851" max="14851" width="5.7109375" style="792" customWidth="1"/>
    <col min="14852" max="14852" width="9" style="792" customWidth="1"/>
    <col min="14853" max="14853" width="10.42578125" style="792" customWidth="1"/>
    <col min="14854" max="14854" width="10.7109375" style="792" customWidth="1"/>
    <col min="14855" max="15103" width="9.140625" style="792"/>
    <col min="15104" max="15104" width="4.5703125" style="792" customWidth="1"/>
    <col min="15105" max="15105" width="9.28515625" style="792" customWidth="1"/>
    <col min="15106" max="15106" width="41" style="792" customWidth="1"/>
    <col min="15107" max="15107" width="5.7109375" style="792" customWidth="1"/>
    <col min="15108" max="15108" width="9" style="792" customWidth="1"/>
    <col min="15109" max="15109" width="10.42578125" style="792" customWidth="1"/>
    <col min="15110" max="15110" width="10.7109375" style="792" customWidth="1"/>
    <col min="15111" max="15359" width="9.140625" style="792"/>
    <col min="15360" max="15360" width="4.5703125" style="792" customWidth="1"/>
    <col min="15361" max="15361" width="9.28515625" style="792" customWidth="1"/>
    <col min="15362" max="15362" width="41" style="792" customWidth="1"/>
    <col min="15363" max="15363" width="5.7109375" style="792" customWidth="1"/>
    <col min="15364" max="15364" width="9" style="792" customWidth="1"/>
    <col min="15365" max="15365" width="10.42578125" style="792" customWidth="1"/>
    <col min="15366" max="15366" width="10.7109375" style="792" customWidth="1"/>
    <col min="15367" max="15615" width="9.140625" style="792"/>
    <col min="15616" max="15616" width="4.5703125" style="792" customWidth="1"/>
    <col min="15617" max="15617" width="9.28515625" style="792" customWidth="1"/>
    <col min="15618" max="15618" width="41" style="792" customWidth="1"/>
    <col min="15619" max="15619" width="5.7109375" style="792" customWidth="1"/>
    <col min="15620" max="15620" width="9" style="792" customWidth="1"/>
    <col min="15621" max="15621" width="10.42578125" style="792" customWidth="1"/>
    <col min="15622" max="15622" width="10.7109375" style="792" customWidth="1"/>
    <col min="15623" max="15871" width="9.140625" style="792"/>
    <col min="15872" max="15872" width="4.5703125" style="792" customWidth="1"/>
    <col min="15873" max="15873" width="9.28515625" style="792" customWidth="1"/>
    <col min="15874" max="15874" width="41" style="792" customWidth="1"/>
    <col min="15875" max="15875" width="5.7109375" style="792" customWidth="1"/>
    <col min="15876" max="15876" width="9" style="792" customWidth="1"/>
    <col min="15877" max="15877" width="10.42578125" style="792" customWidth="1"/>
    <col min="15878" max="15878" width="10.7109375" style="792" customWidth="1"/>
    <col min="15879" max="16127" width="9.140625" style="792"/>
    <col min="16128" max="16128" width="4.5703125" style="792" customWidth="1"/>
    <col min="16129" max="16129" width="9.28515625" style="792" customWidth="1"/>
    <col min="16130" max="16130" width="41" style="792" customWidth="1"/>
    <col min="16131" max="16131" width="5.7109375" style="792" customWidth="1"/>
    <col min="16132" max="16132" width="9" style="792" customWidth="1"/>
    <col min="16133" max="16133" width="10.42578125" style="792" customWidth="1"/>
    <col min="16134" max="16134" width="10.7109375" style="792" customWidth="1"/>
    <col min="16135" max="16384" width="9.140625" style="792"/>
  </cols>
  <sheetData>
    <row r="1" spans="1:252" ht="15.75" x14ac:dyDescent="0.25">
      <c r="A1" s="1200" t="s">
        <v>1486</v>
      </c>
      <c r="B1" s="1158"/>
      <c r="C1" s="1159"/>
      <c r="D1" s="1160"/>
      <c r="F1" s="1161"/>
      <c r="I1" s="1163"/>
      <c r="J1" s="1163"/>
      <c r="L1" s="794"/>
      <c r="M1" s="1163"/>
      <c r="N1" s="1163"/>
      <c r="O1" s="1163"/>
      <c r="P1" s="1163"/>
      <c r="Q1" s="1163"/>
      <c r="R1" s="1163"/>
      <c r="AM1" s="1000"/>
      <c r="AN1" s="1000"/>
      <c r="AO1" s="1000"/>
      <c r="AP1" s="1000"/>
      <c r="AQ1" s="1000"/>
      <c r="AR1" s="1000"/>
      <c r="AS1" s="1000"/>
      <c r="AT1" s="1000"/>
      <c r="AU1" s="1000"/>
      <c r="AV1" s="1000"/>
      <c r="AW1" s="1000"/>
      <c r="AX1" s="1000"/>
      <c r="AY1" s="1000"/>
      <c r="AZ1" s="1000"/>
      <c r="BA1" s="1000"/>
      <c r="BB1" s="1000"/>
      <c r="BC1" s="1000"/>
      <c r="BD1" s="1000"/>
      <c r="BE1" s="1000"/>
      <c r="BF1" s="1000"/>
      <c r="BG1" s="1000"/>
      <c r="BH1" s="1000"/>
      <c r="BI1" s="1000"/>
      <c r="BJ1" s="1000"/>
      <c r="BK1" s="1000"/>
      <c r="BL1" s="1000"/>
      <c r="BM1" s="1000"/>
      <c r="BN1" s="1000"/>
      <c r="BO1" s="1000"/>
      <c r="BP1" s="1000"/>
      <c r="BQ1" s="1000"/>
      <c r="BR1" s="1000"/>
      <c r="BS1" s="1000"/>
      <c r="BT1" s="1000"/>
      <c r="BU1" s="1000"/>
      <c r="BV1" s="1000"/>
      <c r="BW1" s="1000"/>
      <c r="BX1" s="1000"/>
      <c r="BY1" s="1000"/>
      <c r="BZ1" s="1000"/>
      <c r="CA1" s="1000"/>
      <c r="CB1" s="1164"/>
      <c r="CC1" s="1164"/>
      <c r="CD1" s="1164"/>
      <c r="CE1" s="1164"/>
      <c r="CF1" s="1164"/>
      <c r="CG1" s="1164"/>
      <c r="CH1" s="1164"/>
      <c r="CI1" s="1164"/>
      <c r="CJ1" s="1164"/>
      <c r="CK1" s="1164"/>
      <c r="CL1" s="1164"/>
      <c r="CM1" s="1164"/>
      <c r="CN1" s="1164"/>
      <c r="CO1" s="1164"/>
      <c r="CP1" s="1164"/>
      <c r="CQ1" s="1164"/>
      <c r="CR1" s="1164"/>
      <c r="CS1" s="1164"/>
      <c r="CT1" s="1164"/>
      <c r="CU1" s="1164"/>
      <c r="CV1" s="1164"/>
      <c r="CW1" s="1164"/>
      <c r="CX1" s="1164"/>
      <c r="CY1" s="1164"/>
      <c r="CZ1" s="1164"/>
      <c r="DA1" s="1164"/>
      <c r="DB1" s="1164"/>
      <c r="DC1" s="1164"/>
      <c r="DD1" s="1164"/>
      <c r="DE1" s="1164"/>
      <c r="DF1" s="1164"/>
      <c r="DG1" s="1164"/>
      <c r="DH1" s="1164"/>
      <c r="DI1" s="1164"/>
      <c r="DJ1" s="1164"/>
      <c r="DK1" s="1164"/>
      <c r="DL1" s="1164"/>
      <c r="DM1" s="1164"/>
      <c r="DN1" s="1164"/>
      <c r="DO1" s="1164"/>
      <c r="DP1" s="1164"/>
      <c r="DQ1" s="1164"/>
      <c r="DR1" s="1164"/>
      <c r="DS1" s="1164"/>
      <c r="DT1" s="1164"/>
      <c r="DU1" s="1164"/>
      <c r="DV1" s="1164"/>
      <c r="DW1" s="1164"/>
      <c r="DX1" s="1164"/>
      <c r="DY1" s="1164"/>
      <c r="DZ1" s="1164"/>
      <c r="EA1" s="1164"/>
      <c r="EB1" s="1164"/>
      <c r="EC1" s="1164"/>
      <c r="ED1" s="1164"/>
      <c r="EE1" s="1164"/>
      <c r="EF1" s="1164"/>
      <c r="EG1" s="1164"/>
      <c r="EH1" s="1164"/>
      <c r="EI1" s="1164"/>
      <c r="EJ1" s="1164"/>
      <c r="EK1" s="1164"/>
      <c r="EL1" s="1164"/>
      <c r="EM1" s="1164"/>
      <c r="EN1" s="1164"/>
      <c r="EO1" s="1164"/>
      <c r="EP1" s="1164"/>
      <c r="EQ1" s="1164"/>
      <c r="ER1" s="1164"/>
      <c r="ES1" s="1164"/>
      <c r="ET1" s="1164"/>
      <c r="EU1" s="1164"/>
      <c r="EV1" s="1164"/>
      <c r="EW1" s="1164"/>
      <c r="EX1" s="1164"/>
      <c r="EY1" s="1164"/>
      <c r="EZ1" s="1164"/>
      <c r="FA1" s="1164"/>
      <c r="FB1" s="1164"/>
      <c r="FC1" s="1164"/>
      <c r="FD1" s="1164"/>
      <c r="FE1" s="1164"/>
      <c r="FF1" s="1164"/>
      <c r="FG1" s="1164"/>
      <c r="FH1" s="1164"/>
      <c r="FI1" s="1164"/>
      <c r="FJ1" s="1164"/>
      <c r="FK1" s="1164"/>
      <c r="FL1" s="1164"/>
      <c r="FM1" s="1164"/>
      <c r="FN1" s="1164"/>
      <c r="FO1" s="1164"/>
      <c r="FP1" s="1164"/>
      <c r="FQ1" s="1164"/>
      <c r="FR1" s="1164"/>
      <c r="FS1" s="1164"/>
      <c r="FT1" s="1164"/>
      <c r="FU1" s="1164"/>
      <c r="FV1" s="1164"/>
      <c r="FW1" s="1164"/>
      <c r="FX1" s="1164"/>
      <c r="FY1" s="1164"/>
      <c r="FZ1" s="1164"/>
      <c r="GA1" s="1164"/>
      <c r="GB1" s="1164"/>
      <c r="GC1" s="1164"/>
      <c r="GD1" s="1164"/>
      <c r="GE1" s="1164"/>
      <c r="GF1" s="1164"/>
      <c r="GG1" s="1164"/>
      <c r="GH1" s="1164"/>
      <c r="GI1" s="1164"/>
      <c r="GJ1" s="1164"/>
      <c r="GK1" s="1164"/>
      <c r="GL1" s="1164"/>
      <c r="GM1" s="1164"/>
      <c r="GN1" s="1164"/>
      <c r="GO1" s="1164"/>
      <c r="GP1" s="1164"/>
      <c r="GQ1" s="1164"/>
      <c r="GR1" s="1164"/>
      <c r="GS1" s="1164"/>
      <c r="GT1" s="1164"/>
      <c r="GU1" s="1164"/>
      <c r="GV1" s="1164"/>
      <c r="GW1" s="1164"/>
      <c r="GX1" s="1164"/>
      <c r="GY1" s="1164"/>
      <c r="GZ1" s="1164"/>
      <c r="HA1" s="1164"/>
      <c r="HB1" s="1164"/>
      <c r="HC1" s="1164"/>
      <c r="HD1" s="1164"/>
      <c r="HE1" s="1164"/>
      <c r="HF1" s="1164"/>
      <c r="HG1" s="1164"/>
      <c r="HH1" s="1164"/>
      <c r="HI1" s="1164"/>
      <c r="HJ1" s="1164"/>
      <c r="HK1" s="1164"/>
      <c r="HL1" s="1164"/>
      <c r="HM1" s="1164"/>
      <c r="HN1" s="1164"/>
      <c r="HO1" s="1164"/>
      <c r="HP1" s="1164"/>
      <c r="HQ1" s="1164"/>
      <c r="HR1" s="1164"/>
      <c r="HS1" s="1164"/>
      <c r="HT1" s="1164"/>
      <c r="HU1" s="1164"/>
      <c r="HV1" s="1164"/>
      <c r="HW1" s="1164"/>
      <c r="HX1" s="1164"/>
      <c r="HY1" s="1164"/>
      <c r="HZ1" s="1164"/>
      <c r="IA1" s="1164"/>
      <c r="IB1" s="1164"/>
      <c r="IC1" s="1164"/>
      <c r="ID1" s="1164"/>
      <c r="IE1" s="1164"/>
      <c r="IF1" s="1164"/>
      <c r="IG1" s="1164"/>
      <c r="IH1" s="1164"/>
      <c r="II1" s="1164"/>
      <c r="IJ1" s="1164"/>
      <c r="IK1" s="1164"/>
      <c r="IL1" s="1164"/>
      <c r="IM1" s="1164"/>
      <c r="IN1" s="1164"/>
      <c r="IO1" s="1164"/>
      <c r="IP1" s="1164"/>
      <c r="IQ1" s="1164"/>
      <c r="IR1" s="1164"/>
    </row>
    <row r="2" spans="1:252" ht="15.75" x14ac:dyDescent="0.25">
      <c r="A2" s="1200" t="s">
        <v>428</v>
      </c>
      <c r="B2" s="1166"/>
      <c r="C2" s="1001"/>
      <c r="D2" s="1160"/>
      <c r="F2" s="1161"/>
      <c r="I2" s="1163"/>
      <c r="J2" s="1163"/>
      <c r="M2" s="1163"/>
      <c r="N2" s="1163"/>
      <c r="O2" s="1163"/>
      <c r="P2" s="1163"/>
      <c r="Q2" s="1163"/>
      <c r="R2" s="1163"/>
      <c r="AM2" s="1000"/>
      <c r="AN2" s="1000"/>
      <c r="AO2" s="1000"/>
      <c r="AP2" s="1000"/>
      <c r="AQ2" s="1000"/>
      <c r="AR2" s="1000"/>
      <c r="AS2" s="1000"/>
      <c r="AT2" s="1000"/>
      <c r="AU2" s="1000"/>
      <c r="AV2" s="1000"/>
      <c r="AW2" s="1000"/>
      <c r="AX2" s="1000"/>
      <c r="AY2" s="1000"/>
      <c r="AZ2" s="1000"/>
      <c r="BA2" s="1000"/>
      <c r="BB2" s="1000"/>
      <c r="BC2" s="1000"/>
      <c r="BD2" s="1000"/>
      <c r="BE2" s="1000"/>
      <c r="BF2" s="1000"/>
      <c r="BG2" s="1000"/>
      <c r="BH2" s="1000"/>
      <c r="BI2" s="1000"/>
      <c r="BJ2" s="1000"/>
      <c r="BK2" s="1000"/>
      <c r="BL2" s="1000"/>
      <c r="BM2" s="1000"/>
      <c r="BN2" s="1000"/>
      <c r="BO2" s="1000"/>
      <c r="BP2" s="1000"/>
      <c r="BQ2" s="1000"/>
      <c r="BR2" s="1000"/>
      <c r="BS2" s="1000"/>
      <c r="BT2" s="1000"/>
      <c r="BU2" s="1000"/>
      <c r="BV2" s="1000"/>
      <c r="BW2" s="1000"/>
      <c r="BX2" s="1000"/>
      <c r="BY2" s="1000"/>
      <c r="BZ2" s="1000"/>
      <c r="CA2" s="1000"/>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row>
    <row r="3" spans="1:252" ht="15.75" x14ac:dyDescent="0.25">
      <c r="A3" s="1200" t="s">
        <v>1663</v>
      </c>
      <c r="B3" s="1166"/>
      <c r="C3" s="1001"/>
      <c r="D3" s="1160"/>
      <c r="F3" s="1161"/>
      <c r="I3" s="1163"/>
      <c r="J3" s="1163"/>
      <c r="M3" s="1163"/>
      <c r="N3" s="1163"/>
      <c r="O3" s="1163"/>
      <c r="P3" s="1163"/>
      <c r="Q3" s="1163"/>
      <c r="R3" s="1163"/>
      <c r="AM3" s="1000"/>
      <c r="AN3" s="1000"/>
      <c r="AO3" s="1000"/>
      <c r="AP3" s="1000"/>
      <c r="AQ3" s="1000"/>
      <c r="AR3" s="1000"/>
      <c r="AS3" s="1000"/>
      <c r="AT3" s="1000"/>
      <c r="AU3" s="1000"/>
      <c r="AV3" s="1000"/>
      <c r="AW3" s="1000"/>
      <c r="AX3" s="1000"/>
      <c r="AY3" s="1000"/>
      <c r="AZ3" s="1000"/>
      <c r="BA3" s="1000"/>
      <c r="BB3" s="1000"/>
      <c r="BC3" s="1000"/>
      <c r="BD3" s="1000"/>
      <c r="BE3" s="1000"/>
      <c r="BF3" s="1000"/>
      <c r="BG3" s="1000"/>
      <c r="BH3" s="1000"/>
      <c r="BI3" s="1000"/>
      <c r="BJ3" s="1000"/>
      <c r="BK3" s="1000"/>
      <c r="BL3" s="1000"/>
      <c r="BM3" s="1000"/>
      <c r="BN3" s="1000"/>
      <c r="BO3" s="1000"/>
      <c r="BP3" s="1000"/>
      <c r="BQ3" s="1000"/>
      <c r="BR3" s="1000"/>
      <c r="BS3" s="1000"/>
      <c r="BT3" s="1000"/>
      <c r="BU3" s="1000"/>
      <c r="BV3" s="1000"/>
      <c r="BW3" s="1000"/>
      <c r="BX3" s="1000"/>
      <c r="BY3" s="1000"/>
      <c r="BZ3" s="1000"/>
      <c r="CA3" s="1000"/>
      <c r="CB3" s="1164"/>
      <c r="CC3" s="1164"/>
      <c r="CD3" s="1164"/>
      <c r="CE3" s="1164"/>
      <c r="CF3" s="1164"/>
      <c r="CG3" s="1164"/>
      <c r="CH3" s="1164"/>
      <c r="CI3" s="1164"/>
      <c r="CJ3" s="1164"/>
      <c r="CK3" s="1164"/>
      <c r="CL3" s="1164"/>
      <c r="CM3" s="1164"/>
      <c r="CN3" s="1164"/>
      <c r="CO3" s="1164"/>
      <c r="CP3" s="1164"/>
      <c r="CQ3" s="1164"/>
      <c r="CR3" s="1164"/>
      <c r="CS3" s="1164"/>
      <c r="CT3" s="1164"/>
      <c r="CU3" s="1164"/>
      <c r="CV3" s="1164"/>
      <c r="CW3" s="1164"/>
      <c r="CX3" s="1164"/>
      <c r="CY3" s="1164"/>
      <c r="CZ3" s="1164"/>
      <c r="DA3" s="1164"/>
      <c r="DB3" s="1164"/>
      <c r="DC3" s="1164"/>
      <c r="DD3" s="1164"/>
      <c r="DE3" s="1164"/>
      <c r="DF3" s="1164"/>
      <c r="DG3" s="1164"/>
      <c r="DH3" s="1164"/>
      <c r="DI3" s="1164"/>
      <c r="DJ3" s="1164"/>
      <c r="DK3" s="1164"/>
      <c r="DL3" s="1164"/>
      <c r="DM3" s="1164"/>
      <c r="DN3" s="1164"/>
      <c r="DO3" s="1164"/>
      <c r="DP3" s="1164"/>
      <c r="DQ3" s="1164"/>
      <c r="DR3" s="1164"/>
      <c r="DS3" s="1164"/>
      <c r="DT3" s="1164"/>
      <c r="DU3" s="1164"/>
      <c r="DV3" s="1164"/>
      <c r="DW3" s="1164"/>
      <c r="DX3" s="1164"/>
      <c r="DY3" s="1164"/>
      <c r="DZ3" s="1164"/>
      <c r="EA3" s="1164"/>
      <c r="EB3" s="1164"/>
      <c r="EC3" s="1164"/>
      <c r="ED3" s="1164"/>
      <c r="EE3" s="1164"/>
      <c r="EF3" s="1164"/>
      <c r="EG3" s="1164"/>
      <c r="EH3" s="1164"/>
      <c r="EI3" s="1164"/>
      <c r="EJ3" s="1164"/>
      <c r="EK3" s="1164"/>
      <c r="EL3" s="1164"/>
      <c r="EM3" s="1164"/>
      <c r="EN3" s="1164"/>
      <c r="EO3" s="1164"/>
      <c r="EP3" s="1164"/>
      <c r="EQ3" s="1164"/>
      <c r="ER3" s="1164"/>
      <c r="ES3" s="1164"/>
      <c r="ET3" s="1164"/>
      <c r="EU3" s="1164"/>
      <c r="EV3" s="1164"/>
      <c r="EW3" s="1164"/>
      <c r="EX3" s="1164"/>
      <c r="EY3" s="1164"/>
      <c r="EZ3" s="1164"/>
      <c r="FA3" s="1164"/>
      <c r="FB3" s="1164"/>
      <c r="FC3" s="1164"/>
      <c r="FD3" s="1164"/>
      <c r="FE3" s="1164"/>
      <c r="FF3" s="1164"/>
      <c r="FG3" s="1164"/>
      <c r="FH3" s="1164"/>
      <c r="FI3" s="1164"/>
      <c r="FJ3" s="1164"/>
      <c r="FK3" s="1164"/>
      <c r="FL3" s="1164"/>
      <c r="FM3" s="1164"/>
      <c r="FN3" s="1164"/>
      <c r="FO3" s="1164"/>
      <c r="FP3" s="1164"/>
      <c r="FQ3" s="1164"/>
      <c r="FR3" s="1164"/>
      <c r="FS3" s="1164"/>
      <c r="FT3" s="1164"/>
      <c r="FU3" s="1164"/>
      <c r="FV3" s="1164"/>
      <c r="FW3" s="1164"/>
      <c r="FX3" s="1164"/>
      <c r="FY3" s="1164"/>
      <c r="FZ3" s="1164"/>
      <c r="GA3" s="1164"/>
      <c r="GB3" s="1164"/>
      <c r="GC3" s="1164"/>
      <c r="GD3" s="1164"/>
      <c r="GE3" s="1164"/>
      <c r="GF3" s="1164"/>
      <c r="GG3" s="1164"/>
      <c r="GH3" s="1164"/>
      <c r="GI3" s="1164"/>
      <c r="GJ3" s="1164"/>
      <c r="GK3" s="1164"/>
      <c r="GL3" s="1164"/>
      <c r="GM3" s="1164"/>
      <c r="GN3" s="1164"/>
      <c r="GO3" s="1164"/>
      <c r="GP3" s="1164"/>
      <c r="GQ3" s="1164"/>
      <c r="GR3" s="1164"/>
      <c r="GS3" s="1164"/>
      <c r="GT3" s="1164"/>
      <c r="GU3" s="1164"/>
      <c r="GV3" s="1164"/>
      <c r="GW3" s="1164"/>
      <c r="GX3" s="1164"/>
      <c r="GY3" s="1164"/>
      <c r="GZ3" s="1164"/>
      <c r="HA3" s="1164"/>
      <c r="HB3" s="1164"/>
      <c r="HC3" s="1164"/>
      <c r="HD3" s="1164"/>
      <c r="HE3" s="1164"/>
      <c r="HF3" s="1164"/>
      <c r="HG3" s="1164"/>
      <c r="HH3" s="1164"/>
      <c r="HI3" s="1164"/>
      <c r="HJ3" s="1164"/>
      <c r="HK3" s="1164"/>
      <c r="HL3" s="1164"/>
      <c r="HM3" s="1164"/>
      <c r="HN3" s="1164"/>
      <c r="HO3" s="1164"/>
      <c r="HP3" s="1164"/>
      <c r="HQ3" s="1164"/>
      <c r="HR3" s="1164"/>
      <c r="HS3" s="1164"/>
      <c r="HT3" s="1164"/>
      <c r="HU3" s="1164"/>
      <c r="HV3" s="1164"/>
      <c r="HW3" s="1164"/>
      <c r="HX3" s="1164"/>
      <c r="HY3" s="1164"/>
      <c r="HZ3" s="1164"/>
      <c r="IA3" s="1164"/>
      <c r="IB3" s="1164"/>
      <c r="IC3" s="1164"/>
      <c r="ID3" s="1164"/>
      <c r="IE3" s="1164"/>
      <c r="IF3" s="1164"/>
      <c r="IG3" s="1164"/>
      <c r="IH3" s="1164"/>
      <c r="II3" s="1164"/>
      <c r="IJ3" s="1164"/>
      <c r="IK3" s="1164"/>
      <c r="IL3" s="1164"/>
      <c r="IM3" s="1164"/>
      <c r="IN3" s="1164"/>
      <c r="IO3" s="1164"/>
      <c r="IP3" s="1164"/>
      <c r="IQ3" s="1164"/>
      <c r="IR3" s="1164"/>
    </row>
    <row r="4" spans="1:252" ht="15.75" x14ac:dyDescent="0.25">
      <c r="A4" s="1165"/>
      <c r="B4" s="1166"/>
      <c r="C4" s="1001"/>
      <c r="D4" s="1160"/>
      <c r="F4" s="1161"/>
      <c r="G4" s="1162"/>
      <c r="I4" s="1163"/>
      <c r="J4" s="1163"/>
      <c r="M4" s="1163"/>
      <c r="N4" s="1163"/>
      <c r="O4" s="1163"/>
      <c r="P4" s="1163"/>
      <c r="Q4" s="1163"/>
      <c r="R4" s="1163"/>
      <c r="AM4" s="1000"/>
      <c r="AN4" s="1000"/>
      <c r="AO4" s="1000"/>
      <c r="AP4" s="1000"/>
      <c r="AQ4" s="1000"/>
      <c r="AR4" s="1000"/>
      <c r="AS4" s="1000"/>
      <c r="AT4" s="1000"/>
      <c r="AU4" s="1000"/>
      <c r="AV4" s="1000"/>
      <c r="AW4" s="1000"/>
      <c r="AX4" s="1000"/>
      <c r="AY4" s="1000"/>
      <c r="AZ4" s="1000"/>
      <c r="BA4" s="1000"/>
      <c r="BB4" s="1000"/>
      <c r="BC4" s="1000"/>
      <c r="BD4" s="1000"/>
      <c r="BE4" s="1000"/>
      <c r="BF4" s="1000"/>
      <c r="BG4" s="1000"/>
      <c r="BH4" s="1000"/>
      <c r="BI4" s="1000"/>
      <c r="BJ4" s="1000"/>
      <c r="BK4" s="1000"/>
      <c r="BL4" s="1000"/>
      <c r="BM4" s="1000"/>
      <c r="BN4" s="1000"/>
      <c r="BO4" s="1000"/>
      <c r="BP4" s="1000"/>
      <c r="BQ4" s="1000"/>
      <c r="BR4" s="1000"/>
      <c r="BS4" s="1000"/>
      <c r="BT4" s="1000"/>
      <c r="BU4" s="1000"/>
      <c r="BV4" s="1000"/>
      <c r="BW4" s="1000"/>
      <c r="BX4" s="1000"/>
      <c r="BY4" s="1000"/>
      <c r="BZ4" s="1000"/>
      <c r="CA4" s="1000"/>
      <c r="CB4" s="1164"/>
      <c r="CC4" s="1164"/>
      <c r="CD4" s="1164"/>
      <c r="CE4" s="1164"/>
      <c r="CF4" s="1164"/>
      <c r="CG4" s="1164"/>
      <c r="CH4" s="1164"/>
      <c r="CI4" s="1164"/>
      <c r="CJ4" s="1164"/>
      <c r="CK4" s="1164"/>
      <c r="CL4" s="1164"/>
      <c r="CM4" s="1164"/>
      <c r="CN4" s="1164"/>
      <c r="CO4" s="1164"/>
      <c r="CP4" s="1164"/>
      <c r="CQ4" s="1164"/>
      <c r="CR4" s="1164"/>
      <c r="CS4" s="1164"/>
      <c r="CT4" s="1164"/>
      <c r="CU4" s="1164"/>
      <c r="CV4" s="1164"/>
      <c r="CW4" s="1164"/>
      <c r="CX4" s="1164"/>
      <c r="CY4" s="1164"/>
      <c r="CZ4" s="1164"/>
      <c r="DA4" s="1164"/>
      <c r="DB4" s="1164"/>
      <c r="DC4" s="1164"/>
      <c r="DD4" s="1164"/>
      <c r="DE4" s="1164"/>
      <c r="DF4" s="1164"/>
      <c r="DG4" s="1164"/>
      <c r="DH4" s="1164"/>
      <c r="DI4" s="1164"/>
      <c r="DJ4" s="1164"/>
      <c r="DK4" s="1164"/>
      <c r="DL4" s="1164"/>
      <c r="DM4" s="1164"/>
      <c r="DN4" s="1164"/>
      <c r="DO4" s="1164"/>
      <c r="DP4" s="1164"/>
      <c r="DQ4" s="1164"/>
      <c r="DR4" s="1164"/>
      <c r="DS4" s="1164"/>
      <c r="DT4" s="1164"/>
      <c r="DU4" s="1164"/>
      <c r="DV4" s="1164"/>
      <c r="DW4" s="1164"/>
      <c r="DX4" s="1164"/>
      <c r="DY4" s="1164"/>
      <c r="DZ4" s="1164"/>
      <c r="EA4" s="1164"/>
      <c r="EB4" s="1164"/>
      <c r="EC4" s="1164"/>
      <c r="ED4" s="1164"/>
      <c r="EE4" s="1164"/>
      <c r="EF4" s="1164"/>
      <c r="EG4" s="1164"/>
      <c r="EH4" s="1164"/>
      <c r="EI4" s="1164"/>
      <c r="EJ4" s="1164"/>
      <c r="EK4" s="1164"/>
      <c r="EL4" s="1164"/>
      <c r="EM4" s="1164"/>
      <c r="EN4" s="1164"/>
      <c r="EO4" s="1164"/>
      <c r="EP4" s="1164"/>
      <c r="EQ4" s="1164"/>
      <c r="ER4" s="1164"/>
      <c r="ES4" s="1164"/>
      <c r="ET4" s="1164"/>
      <c r="EU4" s="1164"/>
      <c r="EV4" s="1164"/>
      <c r="EW4" s="1164"/>
      <c r="EX4" s="1164"/>
      <c r="EY4" s="1164"/>
      <c r="EZ4" s="1164"/>
      <c r="FA4" s="1164"/>
      <c r="FB4" s="1164"/>
      <c r="FC4" s="1164"/>
      <c r="FD4" s="1164"/>
      <c r="FE4" s="1164"/>
      <c r="FF4" s="1164"/>
      <c r="FG4" s="1164"/>
      <c r="FH4" s="1164"/>
      <c r="FI4" s="1164"/>
      <c r="FJ4" s="1164"/>
      <c r="FK4" s="1164"/>
      <c r="FL4" s="1164"/>
      <c r="FM4" s="1164"/>
      <c r="FN4" s="1164"/>
      <c r="FO4" s="1164"/>
      <c r="FP4" s="1164"/>
      <c r="FQ4" s="1164"/>
      <c r="FR4" s="1164"/>
      <c r="FS4" s="1164"/>
      <c r="FT4" s="1164"/>
      <c r="FU4" s="1164"/>
      <c r="FV4" s="1164"/>
      <c r="FW4" s="1164"/>
      <c r="FX4" s="1164"/>
      <c r="FY4" s="1164"/>
      <c r="FZ4" s="1164"/>
      <c r="GA4" s="1164"/>
      <c r="GB4" s="1164"/>
      <c r="GC4" s="1164"/>
      <c r="GD4" s="1164"/>
      <c r="GE4" s="1164"/>
      <c r="GF4" s="1164"/>
      <c r="GG4" s="1164"/>
      <c r="GH4" s="1164"/>
      <c r="GI4" s="1164"/>
      <c r="GJ4" s="1164"/>
      <c r="GK4" s="1164"/>
      <c r="GL4" s="1164"/>
      <c r="GM4" s="1164"/>
      <c r="GN4" s="1164"/>
      <c r="GO4" s="1164"/>
      <c r="GP4" s="1164"/>
      <c r="GQ4" s="1164"/>
      <c r="GR4" s="1164"/>
      <c r="GS4" s="1164"/>
      <c r="GT4" s="1164"/>
      <c r="GU4" s="1164"/>
      <c r="GV4" s="1164"/>
      <c r="GW4" s="1164"/>
      <c r="GX4" s="1164"/>
      <c r="GY4" s="1164"/>
      <c r="GZ4" s="1164"/>
      <c r="HA4" s="1164"/>
      <c r="HB4" s="1164"/>
      <c r="HC4" s="1164"/>
      <c r="HD4" s="1164"/>
      <c r="HE4" s="1164"/>
      <c r="HF4" s="1164"/>
      <c r="HG4" s="1164"/>
      <c r="HH4" s="1164"/>
      <c r="HI4" s="1164"/>
      <c r="HJ4" s="1164"/>
      <c r="HK4" s="1164"/>
      <c r="HL4" s="1164"/>
      <c r="HM4" s="1164"/>
      <c r="HN4" s="1164"/>
      <c r="HO4" s="1164"/>
      <c r="HP4" s="1164"/>
      <c r="HQ4" s="1164"/>
      <c r="HR4" s="1164"/>
      <c r="HS4" s="1164"/>
      <c r="HT4" s="1164"/>
      <c r="HU4" s="1164"/>
      <c r="HV4" s="1164"/>
      <c r="HW4" s="1164"/>
      <c r="HX4" s="1164"/>
      <c r="HY4" s="1164"/>
      <c r="HZ4" s="1164"/>
      <c r="IA4" s="1164"/>
      <c r="IB4" s="1164"/>
      <c r="IC4" s="1164"/>
      <c r="ID4" s="1164"/>
      <c r="IE4" s="1164"/>
      <c r="IF4" s="1164"/>
      <c r="IG4" s="1164"/>
      <c r="IH4" s="1164"/>
      <c r="II4" s="1164"/>
      <c r="IJ4" s="1164"/>
      <c r="IK4" s="1164"/>
      <c r="IL4" s="1164"/>
      <c r="IM4" s="1164"/>
      <c r="IN4" s="1164"/>
      <c r="IO4" s="1164"/>
      <c r="IP4" s="1164"/>
      <c r="IQ4" s="1164"/>
      <c r="IR4" s="1164"/>
    </row>
    <row r="5" spans="1:252" s="422" customFormat="1" ht="15" x14ac:dyDescent="0.25">
      <c r="A5" s="1090"/>
      <c r="B5" s="767" t="s">
        <v>0</v>
      </c>
      <c r="C5" s="769" t="s">
        <v>174</v>
      </c>
      <c r="D5" s="771"/>
      <c r="E5" s="768"/>
      <c r="F5" s="770"/>
      <c r="G5" s="771" t="s">
        <v>175</v>
      </c>
      <c r="K5" s="419"/>
    </row>
    <row r="6" spans="1:252" s="422" customFormat="1" ht="15" x14ac:dyDescent="0.25">
      <c r="A6" s="1090"/>
      <c r="B6" s="772"/>
      <c r="C6" s="773"/>
      <c r="D6" s="1081"/>
      <c r="E6" s="768"/>
      <c r="F6" s="770"/>
      <c r="G6" s="775"/>
      <c r="K6" s="419"/>
    </row>
    <row r="7" spans="1:252" s="422" customFormat="1" ht="15" x14ac:dyDescent="0.25">
      <c r="A7" s="1090"/>
      <c r="B7" s="776" t="s">
        <v>176</v>
      </c>
      <c r="C7" s="777" t="s">
        <v>301</v>
      </c>
      <c r="D7" s="1081"/>
      <c r="E7" s="768"/>
      <c r="F7" s="770"/>
      <c r="G7" s="770">
        <f>G34</f>
        <v>7200</v>
      </c>
      <c r="K7" s="419"/>
    </row>
    <row r="8" spans="1:252" s="422" customFormat="1" ht="15" x14ac:dyDescent="0.25">
      <c r="A8" s="1090"/>
      <c r="B8" s="776" t="s">
        <v>39</v>
      </c>
      <c r="C8" s="777" t="s">
        <v>316</v>
      </c>
      <c r="D8" s="1081"/>
      <c r="E8" s="768"/>
      <c r="F8" s="770"/>
      <c r="G8" s="770">
        <f>G44</f>
        <v>0</v>
      </c>
      <c r="K8" s="419"/>
    </row>
    <row r="9" spans="1:252" s="422" customFormat="1" ht="15" x14ac:dyDescent="0.25">
      <c r="A9" s="1090"/>
      <c r="B9" s="776" t="s">
        <v>72</v>
      </c>
      <c r="C9" s="777" t="s">
        <v>40</v>
      </c>
      <c r="D9" s="1081"/>
      <c r="E9" s="768"/>
      <c r="F9" s="770"/>
      <c r="G9" s="775">
        <f>G60</f>
        <v>0</v>
      </c>
      <c r="K9" s="419"/>
    </row>
    <row r="10" spans="1:252" s="422" customFormat="1" ht="15" x14ac:dyDescent="0.25">
      <c r="A10" s="1090"/>
      <c r="B10" s="776" t="s">
        <v>100</v>
      </c>
      <c r="C10" s="777" t="s">
        <v>265</v>
      </c>
      <c r="D10" s="1081"/>
      <c r="E10" s="768"/>
      <c r="F10" s="770"/>
      <c r="G10" s="775">
        <f>G109</f>
        <v>0</v>
      </c>
      <c r="K10" s="419"/>
    </row>
    <row r="11" spans="1:252" s="422" customFormat="1" ht="15.75" thickBot="1" x14ac:dyDescent="0.3">
      <c r="A11" s="1092"/>
      <c r="B11" s="783">
        <v>7</v>
      </c>
      <c r="C11" s="1118" t="s">
        <v>168</v>
      </c>
      <c r="D11" s="1082"/>
      <c r="E11" s="784"/>
      <c r="F11" s="785"/>
      <c r="G11" s="785">
        <f>G117</f>
        <v>7200</v>
      </c>
      <c r="H11" s="419"/>
      <c r="K11" s="419"/>
    </row>
    <row r="12" spans="1:252" s="422" customFormat="1" ht="15" x14ac:dyDescent="0.25">
      <c r="A12" s="1091"/>
      <c r="B12" s="778" t="s">
        <v>178</v>
      </c>
      <c r="C12" s="779"/>
      <c r="D12" s="1081"/>
      <c r="E12" s="774"/>
      <c r="F12" s="770"/>
      <c r="G12" s="780">
        <f>SUM(G7:G11)</f>
        <v>14400</v>
      </c>
      <c r="K12" s="419"/>
    </row>
    <row r="13" spans="1:252" s="422" customFormat="1" ht="15.75" thickBot="1" x14ac:dyDescent="0.3">
      <c r="A13" s="1092"/>
      <c r="B13" s="787" t="s">
        <v>179</v>
      </c>
      <c r="C13" s="788"/>
      <c r="D13" s="1083"/>
      <c r="E13" s="789"/>
      <c r="F13" s="790"/>
      <c r="G13" s="790">
        <f>ROUND(G12*0.22,2)</f>
        <v>3168</v>
      </c>
      <c r="K13" s="419"/>
    </row>
    <row r="14" spans="1:252" s="422" customFormat="1" ht="15" x14ac:dyDescent="0.25">
      <c r="A14" s="1090"/>
      <c r="B14" s="781" t="s">
        <v>180</v>
      </c>
      <c r="C14" s="762"/>
      <c r="D14" s="1084"/>
      <c r="E14" s="761"/>
      <c r="F14" s="763"/>
      <c r="G14" s="763">
        <f>+G13+G12</f>
        <v>17568</v>
      </c>
      <c r="K14" s="419"/>
    </row>
    <row r="15" spans="1:252" ht="15.75" x14ac:dyDescent="0.25">
      <c r="A15" s="1165"/>
      <c r="B15" s="1166"/>
      <c r="C15" s="1001"/>
      <c r="D15" s="1160"/>
      <c r="F15" s="1161"/>
      <c r="G15" s="1162"/>
      <c r="I15" s="1163"/>
      <c r="J15" s="1163"/>
      <c r="M15" s="1163"/>
      <c r="N15" s="1163"/>
      <c r="O15" s="1163"/>
      <c r="P15" s="1163"/>
      <c r="Q15" s="1163"/>
      <c r="R15" s="1163"/>
      <c r="AM15" s="1000"/>
      <c r="AN15" s="1000"/>
      <c r="AO15" s="1000"/>
      <c r="AP15" s="1000"/>
      <c r="AQ15" s="1000"/>
      <c r="AR15" s="1000"/>
      <c r="AS15" s="1000"/>
      <c r="AT15" s="1000"/>
      <c r="AU15" s="1000"/>
      <c r="AV15" s="1000"/>
      <c r="AW15" s="1000"/>
      <c r="AX15" s="1000"/>
      <c r="AY15" s="1000"/>
      <c r="AZ15" s="1000"/>
      <c r="BA15" s="1000"/>
      <c r="BB15" s="1000"/>
      <c r="BC15" s="1000"/>
      <c r="BD15" s="1000"/>
      <c r="BE15" s="1000"/>
      <c r="BF15" s="1000"/>
      <c r="BG15" s="1000"/>
      <c r="BH15" s="1000"/>
      <c r="BI15" s="1000"/>
      <c r="BJ15" s="1000"/>
      <c r="BK15" s="1000"/>
      <c r="BL15" s="1000"/>
      <c r="BM15" s="1000"/>
      <c r="BN15" s="1000"/>
      <c r="BO15" s="1000"/>
      <c r="BP15" s="1000"/>
      <c r="BQ15" s="1000"/>
      <c r="BR15" s="1000"/>
      <c r="BS15" s="1000"/>
      <c r="BT15" s="1000"/>
      <c r="BU15" s="1000"/>
      <c r="BV15" s="1000"/>
      <c r="BW15" s="1000"/>
      <c r="BX15" s="1000"/>
      <c r="BY15" s="1000"/>
      <c r="BZ15" s="1000"/>
      <c r="CA15" s="1000"/>
      <c r="CB15" s="1164"/>
      <c r="CC15" s="1164"/>
      <c r="CD15" s="1164"/>
      <c r="CE15" s="1164"/>
      <c r="CF15" s="1164"/>
      <c r="CG15" s="1164"/>
      <c r="CH15" s="1164"/>
      <c r="CI15" s="1164"/>
      <c r="CJ15" s="1164"/>
      <c r="CK15" s="1164"/>
      <c r="CL15" s="1164"/>
      <c r="CM15" s="1164"/>
      <c r="CN15" s="1164"/>
      <c r="CO15" s="1164"/>
      <c r="CP15" s="1164"/>
      <c r="CQ15" s="1164"/>
      <c r="CR15" s="1164"/>
      <c r="CS15" s="1164"/>
      <c r="CT15" s="1164"/>
      <c r="CU15" s="1164"/>
      <c r="CV15" s="1164"/>
      <c r="CW15" s="1164"/>
      <c r="CX15" s="1164"/>
      <c r="CY15" s="1164"/>
      <c r="CZ15" s="1164"/>
      <c r="DA15" s="1164"/>
      <c r="DB15" s="1164"/>
      <c r="DC15" s="1164"/>
      <c r="DD15" s="1164"/>
      <c r="DE15" s="1164"/>
      <c r="DF15" s="1164"/>
      <c r="DG15" s="1164"/>
      <c r="DH15" s="1164"/>
      <c r="DI15" s="1164"/>
      <c r="DJ15" s="1164"/>
      <c r="DK15" s="1164"/>
      <c r="DL15" s="1164"/>
      <c r="DM15" s="1164"/>
      <c r="DN15" s="1164"/>
      <c r="DO15" s="1164"/>
      <c r="DP15" s="1164"/>
      <c r="DQ15" s="1164"/>
      <c r="DR15" s="1164"/>
      <c r="DS15" s="1164"/>
      <c r="DT15" s="1164"/>
      <c r="DU15" s="1164"/>
      <c r="DV15" s="1164"/>
      <c r="DW15" s="1164"/>
      <c r="DX15" s="1164"/>
      <c r="DY15" s="1164"/>
      <c r="DZ15" s="1164"/>
      <c r="EA15" s="1164"/>
      <c r="EB15" s="1164"/>
      <c r="EC15" s="1164"/>
      <c r="ED15" s="1164"/>
      <c r="EE15" s="1164"/>
      <c r="EF15" s="1164"/>
      <c r="EG15" s="1164"/>
      <c r="EH15" s="1164"/>
      <c r="EI15" s="1164"/>
      <c r="EJ15" s="1164"/>
      <c r="EK15" s="1164"/>
      <c r="EL15" s="1164"/>
      <c r="EM15" s="1164"/>
      <c r="EN15" s="1164"/>
      <c r="EO15" s="1164"/>
      <c r="EP15" s="1164"/>
      <c r="EQ15" s="1164"/>
      <c r="ER15" s="1164"/>
      <c r="ES15" s="1164"/>
      <c r="ET15" s="1164"/>
      <c r="EU15" s="1164"/>
      <c r="EV15" s="1164"/>
      <c r="EW15" s="1164"/>
      <c r="EX15" s="1164"/>
      <c r="EY15" s="1164"/>
      <c r="EZ15" s="1164"/>
      <c r="FA15" s="1164"/>
      <c r="FB15" s="1164"/>
      <c r="FC15" s="1164"/>
      <c r="FD15" s="1164"/>
      <c r="FE15" s="1164"/>
      <c r="FF15" s="1164"/>
      <c r="FG15" s="1164"/>
      <c r="FH15" s="1164"/>
      <c r="FI15" s="1164"/>
      <c r="FJ15" s="1164"/>
      <c r="FK15" s="1164"/>
      <c r="FL15" s="1164"/>
      <c r="FM15" s="1164"/>
      <c r="FN15" s="1164"/>
      <c r="FO15" s="1164"/>
      <c r="FP15" s="1164"/>
      <c r="FQ15" s="1164"/>
      <c r="FR15" s="1164"/>
      <c r="FS15" s="1164"/>
      <c r="FT15" s="1164"/>
      <c r="FU15" s="1164"/>
      <c r="FV15" s="1164"/>
      <c r="FW15" s="1164"/>
      <c r="FX15" s="1164"/>
      <c r="FY15" s="1164"/>
      <c r="FZ15" s="1164"/>
      <c r="GA15" s="1164"/>
      <c r="GB15" s="1164"/>
      <c r="GC15" s="1164"/>
      <c r="GD15" s="1164"/>
      <c r="GE15" s="1164"/>
      <c r="GF15" s="1164"/>
      <c r="GG15" s="1164"/>
      <c r="GH15" s="1164"/>
      <c r="GI15" s="1164"/>
      <c r="GJ15" s="1164"/>
      <c r="GK15" s="1164"/>
      <c r="GL15" s="1164"/>
      <c r="GM15" s="1164"/>
      <c r="GN15" s="1164"/>
      <c r="GO15" s="1164"/>
      <c r="GP15" s="1164"/>
      <c r="GQ15" s="1164"/>
      <c r="GR15" s="1164"/>
      <c r="GS15" s="1164"/>
      <c r="GT15" s="1164"/>
      <c r="GU15" s="1164"/>
      <c r="GV15" s="1164"/>
      <c r="GW15" s="1164"/>
      <c r="GX15" s="1164"/>
      <c r="GY15" s="1164"/>
      <c r="GZ15" s="1164"/>
      <c r="HA15" s="1164"/>
      <c r="HB15" s="1164"/>
      <c r="HC15" s="1164"/>
      <c r="HD15" s="1164"/>
      <c r="HE15" s="1164"/>
      <c r="HF15" s="1164"/>
      <c r="HG15" s="1164"/>
      <c r="HH15" s="1164"/>
      <c r="HI15" s="1164"/>
      <c r="HJ15" s="1164"/>
      <c r="HK15" s="1164"/>
      <c r="HL15" s="1164"/>
      <c r="HM15" s="1164"/>
      <c r="HN15" s="1164"/>
      <c r="HO15" s="1164"/>
      <c r="HP15" s="1164"/>
      <c r="HQ15" s="1164"/>
      <c r="HR15" s="1164"/>
      <c r="HS15" s="1164"/>
      <c r="HT15" s="1164"/>
      <c r="HU15" s="1164"/>
      <c r="HV15" s="1164"/>
      <c r="HW15" s="1164"/>
      <c r="HX15" s="1164"/>
      <c r="HY15" s="1164"/>
      <c r="HZ15" s="1164"/>
      <c r="IA15" s="1164"/>
      <c r="IB15" s="1164"/>
      <c r="IC15" s="1164"/>
      <c r="ID15" s="1164"/>
      <c r="IE15" s="1164"/>
      <c r="IF15" s="1164"/>
      <c r="IG15" s="1164"/>
      <c r="IH15" s="1164"/>
      <c r="II15" s="1164"/>
      <c r="IJ15" s="1164"/>
      <c r="IK15" s="1164"/>
      <c r="IL15" s="1164"/>
      <c r="IM15" s="1164"/>
      <c r="IN15" s="1164"/>
      <c r="IO15" s="1164"/>
      <c r="IP15" s="1164"/>
      <c r="IQ15" s="1164"/>
      <c r="IR15" s="1164"/>
    </row>
    <row r="16" spans="1:252" ht="15.75" x14ac:dyDescent="0.25">
      <c r="A16" s="1165"/>
      <c r="B16" s="1166"/>
      <c r="C16" s="1001"/>
      <c r="D16" s="1160"/>
      <c r="F16" s="1161"/>
      <c r="G16" s="1162"/>
      <c r="I16" s="1163"/>
      <c r="J16" s="1163"/>
      <c r="M16" s="1163"/>
      <c r="N16" s="1163"/>
      <c r="O16" s="1163"/>
      <c r="P16" s="1163"/>
      <c r="Q16" s="1163"/>
      <c r="R16" s="1163"/>
      <c r="AM16" s="1000"/>
      <c r="AN16" s="1000"/>
      <c r="AO16" s="1000"/>
      <c r="AP16" s="1000"/>
      <c r="AQ16" s="1000"/>
      <c r="AR16" s="1000"/>
      <c r="AS16" s="1000"/>
      <c r="AT16" s="1000"/>
      <c r="AU16" s="1000"/>
      <c r="AV16" s="1000"/>
      <c r="AW16" s="1000"/>
      <c r="AX16" s="1000"/>
      <c r="AY16" s="1000"/>
      <c r="AZ16" s="1000"/>
      <c r="BA16" s="1000"/>
      <c r="BB16" s="1000"/>
      <c r="BC16" s="1000"/>
      <c r="BD16" s="1000"/>
      <c r="BE16" s="1000"/>
      <c r="BF16" s="1000"/>
      <c r="BG16" s="1000"/>
      <c r="BH16" s="1000"/>
      <c r="BI16" s="1000"/>
      <c r="BJ16" s="1000"/>
      <c r="BK16" s="1000"/>
      <c r="BL16" s="1000"/>
      <c r="BM16" s="1000"/>
      <c r="BN16" s="1000"/>
      <c r="BO16" s="1000"/>
      <c r="BP16" s="1000"/>
      <c r="BQ16" s="1000"/>
      <c r="BR16" s="1000"/>
      <c r="BS16" s="1000"/>
      <c r="BT16" s="1000"/>
      <c r="BU16" s="1000"/>
      <c r="BV16" s="1000"/>
      <c r="BW16" s="1000"/>
      <c r="BX16" s="1000"/>
      <c r="BY16" s="1000"/>
      <c r="BZ16" s="1000"/>
      <c r="CA16" s="1000"/>
      <c r="CB16" s="1164"/>
      <c r="CC16" s="1164"/>
      <c r="CD16" s="1164"/>
      <c r="CE16" s="1164"/>
      <c r="CF16" s="1164"/>
      <c r="CG16" s="1164"/>
      <c r="CH16" s="1164"/>
      <c r="CI16" s="1164"/>
      <c r="CJ16" s="1164"/>
      <c r="CK16" s="1164"/>
      <c r="CL16" s="1164"/>
      <c r="CM16" s="1164"/>
      <c r="CN16" s="1164"/>
      <c r="CO16" s="1164"/>
      <c r="CP16" s="1164"/>
      <c r="CQ16" s="1164"/>
      <c r="CR16" s="1164"/>
      <c r="CS16" s="1164"/>
      <c r="CT16" s="1164"/>
      <c r="CU16" s="1164"/>
      <c r="CV16" s="1164"/>
      <c r="CW16" s="1164"/>
      <c r="CX16" s="1164"/>
      <c r="CY16" s="1164"/>
      <c r="CZ16" s="1164"/>
      <c r="DA16" s="1164"/>
      <c r="DB16" s="1164"/>
      <c r="DC16" s="1164"/>
      <c r="DD16" s="1164"/>
      <c r="DE16" s="1164"/>
      <c r="DF16" s="1164"/>
      <c r="DG16" s="1164"/>
      <c r="DH16" s="1164"/>
      <c r="DI16" s="1164"/>
      <c r="DJ16" s="1164"/>
      <c r="DK16" s="1164"/>
      <c r="DL16" s="1164"/>
      <c r="DM16" s="1164"/>
      <c r="DN16" s="1164"/>
      <c r="DO16" s="1164"/>
      <c r="DP16" s="1164"/>
      <c r="DQ16" s="1164"/>
      <c r="DR16" s="1164"/>
      <c r="DS16" s="1164"/>
      <c r="DT16" s="1164"/>
      <c r="DU16" s="1164"/>
      <c r="DV16" s="1164"/>
      <c r="DW16" s="1164"/>
      <c r="DX16" s="1164"/>
      <c r="DY16" s="1164"/>
      <c r="DZ16" s="1164"/>
      <c r="EA16" s="1164"/>
      <c r="EB16" s="1164"/>
      <c r="EC16" s="1164"/>
      <c r="ED16" s="1164"/>
      <c r="EE16" s="1164"/>
      <c r="EF16" s="1164"/>
      <c r="EG16" s="1164"/>
      <c r="EH16" s="1164"/>
      <c r="EI16" s="1164"/>
      <c r="EJ16" s="1164"/>
      <c r="EK16" s="1164"/>
      <c r="EL16" s="1164"/>
      <c r="EM16" s="1164"/>
      <c r="EN16" s="1164"/>
      <c r="EO16" s="1164"/>
      <c r="EP16" s="1164"/>
      <c r="EQ16" s="1164"/>
      <c r="ER16" s="1164"/>
      <c r="ES16" s="1164"/>
      <c r="ET16" s="1164"/>
      <c r="EU16" s="1164"/>
      <c r="EV16" s="1164"/>
      <c r="EW16" s="1164"/>
      <c r="EX16" s="1164"/>
      <c r="EY16" s="1164"/>
      <c r="EZ16" s="1164"/>
      <c r="FA16" s="1164"/>
      <c r="FB16" s="1164"/>
      <c r="FC16" s="1164"/>
      <c r="FD16" s="1164"/>
      <c r="FE16" s="1164"/>
      <c r="FF16" s="1164"/>
      <c r="FG16" s="1164"/>
      <c r="FH16" s="1164"/>
      <c r="FI16" s="1164"/>
      <c r="FJ16" s="1164"/>
      <c r="FK16" s="1164"/>
      <c r="FL16" s="1164"/>
      <c r="FM16" s="1164"/>
      <c r="FN16" s="1164"/>
      <c r="FO16" s="1164"/>
      <c r="FP16" s="1164"/>
      <c r="FQ16" s="1164"/>
      <c r="FR16" s="1164"/>
      <c r="FS16" s="1164"/>
      <c r="FT16" s="1164"/>
      <c r="FU16" s="1164"/>
      <c r="FV16" s="1164"/>
      <c r="FW16" s="1164"/>
      <c r="FX16" s="1164"/>
      <c r="FY16" s="1164"/>
      <c r="FZ16" s="1164"/>
      <c r="GA16" s="1164"/>
      <c r="GB16" s="1164"/>
      <c r="GC16" s="1164"/>
      <c r="GD16" s="1164"/>
      <c r="GE16" s="1164"/>
      <c r="GF16" s="1164"/>
      <c r="GG16" s="1164"/>
      <c r="GH16" s="1164"/>
      <c r="GI16" s="1164"/>
      <c r="GJ16" s="1164"/>
      <c r="GK16" s="1164"/>
      <c r="GL16" s="1164"/>
      <c r="GM16" s="1164"/>
      <c r="GN16" s="1164"/>
      <c r="GO16" s="1164"/>
      <c r="GP16" s="1164"/>
      <c r="GQ16" s="1164"/>
      <c r="GR16" s="1164"/>
      <c r="GS16" s="1164"/>
      <c r="GT16" s="1164"/>
      <c r="GU16" s="1164"/>
      <c r="GV16" s="1164"/>
      <c r="GW16" s="1164"/>
      <c r="GX16" s="1164"/>
      <c r="GY16" s="1164"/>
      <c r="GZ16" s="1164"/>
      <c r="HA16" s="1164"/>
      <c r="HB16" s="1164"/>
      <c r="HC16" s="1164"/>
      <c r="HD16" s="1164"/>
      <c r="HE16" s="1164"/>
      <c r="HF16" s="1164"/>
      <c r="HG16" s="1164"/>
      <c r="HH16" s="1164"/>
      <c r="HI16" s="1164"/>
      <c r="HJ16" s="1164"/>
      <c r="HK16" s="1164"/>
      <c r="HL16" s="1164"/>
      <c r="HM16" s="1164"/>
      <c r="HN16" s="1164"/>
      <c r="HO16" s="1164"/>
      <c r="HP16" s="1164"/>
      <c r="HQ16" s="1164"/>
      <c r="HR16" s="1164"/>
      <c r="HS16" s="1164"/>
      <c r="HT16" s="1164"/>
      <c r="HU16" s="1164"/>
      <c r="HV16" s="1164"/>
      <c r="HW16" s="1164"/>
      <c r="HX16" s="1164"/>
      <c r="HY16" s="1164"/>
      <c r="HZ16" s="1164"/>
      <c r="IA16" s="1164"/>
      <c r="IB16" s="1164"/>
      <c r="IC16" s="1164"/>
      <c r="ID16" s="1164"/>
      <c r="IE16" s="1164"/>
      <c r="IF16" s="1164"/>
      <c r="IG16" s="1164"/>
      <c r="IH16" s="1164"/>
      <c r="II16" s="1164"/>
      <c r="IJ16" s="1164"/>
      <c r="IK16" s="1164"/>
      <c r="IL16" s="1164"/>
      <c r="IM16" s="1164"/>
      <c r="IN16" s="1164"/>
      <c r="IO16" s="1164"/>
      <c r="IP16" s="1164"/>
      <c r="IQ16" s="1164"/>
      <c r="IR16" s="1164"/>
    </row>
    <row r="17" spans="1:252" ht="15.75" x14ac:dyDescent="0.25">
      <c r="A17" s="1167" t="s">
        <v>1252</v>
      </c>
      <c r="B17" s="1166"/>
      <c r="C17" s="1001"/>
      <c r="D17" s="1160"/>
      <c r="F17" s="1161"/>
      <c r="G17" s="1162"/>
      <c r="I17" s="1163"/>
      <c r="J17" s="1163"/>
      <c r="M17" s="1163"/>
      <c r="N17" s="1163"/>
      <c r="O17" s="1163"/>
      <c r="P17" s="1163"/>
      <c r="Q17" s="1163"/>
      <c r="R17" s="1163"/>
      <c r="AM17" s="1000"/>
      <c r="AN17" s="1000"/>
      <c r="AO17" s="1000"/>
      <c r="AP17" s="1000"/>
      <c r="AQ17" s="1000"/>
      <c r="AR17" s="1000"/>
      <c r="AS17" s="1000"/>
      <c r="AT17" s="1000"/>
      <c r="AU17" s="1000"/>
      <c r="AV17" s="1000"/>
      <c r="AW17" s="1000"/>
      <c r="AX17" s="1000"/>
      <c r="AY17" s="1000"/>
      <c r="AZ17" s="1000"/>
      <c r="BA17" s="1000"/>
      <c r="BB17" s="1000"/>
      <c r="BC17" s="1000"/>
      <c r="BD17" s="1000"/>
      <c r="BE17" s="1000"/>
      <c r="BF17" s="1000"/>
      <c r="BG17" s="1000"/>
      <c r="BH17" s="1000"/>
      <c r="BI17" s="1000"/>
      <c r="BJ17" s="1000"/>
      <c r="BK17" s="1000"/>
      <c r="BL17" s="1000"/>
      <c r="BM17" s="1000"/>
      <c r="BN17" s="1000"/>
      <c r="BO17" s="1000"/>
      <c r="BP17" s="1000"/>
      <c r="BQ17" s="1000"/>
      <c r="BR17" s="1000"/>
      <c r="BS17" s="1000"/>
      <c r="BT17" s="1000"/>
      <c r="BU17" s="1000"/>
      <c r="BV17" s="1000"/>
      <c r="BW17" s="1000"/>
      <c r="BX17" s="1000"/>
      <c r="BY17" s="1000"/>
      <c r="BZ17" s="1000"/>
      <c r="CA17" s="1000"/>
      <c r="CB17" s="1164"/>
      <c r="CC17" s="1164"/>
      <c r="CD17" s="1164"/>
      <c r="CE17" s="1164"/>
      <c r="CF17" s="1164"/>
      <c r="CG17" s="1164"/>
      <c r="CH17" s="1164"/>
      <c r="CI17" s="1164"/>
      <c r="CJ17" s="1164"/>
      <c r="CK17" s="1164"/>
      <c r="CL17" s="1164"/>
      <c r="CM17" s="1164"/>
      <c r="CN17" s="1164"/>
      <c r="CO17" s="1164"/>
      <c r="CP17" s="1164"/>
      <c r="CQ17" s="1164"/>
      <c r="CR17" s="1164"/>
      <c r="CS17" s="1164"/>
      <c r="CT17" s="1164"/>
      <c r="CU17" s="1164"/>
      <c r="CV17" s="1164"/>
      <c r="CW17" s="1164"/>
      <c r="CX17" s="1164"/>
      <c r="CY17" s="1164"/>
      <c r="CZ17" s="1164"/>
      <c r="DA17" s="1164"/>
      <c r="DB17" s="1164"/>
      <c r="DC17" s="1164"/>
      <c r="DD17" s="1164"/>
      <c r="DE17" s="1164"/>
      <c r="DF17" s="1164"/>
      <c r="DG17" s="1164"/>
      <c r="DH17" s="1164"/>
      <c r="DI17" s="1164"/>
      <c r="DJ17" s="1164"/>
      <c r="DK17" s="1164"/>
      <c r="DL17" s="1164"/>
      <c r="DM17" s="1164"/>
      <c r="DN17" s="1164"/>
      <c r="DO17" s="1164"/>
      <c r="DP17" s="1164"/>
      <c r="DQ17" s="1164"/>
      <c r="DR17" s="1164"/>
      <c r="DS17" s="1164"/>
      <c r="DT17" s="1164"/>
      <c r="DU17" s="1164"/>
      <c r="DV17" s="1164"/>
      <c r="DW17" s="1164"/>
      <c r="DX17" s="1164"/>
      <c r="DY17" s="1164"/>
      <c r="DZ17" s="1164"/>
      <c r="EA17" s="1164"/>
      <c r="EB17" s="1164"/>
      <c r="EC17" s="1164"/>
      <c r="ED17" s="1164"/>
      <c r="EE17" s="1164"/>
      <c r="EF17" s="1164"/>
      <c r="EG17" s="1164"/>
      <c r="EH17" s="1164"/>
      <c r="EI17" s="1164"/>
      <c r="EJ17" s="1164"/>
      <c r="EK17" s="1164"/>
      <c r="EL17" s="1164"/>
      <c r="EM17" s="1164"/>
      <c r="EN17" s="1164"/>
      <c r="EO17" s="1164"/>
      <c r="EP17" s="1164"/>
      <c r="EQ17" s="1164"/>
      <c r="ER17" s="1164"/>
      <c r="ES17" s="1164"/>
      <c r="ET17" s="1164"/>
      <c r="EU17" s="1164"/>
      <c r="EV17" s="1164"/>
      <c r="EW17" s="1164"/>
      <c r="EX17" s="1164"/>
      <c r="EY17" s="1164"/>
      <c r="EZ17" s="1164"/>
      <c r="FA17" s="1164"/>
      <c r="FB17" s="1164"/>
      <c r="FC17" s="1164"/>
      <c r="FD17" s="1164"/>
      <c r="FE17" s="1164"/>
      <c r="FF17" s="1164"/>
      <c r="FG17" s="1164"/>
      <c r="FH17" s="1164"/>
      <c r="FI17" s="1164"/>
      <c r="FJ17" s="1164"/>
      <c r="FK17" s="1164"/>
      <c r="FL17" s="1164"/>
      <c r="FM17" s="1164"/>
      <c r="FN17" s="1164"/>
      <c r="FO17" s="1164"/>
      <c r="FP17" s="1164"/>
      <c r="FQ17" s="1164"/>
      <c r="FR17" s="1164"/>
      <c r="FS17" s="1164"/>
      <c r="FT17" s="1164"/>
      <c r="FU17" s="1164"/>
      <c r="FV17" s="1164"/>
      <c r="FW17" s="1164"/>
      <c r="FX17" s="1164"/>
      <c r="FY17" s="1164"/>
      <c r="FZ17" s="1164"/>
      <c r="GA17" s="1164"/>
      <c r="GB17" s="1164"/>
      <c r="GC17" s="1164"/>
      <c r="GD17" s="1164"/>
      <c r="GE17" s="1164"/>
      <c r="GF17" s="1164"/>
      <c r="GG17" s="1164"/>
      <c r="GH17" s="1164"/>
      <c r="GI17" s="1164"/>
      <c r="GJ17" s="1164"/>
      <c r="GK17" s="1164"/>
      <c r="GL17" s="1164"/>
      <c r="GM17" s="1164"/>
      <c r="GN17" s="1164"/>
      <c r="GO17" s="1164"/>
      <c r="GP17" s="1164"/>
      <c r="GQ17" s="1164"/>
      <c r="GR17" s="1164"/>
      <c r="GS17" s="1164"/>
      <c r="GT17" s="1164"/>
      <c r="GU17" s="1164"/>
      <c r="GV17" s="1164"/>
      <c r="GW17" s="1164"/>
      <c r="GX17" s="1164"/>
      <c r="GY17" s="1164"/>
      <c r="GZ17" s="1164"/>
      <c r="HA17" s="1164"/>
      <c r="HB17" s="1164"/>
      <c r="HC17" s="1164"/>
      <c r="HD17" s="1164"/>
      <c r="HE17" s="1164"/>
      <c r="HF17" s="1164"/>
      <c r="HG17" s="1164"/>
      <c r="HH17" s="1164"/>
      <c r="HI17" s="1164"/>
      <c r="HJ17" s="1164"/>
      <c r="HK17" s="1164"/>
      <c r="HL17" s="1164"/>
      <c r="HM17" s="1164"/>
      <c r="HN17" s="1164"/>
      <c r="HO17" s="1164"/>
      <c r="HP17" s="1164"/>
      <c r="HQ17" s="1164"/>
      <c r="HR17" s="1164"/>
      <c r="HS17" s="1164"/>
      <c r="HT17" s="1164"/>
      <c r="HU17" s="1164"/>
      <c r="HV17" s="1164"/>
      <c r="HW17" s="1164"/>
      <c r="HX17" s="1164"/>
      <c r="HY17" s="1164"/>
      <c r="HZ17" s="1164"/>
      <c r="IA17" s="1164"/>
      <c r="IB17" s="1164"/>
      <c r="IC17" s="1164"/>
      <c r="ID17" s="1164"/>
      <c r="IE17" s="1164"/>
      <c r="IF17" s="1164"/>
      <c r="IG17" s="1164"/>
      <c r="IH17" s="1164"/>
      <c r="II17" s="1164"/>
      <c r="IJ17" s="1164"/>
      <c r="IK17" s="1164"/>
      <c r="IL17" s="1164"/>
      <c r="IM17" s="1164"/>
      <c r="IN17" s="1164"/>
      <c r="IO17" s="1164"/>
      <c r="IP17" s="1164"/>
      <c r="IQ17" s="1164"/>
      <c r="IR17" s="1164"/>
    </row>
    <row r="18" spans="1:252" s="1174" customFormat="1" ht="15.75" x14ac:dyDescent="0.25">
      <c r="A18" s="1214" t="s">
        <v>295</v>
      </c>
      <c r="B18" s="1215"/>
      <c r="C18" s="1216" t="s">
        <v>296</v>
      </c>
      <c r="D18" s="1217" t="s">
        <v>297</v>
      </c>
      <c r="E18" s="1217" t="s">
        <v>298</v>
      </c>
      <c r="F18" s="1218" t="s">
        <v>299</v>
      </c>
      <c r="G18" s="1219" t="s">
        <v>300</v>
      </c>
      <c r="H18" s="1173"/>
      <c r="I18" s="1175"/>
      <c r="J18" s="1175"/>
      <c r="K18" s="1004"/>
      <c r="L18" s="807"/>
      <c r="M18" s="1175"/>
      <c r="N18" s="1175"/>
      <c r="O18" s="1175"/>
      <c r="P18" s="1175"/>
      <c r="Q18" s="1175"/>
      <c r="R18" s="1175"/>
      <c r="S18" s="1173"/>
      <c r="T18" s="1173"/>
      <c r="U18" s="1173"/>
      <c r="V18" s="1173"/>
      <c r="W18" s="1173"/>
      <c r="X18" s="1173"/>
      <c r="Y18" s="1173"/>
      <c r="Z18" s="1173"/>
      <c r="AA18" s="1173"/>
      <c r="AB18" s="1173"/>
      <c r="AC18" s="1173"/>
      <c r="AD18" s="1173"/>
      <c r="AE18" s="1173"/>
      <c r="AF18" s="1173"/>
      <c r="AG18" s="1173"/>
      <c r="AH18" s="1173"/>
      <c r="AI18" s="1173"/>
      <c r="AJ18" s="1173"/>
      <c r="AK18" s="1173"/>
      <c r="AL18" s="1173"/>
      <c r="AM18" s="1176"/>
      <c r="AN18" s="1176"/>
      <c r="AO18" s="1176"/>
      <c r="AP18" s="1176"/>
      <c r="AQ18" s="1176"/>
      <c r="AR18" s="1176"/>
      <c r="AS18" s="1176"/>
      <c r="AT18" s="1176"/>
      <c r="AU18" s="1176"/>
      <c r="AV18" s="1176"/>
      <c r="AW18" s="1176"/>
      <c r="AX18" s="1176"/>
      <c r="AY18" s="1176"/>
      <c r="AZ18" s="1176"/>
      <c r="BA18" s="1176"/>
      <c r="BB18" s="1176"/>
      <c r="BC18" s="1176"/>
      <c r="BD18" s="1176"/>
      <c r="BE18" s="1176"/>
      <c r="BF18" s="1176"/>
      <c r="BG18" s="1176"/>
      <c r="BH18" s="1176"/>
      <c r="BI18" s="1176"/>
      <c r="BJ18" s="1176"/>
      <c r="BK18" s="1176"/>
      <c r="BL18" s="1176"/>
      <c r="BM18" s="1176"/>
      <c r="BN18" s="1176"/>
      <c r="BO18" s="1176"/>
      <c r="BP18" s="1176"/>
      <c r="BQ18" s="1176"/>
      <c r="BR18" s="1176"/>
      <c r="BS18" s="1176"/>
      <c r="BT18" s="1176"/>
      <c r="BU18" s="1176"/>
      <c r="BV18" s="1176"/>
      <c r="BW18" s="1176"/>
      <c r="BX18" s="1176"/>
      <c r="BY18" s="1176"/>
      <c r="BZ18" s="1176"/>
      <c r="CA18" s="1176"/>
    </row>
    <row r="19" spans="1:252" x14ac:dyDescent="0.2">
      <c r="A19" s="946">
        <v>1</v>
      </c>
      <c r="B19" s="947"/>
      <c r="C19" s="947" t="s">
        <v>301</v>
      </c>
      <c r="D19" s="1234"/>
      <c r="E19" s="947"/>
      <c r="F19" s="947"/>
      <c r="G19" s="949"/>
      <c r="K19" s="794"/>
    </row>
    <row r="20" spans="1:252" x14ac:dyDescent="0.2">
      <c r="A20" s="950"/>
      <c r="B20" s="951"/>
      <c r="C20" s="1107" t="s">
        <v>9</v>
      </c>
      <c r="D20" s="953"/>
      <c r="E20" s="954"/>
      <c r="F20" s="955"/>
      <c r="G20" s="956"/>
    </row>
    <row r="21" spans="1:252" ht="38.25" x14ac:dyDescent="0.2">
      <c r="A21" s="997">
        <v>1</v>
      </c>
      <c r="B21" s="998"/>
      <c r="C21" s="1222" t="s">
        <v>403</v>
      </c>
      <c r="D21" s="1220" t="s">
        <v>15</v>
      </c>
      <c r="E21" s="708">
        <v>1</v>
      </c>
      <c r="F21" s="2042"/>
      <c r="G21" s="499">
        <f>ROUND(E21*F21,2)</f>
        <v>0</v>
      </c>
    </row>
    <row r="22" spans="1:252" ht="25.5" x14ac:dyDescent="0.2">
      <c r="A22" s="997">
        <v>2</v>
      </c>
      <c r="B22" s="1223">
        <v>11311</v>
      </c>
      <c r="C22" s="1224" t="s">
        <v>372</v>
      </c>
      <c r="D22" s="1225" t="s">
        <v>15</v>
      </c>
      <c r="E22" s="709">
        <v>1</v>
      </c>
      <c r="F22" s="2042"/>
      <c r="G22" s="499">
        <f t="shared" ref="G22:G33" si="0">ROUND(E22*F22,2)</f>
        <v>0</v>
      </c>
    </row>
    <row r="23" spans="1:252" s="796" customFormat="1" x14ac:dyDescent="0.25">
      <c r="A23" s="997">
        <v>3</v>
      </c>
      <c r="B23" s="1226">
        <v>111653</v>
      </c>
      <c r="C23" s="1227" t="s">
        <v>304</v>
      </c>
      <c r="D23" s="1220" t="s">
        <v>373</v>
      </c>
      <c r="E23" s="709">
        <v>26</v>
      </c>
      <c r="F23" s="2042"/>
      <c r="G23" s="499">
        <f t="shared" si="0"/>
        <v>0</v>
      </c>
    </row>
    <row r="24" spans="1:252" x14ac:dyDescent="0.2">
      <c r="A24" s="950"/>
      <c r="B24" s="951"/>
      <c r="C24" s="1235" t="s">
        <v>306</v>
      </c>
      <c r="D24" s="953"/>
      <c r="E24" s="958"/>
      <c r="F24" s="2043"/>
      <c r="G24" s="956"/>
    </row>
    <row r="25" spans="1:252" ht="25.5" x14ac:dyDescent="0.2">
      <c r="A25" s="997">
        <v>4</v>
      </c>
      <c r="B25" s="998"/>
      <c r="C25" s="1227" t="s">
        <v>307</v>
      </c>
      <c r="D25" s="1220" t="s">
        <v>15</v>
      </c>
      <c r="E25" s="708">
        <v>1</v>
      </c>
      <c r="F25" s="2042"/>
      <c r="G25" s="499">
        <f t="shared" si="0"/>
        <v>0</v>
      </c>
    </row>
    <row r="26" spans="1:252" ht="63.75" x14ac:dyDescent="0.2">
      <c r="A26" s="997">
        <v>5</v>
      </c>
      <c r="B26" s="998">
        <v>13111</v>
      </c>
      <c r="C26" s="2083" t="s">
        <v>1248</v>
      </c>
      <c r="D26" s="1220" t="s">
        <v>435</v>
      </c>
      <c r="E26" s="708">
        <v>1</v>
      </c>
      <c r="F26" s="2044">
        <v>7200</v>
      </c>
      <c r="G26" s="499">
        <f t="shared" si="0"/>
        <v>7200</v>
      </c>
    </row>
    <row r="27" spans="1:252" s="796" customFormat="1" x14ac:dyDescent="0.25">
      <c r="A27" s="950"/>
      <c r="B27" s="959"/>
      <c r="C27" s="1236" t="s">
        <v>33</v>
      </c>
      <c r="D27" s="961"/>
      <c r="E27" s="1237"/>
      <c r="F27" s="2043"/>
      <c r="G27" s="956"/>
    </row>
    <row r="28" spans="1:252" s="796" customFormat="1" ht="25.5" x14ac:dyDescent="0.25">
      <c r="A28" s="997">
        <v>6</v>
      </c>
      <c r="B28" s="1223">
        <v>13311</v>
      </c>
      <c r="C28" s="1224" t="s">
        <v>310</v>
      </c>
      <c r="D28" s="1225" t="s">
        <v>15</v>
      </c>
      <c r="E28" s="709">
        <v>1</v>
      </c>
      <c r="F28" s="2042"/>
      <c r="G28" s="499">
        <f t="shared" si="0"/>
        <v>0</v>
      </c>
    </row>
    <row r="29" spans="1:252" s="796" customFormat="1" x14ac:dyDescent="0.25">
      <c r="A29" s="997">
        <v>7</v>
      </c>
      <c r="B29" s="1223">
        <v>13312</v>
      </c>
      <c r="C29" s="1224" t="s">
        <v>311</v>
      </c>
      <c r="D29" s="1225" t="s">
        <v>15</v>
      </c>
      <c r="E29" s="709">
        <v>1</v>
      </c>
      <c r="F29" s="2042"/>
      <c r="G29" s="499">
        <f t="shared" si="0"/>
        <v>0</v>
      </c>
    </row>
    <row r="30" spans="1:252" s="796" customFormat="1" x14ac:dyDescent="0.25">
      <c r="A30" s="997">
        <v>8</v>
      </c>
      <c r="B30" s="1223"/>
      <c r="C30" s="1224" t="s">
        <v>374</v>
      </c>
      <c r="D30" s="1225" t="s">
        <v>15</v>
      </c>
      <c r="E30" s="709">
        <v>1</v>
      </c>
      <c r="F30" s="2042"/>
      <c r="G30" s="499">
        <f t="shared" si="0"/>
        <v>0</v>
      </c>
    </row>
    <row r="31" spans="1:252" s="796" customFormat="1" ht="25.5" x14ac:dyDescent="0.25">
      <c r="A31" s="997">
        <v>9</v>
      </c>
      <c r="B31" s="1223"/>
      <c r="C31" s="1224" t="s">
        <v>404</v>
      </c>
      <c r="D31" s="1225" t="s">
        <v>243</v>
      </c>
      <c r="E31" s="709">
        <v>120</v>
      </c>
      <c r="F31" s="2042"/>
      <c r="G31" s="499">
        <f t="shared" si="0"/>
        <v>0</v>
      </c>
    </row>
    <row r="32" spans="1:252" s="796" customFormat="1" ht="25.5" x14ac:dyDescent="0.25">
      <c r="A32" s="997">
        <v>10</v>
      </c>
      <c r="B32" s="1223"/>
      <c r="C32" s="1224" t="s">
        <v>1253</v>
      </c>
      <c r="D32" s="1225" t="s">
        <v>231</v>
      </c>
      <c r="E32" s="709">
        <v>60</v>
      </c>
      <c r="F32" s="2042"/>
      <c r="G32" s="499">
        <f t="shared" si="0"/>
        <v>0</v>
      </c>
    </row>
    <row r="33" spans="1:8" s="796" customFormat="1" ht="25.5" x14ac:dyDescent="0.25">
      <c r="A33" s="997">
        <v>11</v>
      </c>
      <c r="B33" s="1223"/>
      <c r="C33" s="1224" t="s">
        <v>314</v>
      </c>
      <c r="D33" s="1225" t="s">
        <v>15</v>
      </c>
      <c r="E33" s="709">
        <v>1</v>
      </c>
      <c r="F33" s="2042"/>
      <c r="G33" s="499">
        <f t="shared" si="0"/>
        <v>0</v>
      </c>
    </row>
    <row r="34" spans="1:8" x14ac:dyDescent="0.2">
      <c r="A34" s="946">
        <f>A19</f>
        <v>1</v>
      </c>
      <c r="B34" s="947"/>
      <c r="C34" s="947" t="str">
        <f>C19&amp;" - skupaj"</f>
        <v>PRIPRAVLJALNA DELA - skupaj</v>
      </c>
      <c r="D34" s="948"/>
      <c r="E34" s="947"/>
      <c r="F34" s="947"/>
      <c r="G34" s="949">
        <f>SUM(G20:G33)</f>
        <v>7200</v>
      </c>
    </row>
    <row r="35" spans="1:8" x14ac:dyDescent="0.2">
      <c r="A35" s="1183"/>
      <c r="B35" s="791"/>
      <c r="C35" s="791"/>
      <c r="D35" s="798"/>
      <c r="E35" s="791"/>
      <c r="F35" s="791"/>
      <c r="G35" s="1199"/>
    </row>
    <row r="36" spans="1:8" x14ac:dyDescent="0.2">
      <c r="A36" s="946">
        <f>+A34+1</f>
        <v>2</v>
      </c>
      <c r="B36" s="947"/>
      <c r="C36" s="947" t="s">
        <v>316</v>
      </c>
      <c r="D36" s="948"/>
      <c r="E36" s="947"/>
      <c r="F36" s="947"/>
      <c r="G36" s="949"/>
    </row>
    <row r="37" spans="1:8" ht="44.25" customHeight="1" x14ac:dyDescent="0.2">
      <c r="A37" s="997"/>
      <c r="B37" s="998"/>
      <c r="C37" s="2206" t="s">
        <v>405</v>
      </c>
      <c r="D37" s="2206"/>
      <c r="E37" s="2206"/>
      <c r="F37" s="2206"/>
      <c r="G37" s="1185"/>
      <c r="H37" s="1186"/>
    </row>
    <row r="38" spans="1:8" ht="29.25" customHeight="1" x14ac:dyDescent="0.2">
      <c r="A38" s="997"/>
      <c r="B38" s="998"/>
      <c r="C38" s="2206" t="s">
        <v>318</v>
      </c>
      <c r="D38" s="2206"/>
      <c r="E38" s="2206"/>
      <c r="F38" s="2206"/>
      <c r="G38" s="1187"/>
      <c r="H38" s="1188"/>
    </row>
    <row r="39" spans="1:8" ht="25.5" x14ac:dyDescent="0.2">
      <c r="A39" s="997">
        <v>1</v>
      </c>
      <c r="B39" s="998">
        <v>12442</v>
      </c>
      <c r="C39" s="1227" t="s">
        <v>406</v>
      </c>
      <c r="D39" s="1220" t="s">
        <v>243</v>
      </c>
      <c r="E39" s="708">
        <v>42</v>
      </c>
      <c r="F39" s="2042"/>
      <c r="G39" s="499">
        <f t="shared" ref="G39" si="1">ROUND(E39*F39,2)</f>
        <v>0</v>
      </c>
    </row>
    <row r="40" spans="1:8" s="796" customFormat="1" x14ac:dyDescent="0.25">
      <c r="A40" s="997">
        <v>2</v>
      </c>
      <c r="B40" s="1223">
        <v>12231</v>
      </c>
      <c r="C40" s="1224" t="s">
        <v>319</v>
      </c>
      <c r="D40" s="1225" t="s">
        <v>231</v>
      </c>
      <c r="E40" s="709">
        <v>15</v>
      </c>
      <c r="F40" s="2042"/>
      <c r="G40" s="499">
        <f t="shared" ref="G40:G43" si="2">ROUND(E40*F40,2)</f>
        <v>0</v>
      </c>
    </row>
    <row r="41" spans="1:8" s="796" customFormat="1" ht="25.5" x14ac:dyDescent="0.25">
      <c r="A41" s="997">
        <v>3</v>
      </c>
      <c r="B41" s="1223">
        <v>14125</v>
      </c>
      <c r="C41" s="1224" t="s">
        <v>375</v>
      </c>
      <c r="D41" s="1225" t="s">
        <v>243</v>
      </c>
      <c r="E41" s="709">
        <v>2</v>
      </c>
      <c r="F41" s="2042"/>
      <c r="G41" s="499">
        <f t="shared" si="2"/>
        <v>0</v>
      </c>
    </row>
    <row r="42" spans="1:8" x14ac:dyDescent="0.2">
      <c r="A42" s="997">
        <v>4</v>
      </c>
      <c r="B42" s="998">
        <v>12322</v>
      </c>
      <c r="C42" s="1227" t="s">
        <v>241</v>
      </c>
      <c r="D42" s="1220" t="s">
        <v>239</v>
      </c>
      <c r="E42" s="708">
        <v>55</v>
      </c>
      <c r="F42" s="2042"/>
      <c r="G42" s="499">
        <f t="shared" si="2"/>
        <v>0</v>
      </c>
    </row>
    <row r="43" spans="1:8" x14ac:dyDescent="0.2">
      <c r="A43" s="997">
        <v>5</v>
      </c>
      <c r="B43" s="998"/>
      <c r="C43" s="1227" t="s">
        <v>1254</v>
      </c>
      <c r="D43" s="1220" t="s">
        <v>243</v>
      </c>
      <c r="E43" s="708">
        <v>49</v>
      </c>
      <c r="F43" s="2042"/>
      <c r="G43" s="499">
        <f t="shared" si="2"/>
        <v>0</v>
      </c>
    </row>
    <row r="44" spans="1:8" x14ac:dyDescent="0.2">
      <c r="A44" s="946">
        <f>A36</f>
        <v>2</v>
      </c>
      <c r="B44" s="947"/>
      <c r="C44" s="947" t="str">
        <f>C36&amp;" - skupaj"</f>
        <v>RUŠITVENA DELA - skupaj</v>
      </c>
      <c r="D44" s="948"/>
      <c r="E44" s="947"/>
      <c r="F44" s="947"/>
      <c r="G44" s="949">
        <f>SUM(G37:G43)</f>
        <v>0</v>
      </c>
    </row>
    <row r="45" spans="1:8" x14ac:dyDescent="0.2">
      <c r="A45" s="1183"/>
      <c r="B45" s="791"/>
      <c r="C45" s="791"/>
      <c r="D45" s="798"/>
      <c r="E45" s="791"/>
      <c r="F45" s="791"/>
      <c r="G45" s="1199"/>
    </row>
    <row r="46" spans="1:8" x14ac:dyDescent="0.2">
      <c r="A46" s="946">
        <f>+A44+1</f>
        <v>3</v>
      </c>
      <c r="B46" s="947"/>
      <c r="C46" s="947" t="s">
        <v>40</v>
      </c>
      <c r="D46" s="948"/>
      <c r="E46" s="947"/>
      <c r="F46" s="947"/>
      <c r="G46" s="949"/>
    </row>
    <row r="47" spans="1:8" ht="121.5" customHeight="1" x14ac:dyDescent="0.2">
      <c r="A47" s="997"/>
      <c r="B47" s="998"/>
      <c r="C47" s="2208" t="s">
        <v>322</v>
      </c>
      <c r="D47" s="2208"/>
      <c r="E47" s="2208"/>
      <c r="F47" s="2208"/>
      <c r="G47" s="1190"/>
    </row>
    <row r="48" spans="1:8" ht="41.25" customHeight="1" x14ac:dyDescent="0.2">
      <c r="A48" s="997">
        <f>A47+1</f>
        <v>1</v>
      </c>
      <c r="B48" s="998"/>
      <c r="C48" s="1228" t="s">
        <v>407</v>
      </c>
      <c r="D48" s="1220" t="s">
        <v>243</v>
      </c>
      <c r="E48" s="1221">
        <v>15</v>
      </c>
      <c r="F48" s="2042"/>
      <c r="G48" s="499">
        <f t="shared" ref="G48" si="3">ROUND(E48*F48,2)</f>
        <v>0</v>
      </c>
    </row>
    <row r="49" spans="1:7" ht="38.25" x14ac:dyDescent="0.2">
      <c r="A49" s="997">
        <f t="shared" ref="A49:A59" si="4">A48+1</f>
        <v>2</v>
      </c>
      <c r="B49" s="998"/>
      <c r="C49" s="1228" t="s">
        <v>324</v>
      </c>
      <c r="D49" s="1220" t="s">
        <v>243</v>
      </c>
      <c r="E49" s="1221">
        <v>24</v>
      </c>
      <c r="F49" s="2042"/>
      <c r="G49" s="499">
        <f t="shared" ref="G49:G56" si="5">ROUND(E49*F49,2)</f>
        <v>0</v>
      </c>
    </row>
    <row r="50" spans="1:7" ht="25.5" x14ac:dyDescent="0.2">
      <c r="A50" s="997">
        <f t="shared" si="4"/>
        <v>3</v>
      </c>
      <c r="B50" s="998"/>
      <c r="C50" s="1229" t="s">
        <v>325</v>
      </c>
      <c r="D50" s="1220" t="s">
        <v>243</v>
      </c>
      <c r="E50" s="1221">
        <v>124</v>
      </c>
      <c r="F50" s="2042"/>
      <c r="G50" s="499">
        <f t="shared" si="5"/>
        <v>0</v>
      </c>
    </row>
    <row r="51" spans="1:7" ht="30" customHeight="1" x14ac:dyDescent="0.2">
      <c r="A51" s="997">
        <f t="shared" si="4"/>
        <v>4</v>
      </c>
      <c r="B51" s="998"/>
      <c r="C51" s="1229" t="s">
        <v>326</v>
      </c>
      <c r="D51" s="1220" t="s">
        <v>243</v>
      </c>
      <c r="E51" s="1221">
        <v>65</v>
      </c>
      <c r="F51" s="2042"/>
      <c r="G51" s="499">
        <f t="shared" si="5"/>
        <v>0</v>
      </c>
    </row>
    <row r="52" spans="1:7" x14ac:dyDescent="0.2">
      <c r="A52" s="997">
        <f t="shared" si="4"/>
        <v>5</v>
      </c>
      <c r="B52" s="998"/>
      <c r="C52" s="1229" t="s">
        <v>327</v>
      </c>
      <c r="D52" s="1220" t="s">
        <v>239</v>
      </c>
      <c r="E52" s="1221">
        <v>24</v>
      </c>
      <c r="F52" s="2042"/>
      <c r="G52" s="499">
        <f t="shared" si="5"/>
        <v>0</v>
      </c>
    </row>
    <row r="53" spans="1:7" ht="66" customHeight="1" x14ac:dyDescent="0.2">
      <c r="A53" s="997">
        <f t="shared" si="4"/>
        <v>6</v>
      </c>
      <c r="B53" s="998"/>
      <c r="C53" s="1227" t="s">
        <v>379</v>
      </c>
      <c r="D53" s="1220" t="s">
        <v>243</v>
      </c>
      <c r="E53" s="708">
        <v>36</v>
      </c>
      <c r="F53" s="2042"/>
      <c r="G53" s="499">
        <f t="shared" si="5"/>
        <v>0</v>
      </c>
    </row>
    <row r="54" spans="1:7" ht="15.75" customHeight="1" x14ac:dyDescent="0.2">
      <c r="A54" s="997">
        <f t="shared" si="4"/>
        <v>7</v>
      </c>
      <c r="B54" s="998"/>
      <c r="C54" s="1227" t="s">
        <v>380</v>
      </c>
      <c r="D54" s="1220" t="s">
        <v>243</v>
      </c>
      <c r="E54" s="708">
        <v>8.5</v>
      </c>
      <c r="F54" s="2042"/>
      <c r="G54" s="499">
        <f t="shared" si="5"/>
        <v>0</v>
      </c>
    </row>
    <row r="55" spans="1:7" ht="25.5" x14ac:dyDescent="0.2">
      <c r="A55" s="997">
        <f t="shared" si="4"/>
        <v>8</v>
      </c>
      <c r="B55" s="998"/>
      <c r="C55" s="1227" t="s">
        <v>328</v>
      </c>
      <c r="D55" s="1220" t="s">
        <v>243</v>
      </c>
      <c r="E55" s="708">
        <v>134</v>
      </c>
      <c r="F55" s="2042"/>
      <c r="G55" s="499">
        <f t="shared" si="5"/>
        <v>0</v>
      </c>
    </row>
    <row r="56" spans="1:7" ht="38.25" x14ac:dyDescent="0.2">
      <c r="A56" s="997">
        <f t="shared" si="4"/>
        <v>9</v>
      </c>
      <c r="B56" s="998"/>
      <c r="C56" s="1227" t="s">
        <v>408</v>
      </c>
      <c r="D56" s="1220" t="s">
        <v>243</v>
      </c>
      <c r="E56" s="708">
        <v>52</v>
      </c>
      <c r="F56" s="2042"/>
      <c r="G56" s="499">
        <f t="shared" si="5"/>
        <v>0</v>
      </c>
    </row>
    <row r="57" spans="1:7" x14ac:dyDescent="0.2">
      <c r="A57" s="997">
        <f>A56+1</f>
        <v>10</v>
      </c>
      <c r="B57" s="998"/>
      <c r="C57" s="1227" t="s">
        <v>409</v>
      </c>
      <c r="D57" s="1220" t="s">
        <v>239</v>
      </c>
      <c r="E57" s="708">
        <v>145</v>
      </c>
      <c r="F57" s="2042"/>
      <c r="G57" s="499">
        <f t="shared" ref="G57:G59" si="6">ROUND(E57*F57,2)</f>
        <v>0</v>
      </c>
    </row>
    <row r="58" spans="1:7" ht="25.5" x14ac:dyDescent="0.2">
      <c r="A58" s="997">
        <f t="shared" si="4"/>
        <v>11</v>
      </c>
      <c r="B58" s="998"/>
      <c r="C58" s="1227" t="s">
        <v>410</v>
      </c>
      <c r="D58" s="1220" t="s">
        <v>239</v>
      </c>
      <c r="E58" s="708">
        <v>145</v>
      </c>
      <c r="F58" s="2042"/>
      <c r="G58" s="499">
        <f t="shared" si="6"/>
        <v>0</v>
      </c>
    </row>
    <row r="59" spans="1:7" ht="107.25" customHeight="1" x14ac:dyDescent="0.2">
      <c r="A59" s="997">
        <f t="shared" si="4"/>
        <v>12</v>
      </c>
      <c r="B59" s="998"/>
      <c r="C59" s="1227" t="s">
        <v>330</v>
      </c>
      <c r="D59" s="1220" t="s">
        <v>243</v>
      </c>
      <c r="E59" s="708">
        <v>84</v>
      </c>
      <c r="F59" s="2042"/>
      <c r="G59" s="499">
        <f t="shared" si="6"/>
        <v>0</v>
      </c>
    </row>
    <row r="60" spans="1:7" x14ac:dyDescent="0.2">
      <c r="A60" s="946">
        <f>A46</f>
        <v>3</v>
      </c>
      <c r="B60" s="947"/>
      <c r="C60" s="947" t="str">
        <f>C46&amp;" - skupaj"</f>
        <v>ZEMELJSKA DELA - skupaj</v>
      </c>
      <c r="D60" s="948" t="s">
        <v>336</v>
      </c>
      <c r="E60" s="947"/>
      <c r="F60" s="947"/>
      <c r="G60" s="949">
        <f>SUM(G47:G59)</f>
        <v>0</v>
      </c>
    </row>
    <row r="61" spans="1:7" x14ac:dyDescent="0.2">
      <c r="A61" s="1183"/>
      <c r="B61" s="791"/>
      <c r="C61" s="791"/>
      <c r="D61" s="798"/>
      <c r="E61" s="791"/>
      <c r="F61" s="791"/>
      <c r="G61" s="1199"/>
    </row>
    <row r="62" spans="1:7" x14ac:dyDescent="0.2">
      <c r="A62" s="946">
        <f>+A46+1</f>
        <v>4</v>
      </c>
      <c r="B62" s="947"/>
      <c r="C62" s="947" t="s">
        <v>265</v>
      </c>
      <c r="D62" s="948"/>
      <c r="E62" s="947"/>
      <c r="F62" s="947"/>
      <c r="G62" s="949"/>
    </row>
    <row r="63" spans="1:7" x14ac:dyDescent="0.2">
      <c r="A63" s="950"/>
      <c r="B63" s="951"/>
      <c r="C63" s="1235" t="s">
        <v>341</v>
      </c>
      <c r="D63" s="974"/>
      <c r="E63" s="958"/>
      <c r="F63" s="955"/>
      <c r="G63" s="956"/>
    </row>
    <row r="64" spans="1:7" ht="80.25" customHeight="1" x14ac:dyDescent="0.2">
      <c r="A64" s="997"/>
      <c r="B64" s="998"/>
      <c r="C64" s="2207" t="s">
        <v>411</v>
      </c>
      <c r="D64" s="2207"/>
      <c r="E64" s="2207"/>
      <c r="F64" s="2207"/>
      <c r="G64" s="1190"/>
    </row>
    <row r="65" spans="1:9" ht="53.25" customHeight="1" x14ac:dyDescent="0.2">
      <c r="A65" s="997">
        <v>1</v>
      </c>
      <c r="B65" s="998"/>
      <c r="C65" s="1227" t="s">
        <v>412</v>
      </c>
      <c r="D65" s="1230" t="s">
        <v>243</v>
      </c>
      <c r="E65" s="708">
        <v>9.5</v>
      </c>
      <c r="F65" s="2042"/>
      <c r="G65" s="499">
        <f t="shared" ref="G65" si="7">ROUND(E65*F65,2)</f>
        <v>0</v>
      </c>
    </row>
    <row r="66" spans="1:9" ht="53.25" customHeight="1" x14ac:dyDescent="0.2">
      <c r="A66" s="997">
        <v>2</v>
      </c>
      <c r="B66" s="998">
        <v>53343</v>
      </c>
      <c r="C66" s="1227" t="s">
        <v>382</v>
      </c>
      <c r="D66" s="1230" t="s">
        <v>243</v>
      </c>
      <c r="E66" s="708">
        <v>124</v>
      </c>
      <c r="F66" s="2042"/>
      <c r="G66" s="499">
        <f t="shared" ref="G66:G74" si="8">ROUND(E66*F66,2)</f>
        <v>0</v>
      </c>
    </row>
    <row r="67" spans="1:9" ht="25.5" x14ac:dyDescent="0.2">
      <c r="A67" s="997">
        <v>3</v>
      </c>
      <c r="B67" s="1223">
        <v>53111</v>
      </c>
      <c r="C67" s="1224" t="s">
        <v>383</v>
      </c>
      <c r="D67" s="1225" t="s">
        <v>243</v>
      </c>
      <c r="E67" s="709">
        <v>8.5</v>
      </c>
      <c r="F67" s="2042"/>
      <c r="G67" s="499">
        <f t="shared" si="8"/>
        <v>0</v>
      </c>
    </row>
    <row r="68" spans="1:9" x14ac:dyDescent="0.2">
      <c r="A68" s="997">
        <v>4</v>
      </c>
      <c r="B68" s="998"/>
      <c r="C68" s="1227" t="s">
        <v>347</v>
      </c>
      <c r="D68" s="1230" t="s">
        <v>239</v>
      </c>
      <c r="E68" s="708">
        <v>49</v>
      </c>
      <c r="F68" s="2042"/>
      <c r="G68" s="499">
        <f t="shared" si="8"/>
        <v>0</v>
      </c>
    </row>
    <row r="69" spans="1:9" x14ac:dyDescent="0.2">
      <c r="A69" s="950"/>
      <c r="B69" s="951"/>
      <c r="C69" s="1235" t="s">
        <v>348</v>
      </c>
      <c r="D69" s="974"/>
      <c r="E69" s="958"/>
      <c r="F69" s="2043"/>
      <c r="G69" s="956"/>
    </row>
    <row r="70" spans="1:9" ht="38.25" x14ac:dyDescent="0.2">
      <c r="A70" s="997">
        <v>5</v>
      </c>
      <c r="B70" s="998">
        <v>52222</v>
      </c>
      <c r="C70" s="1227" t="s">
        <v>384</v>
      </c>
      <c r="D70" s="1230" t="s">
        <v>350</v>
      </c>
      <c r="E70" s="708">
        <v>1025</v>
      </c>
      <c r="F70" s="2042"/>
      <c r="G70" s="499">
        <f t="shared" si="8"/>
        <v>0</v>
      </c>
    </row>
    <row r="71" spans="1:9" ht="38.25" x14ac:dyDescent="0.2">
      <c r="A71" s="997">
        <v>6</v>
      </c>
      <c r="B71" s="998"/>
      <c r="C71" s="1227" t="s">
        <v>385</v>
      </c>
      <c r="D71" s="1230" t="s">
        <v>350</v>
      </c>
      <c r="E71" s="708">
        <v>11445</v>
      </c>
      <c r="F71" s="2042"/>
      <c r="G71" s="499">
        <f t="shared" si="8"/>
        <v>0</v>
      </c>
    </row>
    <row r="72" spans="1:9" ht="25.5" x14ac:dyDescent="0.2">
      <c r="A72" s="997">
        <v>7</v>
      </c>
      <c r="B72" s="998"/>
      <c r="C72" s="1227" t="s">
        <v>352</v>
      </c>
      <c r="D72" s="1230" t="s">
        <v>15</v>
      </c>
      <c r="E72" s="708">
        <v>2</v>
      </c>
      <c r="F72" s="2042"/>
      <c r="G72" s="499">
        <f t="shared" si="8"/>
        <v>0</v>
      </c>
    </row>
    <row r="73" spans="1:9" x14ac:dyDescent="0.2">
      <c r="A73" s="950"/>
      <c r="B73" s="951"/>
      <c r="C73" s="1235" t="s">
        <v>269</v>
      </c>
      <c r="D73" s="974"/>
      <c r="E73" s="958"/>
      <c r="F73" s="2043"/>
      <c r="G73" s="956"/>
    </row>
    <row r="74" spans="1:9" ht="40.5" customHeight="1" x14ac:dyDescent="0.2">
      <c r="A74" s="997">
        <v>8</v>
      </c>
      <c r="B74" s="998">
        <v>35214</v>
      </c>
      <c r="C74" s="1227" t="s">
        <v>413</v>
      </c>
      <c r="D74" s="1220" t="s">
        <v>231</v>
      </c>
      <c r="E74" s="708">
        <v>16</v>
      </c>
      <c r="F74" s="2042"/>
      <c r="G74" s="499">
        <f t="shared" si="8"/>
        <v>0</v>
      </c>
    </row>
    <row r="75" spans="1:9" x14ac:dyDescent="0.2">
      <c r="A75" s="950"/>
      <c r="B75" s="951"/>
      <c r="C75" s="1235" t="s">
        <v>353</v>
      </c>
      <c r="D75" s="974"/>
      <c r="E75" s="958"/>
      <c r="F75" s="955"/>
      <c r="G75" s="956"/>
    </row>
    <row r="76" spans="1:9" ht="27" customHeight="1" x14ac:dyDescent="0.2">
      <c r="A76" s="997"/>
      <c r="B76" s="998"/>
      <c r="C76" s="2207" t="s">
        <v>354</v>
      </c>
      <c r="D76" s="2207"/>
      <c r="E76" s="2207"/>
      <c r="F76" s="2207"/>
      <c r="G76" s="1190"/>
    </row>
    <row r="77" spans="1:9" x14ac:dyDescent="0.2">
      <c r="A77" s="997">
        <v>9</v>
      </c>
      <c r="B77" s="998">
        <v>51211</v>
      </c>
      <c r="C77" s="1227" t="s">
        <v>387</v>
      </c>
      <c r="D77" s="1230" t="s">
        <v>239</v>
      </c>
      <c r="E77" s="710">
        <v>24.5</v>
      </c>
      <c r="F77" s="2042"/>
      <c r="G77" s="499">
        <f t="shared" ref="G77" si="9">ROUND(E77*F77,2)</f>
        <v>0</v>
      </c>
    </row>
    <row r="78" spans="1:9" ht="25.5" x14ac:dyDescent="0.2">
      <c r="A78" s="997">
        <v>10</v>
      </c>
      <c r="B78" s="998">
        <v>51332</v>
      </c>
      <c r="C78" s="1227" t="s">
        <v>414</v>
      </c>
      <c r="D78" s="1230" t="s">
        <v>239</v>
      </c>
      <c r="E78" s="710">
        <v>37.1</v>
      </c>
      <c r="F78" s="2042"/>
      <c r="G78" s="499">
        <f t="shared" ref="G78:G83" si="10">ROUND(E78*F78,2)</f>
        <v>0</v>
      </c>
    </row>
    <row r="79" spans="1:9" ht="25.5" x14ac:dyDescent="0.2">
      <c r="A79" s="997">
        <v>11</v>
      </c>
      <c r="B79" s="998">
        <v>51612</v>
      </c>
      <c r="C79" s="1227" t="s">
        <v>415</v>
      </c>
      <c r="D79" s="1230" t="s">
        <v>239</v>
      </c>
      <c r="E79" s="710">
        <v>68</v>
      </c>
      <c r="F79" s="2042"/>
      <c r="G79" s="499">
        <f t="shared" si="10"/>
        <v>0</v>
      </c>
    </row>
    <row r="80" spans="1:9" ht="27" customHeight="1" x14ac:dyDescent="0.2">
      <c r="A80" s="997">
        <v>12</v>
      </c>
      <c r="B80" s="998">
        <v>51711</v>
      </c>
      <c r="C80" s="1227" t="s">
        <v>416</v>
      </c>
      <c r="D80" s="1230" t="s">
        <v>239</v>
      </c>
      <c r="E80" s="710">
        <v>17.5</v>
      </c>
      <c r="F80" s="2042"/>
      <c r="G80" s="499">
        <f t="shared" si="10"/>
        <v>0</v>
      </c>
      <c r="I80" s="1231"/>
    </row>
    <row r="81" spans="1:8" ht="27.75" customHeight="1" x14ac:dyDescent="0.2">
      <c r="A81" s="997">
        <v>13</v>
      </c>
      <c r="B81" s="998"/>
      <c r="C81" s="1227" t="s">
        <v>357</v>
      </c>
      <c r="D81" s="1230" t="s">
        <v>231</v>
      </c>
      <c r="E81" s="710">
        <v>45</v>
      </c>
      <c r="F81" s="2042"/>
      <c r="G81" s="499">
        <f t="shared" si="10"/>
        <v>0</v>
      </c>
    </row>
    <row r="82" spans="1:8" ht="27.75" customHeight="1" x14ac:dyDescent="0.2">
      <c r="A82" s="997">
        <v>14</v>
      </c>
      <c r="B82" s="998"/>
      <c r="C82" s="1227" t="s">
        <v>392</v>
      </c>
      <c r="D82" s="1230" t="s">
        <v>239</v>
      </c>
      <c r="E82" s="710">
        <v>17</v>
      </c>
      <c r="F82" s="2042"/>
      <c r="G82" s="499">
        <f t="shared" si="10"/>
        <v>0</v>
      </c>
    </row>
    <row r="83" spans="1:8" ht="25.5" x14ac:dyDescent="0.2">
      <c r="A83" s="997">
        <v>15</v>
      </c>
      <c r="B83" s="998"/>
      <c r="C83" s="1227" t="s">
        <v>393</v>
      </c>
      <c r="D83" s="1230" t="s">
        <v>231</v>
      </c>
      <c r="E83" s="710">
        <v>120</v>
      </c>
      <c r="F83" s="2042"/>
      <c r="G83" s="499">
        <f t="shared" si="10"/>
        <v>0</v>
      </c>
    </row>
    <row r="84" spans="1:8" x14ac:dyDescent="0.2">
      <c r="A84" s="950"/>
      <c r="B84" s="951"/>
      <c r="C84" s="1235" t="s">
        <v>394</v>
      </c>
      <c r="D84" s="974"/>
      <c r="E84" s="958"/>
      <c r="F84" s="955"/>
      <c r="G84" s="956"/>
    </row>
    <row r="85" spans="1:8" ht="42.75" customHeight="1" x14ac:dyDescent="0.2">
      <c r="A85" s="997"/>
      <c r="B85" s="998"/>
      <c r="C85" s="2207" t="s">
        <v>395</v>
      </c>
      <c r="D85" s="2207"/>
      <c r="E85" s="2207"/>
      <c r="F85" s="2207"/>
      <c r="G85" s="1190"/>
    </row>
    <row r="86" spans="1:8" ht="63.75" x14ac:dyDescent="0.2">
      <c r="A86" s="997">
        <v>16</v>
      </c>
      <c r="B86" s="998"/>
      <c r="C86" s="1227" t="s">
        <v>396</v>
      </c>
      <c r="D86" s="1230" t="s">
        <v>239</v>
      </c>
      <c r="E86" s="710">
        <v>86.7</v>
      </c>
      <c r="F86" s="2042"/>
      <c r="G86" s="499">
        <f t="shared" ref="G86" si="11">ROUND(E86*F86,2)</f>
        <v>0</v>
      </c>
    </row>
    <row r="87" spans="1:8" ht="38.25" x14ac:dyDescent="0.2">
      <c r="A87" s="997">
        <v>17</v>
      </c>
      <c r="B87" s="998"/>
      <c r="C87" s="1227" t="s">
        <v>397</v>
      </c>
      <c r="D87" s="1230" t="s">
        <v>231</v>
      </c>
      <c r="E87" s="710">
        <v>15</v>
      </c>
      <c r="F87" s="2042"/>
      <c r="G87" s="499">
        <f t="shared" ref="G87:G108" si="12">ROUND(E87*F87,2)</f>
        <v>0</v>
      </c>
    </row>
    <row r="88" spans="1:8" ht="25.5" x14ac:dyDescent="0.2">
      <c r="A88" s="997">
        <v>18</v>
      </c>
      <c r="B88" s="998"/>
      <c r="C88" s="1227" t="s">
        <v>398</v>
      </c>
      <c r="D88" s="1230" t="s">
        <v>231</v>
      </c>
      <c r="E88" s="710">
        <v>15</v>
      </c>
      <c r="F88" s="2042"/>
      <c r="G88" s="499">
        <f t="shared" si="12"/>
        <v>0</v>
      </c>
    </row>
    <row r="89" spans="1:8" ht="25.5" x14ac:dyDescent="0.2">
      <c r="A89" s="997">
        <v>19</v>
      </c>
      <c r="B89" s="998"/>
      <c r="C89" s="1227" t="s">
        <v>417</v>
      </c>
      <c r="D89" s="1230" t="s">
        <v>231</v>
      </c>
      <c r="E89" s="710">
        <f>4*1</f>
        <v>4</v>
      </c>
      <c r="F89" s="2042"/>
      <c r="G89" s="499">
        <f t="shared" si="12"/>
        <v>0</v>
      </c>
    </row>
    <row r="90" spans="1:8" ht="25.5" x14ac:dyDescent="0.2">
      <c r="A90" s="997">
        <v>20</v>
      </c>
      <c r="B90" s="998"/>
      <c r="C90" s="1227" t="s">
        <v>418</v>
      </c>
      <c r="D90" s="1230" t="s">
        <v>231</v>
      </c>
      <c r="E90" s="710">
        <v>15.5</v>
      </c>
      <c r="F90" s="2042"/>
      <c r="G90" s="499">
        <f t="shared" si="12"/>
        <v>0</v>
      </c>
      <c r="H90" s="1238"/>
    </row>
    <row r="91" spans="1:8" x14ac:dyDescent="0.2">
      <c r="A91" s="950"/>
      <c r="B91" s="951"/>
      <c r="C91" s="1235" t="s">
        <v>363</v>
      </c>
      <c r="D91" s="974"/>
      <c r="E91" s="958"/>
      <c r="F91" s="2043"/>
      <c r="G91" s="956"/>
    </row>
    <row r="92" spans="1:8" ht="25.5" x14ac:dyDescent="0.2">
      <c r="A92" s="997">
        <v>21</v>
      </c>
      <c r="B92" s="998">
        <v>43731</v>
      </c>
      <c r="C92" s="1227" t="s">
        <v>400</v>
      </c>
      <c r="D92" s="1230" t="s">
        <v>15</v>
      </c>
      <c r="E92" s="710">
        <v>1</v>
      </c>
      <c r="F92" s="2042"/>
      <c r="G92" s="499">
        <f t="shared" si="12"/>
        <v>0</v>
      </c>
    </row>
    <row r="93" spans="1:8" ht="25.5" x14ac:dyDescent="0.2">
      <c r="A93" s="997">
        <v>22</v>
      </c>
      <c r="B93" s="998">
        <v>43732</v>
      </c>
      <c r="C93" s="1227" t="s">
        <v>364</v>
      </c>
      <c r="D93" s="1230" t="s">
        <v>15</v>
      </c>
      <c r="E93" s="710">
        <v>6</v>
      </c>
      <c r="F93" s="2042"/>
      <c r="G93" s="499">
        <f t="shared" si="12"/>
        <v>0</v>
      </c>
    </row>
    <row r="94" spans="1:8" x14ac:dyDescent="0.2">
      <c r="A94" s="950"/>
      <c r="B94" s="951"/>
      <c r="C94" s="1235" t="s">
        <v>227</v>
      </c>
      <c r="D94" s="974"/>
      <c r="E94" s="958"/>
      <c r="F94" s="2043"/>
      <c r="G94" s="956"/>
    </row>
    <row r="95" spans="1:8" ht="38.25" x14ac:dyDescent="0.2">
      <c r="A95" s="997">
        <v>23</v>
      </c>
      <c r="B95" s="998"/>
      <c r="C95" s="1227" t="s">
        <v>2976</v>
      </c>
      <c r="D95" s="1220" t="s">
        <v>231</v>
      </c>
      <c r="E95" s="708">
        <v>8</v>
      </c>
      <c r="F95" s="2042"/>
      <c r="G95" s="499">
        <f t="shared" si="12"/>
        <v>0</v>
      </c>
    </row>
    <row r="96" spans="1:8" ht="38.25" x14ac:dyDescent="0.2">
      <c r="A96" s="997">
        <v>24</v>
      </c>
      <c r="B96" s="998">
        <v>64524</v>
      </c>
      <c r="C96" s="1227" t="s">
        <v>2975</v>
      </c>
      <c r="D96" s="1220" t="s">
        <v>239</v>
      </c>
      <c r="E96" s="708">
        <v>8</v>
      </c>
      <c r="F96" s="2042"/>
      <c r="G96" s="499">
        <f t="shared" si="12"/>
        <v>0</v>
      </c>
    </row>
    <row r="97" spans="1:79" x14ac:dyDescent="0.2">
      <c r="A97" s="950"/>
      <c r="B97" s="951"/>
      <c r="C97" s="1235" t="s">
        <v>143</v>
      </c>
      <c r="D97" s="974"/>
      <c r="E97" s="958"/>
      <c r="F97" s="2043"/>
      <c r="G97" s="956"/>
    </row>
    <row r="98" spans="1:79" ht="63.75" x14ac:dyDescent="0.2">
      <c r="A98" s="997">
        <v>25</v>
      </c>
      <c r="B98" s="998"/>
      <c r="C98" s="1227" t="s">
        <v>401</v>
      </c>
      <c r="D98" s="1220" t="s">
        <v>231</v>
      </c>
      <c r="E98" s="1221">
        <v>8</v>
      </c>
      <c r="F98" s="2042"/>
      <c r="G98" s="499">
        <f t="shared" si="12"/>
        <v>0</v>
      </c>
      <c r="AL98" s="796"/>
      <c r="CA98" s="792"/>
    </row>
    <row r="99" spans="1:79" x14ac:dyDescent="0.2">
      <c r="A99" s="950"/>
      <c r="B99" s="951"/>
      <c r="C99" s="1235" t="s">
        <v>75</v>
      </c>
      <c r="D99" s="953"/>
      <c r="E99" s="954"/>
      <c r="F99" s="2043"/>
      <c r="G99" s="956"/>
      <c r="AL99" s="796"/>
      <c r="CA99" s="792"/>
    </row>
    <row r="100" spans="1:79" x14ac:dyDescent="0.2">
      <c r="A100" s="950"/>
      <c r="B100" s="951"/>
      <c r="C100" s="1239" t="s">
        <v>419</v>
      </c>
      <c r="D100" s="953"/>
      <c r="E100" s="954"/>
      <c r="F100" s="2043"/>
      <c r="G100" s="956"/>
      <c r="AL100" s="796"/>
      <c r="CA100" s="792"/>
    </row>
    <row r="101" spans="1:79" ht="25.5" x14ac:dyDescent="0.2">
      <c r="A101" s="997">
        <v>26</v>
      </c>
      <c r="B101" s="998"/>
      <c r="C101" s="1227" t="s">
        <v>420</v>
      </c>
      <c r="D101" s="1220" t="s">
        <v>239</v>
      </c>
      <c r="E101" s="1221">
        <v>39.5</v>
      </c>
      <c r="F101" s="2042"/>
      <c r="G101" s="499">
        <f t="shared" si="12"/>
        <v>0</v>
      </c>
      <c r="AL101" s="796"/>
      <c r="CA101" s="792"/>
    </row>
    <row r="102" spans="1:79" ht="25.5" x14ac:dyDescent="0.2">
      <c r="A102" s="997">
        <v>27</v>
      </c>
      <c r="B102" s="998"/>
      <c r="C102" s="1227" t="s">
        <v>421</v>
      </c>
      <c r="D102" s="1220" t="s">
        <v>239</v>
      </c>
      <c r="E102" s="1221">
        <v>39.5</v>
      </c>
      <c r="F102" s="2042"/>
      <c r="G102" s="499">
        <f t="shared" si="12"/>
        <v>0</v>
      </c>
      <c r="AL102" s="796"/>
      <c r="CA102" s="792"/>
    </row>
    <row r="103" spans="1:79" ht="25.5" x14ac:dyDescent="0.2">
      <c r="A103" s="997">
        <v>28</v>
      </c>
      <c r="B103" s="998"/>
      <c r="C103" s="1227" t="s">
        <v>1255</v>
      </c>
      <c r="D103" s="1220" t="s">
        <v>239</v>
      </c>
      <c r="E103" s="1221">
        <v>96</v>
      </c>
      <c r="F103" s="2042"/>
      <c r="G103" s="499">
        <f t="shared" si="12"/>
        <v>0</v>
      </c>
      <c r="AL103" s="796"/>
      <c r="CA103" s="792"/>
    </row>
    <row r="104" spans="1:79" ht="38.25" x14ac:dyDescent="0.2">
      <c r="A104" s="997">
        <v>29</v>
      </c>
      <c r="B104" s="998"/>
      <c r="C104" s="1227" t="s">
        <v>422</v>
      </c>
      <c r="D104" s="1220" t="s">
        <v>243</v>
      </c>
      <c r="E104" s="1221">
        <v>43</v>
      </c>
      <c r="F104" s="2042"/>
      <c r="G104" s="499">
        <f t="shared" si="12"/>
        <v>0</v>
      </c>
      <c r="AL104" s="796"/>
      <c r="CA104" s="792"/>
    </row>
    <row r="105" spans="1:79" ht="38.25" x14ac:dyDescent="0.2">
      <c r="A105" s="997">
        <v>30</v>
      </c>
      <c r="B105" s="998"/>
      <c r="C105" s="1227" t="s">
        <v>423</v>
      </c>
      <c r="D105" s="1220" t="s">
        <v>243</v>
      </c>
      <c r="E105" s="1221">
        <v>25</v>
      </c>
      <c r="F105" s="2042"/>
      <c r="G105" s="499">
        <f t="shared" si="12"/>
        <v>0</v>
      </c>
      <c r="AL105" s="796"/>
      <c r="CA105" s="792"/>
    </row>
    <row r="106" spans="1:79" x14ac:dyDescent="0.2">
      <c r="A106" s="950"/>
      <c r="B106" s="951"/>
      <c r="C106" s="1235" t="s">
        <v>84</v>
      </c>
      <c r="D106" s="953"/>
      <c r="E106" s="954"/>
      <c r="F106" s="2043"/>
      <c r="G106" s="956"/>
      <c r="AL106" s="796"/>
      <c r="CA106" s="792"/>
    </row>
    <row r="107" spans="1:79" ht="25.5" x14ac:dyDescent="0.2">
      <c r="A107" s="997">
        <v>31</v>
      </c>
      <c r="B107" s="998"/>
      <c r="C107" s="1227" t="s">
        <v>424</v>
      </c>
      <c r="D107" s="1220" t="s">
        <v>239</v>
      </c>
      <c r="E107" s="1221">
        <v>39.5</v>
      </c>
      <c r="F107" s="2042"/>
      <c r="G107" s="499">
        <f t="shared" si="12"/>
        <v>0</v>
      </c>
      <c r="AL107" s="796"/>
      <c r="CA107" s="792"/>
    </row>
    <row r="108" spans="1:79" ht="51" x14ac:dyDescent="0.2">
      <c r="A108" s="997">
        <v>32</v>
      </c>
      <c r="B108" s="998"/>
      <c r="C108" s="1227" t="s">
        <v>425</v>
      </c>
      <c r="D108" s="1220" t="s">
        <v>239</v>
      </c>
      <c r="E108" s="1221">
        <v>96</v>
      </c>
      <c r="F108" s="2042"/>
      <c r="G108" s="499">
        <f t="shared" si="12"/>
        <v>0</v>
      </c>
      <c r="AL108" s="796"/>
      <c r="CA108" s="792"/>
    </row>
    <row r="109" spans="1:79" x14ac:dyDescent="0.2">
      <c r="A109" s="946">
        <f>A62</f>
        <v>4</v>
      </c>
      <c r="B109" s="947"/>
      <c r="C109" s="947" t="str">
        <f>C62&amp;" - skupaj"</f>
        <v>GRADBENA IN OBRTNIŠKA DELA - skupaj</v>
      </c>
      <c r="D109" s="948" t="s">
        <v>336</v>
      </c>
      <c r="E109" s="947"/>
      <c r="F109" s="947"/>
      <c r="G109" s="949">
        <f>SUM(G63:G108)</f>
        <v>0</v>
      </c>
    </row>
    <row r="110" spans="1:79" x14ac:dyDescent="0.2">
      <c r="A110" s="797"/>
      <c r="B110" s="791"/>
      <c r="C110" s="791"/>
      <c r="D110" s="798"/>
      <c r="E110" s="791"/>
      <c r="F110" s="791"/>
      <c r="G110" s="800"/>
    </row>
    <row r="111" spans="1:79" x14ac:dyDescent="0.2">
      <c r="A111" s="946">
        <f>+A109+1</f>
        <v>5</v>
      </c>
      <c r="B111" s="947"/>
      <c r="C111" s="947" t="s">
        <v>168</v>
      </c>
      <c r="D111" s="948"/>
      <c r="E111" s="947"/>
      <c r="F111" s="947"/>
      <c r="G111" s="949"/>
    </row>
    <row r="112" spans="1:79" x14ac:dyDescent="0.2">
      <c r="A112" s="997">
        <v>1</v>
      </c>
      <c r="B112" s="998">
        <v>79311</v>
      </c>
      <c r="C112" s="1134" t="s">
        <v>169</v>
      </c>
      <c r="D112" s="1220" t="s">
        <v>170</v>
      </c>
      <c r="E112" s="711">
        <v>120</v>
      </c>
      <c r="F112" s="2044">
        <v>45</v>
      </c>
      <c r="G112" s="499">
        <f t="shared" ref="G112" si="13">ROUND(E112*F112,2)</f>
        <v>5400</v>
      </c>
    </row>
    <row r="113" spans="1:11" x14ac:dyDescent="0.2">
      <c r="A113" s="997">
        <v>2</v>
      </c>
      <c r="B113" s="998">
        <v>79312</v>
      </c>
      <c r="C113" s="1134" t="s">
        <v>171</v>
      </c>
      <c r="D113" s="1220" t="s">
        <v>170</v>
      </c>
      <c r="E113" s="711">
        <v>40</v>
      </c>
      <c r="F113" s="2044">
        <v>45</v>
      </c>
      <c r="G113" s="499">
        <f t="shared" ref="G113:G116" si="14">ROUND(E113*F113,2)</f>
        <v>1800</v>
      </c>
    </row>
    <row r="114" spans="1:11" x14ac:dyDescent="0.2">
      <c r="A114" s="997">
        <v>3</v>
      </c>
      <c r="B114" s="998">
        <v>79514</v>
      </c>
      <c r="C114" s="1134" t="s">
        <v>172</v>
      </c>
      <c r="D114" s="1220" t="s">
        <v>435</v>
      </c>
      <c r="E114" s="711">
        <v>1</v>
      </c>
      <c r="F114" s="2042"/>
      <c r="G114" s="499">
        <f t="shared" si="14"/>
        <v>0</v>
      </c>
    </row>
    <row r="115" spans="1:11" x14ac:dyDescent="0.2">
      <c r="A115" s="997">
        <v>4</v>
      </c>
      <c r="B115" s="998"/>
      <c r="C115" s="1134" t="s">
        <v>367</v>
      </c>
      <c r="D115" s="1230" t="s">
        <v>435</v>
      </c>
      <c r="E115" s="710">
        <v>1</v>
      </c>
      <c r="F115" s="2042"/>
      <c r="G115" s="499">
        <f t="shared" si="14"/>
        <v>0</v>
      </c>
    </row>
    <row r="116" spans="1:11" x14ac:dyDescent="0.2">
      <c r="A116" s="997">
        <v>5</v>
      </c>
      <c r="B116" s="998"/>
      <c r="C116" s="1134" t="s">
        <v>402</v>
      </c>
      <c r="D116" s="1230" t="s">
        <v>170</v>
      </c>
      <c r="E116" s="710">
        <v>20</v>
      </c>
      <c r="F116" s="2042"/>
      <c r="G116" s="499">
        <f t="shared" si="14"/>
        <v>0</v>
      </c>
    </row>
    <row r="117" spans="1:11" x14ac:dyDescent="0.2">
      <c r="A117" s="946">
        <f>A111</f>
        <v>5</v>
      </c>
      <c r="B117" s="947"/>
      <c r="C117" s="947" t="str">
        <f>C111&amp;" - skupaj"</f>
        <v>TUJE STORITVE - skupaj</v>
      </c>
      <c r="D117" s="948"/>
      <c r="E117" s="947"/>
      <c r="F117" s="947"/>
      <c r="G117" s="949">
        <f>SUM(G112:G116)</f>
        <v>7200</v>
      </c>
    </row>
    <row r="118" spans="1:11" ht="15.75" x14ac:dyDescent="0.2">
      <c r="A118" s="1000"/>
      <c r="B118" s="1001"/>
      <c r="C118" s="1000"/>
      <c r="D118" s="1001"/>
      <c r="E118" s="706"/>
      <c r="F118" s="1001"/>
      <c r="G118" s="1001"/>
      <c r="K118" s="808"/>
    </row>
  </sheetData>
  <mergeCells count="6">
    <mergeCell ref="C37:F37"/>
    <mergeCell ref="C85:F85"/>
    <mergeCell ref="C38:F38"/>
    <mergeCell ref="C47:F47"/>
    <mergeCell ref="C64:F64"/>
    <mergeCell ref="C76:F76"/>
  </mergeCells>
  <dataValidations count="1">
    <dataValidation type="custom" allowBlank="1" showInputMessage="1" showErrorMessage="1" error="Vnos Cena/enoto je dovoljen na dve decimalni mesti." sqref="F21:F33 F39:F43 F48:F59 F65:F74 F77:F83 F86:F108 F112:F116" xr:uid="{7FFC6FA2-BEFE-4B64-8F11-68590902E9B1}">
      <formula1>F21=ROUND(F21,2)</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8ECF8-2C3D-41BE-B3B4-36DC58610660}">
  <sheetPr>
    <tabColor theme="3" tint="0.59999389629810485"/>
  </sheetPr>
  <dimension ref="A1:IR154"/>
  <sheetViews>
    <sheetView topLeftCell="A52" workbookViewId="0">
      <selection activeCell="A59" sqref="A59"/>
    </sheetView>
  </sheetViews>
  <sheetFormatPr defaultRowHeight="15" x14ac:dyDescent="0.25"/>
  <cols>
    <col min="1" max="1" width="5.7109375" style="1099" customWidth="1"/>
    <col min="2" max="2" width="9.7109375" style="1008" customWidth="1"/>
    <col min="3" max="3" width="45.7109375" style="1008" customWidth="1"/>
    <col min="4" max="4" width="6.7109375" style="1088" customWidth="1"/>
    <col min="5" max="5" width="10.7109375" style="1126" customWidth="1"/>
    <col min="6" max="6" width="11.7109375" style="1029" customWidth="1"/>
    <col min="7" max="7" width="12.7109375" style="1126" customWidth="1"/>
    <col min="8" max="256" width="9.140625" style="1008"/>
    <col min="257" max="257" width="7.5703125" style="1008" customWidth="1"/>
    <col min="258" max="258" width="29.85546875" style="1008" customWidth="1"/>
    <col min="259" max="259" width="8.7109375" style="1008" customWidth="1"/>
    <col min="260" max="260" width="12.28515625" style="1008" customWidth="1"/>
    <col min="261" max="261" width="14.5703125" style="1008" customWidth="1"/>
    <col min="262" max="262" width="14.140625" style="1008" customWidth="1"/>
    <col min="263" max="512" width="9.140625" style="1008"/>
    <col min="513" max="513" width="7.5703125" style="1008" customWidth="1"/>
    <col min="514" max="514" width="29.85546875" style="1008" customWidth="1"/>
    <col min="515" max="515" width="8.7109375" style="1008" customWidth="1"/>
    <col min="516" max="516" width="12.28515625" style="1008" customWidth="1"/>
    <col min="517" max="517" width="14.5703125" style="1008" customWidth="1"/>
    <col min="518" max="518" width="14.140625" style="1008" customWidth="1"/>
    <col min="519" max="768" width="9.140625" style="1008"/>
    <col min="769" max="769" width="7.5703125" style="1008" customWidth="1"/>
    <col min="770" max="770" width="29.85546875" style="1008" customWidth="1"/>
    <col min="771" max="771" width="8.7109375" style="1008" customWidth="1"/>
    <col min="772" max="772" width="12.28515625" style="1008" customWidth="1"/>
    <col min="773" max="773" width="14.5703125" style="1008" customWidth="1"/>
    <col min="774" max="774" width="14.140625" style="1008" customWidth="1"/>
    <col min="775" max="1024" width="9.140625" style="1008"/>
    <col min="1025" max="1025" width="7.5703125" style="1008" customWidth="1"/>
    <col min="1026" max="1026" width="29.85546875" style="1008" customWidth="1"/>
    <col min="1027" max="1027" width="8.7109375" style="1008" customWidth="1"/>
    <col min="1028" max="1028" width="12.28515625" style="1008" customWidth="1"/>
    <col min="1029" max="1029" width="14.5703125" style="1008" customWidth="1"/>
    <col min="1030" max="1030" width="14.140625" style="1008" customWidth="1"/>
    <col min="1031" max="1280" width="9.140625" style="1008"/>
    <col min="1281" max="1281" width="7.5703125" style="1008" customWidth="1"/>
    <col min="1282" max="1282" width="29.85546875" style="1008" customWidth="1"/>
    <col min="1283" max="1283" width="8.7109375" style="1008" customWidth="1"/>
    <col min="1284" max="1284" width="12.28515625" style="1008" customWidth="1"/>
    <col min="1285" max="1285" width="14.5703125" style="1008" customWidth="1"/>
    <col min="1286" max="1286" width="14.140625" style="1008" customWidth="1"/>
    <col min="1287" max="1536" width="9.140625" style="1008"/>
    <col min="1537" max="1537" width="7.5703125" style="1008" customWidth="1"/>
    <col min="1538" max="1538" width="29.85546875" style="1008" customWidth="1"/>
    <col min="1539" max="1539" width="8.7109375" style="1008" customWidth="1"/>
    <col min="1540" max="1540" width="12.28515625" style="1008" customWidth="1"/>
    <col min="1541" max="1541" width="14.5703125" style="1008" customWidth="1"/>
    <col min="1542" max="1542" width="14.140625" style="1008" customWidth="1"/>
    <col min="1543" max="1792" width="9.140625" style="1008"/>
    <col min="1793" max="1793" width="7.5703125" style="1008" customWidth="1"/>
    <col min="1794" max="1794" width="29.85546875" style="1008" customWidth="1"/>
    <col min="1795" max="1795" width="8.7109375" style="1008" customWidth="1"/>
    <col min="1796" max="1796" width="12.28515625" style="1008" customWidth="1"/>
    <col min="1797" max="1797" width="14.5703125" style="1008" customWidth="1"/>
    <col min="1798" max="1798" width="14.140625" style="1008" customWidth="1"/>
    <col min="1799" max="2048" width="9.140625" style="1008"/>
    <col min="2049" max="2049" width="7.5703125" style="1008" customWidth="1"/>
    <col min="2050" max="2050" width="29.85546875" style="1008" customWidth="1"/>
    <col min="2051" max="2051" width="8.7109375" style="1008" customWidth="1"/>
    <col min="2052" max="2052" width="12.28515625" style="1008" customWidth="1"/>
    <col min="2053" max="2053" width="14.5703125" style="1008" customWidth="1"/>
    <col min="2054" max="2054" width="14.140625" style="1008" customWidth="1"/>
    <col min="2055" max="2304" width="9.140625" style="1008"/>
    <col min="2305" max="2305" width="7.5703125" style="1008" customWidth="1"/>
    <col min="2306" max="2306" width="29.85546875" style="1008" customWidth="1"/>
    <col min="2307" max="2307" width="8.7109375" style="1008" customWidth="1"/>
    <col min="2308" max="2308" width="12.28515625" style="1008" customWidth="1"/>
    <col min="2309" max="2309" width="14.5703125" style="1008" customWidth="1"/>
    <col min="2310" max="2310" width="14.140625" style="1008" customWidth="1"/>
    <col min="2311" max="2560" width="9.140625" style="1008"/>
    <col min="2561" max="2561" width="7.5703125" style="1008" customWidth="1"/>
    <col min="2562" max="2562" width="29.85546875" style="1008" customWidth="1"/>
    <col min="2563" max="2563" width="8.7109375" style="1008" customWidth="1"/>
    <col min="2564" max="2564" width="12.28515625" style="1008" customWidth="1"/>
    <col min="2565" max="2565" width="14.5703125" style="1008" customWidth="1"/>
    <col min="2566" max="2566" width="14.140625" style="1008" customWidth="1"/>
    <col min="2567" max="2816" width="9.140625" style="1008"/>
    <col min="2817" max="2817" width="7.5703125" style="1008" customWidth="1"/>
    <col min="2818" max="2818" width="29.85546875" style="1008" customWidth="1"/>
    <col min="2819" max="2819" width="8.7109375" style="1008" customWidth="1"/>
    <col min="2820" max="2820" width="12.28515625" style="1008" customWidth="1"/>
    <col min="2821" max="2821" width="14.5703125" style="1008" customWidth="1"/>
    <col min="2822" max="2822" width="14.140625" style="1008" customWidth="1"/>
    <col min="2823" max="3072" width="9.140625" style="1008"/>
    <col min="3073" max="3073" width="7.5703125" style="1008" customWidth="1"/>
    <col min="3074" max="3074" width="29.85546875" style="1008" customWidth="1"/>
    <col min="3075" max="3075" width="8.7109375" style="1008" customWidth="1"/>
    <col min="3076" max="3076" width="12.28515625" style="1008" customWidth="1"/>
    <col min="3077" max="3077" width="14.5703125" style="1008" customWidth="1"/>
    <col min="3078" max="3078" width="14.140625" style="1008" customWidth="1"/>
    <col min="3079" max="3328" width="9.140625" style="1008"/>
    <col min="3329" max="3329" width="7.5703125" style="1008" customWidth="1"/>
    <col min="3330" max="3330" width="29.85546875" style="1008" customWidth="1"/>
    <col min="3331" max="3331" width="8.7109375" style="1008" customWidth="1"/>
    <col min="3332" max="3332" width="12.28515625" style="1008" customWidth="1"/>
    <col min="3333" max="3333" width="14.5703125" style="1008" customWidth="1"/>
    <col min="3334" max="3334" width="14.140625" style="1008" customWidth="1"/>
    <col min="3335" max="3584" width="9.140625" style="1008"/>
    <col min="3585" max="3585" width="7.5703125" style="1008" customWidth="1"/>
    <col min="3586" max="3586" width="29.85546875" style="1008" customWidth="1"/>
    <col min="3587" max="3587" width="8.7109375" style="1008" customWidth="1"/>
    <col min="3588" max="3588" width="12.28515625" style="1008" customWidth="1"/>
    <col min="3589" max="3589" width="14.5703125" style="1008" customWidth="1"/>
    <col min="3590" max="3590" width="14.140625" style="1008" customWidth="1"/>
    <col min="3591" max="3840" width="9.140625" style="1008"/>
    <col min="3841" max="3841" width="7.5703125" style="1008" customWidth="1"/>
    <col min="3842" max="3842" width="29.85546875" style="1008" customWidth="1"/>
    <col min="3843" max="3843" width="8.7109375" style="1008" customWidth="1"/>
    <col min="3844" max="3844" width="12.28515625" style="1008" customWidth="1"/>
    <col min="3845" max="3845" width="14.5703125" style="1008" customWidth="1"/>
    <col min="3846" max="3846" width="14.140625" style="1008" customWidth="1"/>
    <col min="3847" max="4096" width="9.140625" style="1008"/>
    <col min="4097" max="4097" width="7.5703125" style="1008" customWidth="1"/>
    <col min="4098" max="4098" width="29.85546875" style="1008" customWidth="1"/>
    <col min="4099" max="4099" width="8.7109375" style="1008" customWidth="1"/>
    <col min="4100" max="4100" width="12.28515625" style="1008" customWidth="1"/>
    <col min="4101" max="4101" width="14.5703125" style="1008" customWidth="1"/>
    <col min="4102" max="4102" width="14.140625" style="1008" customWidth="1"/>
    <col min="4103" max="4352" width="9.140625" style="1008"/>
    <col min="4353" max="4353" width="7.5703125" style="1008" customWidth="1"/>
    <col min="4354" max="4354" width="29.85546875" style="1008" customWidth="1"/>
    <col min="4355" max="4355" width="8.7109375" style="1008" customWidth="1"/>
    <col min="4356" max="4356" width="12.28515625" style="1008" customWidth="1"/>
    <col min="4357" max="4357" width="14.5703125" style="1008" customWidth="1"/>
    <col min="4358" max="4358" width="14.140625" style="1008" customWidth="1"/>
    <col min="4359" max="4608" width="9.140625" style="1008"/>
    <col min="4609" max="4609" width="7.5703125" style="1008" customWidth="1"/>
    <col min="4610" max="4610" width="29.85546875" style="1008" customWidth="1"/>
    <col min="4611" max="4611" width="8.7109375" style="1008" customWidth="1"/>
    <col min="4612" max="4612" width="12.28515625" style="1008" customWidth="1"/>
    <col min="4613" max="4613" width="14.5703125" style="1008" customWidth="1"/>
    <col min="4614" max="4614" width="14.140625" style="1008" customWidth="1"/>
    <col min="4615" max="4864" width="9.140625" style="1008"/>
    <col min="4865" max="4865" width="7.5703125" style="1008" customWidth="1"/>
    <col min="4866" max="4866" width="29.85546875" style="1008" customWidth="1"/>
    <col min="4867" max="4867" width="8.7109375" style="1008" customWidth="1"/>
    <col min="4868" max="4868" width="12.28515625" style="1008" customWidth="1"/>
    <col min="4869" max="4869" width="14.5703125" style="1008" customWidth="1"/>
    <col min="4870" max="4870" width="14.140625" style="1008" customWidth="1"/>
    <col min="4871" max="5120" width="9.140625" style="1008"/>
    <col min="5121" max="5121" width="7.5703125" style="1008" customWidth="1"/>
    <col min="5122" max="5122" width="29.85546875" style="1008" customWidth="1"/>
    <col min="5123" max="5123" width="8.7109375" style="1008" customWidth="1"/>
    <col min="5124" max="5124" width="12.28515625" style="1008" customWidth="1"/>
    <col min="5125" max="5125" width="14.5703125" style="1008" customWidth="1"/>
    <col min="5126" max="5126" width="14.140625" style="1008" customWidth="1"/>
    <col min="5127" max="5376" width="9.140625" style="1008"/>
    <col min="5377" max="5377" width="7.5703125" style="1008" customWidth="1"/>
    <col min="5378" max="5378" width="29.85546875" style="1008" customWidth="1"/>
    <col min="5379" max="5379" width="8.7109375" style="1008" customWidth="1"/>
    <col min="5380" max="5380" width="12.28515625" style="1008" customWidth="1"/>
    <col min="5381" max="5381" width="14.5703125" style="1008" customWidth="1"/>
    <col min="5382" max="5382" width="14.140625" style="1008" customWidth="1"/>
    <col min="5383" max="5632" width="9.140625" style="1008"/>
    <col min="5633" max="5633" width="7.5703125" style="1008" customWidth="1"/>
    <col min="5634" max="5634" width="29.85546875" style="1008" customWidth="1"/>
    <col min="5635" max="5635" width="8.7109375" style="1008" customWidth="1"/>
    <col min="5636" max="5636" width="12.28515625" style="1008" customWidth="1"/>
    <col min="5637" max="5637" width="14.5703125" style="1008" customWidth="1"/>
    <col min="5638" max="5638" width="14.140625" style="1008" customWidth="1"/>
    <col min="5639" max="5888" width="9.140625" style="1008"/>
    <col min="5889" max="5889" width="7.5703125" style="1008" customWidth="1"/>
    <col min="5890" max="5890" width="29.85546875" style="1008" customWidth="1"/>
    <col min="5891" max="5891" width="8.7109375" style="1008" customWidth="1"/>
    <col min="5892" max="5892" width="12.28515625" style="1008" customWidth="1"/>
    <col min="5893" max="5893" width="14.5703125" style="1008" customWidth="1"/>
    <col min="5894" max="5894" width="14.140625" style="1008" customWidth="1"/>
    <col min="5895" max="6144" width="9.140625" style="1008"/>
    <col min="6145" max="6145" width="7.5703125" style="1008" customWidth="1"/>
    <col min="6146" max="6146" width="29.85546875" style="1008" customWidth="1"/>
    <col min="6147" max="6147" width="8.7109375" style="1008" customWidth="1"/>
    <col min="6148" max="6148" width="12.28515625" style="1008" customWidth="1"/>
    <col min="6149" max="6149" width="14.5703125" style="1008" customWidth="1"/>
    <col min="6150" max="6150" width="14.140625" style="1008" customWidth="1"/>
    <col min="6151" max="6400" width="9.140625" style="1008"/>
    <col min="6401" max="6401" width="7.5703125" style="1008" customWidth="1"/>
    <col min="6402" max="6402" width="29.85546875" style="1008" customWidth="1"/>
    <col min="6403" max="6403" width="8.7109375" style="1008" customWidth="1"/>
    <col min="6404" max="6404" width="12.28515625" style="1008" customWidth="1"/>
    <col min="6405" max="6405" width="14.5703125" style="1008" customWidth="1"/>
    <col min="6406" max="6406" width="14.140625" style="1008" customWidth="1"/>
    <col min="6407" max="6656" width="9.140625" style="1008"/>
    <col min="6657" max="6657" width="7.5703125" style="1008" customWidth="1"/>
    <col min="6658" max="6658" width="29.85546875" style="1008" customWidth="1"/>
    <col min="6659" max="6659" width="8.7109375" style="1008" customWidth="1"/>
    <col min="6660" max="6660" width="12.28515625" style="1008" customWidth="1"/>
    <col min="6661" max="6661" width="14.5703125" style="1008" customWidth="1"/>
    <col min="6662" max="6662" width="14.140625" style="1008" customWidth="1"/>
    <col min="6663" max="6912" width="9.140625" style="1008"/>
    <col min="6913" max="6913" width="7.5703125" style="1008" customWidth="1"/>
    <col min="6914" max="6914" width="29.85546875" style="1008" customWidth="1"/>
    <col min="6915" max="6915" width="8.7109375" style="1008" customWidth="1"/>
    <col min="6916" max="6916" width="12.28515625" style="1008" customWidth="1"/>
    <col min="6917" max="6917" width="14.5703125" style="1008" customWidth="1"/>
    <col min="6918" max="6918" width="14.140625" style="1008" customWidth="1"/>
    <col min="6919" max="7168" width="9.140625" style="1008"/>
    <col min="7169" max="7169" width="7.5703125" style="1008" customWidth="1"/>
    <col min="7170" max="7170" width="29.85546875" style="1008" customWidth="1"/>
    <col min="7171" max="7171" width="8.7109375" style="1008" customWidth="1"/>
    <col min="7172" max="7172" width="12.28515625" style="1008" customWidth="1"/>
    <col min="7173" max="7173" width="14.5703125" style="1008" customWidth="1"/>
    <col min="7174" max="7174" width="14.140625" style="1008" customWidth="1"/>
    <col min="7175" max="7424" width="9.140625" style="1008"/>
    <col min="7425" max="7425" width="7.5703125" style="1008" customWidth="1"/>
    <col min="7426" max="7426" width="29.85546875" style="1008" customWidth="1"/>
    <col min="7427" max="7427" width="8.7109375" style="1008" customWidth="1"/>
    <col min="7428" max="7428" width="12.28515625" style="1008" customWidth="1"/>
    <col min="7429" max="7429" width="14.5703125" style="1008" customWidth="1"/>
    <col min="7430" max="7430" width="14.140625" style="1008" customWidth="1"/>
    <col min="7431" max="7680" width="9.140625" style="1008"/>
    <col min="7681" max="7681" width="7.5703125" style="1008" customWidth="1"/>
    <col min="7682" max="7682" width="29.85546875" style="1008" customWidth="1"/>
    <col min="7683" max="7683" width="8.7109375" style="1008" customWidth="1"/>
    <col min="7684" max="7684" width="12.28515625" style="1008" customWidth="1"/>
    <col min="7685" max="7685" width="14.5703125" style="1008" customWidth="1"/>
    <col min="7686" max="7686" width="14.140625" style="1008" customWidth="1"/>
    <col min="7687" max="7936" width="9.140625" style="1008"/>
    <col min="7937" max="7937" width="7.5703125" style="1008" customWidth="1"/>
    <col min="7938" max="7938" width="29.85546875" style="1008" customWidth="1"/>
    <col min="7939" max="7939" width="8.7109375" style="1008" customWidth="1"/>
    <col min="7940" max="7940" width="12.28515625" style="1008" customWidth="1"/>
    <col min="7941" max="7941" width="14.5703125" style="1008" customWidth="1"/>
    <col min="7942" max="7942" width="14.140625" style="1008" customWidth="1"/>
    <col min="7943" max="8192" width="9.140625" style="1008"/>
    <col min="8193" max="8193" width="7.5703125" style="1008" customWidth="1"/>
    <col min="8194" max="8194" width="29.85546875" style="1008" customWidth="1"/>
    <col min="8195" max="8195" width="8.7109375" style="1008" customWidth="1"/>
    <col min="8196" max="8196" width="12.28515625" style="1008" customWidth="1"/>
    <col min="8197" max="8197" width="14.5703125" style="1008" customWidth="1"/>
    <col min="8198" max="8198" width="14.140625" style="1008" customWidth="1"/>
    <col min="8199" max="8448" width="9.140625" style="1008"/>
    <col min="8449" max="8449" width="7.5703125" style="1008" customWidth="1"/>
    <col min="8450" max="8450" width="29.85546875" style="1008" customWidth="1"/>
    <col min="8451" max="8451" width="8.7109375" style="1008" customWidth="1"/>
    <col min="8452" max="8452" width="12.28515625" style="1008" customWidth="1"/>
    <col min="8453" max="8453" width="14.5703125" style="1008" customWidth="1"/>
    <col min="8454" max="8454" width="14.140625" style="1008" customWidth="1"/>
    <col min="8455" max="8704" width="9.140625" style="1008"/>
    <col min="8705" max="8705" width="7.5703125" style="1008" customWidth="1"/>
    <col min="8706" max="8706" width="29.85546875" style="1008" customWidth="1"/>
    <col min="8707" max="8707" width="8.7109375" style="1008" customWidth="1"/>
    <col min="8708" max="8708" width="12.28515625" style="1008" customWidth="1"/>
    <col min="8709" max="8709" width="14.5703125" style="1008" customWidth="1"/>
    <col min="8710" max="8710" width="14.140625" style="1008" customWidth="1"/>
    <col min="8711" max="8960" width="9.140625" style="1008"/>
    <col min="8961" max="8961" width="7.5703125" style="1008" customWidth="1"/>
    <col min="8962" max="8962" width="29.85546875" style="1008" customWidth="1"/>
    <col min="8963" max="8963" width="8.7109375" style="1008" customWidth="1"/>
    <col min="8964" max="8964" width="12.28515625" style="1008" customWidth="1"/>
    <col min="8965" max="8965" width="14.5703125" style="1008" customWidth="1"/>
    <col min="8966" max="8966" width="14.140625" style="1008" customWidth="1"/>
    <col min="8967" max="9216" width="9.140625" style="1008"/>
    <col min="9217" max="9217" width="7.5703125" style="1008" customWidth="1"/>
    <col min="9218" max="9218" width="29.85546875" style="1008" customWidth="1"/>
    <col min="9219" max="9219" width="8.7109375" style="1008" customWidth="1"/>
    <col min="9220" max="9220" width="12.28515625" style="1008" customWidth="1"/>
    <col min="9221" max="9221" width="14.5703125" style="1008" customWidth="1"/>
    <col min="9222" max="9222" width="14.140625" style="1008" customWidth="1"/>
    <col min="9223" max="9472" width="9.140625" style="1008"/>
    <col min="9473" max="9473" width="7.5703125" style="1008" customWidth="1"/>
    <col min="9474" max="9474" width="29.85546875" style="1008" customWidth="1"/>
    <col min="9475" max="9475" width="8.7109375" style="1008" customWidth="1"/>
    <col min="9476" max="9476" width="12.28515625" style="1008" customWidth="1"/>
    <col min="9477" max="9477" width="14.5703125" style="1008" customWidth="1"/>
    <col min="9478" max="9478" width="14.140625" style="1008" customWidth="1"/>
    <col min="9479" max="9728" width="9.140625" style="1008"/>
    <col min="9729" max="9729" width="7.5703125" style="1008" customWidth="1"/>
    <col min="9730" max="9730" width="29.85546875" style="1008" customWidth="1"/>
    <col min="9731" max="9731" width="8.7109375" style="1008" customWidth="1"/>
    <col min="9732" max="9732" width="12.28515625" style="1008" customWidth="1"/>
    <col min="9733" max="9733" width="14.5703125" style="1008" customWidth="1"/>
    <col min="9734" max="9734" width="14.140625" style="1008" customWidth="1"/>
    <col min="9735" max="9984" width="9.140625" style="1008"/>
    <col min="9985" max="9985" width="7.5703125" style="1008" customWidth="1"/>
    <col min="9986" max="9986" width="29.85546875" style="1008" customWidth="1"/>
    <col min="9987" max="9987" width="8.7109375" style="1008" customWidth="1"/>
    <col min="9988" max="9988" width="12.28515625" style="1008" customWidth="1"/>
    <col min="9989" max="9989" width="14.5703125" style="1008" customWidth="1"/>
    <col min="9990" max="9990" width="14.140625" style="1008" customWidth="1"/>
    <col min="9991" max="10240" width="9.140625" style="1008"/>
    <col min="10241" max="10241" width="7.5703125" style="1008" customWidth="1"/>
    <col min="10242" max="10242" width="29.85546875" style="1008" customWidth="1"/>
    <col min="10243" max="10243" width="8.7109375" style="1008" customWidth="1"/>
    <col min="10244" max="10244" width="12.28515625" style="1008" customWidth="1"/>
    <col min="10245" max="10245" width="14.5703125" style="1008" customWidth="1"/>
    <col min="10246" max="10246" width="14.140625" style="1008" customWidth="1"/>
    <col min="10247" max="10496" width="9.140625" style="1008"/>
    <col min="10497" max="10497" width="7.5703125" style="1008" customWidth="1"/>
    <col min="10498" max="10498" width="29.85546875" style="1008" customWidth="1"/>
    <col min="10499" max="10499" width="8.7109375" style="1008" customWidth="1"/>
    <col min="10500" max="10500" width="12.28515625" style="1008" customWidth="1"/>
    <col min="10501" max="10501" width="14.5703125" style="1008" customWidth="1"/>
    <col min="10502" max="10502" width="14.140625" style="1008" customWidth="1"/>
    <col min="10503" max="10752" width="9.140625" style="1008"/>
    <col min="10753" max="10753" width="7.5703125" style="1008" customWidth="1"/>
    <col min="10754" max="10754" width="29.85546875" style="1008" customWidth="1"/>
    <col min="10755" max="10755" width="8.7109375" style="1008" customWidth="1"/>
    <col min="10756" max="10756" width="12.28515625" style="1008" customWidth="1"/>
    <col min="10757" max="10757" width="14.5703125" style="1008" customWidth="1"/>
    <col min="10758" max="10758" width="14.140625" style="1008" customWidth="1"/>
    <col min="10759" max="11008" width="9.140625" style="1008"/>
    <col min="11009" max="11009" width="7.5703125" style="1008" customWidth="1"/>
    <col min="11010" max="11010" width="29.85546875" style="1008" customWidth="1"/>
    <col min="11011" max="11011" width="8.7109375" style="1008" customWidth="1"/>
    <col min="11012" max="11012" width="12.28515625" style="1008" customWidth="1"/>
    <col min="11013" max="11013" width="14.5703125" style="1008" customWidth="1"/>
    <col min="11014" max="11014" width="14.140625" style="1008" customWidth="1"/>
    <col min="11015" max="11264" width="9.140625" style="1008"/>
    <col min="11265" max="11265" width="7.5703125" style="1008" customWidth="1"/>
    <col min="11266" max="11266" width="29.85546875" style="1008" customWidth="1"/>
    <col min="11267" max="11267" width="8.7109375" style="1008" customWidth="1"/>
    <col min="11268" max="11268" width="12.28515625" style="1008" customWidth="1"/>
    <col min="11269" max="11269" width="14.5703125" style="1008" customWidth="1"/>
    <col min="11270" max="11270" width="14.140625" style="1008" customWidth="1"/>
    <col min="11271" max="11520" width="9.140625" style="1008"/>
    <col min="11521" max="11521" width="7.5703125" style="1008" customWidth="1"/>
    <col min="11522" max="11522" width="29.85546875" style="1008" customWidth="1"/>
    <col min="11523" max="11523" width="8.7109375" style="1008" customWidth="1"/>
    <col min="11524" max="11524" width="12.28515625" style="1008" customWidth="1"/>
    <col min="11525" max="11525" width="14.5703125" style="1008" customWidth="1"/>
    <col min="11526" max="11526" width="14.140625" style="1008" customWidth="1"/>
    <col min="11527" max="11776" width="9.140625" style="1008"/>
    <col min="11777" max="11777" width="7.5703125" style="1008" customWidth="1"/>
    <col min="11778" max="11778" width="29.85546875" style="1008" customWidth="1"/>
    <col min="11779" max="11779" width="8.7109375" style="1008" customWidth="1"/>
    <col min="11780" max="11780" width="12.28515625" style="1008" customWidth="1"/>
    <col min="11781" max="11781" width="14.5703125" style="1008" customWidth="1"/>
    <col min="11782" max="11782" width="14.140625" style="1008" customWidth="1"/>
    <col min="11783" max="12032" width="9.140625" style="1008"/>
    <col min="12033" max="12033" width="7.5703125" style="1008" customWidth="1"/>
    <col min="12034" max="12034" width="29.85546875" style="1008" customWidth="1"/>
    <col min="12035" max="12035" width="8.7109375" style="1008" customWidth="1"/>
    <col min="12036" max="12036" width="12.28515625" style="1008" customWidth="1"/>
    <col min="12037" max="12037" width="14.5703125" style="1008" customWidth="1"/>
    <col min="12038" max="12038" width="14.140625" style="1008" customWidth="1"/>
    <col min="12039" max="12288" width="9.140625" style="1008"/>
    <col min="12289" max="12289" width="7.5703125" style="1008" customWidth="1"/>
    <col min="12290" max="12290" width="29.85546875" style="1008" customWidth="1"/>
    <col min="12291" max="12291" width="8.7109375" style="1008" customWidth="1"/>
    <col min="12292" max="12292" width="12.28515625" style="1008" customWidth="1"/>
    <col min="12293" max="12293" width="14.5703125" style="1008" customWidth="1"/>
    <col min="12294" max="12294" width="14.140625" style="1008" customWidth="1"/>
    <col min="12295" max="12544" width="9.140625" style="1008"/>
    <col min="12545" max="12545" width="7.5703125" style="1008" customWidth="1"/>
    <col min="12546" max="12546" width="29.85546875" style="1008" customWidth="1"/>
    <col min="12547" max="12547" width="8.7109375" style="1008" customWidth="1"/>
    <col min="12548" max="12548" width="12.28515625" style="1008" customWidth="1"/>
    <col min="12549" max="12549" width="14.5703125" style="1008" customWidth="1"/>
    <col min="12550" max="12550" width="14.140625" style="1008" customWidth="1"/>
    <col min="12551" max="12800" width="9.140625" style="1008"/>
    <col min="12801" max="12801" width="7.5703125" style="1008" customWidth="1"/>
    <col min="12802" max="12802" width="29.85546875" style="1008" customWidth="1"/>
    <col min="12803" max="12803" width="8.7109375" style="1008" customWidth="1"/>
    <col min="12804" max="12804" width="12.28515625" style="1008" customWidth="1"/>
    <col min="12805" max="12805" width="14.5703125" style="1008" customWidth="1"/>
    <col min="12806" max="12806" width="14.140625" style="1008" customWidth="1"/>
    <col min="12807" max="13056" width="9.140625" style="1008"/>
    <col min="13057" max="13057" width="7.5703125" style="1008" customWidth="1"/>
    <col min="13058" max="13058" width="29.85546875" style="1008" customWidth="1"/>
    <col min="13059" max="13059" width="8.7109375" style="1008" customWidth="1"/>
    <col min="13060" max="13060" width="12.28515625" style="1008" customWidth="1"/>
    <col min="13061" max="13061" width="14.5703125" style="1008" customWidth="1"/>
    <col min="13062" max="13062" width="14.140625" style="1008" customWidth="1"/>
    <col min="13063" max="13312" width="9.140625" style="1008"/>
    <col min="13313" max="13313" width="7.5703125" style="1008" customWidth="1"/>
    <col min="13314" max="13314" width="29.85546875" style="1008" customWidth="1"/>
    <col min="13315" max="13315" width="8.7109375" style="1008" customWidth="1"/>
    <col min="13316" max="13316" width="12.28515625" style="1008" customWidth="1"/>
    <col min="13317" max="13317" width="14.5703125" style="1008" customWidth="1"/>
    <col min="13318" max="13318" width="14.140625" style="1008" customWidth="1"/>
    <col min="13319" max="13568" width="9.140625" style="1008"/>
    <col min="13569" max="13569" width="7.5703125" style="1008" customWidth="1"/>
    <col min="13570" max="13570" width="29.85546875" style="1008" customWidth="1"/>
    <col min="13571" max="13571" width="8.7109375" style="1008" customWidth="1"/>
    <col min="13572" max="13572" width="12.28515625" style="1008" customWidth="1"/>
    <col min="13573" max="13573" width="14.5703125" style="1008" customWidth="1"/>
    <col min="13574" max="13574" width="14.140625" style="1008" customWidth="1"/>
    <col min="13575" max="13824" width="9.140625" style="1008"/>
    <col min="13825" max="13825" width="7.5703125" style="1008" customWidth="1"/>
    <col min="13826" max="13826" width="29.85546875" style="1008" customWidth="1"/>
    <col min="13827" max="13827" width="8.7109375" style="1008" customWidth="1"/>
    <col min="13828" max="13828" width="12.28515625" style="1008" customWidth="1"/>
    <col min="13829" max="13829" width="14.5703125" style="1008" customWidth="1"/>
    <col min="13830" max="13830" width="14.140625" style="1008" customWidth="1"/>
    <col min="13831" max="14080" width="9.140625" style="1008"/>
    <col min="14081" max="14081" width="7.5703125" style="1008" customWidth="1"/>
    <col min="14082" max="14082" width="29.85546875" style="1008" customWidth="1"/>
    <col min="14083" max="14083" width="8.7109375" style="1008" customWidth="1"/>
    <col min="14084" max="14084" width="12.28515625" style="1008" customWidth="1"/>
    <col min="14085" max="14085" width="14.5703125" style="1008" customWidth="1"/>
    <col min="14086" max="14086" width="14.140625" style="1008" customWidth="1"/>
    <col min="14087" max="14336" width="9.140625" style="1008"/>
    <col min="14337" max="14337" width="7.5703125" style="1008" customWidth="1"/>
    <col min="14338" max="14338" width="29.85546875" style="1008" customWidth="1"/>
    <col min="14339" max="14339" width="8.7109375" style="1008" customWidth="1"/>
    <col min="14340" max="14340" width="12.28515625" style="1008" customWidth="1"/>
    <col min="14341" max="14341" width="14.5703125" style="1008" customWidth="1"/>
    <col min="14342" max="14342" width="14.140625" style="1008" customWidth="1"/>
    <col min="14343" max="14592" width="9.140625" style="1008"/>
    <col min="14593" max="14593" width="7.5703125" style="1008" customWidth="1"/>
    <col min="14594" max="14594" width="29.85546875" style="1008" customWidth="1"/>
    <col min="14595" max="14595" width="8.7109375" style="1008" customWidth="1"/>
    <col min="14596" max="14596" width="12.28515625" style="1008" customWidth="1"/>
    <col min="14597" max="14597" width="14.5703125" style="1008" customWidth="1"/>
    <col min="14598" max="14598" width="14.140625" style="1008" customWidth="1"/>
    <col min="14599" max="14848" width="9.140625" style="1008"/>
    <col min="14849" max="14849" width="7.5703125" style="1008" customWidth="1"/>
    <col min="14850" max="14850" width="29.85546875" style="1008" customWidth="1"/>
    <col min="14851" max="14851" width="8.7109375" style="1008" customWidth="1"/>
    <col min="14852" max="14852" width="12.28515625" style="1008" customWidth="1"/>
    <col min="14853" max="14853" width="14.5703125" style="1008" customWidth="1"/>
    <col min="14854" max="14854" width="14.140625" style="1008" customWidth="1"/>
    <col min="14855" max="15104" width="9.140625" style="1008"/>
    <col min="15105" max="15105" width="7.5703125" style="1008" customWidth="1"/>
    <col min="15106" max="15106" width="29.85546875" style="1008" customWidth="1"/>
    <col min="15107" max="15107" width="8.7109375" style="1008" customWidth="1"/>
    <col min="15108" max="15108" width="12.28515625" style="1008" customWidth="1"/>
    <col min="15109" max="15109" width="14.5703125" style="1008" customWidth="1"/>
    <col min="15110" max="15110" width="14.140625" style="1008" customWidth="1"/>
    <col min="15111" max="15360" width="9.140625" style="1008"/>
    <col min="15361" max="15361" width="7.5703125" style="1008" customWidth="1"/>
    <col min="15362" max="15362" width="29.85546875" style="1008" customWidth="1"/>
    <col min="15363" max="15363" width="8.7109375" style="1008" customWidth="1"/>
    <col min="15364" max="15364" width="12.28515625" style="1008" customWidth="1"/>
    <col min="15365" max="15365" width="14.5703125" style="1008" customWidth="1"/>
    <col min="15366" max="15366" width="14.140625" style="1008" customWidth="1"/>
    <col min="15367" max="15616" width="9.140625" style="1008"/>
    <col min="15617" max="15617" width="7.5703125" style="1008" customWidth="1"/>
    <col min="15618" max="15618" width="29.85546875" style="1008" customWidth="1"/>
    <col min="15619" max="15619" width="8.7109375" style="1008" customWidth="1"/>
    <col min="15620" max="15620" width="12.28515625" style="1008" customWidth="1"/>
    <col min="15621" max="15621" width="14.5703125" style="1008" customWidth="1"/>
    <col min="15622" max="15622" width="14.140625" style="1008" customWidth="1"/>
    <col min="15623" max="15872" width="9.140625" style="1008"/>
    <col min="15873" max="15873" width="7.5703125" style="1008" customWidth="1"/>
    <col min="15874" max="15874" width="29.85546875" style="1008" customWidth="1"/>
    <col min="15875" max="15875" width="8.7109375" style="1008" customWidth="1"/>
    <col min="15876" max="15876" width="12.28515625" style="1008" customWidth="1"/>
    <col min="15877" max="15877" width="14.5703125" style="1008" customWidth="1"/>
    <col min="15878" max="15878" width="14.140625" style="1008" customWidth="1"/>
    <col min="15879" max="16128" width="9.140625" style="1008"/>
    <col min="16129" max="16129" width="7.5703125" style="1008" customWidth="1"/>
    <col min="16130" max="16130" width="29.85546875" style="1008" customWidth="1"/>
    <col min="16131" max="16131" width="8.7109375" style="1008" customWidth="1"/>
    <col min="16132" max="16132" width="12.28515625" style="1008" customWidth="1"/>
    <col min="16133" max="16133" width="14.5703125" style="1008" customWidth="1"/>
    <col min="16134" max="16134" width="14.140625" style="1008" customWidth="1"/>
    <col min="16135" max="16384" width="9.140625" style="1008"/>
  </cols>
  <sheetData>
    <row r="1" spans="1:252" s="481" customFormat="1" ht="15.75" x14ac:dyDescent="0.25">
      <c r="A1" s="812" t="s">
        <v>1486</v>
      </c>
      <c r="B1" s="1007"/>
      <c r="C1" s="812"/>
      <c r="D1" s="1061"/>
      <c r="E1" s="698"/>
      <c r="F1" s="1030"/>
      <c r="G1" s="411"/>
      <c r="H1" s="967"/>
      <c r="J1" s="482"/>
      <c r="K1" s="807"/>
      <c r="L1" s="484"/>
      <c r="M1" s="482"/>
      <c r="N1" s="482"/>
      <c r="O1" s="482"/>
      <c r="P1" s="482"/>
      <c r="Q1" s="482"/>
      <c r="R1" s="482"/>
      <c r="S1" s="485"/>
      <c r="T1" s="485"/>
      <c r="U1" s="485"/>
      <c r="V1" s="485"/>
      <c r="W1" s="485"/>
      <c r="X1" s="485"/>
      <c r="Y1" s="485"/>
      <c r="Z1" s="485"/>
      <c r="AA1" s="485"/>
      <c r="AB1" s="485"/>
      <c r="AC1" s="485"/>
      <c r="AD1" s="485"/>
      <c r="AE1" s="485"/>
      <c r="AF1" s="485"/>
      <c r="AG1" s="485"/>
      <c r="AH1" s="485"/>
      <c r="AI1" s="485"/>
      <c r="AJ1" s="485"/>
      <c r="AK1" s="485"/>
      <c r="AL1" s="485"/>
      <c r="AM1" s="486"/>
      <c r="AN1" s="486"/>
      <c r="AO1" s="486"/>
      <c r="AP1" s="486"/>
      <c r="AQ1" s="486"/>
      <c r="AR1" s="486"/>
      <c r="AS1" s="486"/>
      <c r="AT1" s="486"/>
      <c r="AU1" s="486"/>
      <c r="AV1" s="486"/>
      <c r="AW1" s="486"/>
      <c r="AX1" s="486"/>
      <c r="AY1" s="486"/>
      <c r="AZ1" s="486"/>
      <c r="BA1" s="486"/>
      <c r="BB1" s="486"/>
      <c r="BC1" s="486"/>
      <c r="BD1" s="486"/>
      <c r="BE1" s="486"/>
      <c r="BF1" s="486"/>
      <c r="BG1" s="486"/>
      <c r="BH1" s="486"/>
      <c r="BI1" s="486"/>
      <c r="BJ1" s="486"/>
      <c r="BK1" s="486"/>
      <c r="BL1" s="486"/>
      <c r="BM1" s="486"/>
      <c r="BN1" s="486"/>
      <c r="BO1" s="486"/>
      <c r="BP1" s="486"/>
      <c r="BQ1" s="486"/>
      <c r="BR1" s="486"/>
      <c r="BS1" s="486"/>
      <c r="BT1" s="486"/>
      <c r="BU1" s="486"/>
      <c r="BV1" s="486"/>
      <c r="BW1" s="486"/>
      <c r="BX1" s="486"/>
      <c r="BY1" s="486"/>
      <c r="BZ1" s="486"/>
      <c r="CA1" s="486"/>
      <c r="CB1" s="487"/>
      <c r="CC1" s="487"/>
      <c r="CD1" s="487"/>
      <c r="CE1" s="487"/>
      <c r="CF1" s="487"/>
      <c r="CG1" s="487"/>
      <c r="CH1" s="487"/>
      <c r="CI1" s="487"/>
      <c r="CJ1" s="487"/>
      <c r="CK1" s="487"/>
      <c r="CL1" s="487"/>
      <c r="CM1" s="487"/>
      <c r="CN1" s="487"/>
      <c r="CO1" s="487"/>
      <c r="CP1" s="487"/>
      <c r="CQ1" s="487"/>
      <c r="CR1" s="487"/>
      <c r="CS1" s="487"/>
      <c r="CT1" s="487"/>
      <c r="CU1" s="487"/>
      <c r="CV1" s="487"/>
      <c r="CW1" s="487"/>
      <c r="CX1" s="487"/>
      <c r="CY1" s="487"/>
      <c r="CZ1" s="487"/>
      <c r="DA1" s="487"/>
      <c r="DB1" s="487"/>
      <c r="DC1" s="487"/>
      <c r="DD1" s="487"/>
      <c r="DE1" s="487"/>
      <c r="DF1" s="487"/>
      <c r="DG1" s="487"/>
      <c r="DH1" s="487"/>
      <c r="DI1" s="487"/>
      <c r="DJ1" s="487"/>
      <c r="DK1" s="487"/>
      <c r="DL1" s="487"/>
      <c r="DM1" s="487"/>
      <c r="DN1" s="487"/>
      <c r="DO1" s="487"/>
      <c r="DP1" s="487"/>
      <c r="DQ1" s="487"/>
      <c r="DR1" s="487"/>
      <c r="DS1" s="487"/>
      <c r="DT1" s="487"/>
      <c r="DU1" s="487"/>
      <c r="DV1" s="487"/>
      <c r="DW1" s="487"/>
      <c r="DX1" s="487"/>
      <c r="DY1" s="487"/>
      <c r="DZ1" s="487"/>
      <c r="EA1" s="487"/>
      <c r="EB1" s="487"/>
      <c r="EC1" s="487"/>
      <c r="ED1" s="487"/>
      <c r="EE1" s="487"/>
      <c r="EF1" s="487"/>
      <c r="EG1" s="487"/>
      <c r="EH1" s="487"/>
      <c r="EI1" s="487"/>
      <c r="EJ1" s="487"/>
      <c r="EK1" s="487"/>
      <c r="EL1" s="487"/>
      <c r="EM1" s="487"/>
      <c r="EN1" s="487"/>
      <c r="EO1" s="487"/>
      <c r="EP1" s="487"/>
      <c r="EQ1" s="487"/>
      <c r="ER1" s="487"/>
      <c r="ES1" s="487"/>
      <c r="ET1" s="487"/>
      <c r="EU1" s="487"/>
      <c r="EV1" s="487"/>
      <c r="EW1" s="487"/>
      <c r="EX1" s="487"/>
      <c r="EY1" s="487"/>
      <c r="EZ1" s="487"/>
      <c r="FA1" s="487"/>
      <c r="FB1" s="487"/>
      <c r="FC1" s="487"/>
      <c r="FD1" s="487"/>
      <c r="FE1" s="487"/>
      <c r="FF1" s="487"/>
      <c r="FG1" s="487"/>
      <c r="FH1" s="487"/>
      <c r="FI1" s="487"/>
      <c r="FJ1" s="487"/>
      <c r="FK1" s="487"/>
      <c r="FL1" s="487"/>
      <c r="FM1" s="487"/>
      <c r="FN1" s="487"/>
      <c r="FO1" s="487"/>
      <c r="FP1" s="487"/>
      <c r="FQ1" s="487"/>
      <c r="FR1" s="487"/>
      <c r="FS1" s="487"/>
      <c r="FT1" s="487"/>
      <c r="FU1" s="487"/>
      <c r="FV1" s="487"/>
      <c r="FW1" s="487"/>
      <c r="FX1" s="487"/>
      <c r="FY1" s="487"/>
      <c r="FZ1" s="487"/>
      <c r="GA1" s="487"/>
      <c r="GB1" s="487"/>
      <c r="GC1" s="487"/>
      <c r="GD1" s="487"/>
      <c r="GE1" s="487"/>
      <c r="GF1" s="487"/>
      <c r="GG1" s="487"/>
      <c r="GH1" s="487"/>
      <c r="GI1" s="487"/>
      <c r="GJ1" s="487"/>
      <c r="GK1" s="487"/>
      <c r="GL1" s="487"/>
      <c r="GM1" s="487"/>
      <c r="GN1" s="487"/>
      <c r="GO1" s="487"/>
      <c r="GP1" s="487"/>
      <c r="GQ1" s="487"/>
      <c r="GR1" s="487"/>
      <c r="GS1" s="487"/>
      <c r="GT1" s="487"/>
      <c r="GU1" s="487"/>
      <c r="GV1" s="487"/>
      <c r="GW1" s="487"/>
      <c r="GX1" s="487"/>
      <c r="GY1" s="487"/>
      <c r="GZ1" s="487"/>
      <c r="HA1" s="487"/>
      <c r="HB1" s="487"/>
      <c r="HC1" s="487"/>
      <c r="HD1" s="487"/>
      <c r="HE1" s="487"/>
      <c r="HF1" s="487"/>
      <c r="HG1" s="487"/>
      <c r="HH1" s="487"/>
      <c r="HI1" s="487"/>
      <c r="HJ1" s="487"/>
      <c r="HK1" s="487"/>
      <c r="HL1" s="487"/>
      <c r="HM1" s="487"/>
      <c r="HN1" s="487"/>
      <c r="HO1" s="487"/>
      <c r="HP1" s="487"/>
      <c r="HQ1" s="487"/>
      <c r="HR1" s="487"/>
      <c r="HS1" s="487"/>
      <c r="HT1" s="487"/>
      <c r="HU1" s="487"/>
      <c r="HV1" s="487"/>
      <c r="HW1" s="487"/>
      <c r="HX1" s="487"/>
      <c r="HY1" s="487"/>
      <c r="HZ1" s="487"/>
      <c r="IA1" s="487"/>
      <c r="IB1" s="487"/>
      <c r="IC1" s="487"/>
      <c r="ID1" s="487"/>
      <c r="IE1" s="487"/>
      <c r="IF1" s="487"/>
      <c r="IG1" s="487"/>
      <c r="IH1" s="487"/>
      <c r="II1" s="487"/>
      <c r="IJ1" s="487"/>
      <c r="IK1" s="487"/>
      <c r="IL1" s="487"/>
      <c r="IM1" s="487"/>
      <c r="IN1" s="487"/>
      <c r="IO1" s="487"/>
      <c r="IP1" s="487"/>
      <c r="IQ1" s="487"/>
      <c r="IR1" s="487"/>
    </row>
    <row r="2" spans="1:252" s="481" customFormat="1" ht="15.75" x14ac:dyDescent="0.25">
      <c r="A2" s="1484" t="s">
        <v>1727</v>
      </c>
      <c r="B2" s="415"/>
      <c r="C2" s="416"/>
      <c r="D2" s="1061"/>
      <c r="E2" s="698"/>
      <c r="F2" s="1030"/>
      <c r="G2" s="411"/>
      <c r="H2" s="967"/>
      <c r="J2" s="482"/>
      <c r="K2" s="807"/>
      <c r="L2" s="483"/>
      <c r="M2" s="482"/>
      <c r="N2" s="482"/>
      <c r="O2" s="482"/>
      <c r="P2" s="482"/>
      <c r="Q2" s="482"/>
      <c r="R2" s="482"/>
      <c r="S2" s="485"/>
      <c r="T2" s="485"/>
      <c r="U2" s="485"/>
      <c r="V2" s="485"/>
      <c r="W2" s="485"/>
      <c r="X2" s="485"/>
      <c r="Y2" s="485"/>
      <c r="Z2" s="485"/>
      <c r="AA2" s="485"/>
      <c r="AB2" s="485"/>
      <c r="AC2" s="485"/>
      <c r="AD2" s="485"/>
      <c r="AE2" s="485"/>
      <c r="AF2" s="485"/>
      <c r="AG2" s="485"/>
      <c r="AH2" s="485"/>
      <c r="AI2" s="485"/>
      <c r="AJ2" s="485"/>
      <c r="AK2" s="485"/>
      <c r="AL2" s="485"/>
      <c r="AM2" s="486"/>
      <c r="AN2" s="486"/>
      <c r="AO2" s="486"/>
      <c r="AP2" s="486"/>
      <c r="AQ2" s="486"/>
      <c r="AR2" s="486"/>
      <c r="AS2" s="486"/>
      <c r="AT2" s="486"/>
      <c r="AU2" s="486"/>
      <c r="AV2" s="486"/>
      <c r="AW2" s="486"/>
      <c r="AX2" s="486"/>
      <c r="AY2" s="486"/>
      <c r="AZ2" s="486"/>
      <c r="BA2" s="486"/>
      <c r="BB2" s="486"/>
      <c r="BC2" s="486"/>
      <c r="BD2" s="486"/>
      <c r="BE2" s="486"/>
      <c r="BF2" s="486"/>
      <c r="BG2" s="486"/>
      <c r="BH2" s="486"/>
      <c r="BI2" s="486"/>
      <c r="BJ2" s="486"/>
      <c r="BK2" s="486"/>
      <c r="BL2" s="486"/>
      <c r="BM2" s="486"/>
      <c r="BN2" s="486"/>
      <c r="BO2" s="486"/>
      <c r="BP2" s="486"/>
      <c r="BQ2" s="486"/>
      <c r="BR2" s="486"/>
      <c r="BS2" s="486"/>
      <c r="BT2" s="486"/>
      <c r="BU2" s="486"/>
      <c r="BV2" s="486"/>
      <c r="BW2" s="486"/>
      <c r="BX2" s="486"/>
      <c r="BY2" s="486"/>
      <c r="BZ2" s="486"/>
      <c r="CA2" s="486"/>
      <c r="CB2" s="487"/>
      <c r="CC2" s="487"/>
      <c r="CD2" s="487"/>
      <c r="CE2" s="487"/>
      <c r="CF2" s="487"/>
      <c r="CG2" s="487"/>
      <c r="CH2" s="487"/>
      <c r="CI2" s="487"/>
      <c r="CJ2" s="487"/>
      <c r="CK2" s="487"/>
      <c r="CL2" s="487"/>
      <c r="CM2" s="487"/>
      <c r="CN2" s="487"/>
      <c r="CO2" s="487"/>
      <c r="CP2" s="487"/>
      <c r="CQ2" s="487"/>
      <c r="CR2" s="487"/>
      <c r="CS2" s="487"/>
      <c r="CT2" s="487"/>
      <c r="CU2" s="487"/>
      <c r="CV2" s="487"/>
      <c r="CW2" s="487"/>
      <c r="CX2" s="487"/>
      <c r="CY2" s="487"/>
      <c r="CZ2" s="487"/>
      <c r="DA2" s="487"/>
      <c r="DB2" s="487"/>
      <c r="DC2" s="487"/>
      <c r="DD2" s="487"/>
      <c r="DE2" s="487"/>
      <c r="DF2" s="487"/>
      <c r="DG2" s="487"/>
      <c r="DH2" s="487"/>
      <c r="DI2" s="487"/>
      <c r="DJ2" s="487"/>
      <c r="DK2" s="487"/>
      <c r="DL2" s="487"/>
      <c r="DM2" s="487"/>
      <c r="DN2" s="487"/>
      <c r="DO2" s="487"/>
      <c r="DP2" s="487"/>
      <c r="DQ2" s="487"/>
      <c r="DR2" s="487"/>
      <c r="DS2" s="487"/>
      <c r="DT2" s="487"/>
      <c r="DU2" s="487"/>
      <c r="DV2" s="487"/>
      <c r="DW2" s="487"/>
      <c r="DX2" s="487"/>
      <c r="DY2" s="487"/>
      <c r="DZ2" s="487"/>
      <c r="EA2" s="487"/>
      <c r="EB2" s="487"/>
      <c r="EC2" s="487"/>
      <c r="ED2" s="487"/>
      <c r="EE2" s="487"/>
      <c r="EF2" s="487"/>
      <c r="EG2" s="487"/>
      <c r="EH2" s="487"/>
      <c r="EI2" s="487"/>
      <c r="EJ2" s="487"/>
      <c r="EK2" s="487"/>
      <c r="EL2" s="487"/>
      <c r="EM2" s="487"/>
      <c r="EN2" s="487"/>
      <c r="EO2" s="487"/>
      <c r="EP2" s="487"/>
      <c r="EQ2" s="487"/>
      <c r="ER2" s="487"/>
      <c r="ES2" s="487"/>
      <c r="ET2" s="487"/>
      <c r="EU2" s="487"/>
      <c r="EV2" s="487"/>
      <c r="EW2" s="487"/>
      <c r="EX2" s="487"/>
      <c r="EY2" s="487"/>
      <c r="EZ2" s="487"/>
      <c r="FA2" s="487"/>
      <c r="FB2" s="487"/>
      <c r="FC2" s="487"/>
      <c r="FD2" s="487"/>
      <c r="FE2" s="487"/>
      <c r="FF2" s="487"/>
      <c r="FG2" s="487"/>
      <c r="FH2" s="487"/>
      <c r="FI2" s="487"/>
      <c r="FJ2" s="487"/>
      <c r="FK2" s="487"/>
      <c r="FL2" s="487"/>
      <c r="FM2" s="487"/>
      <c r="FN2" s="487"/>
      <c r="FO2" s="487"/>
      <c r="FP2" s="487"/>
      <c r="FQ2" s="487"/>
      <c r="FR2" s="487"/>
      <c r="FS2" s="487"/>
      <c r="FT2" s="487"/>
      <c r="FU2" s="487"/>
      <c r="FV2" s="487"/>
      <c r="FW2" s="487"/>
      <c r="FX2" s="487"/>
      <c r="FY2" s="487"/>
      <c r="FZ2" s="487"/>
      <c r="GA2" s="487"/>
      <c r="GB2" s="487"/>
      <c r="GC2" s="487"/>
      <c r="GD2" s="487"/>
      <c r="GE2" s="487"/>
      <c r="GF2" s="487"/>
      <c r="GG2" s="487"/>
      <c r="GH2" s="487"/>
      <c r="GI2" s="487"/>
      <c r="GJ2" s="487"/>
      <c r="GK2" s="487"/>
      <c r="GL2" s="487"/>
      <c r="GM2" s="487"/>
      <c r="GN2" s="487"/>
      <c r="GO2" s="487"/>
      <c r="GP2" s="487"/>
      <c r="GQ2" s="487"/>
      <c r="GR2" s="487"/>
      <c r="GS2" s="487"/>
      <c r="GT2" s="487"/>
      <c r="GU2" s="487"/>
      <c r="GV2" s="487"/>
      <c r="GW2" s="487"/>
      <c r="GX2" s="487"/>
      <c r="GY2" s="487"/>
      <c r="GZ2" s="487"/>
      <c r="HA2" s="487"/>
      <c r="HB2" s="487"/>
      <c r="HC2" s="487"/>
      <c r="HD2" s="487"/>
      <c r="HE2" s="487"/>
      <c r="HF2" s="487"/>
      <c r="HG2" s="487"/>
      <c r="HH2" s="487"/>
      <c r="HI2" s="487"/>
      <c r="HJ2" s="487"/>
      <c r="HK2" s="487"/>
      <c r="HL2" s="487"/>
      <c r="HM2" s="487"/>
      <c r="HN2" s="487"/>
      <c r="HO2" s="487"/>
      <c r="HP2" s="487"/>
      <c r="HQ2" s="487"/>
      <c r="HR2" s="487"/>
      <c r="HS2" s="487"/>
      <c r="HT2" s="487"/>
      <c r="HU2" s="487"/>
      <c r="HV2" s="487"/>
      <c r="HW2" s="487"/>
      <c r="HX2" s="487"/>
      <c r="HY2" s="487"/>
      <c r="HZ2" s="487"/>
      <c r="IA2" s="487"/>
      <c r="IB2" s="487"/>
      <c r="IC2" s="487"/>
      <c r="ID2" s="487"/>
      <c r="IE2" s="487"/>
      <c r="IF2" s="487"/>
      <c r="IG2" s="487"/>
      <c r="IH2" s="487"/>
      <c r="II2" s="487"/>
      <c r="IJ2" s="487"/>
      <c r="IK2" s="487"/>
      <c r="IL2" s="487"/>
      <c r="IM2" s="487"/>
      <c r="IN2" s="487"/>
      <c r="IO2" s="487"/>
      <c r="IP2" s="487"/>
      <c r="IQ2" s="487"/>
      <c r="IR2" s="487"/>
    </row>
    <row r="3" spans="1:252" s="481" customFormat="1" ht="15.75" x14ac:dyDescent="0.25">
      <c r="A3" s="1100" t="s">
        <v>2649</v>
      </c>
      <c r="B3" s="415"/>
      <c r="C3" s="416"/>
      <c r="D3" s="1061"/>
      <c r="E3" s="698"/>
      <c r="F3" s="1030"/>
      <c r="G3" s="1119"/>
      <c r="H3" s="967"/>
      <c r="J3" s="482"/>
      <c r="K3" s="807"/>
      <c r="L3" s="483"/>
      <c r="M3" s="482"/>
      <c r="N3" s="482"/>
      <c r="O3" s="482"/>
      <c r="P3" s="482"/>
      <c r="Q3" s="482"/>
      <c r="R3" s="482"/>
      <c r="S3" s="485"/>
      <c r="T3" s="485"/>
      <c r="U3" s="485"/>
      <c r="V3" s="485"/>
      <c r="W3" s="485"/>
      <c r="X3" s="485"/>
      <c r="Y3" s="485"/>
      <c r="Z3" s="485"/>
      <c r="AA3" s="485"/>
      <c r="AB3" s="485"/>
      <c r="AC3" s="485"/>
      <c r="AD3" s="485"/>
      <c r="AE3" s="485"/>
      <c r="AF3" s="485"/>
      <c r="AG3" s="485"/>
      <c r="AH3" s="485"/>
      <c r="AI3" s="485"/>
      <c r="AJ3" s="485"/>
      <c r="AK3" s="485"/>
      <c r="AL3" s="485"/>
      <c r="AM3" s="486"/>
      <c r="AN3" s="486"/>
      <c r="AO3" s="486"/>
      <c r="AP3" s="486"/>
      <c r="AQ3" s="486"/>
      <c r="AR3" s="486"/>
      <c r="AS3" s="486"/>
      <c r="AT3" s="486"/>
      <c r="AU3" s="486"/>
      <c r="AV3" s="486"/>
      <c r="AW3" s="486"/>
      <c r="AX3" s="486"/>
      <c r="AY3" s="486"/>
      <c r="AZ3" s="486"/>
      <c r="BA3" s="486"/>
      <c r="BB3" s="486"/>
      <c r="BC3" s="486"/>
      <c r="BD3" s="486"/>
      <c r="BE3" s="486"/>
      <c r="BF3" s="486"/>
      <c r="BG3" s="486"/>
      <c r="BH3" s="486"/>
      <c r="BI3" s="486"/>
      <c r="BJ3" s="486"/>
      <c r="BK3" s="486"/>
      <c r="BL3" s="486"/>
      <c r="BM3" s="486"/>
      <c r="BN3" s="486"/>
      <c r="BO3" s="486"/>
      <c r="BP3" s="486"/>
      <c r="BQ3" s="486"/>
      <c r="BR3" s="486"/>
      <c r="BS3" s="486"/>
      <c r="BT3" s="486"/>
      <c r="BU3" s="486"/>
      <c r="BV3" s="486"/>
      <c r="BW3" s="486"/>
      <c r="BX3" s="486"/>
      <c r="BY3" s="486"/>
      <c r="BZ3" s="486"/>
      <c r="CA3" s="486"/>
      <c r="CB3" s="487"/>
      <c r="CC3" s="487"/>
      <c r="CD3" s="487"/>
      <c r="CE3" s="487"/>
      <c r="CF3" s="487"/>
      <c r="CG3" s="487"/>
      <c r="CH3" s="487"/>
      <c r="CI3" s="487"/>
      <c r="CJ3" s="487"/>
      <c r="CK3" s="487"/>
      <c r="CL3" s="487"/>
      <c r="CM3" s="487"/>
      <c r="CN3" s="487"/>
      <c r="CO3" s="487"/>
      <c r="CP3" s="487"/>
      <c r="CQ3" s="487"/>
      <c r="CR3" s="487"/>
      <c r="CS3" s="487"/>
      <c r="CT3" s="487"/>
      <c r="CU3" s="487"/>
      <c r="CV3" s="487"/>
      <c r="CW3" s="487"/>
      <c r="CX3" s="487"/>
      <c r="CY3" s="487"/>
      <c r="CZ3" s="487"/>
      <c r="DA3" s="487"/>
      <c r="DB3" s="487"/>
      <c r="DC3" s="487"/>
      <c r="DD3" s="487"/>
      <c r="DE3" s="487"/>
      <c r="DF3" s="487"/>
      <c r="DG3" s="487"/>
      <c r="DH3" s="487"/>
      <c r="DI3" s="487"/>
      <c r="DJ3" s="487"/>
      <c r="DK3" s="487"/>
      <c r="DL3" s="487"/>
      <c r="DM3" s="487"/>
      <c r="DN3" s="487"/>
      <c r="DO3" s="487"/>
      <c r="DP3" s="487"/>
      <c r="DQ3" s="487"/>
      <c r="DR3" s="487"/>
      <c r="DS3" s="487"/>
      <c r="DT3" s="487"/>
      <c r="DU3" s="487"/>
      <c r="DV3" s="487"/>
      <c r="DW3" s="487"/>
      <c r="DX3" s="487"/>
      <c r="DY3" s="487"/>
      <c r="DZ3" s="487"/>
      <c r="EA3" s="487"/>
      <c r="EB3" s="487"/>
      <c r="EC3" s="487"/>
      <c r="ED3" s="487"/>
      <c r="EE3" s="487"/>
      <c r="EF3" s="487"/>
      <c r="EG3" s="487"/>
      <c r="EH3" s="487"/>
      <c r="EI3" s="487"/>
      <c r="EJ3" s="487"/>
      <c r="EK3" s="487"/>
      <c r="EL3" s="487"/>
      <c r="EM3" s="487"/>
      <c r="EN3" s="487"/>
      <c r="EO3" s="487"/>
      <c r="EP3" s="487"/>
      <c r="EQ3" s="487"/>
      <c r="ER3" s="487"/>
      <c r="ES3" s="487"/>
      <c r="ET3" s="487"/>
      <c r="EU3" s="487"/>
      <c r="EV3" s="487"/>
      <c r="EW3" s="487"/>
      <c r="EX3" s="487"/>
      <c r="EY3" s="487"/>
      <c r="EZ3" s="487"/>
      <c r="FA3" s="487"/>
      <c r="FB3" s="487"/>
      <c r="FC3" s="487"/>
      <c r="FD3" s="487"/>
      <c r="FE3" s="487"/>
      <c r="FF3" s="487"/>
      <c r="FG3" s="487"/>
      <c r="FH3" s="487"/>
      <c r="FI3" s="487"/>
      <c r="FJ3" s="487"/>
      <c r="FK3" s="487"/>
      <c r="FL3" s="487"/>
      <c r="FM3" s="487"/>
      <c r="FN3" s="487"/>
      <c r="FO3" s="487"/>
      <c r="FP3" s="487"/>
      <c r="FQ3" s="487"/>
      <c r="FR3" s="487"/>
      <c r="FS3" s="487"/>
      <c r="FT3" s="487"/>
      <c r="FU3" s="487"/>
      <c r="FV3" s="487"/>
      <c r="FW3" s="487"/>
      <c r="FX3" s="487"/>
      <c r="FY3" s="487"/>
      <c r="FZ3" s="487"/>
      <c r="GA3" s="487"/>
      <c r="GB3" s="487"/>
      <c r="GC3" s="487"/>
      <c r="GD3" s="487"/>
      <c r="GE3" s="487"/>
      <c r="GF3" s="487"/>
      <c r="GG3" s="487"/>
      <c r="GH3" s="487"/>
      <c r="GI3" s="487"/>
      <c r="GJ3" s="487"/>
      <c r="GK3" s="487"/>
      <c r="GL3" s="487"/>
      <c r="GM3" s="487"/>
      <c r="GN3" s="487"/>
      <c r="GO3" s="487"/>
      <c r="GP3" s="487"/>
      <c r="GQ3" s="487"/>
      <c r="GR3" s="487"/>
      <c r="GS3" s="487"/>
      <c r="GT3" s="487"/>
      <c r="GU3" s="487"/>
      <c r="GV3" s="487"/>
      <c r="GW3" s="487"/>
      <c r="GX3" s="487"/>
      <c r="GY3" s="487"/>
      <c r="GZ3" s="487"/>
      <c r="HA3" s="487"/>
      <c r="HB3" s="487"/>
      <c r="HC3" s="487"/>
      <c r="HD3" s="487"/>
      <c r="HE3" s="487"/>
      <c r="HF3" s="487"/>
      <c r="HG3" s="487"/>
      <c r="HH3" s="487"/>
      <c r="HI3" s="487"/>
      <c r="HJ3" s="487"/>
      <c r="HK3" s="487"/>
      <c r="HL3" s="487"/>
      <c r="HM3" s="487"/>
      <c r="HN3" s="487"/>
      <c r="HO3" s="487"/>
      <c r="HP3" s="487"/>
      <c r="HQ3" s="487"/>
      <c r="HR3" s="487"/>
      <c r="HS3" s="487"/>
      <c r="HT3" s="487"/>
      <c r="HU3" s="487"/>
      <c r="HV3" s="487"/>
      <c r="HW3" s="487"/>
      <c r="HX3" s="487"/>
      <c r="HY3" s="487"/>
      <c r="HZ3" s="487"/>
      <c r="IA3" s="487"/>
      <c r="IB3" s="487"/>
      <c r="IC3" s="487"/>
      <c r="ID3" s="487"/>
      <c r="IE3" s="487"/>
      <c r="IF3" s="487"/>
      <c r="IG3" s="487"/>
      <c r="IH3" s="487"/>
      <c r="II3" s="487"/>
      <c r="IJ3" s="487"/>
      <c r="IK3" s="487"/>
      <c r="IL3" s="487"/>
      <c r="IM3" s="487"/>
      <c r="IN3" s="487"/>
      <c r="IO3" s="487"/>
      <c r="IP3" s="487"/>
      <c r="IQ3" s="487"/>
      <c r="IR3" s="487"/>
    </row>
    <row r="4" spans="1:252" s="481" customFormat="1" ht="15.75" x14ac:dyDescent="0.25">
      <c r="A4" s="1089"/>
      <c r="B4" s="415"/>
      <c r="C4" s="416"/>
      <c r="D4" s="1061"/>
      <c r="E4" s="698"/>
      <c r="F4" s="1030"/>
      <c r="G4" s="1119"/>
      <c r="H4" s="967"/>
      <c r="J4" s="482"/>
      <c r="K4" s="807"/>
      <c r="L4" s="483"/>
      <c r="M4" s="482"/>
      <c r="N4" s="482"/>
      <c r="O4" s="482"/>
      <c r="P4" s="482"/>
      <c r="Q4" s="482"/>
      <c r="R4" s="482"/>
      <c r="S4" s="485"/>
      <c r="T4" s="485"/>
      <c r="U4" s="485"/>
      <c r="V4" s="485"/>
      <c r="W4" s="485"/>
      <c r="X4" s="485"/>
      <c r="Y4" s="485"/>
      <c r="Z4" s="485"/>
      <c r="AA4" s="485"/>
      <c r="AB4" s="485"/>
      <c r="AC4" s="485"/>
      <c r="AD4" s="485"/>
      <c r="AE4" s="485"/>
      <c r="AF4" s="485"/>
      <c r="AG4" s="485"/>
      <c r="AH4" s="485"/>
      <c r="AI4" s="485"/>
      <c r="AJ4" s="485"/>
      <c r="AK4" s="485"/>
      <c r="AL4" s="485"/>
      <c r="AM4" s="486"/>
      <c r="AN4" s="486"/>
      <c r="AO4" s="486"/>
      <c r="AP4" s="486"/>
      <c r="AQ4" s="486"/>
      <c r="AR4" s="486"/>
      <c r="AS4" s="486"/>
      <c r="AT4" s="486"/>
      <c r="AU4" s="486"/>
      <c r="AV4" s="486"/>
      <c r="AW4" s="486"/>
      <c r="AX4" s="486"/>
      <c r="AY4" s="486"/>
      <c r="AZ4" s="486"/>
      <c r="BA4" s="486"/>
      <c r="BB4" s="486"/>
      <c r="BC4" s="486"/>
      <c r="BD4" s="486"/>
      <c r="BE4" s="486"/>
      <c r="BF4" s="486"/>
      <c r="BG4" s="486"/>
      <c r="BH4" s="486"/>
      <c r="BI4" s="486"/>
      <c r="BJ4" s="486"/>
      <c r="BK4" s="486"/>
      <c r="BL4" s="486"/>
      <c r="BM4" s="486"/>
      <c r="BN4" s="486"/>
      <c r="BO4" s="486"/>
      <c r="BP4" s="486"/>
      <c r="BQ4" s="486"/>
      <c r="BR4" s="486"/>
      <c r="BS4" s="486"/>
      <c r="BT4" s="486"/>
      <c r="BU4" s="486"/>
      <c r="BV4" s="486"/>
      <c r="BW4" s="486"/>
      <c r="BX4" s="486"/>
      <c r="BY4" s="486"/>
      <c r="BZ4" s="486"/>
      <c r="CA4" s="486"/>
      <c r="CB4" s="487"/>
      <c r="CC4" s="487"/>
      <c r="CD4" s="487"/>
      <c r="CE4" s="487"/>
      <c r="CF4" s="487"/>
      <c r="CG4" s="487"/>
      <c r="CH4" s="487"/>
      <c r="CI4" s="487"/>
      <c r="CJ4" s="487"/>
      <c r="CK4" s="487"/>
      <c r="CL4" s="487"/>
      <c r="CM4" s="487"/>
      <c r="CN4" s="487"/>
      <c r="CO4" s="487"/>
      <c r="CP4" s="487"/>
      <c r="CQ4" s="487"/>
      <c r="CR4" s="487"/>
      <c r="CS4" s="487"/>
      <c r="CT4" s="487"/>
      <c r="CU4" s="487"/>
      <c r="CV4" s="487"/>
      <c r="CW4" s="487"/>
      <c r="CX4" s="487"/>
      <c r="CY4" s="487"/>
      <c r="CZ4" s="487"/>
      <c r="DA4" s="487"/>
      <c r="DB4" s="487"/>
      <c r="DC4" s="487"/>
      <c r="DD4" s="487"/>
      <c r="DE4" s="487"/>
      <c r="DF4" s="487"/>
      <c r="DG4" s="487"/>
      <c r="DH4" s="487"/>
      <c r="DI4" s="487"/>
      <c r="DJ4" s="487"/>
      <c r="DK4" s="487"/>
      <c r="DL4" s="487"/>
      <c r="DM4" s="487"/>
      <c r="DN4" s="487"/>
      <c r="DO4" s="487"/>
      <c r="DP4" s="487"/>
      <c r="DQ4" s="487"/>
      <c r="DR4" s="487"/>
      <c r="DS4" s="487"/>
      <c r="DT4" s="487"/>
      <c r="DU4" s="487"/>
      <c r="DV4" s="487"/>
      <c r="DW4" s="487"/>
      <c r="DX4" s="487"/>
      <c r="DY4" s="487"/>
      <c r="DZ4" s="487"/>
      <c r="EA4" s="487"/>
      <c r="EB4" s="487"/>
      <c r="EC4" s="487"/>
      <c r="ED4" s="487"/>
      <c r="EE4" s="487"/>
      <c r="EF4" s="487"/>
      <c r="EG4" s="487"/>
      <c r="EH4" s="487"/>
      <c r="EI4" s="487"/>
      <c r="EJ4" s="487"/>
      <c r="EK4" s="487"/>
      <c r="EL4" s="487"/>
      <c r="EM4" s="487"/>
      <c r="EN4" s="487"/>
      <c r="EO4" s="487"/>
      <c r="EP4" s="487"/>
      <c r="EQ4" s="487"/>
      <c r="ER4" s="487"/>
      <c r="ES4" s="487"/>
      <c r="ET4" s="487"/>
      <c r="EU4" s="487"/>
      <c r="EV4" s="487"/>
      <c r="EW4" s="487"/>
      <c r="EX4" s="487"/>
      <c r="EY4" s="487"/>
      <c r="EZ4" s="487"/>
      <c r="FA4" s="487"/>
      <c r="FB4" s="487"/>
      <c r="FC4" s="487"/>
      <c r="FD4" s="487"/>
      <c r="FE4" s="487"/>
      <c r="FF4" s="487"/>
      <c r="FG4" s="487"/>
      <c r="FH4" s="487"/>
      <c r="FI4" s="487"/>
      <c r="FJ4" s="487"/>
      <c r="FK4" s="487"/>
      <c r="FL4" s="487"/>
      <c r="FM4" s="487"/>
      <c r="FN4" s="487"/>
      <c r="FO4" s="487"/>
      <c r="FP4" s="487"/>
      <c r="FQ4" s="487"/>
      <c r="FR4" s="487"/>
      <c r="FS4" s="487"/>
      <c r="FT4" s="487"/>
      <c r="FU4" s="487"/>
      <c r="FV4" s="487"/>
      <c r="FW4" s="487"/>
      <c r="FX4" s="487"/>
      <c r="FY4" s="487"/>
      <c r="FZ4" s="487"/>
      <c r="GA4" s="487"/>
      <c r="GB4" s="487"/>
      <c r="GC4" s="487"/>
      <c r="GD4" s="487"/>
      <c r="GE4" s="487"/>
      <c r="GF4" s="487"/>
      <c r="GG4" s="487"/>
      <c r="GH4" s="487"/>
      <c r="GI4" s="487"/>
      <c r="GJ4" s="487"/>
      <c r="GK4" s="487"/>
      <c r="GL4" s="487"/>
      <c r="GM4" s="487"/>
      <c r="GN4" s="487"/>
      <c r="GO4" s="487"/>
      <c r="GP4" s="487"/>
      <c r="GQ4" s="487"/>
      <c r="GR4" s="487"/>
      <c r="GS4" s="487"/>
      <c r="GT4" s="487"/>
      <c r="GU4" s="487"/>
      <c r="GV4" s="487"/>
      <c r="GW4" s="487"/>
      <c r="GX4" s="487"/>
      <c r="GY4" s="487"/>
      <c r="GZ4" s="487"/>
      <c r="HA4" s="487"/>
      <c r="HB4" s="487"/>
      <c r="HC4" s="487"/>
      <c r="HD4" s="487"/>
      <c r="HE4" s="487"/>
      <c r="HF4" s="487"/>
      <c r="HG4" s="487"/>
      <c r="HH4" s="487"/>
      <c r="HI4" s="487"/>
      <c r="HJ4" s="487"/>
      <c r="HK4" s="487"/>
      <c r="HL4" s="487"/>
      <c r="HM4" s="487"/>
      <c r="HN4" s="487"/>
      <c r="HO4" s="487"/>
      <c r="HP4" s="487"/>
      <c r="HQ4" s="487"/>
      <c r="HR4" s="487"/>
      <c r="HS4" s="487"/>
      <c r="HT4" s="487"/>
      <c r="HU4" s="487"/>
      <c r="HV4" s="487"/>
      <c r="HW4" s="487"/>
      <c r="HX4" s="487"/>
      <c r="HY4" s="487"/>
      <c r="HZ4" s="487"/>
      <c r="IA4" s="487"/>
      <c r="IB4" s="487"/>
      <c r="IC4" s="487"/>
      <c r="ID4" s="487"/>
      <c r="IE4" s="487"/>
      <c r="IF4" s="487"/>
      <c r="IG4" s="487"/>
      <c r="IH4" s="487"/>
      <c r="II4" s="487"/>
      <c r="IJ4" s="487"/>
      <c r="IK4" s="487"/>
      <c r="IL4" s="487"/>
      <c r="IM4" s="487"/>
      <c r="IN4" s="487"/>
      <c r="IO4" s="487"/>
      <c r="IP4" s="487"/>
      <c r="IQ4" s="487"/>
      <c r="IR4" s="487"/>
    </row>
    <row r="5" spans="1:252" s="422" customFormat="1" x14ac:dyDescent="0.25">
      <c r="A5" s="1090"/>
      <c r="B5" s="767" t="s">
        <v>0</v>
      </c>
      <c r="C5" s="769" t="s">
        <v>174</v>
      </c>
      <c r="D5" s="771"/>
      <c r="E5" s="770"/>
      <c r="F5" s="770"/>
      <c r="G5" s="771" t="s">
        <v>175</v>
      </c>
      <c r="K5" s="419"/>
    </row>
    <row r="6" spans="1:252" s="422" customFormat="1" x14ac:dyDescent="0.25">
      <c r="A6" s="1090"/>
      <c r="B6" s="772"/>
      <c r="C6" s="773"/>
      <c r="D6" s="1081"/>
      <c r="E6" s="770"/>
      <c r="F6" s="770"/>
      <c r="G6" s="775"/>
      <c r="K6" s="419"/>
    </row>
    <row r="7" spans="1:252" s="422" customFormat="1" x14ac:dyDescent="0.25">
      <c r="A7" s="1090"/>
      <c r="B7" s="776" t="s">
        <v>176</v>
      </c>
      <c r="C7" s="777" t="s">
        <v>7</v>
      </c>
      <c r="D7" s="1081"/>
      <c r="E7" s="770"/>
      <c r="F7" s="770"/>
      <c r="G7" s="770">
        <f>G61</f>
        <v>10000</v>
      </c>
      <c r="K7" s="419"/>
    </row>
    <row r="8" spans="1:252" s="422" customFormat="1" x14ac:dyDescent="0.25">
      <c r="A8" s="1090"/>
      <c r="B8" s="776" t="s">
        <v>39</v>
      </c>
      <c r="C8" s="777" t="s">
        <v>40</v>
      </c>
      <c r="D8" s="1081"/>
      <c r="E8" s="770"/>
      <c r="F8" s="770"/>
      <c r="G8" s="775">
        <f>G70</f>
        <v>0</v>
      </c>
      <c r="K8" s="419"/>
    </row>
    <row r="9" spans="1:252" s="422" customFormat="1" x14ac:dyDescent="0.25">
      <c r="A9" s="1090"/>
      <c r="B9" s="776" t="s">
        <v>72</v>
      </c>
      <c r="C9" s="777" t="s">
        <v>73</v>
      </c>
      <c r="D9" s="1081"/>
      <c r="E9" s="770"/>
      <c r="F9" s="770"/>
      <c r="G9" s="775">
        <f>G87</f>
        <v>0</v>
      </c>
      <c r="K9" s="419"/>
    </row>
    <row r="10" spans="1:252" s="422" customFormat="1" x14ac:dyDescent="0.25">
      <c r="A10" s="1090"/>
      <c r="B10" s="776" t="s">
        <v>100</v>
      </c>
      <c r="C10" s="777" t="s">
        <v>276</v>
      </c>
      <c r="D10" s="1081"/>
      <c r="E10" s="770"/>
      <c r="F10" s="770"/>
      <c r="G10" s="775">
        <f>G93</f>
        <v>0</v>
      </c>
      <c r="K10" s="419"/>
    </row>
    <row r="11" spans="1:252" s="422" customFormat="1" x14ac:dyDescent="0.25">
      <c r="A11" s="1090"/>
      <c r="B11" s="776" t="s">
        <v>1168</v>
      </c>
      <c r="C11" s="777" t="s">
        <v>265</v>
      </c>
      <c r="D11" s="1081"/>
      <c r="E11" s="770"/>
      <c r="F11" s="770"/>
      <c r="G11" s="775">
        <f>G140</f>
        <v>0</v>
      </c>
      <c r="K11" s="419"/>
    </row>
    <row r="12" spans="1:252" s="422" customFormat="1" x14ac:dyDescent="0.25">
      <c r="A12" s="1090"/>
      <c r="B12" s="776" t="s">
        <v>126</v>
      </c>
      <c r="C12" s="777" t="s">
        <v>285</v>
      </c>
      <c r="D12" s="1081"/>
      <c r="E12" s="770"/>
      <c r="F12" s="770"/>
      <c r="G12" s="775">
        <f>G145</f>
        <v>0</v>
      </c>
      <c r="K12" s="419"/>
    </row>
    <row r="13" spans="1:252" s="422" customFormat="1" ht="15.75" thickBot="1" x14ac:dyDescent="0.3">
      <c r="A13" s="1092"/>
      <c r="B13" s="783">
        <v>7</v>
      </c>
      <c r="C13" s="1118" t="s">
        <v>168</v>
      </c>
      <c r="D13" s="1082"/>
      <c r="E13" s="834"/>
      <c r="F13" s="785"/>
      <c r="G13" s="785">
        <f>G152</f>
        <v>4320</v>
      </c>
      <c r="H13" s="419"/>
      <c r="K13" s="419"/>
    </row>
    <row r="14" spans="1:252" s="422" customFormat="1" x14ac:dyDescent="0.25">
      <c r="A14" s="1091"/>
      <c r="B14" s="778" t="s">
        <v>178</v>
      </c>
      <c r="C14" s="779"/>
      <c r="D14" s="1081"/>
      <c r="E14" s="775"/>
      <c r="F14" s="770"/>
      <c r="G14" s="780">
        <f>SUM(G7:G13)</f>
        <v>14320</v>
      </c>
      <c r="K14" s="419"/>
    </row>
    <row r="15" spans="1:252" s="422" customFormat="1" ht="15.75" thickBot="1" x14ac:dyDescent="0.3">
      <c r="A15" s="1092"/>
      <c r="B15" s="787" t="s">
        <v>179</v>
      </c>
      <c r="C15" s="788"/>
      <c r="D15" s="1083"/>
      <c r="E15" s="1083"/>
      <c r="F15" s="790"/>
      <c r="G15" s="790">
        <f>ROUND(G14*0.22,2)</f>
        <v>3150.4</v>
      </c>
      <c r="K15" s="419"/>
    </row>
    <row r="16" spans="1:252" s="422" customFormat="1" x14ac:dyDescent="0.25">
      <c r="A16" s="1090"/>
      <c r="B16" s="781" t="s">
        <v>180</v>
      </c>
      <c r="C16" s="762"/>
      <c r="D16" s="1084"/>
      <c r="E16" s="1084"/>
      <c r="F16" s="763"/>
      <c r="G16" s="763">
        <f>+G15+G14</f>
        <v>17470.400000000001</v>
      </c>
      <c r="K16" s="419"/>
    </row>
    <row r="19" spans="1:252" s="481" customFormat="1" ht="15.75" x14ac:dyDescent="0.25">
      <c r="A19" s="1100" t="s">
        <v>2649</v>
      </c>
      <c r="B19" s="415"/>
      <c r="C19" s="416"/>
      <c r="D19" s="1061"/>
      <c r="E19" s="698"/>
      <c r="F19" s="1030"/>
      <c r="G19" s="1119"/>
      <c r="H19" s="967"/>
      <c r="J19" s="482"/>
      <c r="K19" s="807"/>
      <c r="L19" s="483"/>
      <c r="M19" s="482"/>
      <c r="N19" s="482"/>
      <c r="O19" s="482"/>
      <c r="P19" s="482"/>
      <c r="Q19" s="482"/>
      <c r="R19" s="482"/>
      <c r="S19" s="485"/>
      <c r="T19" s="485"/>
      <c r="U19" s="485"/>
      <c r="V19" s="485"/>
      <c r="W19" s="485"/>
      <c r="X19" s="485"/>
      <c r="Y19" s="485"/>
      <c r="Z19" s="485"/>
      <c r="AA19" s="485"/>
      <c r="AB19" s="485"/>
      <c r="AC19" s="485"/>
      <c r="AD19" s="485"/>
      <c r="AE19" s="485"/>
      <c r="AF19" s="485"/>
      <c r="AG19" s="485"/>
      <c r="AH19" s="485"/>
      <c r="AI19" s="485"/>
      <c r="AJ19" s="485"/>
      <c r="AK19" s="485"/>
      <c r="AL19" s="485"/>
      <c r="AM19" s="486"/>
      <c r="AN19" s="486"/>
      <c r="AO19" s="486"/>
      <c r="AP19" s="486"/>
      <c r="AQ19" s="486"/>
      <c r="AR19" s="486"/>
      <c r="AS19" s="486"/>
      <c r="AT19" s="486"/>
      <c r="AU19" s="486"/>
      <c r="AV19" s="486"/>
      <c r="AW19" s="486"/>
      <c r="AX19" s="486"/>
      <c r="AY19" s="486"/>
      <c r="AZ19" s="486"/>
      <c r="BA19" s="486"/>
      <c r="BB19" s="486"/>
      <c r="BC19" s="486"/>
      <c r="BD19" s="486"/>
      <c r="BE19" s="486"/>
      <c r="BF19" s="486"/>
      <c r="BG19" s="486"/>
      <c r="BH19" s="486"/>
      <c r="BI19" s="486"/>
      <c r="BJ19" s="486"/>
      <c r="BK19" s="486"/>
      <c r="BL19" s="486"/>
      <c r="BM19" s="486"/>
      <c r="BN19" s="486"/>
      <c r="BO19" s="486"/>
      <c r="BP19" s="486"/>
      <c r="BQ19" s="486"/>
      <c r="BR19" s="486"/>
      <c r="BS19" s="486"/>
      <c r="BT19" s="486"/>
      <c r="BU19" s="486"/>
      <c r="BV19" s="486"/>
      <c r="BW19" s="486"/>
      <c r="BX19" s="486"/>
      <c r="BY19" s="486"/>
      <c r="BZ19" s="486"/>
      <c r="CA19" s="486"/>
      <c r="CB19" s="487"/>
      <c r="CC19" s="487"/>
      <c r="CD19" s="487"/>
      <c r="CE19" s="487"/>
      <c r="CF19" s="487"/>
      <c r="CG19" s="487"/>
      <c r="CH19" s="487"/>
      <c r="CI19" s="487"/>
      <c r="CJ19" s="487"/>
      <c r="CK19" s="487"/>
      <c r="CL19" s="487"/>
      <c r="CM19" s="487"/>
      <c r="CN19" s="487"/>
      <c r="CO19" s="487"/>
      <c r="CP19" s="487"/>
      <c r="CQ19" s="487"/>
      <c r="CR19" s="487"/>
      <c r="CS19" s="487"/>
      <c r="CT19" s="487"/>
      <c r="CU19" s="487"/>
      <c r="CV19" s="487"/>
      <c r="CW19" s="487"/>
      <c r="CX19" s="487"/>
      <c r="CY19" s="487"/>
      <c r="CZ19" s="487"/>
      <c r="DA19" s="487"/>
      <c r="DB19" s="487"/>
      <c r="DC19" s="487"/>
      <c r="DD19" s="487"/>
      <c r="DE19" s="487"/>
      <c r="DF19" s="487"/>
      <c r="DG19" s="487"/>
      <c r="DH19" s="487"/>
      <c r="DI19" s="487"/>
      <c r="DJ19" s="487"/>
      <c r="DK19" s="487"/>
      <c r="DL19" s="487"/>
      <c r="DM19" s="487"/>
      <c r="DN19" s="487"/>
      <c r="DO19" s="487"/>
      <c r="DP19" s="487"/>
      <c r="DQ19" s="487"/>
      <c r="DR19" s="487"/>
      <c r="DS19" s="487"/>
      <c r="DT19" s="487"/>
      <c r="DU19" s="487"/>
      <c r="DV19" s="487"/>
      <c r="DW19" s="487"/>
      <c r="DX19" s="487"/>
      <c r="DY19" s="487"/>
      <c r="DZ19" s="487"/>
      <c r="EA19" s="487"/>
      <c r="EB19" s="487"/>
      <c r="EC19" s="487"/>
      <c r="ED19" s="487"/>
      <c r="EE19" s="487"/>
      <c r="EF19" s="487"/>
      <c r="EG19" s="487"/>
      <c r="EH19" s="487"/>
      <c r="EI19" s="487"/>
      <c r="EJ19" s="487"/>
      <c r="EK19" s="487"/>
      <c r="EL19" s="487"/>
      <c r="EM19" s="487"/>
      <c r="EN19" s="487"/>
      <c r="EO19" s="487"/>
      <c r="EP19" s="487"/>
      <c r="EQ19" s="487"/>
      <c r="ER19" s="487"/>
      <c r="ES19" s="487"/>
      <c r="ET19" s="487"/>
      <c r="EU19" s="487"/>
      <c r="EV19" s="487"/>
      <c r="EW19" s="487"/>
      <c r="EX19" s="487"/>
      <c r="EY19" s="487"/>
      <c r="EZ19" s="487"/>
      <c r="FA19" s="487"/>
      <c r="FB19" s="487"/>
      <c r="FC19" s="487"/>
      <c r="FD19" s="487"/>
      <c r="FE19" s="487"/>
      <c r="FF19" s="487"/>
      <c r="FG19" s="487"/>
      <c r="FH19" s="487"/>
      <c r="FI19" s="487"/>
      <c r="FJ19" s="487"/>
      <c r="FK19" s="487"/>
      <c r="FL19" s="487"/>
      <c r="FM19" s="487"/>
      <c r="FN19" s="487"/>
      <c r="FO19" s="487"/>
      <c r="FP19" s="487"/>
      <c r="FQ19" s="487"/>
      <c r="FR19" s="487"/>
      <c r="FS19" s="487"/>
      <c r="FT19" s="487"/>
      <c r="FU19" s="487"/>
      <c r="FV19" s="487"/>
      <c r="FW19" s="487"/>
      <c r="FX19" s="487"/>
      <c r="FY19" s="487"/>
      <c r="FZ19" s="487"/>
      <c r="GA19" s="487"/>
      <c r="GB19" s="487"/>
      <c r="GC19" s="487"/>
      <c r="GD19" s="487"/>
      <c r="GE19" s="487"/>
      <c r="GF19" s="487"/>
      <c r="GG19" s="487"/>
      <c r="GH19" s="487"/>
      <c r="GI19" s="487"/>
      <c r="GJ19" s="487"/>
      <c r="GK19" s="487"/>
      <c r="GL19" s="487"/>
      <c r="GM19" s="487"/>
      <c r="GN19" s="487"/>
      <c r="GO19" s="487"/>
      <c r="GP19" s="487"/>
      <c r="GQ19" s="487"/>
      <c r="GR19" s="487"/>
      <c r="GS19" s="487"/>
      <c r="GT19" s="487"/>
      <c r="GU19" s="487"/>
      <c r="GV19" s="487"/>
      <c r="GW19" s="487"/>
      <c r="GX19" s="487"/>
      <c r="GY19" s="487"/>
      <c r="GZ19" s="487"/>
      <c r="HA19" s="487"/>
      <c r="HB19" s="487"/>
      <c r="HC19" s="487"/>
      <c r="HD19" s="487"/>
      <c r="HE19" s="487"/>
      <c r="HF19" s="487"/>
      <c r="HG19" s="487"/>
      <c r="HH19" s="487"/>
      <c r="HI19" s="487"/>
      <c r="HJ19" s="487"/>
      <c r="HK19" s="487"/>
      <c r="HL19" s="487"/>
      <c r="HM19" s="487"/>
      <c r="HN19" s="487"/>
      <c r="HO19" s="487"/>
      <c r="HP19" s="487"/>
      <c r="HQ19" s="487"/>
      <c r="HR19" s="487"/>
      <c r="HS19" s="487"/>
      <c r="HT19" s="487"/>
      <c r="HU19" s="487"/>
      <c r="HV19" s="487"/>
      <c r="HW19" s="487"/>
      <c r="HX19" s="487"/>
      <c r="HY19" s="487"/>
      <c r="HZ19" s="487"/>
      <c r="IA19" s="487"/>
      <c r="IB19" s="487"/>
      <c r="IC19" s="487"/>
      <c r="ID19" s="487"/>
      <c r="IE19" s="487"/>
      <c r="IF19" s="487"/>
      <c r="IG19" s="487"/>
      <c r="IH19" s="487"/>
      <c r="II19" s="487"/>
      <c r="IJ19" s="487"/>
      <c r="IK19" s="487"/>
      <c r="IL19" s="487"/>
      <c r="IM19" s="487"/>
      <c r="IN19" s="487"/>
      <c r="IO19" s="487"/>
      <c r="IP19" s="487"/>
      <c r="IQ19" s="487"/>
      <c r="IR19" s="487"/>
    </row>
    <row r="20" spans="1:252" s="493" customFormat="1" ht="15.75" x14ac:dyDescent="0.2">
      <c r="A20" s="1093" t="s">
        <v>295</v>
      </c>
      <c r="B20" s="489"/>
      <c r="C20" s="490" t="s">
        <v>296</v>
      </c>
      <c r="D20" s="1067" t="s">
        <v>297</v>
      </c>
      <c r="E20" s="699" t="s">
        <v>298</v>
      </c>
      <c r="F20" s="1031" t="s">
        <v>299</v>
      </c>
      <c r="G20" s="1120" t="s">
        <v>300</v>
      </c>
      <c r="H20" s="968"/>
      <c r="J20" s="494"/>
      <c r="K20" s="1004"/>
      <c r="L20" s="483"/>
      <c r="M20" s="494"/>
      <c r="N20" s="494"/>
      <c r="O20" s="494"/>
      <c r="P20" s="494"/>
      <c r="Q20" s="494"/>
      <c r="R20" s="494"/>
      <c r="S20" s="492"/>
      <c r="T20" s="492"/>
      <c r="U20" s="492"/>
      <c r="V20" s="492"/>
      <c r="W20" s="492"/>
      <c r="X20" s="492"/>
      <c r="Y20" s="492"/>
      <c r="Z20" s="492"/>
      <c r="AA20" s="492"/>
      <c r="AB20" s="492"/>
      <c r="AC20" s="492"/>
      <c r="AD20" s="492"/>
      <c r="AE20" s="492"/>
      <c r="AF20" s="492"/>
      <c r="AG20" s="492"/>
      <c r="AH20" s="492"/>
      <c r="AI20" s="492"/>
      <c r="AJ20" s="492"/>
      <c r="AK20" s="492"/>
      <c r="AL20" s="492"/>
      <c r="AM20" s="496"/>
      <c r="AN20" s="496"/>
      <c r="AO20" s="496"/>
      <c r="AP20" s="496"/>
      <c r="AQ20" s="496"/>
      <c r="AR20" s="496"/>
      <c r="AS20" s="496"/>
      <c r="AT20" s="496"/>
      <c r="AU20" s="496"/>
      <c r="AV20" s="496"/>
      <c r="AW20" s="496"/>
      <c r="AX20" s="496"/>
      <c r="AY20" s="496"/>
      <c r="AZ20" s="496"/>
      <c r="BA20" s="496"/>
      <c r="BB20" s="496"/>
      <c r="BC20" s="496"/>
      <c r="BD20" s="496"/>
      <c r="BE20" s="496"/>
      <c r="BF20" s="496"/>
      <c r="BG20" s="496"/>
      <c r="BH20" s="496"/>
      <c r="BI20" s="496"/>
      <c r="BJ20" s="496"/>
      <c r="BK20" s="496"/>
      <c r="BL20" s="496"/>
      <c r="BM20" s="496"/>
      <c r="BN20" s="496"/>
      <c r="BO20" s="496"/>
      <c r="BP20" s="496"/>
      <c r="BQ20" s="496"/>
      <c r="BR20" s="496"/>
      <c r="BS20" s="496"/>
      <c r="BT20" s="496"/>
      <c r="BU20" s="496"/>
      <c r="BV20" s="496"/>
      <c r="BW20" s="496"/>
      <c r="BX20" s="496"/>
      <c r="BY20" s="496"/>
      <c r="BZ20" s="496"/>
      <c r="CA20" s="496"/>
    </row>
    <row r="21" spans="1:252" s="792" customFormat="1" ht="12.75" x14ac:dyDescent="0.2">
      <c r="A21" s="1094">
        <v>1</v>
      </c>
      <c r="B21" s="947"/>
      <c r="C21" s="948" t="s">
        <v>1615</v>
      </c>
      <c r="D21" s="1068"/>
      <c r="E21" s="1695"/>
      <c r="F21" s="1024"/>
      <c r="G21" s="949"/>
      <c r="H21" s="969"/>
      <c r="J21" s="793"/>
      <c r="K21" s="794"/>
      <c r="L21" s="795"/>
      <c r="M21" s="793"/>
      <c r="N21" s="793"/>
      <c r="O21" s="793"/>
      <c r="P21" s="793"/>
      <c r="Q21" s="793"/>
      <c r="R21" s="793"/>
      <c r="S21" s="793"/>
      <c r="T21" s="793"/>
      <c r="U21" s="793"/>
      <c r="V21" s="793"/>
      <c r="W21" s="793"/>
      <c r="X21" s="793"/>
      <c r="Y21" s="793"/>
      <c r="Z21" s="793"/>
      <c r="AA21" s="793"/>
      <c r="AB21" s="793"/>
      <c r="AC21" s="793"/>
      <c r="AD21" s="793"/>
      <c r="AE21" s="793"/>
      <c r="AF21" s="793"/>
      <c r="AG21" s="793"/>
      <c r="AH21" s="793"/>
      <c r="AI21" s="793"/>
      <c r="AJ21" s="793"/>
      <c r="AK21" s="793"/>
      <c r="AL21" s="793"/>
      <c r="AM21" s="796"/>
      <c r="AN21" s="796"/>
      <c r="AO21" s="796"/>
      <c r="AP21" s="796"/>
      <c r="AQ21" s="796"/>
      <c r="AR21" s="796"/>
      <c r="AS21" s="796"/>
      <c r="AT21" s="796"/>
      <c r="AU21" s="796"/>
      <c r="AV21" s="796"/>
      <c r="AW21" s="796"/>
      <c r="AX21" s="796"/>
      <c r="AY21" s="796"/>
      <c r="AZ21" s="796"/>
      <c r="BA21" s="796"/>
      <c r="BB21" s="796"/>
      <c r="BC21" s="796"/>
      <c r="BD21" s="796"/>
      <c r="BE21" s="796"/>
      <c r="BF21" s="796"/>
      <c r="BG21" s="796"/>
      <c r="BH21" s="796"/>
      <c r="BI21" s="796"/>
      <c r="BJ21" s="796"/>
      <c r="BK21" s="796"/>
      <c r="BL21" s="796"/>
      <c r="BM21" s="796"/>
      <c r="BN21" s="796"/>
      <c r="BO21" s="796"/>
      <c r="BP21" s="796"/>
      <c r="BQ21" s="796"/>
      <c r="BR21" s="796"/>
      <c r="BS21" s="796"/>
      <c r="BT21" s="796"/>
      <c r="BU21" s="796"/>
      <c r="BV21" s="796"/>
      <c r="BW21" s="796"/>
      <c r="BX21" s="796"/>
      <c r="BY21" s="796"/>
      <c r="BZ21" s="796"/>
      <c r="CA21" s="796"/>
    </row>
    <row r="22" spans="1:252" s="481" customFormat="1" ht="12.75" x14ac:dyDescent="0.2">
      <c r="A22" s="1095"/>
      <c r="B22" s="1033">
        <v>11</v>
      </c>
      <c r="C22" s="1651" t="s">
        <v>9</v>
      </c>
      <c r="D22" s="1069"/>
      <c r="E22" s="954"/>
      <c r="F22" s="1032"/>
      <c r="G22" s="956"/>
      <c r="H22" s="967"/>
      <c r="I22" s="485"/>
      <c r="J22" s="485"/>
      <c r="K22" s="807"/>
      <c r="L22" s="483"/>
      <c r="M22" s="485"/>
      <c r="N22" s="485"/>
      <c r="O22" s="485"/>
      <c r="P22" s="485"/>
      <c r="Q22" s="485"/>
      <c r="R22" s="485"/>
      <c r="S22" s="485"/>
      <c r="T22" s="485"/>
      <c r="U22" s="485"/>
      <c r="V22" s="485"/>
      <c r="W22" s="485"/>
      <c r="X22" s="485"/>
      <c r="Y22" s="485"/>
      <c r="Z22" s="485"/>
      <c r="AA22" s="485"/>
      <c r="AB22" s="485"/>
      <c r="AC22" s="485"/>
      <c r="AD22" s="485"/>
      <c r="AE22" s="485"/>
      <c r="AF22" s="485"/>
      <c r="AG22" s="485"/>
      <c r="AH22" s="485"/>
      <c r="AI22" s="485"/>
      <c r="AJ22" s="485"/>
      <c r="AK22" s="485"/>
      <c r="AL22" s="485"/>
      <c r="AM22" s="500"/>
      <c r="AN22" s="500"/>
      <c r="AO22" s="500"/>
      <c r="AP22" s="500"/>
      <c r="AQ22" s="500"/>
      <c r="AR22" s="500"/>
      <c r="AS22" s="500"/>
      <c r="AT22" s="500"/>
      <c r="AU22" s="500"/>
      <c r="AV22" s="500"/>
      <c r="AW22" s="500"/>
      <c r="AX22" s="500"/>
      <c r="AY22" s="500"/>
      <c r="AZ22" s="500"/>
      <c r="BA22" s="500"/>
      <c r="BB22" s="500"/>
      <c r="BC22" s="500"/>
      <c r="BD22" s="500"/>
      <c r="BE22" s="500"/>
      <c r="BF22" s="500"/>
      <c r="BG22" s="500"/>
      <c r="BH22" s="500"/>
      <c r="BI22" s="500"/>
      <c r="BJ22" s="500"/>
      <c r="BK22" s="500"/>
      <c r="BL22" s="500"/>
      <c r="BM22" s="500"/>
      <c r="BN22" s="500"/>
      <c r="BO22" s="500"/>
      <c r="BP22" s="500"/>
      <c r="BQ22" s="500"/>
      <c r="BR22" s="500"/>
      <c r="BS22" s="500"/>
      <c r="BT22" s="500"/>
      <c r="BU22" s="500"/>
      <c r="BV22" s="500"/>
      <c r="BW22" s="500"/>
      <c r="BX22" s="500"/>
      <c r="BY22" s="500"/>
      <c r="BZ22" s="500"/>
      <c r="CA22" s="500"/>
    </row>
    <row r="23" spans="1:252" s="522" customFormat="1" ht="28.5" customHeight="1" x14ac:dyDescent="0.2">
      <c r="A23" s="1096">
        <v>1</v>
      </c>
      <c r="B23" s="1012" t="s">
        <v>2650</v>
      </c>
      <c r="C23" s="524" t="s">
        <v>2651</v>
      </c>
      <c r="D23" s="1075" t="s">
        <v>15</v>
      </c>
      <c r="E23" s="1055">
        <v>1</v>
      </c>
      <c r="F23" s="2022"/>
      <c r="G23" s="1121">
        <f>ROUND(E23*F23,2)</f>
        <v>0</v>
      </c>
      <c r="H23" s="1013"/>
      <c r="I23" s="1014"/>
      <c r="J23" s="1014"/>
      <c r="K23" s="1015"/>
      <c r="L23" s="1016"/>
      <c r="M23" s="1014"/>
      <c r="N23" s="1014"/>
      <c r="O23" s="1014"/>
      <c r="P23" s="1014"/>
      <c r="Q23" s="1014"/>
      <c r="R23" s="1014"/>
      <c r="S23" s="1014"/>
      <c r="T23" s="1014"/>
      <c r="U23" s="1014"/>
      <c r="V23" s="1014"/>
      <c r="W23" s="1014"/>
      <c r="X23" s="1014"/>
      <c r="Y23" s="1014"/>
      <c r="Z23" s="1014"/>
      <c r="AA23" s="1014"/>
      <c r="AB23" s="1014"/>
      <c r="AC23" s="1014"/>
      <c r="AD23" s="1014"/>
      <c r="AE23" s="1014"/>
      <c r="AF23" s="1014"/>
      <c r="AG23" s="1014"/>
      <c r="AH23" s="1014"/>
      <c r="AI23" s="1014"/>
      <c r="AJ23" s="1014"/>
      <c r="AK23" s="1014"/>
      <c r="AL23" s="1014"/>
      <c r="AM23" s="1017"/>
      <c r="AN23" s="1017"/>
      <c r="AO23" s="1017"/>
      <c r="AP23" s="1017"/>
      <c r="AQ23" s="1017"/>
      <c r="AR23" s="1017"/>
      <c r="AS23" s="1017"/>
      <c r="AT23" s="1017"/>
      <c r="AU23" s="1017"/>
      <c r="AV23" s="1017"/>
      <c r="AW23" s="1017"/>
      <c r="AX23" s="1017"/>
      <c r="AY23" s="1017"/>
      <c r="AZ23" s="1017"/>
      <c r="BA23" s="1017"/>
      <c r="BB23" s="1017"/>
      <c r="BC23" s="1017"/>
      <c r="BD23" s="1017"/>
      <c r="BE23" s="1017"/>
      <c r="BF23" s="1017"/>
      <c r="BG23" s="1017"/>
      <c r="BH23" s="1017"/>
      <c r="BI23" s="1017"/>
      <c r="BJ23" s="1017"/>
      <c r="BK23" s="1017"/>
      <c r="BL23" s="1017"/>
      <c r="BM23" s="1017"/>
      <c r="BN23" s="1017"/>
      <c r="BO23" s="1017"/>
      <c r="BP23" s="1017"/>
      <c r="BQ23" s="1017"/>
      <c r="BR23" s="1017"/>
      <c r="BS23" s="1017"/>
      <c r="BT23" s="1017"/>
      <c r="BU23" s="1017"/>
      <c r="BV23" s="1017"/>
      <c r="BW23" s="1017"/>
      <c r="BX23" s="1017"/>
      <c r="BY23" s="1017"/>
      <c r="BZ23" s="1017"/>
      <c r="CA23" s="1017"/>
    </row>
    <row r="24" spans="1:252" s="1018" customFormat="1" ht="38.25" x14ac:dyDescent="0.2">
      <c r="A24" s="1096">
        <v>2</v>
      </c>
      <c r="B24" s="1036" t="s">
        <v>1002</v>
      </c>
      <c r="C24" s="1034" t="s">
        <v>1003</v>
      </c>
      <c r="D24" s="1037" t="s">
        <v>15</v>
      </c>
      <c r="E24" s="1696">
        <v>18</v>
      </c>
      <c r="F24" s="2022"/>
      <c r="G24" s="1121">
        <f t="shared" ref="G24:G60" si="0">ROUND(E24*F24,2)</f>
        <v>0</v>
      </c>
    </row>
    <row r="25" spans="1:252" s="1018" customFormat="1" ht="38.25" x14ac:dyDescent="0.2">
      <c r="A25" s="1096">
        <v>3</v>
      </c>
      <c r="B25" s="1036" t="s">
        <v>1004</v>
      </c>
      <c r="C25" s="1034" t="s">
        <v>1005</v>
      </c>
      <c r="D25" s="1037" t="s">
        <v>15</v>
      </c>
      <c r="E25" s="1696">
        <v>18</v>
      </c>
      <c r="F25" s="2022"/>
      <c r="G25" s="1121">
        <f t="shared" si="0"/>
        <v>0</v>
      </c>
    </row>
    <row r="26" spans="1:252" s="1018" customFormat="1" ht="25.5" x14ac:dyDescent="0.2">
      <c r="A26" s="1096">
        <v>4</v>
      </c>
      <c r="B26" s="1036" t="s">
        <v>1006</v>
      </c>
      <c r="C26" s="1034" t="s">
        <v>1007</v>
      </c>
      <c r="D26" s="1037" t="s">
        <v>15</v>
      </c>
      <c r="E26" s="1696">
        <v>18</v>
      </c>
      <c r="F26" s="2022"/>
      <c r="G26" s="1121">
        <f t="shared" si="0"/>
        <v>0</v>
      </c>
    </row>
    <row r="27" spans="1:252" s="1018" customFormat="1" ht="12.75" x14ac:dyDescent="0.2">
      <c r="A27" s="1096">
        <v>5</v>
      </c>
      <c r="B27" s="1036" t="s">
        <v>1008</v>
      </c>
      <c r="C27" s="1034" t="s">
        <v>1009</v>
      </c>
      <c r="D27" s="1037" t="s">
        <v>1010</v>
      </c>
      <c r="E27" s="1696">
        <v>16</v>
      </c>
      <c r="F27" s="2022"/>
      <c r="G27" s="1121">
        <f t="shared" si="0"/>
        <v>0</v>
      </c>
    </row>
    <row r="28" spans="1:252" s="1018" customFormat="1" ht="12.75" x14ac:dyDescent="0.2">
      <c r="A28" s="1095"/>
      <c r="B28" s="1033">
        <v>12</v>
      </c>
      <c r="C28" s="1651" t="s">
        <v>19</v>
      </c>
      <c r="D28" s="1069"/>
      <c r="E28" s="1697"/>
      <c r="F28" s="2023"/>
      <c r="G28" s="1148"/>
    </row>
    <row r="29" spans="1:252" s="1018" customFormat="1" ht="12.75" x14ac:dyDescent="0.2">
      <c r="A29" s="1095"/>
      <c r="B29" s="1033">
        <v>121</v>
      </c>
      <c r="C29" s="1651" t="s">
        <v>1011</v>
      </c>
      <c r="D29" s="1069"/>
      <c r="E29" s="1697"/>
      <c r="F29" s="2023"/>
      <c r="G29" s="1148"/>
    </row>
    <row r="30" spans="1:252" s="1018" customFormat="1" ht="25.5" x14ac:dyDescent="0.2">
      <c r="A30" s="1097">
        <v>6</v>
      </c>
      <c r="B30" s="1036" t="s">
        <v>895</v>
      </c>
      <c r="C30" s="1034" t="s">
        <v>1012</v>
      </c>
      <c r="D30" s="1037" t="s">
        <v>239</v>
      </c>
      <c r="E30" s="1696">
        <v>300</v>
      </c>
      <c r="F30" s="2022"/>
      <c r="G30" s="1121">
        <f t="shared" si="0"/>
        <v>0</v>
      </c>
    </row>
    <row r="31" spans="1:252" s="1018" customFormat="1" ht="12.75" x14ac:dyDescent="0.2">
      <c r="A31" s="1097">
        <v>7</v>
      </c>
      <c r="B31" s="1036" t="s">
        <v>1013</v>
      </c>
      <c r="C31" s="1034" t="s">
        <v>2652</v>
      </c>
      <c r="D31" s="1037" t="s">
        <v>239</v>
      </c>
      <c r="E31" s="1696">
        <v>250</v>
      </c>
      <c r="F31" s="2022"/>
      <c r="G31" s="1121">
        <f t="shared" si="0"/>
        <v>0</v>
      </c>
    </row>
    <row r="32" spans="1:252" s="1018" customFormat="1" ht="12.75" x14ac:dyDescent="0.2">
      <c r="A32" s="1095"/>
      <c r="B32" s="1033">
        <v>122</v>
      </c>
      <c r="C32" s="1651" t="s">
        <v>1015</v>
      </c>
      <c r="D32" s="1069"/>
      <c r="E32" s="1697"/>
      <c r="F32" s="2023"/>
      <c r="G32" s="1148"/>
    </row>
    <row r="33" spans="1:8" s="1018" customFormat="1" ht="12.75" x14ac:dyDescent="0.2">
      <c r="A33" s="1097">
        <v>8</v>
      </c>
      <c r="B33" s="1036" t="s">
        <v>2556</v>
      </c>
      <c r="C33" s="1034" t="s">
        <v>2291</v>
      </c>
      <c r="D33" s="1037" t="s">
        <v>15</v>
      </c>
      <c r="E33" s="1696">
        <v>3</v>
      </c>
      <c r="F33" s="2022"/>
      <c r="G33" s="1121">
        <f t="shared" si="0"/>
        <v>0</v>
      </c>
    </row>
    <row r="34" spans="1:8" s="1018" customFormat="1" ht="12.75" x14ac:dyDescent="0.2">
      <c r="A34" s="1687">
        <v>9</v>
      </c>
      <c r="B34" s="1103" t="s">
        <v>1016</v>
      </c>
      <c r="C34" s="1104" t="s">
        <v>1017</v>
      </c>
      <c r="D34" s="1105" t="s">
        <v>231</v>
      </c>
      <c r="E34" s="1694">
        <v>127</v>
      </c>
      <c r="F34" s="2022"/>
      <c r="G34" s="1121">
        <f t="shared" si="0"/>
        <v>0</v>
      </c>
    </row>
    <row r="35" spans="1:8" s="1018" customFormat="1" ht="12.75" x14ac:dyDescent="0.2">
      <c r="A35" s="1095"/>
      <c r="B35" s="1033">
        <v>123</v>
      </c>
      <c r="C35" s="1651" t="s">
        <v>1018</v>
      </c>
      <c r="D35" s="1069"/>
      <c r="E35" s="1697"/>
      <c r="F35" s="2023"/>
      <c r="G35" s="1148"/>
    </row>
    <row r="36" spans="1:8" s="1018" customFormat="1" ht="12.75" x14ac:dyDescent="0.2">
      <c r="A36" s="1097">
        <v>9</v>
      </c>
      <c r="B36" s="1036" t="s">
        <v>1019</v>
      </c>
      <c r="C36" s="1034" t="s">
        <v>1020</v>
      </c>
      <c r="D36" s="1037" t="s">
        <v>239</v>
      </c>
      <c r="E36" s="1696">
        <v>420</v>
      </c>
      <c r="F36" s="2022"/>
      <c r="G36" s="1121">
        <f t="shared" si="0"/>
        <v>0</v>
      </c>
    </row>
    <row r="37" spans="1:8" s="1018" customFormat="1" ht="25.5" x14ac:dyDescent="0.2">
      <c r="A37" s="1097">
        <v>10</v>
      </c>
      <c r="B37" s="1036" t="s">
        <v>1021</v>
      </c>
      <c r="C37" s="1034" t="s">
        <v>1022</v>
      </c>
      <c r="D37" s="1037" t="s">
        <v>231</v>
      </c>
      <c r="E37" s="1696">
        <v>52</v>
      </c>
      <c r="F37" s="2022"/>
      <c r="G37" s="1121">
        <f t="shared" si="0"/>
        <v>0</v>
      </c>
    </row>
    <row r="38" spans="1:8" s="1018" customFormat="1" ht="12.75" x14ac:dyDescent="0.2">
      <c r="A38" s="1687">
        <v>11</v>
      </c>
      <c r="B38" s="1103" t="s">
        <v>2653</v>
      </c>
      <c r="C38" s="1104" t="s">
        <v>2654</v>
      </c>
      <c r="D38" s="1105" t="s">
        <v>231</v>
      </c>
      <c r="E38" s="1694">
        <v>138</v>
      </c>
      <c r="F38" s="2022"/>
      <c r="G38" s="1121">
        <f t="shared" si="0"/>
        <v>0</v>
      </c>
    </row>
    <row r="39" spans="1:8" s="1018" customFormat="1" ht="12.75" x14ac:dyDescent="0.2">
      <c r="A39" s="1095"/>
      <c r="B39" s="1033">
        <v>13</v>
      </c>
      <c r="C39" s="1651" t="s">
        <v>33</v>
      </c>
      <c r="D39" s="1069"/>
      <c r="E39" s="1697"/>
      <c r="F39" s="2023"/>
      <c r="G39" s="1148"/>
    </row>
    <row r="40" spans="1:8" s="1018" customFormat="1" ht="12.75" x14ac:dyDescent="0.2">
      <c r="A40" s="1095"/>
      <c r="B40" s="1033">
        <v>131</v>
      </c>
      <c r="C40" s="1651" t="s">
        <v>1023</v>
      </c>
      <c r="D40" s="1069"/>
      <c r="E40" s="1697"/>
      <c r="F40" s="2023"/>
      <c r="G40" s="1148"/>
    </row>
    <row r="41" spans="1:8" s="1018" customFormat="1" ht="38.25" x14ac:dyDescent="0.2">
      <c r="A41" s="1097">
        <v>12</v>
      </c>
      <c r="B41" s="1036" t="s">
        <v>1024</v>
      </c>
      <c r="C41" s="2099" t="s">
        <v>2655</v>
      </c>
      <c r="D41" s="2100" t="s">
        <v>1026</v>
      </c>
      <c r="E41" s="2106">
        <v>1</v>
      </c>
      <c r="F41" s="2105">
        <v>10000</v>
      </c>
      <c r="G41" s="1121">
        <f t="shared" si="0"/>
        <v>10000</v>
      </c>
      <c r="H41" s="1127"/>
    </row>
    <row r="42" spans="1:8" s="1018" customFormat="1" ht="12.75" x14ac:dyDescent="0.2">
      <c r="A42" s="1095"/>
      <c r="B42" s="1033">
        <v>132</v>
      </c>
      <c r="C42" s="1651" t="s">
        <v>1027</v>
      </c>
      <c r="D42" s="1069"/>
      <c r="E42" s="1697"/>
      <c r="F42" s="2023"/>
      <c r="G42" s="1148"/>
    </row>
    <row r="43" spans="1:8" s="1018" customFormat="1" ht="38.25" x14ac:dyDescent="0.2">
      <c r="A43" s="1097">
        <v>13</v>
      </c>
      <c r="B43" s="1036" t="s">
        <v>1028</v>
      </c>
      <c r="C43" s="1034" t="s">
        <v>2656</v>
      </c>
      <c r="D43" s="1037" t="s">
        <v>231</v>
      </c>
      <c r="E43" s="1696">
        <v>80</v>
      </c>
      <c r="F43" s="2022"/>
      <c r="G43" s="1121">
        <f t="shared" si="0"/>
        <v>0</v>
      </c>
    </row>
    <row r="44" spans="1:8" s="1018" customFormat="1" ht="38.25" x14ac:dyDescent="0.2">
      <c r="A44" s="1097">
        <v>14</v>
      </c>
      <c r="B44" s="1036" t="s">
        <v>2567</v>
      </c>
      <c r="C44" s="1034" t="s">
        <v>2657</v>
      </c>
      <c r="D44" s="1037" t="s">
        <v>239</v>
      </c>
      <c r="E44" s="1696">
        <v>120</v>
      </c>
      <c r="F44" s="2022"/>
      <c r="G44" s="1121">
        <f t="shared" si="0"/>
        <v>0</v>
      </c>
    </row>
    <row r="45" spans="1:8" s="1018" customFormat="1" ht="38.25" x14ac:dyDescent="0.2">
      <c r="A45" s="1097">
        <v>15</v>
      </c>
      <c r="B45" s="1036" t="s">
        <v>1032</v>
      </c>
      <c r="C45" s="1034" t="s">
        <v>2658</v>
      </c>
      <c r="D45" s="1037" t="s">
        <v>239</v>
      </c>
      <c r="E45" s="1696">
        <v>380</v>
      </c>
      <c r="F45" s="2022"/>
      <c r="G45" s="1121">
        <f t="shared" si="0"/>
        <v>0</v>
      </c>
    </row>
    <row r="46" spans="1:8" s="1018" customFormat="1" ht="25.5" x14ac:dyDescent="0.2">
      <c r="A46" s="1097">
        <v>16</v>
      </c>
      <c r="B46" s="1103" t="s">
        <v>2659</v>
      </c>
      <c r="C46" s="1104" t="s">
        <v>2660</v>
      </c>
      <c r="D46" s="1105" t="s">
        <v>231</v>
      </c>
      <c r="E46" s="1694">
        <v>95</v>
      </c>
      <c r="F46" s="2022"/>
      <c r="G46" s="1121">
        <f t="shared" si="0"/>
        <v>0</v>
      </c>
    </row>
    <row r="47" spans="1:8" s="1018" customFormat="1" ht="12.75" x14ac:dyDescent="0.2">
      <c r="A47" s="1095"/>
      <c r="B47" s="1033">
        <v>133</v>
      </c>
      <c r="C47" s="1651" t="s">
        <v>1034</v>
      </c>
      <c r="D47" s="1069"/>
      <c r="E47" s="1697"/>
      <c r="F47" s="2023"/>
      <c r="G47" s="1148"/>
    </row>
    <row r="48" spans="1:8" s="1018" customFormat="1" ht="12.75" x14ac:dyDescent="0.2">
      <c r="A48" s="1097">
        <v>17</v>
      </c>
      <c r="B48" s="1036" t="s">
        <v>913</v>
      </c>
      <c r="C48" s="1034" t="s">
        <v>914</v>
      </c>
      <c r="D48" s="1037" t="s">
        <v>15</v>
      </c>
      <c r="E48" s="1696">
        <v>1</v>
      </c>
      <c r="F48" s="2022"/>
      <c r="G48" s="1121">
        <f t="shared" si="0"/>
        <v>0</v>
      </c>
    </row>
    <row r="49" spans="1:79" s="1018" customFormat="1" ht="25.5" x14ac:dyDescent="0.2">
      <c r="A49" s="1097">
        <v>18</v>
      </c>
      <c r="B49" s="1036" t="s">
        <v>1035</v>
      </c>
      <c r="C49" s="1034" t="s">
        <v>1036</v>
      </c>
      <c r="D49" s="1037" t="s">
        <v>15</v>
      </c>
      <c r="E49" s="1696">
        <v>1</v>
      </c>
      <c r="F49" s="2022"/>
      <c r="G49" s="1121">
        <f t="shared" si="0"/>
        <v>0</v>
      </c>
    </row>
    <row r="50" spans="1:79" s="1018" customFormat="1" ht="12.75" x14ac:dyDescent="0.2">
      <c r="A50" s="1095"/>
      <c r="B50" s="1033">
        <v>14</v>
      </c>
      <c r="C50" s="1651" t="s">
        <v>1037</v>
      </c>
      <c r="D50" s="1069"/>
      <c r="E50" s="1697"/>
      <c r="F50" s="2023"/>
      <c r="G50" s="1148"/>
    </row>
    <row r="51" spans="1:79" s="1018" customFormat="1" ht="25.5" x14ac:dyDescent="0.2">
      <c r="A51" s="1097">
        <v>19</v>
      </c>
      <c r="B51" s="1036" t="s">
        <v>2661</v>
      </c>
      <c r="C51" s="1034" t="s">
        <v>2307</v>
      </c>
      <c r="D51" s="1037" t="s">
        <v>231</v>
      </c>
      <c r="E51" s="1696">
        <v>138</v>
      </c>
      <c r="F51" s="2022"/>
      <c r="G51" s="1121">
        <f t="shared" si="0"/>
        <v>0</v>
      </c>
    </row>
    <row r="52" spans="1:79" s="1018" customFormat="1" ht="51" x14ac:dyDescent="0.2">
      <c r="A52" s="1097">
        <v>20</v>
      </c>
      <c r="B52" s="1036" t="s">
        <v>1040</v>
      </c>
      <c r="C52" s="1034" t="s">
        <v>1616</v>
      </c>
      <c r="D52" s="1037" t="s">
        <v>239</v>
      </c>
      <c r="E52" s="1696">
        <v>420</v>
      </c>
      <c r="F52" s="2022"/>
      <c r="G52" s="1121">
        <f t="shared" si="0"/>
        <v>0</v>
      </c>
    </row>
    <row r="53" spans="1:79" s="1018" customFormat="1" ht="51" x14ac:dyDescent="0.2">
      <c r="A53" s="1097">
        <v>21</v>
      </c>
      <c r="B53" s="1036" t="s">
        <v>1041</v>
      </c>
      <c r="C53" s="1034" t="s">
        <v>1617</v>
      </c>
      <c r="D53" s="1037" t="s">
        <v>239</v>
      </c>
      <c r="E53" s="1696">
        <v>80</v>
      </c>
      <c r="F53" s="2022"/>
      <c r="G53" s="1121">
        <f t="shared" si="0"/>
        <v>0</v>
      </c>
    </row>
    <row r="54" spans="1:79" s="1018" customFormat="1" ht="51" x14ac:dyDescent="0.2">
      <c r="A54" s="1097">
        <v>22</v>
      </c>
      <c r="B54" s="1036" t="s">
        <v>1043</v>
      </c>
      <c r="C54" s="1034" t="s">
        <v>1619</v>
      </c>
      <c r="D54" s="1037" t="s">
        <v>239</v>
      </c>
      <c r="E54" s="1696">
        <v>95</v>
      </c>
      <c r="F54" s="2022"/>
      <c r="G54" s="1121">
        <f t="shared" si="0"/>
        <v>0</v>
      </c>
    </row>
    <row r="55" spans="1:79" s="1018" customFormat="1" ht="63.75" x14ac:dyDescent="0.2">
      <c r="A55" s="1097">
        <v>23</v>
      </c>
      <c r="B55" s="1036" t="s">
        <v>1044</v>
      </c>
      <c r="C55" s="1034" t="s">
        <v>1620</v>
      </c>
      <c r="D55" s="1037" t="s">
        <v>239</v>
      </c>
      <c r="E55" s="1696">
        <v>104</v>
      </c>
      <c r="F55" s="2022"/>
      <c r="G55" s="1121">
        <f t="shared" si="0"/>
        <v>0</v>
      </c>
    </row>
    <row r="56" spans="1:79" s="1018" customFormat="1" ht="12.75" x14ac:dyDescent="0.2">
      <c r="A56" s="1097">
        <v>24</v>
      </c>
      <c r="B56" s="1036" t="s">
        <v>2662</v>
      </c>
      <c r="C56" s="1034" t="s">
        <v>2663</v>
      </c>
      <c r="D56" s="1037" t="s">
        <v>15</v>
      </c>
      <c r="E56" s="1696">
        <v>20</v>
      </c>
      <c r="F56" s="2022"/>
      <c r="G56" s="1121">
        <f t="shared" si="0"/>
        <v>0</v>
      </c>
    </row>
    <row r="57" spans="1:79" s="1018" customFormat="1" ht="12.75" x14ac:dyDescent="0.2">
      <c r="A57" s="1097">
        <v>25</v>
      </c>
      <c r="B57" s="1036" t="s">
        <v>2577</v>
      </c>
      <c r="C57" s="1034" t="s">
        <v>2664</v>
      </c>
      <c r="D57" s="1037" t="s">
        <v>15</v>
      </c>
      <c r="E57" s="1696">
        <v>3</v>
      </c>
      <c r="F57" s="2022"/>
      <c r="G57" s="1121">
        <f t="shared" si="0"/>
        <v>0</v>
      </c>
    </row>
    <row r="58" spans="1:79" s="1018" customFormat="1" ht="25.5" x14ac:dyDescent="0.2">
      <c r="A58" s="1097">
        <v>26</v>
      </c>
      <c r="B58" s="1036" t="s">
        <v>1045</v>
      </c>
      <c r="C58" s="1034" t="s">
        <v>1046</v>
      </c>
      <c r="D58" s="1037" t="s">
        <v>239</v>
      </c>
      <c r="E58" s="1696">
        <v>420</v>
      </c>
      <c r="F58" s="2022"/>
      <c r="G58" s="1121">
        <f t="shared" si="0"/>
        <v>0</v>
      </c>
    </row>
    <row r="59" spans="1:79" s="1018" customFormat="1" ht="25.5" x14ac:dyDescent="0.2">
      <c r="A59" s="1097">
        <v>27</v>
      </c>
      <c r="B59" s="1103" t="s">
        <v>1047</v>
      </c>
      <c r="C59" s="1104" t="s">
        <v>1048</v>
      </c>
      <c r="D59" s="1105" t="s">
        <v>231</v>
      </c>
      <c r="E59" s="1694">
        <v>55</v>
      </c>
      <c r="F59" s="2022"/>
      <c r="G59" s="1121">
        <f t="shared" si="0"/>
        <v>0</v>
      </c>
    </row>
    <row r="60" spans="1:79" s="1018" customFormat="1" ht="25.5" x14ac:dyDescent="0.2">
      <c r="A60" s="1097">
        <v>28</v>
      </c>
      <c r="B60" s="1103" t="s">
        <v>2580</v>
      </c>
      <c r="C60" s="1104" t="s">
        <v>2581</v>
      </c>
      <c r="D60" s="1105" t="s">
        <v>231</v>
      </c>
      <c r="E60" s="1694">
        <v>40.5</v>
      </c>
      <c r="F60" s="2022"/>
      <c r="G60" s="1121">
        <f t="shared" si="0"/>
        <v>0</v>
      </c>
    </row>
    <row r="61" spans="1:79" s="1018" customFormat="1" ht="12.75" x14ac:dyDescent="0.2">
      <c r="A61" s="1094">
        <v>1</v>
      </c>
      <c r="B61" s="947"/>
      <c r="C61" s="948" t="s">
        <v>1636</v>
      </c>
      <c r="D61" s="1068"/>
      <c r="E61" s="1695"/>
      <c r="F61" s="1024"/>
      <c r="G61" s="949">
        <f>SUM(G23:G60)</f>
        <v>10000</v>
      </c>
    </row>
    <row r="62" spans="1:79" s="1018" customFormat="1" ht="12.75" x14ac:dyDescent="0.2">
      <c r="A62" s="1098"/>
      <c r="D62" s="1085"/>
      <c r="E62" s="1122"/>
      <c r="F62" s="1026"/>
      <c r="G62" s="1122"/>
    </row>
    <row r="63" spans="1:79" s="792" customFormat="1" ht="12.75" x14ac:dyDescent="0.2">
      <c r="A63" s="1094">
        <v>2</v>
      </c>
      <c r="B63" s="947"/>
      <c r="C63" s="948" t="s">
        <v>40</v>
      </c>
      <c r="D63" s="1068"/>
      <c r="E63" s="1695"/>
      <c r="F63" s="1024"/>
      <c r="G63" s="949"/>
      <c r="H63" s="969"/>
      <c r="J63" s="793"/>
      <c r="K63" s="794"/>
      <c r="L63" s="795"/>
      <c r="M63" s="793"/>
      <c r="N63" s="793"/>
      <c r="O63" s="793"/>
      <c r="P63" s="793"/>
      <c r="Q63" s="793"/>
      <c r="R63" s="793"/>
      <c r="S63" s="793"/>
      <c r="T63" s="793"/>
      <c r="U63" s="793"/>
      <c r="V63" s="793"/>
      <c r="W63" s="793"/>
      <c r="X63" s="793"/>
      <c r="Y63" s="793"/>
      <c r="Z63" s="793"/>
      <c r="AA63" s="793"/>
      <c r="AB63" s="793"/>
      <c r="AC63" s="793"/>
      <c r="AD63" s="793"/>
      <c r="AE63" s="793"/>
      <c r="AF63" s="793"/>
      <c r="AG63" s="793"/>
      <c r="AH63" s="793"/>
      <c r="AI63" s="793"/>
      <c r="AJ63" s="793"/>
      <c r="AK63" s="793"/>
      <c r="AL63" s="793"/>
      <c r="AM63" s="796"/>
      <c r="AN63" s="796"/>
      <c r="AO63" s="796"/>
      <c r="AP63" s="796"/>
      <c r="AQ63" s="796"/>
      <c r="AR63" s="796"/>
      <c r="AS63" s="796"/>
      <c r="AT63" s="796"/>
      <c r="AU63" s="796"/>
      <c r="AV63" s="796"/>
      <c r="AW63" s="796"/>
      <c r="AX63" s="796"/>
      <c r="AY63" s="796"/>
      <c r="AZ63" s="796"/>
      <c r="BA63" s="796"/>
      <c r="BB63" s="796"/>
      <c r="BC63" s="796"/>
      <c r="BD63" s="796"/>
      <c r="BE63" s="796"/>
      <c r="BF63" s="796"/>
      <c r="BG63" s="796"/>
      <c r="BH63" s="796"/>
      <c r="BI63" s="796"/>
      <c r="BJ63" s="796"/>
      <c r="BK63" s="796"/>
      <c r="BL63" s="796"/>
      <c r="BM63" s="796"/>
      <c r="BN63" s="796"/>
      <c r="BO63" s="796"/>
      <c r="BP63" s="796"/>
      <c r="BQ63" s="796"/>
      <c r="BR63" s="796"/>
      <c r="BS63" s="796"/>
      <c r="BT63" s="796"/>
      <c r="BU63" s="796"/>
      <c r="BV63" s="796"/>
      <c r="BW63" s="796"/>
      <c r="BX63" s="796"/>
      <c r="BY63" s="796"/>
      <c r="BZ63" s="796"/>
      <c r="CA63" s="796"/>
    </row>
    <row r="64" spans="1:79" s="481" customFormat="1" ht="12.75" x14ac:dyDescent="0.2">
      <c r="A64" s="1095"/>
      <c r="B64" s="1033">
        <v>21</v>
      </c>
      <c r="C64" s="1651" t="s">
        <v>42</v>
      </c>
      <c r="D64" s="1069"/>
      <c r="E64" s="954"/>
      <c r="F64" s="1032"/>
      <c r="G64" s="956"/>
      <c r="H64" s="967"/>
      <c r="I64" s="485"/>
      <c r="J64" s="485"/>
      <c r="K64" s="807"/>
      <c r="L64" s="483"/>
      <c r="M64" s="485"/>
      <c r="N64" s="485"/>
      <c r="O64" s="485"/>
      <c r="P64" s="485"/>
      <c r="Q64" s="485"/>
      <c r="R64" s="485"/>
      <c r="S64" s="485"/>
      <c r="T64" s="485"/>
      <c r="U64" s="485"/>
      <c r="V64" s="485"/>
      <c r="W64" s="485"/>
      <c r="X64" s="485"/>
      <c r="Y64" s="485"/>
      <c r="Z64" s="485"/>
      <c r="AA64" s="485"/>
      <c r="AB64" s="485"/>
      <c r="AC64" s="485"/>
      <c r="AD64" s="485"/>
      <c r="AE64" s="485"/>
      <c r="AF64" s="485"/>
      <c r="AG64" s="485"/>
      <c r="AH64" s="485"/>
      <c r="AI64" s="485"/>
      <c r="AJ64" s="485"/>
      <c r="AK64" s="485"/>
      <c r="AL64" s="485"/>
      <c r="AM64" s="500"/>
      <c r="AN64" s="500"/>
      <c r="AO64" s="500"/>
      <c r="AP64" s="500"/>
      <c r="AQ64" s="500"/>
      <c r="AR64" s="500"/>
      <c r="AS64" s="500"/>
      <c r="AT64" s="500"/>
      <c r="AU64" s="500"/>
      <c r="AV64" s="500"/>
      <c r="AW64" s="500"/>
      <c r="AX64" s="500"/>
      <c r="AY64" s="500"/>
      <c r="AZ64" s="500"/>
      <c r="BA64" s="500"/>
      <c r="BB64" s="500"/>
      <c r="BC64" s="500"/>
      <c r="BD64" s="500"/>
      <c r="BE64" s="500"/>
      <c r="BF64" s="500"/>
      <c r="BG64" s="500"/>
      <c r="BH64" s="500"/>
      <c r="BI64" s="500"/>
      <c r="BJ64" s="500"/>
      <c r="BK64" s="500"/>
      <c r="BL64" s="500"/>
      <c r="BM64" s="500"/>
      <c r="BN64" s="500"/>
      <c r="BO64" s="500"/>
      <c r="BP64" s="500"/>
      <c r="BQ64" s="500"/>
      <c r="BR64" s="500"/>
      <c r="BS64" s="500"/>
      <c r="BT64" s="500"/>
      <c r="BU64" s="500"/>
      <c r="BV64" s="500"/>
      <c r="BW64" s="500"/>
      <c r="BX64" s="500"/>
      <c r="BY64" s="500"/>
      <c r="BZ64" s="500"/>
      <c r="CA64" s="500"/>
    </row>
    <row r="65" spans="1:79" s="522" customFormat="1" ht="38.25" x14ac:dyDescent="0.2">
      <c r="A65" s="1096">
        <v>1</v>
      </c>
      <c r="B65" s="1012" t="s">
        <v>2582</v>
      </c>
      <c r="C65" s="524" t="s">
        <v>2665</v>
      </c>
      <c r="D65" s="1075" t="s">
        <v>243</v>
      </c>
      <c r="E65" s="1055">
        <v>104</v>
      </c>
      <c r="F65" s="2022"/>
      <c r="G65" s="1121">
        <f t="shared" ref="G65" si="1">ROUND(E65*F65,2)</f>
        <v>0</v>
      </c>
      <c r="H65" s="1013"/>
      <c r="I65" s="1014"/>
      <c r="J65" s="1014"/>
      <c r="K65" s="1015"/>
      <c r="L65" s="1016"/>
      <c r="M65" s="1014"/>
      <c r="N65" s="1014"/>
      <c r="O65" s="1014"/>
      <c r="P65" s="1014"/>
      <c r="Q65" s="1014"/>
      <c r="R65" s="1014"/>
      <c r="S65" s="1014"/>
      <c r="T65" s="1014"/>
      <c r="U65" s="1014"/>
      <c r="V65" s="1014"/>
      <c r="W65" s="1014"/>
      <c r="X65" s="1014"/>
      <c r="Y65" s="1014"/>
      <c r="Z65" s="1014"/>
      <c r="AA65" s="1014"/>
      <c r="AB65" s="1014"/>
      <c r="AC65" s="1014"/>
      <c r="AD65" s="1014"/>
      <c r="AE65" s="1014"/>
      <c r="AF65" s="1014"/>
      <c r="AG65" s="1014"/>
      <c r="AH65" s="1014"/>
      <c r="AI65" s="1014"/>
      <c r="AJ65" s="1014"/>
      <c r="AK65" s="1014"/>
      <c r="AL65" s="1014"/>
      <c r="AM65" s="1017"/>
      <c r="AN65" s="1017"/>
      <c r="AO65" s="1017"/>
      <c r="AP65" s="1017"/>
      <c r="AQ65" s="1017"/>
      <c r="AR65" s="1017"/>
      <c r="AS65" s="1017"/>
      <c r="AT65" s="1017"/>
      <c r="AU65" s="1017"/>
      <c r="AV65" s="1017"/>
      <c r="AW65" s="1017"/>
      <c r="AX65" s="1017"/>
      <c r="AY65" s="1017"/>
      <c r="AZ65" s="1017"/>
      <c r="BA65" s="1017"/>
      <c r="BB65" s="1017"/>
      <c r="BC65" s="1017"/>
      <c r="BD65" s="1017"/>
      <c r="BE65" s="1017"/>
      <c r="BF65" s="1017"/>
      <c r="BG65" s="1017"/>
      <c r="BH65" s="1017"/>
      <c r="BI65" s="1017"/>
      <c r="BJ65" s="1017"/>
      <c r="BK65" s="1017"/>
      <c r="BL65" s="1017"/>
      <c r="BM65" s="1017"/>
      <c r="BN65" s="1017"/>
      <c r="BO65" s="1017"/>
      <c r="BP65" s="1017"/>
      <c r="BQ65" s="1017"/>
      <c r="BR65" s="1017"/>
      <c r="BS65" s="1017"/>
      <c r="BT65" s="1017"/>
      <c r="BU65" s="1017"/>
      <c r="BV65" s="1017"/>
      <c r="BW65" s="1017"/>
      <c r="BX65" s="1017"/>
      <c r="BY65" s="1017"/>
      <c r="BZ65" s="1017"/>
      <c r="CA65" s="1017"/>
    </row>
    <row r="66" spans="1:79" s="522" customFormat="1" ht="12.75" x14ac:dyDescent="0.2">
      <c r="A66" s="1686">
        <v>2</v>
      </c>
      <c r="B66" s="1701" t="s">
        <v>2666</v>
      </c>
      <c r="C66" s="1702" t="s">
        <v>2669</v>
      </c>
      <c r="D66" s="1703" t="s">
        <v>239</v>
      </c>
      <c r="E66" s="1052">
        <v>160</v>
      </c>
      <c r="F66" s="2022"/>
      <c r="G66" s="1121">
        <f t="shared" ref="G66:G69" si="2">ROUND(E66*F66,2)</f>
        <v>0</v>
      </c>
      <c r="H66" s="1013"/>
      <c r="I66" s="1014"/>
      <c r="J66" s="1014"/>
      <c r="K66" s="1015"/>
      <c r="L66" s="1016"/>
      <c r="M66" s="1014"/>
      <c r="N66" s="1014"/>
      <c r="O66" s="1014"/>
      <c r="P66" s="1014"/>
      <c r="Q66" s="1014"/>
      <c r="R66" s="1014"/>
      <c r="S66" s="1014"/>
      <c r="T66" s="1014"/>
      <c r="U66" s="1014"/>
      <c r="V66" s="1014"/>
      <c r="W66" s="1014"/>
      <c r="X66" s="1014"/>
      <c r="Y66" s="1014"/>
      <c r="Z66" s="1014"/>
      <c r="AA66" s="1014"/>
      <c r="AB66" s="1014"/>
      <c r="AC66" s="1014"/>
      <c r="AD66" s="1014"/>
      <c r="AE66" s="1014"/>
      <c r="AF66" s="1014"/>
      <c r="AG66" s="1014"/>
      <c r="AH66" s="1014"/>
      <c r="AI66" s="1014"/>
      <c r="AJ66" s="1014"/>
      <c r="AK66" s="1014"/>
      <c r="AL66" s="1014"/>
      <c r="AM66" s="1017"/>
      <c r="AN66" s="1017"/>
      <c r="AO66" s="1017"/>
      <c r="AP66" s="1017"/>
      <c r="AQ66" s="1017"/>
      <c r="AR66" s="1017"/>
      <c r="AS66" s="1017"/>
      <c r="AT66" s="1017"/>
      <c r="AU66" s="1017"/>
      <c r="AV66" s="1017"/>
      <c r="AW66" s="1017"/>
      <c r="AX66" s="1017"/>
      <c r="AY66" s="1017"/>
      <c r="AZ66" s="1017"/>
      <c r="BA66" s="1017"/>
      <c r="BB66" s="1017"/>
      <c r="BC66" s="1017"/>
      <c r="BD66" s="1017"/>
      <c r="BE66" s="1017"/>
      <c r="BF66" s="1017"/>
      <c r="BG66" s="1017"/>
      <c r="BH66" s="1017"/>
      <c r="BI66" s="1017"/>
      <c r="BJ66" s="1017"/>
      <c r="BK66" s="1017"/>
      <c r="BL66" s="1017"/>
      <c r="BM66" s="1017"/>
      <c r="BN66" s="1017"/>
      <c r="BO66" s="1017"/>
      <c r="BP66" s="1017"/>
      <c r="BQ66" s="1017"/>
      <c r="BR66" s="1017"/>
      <c r="BS66" s="1017"/>
      <c r="BT66" s="1017"/>
      <c r="BU66" s="1017"/>
      <c r="BV66" s="1017"/>
      <c r="BW66" s="1017"/>
      <c r="BX66" s="1017"/>
      <c r="BY66" s="1017"/>
      <c r="BZ66" s="1017"/>
      <c r="CA66" s="1017"/>
    </row>
    <row r="67" spans="1:79" s="522" customFormat="1" ht="12.75" x14ac:dyDescent="0.2">
      <c r="A67" s="1686">
        <v>3</v>
      </c>
      <c r="B67" s="1701" t="s">
        <v>2667</v>
      </c>
      <c r="C67" s="1702" t="s">
        <v>2668</v>
      </c>
      <c r="D67" s="1703" t="s">
        <v>239</v>
      </c>
      <c r="E67" s="1052">
        <v>160</v>
      </c>
      <c r="F67" s="2022"/>
      <c r="G67" s="1121">
        <f t="shared" si="2"/>
        <v>0</v>
      </c>
      <c r="H67" s="1013"/>
      <c r="I67" s="1014"/>
      <c r="J67" s="1014"/>
      <c r="K67" s="1015"/>
      <c r="L67" s="1016"/>
      <c r="M67" s="1014"/>
      <c r="N67" s="1014"/>
      <c r="O67" s="1014"/>
      <c r="P67" s="1014"/>
      <c r="Q67" s="1014"/>
      <c r="R67" s="1014"/>
      <c r="S67" s="1014"/>
      <c r="T67" s="1014"/>
      <c r="U67" s="1014"/>
      <c r="V67" s="1014"/>
      <c r="W67" s="1014"/>
      <c r="X67" s="1014"/>
      <c r="Y67" s="1014"/>
      <c r="Z67" s="1014"/>
      <c r="AA67" s="1014"/>
      <c r="AB67" s="1014"/>
      <c r="AC67" s="1014"/>
      <c r="AD67" s="1014"/>
      <c r="AE67" s="1014"/>
      <c r="AF67" s="1014"/>
      <c r="AG67" s="1014"/>
      <c r="AH67" s="1014"/>
      <c r="AI67" s="1014"/>
      <c r="AJ67" s="1014"/>
      <c r="AK67" s="1014"/>
      <c r="AL67" s="1014"/>
      <c r="AM67" s="1017"/>
      <c r="AN67" s="1017"/>
      <c r="AO67" s="1017"/>
      <c r="AP67" s="1017"/>
      <c r="AQ67" s="1017"/>
      <c r="AR67" s="1017"/>
      <c r="AS67" s="1017"/>
      <c r="AT67" s="1017"/>
      <c r="AU67" s="1017"/>
      <c r="AV67" s="1017"/>
      <c r="AW67" s="1017"/>
      <c r="AX67" s="1017"/>
      <c r="AY67" s="1017"/>
      <c r="AZ67" s="1017"/>
      <c r="BA67" s="1017"/>
      <c r="BB67" s="1017"/>
      <c r="BC67" s="1017"/>
      <c r="BD67" s="1017"/>
      <c r="BE67" s="1017"/>
      <c r="BF67" s="1017"/>
      <c r="BG67" s="1017"/>
      <c r="BH67" s="1017"/>
      <c r="BI67" s="1017"/>
      <c r="BJ67" s="1017"/>
      <c r="BK67" s="1017"/>
      <c r="BL67" s="1017"/>
      <c r="BM67" s="1017"/>
      <c r="BN67" s="1017"/>
      <c r="BO67" s="1017"/>
      <c r="BP67" s="1017"/>
      <c r="BQ67" s="1017"/>
      <c r="BR67" s="1017"/>
      <c r="BS67" s="1017"/>
      <c r="BT67" s="1017"/>
      <c r="BU67" s="1017"/>
      <c r="BV67" s="1017"/>
      <c r="BW67" s="1017"/>
      <c r="BX67" s="1017"/>
      <c r="BY67" s="1017"/>
      <c r="BZ67" s="1017"/>
      <c r="CA67" s="1017"/>
    </row>
    <row r="68" spans="1:79" s="1018" customFormat="1" ht="12.75" x14ac:dyDescent="0.2">
      <c r="A68" s="1095"/>
      <c r="B68" s="1033">
        <v>24</v>
      </c>
      <c r="C68" s="1651" t="s">
        <v>555</v>
      </c>
      <c r="D68" s="1069"/>
      <c r="E68" s="954"/>
      <c r="F68" s="2023"/>
      <c r="G68" s="1148"/>
    </row>
    <row r="69" spans="1:79" s="1018" customFormat="1" ht="25.5" x14ac:dyDescent="0.2">
      <c r="A69" s="1097">
        <v>4</v>
      </c>
      <c r="B69" s="1036" t="s">
        <v>1051</v>
      </c>
      <c r="C69" s="1034" t="s">
        <v>1052</v>
      </c>
      <c r="D69" s="1037" t="s">
        <v>243</v>
      </c>
      <c r="E69" s="1696">
        <v>48</v>
      </c>
      <c r="F69" s="2022"/>
      <c r="G69" s="1121">
        <f t="shared" si="2"/>
        <v>0</v>
      </c>
    </row>
    <row r="70" spans="1:79" s="1018" customFormat="1" ht="12.75" x14ac:dyDescent="0.2">
      <c r="A70" s="1094">
        <v>2</v>
      </c>
      <c r="B70" s="947"/>
      <c r="C70" s="948" t="s">
        <v>1637</v>
      </c>
      <c r="D70" s="1068"/>
      <c r="E70" s="1695"/>
      <c r="F70" s="1024"/>
      <c r="G70" s="949">
        <f>SUM(G65:G69)</f>
        <v>0</v>
      </c>
    </row>
    <row r="71" spans="1:79" s="1018" customFormat="1" ht="12.75" x14ac:dyDescent="0.2">
      <c r="A71" s="1098"/>
      <c r="D71" s="1085"/>
      <c r="E71" s="1122"/>
      <c r="F71" s="1026"/>
      <c r="G71" s="1122"/>
    </row>
    <row r="72" spans="1:79" s="1018" customFormat="1" ht="12.75" x14ac:dyDescent="0.2">
      <c r="A72" s="1094">
        <v>3</v>
      </c>
      <c r="B72" s="947"/>
      <c r="C72" s="948" t="s">
        <v>73</v>
      </c>
      <c r="D72" s="1068"/>
      <c r="E72" s="1695"/>
      <c r="F72" s="1024"/>
      <c r="G72" s="949"/>
    </row>
    <row r="73" spans="1:79" s="1018" customFormat="1" ht="12.75" x14ac:dyDescent="0.2">
      <c r="A73" s="1095"/>
      <c r="B73" s="1033">
        <v>32</v>
      </c>
      <c r="C73" s="1651" t="s">
        <v>84</v>
      </c>
      <c r="D73" s="1069"/>
      <c r="E73" s="954"/>
      <c r="F73" s="1032"/>
      <c r="G73" s="956"/>
    </row>
    <row r="74" spans="1:79" s="1018" customFormat="1" ht="12.75" customHeight="1" x14ac:dyDescent="0.2">
      <c r="A74" s="1095"/>
      <c r="B74" s="1033">
        <v>326</v>
      </c>
      <c r="C74" s="1107" t="s">
        <v>1054</v>
      </c>
      <c r="D74" s="1107"/>
      <c r="E74" s="1706"/>
      <c r="F74" s="1107"/>
      <c r="G74" s="1108"/>
    </row>
    <row r="75" spans="1:79" s="1018" customFormat="1" ht="51" x14ac:dyDescent="0.2">
      <c r="A75" s="1103">
        <v>1</v>
      </c>
      <c r="B75" s="1103" t="s">
        <v>1055</v>
      </c>
      <c r="C75" s="1691" t="s">
        <v>1056</v>
      </c>
      <c r="D75" s="1105" t="s">
        <v>239</v>
      </c>
      <c r="E75" s="1694">
        <v>420</v>
      </c>
      <c r="F75" s="2022"/>
      <c r="G75" s="1121">
        <f t="shared" ref="G75" si="3">ROUND(E75*F75,2)</f>
        <v>0</v>
      </c>
    </row>
    <row r="76" spans="1:79" s="1018" customFormat="1" ht="38.25" x14ac:dyDescent="0.2">
      <c r="A76" s="1103">
        <v>2</v>
      </c>
      <c r="B76" s="1707" t="s">
        <v>1057</v>
      </c>
      <c r="C76" s="1691" t="s">
        <v>1058</v>
      </c>
      <c r="D76" s="1105" t="s">
        <v>239</v>
      </c>
      <c r="E76" s="1694">
        <v>420</v>
      </c>
      <c r="F76" s="2022"/>
      <c r="G76" s="1121">
        <f t="shared" ref="G76:G82" si="4">ROUND(E76*F76,2)</f>
        <v>0</v>
      </c>
    </row>
    <row r="77" spans="1:79" s="1018" customFormat="1" ht="25.5" x14ac:dyDescent="0.2">
      <c r="A77" s="1103">
        <v>3</v>
      </c>
      <c r="B77" s="1707" t="s">
        <v>2587</v>
      </c>
      <c r="C77" s="1691" t="s">
        <v>2588</v>
      </c>
      <c r="D77" s="1105" t="s">
        <v>243</v>
      </c>
      <c r="E77" s="1694">
        <v>60</v>
      </c>
      <c r="F77" s="2022"/>
      <c r="G77" s="1121">
        <f t="shared" si="4"/>
        <v>0</v>
      </c>
    </row>
    <row r="78" spans="1:79" s="1018" customFormat="1" ht="25.5" x14ac:dyDescent="0.2">
      <c r="A78" s="1103">
        <v>4</v>
      </c>
      <c r="B78" s="1707" t="s">
        <v>2589</v>
      </c>
      <c r="C78" s="1691" t="s">
        <v>2590</v>
      </c>
      <c r="D78" s="1105" t="s">
        <v>243</v>
      </c>
      <c r="E78" s="1694">
        <v>10</v>
      </c>
      <c r="F78" s="2022"/>
      <c r="G78" s="1121">
        <f t="shared" si="4"/>
        <v>0</v>
      </c>
    </row>
    <row r="79" spans="1:79" s="1018" customFormat="1" ht="25.5" x14ac:dyDescent="0.2">
      <c r="A79" s="1103">
        <v>5</v>
      </c>
      <c r="B79" s="1707" t="s">
        <v>2591</v>
      </c>
      <c r="C79" s="1691" t="s">
        <v>2592</v>
      </c>
      <c r="D79" s="1105" t="s">
        <v>243</v>
      </c>
      <c r="E79" s="1694">
        <v>3.5</v>
      </c>
      <c r="F79" s="2022"/>
      <c r="G79" s="1121">
        <f t="shared" si="4"/>
        <v>0</v>
      </c>
    </row>
    <row r="80" spans="1:79" s="1018" customFormat="1" ht="25.5" x14ac:dyDescent="0.2">
      <c r="A80" s="1103">
        <v>6</v>
      </c>
      <c r="B80" s="1707" t="s">
        <v>2670</v>
      </c>
      <c r="C80" s="1691" t="s">
        <v>2672</v>
      </c>
      <c r="D80" s="1105" t="s">
        <v>239</v>
      </c>
      <c r="E80" s="1694">
        <v>232</v>
      </c>
      <c r="F80" s="2022"/>
      <c r="G80" s="1121">
        <f t="shared" si="4"/>
        <v>0</v>
      </c>
    </row>
    <row r="81" spans="1:7" s="1018" customFormat="1" ht="25.5" x14ac:dyDescent="0.2">
      <c r="A81" s="1103">
        <v>7</v>
      </c>
      <c r="B81" s="1707" t="s">
        <v>2125</v>
      </c>
      <c r="C81" s="1691" t="s">
        <v>2671</v>
      </c>
      <c r="D81" s="1105" t="s">
        <v>239</v>
      </c>
      <c r="E81" s="1694">
        <v>281</v>
      </c>
      <c r="F81" s="2022"/>
      <c r="G81" s="1121">
        <f t="shared" si="4"/>
        <v>0</v>
      </c>
    </row>
    <row r="82" spans="1:7" s="1018" customFormat="1" ht="25.5" x14ac:dyDescent="0.2">
      <c r="A82" s="1103">
        <v>8</v>
      </c>
      <c r="B82" s="1707" t="s">
        <v>2673</v>
      </c>
      <c r="C82" s="1691" t="s">
        <v>2674</v>
      </c>
      <c r="D82" s="1105" t="s">
        <v>239</v>
      </c>
      <c r="E82" s="1694">
        <v>513</v>
      </c>
      <c r="F82" s="2022"/>
      <c r="G82" s="1121">
        <f t="shared" si="4"/>
        <v>0</v>
      </c>
    </row>
    <row r="83" spans="1:7" s="1018" customFormat="1" ht="12.75" x14ac:dyDescent="0.2">
      <c r="A83" s="1095"/>
      <c r="B83" s="1033">
        <v>35</v>
      </c>
      <c r="C83" s="1651" t="s">
        <v>92</v>
      </c>
      <c r="D83" s="1069"/>
      <c r="E83" s="954"/>
      <c r="F83" s="2024"/>
      <c r="G83" s="956"/>
    </row>
    <row r="84" spans="1:7" s="1018" customFormat="1" ht="12.75" x14ac:dyDescent="0.2">
      <c r="A84" s="1095"/>
      <c r="B84" s="1033">
        <v>352</v>
      </c>
      <c r="C84" s="1107" t="s">
        <v>1059</v>
      </c>
      <c r="D84" s="1107"/>
      <c r="E84" s="1706"/>
      <c r="F84" s="2025"/>
      <c r="G84" s="1123"/>
    </row>
    <row r="85" spans="1:7" s="1018" customFormat="1" ht="25.5" x14ac:dyDescent="0.2">
      <c r="A85" s="1103">
        <v>10</v>
      </c>
      <c r="B85" s="1103" t="s">
        <v>1060</v>
      </c>
      <c r="C85" s="1104" t="s">
        <v>1061</v>
      </c>
      <c r="D85" s="1105" t="s">
        <v>231</v>
      </c>
      <c r="E85" s="1694">
        <v>138</v>
      </c>
      <c r="F85" s="2022"/>
      <c r="G85" s="1121">
        <f t="shared" ref="G85:G86" si="5">ROUND(E85*F85,2)</f>
        <v>0</v>
      </c>
    </row>
    <row r="86" spans="1:7" s="1018" customFormat="1" ht="25.5" x14ac:dyDescent="0.2">
      <c r="A86" s="1098">
        <v>11</v>
      </c>
      <c r="B86" s="1098" t="s">
        <v>1062</v>
      </c>
      <c r="C86" s="1018" t="s">
        <v>1063</v>
      </c>
      <c r="D86" s="1085" t="s">
        <v>231</v>
      </c>
      <c r="E86" s="1122">
        <v>20</v>
      </c>
      <c r="F86" s="2022"/>
      <c r="G86" s="1121">
        <f t="shared" si="5"/>
        <v>0</v>
      </c>
    </row>
    <row r="87" spans="1:7" s="1018" customFormat="1" ht="12.75" x14ac:dyDescent="0.2">
      <c r="A87" s="1094">
        <v>3</v>
      </c>
      <c r="B87" s="947"/>
      <c r="C87" s="948" t="s">
        <v>1638</v>
      </c>
      <c r="D87" s="1068"/>
      <c r="E87" s="1695"/>
      <c r="F87" s="2028"/>
      <c r="G87" s="949">
        <f>SUM(G75:G86)</f>
        <v>0</v>
      </c>
    </row>
    <row r="88" spans="1:7" s="1018" customFormat="1" ht="12.75" x14ac:dyDescent="0.2">
      <c r="A88" s="1098"/>
      <c r="D88" s="1085"/>
      <c r="E88" s="1122"/>
      <c r="F88" s="2033"/>
      <c r="G88" s="1122"/>
    </row>
    <row r="89" spans="1:7" s="1018" customFormat="1" ht="12.75" x14ac:dyDescent="0.2">
      <c r="A89" s="1094">
        <v>4</v>
      </c>
      <c r="B89" s="947"/>
      <c r="C89" s="948" t="s">
        <v>276</v>
      </c>
      <c r="D89" s="1068"/>
      <c r="E89" s="1695"/>
      <c r="F89" s="2028"/>
      <c r="G89" s="949"/>
    </row>
    <row r="90" spans="1:7" s="1018" customFormat="1" ht="12.75" x14ac:dyDescent="0.2">
      <c r="A90" s="1095"/>
      <c r="B90" s="1033">
        <v>41</v>
      </c>
      <c r="C90" s="1705" t="s">
        <v>108</v>
      </c>
      <c r="D90" s="1069"/>
      <c r="E90" s="954"/>
      <c r="F90" s="2024"/>
      <c r="G90" s="956"/>
    </row>
    <row r="91" spans="1:7" s="1018" customFormat="1" ht="51" x14ac:dyDescent="0.2">
      <c r="A91" s="1103">
        <v>1</v>
      </c>
      <c r="B91" s="1103" t="s">
        <v>2605</v>
      </c>
      <c r="C91" s="1104" t="s">
        <v>2675</v>
      </c>
      <c r="D91" s="1105" t="s">
        <v>15</v>
      </c>
      <c r="E91" s="1694">
        <v>3</v>
      </c>
      <c r="F91" s="2022"/>
      <c r="G91" s="1121">
        <f t="shared" ref="G91" si="6">ROUND(E91*F91,2)</f>
        <v>0</v>
      </c>
    </row>
    <row r="92" spans="1:7" s="1018" customFormat="1" ht="25.5" x14ac:dyDescent="0.2">
      <c r="A92" s="1103">
        <v>2</v>
      </c>
      <c r="B92" s="1103" t="s">
        <v>2606</v>
      </c>
      <c r="C92" s="1104" t="s">
        <v>400</v>
      </c>
      <c r="D92" s="1105" t="s">
        <v>15</v>
      </c>
      <c r="E92" s="1694">
        <v>20</v>
      </c>
      <c r="F92" s="2022"/>
      <c r="G92" s="1121">
        <f t="shared" ref="G92" si="7">ROUND(E92*F92,2)</f>
        <v>0</v>
      </c>
    </row>
    <row r="93" spans="1:7" s="1018" customFormat="1" ht="12.75" x14ac:dyDescent="0.2">
      <c r="A93" s="1094">
        <v>4</v>
      </c>
      <c r="B93" s="947"/>
      <c r="C93" s="948" t="s">
        <v>1676</v>
      </c>
      <c r="D93" s="1068"/>
      <c r="E93" s="1695"/>
      <c r="F93" s="2028"/>
      <c r="G93" s="949">
        <f>SUM(G91:G92)</f>
        <v>0</v>
      </c>
    </row>
    <row r="94" spans="1:7" s="1018" customFormat="1" ht="12.75" x14ac:dyDescent="0.2">
      <c r="A94" s="1098"/>
      <c r="D94" s="1085"/>
      <c r="E94" s="1122"/>
      <c r="F94" s="2033"/>
      <c r="G94" s="1122"/>
    </row>
    <row r="95" spans="1:7" s="1018" customFormat="1" ht="12.75" x14ac:dyDescent="0.2">
      <c r="A95" s="1094">
        <v>5</v>
      </c>
      <c r="B95" s="947"/>
      <c r="C95" s="948" t="s">
        <v>265</v>
      </c>
      <c r="D95" s="1068"/>
      <c r="E95" s="1695"/>
      <c r="F95" s="2028"/>
      <c r="G95" s="949"/>
    </row>
    <row r="96" spans="1:7" s="1018" customFormat="1" ht="12.75" x14ac:dyDescent="0.2">
      <c r="A96" s="1095"/>
      <c r="B96" s="1033">
        <v>51</v>
      </c>
      <c r="C96" s="1651" t="s">
        <v>353</v>
      </c>
      <c r="D96" s="1069"/>
      <c r="E96" s="954"/>
      <c r="F96" s="2024"/>
      <c r="G96" s="956"/>
    </row>
    <row r="97" spans="1:7" s="1018" customFormat="1" ht="25.5" x14ac:dyDescent="0.2">
      <c r="A97" s="1109">
        <v>1</v>
      </c>
      <c r="B97" s="1103" t="s">
        <v>2676</v>
      </c>
      <c r="C97" s="1104" t="s">
        <v>1176</v>
      </c>
      <c r="D97" s="1105" t="s">
        <v>239</v>
      </c>
      <c r="E97" s="1694">
        <v>146</v>
      </c>
      <c r="F97" s="2022"/>
      <c r="G97" s="1121">
        <f t="shared" ref="G97" si="8">ROUND(E97*F97,2)</f>
        <v>0</v>
      </c>
    </row>
    <row r="98" spans="1:7" s="1018" customFormat="1" ht="25.5" x14ac:dyDescent="0.2">
      <c r="A98" s="1109">
        <v>2</v>
      </c>
      <c r="B98" s="1103" t="s">
        <v>2614</v>
      </c>
      <c r="C98" s="1104" t="s">
        <v>2616</v>
      </c>
      <c r="D98" s="1105" t="s">
        <v>231</v>
      </c>
      <c r="E98" s="1694">
        <v>216.4</v>
      </c>
      <c r="F98" s="2022"/>
      <c r="G98" s="1121">
        <f t="shared" ref="G98:G139" si="9">ROUND(E98*F98,2)</f>
        <v>0</v>
      </c>
    </row>
    <row r="99" spans="1:7" s="1018" customFormat="1" ht="25.5" x14ac:dyDescent="0.2">
      <c r="A99" s="1109">
        <v>3</v>
      </c>
      <c r="B99" s="1103" t="s">
        <v>2615</v>
      </c>
      <c r="C99" s="1104" t="s">
        <v>2617</v>
      </c>
      <c r="D99" s="1105" t="s">
        <v>231</v>
      </c>
      <c r="E99" s="1694">
        <v>108.2</v>
      </c>
      <c r="F99" s="2022"/>
      <c r="G99" s="1121">
        <f t="shared" si="9"/>
        <v>0</v>
      </c>
    </row>
    <row r="100" spans="1:7" s="1018" customFormat="1" ht="12.75" x14ac:dyDescent="0.2">
      <c r="A100" s="1110"/>
      <c r="B100" s="1111">
        <v>52</v>
      </c>
      <c r="C100" s="1112" t="s">
        <v>348</v>
      </c>
      <c r="D100" s="1113"/>
      <c r="E100" s="1205"/>
      <c r="F100" s="2023"/>
      <c r="G100" s="1148"/>
    </row>
    <row r="101" spans="1:7" s="1018" customFormat="1" ht="38.25" x14ac:dyDescent="0.2">
      <c r="A101" s="1109">
        <v>4</v>
      </c>
      <c r="B101" s="1103" t="s">
        <v>1070</v>
      </c>
      <c r="C101" s="1104" t="s">
        <v>1071</v>
      </c>
      <c r="D101" s="1105" t="s">
        <v>350</v>
      </c>
      <c r="E101" s="1694">
        <v>5750</v>
      </c>
      <c r="F101" s="2022"/>
      <c r="G101" s="1121">
        <f t="shared" si="9"/>
        <v>0</v>
      </c>
    </row>
    <row r="102" spans="1:7" s="1018" customFormat="1" ht="12.75" x14ac:dyDescent="0.2">
      <c r="A102" s="1110"/>
      <c r="B102" s="1111">
        <v>53</v>
      </c>
      <c r="C102" s="1112" t="s">
        <v>503</v>
      </c>
      <c r="D102" s="1113"/>
      <c r="E102" s="1205"/>
      <c r="F102" s="2023"/>
      <c r="G102" s="1148"/>
    </row>
    <row r="103" spans="1:7" s="1018" customFormat="1" ht="25.5" x14ac:dyDescent="0.2">
      <c r="A103" s="1109">
        <v>5</v>
      </c>
      <c r="B103" s="1103" t="s">
        <v>1075</v>
      </c>
      <c r="C103" s="1691" t="s">
        <v>2958</v>
      </c>
      <c r="D103" s="1105" t="s">
        <v>243</v>
      </c>
      <c r="E103" s="1694">
        <v>54</v>
      </c>
      <c r="F103" s="2022"/>
      <c r="G103" s="1121">
        <f t="shared" si="9"/>
        <v>0</v>
      </c>
    </row>
    <row r="104" spans="1:7" s="1018" customFormat="1" ht="51" x14ac:dyDescent="0.2">
      <c r="A104" s="1109">
        <v>6</v>
      </c>
      <c r="B104" s="1103" t="s">
        <v>1083</v>
      </c>
      <c r="C104" s="1104" t="s">
        <v>2677</v>
      </c>
      <c r="D104" s="1105" t="s">
        <v>243</v>
      </c>
      <c r="E104" s="1694">
        <v>43.8</v>
      </c>
      <c r="F104" s="2022"/>
      <c r="G104" s="1121">
        <f t="shared" si="9"/>
        <v>0</v>
      </c>
    </row>
    <row r="105" spans="1:7" s="1018" customFormat="1" ht="25.5" x14ac:dyDescent="0.2">
      <c r="A105" s="1109">
        <v>7</v>
      </c>
      <c r="B105" s="1103" t="s">
        <v>2626</v>
      </c>
      <c r="C105" s="1104" t="s">
        <v>2627</v>
      </c>
      <c r="D105" s="1105" t="s">
        <v>231</v>
      </c>
      <c r="E105" s="1694">
        <v>328</v>
      </c>
      <c r="F105" s="2022"/>
      <c r="G105" s="1121">
        <f t="shared" si="9"/>
        <v>0</v>
      </c>
    </row>
    <row r="106" spans="1:7" s="1018" customFormat="1" ht="12.75" x14ac:dyDescent="0.2">
      <c r="A106" s="1110"/>
      <c r="B106" s="1111">
        <v>54</v>
      </c>
      <c r="C106" s="1112" t="s">
        <v>269</v>
      </c>
      <c r="D106" s="1113"/>
      <c r="E106" s="1205"/>
      <c r="F106" s="2023"/>
      <c r="G106" s="1148"/>
    </row>
    <row r="107" spans="1:7" s="1018" customFormat="1" ht="25.5" x14ac:dyDescent="0.2">
      <c r="A107" s="1109">
        <v>8</v>
      </c>
      <c r="B107" s="1103" t="s">
        <v>1087</v>
      </c>
      <c r="C107" s="1104" t="s">
        <v>2678</v>
      </c>
      <c r="D107" s="1105" t="s">
        <v>239</v>
      </c>
      <c r="E107" s="1694">
        <v>440</v>
      </c>
      <c r="F107" s="2022"/>
      <c r="G107" s="1121">
        <f t="shared" si="9"/>
        <v>0</v>
      </c>
    </row>
    <row r="108" spans="1:7" s="1018" customFormat="1" ht="12.75" x14ac:dyDescent="0.2">
      <c r="A108" s="1109">
        <v>9</v>
      </c>
      <c r="B108" s="1103" t="s">
        <v>1089</v>
      </c>
      <c r="C108" s="1104" t="s">
        <v>456</v>
      </c>
      <c r="D108" s="1105" t="s">
        <v>239</v>
      </c>
      <c r="E108" s="1694">
        <v>110</v>
      </c>
      <c r="F108" s="2022"/>
      <c r="G108" s="1121">
        <f t="shared" si="9"/>
        <v>0</v>
      </c>
    </row>
    <row r="109" spans="1:7" s="1018" customFormat="1" ht="12.75" x14ac:dyDescent="0.2">
      <c r="A109" s="1110"/>
      <c r="B109" s="1111">
        <v>55</v>
      </c>
      <c r="C109" s="1112" t="s">
        <v>534</v>
      </c>
      <c r="D109" s="1113"/>
      <c r="E109" s="1205"/>
      <c r="F109" s="2023"/>
      <c r="G109" s="1148"/>
    </row>
    <row r="110" spans="1:7" s="1018" customFormat="1" ht="38.25" x14ac:dyDescent="0.2">
      <c r="A110" s="1109">
        <v>10</v>
      </c>
      <c r="B110" s="1103" t="s">
        <v>1090</v>
      </c>
      <c r="C110" s="1104" t="s">
        <v>1622</v>
      </c>
      <c r="D110" s="1105" t="s">
        <v>239</v>
      </c>
      <c r="E110" s="1694">
        <v>420</v>
      </c>
      <c r="F110" s="2022"/>
      <c r="G110" s="1121">
        <f t="shared" si="9"/>
        <v>0</v>
      </c>
    </row>
    <row r="111" spans="1:7" s="1018" customFormat="1" ht="51" x14ac:dyDescent="0.2">
      <c r="A111" s="1109">
        <v>11</v>
      </c>
      <c r="B111" s="1103" t="s">
        <v>1091</v>
      </c>
      <c r="C111" s="1104" t="s">
        <v>1623</v>
      </c>
      <c r="D111" s="1105" t="s">
        <v>239</v>
      </c>
      <c r="E111" s="1694">
        <v>420</v>
      </c>
      <c r="F111" s="2022"/>
      <c r="G111" s="1121">
        <f t="shared" si="9"/>
        <v>0</v>
      </c>
    </row>
    <row r="112" spans="1:7" s="1018" customFormat="1" ht="51" x14ac:dyDescent="0.2">
      <c r="A112" s="1109">
        <v>12</v>
      </c>
      <c r="B112" s="1103" t="s">
        <v>1093</v>
      </c>
      <c r="C112" s="1104" t="s">
        <v>2679</v>
      </c>
      <c r="D112" s="1105" t="s">
        <v>239</v>
      </c>
      <c r="E112" s="1694">
        <v>260</v>
      </c>
      <c r="F112" s="2022"/>
      <c r="G112" s="1121">
        <f t="shared" si="9"/>
        <v>0</v>
      </c>
    </row>
    <row r="113" spans="1:7" s="1018" customFormat="1" ht="63.75" x14ac:dyDescent="0.2">
      <c r="A113" s="1109">
        <v>13</v>
      </c>
      <c r="B113" s="1103" t="s">
        <v>1097</v>
      </c>
      <c r="C113" s="1104" t="s">
        <v>2680</v>
      </c>
      <c r="D113" s="1105" t="s">
        <v>239</v>
      </c>
      <c r="E113" s="1694">
        <v>12</v>
      </c>
      <c r="F113" s="2022"/>
      <c r="G113" s="1121">
        <f t="shared" si="9"/>
        <v>0</v>
      </c>
    </row>
    <row r="114" spans="1:7" s="1018" customFormat="1" ht="76.5" x14ac:dyDescent="0.2">
      <c r="A114" s="1109">
        <v>14</v>
      </c>
      <c r="B114" s="1103" t="s">
        <v>1098</v>
      </c>
      <c r="C114" s="1104" t="s">
        <v>2681</v>
      </c>
      <c r="D114" s="1105" t="s">
        <v>239</v>
      </c>
      <c r="E114" s="1694">
        <v>22</v>
      </c>
      <c r="F114" s="2022"/>
      <c r="G114" s="1121">
        <f t="shared" si="9"/>
        <v>0</v>
      </c>
    </row>
    <row r="115" spans="1:7" s="1018" customFormat="1" ht="51" x14ac:dyDescent="0.2">
      <c r="A115" s="1109">
        <v>15</v>
      </c>
      <c r="B115" s="1103" t="s">
        <v>1099</v>
      </c>
      <c r="C115" s="1104" t="s">
        <v>1629</v>
      </c>
      <c r="D115" s="1105" t="s">
        <v>239</v>
      </c>
      <c r="E115" s="1694">
        <v>44</v>
      </c>
      <c r="F115" s="2022"/>
      <c r="G115" s="1121">
        <f t="shared" si="9"/>
        <v>0</v>
      </c>
    </row>
    <row r="116" spans="1:7" s="1018" customFormat="1" ht="51" x14ac:dyDescent="0.2">
      <c r="A116" s="1109">
        <v>16</v>
      </c>
      <c r="B116" s="1103" t="s">
        <v>1100</v>
      </c>
      <c r="C116" s="1104" t="s">
        <v>1630</v>
      </c>
      <c r="D116" s="1105" t="s">
        <v>239</v>
      </c>
      <c r="E116" s="1694">
        <v>12</v>
      </c>
      <c r="F116" s="2022"/>
      <c r="G116" s="1121">
        <f t="shared" si="9"/>
        <v>0</v>
      </c>
    </row>
    <row r="117" spans="1:7" s="1018" customFormat="1" ht="51" x14ac:dyDescent="0.2">
      <c r="A117" s="1109">
        <v>17</v>
      </c>
      <c r="B117" s="1103" t="s">
        <v>1101</v>
      </c>
      <c r="C117" s="1104" t="s">
        <v>1631</v>
      </c>
      <c r="D117" s="1105" t="s">
        <v>239</v>
      </c>
      <c r="E117" s="1694">
        <v>22</v>
      </c>
      <c r="F117" s="2022"/>
      <c r="G117" s="1121">
        <f t="shared" si="9"/>
        <v>0</v>
      </c>
    </row>
    <row r="118" spans="1:7" s="1018" customFormat="1" ht="51" x14ac:dyDescent="0.2">
      <c r="A118" s="1109">
        <v>18</v>
      </c>
      <c r="B118" s="1103" t="s">
        <v>1102</v>
      </c>
      <c r="C118" s="1104" t="s">
        <v>1632</v>
      </c>
      <c r="D118" s="1105" t="s">
        <v>239</v>
      </c>
      <c r="E118" s="1694">
        <v>120</v>
      </c>
      <c r="F118" s="2022"/>
      <c r="G118" s="1121">
        <f t="shared" si="9"/>
        <v>0</v>
      </c>
    </row>
    <row r="119" spans="1:7" s="1018" customFormat="1" ht="51" x14ac:dyDescent="0.2">
      <c r="A119" s="1109">
        <v>19</v>
      </c>
      <c r="B119" s="1103" t="s">
        <v>1103</v>
      </c>
      <c r="C119" s="1104" t="s">
        <v>1633</v>
      </c>
      <c r="D119" s="1105" t="s">
        <v>239</v>
      </c>
      <c r="E119" s="1694">
        <v>36</v>
      </c>
      <c r="F119" s="2022"/>
      <c r="G119" s="1121">
        <f t="shared" si="9"/>
        <v>0</v>
      </c>
    </row>
    <row r="120" spans="1:7" s="1018" customFormat="1" ht="51" x14ac:dyDescent="0.2">
      <c r="A120" s="1109">
        <v>20</v>
      </c>
      <c r="B120" s="1707" t="s">
        <v>1104</v>
      </c>
      <c r="C120" s="1104" t="s">
        <v>1634</v>
      </c>
      <c r="D120" s="1105" t="s">
        <v>239</v>
      </c>
      <c r="E120" s="1694">
        <v>120</v>
      </c>
      <c r="F120" s="2022"/>
      <c r="G120" s="1121">
        <f t="shared" si="9"/>
        <v>0</v>
      </c>
    </row>
    <row r="121" spans="1:7" s="1018" customFormat="1" ht="25.5" x14ac:dyDescent="0.2">
      <c r="A121" s="1109">
        <v>21</v>
      </c>
      <c r="B121" s="1707" t="s">
        <v>2638</v>
      </c>
      <c r="C121" s="1104" t="s">
        <v>2641</v>
      </c>
      <c r="D121" s="1105" t="s">
        <v>15</v>
      </c>
      <c r="E121" s="1694">
        <v>57</v>
      </c>
      <c r="F121" s="2022"/>
      <c r="G121" s="1121">
        <f t="shared" si="9"/>
        <v>0</v>
      </c>
    </row>
    <row r="122" spans="1:7" s="1018" customFormat="1" ht="165.75" x14ac:dyDescent="0.2">
      <c r="A122" s="1109">
        <v>22</v>
      </c>
      <c r="B122" s="1707" t="s">
        <v>2639</v>
      </c>
      <c r="C122" s="1104" t="s">
        <v>2642</v>
      </c>
      <c r="D122" s="1105" t="s">
        <v>231</v>
      </c>
      <c r="E122" s="1694">
        <v>33.1</v>
      </c>
      <c r="F122" s="2022"/>
      <c r="G122" s="1121">
        <f t="shared" si="9"/>
        <v>0</v>
      </c>
    </row>
    <row r="123" spans="1:7" s="1018" customFormat="1" ht="153" x14ac:dyDescent="0.2">
      <c r="A123" s="1109">
        <v>23</v>
      </c>
      <c r="B123" s="1103" t="s">
        <v>2640</v>
      </c>
      <c r="C123" s="1104" t="s">
        <v>2643</v>
      </c>
      <c r="D123" s="1105" t="s">
        <v>231</v>
      </c>
      <c r="E123" s="1694">
        <v>7.4</v>
      </c>
      <c r="F123" s="2022"/>
      <c r="G123" s="1121">
        <f t="shared" si="9"/>
        <v>0</v>
      </c>
    </row>
    <row r="124" spans="1:7" s="1018" customFormat="1" ht="12.75" x14ac:dyDescent="0.2">
      <c r="A124" s="1110"/>
      <c r="B124" s="1111">
        <v>58</v>
      </c>
      <c r="C124" s="1112" t="s">
        <v>466</v>
      </c>
      <c r="D124" s="1113"/>
      <c r="E124" s="1205"/>
      <c r="F124" s="2023"/>
      <c r="G124" s="1148"/>
    </row>
    <row r="125" spans="1:7" s="1018" customFormat="1" ht="51" x14ac:dyDescent="0.2">
      <c r="A125" s="1109">
        <v>24</v>
      </c>
      <c r="B125" s="1103" t="s">
        <v>2682</v>
      </c>
      <c r="C125" s="1691" t="s">
        <v>2646</v>
      </c>
      <c r="D125" s="1105" t="s">
        <v>231</v>
      </c>
      <c r="E125" s="1694">
        <v>128</v>
      </c>
      <c r="F125" s="2022"/>
      <c r="G125" s="1121">
        <f t="shared" si="9"/>
        <v>0</v>
      </c>
    </row>
    <row r="126" spans="1:7" s="1018" customFormat="1" ht="25.5" x14ac:dyDescent="0.2">
      <c r="A126" s="1687">
        <v>25</v>
      </c>
      <c r="B126" s="1103" t="s">
        <v>1476</v>
      </c>
      <c r="C126" s="1104" t="s">
        <v>1213</v>
      </c>
      <c r="D126" s="1105" t="s">
        <v>15</v>
      </c>
      <c r="E126" s="1694">
        <v>12</v>
      </c>
      <c r="F126" s="2022"/>
      <c r="G126" s="1121">
        <f t="shared" si="9"/>
        <v>0</v>
      </c>
    </row>
    <row r="127" spans="1:7" s="1018" customFormat="1" ht="25.5" x14ac:dyDescent="0.2">
      <c r="A127" s="1109">
        <v>26</v>
      </c>
      <c r="B127" s="1103" t="s">
        <v>1105</v>
      </c>
      <c r="C127" s="1104" t="s">
        <v>1106</v>
      </c>
      <c r="D127" s="1105" t="s">
        <v>15</v>
      </c>
      <c r="E127" s="1694">
        <v>1</v>
      </c>
      <c r="F127" s="2022"/>
      <c r="G127" s="1121">
        <f t="shared" si="9"/>
        <v>0</v>
      </c>
    </row>
    <row r="128" spans="1:7" s="1018" customFormat="1" ht="63.75" x14ac:dyDescent="0.2">
      <c r="A128" s="1687">
        <v>27</v>
      </c>
      <c r="B128" s="1103" t="s">
        <v>2644</v>
      </c>
      <c r="C128" s="1104" t="s">
        <v>2645</v>
      </c>
      <c r="D128" s="1105" t="s">
        <v>350</v>
      </c>
      <c r="E128" s="1694">
        <v>450</v>
      </c>
      <c r="F128" s="2022"/>
      <c r="G128" s="1121">
        <f t="shared" si="9"/>
        <v>0</v>
      </c>
    </row>
    <row r="129" spans="1:7" s="1018" customFormat="1" ht="12.75" x14ac:dyDescent="0.2">
      <c r="A129" s="1110"/>
      <c r="B129" s="1111">
        <v>59</v>
      </c>
      <c r="C129" s="1112" t="s">
        <v>2683</v>
      </c>
      <c r="D129" s="1113"/>
      <c r="E129" s="1205"/>
      <c r="F129" s="2023"/>
      <c r="G129" s="1148"/>
    </row>
    <row r="130" spans="1:7" s="1018" customFormat="1" ht="25.5" x14ac:dyDescent="0.2">
      <c r="A130" s="1687">
        <v>28</v>
      </c>
      <c r="B130" s="1707" t="s">
        <v>2684</v>
      </c>
      <c r="C130" s="1104" t="s">
        <v>2685</v>
      </c>
      <c r="D130" s="1105" t="s">
        <v>231</v>
      </c>
      <c r="E130" s="1694">
        <v>238</v>
      </c>
      <c r="F130" s="2022"/>
      <c r="G130" s="1121">
        <f t="shared" si="9"/>
        <v>0</v>
      </c>
    </row>
    <row r="131" spans="1:7" s="1018" customFormat="1" ht="12.75" x14ac:dyDescent="0.2">
      <c r="A131" s="1687">
        <v>29</v>
      </c>
      <c r="B131" s="1707" t="s">
        <v>2686</v>
      </c>
      <c r="C131" s="1104" t="s">
        <v>2687</v>
      </c>
      <c r="D131" s="1105" t="s">
        <v>231</v>
      </c>
      <c r="E131" s="1694">
        <v>238</v>
      </c>
      <c r="F131" s="2022"/>
      <c r="G131" s="1121">
        <f t="shared" si="9"/>
        <v>0</v>
      </c>
    </row>
    <row r="132" spans="1:7" s="1018" customFormat="1" ht="12.75" x14ac:dyDescent="0.2">
      <c r="A132" s="1687">
        <v>30</v>
      </c>
      <c r="B132" s="1707" t="s">
        <v>2688</v>
      </c>
      <c r="C132" s="1104" t="s">
        <v>2689</v>
      </c>
      <c r="D132" s="1105" t="s">
        <v>231</v>
      </c>
      <c r="E132" s="1694">
        <v>238</v>
      </c>
      <c r="F132" s="2022"/>
      <c r="G132" s="1121">
        <f t="shared" si="9"/>
        <v>0</v>
      </c>
    </row>
    <row r="133" spans="1:7" s="1018" customFormat="1" ht="25.5" x14ac:dyDescent="0.2">
      <c r="A133" s="1687">
        <v>31</v>
      </c>
      <c r="B133" s="1707" t="s">
        <v>2690</v>
      </c>
      <c r="C133" s="1104" t="s">
        <v>2691</v>
      </c>
      <c r="D133" s="1105" t="s">
        <v>231</v>
      </c>
      <c r="E133" s="1694">
        <v>238</v>
      </c>
      <c r="F133" s="2022"/>
      <c r="G133" s="1121">
        <f t="shared" si="9"/>
        <v>0</v>
      </c>
    </row>
    <row r="134" spans="1:7" s="1018" customFormat="1" ht="12.75" x14ac:dyDescent="0.2">
      <c r="A134" s="1110"/>
      <c r="B134" s="1111">
        <v>59</v>
      </c>
      <c r="C134" s="1112" t="s">
        <v>1639</v>
      </c>
      <c r="D134" s="1113"/>
      <c r="E134" s="1205"/>
      <c r="F134" s="2023"/>
      <c r="G134" s="1148"/>
    </row>
    <row r="135" spans="1:7" s="1018" customFormat="1" ht="25.5" x14ac:dyDescent="0.2">
      <c r="A135" s="1109">
        <v>32</v>
      </c>
      <c r="B135" s="1103" t="s">
        <v>1107</v>
      </c>
      <c r="C135" s="1104" t="s">
        <v>1108</v>
      </c>
      <c r="D135" s="1105" t="s">
        <v>239</v>
      </c>
      <c r="E135" s="1694">
        <v>420</v>
      </c>
      <c r="F135" s="2022"/>
      <c r="G135" s="1121">
        <f t="shared" si="9"/>
        <v>0</v>
      </c>
    </row>
    <row r="136" spans="1:7" s="1018" customFormat="1" ht="102" x14ac:dyDescent="0.2">
      <c r="A136" s="1109">
        <v>33</v>
      </c>
      <c r="B136" s="1103" t="s">
        <v>1109</v>
      </c>
      <c r="C136" s="1104" t="s">
        <v>1640</v>
      </c>
      <c r="D136" s="1105" t="s">
        <v>239</v>
      </c>
      <c r="E136" s="1694">
        <v>420</v>
      </c>
      <c r="F136" s="2022"/>
      <c r="G136" s="1121">
        <f t="shared" si="9"/>
        <v>0</v>
      </c>
    </row>
    <row r="137" spans="1:7" s="1018" customFormat="1" ht="51" x14ac:dyDescent="0.2">
      <c r="A137" s="1109">
        <v>34</v>
      </c>
      <c r="B137" s="1103" t="s">
        <v>1110</v>
      </c>
      <c r="C137" s="1104" t="s">
        <v>1111</v>
      </c>
      <c r="D137" s="1105" t="s">
        <v>231</v>
      </c>
      <c r="E137" s="1694">
        <v>115</v>
      </c>
      <c r="F137" s="2022"/>
      <c r="G137" s="1121">
        <f t="shared" si="9"/>
        <v>0</v>
      </c>
    </row>
    <row r="138" spans="1:7" s="1018" customFormat="1" ht="51" x14ac:dyDescent="0.2">
      <c r="A138" s="1109">
        <v>35</v>
      </c>
      <c r="B138" s="1103" t="s">
        <v>1112</v>
      </c>
      <c r="C138" s="1104" t="s">
        <v>1113</v>
      </c>
      <c r="D138" s="1105" t="s">
        <v>231</v>
      </c>
      <c r="E138" s="1694">
        <v>138</v>
      </c>
      <c r="F138" s="2022"/>
      <c r="G138" s="1121">
        <f t="shared" si="9"/>
        <v>0</v>
      </c>
    </row>
    <row r="139" spans="1:7" s="1018" customFormat="1" ht="25.5" x14ac:dyDescent="0.2">
      <c r="A139" s="1109">
        <v>36</v>
      </c>
      <c r="B139" s="1103" t="s">
        <v>2692</v>
      </c>
      <c r="C139" s="1104" t="s">
        <v>2693</v>
      </c>
      <c r="D139" s="1105" t="s">
        <v>231</v>
      </c>
      <c r="E139" s="1694">
        <v>42</v>
      </c>
      <c r="F139" s="2022"/>
      <c r="G139" s="1121">
        <f t="shared" si="9"/>
        <v>0</v>
      </c>
    </row>
    <row r="140" spans="1:7" s="1018" customFormat="1" ht="12.75" x14ac:dyDescent="0.2">
      <c r="A140" s="1115">
        <v>5</v>
      </c>
      <c r="B140" s="963"/>
      <c r="C140" s="964" t="s">
        <v>1641</v>
      </c>
      <c r="D140" s="1116"/>
      <c r="E140" s="1700"/>
      <c r="F140" s="2028"/>
      <c r="G140" s="949">
        <f>SUM(G97:G139)</f>
        <v>0</v>
      </c>
    </row>
    <row r="141" spans="1:7" s="1018" customFormat="1" ht="12.75" x14ac:dyDescent="0.2">
      <c r="A141" s="1098"/>
      <c r="D141" s="1085"/>
      <c r="E141" s="1122"/>
      <c r="F141" s="2033"/>
      <c r="G141" s="1122"/>
    </row>
    <row r="142" spans="1:7" s="1018" customFormat="1" ht="12.75" x14ac:dyDescent="0.2">
      <c r="A142" s="1094">
        <v>6</v>
      </c>
      <c r="B142" s="947"/>
      <c r="C142" s="948" t="s">
        <v>285</v>
      </c>
      <c r="D142" s="1068"/>
      <c r="E142" s="1695"/>
      <c r="F142" s="2028"/>
      <c r="G142" s="949"/>
    </row>
    <row r="143" spans="1:7" s="1018" customFormat="1" ht="12.75" x14ac:dyDescent="0.2">
      <c r="A143" s="1110"/>
      <c r="B143" s="1111">
        <v>62</v>
      </c>
      <c r="C143" s="1112" t="s">
        <v>1907</v>
      </c>
      <c r="D143" s="1113"/>
      <c r="E143" s="1205"/>
      <c r="F143" s="2024"/>
      <c r="G143" s="956"/>
    </row>
    <row r="144" spans="1:7" s="1018" customFormat="1" ht="51" x14ac:dyDescent="0.2">
      <c r="A144" s="1098">
        <v>1</v>
      </c>
      <c r="B144" s="1098" t="s">
        <v>1115</v>
      </c>
      <c r="C144" s="1018" t="s">
        <v>1635</v>
      </c>
      <c r="D144" s="1085" t="s">
        <v>231</v>
      </c>
      <c r="E144" s="1122">
        <v>76</v>
      </c>
      <c r="F144" s="2022"/>
      <c r="G144" s="1121">
        <f t="shared" ref="G144" si="10">ROUND(E144*F144,2)</f>
        <v>0</v>
      </c>
    </row>
    <row r="145" spans="1:7" s="1018" customFormat="1" ht="12.75" x14ac:dyDescent="0.2">
      <c r="A145" s="1094">
        <v>6</v>
      </c>
      <c r="B145" s="947"/>
      <c r="C145" s="948" t="s">
        <v>1643</v>
      </c>
      <c r="D145" s="1068"/>
      <c r="E145" s="1695"/>
      <c r="F145" s="2028"/>
      <c r="G145" s="949">
        <f>SUM(G144:G144)</f>
        <v>0</v>
      </c>
    </row>
    <row r="146" spans="1:7" s="1018" customFormat="1" ht="12.75" x14ac:dyDescent="0.2">
      <c r="A146" s="1098"/>
      <c r="D146" s="1085"/>
      <c r="E146" s="1122"/>
      <c r="F146" s="2033"/>
      <c r="G146" s="1122"/>
    </row>
    <row r="147" spans="1:7" s="1018" customFormat="1" ht="12.75" x14ac:dyDescent="0.2">
      <c r="A147" s="1094">
        <v>7</v>
      </c>
      <c r="B147" s="947"/>
      <c r="C147" s="948" t="s">
        <v>168</v>
      </c>
      <c r="D147" s="1068"/>
      <c r="E147" s="1695"/>
      <c r="F147" s="2028"/>
      <c r="G147" s="949"/>
    </row>
    <row r="148" spans="1:7" s="1018" customFormat="1" ht="12.75" x14ac:dyDescent="0.2">
      <c r="A148" s="1110"/>
      <c r="B148" s="1111">
        <v>79</v>
      </c>
      <c r="C148" s="1112" t="s">
        <v>291</v>
      </c>
      <c r="D148" s="1113"/>
      <c r="E148" s="1205"/>
      <c r="F148" s="2024"/>
      <c r="G148" s="956"/>
    </row>
    <row r="149" spans="1:7" s="1018" customFormat="1" ht="12.75" x14ac:dyDescent="0.2">
      <c r="A149" s="1109"/>
      <c r="B149" s="1104" t="s">
        <v>989</v>
      </c>
      <c r="C149" s="1104" t="s">
        <v>1117</v>
      </c>
      <c r="D149" s="1105" t="s">
        <v>170</v>
      </c>
      <c r="E149" s="1694">
        <v>96</v>
      </c>
      <c r="F149" s="2045">
        <v>45</v>
      </c>
      <c r="G149" s="1121">
        <f t="shared" ref="G149" si="11">ROUND(E149*F149,2)</f>
        <v>4320</v>
      </c>
    </row>
    <row r="150" spans="1:7" s="1018" customFormat="1" ht="25.5" x14ac:dyDescent="0.2">
      <c r="A150" s="1109"/>
      <c r="B150" s="1104" t="s">
        <v>992</v>
      </c>
      <c r="C150" s="1104" t="s">
        <v>1118</v>
      </c>
      <c r="D150" s="1105" t="s">
        <v>435</v>
      </c>
      <c r="E150" s="1694">
        <v>1</v>
      </c>
      <c r="F150" s="2022"/>
      <c r="G150" s="1121">
        <f t="shared" ref="G150:G151" si="12">ROUND(E150*F150,2)</f>
        <v>0</v>
      </c>
    </row>
    <row r="151" spans="1:7" s="1018" customFormat="1" ht="25.5" x14ac:dyDescent="0.2">
      <c r="A151" s="1109"/>
      <c r="B151" s="1104" t="s">
        <v>993</v>
      </c>
      <c r="C151" s="1104" t="s">
        <v>994</v>
      </c>
      <c r="D151" s="1105" t="s">
        <v>435</v>
      </c>
      <c r="E151" s="1694">
        <v>1</v>
      </c>
      <c r="F151" s="2022"/>
      <c r="G151" s="1121">
        <f t="shared" si="12"/>
        <v>0</v>
      </c>
    </row>
    <row r="152" spans="1:7" s="1018" customFormat="1" ht="12.75" x14ac:dyDescent="0.2">
      <c r="A152" s="1094">
        <v>7</v>
      </c>
      <c r="B152" s="947"/>
      <c r="C152" s="948" t="s">
        <v>1644</v>
      </c>
      <c r="D152" s="1068"/>
      <c r="E152" s="1695"/>
      <c r="F152" s="1024"/>
      <c r="G152" s="949">
        <f>SUM(G148:G151)</f>
        <v>4320</v>
      </c>
    </row>
    <row r="153" spans="1:7" s="1018" customFormat="1" ht="12.75" x14ac:dyDescent="0.2">
      <c r="A153" s="1021"/>
      <c r="B153" s="1019"/>
      <c r="C153" s="1020"/>
      <c r="D153" s="1086"/>
      <c r="E153" s="1124"/>
      <c r="F153" s="1027"/>
      <c r="G153" s="1124"/>
    </row>
    <row r="154" spans="1:7" x14ac:dyDescent="0.25">
      <c r="A154" s="1011"/>
      <c r="B154" s="1009"/>
      <c r="C154" s="1010"/>
      <c r="D154" s="1087"/>
      <c r="E154" s="1125"/>
      <c r="F154" s="1028"/>
      <c r="G154" s="1125"/>
    </row>
  </sheetData>
  <dataValidations count="1">
    <dataValidation type="custom" allowBlank="1" showInputMessage="1" showErrorMessage="1" error="Vnos Cena/enoto je dovoljen na dve decimalni mesti." sqref="F65:F69 F75:F82 F85:F86 F91:F92 F97:F139 F144 F149:F151 F23:F60" xr:uid="{BF41C3F8-3F12-48BE-9D50-91D664379B78}">
      <formula1>F23=ROUND(F23,2)</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6AB79-8141-4592-A670-8AF5AE57404E}">
  <sheetPr>
    <tabColor theme="3" tint="0.59999389629810485"/>
  </sheetPr>
  <dimension ref="A1:IR140"/>
  <sheetViews>
    <sheetView topLeftCell="A124" workbookViewId="0">
      <selection activeCell="O142" sqref="O142"/>
    </sheetView>
  </sheetViews>
  <sheetFormatPr defaultRowHeight="15" x14ac:dyDescent="0.25"/>
  <cols>
    <col min="1" max="1" width="5.7109375" style="1099" customWidth="1"/>
    <col min="2" max="2" width="9.7109375" style="1008" customWidth="1"/>
    <col min="3" max="3" width="45.7109375" style="1008" customWidth="1"/>
    <col min="4" max="4" width="6.7109375" style="1088" customWidth="1"/>
    <col min="5" max="5" width="10.7109375" style="1126" customWidth="1"/>
    <col min="6" max="6" width="11.7109375" style="1029" customWidth="1"/>
    <col min="7" max="7" width="12.7109375" style="1126" customWidth="1"/>
    <col min="8" max="256" width="9.140625" style="1008"/>
    <col min="257" max="257" width="7.5703125" style="1008" customWidth="1"/>
    <col min="258" max="258" width="29.85546875" style="1008" customWidth="1"/>
    <col min="259" max="259" width="8.7109375" style="1008" customWidth="1"/>
    <col min="260" max="260" width="12.28515625" style="1008" customWidth="1"/>
    <col min="261" max="261" width="14.5703125" style="1008" customWidth="1"/>
    <col min="262" max="262" width="14.140625" style="1008" customWidth="1"/>
    <col min="263" max="512" width="9.140625" style="1008"/>
    <col min="513" max="513" width="7.5703125" style="1008" customWidth="1"/>
    <col min="514" max="514" width="29.85546875" style="1008" customWidth="1"/>
    <col min="515" max="515" width="8.7109375" style="1008" customWidth="1"/>
    <col min="516" max="516" width="12.28515625" style="1008" customWidth="1"/>
    <col min="517" max="517" width="14.5703125" style="1008" customWidth="1"/>
    <col min="518" max="518" width="14.140625" style="1008" customWidth="1"/>
    <col min="519" max="768" width="9.140625" style="1008"/>
    <col min="769" max="769" width="7.5703125" style="1008" customWidth="1"/>
    <col min="770" max="770" width="29.85546875" style="1008" customWidth="1"/>
    <col min="771" max="771" width="8.7109375" style="1008" customWidth="1"/>
    <col min="772" max="772" width="12.28515625" style="1008" customWidth="1"/>
    <col min="773" max="773" width="14.5703125" style="1008" customWidth="1"/>
    <col min="774" max="774" width="14.140625" style="1008" customWidth="1"/>
    <col min="775" max="1024" width="9.140625" style="1008"/>
    <col min="1025" max="1025" width="7.5703125" style="1008" customWidth="1"/>
    <col min="1026" max="1026" width="29.85546875" style="1008" customWidth="1"/>
    <col min="1027" max="1027" width="8.7109375" style="1008" customWidth="1"/>
    <col min="1028" max="1028" width="12.28515625" style="1008" customWidth="1"/>
    <col min="1029" max="1029" width="14.5703125" style="1008" customWidth="1"/>
    <col min="1030" max="1030" width="14.140625" style="1008" customWidth="1"/>
    <col min="1031" max="1280" width="9.140625" style="1008"/>
    <col min="1281" max="1281" width="7.5703125" style="1008" customWidth="1"/>
    <col min="1282" max="1282" width="29.85546875" style="1008" customWidth="1"/>
    <col min="1283" max="1283" width="8.7109375" style="1008" customWidth="1"/>
    <col min="1284" max="1284" width="12.28515625" style="1008" customWidth="1"/>
    <col min="1285" max="1285" width="14.5703125" style="1008" customWidth="1"/>
    <col min="1286" max="1286" width="14.140625" style="1008" customWidth="1"/>
    <col min="1287" max="1536" width="9.140625" style="1008"/>
    <col min="1537" max="1537" width="7.5703125" style="1008" customWidth="1"/>
    <col min="1538" max="1538" width="29.85546875" style="1008" customWidth="1"/>
    <col min="1539" max="1539" width="8.7109375" style="1008" customWidth="1"/>
    <col min="1540" max="1540" width="12.28515625" style="1008" customWidth="1"/>
    <col min="1541" max="1541" width="14.5703125" style="1008" customWidth="1"/>
    <col min="1542" max="1542" width="14.140625" style="1008" customWidth="1"/>
    <col min="1543" max="1792" width="9.140625" style="1008"/>
    <col min="1793" max="1793" width="7.5703125" style="1008" customWidth="1"/>
    <col min="1794" max="1794" width="29.85546875" style="1008" customWidth="1"/>
    <col min="1795" max="1795" width="8.7109375" style="1008" customWidth="1"/>
    <col min="1796" max="1796" width="12.28515625" style="1008" customWidth="1"/>
    <col min="1797" max="1797" width="14.5703125" style="1008" customWidth="1"/>
    <col min="1798" max="1798" width="14.140625" style="1008" customWidth="1"/>
    <col min="1799" max="2048" width="9.140625" style="1008"/>
    <col min="2049" max="2049" width="7.5703125" style="1008" customWidth="1"/>
    <col min="2050" max="2050" width="29.85546875" style="1008" customWidth="1"/>
    <col min="2051" max="2051" width="8.7109375" style="1008" customWidth="1"/>
    <col min="2052" max="2052" width="12.28515625" style="1008" customWidth="1"/>
    <col min="2053" max="2053" width="14.5703125" style="1008" customWidth="1"/>
    <col min="2054" max="2054" width="14.140625" style="1008" customWidth="1"/>
    <col min="2055" max="2304" width="9.140625" style="1008"/>
    <col min="2305" max="2305" width="7.5703125" style="1008" customWidth="1"/>
    <col min="2306" max="2306" width="29.85546875" style="1008" customWidth="1"/>
    <col min="2307" max="2307" width="8.7109375" style="1008" customWidth="1"/>
    <col min="2308" max="2308" width="12.28515625" style="1008" customWidth="1"/>
    <col min="2309" max="2309" width="14.5703125" style="1008" customWidth="1"/>
    <col min="2310" max="2310" width="14.140625" style="1008" customWidth="1"/>
    <col min="2311" max="2560" width="9.140625" style="1008"/>
    <col min="2561" max="2561" width="7.5703125" style="1008" customWidth="1"/>
    <col min="2562" max="2562" width="29.85546875" style="1008" customWidth="1"/>
    <col min="2563" max="2563" width="8.7109375" style="1008" customWidth="1"/>
    <col min="2564" max="2564" width="12.28515625" style="1008" customWidth="1"/>
    <col min="2565" max="2565" width="14.5703125" style="1008" customWidth="1"/>
    <col min="2566" max="2566" width="14.140625" style="1008" customWidth="1"/>
    <col min="2567" max="2816" width="9.140625" style="1008"/>
    <col min="2817" max="2817" width="7.5703125" style="1008" customWidth="1"/>
    <col min="2818" max="2818" width="29.85546875" style="1008" customWidth="1"/>
    <col min="2819" max="2819" width="8.7109375" style="1008" customWidth="1"/>
    <col min="2820" max="2820" width="12.28515625" style="1008" customWidth="1"/>
    <col min="2821" max="2821" width="14.5703125" style="1008" customWidth="1"/>
    <col min="2822" max="2822" width="14.140625" style="1008" customWidth="1"/>
    <col min="2823" max="3072" width="9.140625" style="1008"/>
    <col min="3073" max="3073" width="7.5703125" style="1008" customWidth="1"/>
    <col min="3074" max="3074" width="29.85546875" style="1008" customWidth="1"/>
    <col min="3075" max="3075" width="8.7109375" style="1008" customWidth="1"/>
    <col min="3076" max="3076" width="12.28515625" style="1008" customWidth="1"/>
    <col min="3077" max="3077" width="14.5703125" style="1008" customWidth="1"/>
    <col min="3078" max="3078" width="14.140625" style="1008" customWidth="1"/>
    <col min="3079" max="3328" width="9.140625" style="1008"/>
    <col min="3329" max="3329" width="7.5703125" style="1008" customWidth="1"/>
    <col min="3330" max="3330" width="29.85546875" style="1008" customWidth="1"/>
    <col min="3331" max="3331" width="8.7109375" style="1008" customWidth="1"/>
    <col min="3332" max="3332" width="12.28515625" style="1008" customWidth="1"/>
    <col min="3333" max="3333" width="14.5703125" style="1008" customWidth="1"/>
    <col min="3334" max="3334" width="14.140625" style="1008" customWidth="1"/>
    <col min="3335" max="3584" width="9.140625" style="1008"/>
    <col min="3585" max="3585" width="7.5703125" style="1008" customWidth="1"/>
    <col min="3586" max="3586" width="29.85546875" style="1008" customWidth="1"/>
    <col min="3587" max="3587" width="8.7109375" style="1008" customWidth="1"/>
    <col min="3588" max="3588" width="12.28515625" style="1008" customWidth="1"/>
    <col min="3589" max="3589" width="14.5703125" style="1008" customWidth="1"/>
    <col min="3590" max="3590" width="14.140625" style="1008" customWidth="1"/>
    <col min="3591" max="3840" width="9.140625" style="1008"/>
    <col min="3841" max="3841" width="7.5703125" style="1008" customWidth="1"/>
    <col min="3842" max="3842" width="29.85546875" style="1008" customWidth="1"/>
    <col min="3843" max="3843" width="8.7109375" style="1008" customWidth="1"/>
    <col min="3844" max="3844" width="12.28515625" style="1008" customWidth="1"/>
    <col min="3845" max="3845" width="14.5703125" style="1008" customWidth="1"/>
    <col min="3846" max="3846" width="14.140625" style="1008" customWidth="1"/>
    <col min="3847" max="4096" width="9.140625" style="1008"/>
    <col min="4097" max="4097" width="7.5703125" style="1008" customWidth="1"/>
    <col min="4098" max="4098" width="29.85546875" style="1008" customWidth="1"/>
    <col min="4099" max="4099" width="8.7109375" style="1008" customWidth="1"/>
    <col min="4100" max="4100" width="12.28515625" style="1008" customWidth="1"/>
    <col min="4101" max="4101" width="14.5703125" style="1008" customWidth="1"/>
    <col min="4102" max="4102" width="14.140625" style="1008" customWidth="1"/>
    <col min="4103" max="4352" width="9.140625" style="1008"/>
    <col min="4353" max="4353" width="7.5703125" style="1008" customWidth="1"/>
    <col min="4354" max="4354" width="29.85546875" style="1008" customWidth="1"/>
    <col min="4355" max="4355" width="8.7109375" style="1008" customWidth="1"/>
    <col min="4356" max="4356" width="12.28515625" style="1008" customWidth="1"/>
    <col min="4357" max="4357" width="14.5703125" style="1008" customWidth="1"/>
    <col min="4358" max="4358" width="14.140625" style="1008" customWidth="1"/>
    <col min="4359" max="4608" width="9.140625" style="1008"/>
    <col min="4609" max="4609" width="7.5703125" style="1008" customWidth="1"/>
    <col min="4610" max="4610" width="29.85546875" style="1008" customWidth="1"/>
    <col min="4611" max="4611" width="8.7109375" style="1008" customWidth="1"/>
    <col min="4612" max="4612" width="12.28515625" style="1008" customWidth="1"/>
    <col min="4613" max="4613" width="14.5703125" style="1008" customWidth="1"/>
    <col min="4614" max="4614" width="14.140625" style="1008" customWidth="1"/>
    <col min="4615" max="4864" width="9.140625" style="1008"/>
    <col min="4865" max="4865" width="7.5703125" style="1008" customWidth="1"/>
    <col min="4866" max="4866" width="29.85546875" style="1008" customWidth="1"/>
    <col min="4867" max="4867" width="8.7109375" style="1008" customWidth="1"/>
    <col min="4868" max="4868" width="12.28515625" style="1008" customWidth="1"/>
    <col min="4869" max="4869" width="14.5703125" style="1008" customWidth="1"/>
    <col min="4870" max="4870" width="14.140625" style="1008" customWidth="1"/>
    <col min="4871" max="5120" width="9.140625" style="1008"/>
    <col min="5121" max="5121" width="7.5703125" style="1008" customWidth="1"/>
    <col min="5122" max="5122" width="29.85546875" style="1008" customWidth="1"/>
    <col min="5123" max="5123" width="8.7109375" style="1008" customWidth="1"/>
    <col min="5124" max="5124" width="12.28515625" style="1008" customWidth="1"/>
    <col min="5125" max="5125" width="14.5703125" style="1008" customWidth="1"/>
    <col min="5126" max="5126" width="14.140625" style="1008" customWidth="1"/>
    <col min="5127" max="5376" width="9.140625" style="1008"/>
    <col min="5377" max="5377" width="7.5703125" style="1008" customWidth="1"/>
    <col min="5378" max="5378" width="29.85546875" style="1008" customWidth="1"/>
    <col min="5379" max="5379" width="8.7109375" style="1008" customWidth="1"/>
    <col min="5380" max="5380" width="12.28515625" style="1008" customWidth="1"/>
    <col min="5381" max="5381" width="14.5703125" style="1008" customWidth="1"/>
    <col min="5382" max="5382" width="14.140625" style="1008" customWidth="1"/>
    <col min="5383" max="5632" width="9.140625" style="1008"/>
    <col min="5633" max="5633" width="7.5703125" style="1008" customWidth="1"/>
    <col min="5634" max="5634" width="29.85546875" style="1008" customWidth="1"/>
    <col min="5635" max="5635" width="8.7109375" style="1008" customWidth="1"/>
    <col min="5636" max="5636" width="12.28515625" style="1008" customWidth="1"/>
    <col min="5637" max="5637" width="14.5703125" style="1008" customWidth="1"/>
    <col min="5638" max="5638" width="14.140625" style="1008" customWidth="1"/>
    <col min="5639" max="5888" width="9.140625" style="1008"/>
    <col min="5889" max="5889" width="7.5703125" style="1008" customWidth="1"/>
    <col min="5890" max="5890" width="29.85546875" style="1008" customWidth="1"/>
    <col min="5891" max="5891" width="8.7109375" style="1008" customWidth="1"/>
    <col min="5892" max="5892" width="12.28515625" style="1008" customWidth="1"/>
    <col min="5893" max="5893" width="14.5703125" style="1008" customWidth="1"/>
    <col min="5894" max="5894" width="14.140625" style="1008" customWidth="1"/>
    <col min="5895" max="6144" width="9.140625" style="1008"/>
    <col min="6145" max="6145" width="7.5703125" style="1008" customWidth="1"/>
    <col min="6146" max="6146" width="29.85546875" style="1008" customWidth="1"/>
    <col min="6147" max="6147" width="8.7109375" style="1008" customWidth="1"/>
    <col min="6148" max="6148" width="12.28515625" style="1008" customWidth="1"/>
    <col min="6149" max="6149" width="14.5703125" style="1008" customWidth="1"/>
    <col min="6150" max="6150" width="14.140625" style="1008" customWidth="1"/>
    <col min="6151" max="6400" width="9.140625" style="1008"/>
    <col min="6401" max="6401" width="7.5703125" style="1008" customWidth="1"/>
    <col min="6402" max="6402" width="29.85546875" style="1008" customWidth="1"/>
    <col min="6403" max="6403" width="8.7109375" style="1008" customWidth="1"/>
    <col min="6404" max="6404" width="12.28515625" style="1008" customWidth="1"/>
    <col min="6405" max="6405" width="14.5703125" style="1008" customWidth="1"/>
    <col min="6406" max="6406" width="14.140625" style="1008" customWidth="1"/>
    <col min="6407" max="6656" width="9.140625" style="1008"/>
    <col min="6657" max="6657" width="7.5703125" style="1008" customWidth="1"/>
    <col min="6658" max="6658" width="29.85546875" style="1008" customWidth="1"/>
    <col min="6659" max="6659" width="8.7109375" style="1008" customWidth="1"/>
    <col min="6660" max="6660" width="12.28515625" style="1008" customWidth="1"/>
    <col min="6661" max="6661" width="14.5703125" style="1008" customWidth="1"/>
    <col min="6662" max="6662" width="14.140625" style="1008" customWidth="1"/>
    <col min="6663" max="6912" width="9.140625" style="1008"/>
    <col min="6913" max="6913" width="7.5703125" style="1008" customWidth="1"/>
    <col min="6914" max="6914" width="29.85546875" style="1008" customWidth="1"/>
    <col min="6915" max="6915" width="8.7109375" style="1008" customWidth="1"/>
    <col min="6916" max="6916" width="12.28515625" style="1008" customWidth="1"/>
    <col min="6917" max="6917" width="14.5703125" style="1008" customWidth="1"/>
    <col min="6918" max="6918" width="14.140625" style="1008" customWidth="1"/>
    <col min="6919" max="7168" width="9.140625" style="1008"/>
    <col min="7169" max="7169" width="7.5703125" style="1008" customWidth="1"/>
    <col min="7170" max="7170" width="29.85546875" style="1008" customWidth="1"/>
    <col min="7171" max="7171" width="8.7109375" style="1008" customWidth="1"/>
    <col min="7172" max="7172" width="12.28515625" style="1008" customWidth="1"/>
    <col min="7173" max="7173" width="14.5703125" style="1008" customWidth="1"/>
    <col min="7174" max="7174" width="14.140625" style="1008" customWidth="1"/>
    <col min="7175" max="7424" width="9.140625" style="1008"/>
    <col min="7425" max="7425" width="7.5703125" style="1008" customWidth="1"/>
    <col min="7426" max="7426" width="29.85546875" style="1008" customWidth="1"/>
    <col min="7427" max="7427" width="8.7109375" style="1008" customWidth="1"/>
    <col min="7428" max="7428" width="12.28515625" style="1008" customWidth="1"/>
    <col min="7429" max="7429" width="14.5703125" style="1008" customWidth="1"/>
    <col min="7430" max="7430" width="14.140625" style="1008" customWidth="1"/>
    <col min="7431" max="7680" width="9.140625" style="1008"/>
    <col min="7681" max="7681" width="7.5703125" style="1008" customWidth="1"/>
    <col min="7682" max="7682" width="29.85546875" style="1008" customWidth="1"/>
    <col min="7683" max="7683" width="8.7109375" style="1008" customWidth="1"/>
    <col min="7684" max="7684" width="12.28515625" style="1008" customWidth="1"/>
    <col min="7685" max="7685" width="14.5703125" style="1008" customWidth="1"/>
    <col min="7686" max="7686" width="14.140625" style="1008" customWidth="1"/>
    <col min="7687" max="7936" width="9.140625" style="1008"/>
    <col min="7937" max="7937" width="7.5703125" style="1008" customWidth="1"/>
    <col min="7938" max="7938" width="29.85546875" style="1008" customWidth="1"/>
    <col min="7939" max="7939" width="8.7109375" style="1008" customWidth="1"/>
    <col min="7940" max="7940" width="12.28515625" style="1008" customWidth="1"/>
    <col min="7941" max="7941" width="14.5703125" style="1008" customWidth="1"/>
    <col min="7942" max="7942" width="14.140625" style="1008" customWidth="1"/>
    <col min="7943" max="8192" width="9.140625" style="1008"/>
    <col min="8193" max="8193" width="7.5703125" style="1008" customWidth="1"/>
    <col min="8194" max="8194" width="29.85546875" style="1008" customWidth="1"/>
    <col min="8195" max="8195" width="8.7109375" style="1008" customWidth="1"/>
    <col min="8196" max="8196" width="12.28515625" style="1008" customWidth="1"/>
    <col min="8197" max="8197" width="14.5703125" style="1008" customWidth="1"/>
    <col min="8198" max="8198" width="14.140625" style="1008" customWidth="1"/>
    <col min="8199" max="8448" width="9.140625" style="1008"/>
    <col min="8449" max="8449" width="7.5703125" style="1008" customWidth="1"/>
    <col min="8450" max="8450" width="29.85546875" style="1008" customWidth="1"/>
    <col min="8451" max="8451" width="8.7109375" style="1008" customWidth="1"/>
    <col min="8452" max="8452" width="12.28515625" style="1008" customWidth="1"/>
    <col min="8453" max="8453" width="14.5703125" style="1008" customWidth="1"/>
    <col min="8454" max="8454" width="14.140625" style="1008" customWidth="1"/>
    <col min="8455" max="8704" width="9.140625" style="1008"/>
    <col min="8705" max="8705" width="7.5703125" style="1008" customWidth="1"/>
    <col min="8706" max="8706" width="29.85546875" style="1008" customWidth="1"/>
    <col min="8707" max="8707" width="8.7109375" style="1008" customWidth="1"/>
    <col min="8708" max="8708" width="12.28515625" style="1008" customWidth="1"/>
    <col min="8709" max="8709" width="14.5703125" style="1008" customWidth="1"/>
    <col min="8710" max="8710" width="14.140625" style="1008" customWidth="1"/>
    <col min="8711" max="8960" width="9.140625" style="1008"/>
    <col min="8961" max="8961" width="7.5703125" style="1008" customWidth="1"/>
    <col min="8962" max="8962" width="29.85546875" style="1008" customWidth="1"/>
    <col min="8963" max="8963" width="8.7109375" style="1008" customWidth="1"/>
    <col min="8964" max="8964" width="12.28515625" style="1008" customWidth="1"/>
    <col min="8965" max="8965" width="14.5703125" style="1008" customWidth="1"/>
    <col min="8966" max="8966" width="14.140625" style="1008" customWidth="1"/>
    <col min="8967" max="9216" width="9.140625" style="1008"/>
    <col min="9217" max="9217" width="7.5703125" style="1008" customWidth="1"/>
    <col min="9218" max="9218" width="29.85546875" style="1008" customWidth="1"/>
    <col min="9219" max="9219" width="8.7109375" style="1008" customWidth="1"/>
    <col min="9220" max="9220" width="12.28515625" style="1008" customWidth="1"/>
    <col min="9221" max="9221" width="14.5703125" style="1008" customWidth="1"/>
    <col min="9222" max="9222" width="14.140625" style="1008" customWidth="1"/>
    <col min="9223" max="9472" width="9.140625" style="1008"/>
    <col min="9473" max="9473" width="7.5703125" style="1008" customWidth="1"/>
    <col min="9474" max="9474" width="29.85546875" style="1008" customWidth="1"/>
    <col min="9475" max="9475" width="8.7109375" style="1008" customWidth="1"/>
    <col min="9476" max="9476" width="12.28515625" style="1008" customWidth="1"/>
    <col min="9477" max="9477" width="14.5703125" style="1008" customWidth="1"/>
    <col min="9478" max="9478" width="14.140625" style="1008" customWidth="1"/>
    <col min="9479" max="9728" width="9.140625" style="1008"/>
    <col min="9729" max="9729" width="7.5703125" style="1008" customWidth="1"/>
    <col min="9730" max="9730" width="29.85546875" style="1008" customWidth="1"/>
    <col min="9731" max="9731" width="8.7109375" style="1008" customWidth="1"/>
    <col min="9732" max="9732" width="12.28515625" style="1008" customWidth="1"/>
    <col min="9733" max="9733" width="14.5703125" style="1008" customWidth="1"/>
    <col min="9734" max="9734" width="14.140625" style="1008" customWidth="1"/>
    <col min="9735" max="9984" width="9.140625" style="1008"/>
    <col min="9985" max="9985" width="7.5703125" style="1008" customWidth="1"/>
    <col min="9986" max="9986" width="29.85546875" style="1008" customWidth="1"/>
    <col min="9987" max="9987" width="8.7109375" style="1008" customWidth="1"/>
    <col min="9988" max="9988" width="12.28515625" style="1008" customWidth="1"/>
    <col min="9989" max="9989" width="14.5703125" style="1008" customWidth="1"/>
    <col min="9990" max="9990" width="14.140625" style="1008" customWidth="1"/>
    <col min="9991" max="10240" width="9.140625" style="1008"/>
    <col min="10241" max="10241" width="7.5703125" style="1008" customWidth="1"/>
    <col min="10242" max="10242" width="29.85546875" style="1008" customWidth="1"/>
    <col min="10243" max="10243" width="8.7109375" style="1008" customWidth="1"/>
    <col min="10244" max="10244" width="12.28515625" style="1008" customWidth="1"/>
    <col min="10245" max="10245" width="14.5703125" style="1008" customWidth="1"/>
    <col min="10246" max="10246" width="14.140625" style="1008" customWidth="1"/>
    <col min="10247" max="10496" width="9.140625" style="1008"/>
    <col min="10497" max="10497" width="7.5703125" style="1008" customWidth="1"/>
    <col min="10498" max="10498" width="29.85546875" style="1008" customWidth="1"/>
    <col min="10499" max="10499" width="8.7109375" style="1008" customWidth="1"/>
    <col min="10500" max="10500" width="12.28515625" style="1008" customWidth="1"/>
    <col min="10501" max="10501" width="14.5703125" style="1008" customWidth="1"/>
    <col min="10502" max="10502" width="14.140625" style="1008" customWidth="1"/>
    <col min="10503" max="10752" width="9.140625" style="1008"/>
    <col min="10753" max="10753" width="7.5703125" style="1008" customWidth="1"/>
    <col min="10754" max="10754" width="29.85546875" style="1008" customWidth="1"/>
    <col min="10755" max="10755" width="8.7109375" style="1008" customWidth="1"/>
    <col min="10756" max="10756" width="12.28515625" style="1008" customWidth="1"/>
    <col min="10757" max="10757" width="14.5703125" style="1008" customWidth="1"/>
    <col min="10758" max="10758" width="14.140625" style="1008" customWidth="1"/>
    <col min="10759" max="11008" width="9.140625" style="1008"/>
    <col min="11009" max="11009" width="7.5703125" style="1008" customWidth="1"/>
    <col min="11010" max="11010" width="29.85546875" style="1008" customWidth="1"/>
    <col min="11011" max="11011" width="8.7109375" style="1008" customWidth="1"/>
    <col min="11012" max="11012" width="12.28515625" style="1008" customWidth="1"/>
    <col min="11013" max="11013" width="14.5703125" style="1008" customWidth="1"/>
    <col min="11014" max="11014" width="14.140625" style="1008" customWidth="1"/>
    <col min="11015" max="11264" width="9.140625" style="1008"/>
    <col min="11265" max="11265" width="7.5703125" style="1008" customWidth="1"/>
    <col min="11266" max="11266" width="29.85546875" style="1008" customWidth="1"/>
    <col min="11267" max="11267" width="8.7109375" style="1008" customWidth="1"/>
    <col min="11268" max="11268" width="12.28515625" style="1008" customWidth="1"/>
    <col min="11269" max="11269" width="14.5703125" style="1008" customWidth="1"/>
    <col min="11270" max="11270" width="14.140625" style="1008" customWidth="1"/>
    <col min="11271" max="11520" width="9.140625" style="1008"/>
    <col min="11521" max="11521" width="7.5703125" style="1008" customWidth="1"/>
    <col min="11522" max="11522" width="29.85546875" style="1008" customWidth="1"/>
    <col min="11523" max="11523" width="8.7109375" style="1008" customWidth="1"/>
    <col min="11524" max="11524" width="12.28515625" style="1008" customWidth="1"/>
    <col min="11525" max="11525" width="14.5703125" style="1008" customWidth="1"/>
    <col min="11526" max="11526" width="14.140625" style="1008" customWidth="1"/>
    <col min="11527" max="11776" width="9.140625" style="1008"/>
    <col min="11777" max="11777" width="7.5703125" style="1008" customWidth="1"/>
    <col min="11778" max="11778" width="29.85546875" style="1008" customWidth="1"/>
    <col min="11779" max="11779" width="8.7109375" style="1008" customWidth="1"/>
    <col min="11780" max="11780" width="12.28515625" style="1008" customWidth="1"/>
    <col min="11781" max="11781" width="14.5703125" style="1008" customWidth="1"/>
    <col min="11782" max="11782" width="14.140625" style="1008" customWidth="1"/>
    <col min="11783" max="12032" width="9.140625" style="1008"/>
    <col min="12033" max="12033" width="7.5703125" style="1008" customWidth="1"/>
    <col min="12034" max="12034" width="29.85546875" style="1008" customWidth="1"/>
    <col min="12035" max="12035" width="8.7109375" style="1008" customWidth="1"/>
    <col min="12036" max="12036" width="12.28515625" style="1008" customWidth="1"/>
    <col min="12037" max="12037" width="14.5703125" style="1008" customWidth="1"/>
    <col min="12038" max="12038" width="14.140625" style="1008" customWidth="1"/>
    <col min="12039" max="12288" width="9.140625" style="1008"/>
    <col min="12289" max="12289" width="7.5703125" style="1008" customWidth="1"/>
    <col min="12290" max="12290" width="29.85546875" style="1008" customWidth="1"/>
    <col min="12291" max="12291" width="8.7109375" style="1008" customWidth="1"/>
    <col min="12292" max="12292" width="12.28515625" style="1008" customWidth="1"/>
    <col min="12293" max="12293" width="14.5703125" style="1008" customWidth="1"/>
    <col min="12294" max="12294" width="14.140625" style="1008" customWidth="1"/>
    <col min="12295" max="12544" width="9.140625" style="1008"/>
    <col min="12545" max="12545" width="7.5703125" style="1008" customWidth="1"/>
    <col min="12546" max="12546" width="29.85546875" style="1008" customWidth="1"/>
    <col min="12547" max="12547" width="8.7109375" style="1008" customWidth="1"/>
    <col min="12548" max="12548" width="12.28515625" style="1008" customWidth="1"/>
    <col min="12549" max="12549" width="14.5703125" style="1008" customWidth="1"/>
    <col min="12550" max="12550" width="14.140625" style="1008" customWidth="1"/>
    <col min="12551" max="12800" width="9.140625" style="1008"/>
    <col min="12801" max="12801" width="7.5703125" style="1008" customWidth="1"/>
    <col min="12802" max="12802" width="29.85546875" style="1008" customWidth="1"/>
    <col min="12803" max="12803" width="8.7109375" style="1008" customWidth="1"/>
    <col min="12804" max="12804" width="12.28515625" style="1008" customWidth="1"/>
    <col min="12805" max="12805" width="14.5703125" style="1008" customWidth="1"/>
    <col min="12806" max="12806" width="14.140625" style="1008" customWidth="1"/>
    <col min="12807" max="13056" width="9.140625" style="1008"/>
    <col min="13057" max="13057" width="7.5703125" style="1008" customWidth="1"/>
    <col min="13058" max="13058" width="29.85546875" style="1008" customWidth="1"/>
    <col min="13059" max="13059" width="8.7109375" style="1008" customWidth="1"/>
    <col min="13060" max="13060" width="12.28515625" style="1008" customWidth="1"/>
    <col min="13061" max="13061" width="14.5703125" style="1008" customWidth="1"/>
    <col min="13062" max="13062" width="14.140625" style="1008" customWidth="1"/>
    <col min="13063" max="13312" width="9.140625" style="1008"/>
    <col min="13313" max="13313" width="7.5703125" style="1008" customWidth="1"/>
    <col min="13314" max="13314" width="29.85546875" style="1008" customWidth="1"/>
    <col min="13315" max="13315" width="8.7109375" style="1008" customWidth="1"/>
    <col min="13316" max="13316" width="12.28515625" style="1008" customWidth="1"/>
    <col min="13317" max="13317" width="14.5703125" style="1008" customWidth="1"/>
    <col min="13318" max="13318" width="14.140625" style="1008" customWidth="1"/>
    <col min="13319" max="13568" width="9.140625" style="1008"/>
    <col min="13569" max="13569" width="7.5703125" style="1008" customWidth="1"/>
    <col min="13570" max="13570" width="29.85546875" style="1008" customWidth="1"/>
    <col min="13571" max="13571" width="8.7109375" style="1008" customWidth="1"/>
    <col min="13572" max="13572" width="12.28515625" style="1008" customWidth="1"/>
    <col min="13573" max="13573" width="14.5703125" style="1008" customWidth="1"/>
    <col min="13574" max="13574" width="14.140625" style="1008" customWidth="1"/>
    <col min="13575" max="13824" width="9.140625" style="1008"/>
    <col min="13825" max="13825" width="7.5703125" style="1008" customWidth="1"/>
    <col min="13826" max="13826" width="29.85546875" style="1008" customWidth="1"/>
    <col min="13827" max="13827" width="8.7109375" style="1008" customWidth="1"/>
    <col min="13828" max="13828" width="12.28515625" style="1008" customWidth="1"/>
    <col min="13829" max="13829" width="14.5703125" style="1008" customWidth="1"/>
    <col min="13830" max="13830" width="14.140625" style="1008" customWidth="1"/>
    <col min="13831" max="14080" width="9.140625" style="1008"/>
    <col min="14081" max="14081" width="7.5703125" style="1008" customWidth="1"/>
    <col min="14082" max="14082" width="29.85546875" style="1008" customWidth="1"/>
    <col min="14083" max="14083" width="8.7109375" style="1008" customWidth="1"/>
    <col min="14084" max="14084" width="12.28515625" style="1008" customWidth="1"/>
    <col min="14085" max="14085" width="14.5703125" style="1008" customWidth="1"/>
    <col min="14086" max="14086" width="14.140625" style="1008" customWidth="1"/>
    <col min="14087" max="14336" width="9.140625" style="1008"/>
    <col min="14337" max="14337" width="7.5703125" style="1008" customWidth="1"/>
    <col min="14338" max="14338" width="29.85546875" style="1008" customWidth="1"/>
    <col min="14339" max="14339" width="8.7109375" style="1008" customWidth="1"/>
    <col min="14340" max="14340" width="12.28515625" style="1008" customWidth="1"/>
    <col min="14341" max="14341" width="14.5703125" style="1008" customWidth="1"/>
    <col min="14342" max="14342" width="14.140625" style="1008" customWidth="1"/>
    <col min="14343" max="14592" width="9.140625" style="1008"/>
    <col min="14593" max="14593" width="7.5703125" style="1008" customWidth="1"/>
    <col min="14594" max="14594" width="29.85546875" style="1008" customWidth="1"/>
    <col min="14595" max="14595" width="8.7109375" style="1008" customWidth="1"/>
    <col min="14596" max="14596" width="12.28515625" style="1008" customWidth="1"/>
    <col min="14597" max="14597" width="14.5703125" style="1008" customWidth="1"/>
    <col min="14598" max="14598" width="14.140625" style="1008" customWidth="1"/>
    <col min="14599" max="14848" width="9.140625" style="1008"/>
    <col min="14849" max="14849" width="7.5703125" style="1008" customWidth="1"/>
    <col min="14850" max="14850" width="29.85546875" style="1008" customWidth="1"/>
    <col min="14851" max="14851" width="8.7109375" style="1008" customWidth="1"/>
    <col min="14852" max="14852" width="12.28515625" style="1008" customWidth="1"/>
    <col min="14853" max="14853" width="14.5703125" style="1008" customWidth="1"/>
    <col min="14854" max="14854" width="14.140625" style="1008" customWidth="1"/>
    <col min="14855" max="15104" width="9.140625" style="1008"/>
    <col min="15105" max="15105" width="7.5703125" style="1008" customWidth="1"/>
    <col min="15106" max="15106" width="29.85546875" style="1008" customWidth="1"/>
    <col min="15107" max="15107" width="8.7109375" style="1008" customWidth="1"/>
    <col min="15108" max="15108" width="12.28515625" style="1008" customWidth="1"/>
    <col min="15109" max="15109" width="14.5703125" style="1008" customWidth="1"/>
    <col min="15110" max="15110" width="14.140625" style="1008" customWidth="1"/>
    <col min="15111" max="15360" width="9.140625" style="1008"/>
    <col min="15361" max="15361" width="7.5703125" style="1008" customWidth="1"/>
    <col min="15362" max="15362" width="29.85546875" style="1008" customWidth="1"/>
    <col min="15363" max="15363" width="8.7109375" style="1008" customWidth="1"/>
    <col min="15364" max="15364" width="12.28515625" style="1008" customWidth="1"/>
    <col min="15365" max="15365" width="14.5703125" style="1008" customWidth="1"/>
    <col min="15366" max="15366" width="14.140625" style="1008" customWidth="1"/>
    <col min="15367" max="15616" width="9.140625" style="1008"/>
    <col min="15617" max="15617" width="7.5703125" style="1008" customWidth="1"/>
    <col min="15618" max="15618" width="29.85546875" style="1008" customWidth="1"/>
    <col min="15619" max="15619" width="8.7109375" style="1008" customWidth="1"/>
    <col min="15620" max="15620" width="12.28515625" style="1008" customWidth="1"/>
    <col min="15621" max="15621" width="14.5703125" style="1008" customWidth="1"/>
    <col min="15622" max="15622" width="14.140625" style="1008" customWidth="1"/>
    <col min="15623" max="15872" width="9.140625" style="1008"/>
    <col min="15873" max="15873" width="7.5703125" style="1008" customWidth="1"/>
    <col min="15874" max="15874" width="29.85546875" style="1008" customWidth="1"/>
    <col min="15875" max="15875" width="8.7109375" style="1008" customWidth="1"/>
    <col min="15876" max="15876" width="12.28515625" style="1008" customWidth="1"/>
    <col min="15877" max="15877" width="14.5703125" style="1008" customWidth="1"/>
    <col min="15878" max="15878" width="14.140625" style="1008" customWidth="1"/>
    <col min="15879" max="16128" width="9.140625" style="1008"/>
    <col min="16129" max="16129" width="7.5703125" style="1008" customWidth="1"/>
    <col min="16130" max="16130" width="29.85546875" style="1008" customWidth="1"/>
    <col min="16131" max="16131" width="8.7109375" style="1008" customWidth="1"/>
    <col min="16132" max="16132" width="12.28515625" style="1008" customWidth="1"/>
    <col min="16133" max="16133" width="14.5703125" style="1008" customWidth="1"/>
    <col min="16134" max="16134" width="14.140625" style="1008" customWidth="1"/>
    <col min="16135" max="16384" width="9.140625" style="1008"/>
  </cols>
  <sheetData>
    <row r="1" spans="1:252" s="481" customFormat="1" ht="15.75" x14ac:dyDescent="0.25">
      <c r="A1" s="812" t="s">
        <v>1486</v>
      </c>
      <c r="B1" s="2107"/>
      <c r="C1" s="812"/>
      <c r="D1" s="1061"/>
      <c r="E1" s="698"/>
      <c r="F1" s="1030"/>
      <c r="G1" s="411"/>
      <c r="H1" s="967"/>
      <c r="J1" s="482"/>
      <c r="K1" s="807"/>
      <c r="L1" s="484"/>
      <c r="M1" s="482"/>
      <c r="N1" s="482"/>
      <c r="O1" s="482"/>
      <c r="P1" s="482"/>
      <c r="Q1" s="482"/>
      <c r="R1" s="482"/>
      <c r="S1" s="485"/>
      <c r="T1" s="485"/>
      <c r="U1" s="485"/>
      <c r="V1" s="485"/>
      <c r="W1" s="485"/>
      <c r="X1" s="485"/>
      <c r="Y1" s="485"/>
      <c r="Z1" s="485"/>
      <c r="AA1" s="485"/>
      <c r="AB1" s="485"/>
      <c r="AC1" s="485"/>
      <c r="AD1" s="485"/>
      <c r="AE1" s="485"/>
      <c r="AF1" s="485"/>
      <c r="AG1" s="485"/>
      <c r="AH1" s="485"/>
      <c r="AI1" s="485"/>
      <c r="AJ1" s="485"/>
      <c r="AK1" s="485"/>
      <c r="AL1" s="485"/>
      <c r="AM1" s="486"/>
      <c r="AN1" s="486"/>
      <c r="AO1" s="486"/>
      <c r="AP1" s="486"/>
      <c r="AQ1" s="486"/>
      <c r="AR1" s="486"/>
      <c r="AS1" s="486"/>
      <c r="AT1" s="486"/>
      <c r="AU1" s="486"/>
      <c r="AV1" s="486"/>
      <c r="AW1" s="486"/>
      <c r="AX1" s="486"/>
      <c r="AY1" s="486"/>
      <c r="AZ1" s="486"/>
      <c r="BA1" s="486"/>
      <c r="BB1" s="486"/>
      <c r="BC1" s="486"/>
      <c r="BD1" s="486"/>
      <c r="BE1" s="486"/>
      <c r="BF1" s="486"/>
      <c r="BG1" s="486"/>
      <c r="BH1" s="486"/>
      <c r="BI1" s="486"/>
      <c r="BJ1" s="486"/>
      <c r="BK1" s="486"/>
      <c r="BL1" s="486"/>
      <c r="BM1" s="486"/>
      <c r="BN1" s="486"/>
      <c r="BO1" s="486"/>
      <c r="BP1" s="486"/>
      <c r="BQ1" s="486"/>
      <c r="BR1" s="486"/>
      <c r="BS1" s="486"/>
      <c r="BT1" s="486"/>
      <c r="BU1" s="486"/>
      <c r="BV1" s="486"/>
      <c r="BW1" s="486"/>
      <c r="BX1" s="486"/>
      <c r="BY1" s="486"/>
      <c r="BZ1" s="486"/>
      <c r="CA1" s="486"/>
      <c r="CB1" s="487"/>
      <c r="CC1" s="487"/>
      <c r="CD1" s="487"/>
      <c r="CE1" s="487"/>
      <c r="CF1" s="487"/>
      <c r="CG1" s="487"/>
      <c r="CH1" s="487"/>
      <c r="CI1" s="487"/>
      <c r="CJ1" s="487"/>
      <c r="CK1" s="487"/>
      <c r="CL1" s="487"/>
      <c r="CM1" s="487"/>
      <c r="CN1" s="487"/>
      <c r="CO1" s="487"/>
      <c r="CP1" s="487"/>
      <c r="CQ1" s="487"/>
      <c r="CR1" s="487"/>
      <c r="CS1" s="487"/>
      <c r="CT1" s="487"/>
      <c r="CU1" s="487"/>
      <c r="CV1" s="487"/>
      <c r="CW1" s="487"/>
      <c r="CX1" s="487"/>
      <c r="CY1" s="487"/>
      <c r="CZ1" s="487"/>
      <c r="DA1" s="487"/>
      <c r="DB1" s="487"/>
      <c r="DC1" s="487"/>
      <c r="DD1" s="487"/>
      <c r="DE1" s="487"/>
      <c r="DF1" s="487"/>
      <c r="DG1" s="487"/>
      <c r="DH1" s="487"/>
      <c r="DI1" s="487"/>
      <c r="DJ1" s="487"/>
      <c r="DK1" s="487"/>
      <c r="DL1" s="487"/>
      <c r="DM1" s="487"/>
      <c r="DN1" s="487"/>
      <c r="DO1" s="487"/>
      <c r="DP1" s="487"/>
      <c r="DQ1" s="487"/>
      <c r="DR1" s="487"/>
      <c r="DS1" s="487"/>
      <c r="DT1" s="487"/>
      <c r="DU1" s="487"/>
      <c r="DV1" s="487"/>
      <c r="DW1" s="487"/>
      <c r="DX1" s="487"/>
      <c r="DY1" s="487"/>
      <c r="DZ1" s="487"/>
      <c r="EA1" s="487"/>
      <c r="EB1" s="487"/>
      <c r="EC1" s="487"/>
      <c r="ED1" s="487"/>
      <c r="EE1" s="487"/>
      <c r="EF1" s="487"/>
      <c r="EG1" s="487"/>
      <c r="EH1" s="487"/>
      <c r="EI1" s="487"/>
      <c r="EJ1" s="487"/>
      <c r="EK1" s="487"/>
      <c r="EL1" s="487"/>
      <c r="EM1" s="487"/>
      <c r="EN1" s="487"/>
      <c r="EO1" s="487"/>
      <c r="EP1" s="487"/>
      <c r="EQ1" s="487"/>
      <c r="ER1" s="487"/>
      <c r="ES1" s="487"/>
      <c r="ET1" s="487"/>
      <c r="EU1" s="487"/>
      <c r="EV1" s="487"/>
      <c r="EW1" s="487"/>
      <c r="EX1" s="487"/>
      <c r="EY1" s="487"/>
      <c r="EZ1" s="487"/>
      <c r="FA1" s="487"/>
      <c r="FB1" s="487"/>
      <c r="FC1" s="487"/>
      <c r="FD1" s="487"/>
      <c r="FE1" s="487"/>
      <c r="FF1" s="487"/>
      <c r="FG1" s="487"/>
      <c r="FH1" s="487"/>
      <c r="FI1" s="487"/>
      <c r="FJ1" s="487"/>
      <c r="FK1" s="487"/>
      <c r="FL1" s="487"/>
      <c r="FM1" s="487"/>
      <c r="FN1" s="487"/>
      <c r="FO1" s="487"/>
      <c r="FP1" s="487"/>
      <c r="FQ1" s="487"/>
      <c r="FR1" s="487"/>
      <c r="FS1" s="487"/>
      <c r="FT1" s="487"/>
      <c r="FU1" s="487"/>
      <c r="FV1" s="487"/>
      <c r="FW1" s="487"/>
      <c r="FX1" s="487"/>
      <c r="FY1" s="487"/>
      <c r="FZ1" s="487"/>
      <c r="GA1" s="487"/>
      <c r="GB1" s="487"/>
      <c r="GC1" s="487"/>
      <c r="GD1" s="487"/>
      <c r="GE1" s="487"/>
      <c r="GF1" s="487"/>
      <c r="GG1" s="487"/>
      <c r="GH1" s="487"/>
      <c r="GI1" s="487"/>
      <c r="GJ1" s="487"/>
      <c r="GK1" s="487"/>
      <c r="GL1" s="487"/>
      <c r="GM1" s="487"/>
      <c r="GN1" s="487"/>
      <c r="GO1" s="487"/>
      <c r="GP1" s="487"/>
      <c r="GQ1" s="487"/>
      <c r="GR1" s="487"/>
      <c r="GS1" s="487"/>
      <c r="GT1" s="487"/>
      <c r="GU1" s="487"/>
      <c r="GV1" s="487"/>
      <c r="GW1" s="487"/>
      <c r="GX1" s="487"/>
      <c r="GY1" s="487"/>
      <c r="GZ1" s="487"/>
      <c r="HA1" s="487"/>
      <c r="HB1" s="487"/>
      <c r="HC1" s="487"/>
      <c r="HD1" s="487"/>
      <c r="HE1" s="487"/>
      <c r="HF1" s="487"/>
      <c r="HG1" s="487"/>
      <c r="HH1" s="487"/>
      <c r="HI1" s="487"/>
      <c r="HJ1" s="487"/>
      <c r="HK1" s="487"/>
      <c r="HL1" s="487"/>
      <c r="HM1" s="487"/>
      <c r="HN1" s="487"/>
      <c r="HO1" s="487"/>
      <c r="HP1" s="487"/>
      <c r="HQ1" s="487"/>
      <c r="HR1" s="487"/>
      <c r="HS1" s="487"/>
      <c r="HT1" s="487"/>
      <c r="HU1" s="487"/>
      <c r="HV1" s="487"/>
      <c r="HW1" s="487"/>
      <c r="HX1" s="487"/>
      <c r="HY1" s="487"/>
      <c r="HZ1" s="487"/>
      <c r="IA1" s="487"/>
      <c r="IB1" s="487"/>
      <c r="IC1" s="487"/>
      <c r="ID1" s="487"/>
      <c r="IE1" s="487"/>
      <c r="IF1" s="487"/>
      <c r="IG1" s="487"/>
      <c r="IH1" s="487"/>
      <c r="II1" s="487"/>
      <c r="IJ1" s="487"/>
      <c r="IK1" s="487"/>
      <c r="IL1" s="487"/>
      <c r="IM1" s="487"/>
      <c r="IN1" s="487"/>
      <c r="IO1" s="487"/>
      <c r="IP1" s="487"/>
      <c r="IQ1" s="487"/>
      <c r="IR1" s="487"/>
    </row>
    <row r="2" spans="1:252" s="481" customFormat="1" ht="15.75" x14ac:dyDescent="0.25">
      <c r="A2" s="1484" t="s">
        <v>1727</v>
      </c>
      <c r="B2" s="2108"/>
      <c r="C2" s="416"/>
      <c r="D2" s="1061"/>
      <c r="E2" s="698"/>
      <c r="F2" s="1030"/>
      <c r="G2" s="411"/>
      <c r="H2" s="967"/>
      <c r="J2" s="482"/>
      <c r="K2" s="807"/>
      <c r="L2" s="483"/>
      <c r="M2" s="482"/>
      <c r="N2" s="482"/>
      <c r="O2" s="482"/>
      <c r="P2" s="482"/>
      <c r="Q2" s="482"/>
      <c r="R2" s="482"/>
      <c r="S2" s="485"/>
      <c r="T2" s="485"/>
      <c r="U2" s="485"/>
      <c r="V2" s="485"/>
      <c r="W2" s="485"/>
      <c r="X2" s="485"/>
      <c r="Y2" s="485"/>
      <c r="Z2" s="485"/>
      <c r="AA2" s="485"/>
      <c r="AB2" s="485"/>
      <c r="AC2" s="485"/>
      <c r="AD2" s="485"/>
      <c r="AE2" s="485"/>
      <c r="AF2" s="485"/>
      <c r="AG2" s="485"/>
      <c r="AH2" s="485"/>
      <c r="AI2" s="485"/>
      <c r="AJ2" s="485"/>
      <c r="AK2" s="485"/>
      <c r="AL2" s="485"/>
      <c r="AM2" s="486"/>
      <c r="AN2" s="486"/>
      <c r="AO2" s="486"/>
      <c r="AP2" s="486"/>
      <c r="AQ2" s="486"/>
      <c r="AR2" s="486"/>
      <c r="AS2" s="486"/>
      <c r="AT2" s="486"/>
      <c r="AU2" s="486"/>
      <c r="AV2" s="486"/>
      <c r="AW2" s="486"/>
      <c r="AX2" s="486"/>
      <c r="AY2" s="486"/>
      <c r="AZ2" s="486"/>
      <c r="BA2" s="486"/>
      <c r="BB2" s="486"/>
      <c r="BC2" s="486"/>
      <c r="BD2" s="486"/>
      <c r="BE2" s="486"/>
      <c r="BF2" s="486"/>
      <c r="BG2" s="486"/>
      <c r="BH2" s="486"/>
      <c r="BI2" s="486"/>
      <c r="BJ2" s="486"/>
      <c r="BK2" s="486"/>
      <c r="BL2" s="486"/>
      <c r="BM2" s="486"/>
      <c r="BN2" s="486"/>
      <c r="BO2" s="486"/>
      <c r="BP2" s="486"/>
      <c r="BQ2" s="486"/>
      <c r="BR2" s="486"/>
      <c r="BS2" s="486"/>
      <c r="BT2" s="486"/>
      <c r="BU2" s="486"/>
      <c r="BV2" s="486"/>
      <c r="BW2" s="486"/>
      <c r="BX2" s="486"/>
      <c r="BY2" s="486"/>
      <c r="BZ2" s="486"/>
      <c r="CA2" s="486"/>
      <c r="CB2" s="487"/>
      <c r="CC2" s="487"/>
      <c r="CD2" s="487"/>
      <c r="CE2" s="487"/>
      <c r="CF2" s="487"/>
      <c r="CG2" s="487"/>
      <c r="CH2" s="487"/>
      <c r="CI2" s="487"/>
      <c r="CJ2" s="487"/>
      <c r="CK2" s="487"/>
      <c r="CL2" s="487"/>
      <c r="CM2" s="487"/>
      <c r="CN2" s="487"/>
      <c r="CO2" s="487"/>
      <c r="CP2" s="487"/>
      <c r="CQ2" s="487"/>
      <c r="CR2" s="487"/>
      <c r="CS2" s="487"/>
      <c r="CT2" s="487"/>
      <c r="CU2" s="487"/>
      <c r="CV2" s="487"/>
      <c r="CW2" s="487"/>
      <c r="CX2" s="487"/>
      <c r="CY2" s="487"/>
      <c r="CZ2" s="487"/>
      <c r="DA2" s="487"/>
      <c r="DB2" s="487"/>
      <c r="DC2" s="487"/>
      <c r="DD2" s="487"/>
      <c r="DE2" s="487"/>
      <c r="DF2" s="487"/>
      <c r="DG2" s="487"/>
      <c r="DH2" s="487"/>
      <c r="DI2" s="487"/>
      <c r="DJ2" s="487"/>
      <c r="DK2" s="487"/>
      <c r="DL2" s="487"/>
      <c r="DM2" s="487"/>
      <c r="DN2" s="487"/>
      <c r="DO2" s="487"/>
      <c r="DP2" s="487"/>
      <c r="DQ2" s="487"/>
      <c r="DR2" s="487"/>
      <c r="DS2" s="487"/>
      <c r="DT2" s="487"/>
      <c r="DU2" s="487"/>
      <c r="DV2" s="487"/>
      <c r="DW2" s="487"/>
      <c r="DX2" s="487"/>
      <c r="DY2" s="487"/>
      <c r="DZ2" s="487"/>
      <c r="EA2" s="487"/>
      <c r="EB2" s="487"/>
      <c r="EC2" s="487"/>
      <c r="ED2" s="487"/>
      <c r="EE2" s="487"/>
      <c r="EF2" s="487"/>
      <c r="EG2" s="487"/>
      <c r="EH2" s="487"/>
      <c r="EI2" s="487"/>
      <c r="EJ2" s="487"/>
      <c r="EK2" s="487"/>
      <c r="EL2" s="487"/>
      <c r="EM2" s="487"/>
      <c r="EN2" s="487"/>
      <c r="EO2" s="487"/>
      <c r="EP2" s="487"/>
      <c r="EQ2" s="487"/>
      <c r="ER2" s="487"/>
      <c r="ES2" s="487"/>
      <c r="ET2" s="487"/>
      <c r="EU2" s="487"/>
      <c r="EV2" s="487"/>
      <c r="EW2" s="487"/>
      <c r="EX2" s="487"/>
      <c r="EY2" s="487"/>
      <c r="EZ2" s="487"/>
      <c r="FA2" s="487"/>
      <c r="FB2" s="487"/>
      <c r="FC2" s="487"/>
      <c r="FD2" s="487"/>
      <c r="FE2" s="487"/>
      <c r="FF2" s="487"/>
      <c r="FG2" s="487"/>
      <c r="FH2" s="487"/>
      <c r="FI2" s="487"/>
      <c r="FJ2" s="487"/>
      <c r="FK2" s="487"/>
      <c r="FL2" s="487"/>
      <c r="FM2" s="487"/>
      <c r="FN2" s="487"/>
      <c r="FO2" s="487"/>
      <c r="FP2" s="487"/>
      <c r="FQ2" s="487"/>
      <c r="FR2" s="487"/>
      <c r="FS2" s="487"/>
      <c r="FT2" s="487"/>
      <c r="FU2" s="487"/>
      <c r="FV2" s="487"/>
      <c r="FW2" s="487"/>
      <c r="FX2" s="487"/>
      <c r="FY2" s="487"/>
      <c r="FZ2" s="487"/>
      <c r="GA2" s="487"/>
      <c r="GB2" s="487"/>
      <c r="GC2" s="487"/>
      <c r="GD2" s="487"/>
      <c r="GE2" s="487"/>
      <c r="GF2" s="487"/>
      <c r="GG2" s="487"/>
      <c r="GH2" s="487"/>
      <c r="GI2" s="487"/>
      <c r="GJ2" s="487"/>
      <c r="GK2" s="487"/>
      <c r="GL2" s="487"/>
      <c r="GM2" s="487"/>
      <c r="GN2" s="487"/>
      <c r="GO2" s="487"/>
      <c r="GP2" s="487"/>
      <c r="GQ2" s="487"/>
      <c r="GR2" s="487"/>
      <c r="GS2" s="487"/>
      <c r="GT2" s="487"/>
      <c r="GU2" s="487"/>
      <c r="GV2" s="487"/>
      <c r="GW2" s="487"/>
      <c r="GX2" s="487"/>
      <c r="GY2" s="487"/>
      <c r="GZ2" s="487"/>
      <c r="HA2" s="487"/>
      <c r="HB2" s="487"/>
      <c r="HC2" s="487"/>
      <c r="HD2" s="487"/>
      <c r="HE2" s="487"/>
      <c r="HF2" s="487"/>
      <c r="HG2" s="487"/>
      <c r="HH2" s="487"/>
      <c r="HI2" s="487"/>
      <c r="HJ2" s="487"/>
      <c r="HK2" s="487"/>
      <c r="HL2" s="487"/>
      <c r="HM2" s="487"/>
      <c r="HN2" s="487"/>
      <c r="HO2" s="487"/>
      <c r="HP2" s="487"/>
      <c r="HQ2" s="487"/>
      <c r="HR2" s="487"/>
      <c r="HS2" s="487"/>
      <c r="HT2" s="487"/>
      <c r="HU2" s="487"/>
      <c r="HV2" s="487"/>
      <c r="HW2" s="487"/>
      <c r="HX2" s="487"/>
      <c r="HY2" s="487"/>
      <c r="HZ2" s="487"/>
      <c r="IA2" s="487"/>
      <c r="IB2" s="487"/>
      <c r="IC2" s="487"/>
      <c r="ID2" s="487"/>
      <c r="IE2" s="487"/>
      <c r="IF2" s="487"/>
      <c r="IG2" s="487"/>
      <c r="IH2" s="487"/>
      <c r="II2" s="487"/>
      <c r="IJ2" s="487"/>
      <c r="IK2" s="487"/>
      <c r="IL2" s="487"/>
      <c r="IM2" s="487"/>
      <c r="IN2" s="487"/>
      <c r="IO2" s="487"/>
      <c r="IP2" s="487"/>
      <c r="IQ2" s="487"/>
      <c r="IR2" s="487"/>
    </row>
    <row r="3" spans="1:252" s="481" customFormat="1" ht="15.75" x14ac:dyDescent="0.25">
      <c r="A3" s="1100" t="s">
        <v>2549</v>
      </c>
      <c r="B3" s="2108"/>
      <c r="C3" s="416"/>
      <c r="D3" s="1061"/>
      <c r="E3" s="698"/>
      <c r="F3" s="1030"/>
      <c r="G3" s="1119"/>
      <c r="H3" s="967"/>
      <c r="J3" s="482"/>
      <c r="K3" s="807"/>
      <c r="L3" s="483"/>
      <c r="M3" s="482"/>
      <c r="N3" s="482"/>
      <c r="O3" s="482"/>
      <c r="P3" s="482"/>
      <c r="Q3" s="482"/>
      <c r="R3" s="482"/>
      <c r="S3" s="485"/>
      <c r="T3" s="485"/>
      <c r="U3" s="485"/>
      <c r="V3" s="485"/>
      <c r="W3" s="485"/>
      <c r="X3" s="485"/>
      <c r="Y3" s="485"/>
      <c r="Z3" s="485"/>
      <c r="AA3" s="485"/>
      <c r="AB3" s="485"/>
      <c r="AC3" s="485"/>
      <c r="AD3" s="485"/>
      <c r="AE3" s="485"/>
      <c r="AF3" s="485"/>
      <c r="AG3" s="485"/>
      <c r="AH3" s="485"/>
      <c r="AI3" s="485"/>
      <c r="AJ3" s="485"/>
      <c r="AK3" s="485"/>
      <c r="AL3" s="485"/>
      <c r="AM3" s="486"/>
      <c r="AN3" s="486"/>
      <c r="AO3" s="486"/>
      <c r="AP3" s="486"/>
      <c r="AQ3" s="486"/>
      <c r="AR3" s="486"/>
      <c r="AS3" s="486"/>
      <c r="AT3" s="486"/>
      <c r="AU3" s="486"/>
      <c r="AV3" s="486"/>
      <c r="AW3" s="486"/>
      <c r="AX3" s="486"/>
      <c r="AY3" s="486"/>
      <c r="AZ3" s="486"/>
      <c r="BA3" s="486"/>
      <c r="BB3" s="486"/>
      <c r="BC3" s="486"/>
      <c r="BD3" s="486"/>
      <c r="BE3" s="486"/>
      <c r="BF3" s="486"/>
      <c r="BG3" s="486"/>
      <c r="BH3" s="486"/>
      <c r="BI3" s="486"/>
      <c r="BJ3" s="486"/>
      <c r="BK3" s="486"/>
      <c r="BL3" s="486"/>
      <c r="BM3" s="486"/>
      <c r="BN3" s="486"/>
      <c r="BO3" s="486"/>
      <c r="BP3" s="486"/>
      <c r="BQ3" s="486"/>
      <c r="BR3" s="486"/>
      <c r="BS3" s="486"/>
      <c r="BT3" s="486"/>
      <c r="BU3" s="486"/>
      <c r="BV3" s="486"/>
      <c r="BW3" s="486"/>
      <c r="BX3" s="486"/>
      <c r="BY3" s="486"/>
      <c r="BZ3" s="486"/>
      <c r="CA3" s="486"/>
      <c r="CB3" s="487"/>
      <c r="CC3" s="487"/>
      <c r="CD3" s="487"/>
      <c r="CE3" s="487"/>
      <c r="CF3" s="487"/>
      <c r="CG3" s="487"/>
      <c r="CH3" s="487"/>
      <c r="CI3" s="487"/>
      <c r="CJ3" s="487"/>
      <c r="CK3" s="487"/>
      <c r="CL3" s="487"/>
      <c r="CM3" s="487"/>
      <c r="CN3" s="487"/>
      <c r="CO3" s="487"/>
      <c r="CP3" s="487"/>
      <c r="CQ3" s="487"/>
      <c r="CR3" s="487"/>
      <c r="CS3" s="487"/>
      <c r="CT3" s="487"/>
      <c r="CU3" s="487"/>
      <c r="CV3" s="487"/>
      <c r="CW3" s="487"/>
      <c r="CX3" s="487"/>
      <c r="CY3" s="487"/>
      <c r="CZ3" s="487"/>
      <c r="DA3" s="487"/>
      <c r="DB3" s="487"/>
      <c r="DC3" s="487"/>
      <c r="DD3" s="487"/>
      <c r="DE3" s="487"/>
      <c r="DF3" s="487"/>
      <c r="DG3" s="487"/>
      <c r="DH3" s="487"/>
      <c r="DI3" s="487"/>
      <c r="DJ3" s="487"/>
      <c r="DK3" s="487"/>
      <c r="DL3" s="487"/>
      <c r="DM3" s="487"/>
      <c r="DN3" s="487"/>
      <c r="DO3" s="487"/>
      <c r="DP3" s="487"/>
      <c r="DQ3" s="487"/>
      <c r="DR3" s="487"/>
      <c r="DS3" s="487"/>
      <c r="DT3" s="487"/>
      <c r="DU3" s="487"/>
      <c r="DV3" s="487"/>
      <c r="DW3" s="487"/>
      <c r="DX3" s="487"/>
      <c r="DY3" s="487"/>
      <c r="DZ3" s="487"/>
      <c r="EA3" s="487"/>
      <c r="EB3" s="487"/>
      <c r="EC3" s="487"/>
      <c r="ED3" s="487"/>
      <c r="EE3" s="487"/>
      <c r="EF3" s="487"/>
      <c r="EG3" s="487"/>
      <c r="EH3" s="487"/>
      <c r="EI3" s="487"/>
      <c r="EJ3" s="487"/>
      <c r="EK3" s="487"/>
      <c r="EL3" s="487"/>
      <c r="EM3" s="487"/>
      <c r="EN3" s="487"/>
      <c r="EO3" s="487"/>
      <c r="EP3" s="487"/>
      <c r="EQ3" s="487"/>
      <c r="ER3" s="487"/>
      <c r="ES3" s="487"/>
      <c r="ET3" s="487"/>
      <c r="EU3" s="487"/>
      <c r="EV3" s="487"/>
      <c r="EW3" s="487"/>
      <c r="EX3" s="487"/>
      <c r="EY3" s="487"/>
      <c r="EZ3" s="487"/>
      <c r="FA3" s="487"/>
      <c r="FB3" s="487"/>
      <c r="FC3" s="487"/>
      <c r="FD3" s="487"/>
      <c r="FE3" s="487"/>
      <c r="FF3" s="487"/>
      <c r="FG3" s="487"/>
      <c r="FH3" s="487"/>
      <c r="FI3" s="487"/>
      <c r="FJ3" s="487"/>
      <c r="FK3" s="487"/>
      <c r="FL3" s="487"/>
      <c r="FM3" s="487"/>
      <c r="FN3" s="487"/>
      <c r="FO3" s="487"/>
      <c r="FP3" s="487"/>
      <c r="FQ3" s="487"/>
      <c r="FR3" s="487"/>
      <c r="FS3" s="487"/>
      <c r="FT3" s="487"/>
      <c r="FU3" s="487"/>
      <c r="FV3" s="487"/>
      <c r="FW3" s="487"/>
      <c r="FX3" s="487"/>
      <c r="FY3" s="487"/>
      <c r="FZ3" s="487"/>
      <c r="GA3" s="487"/>
      <c r="GB3" s="487"/>
      <c r="GC3" s="487"/>
      <c r="GD3" s="487"/>
      <c r="GE3" s="487"/>
      <c r="GF3" s="487"/>
      <c r="GG3" s="487"/>
      <c r="GH3" s="487"/>
      <c r="GI3" s="487"/>
      <c r="GJ3" s="487"/>
      <c r="GK3" s="487"/>
      <c r="GL3" s="487"/>
      <c r="GM3" s="487"/>
      <c r="GN3" s="487"/>
      <c r="GO3" s="487"/>
      <c r="GP3" s="487"/>
      <c r="GQ3" s="487"/>
      <c r="GR3" s="487"/>
      <c r="GS3" s="487"/>
      <c r="GT3" s="487"/>
      <c r="GU3" s="487"/>
      <c r="GV3" s="487"/>
      <c r="GW3" s="487"/>
      <c r="GX3" s="487"/>
      <c r="GY3" s="487"/>
      <c r="GZ3" s="487"/>
      <c r="HA3" s="487"/>
      <c r="HB3" s="487"/>
      <c r="HC3" s="487"/>
      <c r="HD3" s="487"/>
      <c r="HE3" s="487"/>
      <c r="HF3" s="487"/>
      <c r="HG3" s="487"/>
      <c r="HH3" s="487"/>
      <c r="HI3" s="487"/>
      <c r="HJ3" s="487"/>
      <c r="HK3" s="487"/>
      <c r="HL3" s="487"/>
      <c r="HM3" s="487"/>
      <c r="HN3" s="487"/>
      <c r="HO3" s="487"/>
      <c r="HP3" s="487"/>
      <c r="HQ3" s="487"/>
      <c r="HR3" s="487"/>
      <c r="HS3" s="487"/>
      <c r="HT3" s="487"/>
      <c r="HU3" s="487"/>
      <c r="HV3" s="487"/>
      <c r="HW3" s="487"/>
      <c r="HX3" s="487"/>
      <c r="HY3" s="487"/>
      <c r="HZ3" s="487"/>
      <c r="IA3" s="487"/>
      <c r="IB3" s="487"/>
      <c r="IC3" s="487"/>
      <c r="ID3" s="487"/>
      <c r="IE3" s="487"/>
      <c r="IF3" s="487"/>
      <c r="IG3" s="487"/>
      <c r="IH3" s="487"/>
      <c r="II3" s="487"/>
      <c r="IJ3" s="487"/>
      <c r="IK3" s="487"/>
      <c r="IL3" s="487"/>
      <c r="IM3" s="487"/>
      <c r="IN3" s="487"/>
      <c r="IO3" s="487"/>
      <c r="IP3" s="487"/>
      <c r="IQ3" s="487"/>
      <c r="IR3" s="487"/>
    </row>
    <row r="4" spans="1:252" s="481" customFormat="1" ht="15.75" x14ac:dyDescent="0.25">
      <c r="A4" s="1089"/>
      <c r="B4" s="2108"/>
      <c r="C4" s="416"/>
      <c r="D4" s="1061"/>
      <c r="E4" s="698"/>
      <c r="F4" s="1030"/>
      <c r="G4" s="1119"/>
      <c r="H4" s="967"/>
      <c r="J4" s="482"/>
      <c r="K4" s="807"/>
      <c r="L4" s="483"/>
      <c r="M4" s="482"/>
      <c r="N4" s="482"/>
      <c r="O4" s="482"/>
      <c r="P4" s="482"/>
      <c r="Q4" s="482"/>
      <c r="R4" s="482"/>
      <c r="S4" s="485"/>
      <c r="T4" s="485"/>
      <c r="U4" s="485"/>
      <c r="V4" s="485"/>
      <c r="W4" s="485"/>
      <c r="X4" s="485"/>
      <c r="Y4" s="485"/>
      <c r="Z4" s="485"/>
      <c r="AA4" s="485"/>
      <c r="AB4" s="485"/>
      <c r="AC4" s="485"/>
      <c r="AD4" s="485"/>
      <c r="AE4" s="485"/>
      <c r="AF4" s="485"/>
      <c r="AG4" s="485"/>
      <c r="AH4" s="485"/>
      <c r="AI4" s="485"/>
      <c r="AJ4" s="485"/>
      <c r="AK4" s="485"/>
      <c r="AL4" s="485"/>
      <c r="AM4" s="486"/>
      <c r="AN4" s="486"/>
      <c r="AO4" s="486"/>
      <c r="AP4" s="486"/>
      <c r="AQ4" s="486"/>
      <c r="AR4" s="486"/>
      <c r="AS4" s="486"/>
      <c r="AT4" s="486"/>
      <c r="AU4" s="486"/>
      <c r="AV4" s="486"/>
      <c r="AW4" s="486"/>
      <c r="AX4" s="486"/>
      <c r="AY4" s="486"/>
      <c r="AZ4" s="486"/>
      <c r="BA4" s="486"/>
      <c r="BB4" s="486"/>
      <c r="BC4" s="486"/>
      <c r="BD4" s="486"/>
      <c r="BE4" s="486"/>
      <c r="BF4" s="486"/>
      <c r="BG4" s="486"/>
      <c r="BH4" s="486"/>
      <c r="BI4" s="486"/>
      <c r="BJ4" s="486"/>
      <c r="BK4" s="486"/>
      <c r="BL4" s="486"/>
      <c r="BM4" s="486"/>
      <c r="BN4" s="486"/>
      <c r="BO4" s="486"/>
      <c r="BP4" s="486"/>
      <c r="BQ4" s="486"/>
      <c r="BR4" s="486"/>
      <c r="BS4" s="486"/>
      <c r="BT4" s="486"/>
      <c r="BU4" s="486"/>
      <c r="BV4" s="486"/>
      <c r="BW4" s="486"/>
      <c r="BX4" s="486"/>
      <c r="BY4" s="486"/>
      <c r="BZ4" s="486"/>
      <c r="CA4" s="486"/>
      <c r="CB4" s="487"/>
      <c r="CC4" s="487"/>
      <c r="CD4" s="487"/>
      <c r="CE4" s="487"/>
      <c r="CF4" s="487"/>
      <c r="CG4" s="487"/>
      <c r="CH4" s="487"/>
      <c r="CI4" s="487"/>
      <c r="CJ4" s="487"/>
      <c r="CK4" s="487"/>
      <c r="CL4" s="487"/>
      <c r="CM4" s="487"/>
      <c r="CN4" s="487"/>
      <c r="CO4" s="487"/>
      <c r="CP4" s="487"/>
      <c r="CQ4" s="487"/>
      <c r="CR4" s="487"/>
      <c r="CS4" s="487"/>
      <c r="CT4" s="487"/>
      <c r="CU4" s="487"/>
      <c r="CV4" s="487"/>
      <c r="CW4" s="487"/>
      <c r="CX4" s="487"/>
      <c r="CY4" s="487"/>
      <c r="CZ4" s="487"/>
      <c r="DA4" s="487"/>
      <c r="DB4" s="487"/>
      <c r="DC4" s="487"/>
      <c r="DD4" s="487"/>
      <c r="DE4" s="487"/>
      <c r="DF4" s="487"/>
      <c r="DG4" s="487"/>
      <c r="DH4" s="487"/>
      <c r="DI4" s="487"/>
      <c r="DJ4" s="487"/>
      <c r="DK4" s="487"/>
      <c r="DL4" s="487"/>
      <c r="DM4" s="487"/>
      <c r="DN4" s="487"/>
      <c r="DO4" s="487"/>
      <c r="DP4" s="487"/>
      <c r="DQ4" s="487"/>
      <c r="DR4" s="487"/>
      <c r="DS4" s="487"/>
      <c r="DT4" s="487"/>
      <c r="DU4" s="487"/>
      <c r="DV4" s="487"/>
      <c r="DW4" s="487"/>
      <c r="DX4" s="487"/>
      <c r="DY4" s="487"/>
      <c r="DZ4" s="487"/>
      <c r="EA4" s="487"/>
      <c r="EB4" s="487"/>
      <c r="EC4" s="487"/>
      <c r="ED4" s="487"/>
      <c r="EE4" s="487"/>
      <c r="EF4" s="487"/>
      <c r="EG4" s="487"/>
      <c r="EH4" s="487"/>
      <c r="EI4" s="487"/>
      <c r="EJ4" s="487"/>
      <c r="EK4" s="487"/>
      <c r="EL4" s="487"/>
      <c r="EM4" s="487"/>
      <c r="EN4" s="487"/>
      <c r="EO4" s="487"/>
      <c r="EP4" s="487"/>
      <c r="EQ4" s="487"/>
      <c r="ER4" s="487"/>
      <c r="ES4" s="487"/>
      <c r="ET4" s="487"/>
      <c r="EU4" s="487"/>
      <c r="EV4" s="487"/>
      <c r="EW4" s="487"/>
      <c r="EX4" s="487"/>
      <c r="EY4" s="487"/>
      <c r="EZ4" s="487"/>
      <c r="FA4" s="487"/>
      <c r="FB4" s="487"/>
      <c r="FC4" s="487"/>
      <c r="FD4" s="487"/>
      <c r="FE4" s="487"/>
      <c r="FF4" s="487"/>
      <c r="FG4" s="487"/>
      <c r="FH4" s="487"/>
      <c r="FI4" s="487"/>
      <c r="FJ4" s="487"/>
      <c r="FK4" s="487"/>
      <c r="FL4" s="487"/>
      <c r="FM4" s="487"/>
      <c r="FN4" s="487"/>
      <c r="FO4" s="487"/>
      <c r="FP4" s="487"/>
      <c r="FQ4" s="487"/>
      <c r="FR4" s="487"/>
      <c r="FS4" s="487"/>
      <c r="FT4" s="487"/>
      <c r="FU4" s="487"/>
      <c r="FV4" s="487"/>
      <c r="FW4" s="487"/>
      <c r="FX4" s="487"/>
      <c r="FY4" s="487"/>
      <c r="FZ4" s="487"/>
      <c r="GA4" s="487"/>
      <c r="GB4" s="487"/>
      <c r="GC4" s="487"/>
      <c r="GD4" s="487"/>
      <c r="GE4" s="487"/>
      <c r="GF4" s="487"/>
      <c r="GG4" s="487"/>
      <c r="GH4" s="487"/>
      <c r="GI4" s="487"/>
      <c r="GJ4" s="487"/>
      <c r="GK4" s="487"/>
      <c r="GL4" s="487"/>
      <c r="GM4" s="487"/>
      <c r="GN4" s="487"/>
      <c r="GO4" s="487"/>
      <c r="GP4" s="487"/>
      <c r="GQ4" s="487"/>
      <c r="GR4" s="487"/>
      <c r="GS4" s="487"/>
      <c r="GT4" s="487"/>
      <c r="GU4" s="487"/>
      <c r="GV4" s="487"/>
      <c r="GW4" s="487"/>
      <c r="GX4" s="487"/>
      <c r="GY4" s="487"/>
      <c r="GZ4" s="487"/>
      <c r="HA4" s="487"/>
      <c r="HB4" s="487"/>
      <c r="HC4" s="487"/>
      <c r="HD4" s="487"/>
      <c r="HE4" s="487"/>
      <c r="HF4" s="487"/>
      <c r="HG4" s="487"/>
      <c r="HH4" s="487"/>
      <c r="HI4" s="487"/>
      <c r="HJ4" s="487"/>
      <c r="HK4" s="487"/>
      <c r="HL4" s="487"/>
      <c r="HM4" s="487"/>
      <c r="HN4" s="487"/>
      <c r="HO4" s="487"/>
      <c r="HP4" s="487"/>
      <c r="HQ4" s="487"/>
      <c r="HR4" s="487"/>
      <c r="HS4" s="487"/>
      <c r="HT4" s="487"/>
      <c r="HU4" s="487"/>
      <c r="HV4" s="487"/>
      <c r="HW4" s="487"/>
      <c r="HX4" s="487"/>
      <c r="HY4" s="487"/>
      <c r="HZ4" s="487"/>
      <c r="IA4" s="487"/>
      <c r="IB4" s="487"/>
      <c r="IC4" s="487"/>
      <c r="ID4" s="487"/>
      <c r="IE4" s="487"/>
      <c r="IF4" s="487"/>
      <c r="IG4" s="487"/>
      <c r="IH4" s="487"/>
      <c r="II4" s="487"/>
      <c r="IJ4" s="487"/>
      <c r="IK4" s="487"/>
      <c r="IL4" s="487"/>
      <c r="IM4" s="487"/>
      <c r="IN4" s="487"/>
      <c r="IO4" s="487"/>
      <c r="IP4" s="487"/>
      <c r="IQ4" s="487"/>
      <c r="IR4" s="487"/>
    </row>
    <row r="5" spans="1:252" s="422" customFormat="1" x14ac:dyDescent="0.25">
      <c r="A5" s="1090"/>
      <c r="B5" s="2109" t="s">
        <v>0</v>
      </c>
      <c r="C5" s="769" t="s">
        <v>174</v>
      </c>
      <c r="D5" s="771"/>
      <c r="E5" s="770"/>
      <c r="F5" s="770"/>
      <c r="G5" s="771" t="s">
        <v>175</v>
      </c>
      <c r="K5" s="419"/>
    </row>
    <row r="6" spans="1:252" s="422" customFormat="1" x14ac:dyDescent="0.25">
      <c r="A6" s="1090"/>
      <c r="B6" s="2110"/>
      <c r="C6" s="773"/>
      <c r="D6" s="1081"/>
      <c r="E6" s="770"/>
      <c r="F6" s="770"/>
      <c r="G6" s="775"/>
      <c r="K6" s="419"/>
    </row>
    <row r="7" spans="1:252" s="422" customFormat="1" x14ac:dyDescent="0.25">
      <c r="A7" s="1090"/>
      <c r="B7" s="2111" t="s">
        <v>176</v>
      </c>
      <c r="C7" s="777" t="s">
        <v>7</v>
      </c>
      <c r="D7" s="1081"/>
      <c r="E7" s="770"/>
      <c r="F7" s="770"/>
      <c r="G7" s="770">
        <f>G58</f>
        <v>10000</v>
      </c>
      <c r="K7" s="419"/>
    </row>
    <row r="8" spans="1:252" s="422" customFormat="1" x14ac:dyDescent="0.25">
      <c r="A8" s="1090"/>
      <c r="B8" s="2111" t="s">
        <v>39</v>
      </c>
      <c r="C8" s="777" t="s">
        <v>40</v>
      </c>
      <c r="D8" s="1081"/>
      <c r="E8" s="770"/>
      <c r="F8" s="770"/>
      <c r="G8" s="775">
        <f>G66</f>
        <v>0</v>
      </c>
      <c r="K8" s="419"/>
    </row>
    <row r="9" spans="1:252" s="422" customFormat="1" x14ac:dyDescent="0.25">
      <c r="A9" s="1090"/>
      <c r="B9" s="2111" t="s">
        <v>72</v>
      </c>
      <c r="C9" s="777" t="s">
        <v>73</v>
      </c>
      <c r="D9" s="1081"/>
      <c r="E9" s="770"/>
      <c r="F9" s="770"/>
      <c r="G9" s="775">
        <f>G82</f>
        <v>0</v>
      </c>
      <c r="K9" s="419"/>
    </row>
    <row r="10" spans="1:252" s="422" customFormat="1" x14ac:dyDescent="0.25">
      <c r="A10" s="1090"/>
      <c r="B10" s="2111" t="s">
        <v>100</v>
      </c>
      <c r="C10" s="777" t="s">
        <v>276</v>
      </c>
      <c r="D10" s="1081"/>
      <c r="E10" s="770"/>
      <c r="F10" s="770"/>
      <c r="G10" s="775">
        <f>G88</f>
        <v>0</v>
      </c>
      <c r="K10" s="419"/>
    </row>
    <row r="11" spans="1:252" s="422" customFormat="1" x14ac:dyDescent="0.25">
      <c r="A11" s="1090"/>
      <c r="B11" s="2111" t="s">
        <v>1168</v>
      </c>
      <c r="C11" s="777" t="s">
        <v>265</v>
      </c>
      <c r="D11" s="1081"/>
      <c r="E11" s="770"/>
      <c r="F11" s="770"/>
      <c r="G11" s="775">
        <f>G126</f>
        <v>0</v>
      </c>
      <c r="K11" s="419"/>
    </row>
    <row r="12" spans="1:252" s="422" customFormat="1" x14ac:dyDescent="0.25">
      <c r="A12" s="1090"/>
      <c r="B12" s="2111" t="s">
        <v>126</v>
      </c>
      <c r="C12" s="777" t="s">
        <v>285</v>
      </c>
      <c r="D12" s="1081"/>
      <c r="E12" s="770"/>
      <c r="F12" s="770"/>
      <c r="G12" s="775">
        <f>G131</f>
        <v>0</v>
      </c>
      <c r="K12" s="419"/>
    </row>
    <row r="13" spans="1:252" s="422" customFormat="1" ht="15.75" thickBot="1" x14ac:dyDescent="0.3">
      <c r="A13" s="1092"/>
      <c r="B13" s="2112">
        <v>7</v>
      </c>
      <c r="C13" s="1118" t="s">
        <v>168</v>
      </c>
      <c r="D13" s="1082"/>
      <c r="E13" s="834"/>
      <c r="F13" s="785"/>
      <c r="G13" s="785">
        <f>G138</f>
        <v>4320</v>
      </c>
      <c r="H13" s="419"/>
      <c r="K13" s="419"/>
    </row>
    <row r="14" spans="1:252" s="422" customFormat="1" x14ac:dyDescent="0.25">
      <c r="A14" s="1091"/>
      <c r="B14" s="2113" t="s">
        <v>178</v>
      </c>
      <c r="C14" s="779"/>
      <c r="D14" s="1081"/>
      <c r="E14" s="775"/>
      <c r="F14" s="770"/>
      <c r="G14" s="780">
        <f>SUM(G7:G13)</f>
        <v>14320</v>
      </c>
      <c r="K14" s="419"/>
    </row>
    <row r="15" spans="1:252" s="422" customFormat="1" ht="15.75" thickBot="1" x14ac:dyDescent="0.3">
      <c r="A15" s="1092"/>
      <c r="B15" s="2114" t="s">
        <v>179</v>
      </c>
      <c r="C15" s="788"/>
      <c r="D15" s="1083"/>
      <c r="E15" s="1083"/>
      <c r="F15" s="790"/>
      <c r="G15" s="790">
        <f>ROUND(G14*0.22,2)</f>
        <v>3150.4</v>
      </c>
      <c r="K15" s="419"/>
    </row>
    <row r="16" spans="1:252" s="422" customFormat="1" x14ac:dyDescent="0.25">
      <c r="A16" s="1090"/>
      <c r="B16" s="2115" t="s">
        <v>180</v>
      </c>
      <c r="C16" s="762"/>
      <c r="D16" s="1084"/>
      <c r="E16" s="1084"/>
      <c r="F16" s="763"/>
      <c r="G16" s="763">
        <f>+G15+G14</f>
        <v>17470.400000000001</v>
      </c>
      <c r="K16" s="419"/>
    </row>
    <row r="19" spans="1:252" s="481" customFormat="1" ht="15.75" x14ac:dyDescent="0.25">
      <c r="A19" s="1100" t="s">
        <v>2549</v>
      </c>
      <c r="B19" s="2108"/>
      <c r="C19" s="416"/>
      <c r="D19" s="1061"/>
      <c r="E19" s="698"/>
      <c r="F19" s="1030"/>
      <c r="G19" s="1119"/>
      <c r="H19" s="967"/>
      <c r="J19" s="482"/>
      <c r="K19" s="807"/>
      <c r="L19" s="483"/>
      <c r="M19" s="482"/>
      <c r="N19" s="482"/>
      <c r="O19" s="482"/>
      <c r="P19" s="482"/>
      <c r="Q19" s="482"/>
      <c r="R19" s="482"/>
      <c r="S19" s="485"/>
      <c r="T19" s="485"/>
      <c r="U19" s="485"/>
      <c r="V19" s="485"/>
      <c r="W19" s="485"/>
      <c r="X19" s="485"/>
      <c r="Y19" s="485"/>
      <c r="Z19" s="485"/>
      <c r="AA19" s="485"/>
      <c r="AB19" s="485"/>
      <c r="AC19" s="485"/>
      <c r="AD19" s="485"/>
      <c r="AE19" s="485"/>
      <c r="AF19" s="485"/>
      <c r="AG19" s="485"/>
      <c r="AH19" s="485"/>
      <c r="AI19" s="485"/>
      <c r="AJ19" s="485"/>
      <c r="AK19" s="485"/>
      <c r="AL19" s="485"/>
      <c r="AM19" s="486"/>
      <c r="AN19" s="486"/>
      <c r="AO19" s="486"/>
      <c r="AP19" s="486"/>
      <c r="AQ19" s="486"/>
      <c r="AR19" s="486"/>
      <c r="AS19" s="486"/>
      <c r="AT19" s="486"/>
      <c r="AU19" s="486"/>
      <c r="AV19" s="486"/>
      <c r="AW19" s="486"/>
      <c r="AX19" s="486"/>
      <c r="AY19" s="486"/>
      <c r="AZ19" s="486"/>
      <c r="BA19" s="486"/>
      <c r="BB19" s="486"/>
      <c r="BC19" s="486"/>
      <c r="BD19" s="486"/>
      <c r="BE19" s="486"/>
      <c r="BF19" s="486"/>
      <c r="BG19" s="486"/>
      <c r="BH19" s="486"/>
      <c r="BI19" s="486"/>
      <c r="BJ19" s="486"/>
      <c r="BK19" s="486"/>
      <c r="BL19" s="486"/>
      <c r="BM19" s="486"/>
      <c r="BN19" s="486"/>
      <c r="BO19" s="486"/>
      <c r="BP19" s="486"/>
      <c r="BQ19" s="486"/>
      <c r="BR19" s="486"/>
      <c r="BS19" s="486"/>
      <c r="BT19" s="486"/>
      <c r="BU19" s="486"/>
      <c r="BV19" s="486"/>
      <c r="BW19" s="486"/>
      <c r="BX19" s="486"/>
      <c r="BY19" s="486"/>
      <c r="BZ19" s="486"/>
      <c r="CA19" s="486"/>
      <c r="CB19" s="487"/>
      <c r="CC19" s="487"/>
      <c r="CD19" s="487"/>
      <c r="CE19" s="487"/>
      <c r="CF19" s="487"/>
      <c r="CG19" s="487"/>
      <c r="CH19" s="487"/>
      <c r="CI19" s="487"/>
      <c r="CJ19" s="487"/>
      <c r="CK19" s="487"/>
      <c r="CL19" s="487"/>
      <c r="CM19" s="487"/>
      <c r="CN19" s="487"/>
      <c r="CO19" s="487"/>
      <c r="CP19" s="487"/>
      <c r="CQ19" s="487"/>
      <c r="CR19" s="487"/>
      <c r="CS19" s="487"/>
      <c r="CT19" s="487"/>
      <c r="CU19" s="487"/>
      <c r="CV19" s="487"/>
      <c r="CW19" s="487"/>
      <c r="CX19" s="487"/>
      <c r="CY19" s="487"/>
      <c r="CZ19" s="487"/>
      <c r="DA19" s="487"/>
      <c r="DB19" s="487"/>
      <c r="DC19" s="487"/>
      <c r="DD19" s="487"/>
      <c r="DE19" s="487"/>
      <c r="DF19" s="487"/>
      <c r="DG19" s="487"/>
      <c r="DH19" s="487"/>
      <c r="DI19" s="487"/>
      <c r="DJ19" s="487"/>
      <c r="DK19" s="487"/>
      <c r="DL19" s="487"/>
      <c r="DM19" s="487"/>
      <c r="DN19" s="487"/>
      <c r="DO19" s="487"/>
      <c r="DP19" s="487"/>
      <c r="DQ19" s="487"/>
      <c r="DR19" s="487"/>
      <c r="DS19" s="487"/>
      <c r="DT19" s="487"/>
      <c r="DU19" s="487"/>
      <c r="DV19" s="487"/>
      <c r="DW19" s="487"/>
      <c r="DX19" s="487"/>
      <c r="DY19" s="487"/>
      <c r="DZ19" s="487"/>
      <c r="EA19" s="487"/>
      <c r="EB19" s="487"/>
      <c r="EC19" s="487"/>
      <c r="ED19" s="487"/>
      <c r="EE19" s="487"/>
      <c r="EF19" s="487"/>
      <c r="EG19" s="487"/>
      <c r="EH19" s="487"/>
      <c r="EI19" s="487"/>
      <c r="EJ19" s="487"/>
      <c r="EK19" s="487"/>
      <c r="EL19" s="487"/>
      <c r="EM19" s="487"/>
      <c r="EN19" s="487"/>
      <c r="EO19" s="487"/>
      <c r="EP19" s="487"/>
      <c r="EQ19" s="487"/>
      <c r="ER19" s="487"/>
      <c r="ES19" s="487"/>
      <c r="ET19" s="487"/>
      <c r="EU19" s="487"/>
      <c r="EV19" s="487"/>
      <c r="EW19" s="487"/>
      <c r="EX19" s="487"/>
      <c r="EY19" s="487"/>
      <c r="EZ19" s="487"/>
      <c r="FA19" s="487"/>
      <c r="FB19" s="487"/>
      <c r="FC19" s="487"/>
      <c r="FD19" s="487"/>
      <c r="FE19" s="487"/>
      <c r="FF19" s="487"/>
      <c r="FG19" s="487"/>
      <c r="FH19" s="487"/>
      <c r="FI19" s="487"/>
      <c r="FJ19" s="487"/>
      <c r="FK19" s="487"/>
      <c r="FL19" s="487"/>
      <c r="FM19" s="487"/>
      <c r="FN19" s="487"/>
      <c r="FO19" s="487"/>
      <c r="FP19" s="487"/>
      <c r="FQ19" s="487"/>
      <c r="FR19" s="487"/>
      <c r="FS19" s="487"/>
      <c r="FT19" s="487"/>
      <c r="FU19" s="487"/>
      <c r="FV19" s="487"/>
      <c r="FW19" s="487"/>
      <c r="FX19" s="487"/>
      <c r="FY19" s="487"/>
      <c r="FZ19" s="487"/>
      <c r="GA19" s="487"/>
      <c r="GB19" s="487"/>
      <c r="GC19" s="487"/>
      <c r="GD19" s="487"/>
      <c r="GE19" s="487"/>
      <c r="GF19" s="487"/>
      <c r="GG19" s="487"/>
      <c r="GH19" s="487"/>
      <c r="GI19" s="487"/>
      <c r="GJ19" s="487"/>
      <c r="GK19" s="487"/>
      <c r="GL19" s="487"/>
      <c r="GM19" s="487"/>
      <c r="GN19" s="487"/>
      <c r="GO19" s="487"/>
      <c r="GP19" s="487"/>
      <c r="GQ19" s="487"/>
      <c r="GR19" s="487"/>
      <c r="GS19" s="487"/>
      <c r="GT19" s="487"/>
      <c r="GU19" s="487"/>
      <c r="GV19" s="487"/>
      <c r="GW19" s="487"/>
      <c r="GX19" s="487"/>
      <c r="GY19" s="487"/>
      <c r="GZ19" s="487"/>
      <c r="HA19" s="487"/>
      <c r="HB19" s="487"/>
      <c r="HC19" s="487"/>
      <c r="HD19" s="487"/>
      <c r="HE19" s="487"/>
      <c r="HF19" s="487"/>
      <c r="HG19" s="487"/>
      <c r="HH19" s="487"/>
      <c r="HI19" s="487"/>
      <c r="HJ19" s="487"/>
      <c r="HK19" s="487"/>
      <c r="HL19" s="487"/>
      <c r="HM19" s="487"/>
      <c r="HN19" s="487"/>
      <c r="HO19" s="487"/>
      <c r="HP19" s="487"/>
      <c r="HQ19" s="487"/>
      <c r="HR19" s="487"/>
      <c r="HS19" s="487"/>
      <c r="HT19" s="487"/>
      <c r="HU19" s="487"/>
      <c r="HV19" s="487"/>
      <c r="HW19" s="487"/>
      <c r="HX19" s="487"/>
      <c r="HY19" s="487"/>
      <c r="HZ19" s="487"/>
      <c r="IA19" s="487"/>
      <c r="IB19" s="487"/>
      <c r="IC19" s="487"/>
      <c r="ID19" s="487"/>
      <c r="IE19" s="487"/>
      <c r="IF19" s="487"/>
      <c r="IG19" s="487"/>
      <c r="IH19" s="487"/>
      <c r="II19" s="487"/>
      <c r="IJ19" s="487"/>
      <c r="IK19" s="487"/>
      <c r="IL19" s="487"/>
      <c r="IM19" s="487"/>
      <c r="IN19" s="487"/>
      <c r="IO19" s="487"/>
      <c r="IP19" s="487"/>
      <c r="IQ19" s="487"/>
      <c r="IR19" s="487"/>
    </row>
    <row r="20" spans="1:252" s="493" customFormat="1" ht="15.75" x14ac:dyDescent="0.2">
      <c r="A20" s="1093" t="s">
        <v>295</v>
      </c>
      <c r="B20" s="2116"/>
      <c r="C20" s="490" t="s">
        <v>296</v>
      </c>
      <c r="D20" s="1067" t="s">
        <v>297</v>
      </c>
      <c r="E20" s="699" t="s">
        <v>298</v>
      </c>
      <c r="F20" s="1031" t="s">
        <v>299</v>
      </c>
      <c r="G20" s="1120" t="s">
        <v>300</v>
      </c>
      <c r="H20" s="968"/>
      <c r="J20" s="494"/>
      <c r="K20" s="1004"/>
      <c r="L20" s="483"/>
      <c r="M20" s="494"/>
      <c r="N20" s="494"/>
      <c r="O20" s="494"/>
      <c r="P20" s="494"/>
      <c r="Q20" s="494"/>
      <c r="R20" s="494"/>
      <c r="S20" s="492"/>
      <c r="T20" s="492"/>
      <c r="U20" s="492"/>
      <c r="V20" s="492"/>
      <c r="W20" s="492"/>
      <c r="X20" s="492"/>
      <c r="Y20" s="492"/>
      <c r="Z20" s="492"/>
      <c r="AA20" s="492"/>
      <c r="AB20" s="492"/>
      <c r="AC20" s="492"/>
      <c r="AD20" s="492"/>
      <c r="AE20" s="492"/>
      <c r="AF20" s="492"/>
      <c r="AG20" s="492"/>
      <c r="AH20" s="492"/>
      <c r="AI20" s="492"/>
      <c r="AJ20" s="492"/>
      <c r="AK20" s="492"/>
      <c r="AL20" s="492"/>
      <c r="AM20" s="496"/>
      <c r="AN20" s="496"/>
      <c r="AO20" s="496"/>
      <c r="AP20" s="496"/>
      <c r="AQ20" s="496"/>
      <c r="AR20" s="496"/>
      <c r="AS20" s="496"/>
      <c r="AT20" s="496"/>
      <c r="AU20" s="496"/>
      <c r="AV20" s="496"/>
      <c r="AW20" s="496"/>
      <c r="AX20" s="496"/>
      <c r="AY20" s="496"/>
      <c r="AZ20" s="496"/>
      <c r="BA20" s="496"/>
      <c r="BB20" s="496"/>
      <c r="BC20" s="496"/>
      <c r="BD20" s="496"/>
      <c r="BE20" s="496"/>
      <c r="BF20" s="496"/>
      <c r="BG20" s="496"/>
      <c r="BH20" s="496"/>
      <c r="BI20" s="496"/>
      <c r="BJ20" s="496"/>
      <c r="BK20" s="496"/>
      <c r="BL20" s="496"/>
      <c r="BM20" s="496"/>
      <c r="BN20" s="496"/>
      <c r="BO20" s="496"/>
      <c r="BP20" s="496"/>
      <c r="BQ20" s="496"/>
      <c r="BR20" s="496"/>
      <c r="BS20" s="496"/>
      <c r="BT20" s="496"/>
      <c r="BU20" s="496"/>
      <c r="BV20" s="496"/>
      <c r="BW20" s="496"/>
      <c r="BX20" s="496"/>
      <c r="BY20" s="496"/>
      <c r="BZ20" s="496"/>
      <c r="CA20" s="496"/>
    </row>
    <row r="21" spans="1:252" s="792" customFormat="1" ht="12.75" x14ac:dyDescent="0.2">
      <c r="A21" s="1094">
        <v>1</v>
      </c>
      <c r="B21" s="2117"/>
      <c r="C21" s="948" t="s">
        <v>1615</v>
      </c>
      <c r="D21" s="1068"/>
      <c r="E21" s="1695"/>
      <c r="F21" s="1024"/>
      <c r="G21" s="949"/>
      <c r="H21" s="969"/>
      <c r="J21" s="793"/>
      <c r="K21" s="794"/>
      <c r="L21" s="795"/>
      <c r="M21" s="793"/>
      <c r="N21" s="793"/>
      <c r="O21" s="793"/>
      <c r="P21" s="793"/>
      <c r="Q21" s="793"/>
      <c r="R21" s="793"/>
      <c r="S21" s="793"/>
      <c r="T21" s="793"/>
      <c r="U21" s="793"/>
      <c r="V21" s="793"/>
      <c r="W21" s="793"/>
      <c r="X21" s="793"/>
      <c r="Y21" s="793"/>
      <c r="Z21" s="793"/>
      <c r="AA21" s="793"/>
      <c r="AB21" s="793"/>
      <c r="AC21" s="793"/>
      <c r="AD21" s="793"/>
      <c r="AE21" s="793"/>
      <c r="AF21" s="793"/>
      <c r="AG21" s="793"/>
      <c r="AH21" s="793"/>
      <c r="AI21" s="793"/>
      <c r="AJ21" s="793"/>
      <c r="AK21" s="793"/>
      <c r="AL21" s="793"/>
      <c r="AM21" s="796"/>
      <c r="AN21" s="796"/>
      <c r="AO21" s="796"/>
      <c r="AP21" s="796"/>
      <c r="AQ21" s="796"/>
      <c r="AR21" s="796"/>
      <c r="AS21" s="796"/>
      <c r="AT21" s="796"/>
      <c r="AU21" s="796"/>
      <c r="AV21" s="796"/>
      <c r="AW21" s="796"/>
      <c r="AX21" s="796"/>
      <c r="AY21" s="796"/>
      <c r="AZ21" s="796"/>
      <c r="BA21" s="796"/>
      <c r="BB21" s="796"/>
      <c r="BC21" s="796"/>
      <c r="BD21" s="796"/>
      <c r="BE21" s="796"/>
      <c r="BF21" s="796"/>
      <c r="BG21" s="796"/>
      <c r="BH21" s="796"/>
      <c r="BI21" s="796"/>
      <c r="BJ21" s="796"/>
      <c r="BK21" s="796"/>
      <c r="BL21" s="796"/>
      <c r="BM21" s="796"/>
      <c r="BN21" s="796"/>
      <c r="BO21" s="796"/>
      <c r="BP21" s="796"/>
      <c r="BQ21" s="796"/>
      <c r="BR21" s="796"/>
      <c r="BS21" s="796"/>
      <c r="BT21" s="796"/>
      <c r="BU21" s="796"/>
      <c r="BV21" s="796"/>
      <c r="BW21" s="796"/>
      <c r="BX21" s="796"/>
      <c r="BY21" s="796"/>
      <c r="BZ21" s="796"/>
      <c r="CA21" s="796"/>
    </row>
    <row r="22" spans="1:252" s="481" customFormat="1" ht="12.75" x14ac:dyDescent="0.2">
      <c r="A22" s="1095"/>
      <c r="B22" s="2118">
        <v>11</v>
      </c>
      <c r="C22" s="1651" t="s">
        <v>9</v>
      </c>
      <c r="D22" s="1069"/>
      <c r="E22" s="954"/>
      <c r="F22" s="1032"/>
      <c r="G22" s="956"/>
      <c r="H22" s="967"/>
      <c r="I22" s="485"/>
      <c r="J22" s="485"/>
      <c r="K22" s="807"/>
      <c r="L22" s="483"/>
      <c r="M22" s="485"/>
      <c r="N22" s="485"/>
      <c r="O22" s="485"/>
      <c r="P22" s="485"/>
      <c r="Q22" s="485"/>
      <c r="R22" s="485"/>
      <c r="S22" s="485"/>
      <c r="T22" s="485"/>
      <c r="U22" s="485"/>
      <c r="V22" s="485"/>
      <c r="W22" s="485"/>
      <c r="X22" s="485"/>
      <c r="Y22" s="485"/>
      <c r="Z22" s="485"/>
      <c r="AA22" s="485"/>
      <c r="AB22" s="485"/>
      <c r="AC22" s="485"/>
      <c r="AD22" s="485"/>
      <c r="AE22" s="485"/>
      <c r="AF22" s="485"/>
      <c r="AG22" s="485"/>
      <c r="AH22" s="485"/>
      <c r="AI22" s="485"/>
      <c r="AJ22" s="485"/>
      <c r="AK22" s="485"/>
      <c r="AL22" s="485"/>
      <c r="AM22" s="500"/>
      <c r="AN22" s="500"/>
      <c r="AO22" s="500"/>
      <c r="AP22" s="500"/>
      <c r="AQ22" s="500"/>
      <c r="AR22" s="500"/>
      <c r="AS22" s="500"/>
      <c r="AT22" s="500"/>
      <c r="AU22" s="500"/>
      <c r="AV22" s="500"/>
      <c r="AW22" s="500"/>
      <c r="AX22" s="500"/>
      <c r="AY22" s="500"/>
      <c r="AZ22" s="500"/>
      <c r="BA22" s="500"/>
      <c r="BB22" s="500"/>
      <c r="BC22" s="500"/>
      <c r="BD22" s="500"/>
      <c r="BE22" s="500"/>
      <c r="BF22" s="500"/>
      <c r="BG22" s="500"/>
      <c r="BH22" s="500"/>
      <c r="BI22" s="500"/>
      <c r="BJ22" s="500"/>
      <c r="BK22" s="500"/>
      <c r="BL22" s="500"/>
      <c r="BM22" s="500"/>
      <c r="BN22" s="500"/>
      <c r="BO22" s="500"/>
      <c r="BP22" s="500"/>
      <c r="BQ22" s="500"/>
      <c r="BR22" s="500"/>
      <c r="BS22" s="500"/>
      <c r="BT22" s="500"/>
      <c r="BU22" s="500"/>
      <c r="BV22" s="500"/>
      <c r="BW22" s="500"/>
      <c r="BX22" s="500"/>
      <c r="BY22" s="500"/>
      <c r="BZ22" s="500"/>
      <c r="CA22" s="500"/>
    </row>
    <row r="23" spans="1:252" s="522" customFormat="1" ht="28.5" customHeight="1" x14ac:dyDescent="0.2">
      <c r="A23" s="1096">
        <v>1</v>
      </c>
      <c r="B23" s="2119">
        <v>11512</v>
      </c>
      <c r="C23" s="524" t="s">
        <v>2550</v>
      </c>
      <c r="D23" s="1075" t="s">
        <v>15</v>
      </c>
      <c r="E23" s="1055">
        <v>1</v>
      </c>
      <c r="F23" s="2022"/>
      <c r="G23" s="1121">
        <f>ROUND(E23*F23,2)</f>
        <v>0</v>
      </c>
      <c r="H23" s="1013"/>
      <c r="I23" s="1014"/>
      <c r="J23" s="1014"/>
      <c r="K23" s="1015"/>
      <c r="L23" s="1016"/>
      <c r="M23" s="1014"/>
      <c r="N23" s="1014"/>
      <c r="O23" s="1014"/>
      <c r="P23" s="1014"/>
      <c r="Q23" s="1014"/>
      <c r="R23" s="1014"/>
      <c r="S23" s="1014"/>
      <c r="T23" s="1014"/>
      <c r="U23" s="1014"/>
      <c r="V23" s="1014"/>
      <c r="W23" s="1014"/>
      <c r="X23" s="1014"/>
      <c r="Y23" s="1014"/>
      <c r="Z23" s="1014"/>
      <c r="AA23" s="1014"/>
      <c r="AB23" s="1014"/>
      <c r="AC23" s="1014"/>
      <c r="AD23" s="1014"/>
      <c r="AE23" s="1014"/>
      <c r="AF23" s="1014"/>
      <c r="AG23" s="1014"/>
      <c r="AH23" s="1014"/>
      <c r="AI23" s="1014"/>
      <c r="AJ23" s="1014"/>
      <c r="AK23" s="1014"/>
      <c r="AL23" s="1014"/>
      <c r="AM23" s="1017"/>
      <c r="AN23" s="1017"/>
      <c r="AO23" s="1017"/>
      <c r="AP23" s="1017"/>
      <c r="AQ23" s="1017"/>
      <c r="AR23" s="1017"/>
      <c r="AS23" s="1017"/>
      <c r="AT23" s="1017"/>
      <c r="AU23" s="1017"/>
      <c r="AV23" s="1017"/>
      <c r="AW23" s="1017"/>
      <c r="AX23" s="1017"/>
      <c r="AY23" s="1017"/>
      <c r="AZ23" s="1017"/>
      <c r="BA23" s="1017"/>
      <c r="BB23" s="1017"/>
      <c r="BC23" s="1017"/>
      <c r="BD23" s="1017"/>
      <c r="BE23" s="1017"/>
      <c r="BF23" s="1017"/>
      <c r="BG23" s="1017"/>
      <c r="BH23" s="1017"/>
      <c r="BI23" s="1017"/>
      <c r="BJ23" s="1017"/>
      <c r="BK23" s="1017"/>
      <c r="BL23" s="1017"/>
      <c r="BM23" s="1017"/>
      <c r="BN23" s="1017"/>
      <c r="BO23" s="1017"/>
      <c r="BP23" s="1017"/>
      <c r="BQ23" s="1017"/>
      <c r="BR23" s="1017"/>
      <c r="BS23" s="1017"/>
      <c r="BT23" s="1017"/>
      <c r="BU23" s="1017"/>
      <c r="BV23" s="1017"/>
      <c r="BW23" s="1017"/>
      <c r="BX23" s="1017"/>
      <c r="BY23" s="1017"/>
      <c r="BZ23" s="1017"/>
      <c r="CA23" s="1017"/>
    </row>
    <row r="24" spans="1:252" s="1018" customFormat="1" ht="38.25" x14ac:dyDescent="0.2">
      <c r="A24" s="1096">
        <v>2</v>
      </c>
      <c r="B24" s="1036" t="s">
        <v>1002</v>
      </c>
      <c r="C24" s="1034" t="s">
        <v>2551</v>
      </c>
      <c r="D24" s="1037" t="s">
        <v>15</v>
      </c>
      <c r="E24" s="1696">
        <v>27</v>
      </c>
      <c r="F24" s="2022"/>
      <c r="G24" s="1121">
        <f t="shared" ref="G24:G57" si="0">ROUND(E24*F24,2)</f>
        <v>0</v>
      </c>
    </row>
    <row r="25" spans="1:252" s="1018" customFormat="1" ht="38.25" x14ac:dyDescent="0.2">
      <c r="A25" s="1096">
        <v>3</v>
      </c>
      <c r="B25" s="1036" t="s">
        <v>1006</v>
      </c>
      <c r="C25" s="1034" t="s">
        <v>2552</v>
      </c>
      <c r="D25" s="1037" t="s">
        <v>15</v>
      </c>
      <c r="E25" s="1696">
        <v>27</v>
      </c>
      <c r="F25" s="2022"/>
      <c r="G25" s="1121">
        <f t="shared" si="0"/>
        <v>0</v>
      </c>
    </row>
    <row r="26" spans="1:252" s="1018" customFormat="1" ht="25.5" x14ac:dyDescent="0.2">
      <c r="A26" s="1096">
        <v>4</v>
      </c>
      <c r="B26" s="1036" t="s">
        <v>2553</v>
      </c>
      <c r="C26" s="1034" t="s">
        <v>2554</v>
      </c>
      <c r="D26" s="1037" t="s">
        <v>15</v>
      </c>
      <c r="E26" s="1696">
        <v>9</v>
      </c>
      <c r="F26" s="2022"/>
      <c r="G26" s="1121">
        <f t="shared" si="0"/>
        <v>0</v>
      </c>
    </row>
    <row r="27" spans="1:252" s="1018" customFormat="1" ht="12.75" x14ac:dyDescent="0.2">
      <c r="A27" s="1096">
        <v>5</v>
      </c>
      <c r="B27" s="1036" t="s">
        <v>1008</v>
      </c>
      <c r="C27" s="1034" t="s">
        <v>1009</v>
      </c>
      <c r="D27" s="1037" t="s">
        <v>170</v>
      </c>
      <c r="E27" s="1696">
        <v>20</v>
      </c>
      <c r="F27" s="2022"/>
      <c r="G27" s="1121">
        <f t="shared" si="0"/>
        <v>0</v>
      </c>
    </row>
    <row r="28" spans="1:252" s="1018" customFormat="1" ht="12.75" x14ac:dyDescent="0.2">
      <c r="A28" s="1095"/>
      <c r="B28" s="2118">
        <v>12</v>
      </c>
      <c r="C28" s="1651" t="s">
        <v>19</v>
      </c>
      <c r="D28" s="1069"/>
      <c r="E28" s="1697"/>
      <c r="F28" s="2023"/>
      <c r="G28" s="1148"/>
    </row>
    <row r="29" spans="1:252" s="1018" customFormat="1" ht="12.75" x14ac:dyDescent="0.2">
      <c r="A29" s="1095"/>
      <c r="B29" s="2118">
        <v>121</v>
      </c>
      <c r="C29" s="1651" t="s">
        <v>1011</v>
      </c>
      <c r="D29" s="1069"/>
      <c r="E29" s="1697"/>
      <c r="F29" s="2023"/>
      <c r="G29" s="1148"/>
    </row>
    <row r="30" spans="1:252" s="1018" customFormat="1" ht="25.5" x14ac:dyDescent="0.2">
      <c r="A30" s="1097">
        <v>6</v>
      </c>
      <c r="B30" s="1036" t="s">
        <v>1741</v>
      </c>
      <c r="C30" s="1034" t="s">
        <v>2555</v>
      </c>
      <c r="D30" s="1037" t="s">
        <v>239</v>
      </c>
      <c r="E30" s="1696">
        <v>650</v>
      </c>
      <c r="F30" s="2022"/>
      <c r="G30" s="1121">
        <f t="shared" si="0"/>
        <v>0</v>
      </c>
    </row>
    <row r="31" spans="1:252" s="1018" customFormat="1" ht="12.75" x14ac:dyDescent="0.2">
      <c r="A31" s="1095"/>
      <c r="B31" s="2118">
        <v>122</v>
      </c>
      <c r="C31" s="1651" t="s">
        <v>1015</v>
      </c>
      <c r="D31" s="1069"/>
      <c r="E31" s="1697"/>
      <c r="F31" s="2023"/>
      <c r="G31" s="1148"/>
    </row>
    <row r="32" spans="1:252" s="1018" customFormat="1" ht="12.75" x14ac:dyDescent="0.2">
      <c r="A32" s="1097">
        <v>7</v>
      </c>
      <c r="B32" s="1036" t="s">
        <v>2556</v>
      </c>
      <c r="C32" s="1034" t="s">
        <v>2557</v>
      </c>
      <c r="D32" s="1037" t="s">
        <v>15</v>
      </c>
      <c r="E32" s="1696">
        <v>3</v>
      </c>
      <c r="F32" s="2022"/>
      <c r="G32" s="1121">
        <f t="shared" si="0"/>
        <v>0</v>
      </c>
    </row>
    <row r="33" spans="1:8" s="1018" customFormat="1" ht="12.75" x14ac:dyDescent="0.2">
      <c r="A33" s="1687">
        <v>8</v>
      </c>
      <c r="B33" s="1103" t="s">
        <v>2558</v>
      </c>
      <c r="C33" s="1104" t="s">
        <v>2559</v>
      </c>
      <c r="D33" s="1105" t="s">
        <v>231</v>
      </c>
      <c r="E33" s="1694">
        <v>132</v>
      </c>
      <c r="F33" s="2022"/>
      <c r="G33" s="1121">
        <f t="shared" si="0"/>
        <v>0</v>
      </c>
    </row>
    <row r="34" spans="1:8" s="1018" customFormat="1" ht="12.75" x14ac:dyDescent="0.2">
      <c r="A34" s="1095"/>
      <c r="B34" s="2118">
        <v>123</v>
      </c>
      <c r="C34" s="1651" t="s">
        <v>1018</v>
      </c>
      <c r="D34" s="1069"/>
      <c r="E34" s="1697"/>
      <c r="F34" s="2023"/>
      <c r="G34" s="1148"/>
    </row>
    <row r="35" spans="1:8" s="1018" customFormat="1" ht="12.75" x14ac:dyDescent="0.2">
      <c r="A35" s="1097">
        <v>9</v>
      </c>
      <c r="B35" s="1036" t="s">
        <v>1019</v>
      </c>
      <c r="C35" s="1034" t="s">
        <v>2560</v>
      </c>
      <c r="D35" s="1037" t="s">
        <v>239</v>
      </c>
      <c r="E35" s="1696">
        <v>422</v>
      </c>
      <c r="F35" s="2022"/>
      <c r="G35" s="1121">
        <f t="shared" si="0"/>
        <v>0</v>
      </c>
    </row>
    <row r="36" spans="1:8" s="1018" customFormat="1" ht="25.5" x14ac:dyDescent="0.2">
      <c r="A36" s="1687">
        <v>10</v>
      </c>
      <c r="B36" s="1103" t="s">
        <v>1021</v>
      </c>
      <c r="C36" s="1104" t="s">
        <v>2561</v>
      </c>
      <c r="D36" s="1105" t="s">
        <v>12</v>
      </c>
      <c r="E36" s="1694">
        <v>46</v>
      </c>
      <c r="F36" s="2022"/>
      <c r="G36" s="1121">
        <f t="shared" si="0"/>
        <v>0</v>
      </c>
    </row>
    <row r="37" spans="1:8" s="1018" customFormat="1" ht="12.75" x14ac:dyDescent="0.2">
      <c r="A37" s="1097">
        <v>11</v>
      </c>
      <c r="B37" s="1036" t="s">
        <v>1773</v>
      </c>
      <c r="C37" s="1034" t="s">
        <v>2562</v>
      </c>
      <c r="D37" s="1037" t="s">
        <v>12</v>
      </c>
      <c r="E37" s="1696">
        <v>138</v>
      </c>
      <c r="F37" s="2022"/>
      <c r="G37" s="1121">
        <f t="shared" si="0"/>
        <v>0</v>
      </c>
    </row>
    <row r="38" spans="1:8" s="1018" customFormat="1" ht="12.75" x14ac:dyDescent="0.2">
      <c r="A38" s="1095"/>
      <c r="B38" s="2118">
        <v>13</v>
      </c>
      <c r="C38" s="1651" t="s">
        <v>33</v>
      </c>
      <c r="D38" s="1069"/>
      <c r="E38" s="1697"/>
      <c r="F38" s="2023"/>
      <c r="G38" s="1148"/>
    </row>
    <row r="39" spans="1:8" s="1018" customFormat="1" ht="12.75" x14ac:dyDescent="0.2">
      <c r="A39" s="1095"/>
      <c r="B39" s="2118">
        <v>131</v>
      </c>
      <c r="C39" s="1651" t="s">
        <v>1023</v>
      </c>
      <c r="D39" s="1069"/>
      <c r="E39" s="1697"/>
      <c r="F39" s="2023"/>
      <c r="G39" s="1148"/>
    </row>
    <row r="40" spans="1:8" s="1018" customFormat="1" ht="51" x14ac:dyDescent="0.2">
      <c r="A40" s="1097">
        <v>12</v>
      </c>
      <c r="B40" s="1036" t="s">
        <v>2563</v>
      </c>
      <c r="C40" s="1034" t="s">
        <v>2564</v>
      </c>
      <c r="D40" s="1037" t="s">
        <v>1026</v>
      </c>
      <c r="E40" s="1696">
        <v>1</v>
      </c>
      <c r="F40" s="2105">
        <v>10000</v>
      </c>
      <c r="G40" s="1121">
        <f t="shared" si="0"/>
        <v>10000</v>
      </c>
      <c r="H40" s="1685"/>
    </row>
    <row r="41" spans="1:8" s="1018" customFormat="1" ht="12.75" x14ac:dyDescent="0.2">
      <c r="A41" s="1095"/>
      <c r="B41" s="2118">
        <v>132</v>
      </c>
      <c r="C41" s="1651" t="s">
        <v>1027</v>
      </c>
      <c r="D41" s="1069"/>
      <c r="E41" s="1697"/>
      <c r="F41" s="2023"/>
      <c r="G41" s="1148"/>
    </row>
    <row r="42" spans="1:8" s="1018" customFormat="1" ht="25.5" x14ac:dyDescent="0.2">
      <c r="A42" s="1097">
        <v>13</v>
      </c>
      <c r="B42" s="1036" t="s">
        <v>1135</v>
      </c>
      <c r="C42" s="1034" t="s">
        <v>2565</v>
      </c>
      <c r="D42" s="1037" t="s">
        <v>1026</v>
      </c>
      <c r="E42" s="1696">
        <v>1</v>
      </c>
      <c r="F42" s="2022"/>
      <c r="G42" s="1121">
        <f t="shared" si="0"/>
        <v>0</v>
      </c>
    </row>
    <row r="43" spans="1:8" s="1018" customFormat="1" ht="38.25" x14ac:dyDescent="0.2">
      <c r="A43" s="1097">
        <v>14</v>
      </c>
      <c r="B43" s="1036" t="s">
        <v>1028</v>
      </c>
      <c r="C43" s="1034" t="s">
        <v>2566</v>
      </c>
      <c r="D43" s="1037" t="s">
        <v>12</v>
      </c>
      <c r="E43" s="1696">
        <v>88</v>
      </c>
      <c r="F43" s="2022"/>
      <c r="G43" s="1121">
        <f t="shared" si="0"/>
        <v>0</v>
      </c>
    </row>
    <row r="44" spans="1:8" s="1018" customFormat="1" ht="38.25" x14ac:dyDescent="0.2">
      <c r="A44" s="1097">
        <v>15</v>
      </c>
      <c r="B44" s="1036" t="s">
        <v>2567</v>
      </c>
      <c r="C44" s="1034" t="s">
        <v>2568</v>
      </c>
      <c r="D44" s="1037" t="s">
        <v>239</v>
      </c>
      <c r="E44" s="1696">
        <v>484</v>
      </c>
      <c r="F44" s="2022"/>
      <c r="G44" s="1121">
        <f t="shared" si="0"/>
        <v>0</v>
      </c>
    </row>
    <row r="45" spans="1:8" s="1018" customFormat="1" ht="38.25" x14ac:dyDescent="0.2">
      <c r="A45" s="1097">
        <v>16</v>
      </c>
      <c r="B45" s="1036" t="s">
        <v>1032</v>
      </c>
      <c r="C45" s="1034" t="s">
        <v>2569</v>
      </c>
      <c r="D45" s="1037" t="s">
        <v>239</v>
      </c>
      <c r="E45" s="1696">
        <v>356</v>
      </c>
      <c r="F45" s="2022"/>
      <c r="G45" s="1121">
        <f t="shared" si="0"/>
        <v>0</v>
      </c>
    </row>
    <row r="46" spans="1:8" s="1018" customFormat="1" ht="25.5" x14ac:dyDescent="0.2">
      <c r="A46" s="1097">
        <v>17</v>
      </c>
      <c r="B46" s="1036" t="s">
        <v>2570</v>
      </c>
      <c r="C46" s="1034" t="s">
        <v>2571</v>
      </c>
      <c r="D46" s="1037" t="s">
        <v>231</v>
      </c>
      <c r="E46" s="1696">
        <v>55</v>
      </c>
      <c r="F46" s="2022"/>
      <c r="G46" s="1121">
        <f t="shared" si="0"/>
        <v>0</v>
      </c>
    </row>
    <row r="47" spans="1:8" s="1018" customFormat="1" ht="12.75" x14ac:dyDescent="0.2">
      <c r="A47" s="1095"/>
      <c r="B47" s="2118">
        <v>133</v>
      </c>
      <c r="C47" s="1693" t="s">
        <v>1034</v>
      </c>
      <c r="D47" s="1069"/>
      <c r="E47" s="1697"/>
      <c r="F47" s="2023"/>
      <c r="G47" s="1148"/>
    </row>
    <row r="48" spans="1:8" s="1018" customFormat="1" ht="12.75" x14ac:dyDescent="0.2">
      <c r="A48" s="1097">
        <v>19</v>
      </c>
      <c r="B48" s="1036" t="s">
        <v>913</v>
      </c>
      <c r="C48" s="1034" t="s">
        <v>914</v>
      </c>
      <c r="D48" s="1037" t="s">
        <v>15</v>
      </c>
      <c r="E48" s="1696">
        <v>1</v>
      </c>
      <c r="F48" s="2022"/>
      <c r="G48" s="1121">
        <f t="shared" si="0"/>
        <v>0</v>
      </c>
    </row>
    <row r="49" spans="1:79" s="1018" customFormat="1" ht="25.5" x14ac:dyDescent="0.2">
      <c r="A49" s="1097">
        <v>20</v>
      </c>
      <c r="B49" s="1036" t="s">
        <v>1035</v>
      </c>
      <c r="C49" s="1034" t="s">
        <v>1147</v>
      </c>
      <c r="D49" s="1037" t="s">
        <v>15</v>
      </c>
      <c r="E49" s="1696">
        <v>1</v>
      </c>
      <c r="F49" s="2022"/>
      <c r="G49" s="1121">
        <f t="shared" si="0"/>
        <v>0</v>
      </c>
    </row>
    <row r="50" spans="1:79" s="1018" customFormat="1" ht="12.75" x14ac:dyDescent="0.2">
      <c r="A50" s="1095"/>
      <c r="B50" s="2118">
        <v>14</v>
      </c>
      <c r="C50" s="1693" t="s">
        <v>1037</v>
      </c>
      <c r="D50" s="1069"/>
      <c r="E50" s="1697"/>
      <c r="F50" s="2023"/>
      <c r="G50" s="1148"/>
    </row>
    <row r="51" spans="1:79" s="1018" customFormat="1" ht="25.5" x14ac:dyDescent="0.2">
      <c r="A51" s="1687">
        <v>21</v>
      </c>
      <c r="B51" s="1103" t="s">
        <v>2572</v>
      </c>
      <c r="C51" s="1104" t="s">
        <v>2573</v>
      </c>
      <c r="D51" s="1105" t="s">
        <v>231</v>
      </c>
      <c r="E51" s="1694">
        <v>96</v>
      </c>
      <c r="F51" s="2022"/>
      <c r="G51" s="1121">
        <f t="shared" si="0"/>
        <v>0</v>
      </c>
    </row>
    <row r="52" spans="1:79" s="1018" customFormat="1" ht="63.75" x14ac:dyDescent="0.2">
      <c r="A52" s="1687">
        <v>22</v>
      </c>
      <c r="B52" s="1103" t="s">
        <v>1150</v>
      </c>
      <c r="C52" s="1104" t="s">
        <v>2574</v>
      </c>
      <c r="D52" s="1105" t="s">
        <v>239</v>
      </c>
      <c r="E52" s="1694">
        <v>344</v>
      </c>
      <c r="F52" s="2022"/>
      <c r="G52" s="1121">
        <f t="shared" si="0"/>
        <v>0</v>
      </c>
    </row>
    <row r="53" spans="1:79" s="1018" customFormat="1" ht="63.75" x14ac:dyDescent="0.2">
      <c r="A53" s="1687">
        <v>23</v>
      </c>
      <c r="B53" s="1103" t="s">
        <v>1152</v>
      </c>
      <c r="C53" s="1104" t="s">
        <v>2575</v>
      </c>
      <c r="D53" s="1105" t="s">
        <v>239</v>
      </c>
      <c r="E53" s="1694">
        <v>364</v>
      </c>
      <c r="F53" s="2022"/>
      <c r="G53" s="1121">
        <f t="shared" si="0"/>
        <v>0</v>
      </c>
    </row>
    <row r="54" spans="1:79" s="1018" customFormat="1" ht="51" x14ac:dyDescent="0.2">
      <c r="A54" s="1687">
        <v>24</v>
      </c>
      <c r="B54" s="1103" t="s">
        <v>1040</v>
      </c>
      <c r="C54" s="1104" t="s">
        <v>2576</v>
      </c>
      <c r="D54" s="1105" t="s">
        <v>239</v>
      </c>
      <c r="E54" s="1694">
        <v>312</v>
      </c>
      <c r="F54" s="2022"/>
      <c r="G54" s="1121">
        <f t="shared" si="0"/>
        <v>0</v>
      </c>
    </row>
    <row r="55" spans="1:79" s="1018" customFormat="1" ht="12.75" x14ac:dyDescent="0.2">
      <c r="A55" s="1687">
        <v>25</v>
      </c>
      <c r="B55" s="1103" t="s">
        <v>2577</v>
      </c>
      <c r="C55" s="1104" t="s">
        <v>2578</v>
      </c>
      <c r="D55" s="1105" t="s">
        <v>15</v>
      </c>
      <c r="E55" s="1694">
        <v>2</v>
      </c>
      <c r="F55" s="2022"/>
      <c r="G55" s="1121">
        <f t="shared" si="0"/>
        <v>0</v>
      </c>
    </row>
    <row r="56" spans="1:79" s="1018" customFormat="1" ht="25.5" x14ac:dyDescent="0.2">
      <c r="A56" s="1687">
        <v>26</v>
      </c>
      <c r="B56" s="1103" t="s">
        <v>1045</v>
      </c>
      <c r="C56" s="1104" t="s">
        <v>2579</v>
      </c>
      <c r="D56" s="1105" t="s">
        <v>239</v>
      </c>
      <c r="E56" s="1694">
        <v>422</v>
      </c>
      <c r="F56" s="2022"/>
      <c r="G56" s="1121">
        <f t="shared" si="0"/>
        <v>0</v>
      </c>
    </row>
    <row r="57" spans="1:79" s="1018" customFormat="1" ht="25.5" x14ac:dyDescent="0.2">
      <c r="A57" s="1687">
        <v>27</v>
      </c>
      <c r="B57" s="1103" t="s">
        <v>2580</v>
      </c>
      <c r="C57" s="1104" t="s">
        <v>2581</v>
      </c>
      <c r="D57" s="1105" t="s">
        <v>231</v>
      </c>
      <c r="E57" s="1694">
        <v>27.3</v>
      </c>
      <c r="F57" s="2022"/>
      <c r="G57" s="1121">
        <f t="shared" si="0"/>
        <v>0</v>
      </c>
    </row>
    <row r="58" spans="1:79" s="1018" customFormat="1" ht="12.75" x14ac:dyDescent="0.2">
      <c r="A58" s="1094">
        <v>1</v>
      </c>
      <c r="B58" s="2117"/>
      <c r="C58" s="948" t="s">
        <v>1636</v>
      </c>
      <c r="D58" s="1068"/>
      <c r="E58" s="1695"/>
      <c r="F58" s="1024"/>
      <c r="G58" s="949">
        <f>SUM(G23:G57)</f>
        <v>10000</v>
      </c>
    </row>
    <row r="59" spans="1:79" s="1018" customFormat="1" ht="12.75" x14ac:dyDescent="0.2">
      <c r="A59" s="1098"/>
      <c r="D59" s="1085"/>
      <c r="E59" s="1122"/>
      <c r="F59" s="1026"/>
      <c r="G59" s="1122"/>
    </row>
    <row r="60" spans="1:79" s="792" customFormat="1" ht="12.75" x14ac:dyDescent="0.2">
      <c r="A60" s="1094">
        <v>2</v>
      </c>
      <c r="B60" s="2117"/>
      <c r="C60" s="948" t="s">
        <v>40</v>
      </c>
      <c r="D60" s="1068"/>
      <c r="E60" s="1695"/>
      <c r="F60" s="1024"/>
      <c r="G60" s="949"/>
      <c r="H60" s="969"/>
      <c r="J60" s="793"/>
      <c r="K60" s="794"/>
      <c r="L60" s="795"/>
      <c r="M60" s="793"/>
      <c r="N60" s="793"/>
      <c r="O60" s="793"/>
      <c r="P60" s="793"/>
      <c r="Q60" s="793"/>
      <c r="R60" s="793"/>
      <c r="S60" s="793"/>
      <c r="T60" s="793"/>
      <c r="U60" s="793"/>
      <c r="V60" s="793"/>
      <c r="W60" s="793"/>
      <c r="X60" s="793"/>
      <c r="Y60" s="793"/>
      <c r="Z60" s="793"/>
      <c r="AA60" s="793"/>
      <c r="AB60" s="793"/>
      <c r="AC60" s="793"/>
      <c r="AD60" s="793"/>
      <c r="AE60" s="793"/>
      <c r="AF60" s="793"/>
      <c r="AG60" s="793"/>
      <c r="AH60" s="793"/>
      <c r="AI60" s="793"/>
      <c r="AJ60" s="793"/>
      <c r="AK60" s="793"/>
      <c r="AL60" s="793"/>
      <c r="AM60" s="796"/>
      <c r="AN60" s="796"/>
      <c r="AO60" s="796"/>
      <c r="AP60" s="796"/>
      <c r="AQ60" s="796"/>
      <c r="AR60" s="796"/>
      <c r="AS60" s="796"/>
      <c r="AT60" s="796"/>
      <c r="AU60" s="796"/>
      <c r="AV60" s="796"/>
      <c r="AW60" s="796"/>
      <c r="AX60" s="796"/>
      <c r="AY60" s="796"/>
      <c r="AZ60" s="796"/>
      <c r="BA60" s="796"/>
      <c r="BB60" s="796"/>
      <c r="BC60" s="796"/>
      <c r="BD60" s="796"/>
      <c r="BE60" s="796"/>
      <c r="BF60" s="796"/>
      <c r="BG60" s="796"/>
      <c r="BH60" s="796"/>
      <c r="BI60" s="796"/>
      <c r="BJ60" s="796"/>
      <c r="BK60" s="796"/>
      <c r="BL60" s="796"/>
      <c r="BM60" s="796"/>
      <c r="BN60" s="796"/>
      <c r="BO60" s="796"/>
      <c r="BP60" s="796"/>
      <c r="BQ60" s="796"/>
      <c r="BR60" s="796"/>
      <c r="BS60" s="796"/>
      <c r="BT60" s="796"/>
      <c r="BU60" s="796"/>
      <c r="BV60" s="796"/>
      <c r="BW60" s="796"/>
      <c r="BX60" s="796"/>
      <c r="BY60" s="796"/>
      <c r="BZ60" s="796"/>
      <c r="CA60" s="796"/>
    </row>
    <row r="61" spans="1:79" s="481" customFormat="1" ht="12.75" x14ac:dyDescent="0.2">
      <c r="A61" s="1095"/>
      <c r="B61" s="2118">
        <v>21</v>
      </c>
      <c r="C61" s="1651" t="s">
        <v>42</v>
      </c>
      <c r="D61" s="1069"/>
      <c r="E61" s="954"/>
      <c r="F61" s="1032"/>
      <c r="G61" s="956"/>
      <c r="H61" s="967"/>
      <c r="I61" s="485"/>
      <c r="J61" s="485"/>
      <c r="K61" s="807"/>
      <c r="L61" s="483"/>
      <c r="M61" s="485"/>
      <c r="N61" s="485"/>
      <c r="O61" s="485"/>
      <c r="P61" s="485"/>
      <c r="Q61" s="485"/>
      <c r="R61" s="485"/>
      <c r="S61" s="485"/>
      <c r="T61" s="485"/>
      <c r="U61" s="485"/>
      <c r="V61" s="485"/>
      <c r="W61" s="485"/>
      <c r="X61" s="485"/>
      <c r="Y61" s="485"/>
      <c r="Z61" s="485"/>
      <c r="AA61" s="485"/>
      <c r="AB61" s="485"/>
      <c r="AC61" s="485"/>
      <c r="AD61" s="485"/>
      <c r="AE61" s="485"/>
      <c r="AF61" s="485"/>
      <c r="AG61" s="485"/>
      <c r="AH61" s="485"/>
      <c r="AI61" s="485"/>
      <c r="AJ61" s="485"/>
      <c r="AK61" s="485"/>
      <c r="AL61" s="485"/>
      <c r="AM61" s="500"/>
      <c r="AN61" s="500"/>
      <c r="AO61" s="500"/>
      <c r="AP61" s="500"/>
      <c r="AQ61" s="500"/>
      <c r="AR61" s="500"/>
      <c r="AS61" s="500"/>
      <c r="AT61" s="500"/>
      <c r="AU61" s="500"/>
      <c r="AV61" s="500"/>
      <c r="AW61" s="500"/>
      <c r="AX61" s="500"/>
      <c r="AY61" s="500"/>
      <c r="AZ61" s="500"/>
      <c r="BA61" s="500"/>
      <c r="BB61" s="500"/>
      <c r="BC61" s="500"/>
      <c r="BD61" s="500"/>
      <c r="BE61" s="500"/>
      <c r="BF61" s="500"/>
      <c r="BG61" s="500"/>
      <c r="BH61" s="500"/>
      <c r="BI61" s="500"/>
      <c r="BJ61" s="500"/>
      <c r="BK61" s="500"/>
      <c r="BL61" s="500"/>
      <c r="BM61" s="500"/>
      <c r="BN61" s="500"/>
      <c r="BO61" s="500"/>
      <c r="BP61" s="500"/>
      <c r="BQ61" s="500"/>
      <c r="BR61" s="500"/>
      <c r="BS61" s="500"/>
      <c r="BT61" s="500"/>
      <c r="BU61" s="500"/>
      <c r="BV61" s="500"/>
      <c r="BW61" s="500"/>
      <c r="BX61" s="500"/>
      <c r="BY61" s="500"/>
      <c r="BZ61" s="500"/>
      <c r="CA61" s="500"/>
    </row>
    <row r="62" spans="1:79" s="522" customFormat="1" ht="51" x14ac:dyDescent="0.2">
      <c r="A62" s="1096">
        <v>1</v>
      </c>
      <c r="B62" s="2119" t="s">
        <v>2582</v>
      </c>
      <c r="C62" s="524" t="s">
        <v>2583</v>
      </c>
      <c r="D62" s="1075" t="s">
        <v>243</v>
      </c>
      <c r="E62" s="1055">
        <v>28</v>
      </c>
      <c r="F62" s="2022"/>
      <c r="G62" s="1121">
        <f t="shared" ref="G62" si="1">ROUND(E62*F62,2)</f>
        <v>0</v>
      </c>
      <c r="H62" s="1013"/>
      <c r="I62" s="1014"/>
      <c r="J62" s="1014"/>
      <c r="K62" s="1015"/>
      <c r="L62" s="1016"/>
      <c r="M62" s="1014"/>
      <c r="N62" s="1014"/>
      <c r="O62" s="1014"/>
      <c r="P62" s="1014"/>
      <c r="Q62" s="1014"/>
      <c r="R62" s="1014"/>
      <c r="S62" s="1014"/>
      <c r="T62" s="1014"/>
      <c r="U62" s="1014"/>
      <c r="V62" s="1014"/>
      <c r="W62" s="1014"/>
      <c r="X62" s="1014"/>
      <c r="Y62" s="1014"/>
      <c r="Z62" s="1014"/>
      <c r="AA62" s="1014"/>
      <c r="AB62" s="1014"/>
      <c r="AC62" s="1014"/>
      <c r="AD62" s="1014"/>
      <c r="AE62" s="1014"/>
      <c r="AF62" s="1014"/>
      <c r="AG62" s="1014"/>
      <c r="AH62" s="1014"/>
      <c r="AI62" s="1014"/>
      <c r="AJ62" s="1014"/>
      <c r="AK62" s="1014"/>
      <c r="AL62" s="1014"/>
      <c r="AM62" s="1017"/>
      <c r="AN62" s="1017"/>
      <c r="AO62" s="1017"/>
      <c r="AP62" s="1017"/>
      <c r="AQ62" s="1017"/>
      <c r="AR62" s="1017"/>
      <c r="AS62" s="1017"/>
      <c r="AT62" s="1017"/>
      <c r="AU62" s="1017"/>
      <c r="AV62" s="1017"/>
      <c r="AW62" s="1017"/>
      <c r="AX62" s="1017"/>
      <c r="AY62" s="1017"/>
      <c r="AZ62" s="1017"/>
      <c r="BA62" s="1017"/>
      <c r="BB62" s="1017"/>
      <c r="BC62" s="1017"/>
      <c r="BD62" s="1017"/>
      <c r="BE62" s="1017"/>
      <c r="BF62" s="1017"/>
      <c r="BG62" s="1017"/>
      <c r="BH62" s="1017"/>
      <c r="BI62" s="1017"/>
      <c r="BJ62" s="1017"/>
      <c r="BK62" s="1017"/>
      <c r="BL62" s="1017"/>
      <c r="BM62" s="1017"/>
      <c r="BN62" s="1017"/>
      <c r="BO62" s="1017"/>
      <c r="BP62" s="1017"/>
      <c r="BQ62" s="1017"/>
      <c r="BR62" s="1017"/>
      <c r="BS62" s="1017"/>
      <c r="BT62" s="1017"/>
      <c r="BU62" s="1017"/>
      <c r="BV62" s="1017"/>
      <c r="BW62" s="1017"/>
      <c r="BX62" s="1017"/>
      <c r="BY62" s="1017"/>
      <c r="BZ62" s="1017"/>
      <c r="CA62" s="1017"/>
    </row>
    <row r="63" spans="1:79" s="522" customFormat="1" ht="25.5" x14ac:dyDescent="0.2">
      <c r="A63" s="1686">
        <v>2</v>
      </c>
      <c r="B63" s="2120" t="s">
        <v>2584</v>
      </c>
      <c r="C63" s="1702" t="s">
        <v>1158</v>
      </c>
      <c r="D63" s="1703" t="s">
        <v>1026</v>
      </c>
      <c r="E63" s="1052">
        <v>1</v>
      </c>
      <c r="F63" s="2022"/>
      <c r="G63" s="1121">
        <f t="shared" ref="G63:G65" si="2">ROUND(E63*F63,2)</f>
        <v>0</v>
      </c>
      <c r="H63" s="1013"/>
      <c r="I63" s="1014"/>
      <c r="J63" s="1014"/>
      <c r="K63" s="1015"/>
      <c r="L63" s="1016"/>
      <c r="M63" s="1014"/>
      <c r="N63" s="1014"/>
      <c r="O63" s="1014"/>
      <c r="P63" s="1014"/>
      <c r="Q63" s="1014"/>
      <c r="R63" s="1014"/>
      <c r="S63" s="1014"/>
      <c r="T63" s="1014"/>
      <c r="U63" s="1014"/>
      <c r="V63" s="1014"/>
      <c r="W63" s="1014"/>
      <c r="X63" s="1014"/>
      <c r="Y63" s="1014"/>
      <c r="Z63" s="1014"/>
      <c r="AA63" s="1014"/>
      <c r="AB63" s="1014"/>
      <c r="AC63" s="1014"/>
      <c r="AD63" s="1014"/>
      <c r="AE63" s="1014"/>
      <c r="AF63" s="1014"/>
      <c r="AG63" s="1014"/>
      <c r="AH63" s="1014"/>
      <c r="AI63" s="1014"/>
      <c r="AJ63" s="1014"/>
      <c r="AK63" s="1014"/>
      <c r="AL63" s="1014"/>
      <c r="AM63" s="1017"/>
      <c r="AN63" s="1017"/>
      <c r="AO63" s="1017"/>
      <c r="AP63" s="1017"/>
      <c r="AQ63" s="1017"/>
      <c r="AR63" s="1017"/>
      <c r="AS63" s="1017"/>
      <c r="AT63" s="1017"/>
      <c r="AU63" s="1017"/>
      <c r="AV63" s="1017"/>
      <c r="AW63" s="1017"/>
      <c r="AX63" s="1017"/>
      <c r="AY63" s="1017"/>
      <c r="AZ63" s="1017"/>
      <c r="BA63" s="1017"/>
      <c r="BB63" s="1017"/>
      <c r="BC63" s="1017"/>
      <c r="BD63" s="1017"/>
      <c r="BE63" s="1017"/>
      <c r="BF63" s="1017"/>
      <c r="BG63" s="1017"/>
      <c r="BH63" s="1017"/>
      <c r="BI63" s="1017"/>
      <c r="BJ63" s="1017"/>
      <c r="BK63" s="1017"/>
      <c r="BL63" s="1017"/>
      <c r="BM63" s="1017"/>
      <c r="BN63" s="1017"/>
      <c r="BO63" s="1017"/>
      <c r="BP63" s="1017"/>
      <c r="BQ63" s="1017"/>
      <c r="BR63" s="1017"/>
      <c r="BS63" s="1017"/>
      <c r="BT63" s="1017"/>
      <c r="BU63" s="1017"/>
      <c r="BV63" s="1017"/>
      <c r="BW63" s="1017"/>
      <c r="BX63" s="1017"/>
      <c r="BY63" s="1017"/>
      <c r="BZ63" s="1017"/>
      <c r="CA63" s="1017"/>
    </row>
    <row r="64" spans="1:79" s="1018" customFormat="1" ht="12.75" x14ac:dyDescent="0.2">
      <c r="A64" s="1095"/>
      <c r="B64" s="2118">
        <v>24</v>
      </c>
      <c r="C64" s="1651" t="s">
        <v>555</v>
      </c>
      <c r="D64" s="1069"/>
      <c r="E64" s="954"/>
      <c r="F64" s="2023"/>
      <c r="G64" s="1148"/>
    </row>
    <row r="65" spans="1:7" s="1018" customFormat="1" ht="12.75" x14ac:dyDescent="0.2">
      <c r="A65" s="1097">
        <v>3</v>
      </c>
      <c r="B65" s="1036" t="s">
        <v>2585</v>
      </c>
      <c r="C65" s="1034" t="s">
        <v>2586</v>
      </c>
      <c r="D65" s="1037" t="s">
        <v>243</v>
      </c>
      <c r="E65" s="1696">
        <v>24</v>
      </c>
      <c r="F65" s="2022"/>
      <c r="G65" s="1121">
        <f t="shared" si="2"/>
        <v>0</v>
      </c>
    </row>
    <row r="66" spans="1:7" s="1018" customFormat="1" ht="12.75" x14ac:dyDescent="0.2">
      <c r="A66" s="1094">
        <v>2</v>
      </c>
      <c r="B66" s="2117"/>
      <c r="C66" s="948" t="s">
        <v>1637</v>
      </c>
      <c r="D66" s="1068"/>
      <c r="E66" s="1695"/>
      <c r="F66" s="1024"/>
      <c r="G66" s="949">
        <f>SUM(G62:G65)</f>
        <v>0</v>
      </c>
    </row>
    <row r="67" spans="1:7" s="1018" customFormat="1" ht="12.75" x14ac:dyDescent="0.2">
      <c r="A67" s="1098"/>
      <c r="D67" s="1085"/>
      <c r="E67" s="1122"/>
      <c r="F67" s="1026"/>
      <c r="G67" s="1122"/>
    </row>
    <row r="68" spans="1:7" s="1018" customFormat="1" ht="12.75" x14ac:dyDescent="0.2">
      <c r="A68" s="1094">
        <v>3</v>
      </c>
      <c r="B68" s="2117"/>
      <c r="C68" s="948" t="s">
        <v>73</v>
      </c>
      <c r="D68" s="1068"/>
      <c r="E68" s="1695"/>
      <c r="F68" s="1024"/>
      <c r="G68" s="949"/>
    </row>
    <row r="69" spans="1:7" s="1018" customFormat="1" ht="12.75" x14ac:dyDescent="0.2">
      <c r="A69" s="1095"/>
      <c r="B69" s="2118">
        <v>32</v>
      </c>
      <c r="C69" s="1651" t="s">
        <v>84</v>
      </c>
      <c r="D69" s="1069"/>
      <c r="E69" s="954"/>
      <c r="F69" s="1032"/>
      <c r="G69" s="956"/>
    </row>
    <row r="70" spans="1:7" s="1018" customFormat="1" ht="12.75" x14ac:dyDescent="0.2">
      <c r="A70" s="1095"/>
      <c r="B70" s="2118">
        <v>326</v>
      </c>
      <c r="C70" s="2201" t="s">
        <v>1054</v>
      </c>
      <c r="D70" s="2201"/>
      <c r="E70" s="2201"/>
      <c r="F70" s="2201"/>
      <c r="G70" s="2202"/>
    </row>
    <row r="71" spans="1:7" s="1018" customFormat="1" ht="25.5" x14ac:dyDescent="0.2">
      <c r="A71" s="1103">
        <v>1</v>
      </c>
      <c r="B71" s="1103" t="s">
        <v>2587</v>
      </c>
      <c r="C71" s="1104" t="s">
        <v>2588</v>
      </c>
      <c r="D71" s="1105" t="s">
        <v>243</v>
      </c>
      <c r="E71" s="1694">
        <v>68</v>
      </c>
      <c r="F71" s="2022"/>
      <c r="G71" s="1121">
        <f t="shared" ref="G71" si="3">ROUND(E71*F71,2)</f>
        <v>0</v>
      </c>
    </row>
    <row r="72" spans="1:7" s="1018" customFormat="1" ht="25.5" x14ac:dyDescent="0.2">
      <c r="A72" s="1103">
        <v>2</v>
      </c>
      <c r="B72" s="1103" t="s">
        <v>2589</v>
      </c>
      <c r="C72" s="1104" t="s">
        <v>2590</v>
      </c>
      <c r="D72" s="1105" t="s">
        <v>243</v>
      </c>
      <c r="E72" s="1694">
        <v>11</v>
      </c>
      <c r="F72" s="2022"/>
      <c r="G72" s="1121">
        <f t="shared" ref="G72:G81" si="4">ROUND(E72*F72,2)</f>
        <v>0</v>
      </c>
    </row>
    <row r="73" spans="1:7" s="1018" customFormat="1" ht="25.5" x14ac:dyDescent="0.2">
      <c r="A73" s="1103">
        <v>3</v>
      </c>
      <c r="B73" s="1103" t="s">
        <v>2591</v>
      </c>
      <c r="C73" s="1104" t="s">
        <v>2592</v>
      </c>
      <c r="D73" s="1105" t="s">
        <v>243</v>
      </c>
      <c r="E73" s="1694">
        <v>3</v>
      </c>
      <c r="F73" s="2022"/>
      <c r="G73" s="1121">
        <f t="shared" si="4"/>
        <v>0</v>
      </c>
    </row>
    <row r="74" spans="1:7" s="1018" customFormat="1" ht="38.25" x14ac:dyDescent="0.2">
      <c r="A74" s="1103">
        <v>5</v>
      </c>
      <c r="B74" s="1103" t="s">
        <v>2593</v>
      </c>
      <c r="C74" s="1691" t="s">
        <v>2594</v>
      </c>
      <c r="D74" s="1105" t="s">
        <v>239</v>
      </c>
      <c r="E74" s="1694">
        <v>422</v>
      </c>
      <c r="F74" s="2022"/>
      <c r="G74" s="1121">
        <f t="shared" si="4"/>
        <v>0</v>
      </c>
    </row>
    <row r="75" spans="1:7" s="1018" customFormat="1" ht="38.25" x14ac:dyDescent="0.2">
      <c r="A75" s="1103">
        <v>6</v>
      </c>
      <c r="B75" s="1103" t="s">
        <v>2595</v>
      </c>
      <c r="C75" s="1691" t="s">
        <v>2596</v>
      </c>
      <c r="D75" s="1105" t="s">
        <v>239</v>
      </c>
      <c r="E75" s="1694">
        <v>422</v>
      </c>
      <c r="F75" s="2022"/>
      <c r="G75" s="1121">
        <f t="shared" si="4"/>
        <v>0</v>
      </c>
    </row>
    <row r="76" spans="1:7" s="1018" customFormat="1" ht="12.75" x14ac:dyDescent="0.2">
      <c r="A76" s="1095"/>
      <c r="B76" s="2118">
        <v>35</v>
      </c>
      <c r="C76" s="1651" t="s">
        <v>92</v>
      </c>
      <c r="D76" s="1069"/>
      <c r="E76" s="954"/>
      <c r="F76" s="2023"/>
      <c r="G76" s="1148"/>
    </row>
    <row r="77" spans="1:7" s="1018" customFormat="1" ht="12.75" x14ac:dyDescent="0.2">
      <c r="A77" s="1095"/>
      <c r="B77" s="2118">
        <v>352</v>
      </c>
      <c r="C77" s="1107" t="s">
        <v>1059</v>
      </c>
      <c r="D77" s="1107"/>
      <c r="E77" s="1706"/>
      <c r="F77" s="2023"/>
      <c r="G77" s="1148"/>
    </row>
    <row r="78" spans="1:7" s="1018" customFormat="1" ht="25.5" x14ac:dyDescent="0.2">
      <c r="A78" s="1103">
        <v>7</v>
      </c>
      <c r="B78" s="1103" t="s">
        <v>2597</v>
      </c>
      <c r="C78" s="1104" t="s">
        <v>2598</v>
      </c>
      <c r="D78" s="1105" t="s">
        <v>12</v>
      </c>
      <c r="E78" s="1694">
        <v>138</v>
      </c>
      <c r="F78" s="2022"/>
      <c r="G78" s="1121">
        <f t="shared" si="4"/>
        <v>0</v>
      </c>
    </row>
    <row r="79" spans="1:7" s="1018" customFormat="1" ht="25.5" x14ac:dyDescent="0.2">
      <c r="A79" s="1103">
        <v>8</v>
      </c>
      <c r="B79" s="1103" t="s">
        <v>2599</v>
      </c>
      <c r="C79" s="1104" t="s">
        <v>2600</v>
      </c>
      <c r="D79" s="1105" t="s">
        <v>231</v>
      </c>
      <c r="E79" s="1694">
        <v>3</v>
      </c>
      <c r="F79" s="2022"/>
      <c r="G79" s="1121">
        <f t="shared" si="4"/>
        <v>0</v>
      </c>
    </row>
    <row r="80" spans="1:7" s="1018" customFormat="1" ht="25.5" x14ac:dyDescent="0.2">
      <c r="A80" s="1103">
        <v>9</v>
      </c>
      <c r="B80" s="1103" t="s">
        <v>2601</v>
      </c>
      <c r="C80" s="1104" t="s">
        <v>2602</v>
      </c>
      <c r="D80" s="1105" t="s">
        <v>231</v>
      </c>
      <c r="E80" s="1694">
        <v>5</v>
      </c>
      <c r="F80" s="2022"/>
      <c r="G80" s="1121">
        <f t="shared" si="4"/>
        <v>0</v>
      </c>
    </row>
    <row r="81" spans="1:7" s="1018" customFormat="1" ht="25.5" x14ac:dyDescent="0.2">
      <c r="A81" s="1103">
        <v>10</v>
      </c>
      <c r="B81" s="1103" t="s">
        <v>2603</v>
      </c>
      <c r="C81" s="1104" t="s">
        <v>2604</v>
      </c>
      <c r="D81" s="1105" t="s">
        <v>15</v>
      </c>
      <c r="E81" s="1694">
        <v>10</v>
      </c>
      <c r="F81" s="2022"/>
      <c r="G81" s="1121">
        <f t="shared" si="4"/>
        <v>0</v>
      </c>
    </row>
    <row r="82" spans="1:7" s="1018" customFormat="1" ht="12.75" x14ac:dyDescent="0.2">
      <c r="A82" s="1094">
        <v>3</v>
      </c>
      <c r="B82" s="2117"/>
      <c r="C82" s="948" t="s">
        <v>1638</v>
      </c>
      <c r="D82" s="1068"/>
      <c r="E82" s="1695"/>
      <c r="F82" s="1024"/>
      <c r="G82" s="949">
        <f>SUM(G71:G81)</f>
        <v>0</v>
      </c>
    </row>
    <row r="83" spans="1:7" s="1018" customFormat="1" ht="12.75" x14ac:dyDescent="0.2">
      <c r="A83" s="1098"/>
      <c r="D83" s="1085"/>
      <c r="E83" s="1122"/>
      <c r="F83" s="1026"/>
      <c r="G83" s="1122"/>
    </row>
    <row r="84" spans="1:7" s="1018" customFormat="1" ht="12.75" x14ac:dyDescent="0.2">
      <c r="A84" s="1094">
        <v>4</v>
      </c>
      <c r="B84" s="2117"/>
      <c r="C84" s="948" t="s">
        <v>276</v>
      </c>
      <c r="D84" s="1068"/>
      <c r="E84" s="1695"/>
      <c r="F84" s="1024"/>
      <c r="G84" s="949"/>
    </row>
    <row r="85" spans="1:7" s="1018" customFormat="1" ht="12.75" x14ac:dyDescent="0.2">
      <c r="A85" s="1095"/>
      <c r="B85" s="2118">
        <v>41</v>
      </c>
      <c r="C85" s="1693" t="s">
        <v>108</v>
      </c>
      <c r="D85" s="1069"/>
      <c r="E85" s="954"/>
      <c r="F85" s="1032"/>
      <c r="G85" s="956"/>
    </row>
    <row r="86" spans="1:7" s="1018" customFormat="1" ht="51" x14ac:dyDescent="0.2">
      <c r="A86" s="1103">
        <v>1</v>
      </c>
      <c r="B86" s="1103" t="s">
        <v>2605</v>
      </c>
      <c r="C86" s="1104" t="s">
        <v>2608</v>
      </c>
      <c r="D86" s="1105" t="s">
        <v>15</v>
      </c>
      <c r="E86" s="1694">
        <v>4</v>
      </c>
      <c r="F86" s="2022"/>
      <c r="G86" s="1121">
        <f t="shared" ref="G86" si="5">ROUND(E86*F86,2)</f>
        <v>0</v>
      </c>
    </row>
    <row r="87" spans="1:7" s="1018" customFormat="1" ht="25.5" x14ac:dyDescent="0.2">
      <c r="A87" s="1103">
        <v>2</v>
      </c>
      <c r="B87" s="1103" t="s">
        <v>2606</v>
      </c>
      <c r="C87" s="1104" t="s">
        <v>2607</v>
      </c>
      <c r="D87" s="1105" t="s">
        <v>15</v>
      </c>
      <c r="E87" s="1694">
        <v>16</v>
      </c>
      <c r="F87" s="2022"/>
      <c r="G87" s="1121">
        <f t="shared" ref="G87" si="6">ROUND(E87*F87,2)</f>
        <v>0</v>
      </c>
    </row>
    <row r="88" spans="1:7" s="1018" customFormat="1" ht="12.75" x14ac:dyDescent="0.2">
      <c r="A88" s="1094">
        <v>4</v>
      </c>
      <c r="B88" s="2117"/>
      <c r="C88" s="948" t="s">
        <v>1676</v>
      </c>
      <c r="D88" s="1068"/>
      <c r="E88" s="1695"/>
      <c r="F88" s="1024"/>
      <c r="G88" s="949">
        <f>SUM(G86:G87)</f>
        <v>0</v>
      </c>
    </row>
    <row r="89" spans="1:7" s="1018" customFormat="1" ht="12.75" x14ac:dyDescent="0.2">
      <c r="A89" s="1098"/>
      <c r="D89" s="1085"/>
      <c r="E89" s="1122"/>
      <c r="F89" s="1026"/>
      <c r="G89" s="1122"/>
    </row>
    <row r="90" spans="1:7" s="1018" customFormat="1" ht="12.75" x14ac:dyDescent="0.2">
      <c r="A90" s="1094">
        <v>5</v>
      </c>
      <c r="B90" s="2117"/>
      <c r="C90" s="948" t="s">
        <v>265</v>
      </c>
      <c r="D90" s="1068"/>
      <c r="E90" s="1695"/>
      <c r="F90" s="1024"/>
      <c r="G90" s="949"/>
    </row>
    <row r="91" spans="1:7" s="1018" customFormat="1" ht="12.75" x14ac:dyDescent="0.2">
      <c r="A91" s="1095"/>
      <c r="B91" s="2118">
        <v>51</v>
      </c>
      <c r="C91" s="1651" t="s">
        <v>353</v>
      </c>
      <c r="D91" s="1069"/>
      <c r="E91" s="954"/>
      <c r="F91" s="1032"/>
      <c r="G91" s="956"/>
    </row>
    <row r="92" spans="1:7" s="1018" customFormat="1" ht="25.5" x14ac:dyDescent="0.2">
      <c r="A92" s="1109">
        <v>1</v>
      </c>
      <c r="B92" s="1103" t="s">
        <v>1064</v>
      </c>
      <c r="C92" s="1104" t="s">
        <v>2609</v>
      </c>
      <c r="D92" s="1105" t="s">
        <v>239</v>
      </c>
      <c r="E92" s="1694">
        <v>44.6</v>
      </c>
      <c r="F92" s="2022"/>
      <c r="G92" s="1121">
        <f t="shared" ref="G92" si="7">ROUND(E92*F92,2)</f>
        <v>0</v>
      </c>
    </row>
    <row r="93" spans="1:7" s="1018" customFormat="1" ht="25.5" x14ac:dyDescent="0.2">
      <c r="A93" s="1109">
        <v>2</v>
      </c>
      <c r="B93" s="1103" t="s">
        <v>2610</v>
      </c>
      <c r="C93" s="1104" t="s">
        <v>2611</v>
      </c>
      <c r="D93" s="1105" t="s">
        <v>239</v>
      </c>
      <c r="E93" s="1694">
        <v>126.8</v>
      </c>
      <c r="F93" s="2022"/>
      <c r="G93" s="1121">
        <f t="shared" ref="G93:G125" si="8">ROUND(E93*F93,2)</f>
        <v>0</v>
      </c>
    </row>
    <row r="94" spans="1:7" s="1018" customFormat="1" ht="38.25" x14ac:dyDescent="0.2">
      <c r="A94" s="1109">
        <v>3</v>
      </c>
      <c r="B94" s="1103" t="s">
        <v>2612</v>
      </c>
      <c r="C94" s="1104" t="s">
        <v>2613</v>
      </c>
      <c r="D94" s="1105" t="s">
        <v>239</v>
      </c>
      <c r="E94" s="1694">
        <v>174.5</v>
      </c>
      <c r="F94" s="2022"/>
      <c r="G94" s="1121">
        <f t="shared" si="8"/>
        <v>0</v>
      </c>
    </row>
    <row r="95" spans="1:7" s="1018" customFormat="1" ht="25.5" x14ac:dyDescent="0.2">
      <c r="A95" s="1109">
        <v>4</v>
      </c>
      <c r="B95" s="1103" t="s">
        <v>2614</v>
      </c>
      <c r="C95" s="1104" t="s">
        <v>2616</v>
      </c>
      <c r="D95" s="1105" t="s">
        <v>231</v>
      </c>
      <c r="E95" s="1694">
        <v>202</v>
      </c>
      <c r="F95" s="2022"/>
      <c r="G95" s="1121">
        <f t="shared" si="8"/>
        <v>0</v>
      </c>
    </row>
    <row r="96" spans="1:7" s="1018" customFormat="1" ht="25.5" x14ac:dyDescent="0.2">
      <c r="A96" s="1109">
        <v>5</v>
      </c>
      <c r="B96" s="1103" t="s">
        <v>2615</v>
      </c>
      <c r="C96" s="1104" t="s">
        <v>2617</v>
      </c>
      <c r="D96" s="1105" t="s">
        <v>231</v>
      </c>
      <c r="E96" s="1694">
        <v>101</v>
      </c>
      <c r="F96" s="2022"/>
      <c r="G96" s="1121">
        <f t="shared" si="8"/>
        <v>0</v>
      </c>
    </row>
    <row r="97" spans="1:7" s="1018" customFormat="1" ht="12.75" x14ac:dyDescent="0.2">
      <c r="A97" s="1110"/>
      <c r="B97" s="2121">
        <v>52</v>
      </c>
      <c r="C97" s="1112" t="s">
        <v>2618</v>
      </c>
      <c r="D97" s="1113"/>
      <c r="E97" s="1205"/>
      <c r="F97" s="2023"/>
      <c r="G97" s="1148"/>
    </row>
    <row r="98" spans="1:7" s="1018" customFormat="1" ht="38.25" x14ac:dyDescent="0.2">
      <c r="A98" s="1109">
        <v>6</v>
      </c>
      <c r="B98" s="1103" t="s">
        <v>1449</v>
      </c>
      <c r="C98" s="1104" t="s">
        <v>2619</v>
      </c>
      <c r="D98" s="1105" t="s">
        <v>350</v>
      </c>
      <c r="E98" s="1694">
        <v>6880</v>
      </c>
      <c r="F98" s="2022"/>
      <c r="G98" s="1121">
        <f t="shared" si="8"/>
        <v>0</v>
      </c>
    </row>
    <row r="99" spans="1:7" s="1018" customFormat="1" ht="38.25" x14ac:dyDescent="0.2">
      <c r="A99" s="1109">
        <v>7</v>
      </c>
      <c r="B99" s="1103" t="s">
        <v>1072</v>
      </c>
      <c r="C99" s="1104" t="s">
        <v>2620</v>
      </c>
      <c r="D99" s="1105" t="s">
        <v>350</v>
      </c>
      <c r="E99" s="1694">
        <v>4920</v>
      </c>
      <c r="F99" s="2022"/>
      <c r="G99" s="1121">
        <f t="shared" si="8"/>
        <v>0</v>
      </c>
    </row>
    <row r="100" spans="1:7" s="1018" customFormat="1" ht="12.75" x14ac:dyDescent="0.2">
      <c r="A100" s="1110"/>
      <c r="B100" s="2121">
        <v>53</v>
      </c>
      <c r="C100" s="1112" t="s">
        <v>503</v>
      </c>
      <c r="D100" s="1113"/>
      <c r="E100" s="1205"/>
      <c r="F100" s="2023"/>
      <c r="G100" s="1148"/>
    </row>
    <row r="101" spans="1:7" s="1018" customFormat="1" ht="25.5" x14ac:dyDescent="0.2">
      <c r="A101" s="1109">
        <v>8</v>
      </c>
      <c r="B101" s="1103" t="s">
        <v>1075</v>
      </c>
      <c r="C101" s="1104" t="s">
        <v>2621</v>
      </c>
      <c r="D101" s="1105" t="s">
        <v>243</v>
      </c>
      <c r="E101" s="1694">
        <v>24.8</v>
      </c>
      <c r="F101" s="2022"/>
      <c r="G101" s="1121">
        <f t="shared" si="8"/>
        <v>0</v>
      </c>
    </row>
    <row r="102" spans="1:7" s="1018" customFormat="1" ht="51" x14ac:dyDescent="0.2">
      <c r="A102" s="1109">
        <v>9</v>
      </c>
      <c r="B102" s="1103" t="s">
        <v>1083</v>
      </c>
      <c r="C102" s="1104" t="s">
        <v>2622</v>
      </c>
      <c r="D102" s="1105" t="s">
        <v>243</v>
      </c>
      <c r="E102" s="1694">
        <v>48.4</v>
      </c>
      <c r="F102" s="2022"/>
      <c r="G102" s="1121">
        <f t="shared" si="8"/>
        <v>0</v>
      </c>
    </row>
    <row r="103" spans="1:7" s="1018" customFormat="1" ht="51" x14ac:dyDescent="0.2">
      <c r="A103" s="1109">
        <v>10</v>
      </c>
      <c r="B103" s="1103" t="s">
        <v>2623</v>
      </c>
      <c r="C103" s="1104" t="s">
        <v>2624</v>
      </c>
      <c r="D103" s="1105" t="s">
        <v>243</v>
      </c>
      <c r="E103" s="1694">
        <v>114.6</v>
      </c>
      <c r="F103" s="2022"/>
      <c r="G103" s="1121">
        <f t="shared" si="8"/>
        <v>0</v>
      </c>
    </row>
    <row r="104" spans="1:7" s="1018" customFormat="1" ht="12.75" x14ac:dyDescent="0.2">
      <c r="A104" s="1110"/>
      <c r="B104" s="2121">
        <v>54</v>
      </c>
      <c r="C104" s="1112" t="s">
        <v>269</v>
      </c>
      <c r="D104" s="1113"/>
      <c r="E104" s="1205"/>
      <c r="F104" s="2023"/>
      <c r="G104" s="1148"/>
    </row>
    <row r="105" spans="1:7" s="1018" customFormat="1" ht="12.75" x14ac:dyDescent="0.2">
      <c r="A105" s="1109">
        <v>14</v>
      </c>
      <c r="B105" s="1103" t="s">
        <v>1089</v>
      </c>
      <c r="C105" s="1104" t="s">
        <v>2625</v>
      </c>
      <c r="D105" s="1105" t="s">
        <v>239</v>
      </c>
      <c r="E105" s="1694">
        <v>148</v>
      </c>
      <c r="F105" s="2022"/>
      <c r="G105" s="1121">
        <f t="shared" si="8"/>
        <v>0</v>
      </c>
    </row>
    <row r="106" spans="1:7" s="1018" customFormat="1" ht="25.5" x14ac:dyDescent="0.2">
      <c r="A106" s="1109">
        <v>16</v>
      </c>
      <c r="B106" s="1103" t="s">
        <v>2626</v>
      </c>
      <c r="C106" s="1104" t="s">
        <v>2627</v>
      </c>
      <c r="D106" s="1105" t="s">
        <v>231</v>
      </c>
      <c r="E106" s="1694">
        <v>303</v>
      </c>
      <c r="F106" s="2022"/>
      <c r="G106" s="1121">
        <f t="shared" si="8"/>
        <v>0</v>
      </c>
    </row>
    <row r="107" spans="1:7" s="1018" customFormat="1" ht="12.75" x14ac:dyDescent="0.2">
      <c r="A107" s="1110"/>
      <c r="B107" s="2121">
        <v>55</v>
      </c>
      <c r="C107" s="1112" t="s">
        <v>534</v>
      </c>
      <c r="D107" s="1113"/>
      <c r="E107" s="1205"/>
      <c r="F107" s="2023"/>
      <c r="G107" s="1148"/>
    </row>
    <row r="108" spans="1:7" s="1018" customFormat="1" ht="25.5" x14ac:dyDescent="0.2">
      <c r="A108" s="1109">
        <v>17</v>
      </c>
      <c r="B108" s="1103" t="s">
        <v>2628</v>
      </c>
      <c r="C108" s="1104" t="s">
        <v>2629</v>
      </c>
      <c r="D108" s="1105" t="s">
        <v>12</v>
      </c>
      <c r="E108" s="1694">
        <v>916</v>
      </c>
      <c r="F108" s="2022"/>
      <c r="G108" s="1121">
        <f t="shared" si="8"/>
        <v>0</v>
      </c>
    </row>
    <row r="109" spans="1:7" s="1018" customFormat="1" ht="51" x14ac:dyDescent="0.2">
      <c r="A109" s="1109">
        <v>18</v>
      </c>
      <c r="B109" s="1103" t="s">
        <v>2630</v>
      </c>
      <c r="C109" s="1104" t="s">
        <v>2631</v>
      </c>
      <c r="D109" s="1105" t="s">
        <v>239</v>
      </c>
      <c r="E109" s="1694">
        <v>44.2</v>
      </c>
      <c r="F109" s="2022"/>
      <c r="G109" s="1121">
        <f t="shared" si="8"/>
        <v>0</v>
      </c>
    </row>
    <row r="110" spans="1:7" s="1018" customFormat="1" ht="63.75" x14ac:dyDescent="0.2">
      <c r="A110" s="1109">
        <v>19</v>
      </c>
      <c r="B110" s="1103" t="s">
        <v>2632</v>
      </c>
      <c r="C110" s="1104" t="s">
        <v>2633</v>
      </c>
      <c r="D110" s="1105" t="s">
        <v>239</v>
      </c>
      <c r="E110" s="1694">
        <v>47.6</v>
      </c>
      <c r="F110" s="2022"/>
      <c r="G110" s="1121">
        <f t="shared" si="8"/>
        <v>0</v>
      </c>
    </row>
    <row r="111" spans="1:7" s="1018" customFormat="1" ht="51" x14ac:dyDescent="0.2">
      <c r="A111" s="1109">
        <v>20</v>
      </c>
      <c r="B111" s="1103" t="s">
        <v>2634</v>
      </c>
      <c r="C111" s="1104" t="s">
        <v>2635</v>
      </c>
      <c r="D111" s="1105" t="s">
        <v>239</v>
      </c>
      <c r="E111" s="1694">
        <v>43.8</v>
      </c>
      <c r="F111" s="2022"/>
      <c r="G111" s="1121">
        <f t="shared" si="8"/>
        <v>0</v>
      </c>
    </row>
    <row r="112" spans="1:7" s="1018" customFormat="1" ht="63.75" x14ac:dyDescent="0.2">
      <c r="A112" s="1109">
        <v>21</v>
      </c>
      <c r="B112" s="1103" t="s">
        <v>2636</v>
      </c>
      <c r="C112" s="1104" t="s">
        <v>2637</v>
      </c>
      <c r="D112" s="1105" t="s">
        <v>239</v>
      </c>
      <c r="E112" s="1694">
        <v>45</v>
      </c>
      <c r="F112" s="2022"/>
      <c r="G112" s="1121">
        <f t="shared" si="8"/>
        <v>0</v>
      </c>
    </row>
    <row r="113" spans="1:7" s="1018" customFormat="1" ht="25.5" x14ac:dyDescent="0.2">
      <c r="A113" s="1109">
        <v>22</v>
      </c>
      <c r="B113" s="1103" t="s">
        <v>2638</v>
      </c>
      <c r="C113" s="1104" t="s">
        <v>2641</v>
      </c>
      <c r="D113" s="1105" t="s">
        <v>15</v>
      </c>
      <c r="E113" s="1694">
        <v>53</v>
      </c>
      <c r="F113" s="2022"/>
      <c r="G113" s="1121">
        <f t="shared" si="8"/>
        <v>0</v>
      </c>
    </row>
    <row r="114" spans="1:7" s="1018" customFormat="1" ht="165.75" x14ac:dyDescent="0.2">
      <c r="A114" s="1109">
        <v>23</v>
      </c>
      <c r="B114" s="1103" t="s">
        <v>2639</v>
      </c>
      <c r="C114" s="1104" t="s">
        <v>2642</v>
      </c>
      <c r="D114" s="1105" t="s">
        <v>231</v>
      </c>
      <c r="E114" s="1694">
        <v>21.1</v>
      </c>
      <c r="F114" s="2022"/>
      <c r="G114" s="1121">
        <f t="shared" si="8"/>
        <v>0</v>
      </c>
    </row>
    <row r="115" spans="1:7" s="1018" customFormat="1" ht="153" x14ac:dyDescent="0.2">
      <c r="A115" s="1109">
        <v>24</v>
      </c>
      <c r="B115" s="1103" t="s">
        <v>2640</v>
      </c>
      <c r="C115" s="1104" t="s">
        <v>2643</v>
      </c>
      <c r="D115" s="1105" t="s">
        <v>231</v>
      </c>
      <c r="E115" s="1694">
        <v>7.9</v>
      </c>
      <c r="F115" s="2022"/>
      <c r="G115" s="1121">
        <f t="shared" si="8"/>
        <v>0</v>
      </c>
    </row>
    <row r="116" spans="1:7" s="1018" customFormat="1" ht="12.75" x14ac:dyDescent="0.2">
      <c r="A116" s="1110"/>
      <c r="B116" s="2121">
        <v>58</v>
      </c>
      <c r="C116" s="1112" t="s">
        <v>531</v>
      </c>
      <c r="D116" s="1113"/>
      <c r="E116" s="1205"/>
      <c r="F116" s="2023"/>
      <c r="G116" s="1148"/>
    </row>
    <row r="117" spans="1:7" s="1018" customFormat="1" ht="51" x14ac:dyDescent="0.2">
      <c r="A117" s="1109">
        <v>25</v>
      </c>
      <c r="B117" s="1103" t="s">
        <v>1210</v>
      </c>
      <c r="C117" s="1691" t="s">
        <v>2646</v>
      </c>
      <c r="D117" s="1105" t="s">
        <v>231</v>
      </c>
      <c r="E117" s="1694">
        <v>132</v>
      </c>
      <c r="F117" s="2022"/>
      <c r="G117" s="1121">
        <f t="shared" si="8"/>
        <v>0</v>
      </c>
    </row>
    <row r="118" spans="1:7" s="1018" customFormat="1" ht="25.5" x14ac:dyDescent="0.2">
      <c r="A118" s="1687">
        <v>26</v>
      </c>
      <c r="B118" s="1103" t="s">
        <v>1212</v>
      </c>
      <c r="C118" s="1104" t="s">
        <v>1213</v>
      </c>
      <c r="D118" s="1105" t="s">
        <v>15</v>
      </c>
      <c r="E118" s="1694">
        <v>10</v>
      </c>
      <c r="F118" s="2022"/>
      <c r="G118" s="1121">
        <f t="shared" si="8"/>
        <v>0</v>
      </c>
    </row>
    <row r="119" spans="1:7" s="1018" customFormat="1" ht="25.5" x14ac:dyDescent="0.2">
      <c r="A119" s="1109">
        <v>27</v>
      </c>
      <c r="B119" s="1103" t="s">
        <v>1214</v>
      </c>
      <c r="C119" s="1104" t="s">
        <v>1106</v>
      </c>
      <c r="D119" s="1105" t="s">
        <v>15</v>
      </c>
      <c r="E119" s="1694">
        <v>1</v>
      </c>
      <c r="F119" s="2022"/>
      <c r="G119" s="1121">
        <f t="shared" si="8"/>
        <v>0</v>
      </c>
    </row>
    <row r="120" spans="1:7" s="1018" customFormat="1" ht="63.75" x14ac:dyDescent="0.2">
      <c r="A120" s="1687">
        <v>28</v>
      </c>
      <c r="B120" s="1103" t="s">
        <v>2644</v>
      </c>
      <c r="C120" s="1104" t="s">
        <v>2645</v>
      </c>
      <c r="D120" s="1105" t="s">
        <v>350</v>
      </c>
      <c r="E120" s="1694">
        <v>390</v>
      </c>
      <c r="F120" s="2022"/>
      <c r="G120" s="1121">
        <f t="shared" si="8"/>
        <v>0</v>
      </c>
    </row>
    <row r="121" spans="1:7" s="1018" customFormat="1" ht="12.75" x14ac:dyDescent="0.2">
      <c r="A121" s="1110"/>
      <c r="B121" s="2121">
        <v>59</v>
      </c>
      <c r="C121" s="1112" t="s">
        <v>2647</v>
      </c>
      <c r="D121" s="1113"/>
      <c r="E121" s="1205"/>
      <c r="F121" s="2023"/>
      <c r="G121" s="1148"/>
    </row>
    <row r="122" spans="1:7" s="1018" customFormat="1" ht="25.5" x14ac:dyDescent="0.2">
      <c r="A122" s="1109">
        <v>29</v>
      </c>
      <c r="B122" s="1103" t="s">
        <v>1107</v>
      </c>
      <c r="C122" s="1104" t="s">
        <v>1108</v>
      </c>
      <c r="D122" s="1105" t="s">
        <v>239</v>
      </c>
      <c r="E122" s="1694">
        <v>422</v>
      </c>
      <c r="F122" s="2022"/>
      <c r="G122" s="1121">
        <f t="shared" si="8"/>
        <v>0</v>
      </c>
    </row>
    <row r="123" spans="1:7" s="1018" customFormat="1" ht="89.25" x14ac:dyDescent="0.2">
      <c r="A123" s="1109">
        <v>30</v>
      </c>
      <c r="B123" s="1103" t="s">
        <v>1217</v>
      </c>
      <c r="C123" s="1104" t="s">
        <v>2648</v>
      </c>
      <c r="D123" s="1105" t="s">
        <v>239</v>
      </c>
      <c r="E123" s="1694">
        <v>422</v>
      </c>
      <c r="F123" s="2022"/>
      <c r="G123" s="1121">
        <f t="shared" si="8"/>
        <v>0</v>
      </c>
    </row>
    <row r="124" spans="1:7" s="1018" customFormat="1" ht="51" x14ac:dyDescent="0.2">
      <c r="A124" s="1109">
        <v>33</v>
      </c>
      <c r="B124" s="1103" t="s">
        <v>1218</v>
      </c>
      <c r="C124" s="1104" t="s">
        <v>1219</v>
      </c>
      <c r="D124" s="1105" t="s">
        <v>231</v>
      </c>
      <c r="E124" s="1694">
        <v>144</v>
      </c>
      <c r="F124" s="2022"/>
      <c r="G124" s="1121">
        <f t="shared" si="8"/>
        <v>0</v>
      </c>
    </row>
    <row r="125" spans="1:7" s="1018" customFormat="1" ht="51" x14ac:dyDescent="0.2">
      <c r="A125" s="1109">
        <v>34</v>
      </c>
      <c r="B125" s="1103" t="s">
        <v>1220</v>
      </c>
      <c r="C125" s="1104" t="s">
        <v>1221</v>
      </c>
      <c r="D125" s="1105" t="s">
        <v>231</v>
      </c>
      <c r="E125" s="1694">
        <v>144</v>
      </c>
      <c r="F125" s="2022"/>
      <c r="G125" s="1121">
        <f t="shared" si="8"/>
        <v>0</v>
      </c>
    </row>
    <row r="126" spans="1:7" s="1018" customFormat="1" ht="12.75" x14ac:dyDescent="0.2">
      <c r="A126" s="1115">
        <v>5</v>
      </c>
      <c r="B126" s="2122"/>
      <c r="C126" s="964" t="s">
        <v>1641</v>
      </c>
      <c r="D126" s="1116"/>
      <c r="E126" s="1700"/>
      <c r="F126" s="1024"/>
      <c r="G126" s="949">
        <f>SUM(G92:G125)</f>
        <v>0</v>
      </c>
    </row>
    <row r="127" spans="1:7" s="1018" customFormat="1" ht="12.75" x14ac:dyDescent="0.2">
      <c r="A127" s="1098"/>
      <c r="D127" s="1085"/>
      <c r="E127" s="1122"/>
      <c r="F127" s="1026"/>
      <c r="G127" s="1122"/>
    </row>
    <row r="128" spans="1:7" s="1018" customFormat="1" ht="12.75" x14ac:dyDescent="0.2">
      <c r="A128" s="1094">
        <v>6</v>
      </c>
      <c r="B128" s="2117"/>
      <c r="C128" s="948" t="s">
        <v>285</v>
      </c>
      <c r="D128" s="1068"/>
      <c r="E128" s="1695"/>
      <c r="F128" s="1024"/>
      <c r="G128" s="949"/>
    </row>
    <row r="129" spans="1:7" s="1018" customFormat="1" ht="12.75" x14ac:dyDescent="0.2">
      <c r="A129" s="1110"/>
      <c r="B129" s="2121">
        <v>62</v>
      </c>
      <c r="C129" s="1112" t="s">
        <v>1642</v>
      </c>
      <c r="D129" s="1113"/>
      <c r="E129" s="1205"/>
      <c r="F129" s="1032"/>
      <c r="G129" s="956"/>
    </row>
    <row r="130" spans="1:7" s="1018" customFormat="1" ht="51" x14ac:dyDescent="0.2">
      <c r="A130" s="1098">
        <v>1</v>
      </c>
      <c r="B130" s="1098" t="s">
        <v>1222</v>
      </c>
      <c r="C130" s="1018" t="s">
        <v>1652</v>
      </c>
      <c r="D130" s="1085" t="s">
        <v>231</v>
      </c>
      <c r="E130" s="1122">
        <v>182</v>
      </c>
      <c r="F130" s="2022"/>
      <c r="G130" s="1121">
        <f t="shared" ref="G130" si="9">ROUND(E130*F130,2)</f>
        <v>0</v>
      </c>
    </row>
    <row r="131" spans="1:7" s="1018" customFormat="1" ht="12.75" x14ac:dyDescent="0.2">
      <c r="A131" s="1094">
        <v>6</v>
      </c>
      <c r="B131" s="2117"/>
      <c r="C131" s="948" t="s">
        <v>1643</v>
      </c>
      <c r="D131" s="1068"/>
      <c r="E131" s="1695"/>
      <c r="F131" s="1024"/>
      <c r="G131" s="949">
        <f>SUM(G130:G130)</f>
        <v>0</v>
      </c>
    </row>
    <row r="132" spans="1:7" s="1018" customFormat="1" ht="12.75" x14ac:dyDescent="0.2">
      <c r="A132" s="1098"/>
      <c r="D132" s="1085"/>
      <c r="E132" s="1122"/>
      <c r="F132" s="1026"/>
      <c r="G132" s="1122"/>
    </row>
    <row r="133" spans="1:7" s="1018" customFormat="1" ht="12.75" x14ac:dyDescent="0.2">
      <c r="A133" s="1094">
        <v>7</v>
      </c>
      <c r="B133" s="2117"/>
      <c r="C133" s="948" t="s">
        <v>168</v>
      </c>
      <c r="D133" s="1068"/>
      <c r="E133" s="1695"/>
      <c r="F133" s="1024"/>
      <c r="G133" s="949"/>
    </row>
    <row r="134" spans="1:7" s="1018" customFormat="1" ht="12.75" x14ac:dyDescent="0.2">
      <c r="A134" s="1110"/>
      <c r="B134" s="2121">
        <v>79</v>
      </c>
      <c r="C134" s="1112" t="s">
        <v>291</v>
      </c>
      <c r="D134" s="1113"/>
      <c r="E134" s="1205"/>
      <c r="F134" s="1032"/>
      <c r="G134" s="956"/>
    </row>
    <row r="135" spans="1:7" s="1018" customFormat="1" ht="12.75" x14ac:dyDescent="0.2">
      <c r="A135" s="1109"/>
      <c r="B135" s="1104" t="s">
        <v>989</v>
      </c>
      <c r="C135" s="1104" t="s">
        <v>1117</v>
      </c>
      <c r="D135" s="1105" t="s">
        <v>170</v>
      </c>
      <c r="E135" s="1694">
        <v>96</v>
      </c>
      <c r="F135" s="2045">
        <v>45</v>
      </c>
      <c r="G135" s="1121">
        <f t="shared" ref="G135" si="10">ROUND(E135*F135,2)</f>
        <v>4320</v>
      </c>
    </row>
    <row r="136" spans="1:7" s="1018" customFormat="1" ht="25.5" x14ac:dyDescent="0.2">
      <c r="A136" s="1109"/>
      <c r="B136" s="1104" t="s">
        <v>992</v>
      </c>
      <c r="C136" s="1104" t="s">
        <v>1118</v>
      </c>
      <c r="D136" s="1105" t="s">
        <v>435</v>
      </c>
      <c r="E136" s="1694">
        <v>1</v>
      </c>
      <c r="F136" s="2022"/>
      <c r="G136" s="1121">
        <f t="shared" ref="G136:G137" si="11">ROUND(E136*F136,2)</f>
        <v>0</v>
      </c>
    </row>
    <row r="137" spans="1:7" s="1018" customFormat="1" ht="25.5" x14ac:dyDescent="0.2">
      <c r="A137" s="1109"/>
      <c r="B137" s="1104" t="s">
        <v>993</v>
      </c>
      <c r="C137" s="1104" t="s">
        <v>994</v>
      </c>
      <c r="D137" s="1105" t="s">
        <v>435</v>
      </c>
      <c r="E137" s="1694">
        <v>1</v>
      </c>
      <c r="F137" s="2022"/>
      <c r="G137" s="1121">
        <f t="shared" si="11"/>
        <v>0</v>
      </c>
    </row>
    <row r="138" spans="1:7" s="1018" customFormat="1" ht="12.75" x14ac:dyDescent="0.2">
      <c r="A138" s="1094">
        <v>7</v>
      </c>
      <c r="B138" s="2117"/>
      <c r="C138" s="948" t="s">
        <v>1644</v>
      </c>
      <c r="D138" s="1068"/>
      <c r="E138" s="1695"/>
      <c r="F138" s="1024"/>
      <c r="G138" s="949">
        <f>SUM(G134:G137)</f>
        <v>4320</v>
      </c>
    </row>
    <row r="139" spans="1:7" s="1018" customFormat="1" ht="12.75" x14ac:dyDescent="0.2">
      <c r="A139" s="1021"/>
      <c r="B139" s="2123"/>
      <c r="C139" s="1020"/>
      <c r="D139" s="1086"/>
      <c r="E139" s="1124"/>
      <c r="F139" s="1027"/>
      <c r="G139" s="1124"/>
    </row>
    <row r="140" spans="1:7" x14ac:dyDescent="0.25">
      <c r="A140" s="1011"/>
      <c r="B140" s="2124"/>
      <c r="C140" s="1010"/>
      <c r="D140" s="1087"/>
      <c r="E140" s="1125"/>
      <c r="F140" s="1028"/>
      <c r="G140" s="1125"/>
    </row>
  </sheetData>
  <mergeCells count="1">
    <mergeCell ref="C70:G70"/>
  </mergeCells>
  <dataValidations count="1">
    <dataValidation type="custom" allowBlank="1" showInputMessage="1" showErrorMessage="1" error="Vnos Cena/enoto je dovoljen na dve decimalni mesti." sqref="F62:F65 F86:F87 F130 F135:F137 F71:F81 F92:F125 F23:F57" xr:uid="{C76F29D6-76AC-4AE7-A493-C17DBE139A46}">
      <formula1>F23=ROUND(F23,2)</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3D7ED-4388-473A-A2C3-1ADF41C72D18}">
  <sheetPr>
    <tabColor theme="3" tint="0.59999389629810485"/>
  </sheetPr>
  <dimension ref="A1:IR121"/>
  <sheetViews>
    <sheetView workbookViewId="0">
      <selection activeCell="C101" sqref="C101"/>
    </sheetView>
  </sheetViews>
  <sheetFormatPr defaultRowHeight="15" x14ac:dyDescent="0.25"/>
  <cols>
    <col min="1" max="1" width="5.7109375" style="1099" customWidth="1"/>
    <col min="2" max="2" width="9.7109375" style="1008" customWidth="1"/>
    <col min="3" max="3" width="45.7109375" style="1008" customWidth="1"/>
    <col min="4" max="4" width="6.7109375" style="1088" customWidth="1"/>
    <col min="5" max="5" width="10.7109375" style="1126" customWidth="1"/>
    <col min="6" max="6" width="11.7109375" style="1029" customWidth="1"/>
    <col min="7" max="7" width="12.7109375" style="1126" customWidth="1"/>
    <col min="8" max="256" width="9.140625" style="1008"/>
    <col min="257" max="257" width="7.5703125" style="1008" customWidth="1"/>
    <col min="258" max="258" width="29.85546875" style="1008" customWidth="1"/>
    <col min="259" max="259" width="8.7109375" style="1008" customWidth="1"/>
    <col min="260" max="260" width="12.28515625" style="1008" customWidth="1"/>
    <col min="261" max="261" width="14.5703125" style="1008" customWidth="1"/>
    <col min="262" max="262" width="14.140625" style="1008" customWidth="1"/>
    <col min="263" max="512" width="9.140625" style="1008"/>
    <col min="513" max="513" width="7.5703125" style="1008" customWidth="1"/>
    <col min="514" max="514" width="29.85546875" style="1008" customWidth="1"/>
    <col min="515" max="515" width="8.7109375" style="1008" customWidth="1"/>
    <col min="516" max="516" width="12.28515625" style="1008" customWidth="1"/>
    <col min="517" max="517" width="14.5703125" style="1008" customWidth="1"/>
    <col min="518" max="518" width="14.140625" style="1008" customWidth="1"/>
    <col min="519" max="768" width="9.140625" style="1008"/>
    <col min="769" max="769" width="7.5703125" style="1008" customWidth="1"/>
    <col min="770" max="770" width="29.85546875" style="1008" customWidth="1"/>
    <col min="771" max="771" width="8.7109375" style="1008" customWidth="1"/>
    <col min="772" max="772" width="12.28515625" style="1008" customWidth="1"/>
    <col min="773" max="773" width="14.5703125" style="1008" customWidth="1"/>
    <col min="774" max="774" width="14.140625" style="1008" customWidth="1"/>
    <col min="775" max="1024" width="9.140625" style="1008"/>
    <col min="1025" max="1025" width="7.5703125" style="1008" customWidth="1"/>
    <col min="1026" max="1026" width="29.85546875" style="1008" customWidth="1"/>
    <col min="1027" max="1027" width="8.7109375" style="1008" customWidth="1"/>
    <col min="1028" max="1028" width="12.28515625" style="1008" customWidth="1"/>
    <col min="1029" max="1029" width="14.5703125" style="1008" customWidth="1"/>
    <col min="1030" max="1030" width="14.140625" style="1008" customWidth="1"/>
    <col min="1031" max="1280" width="9.140625" style="1008"/>
    <col min="1281" max="1281" width="7.5703125" style="1008" customWidth="1"/>
    <col min="1282" max="1282" width="29.85546875" style="1008" customWidth="1"/>
    <col min="1283" max="1283" width="8.7109375" style="1008" customWidth="1"/>
    <col min="1284" max="1284" width="12.28515625" style="1008" customWidth="1"/>
    <col min="1285" max="1285" width="14.5703125" style="1008" customWidth="1"/>
    <col min="1286" max="1286" width="14.140625" style="1008" customWidth="1"/>
    <col min="1287" max="1536" width="9.140625" style="1008"/>
    <col min="1537" max="1537" width="7.5703125" style="1008" customWidth="1"/>
    <col min="1538" max="1538" width="29.85546875" style="1008" customWidth="1"/>
    <col min="1539" max="1539" width="8.7109375" style="1008" customWidth="1"/>
    <col min="1540" max="1540" width="12.28515625" style="1008" customWidth="1"/>
    <col min="1541" max="1541" width="14.5703125" style="1008" customWidth="1"/>
    <col min="1542" max="1542" width="14.140625" style="1008" customWidth="1"/>
    <col min="1543" max="1792" width="9.140625" style="1008"/>
    <col min="1793" max="1793" width="7.5703125" style="1008" customWidth="1"/>
    <col min="1794" max="1794" width="29.85546875" style="1008" customWidth="1"/>
    <col min="1795" max="1795" width="8.7109375" style="1008" customWidth="1"/>
    <col min="1796" max="1796" width="12.28515625" style="1008" customWidth="1"/>
    <col min="1797" max="1797" width="14.5703125" style="1008" customWidth="1"/>
    <col min="1798" max="1798" width="14.140625" style="1008" customWidth="1"/>
    <col min="1799" max="2048" width="9.140625" style="1008"/>
    <col min="2049" max="2049" width="7.5703125" style="1008" customWidth="1"/>
    <col min="2050" max="2050" width="29.85546875" style="1008" customWidth="1"/>
    <col min="2051" max="2051" width="8.7109375" style="1008" customWidth="1"/>
    <col min="2052" max="2052" width="12.28515625" style="1008" customWidth="1"/>
    <col min="2053" max="2053" width="14.5703125" style="1008" customWidth="1"/>
    <col min="2054" max="2054" width="14.140625" style="1008" customWidth="1"/>
    <col min="2055" max="2304" width="9.140625" style="1008"/>
    <col min="2305" max="2305" width="7.5703125" style="1008" customWidth="1"/>
    <col min="2306" max="2306" width="29.85546875" style="1008" customWidth="1"/>
    <col min="2307" max="2307" width="8.7109375" style="1008" customWidth="1"/>
    <col min="2308" max="2308" width="12.28515625" style="1008" customWidth="1"/>
    <col min="2309" max="2309" width="14.5703125" style="1008" customWidth="1"/>
    <col min="2310" max="2310" width="14.140625" style="1008" customWidth="1"/>
    <col min="2311" max="2560" width="9.140625" style="1008"/>
    <col min="2561" max="2561" width="7.5703125" style="1008" customWidth="1"/>
    <col min="2562" max="2562" width="29.85546875" style="1008" customWidth="1"/>
    <col min="2563" max="2563" width="8.7109375" style="1008" customWidth="1"/>
    <col min="2564" max="2564" width="12.28515625" style="1008" customWidth="1"/>
    <col min="2565" max="2565" width="14.5703125" style="1008" customWidth="1"/>
    <col min="2566" max="2566" width="14.140625" style="1008" customWidth="1"/>
    <col min="2567" max="2816" width="9.140625" style="1008"/>
    <col min="2817" max="2817" width="7.5703125" style="1008" customWidth="1"/>
    <col min="2818" max="2818" width="29.85546875" style="1008" customWidth="1"/>
    <col min="2819" max="2819" width="8.7109375" style="1008" customWidth="1"/>
    <col min="2820" max="2820" width="12.28515625" style="1008" customWidth="1"/>
    <col min="2821" max="2821" width="14.5703125" style="1008" customWidth="1"/>
    <col min="2822" max="2822" width="14.140625" style="1008" customWidth="1"/>
    <col min="2823" max="3072" width="9.140625" style="1008"/>
    <col min="3073" max="3073" width="7.5703125" style="1008" customWidth="1"/>
    <col min="3074" max="3074" width="29.85546875" style="1008" customWidth="1"/>
    <col min="3075" max="3075" width="8.7109375" style="1008" customWidth="1"/>
    <col min="3076" max="3076" width="12.28515625" style="1008" customWidth="1"/>
    <col min="3077" max="3077" width="14.5703125" style="1008" customWidth="1"/>
    <col min="3078" max="3078" width="14.140625" style="1008" customWidth="1"/>
    <col min="3079" max="3328" width="9.140625" style="1008"/>
    <col min="3329" max="3329" width="7.5703125" style="1008" customWidth="1"/>
    <col min="3330" max="3330" width="29.85546875" style="1008" customWidth="1"/>
    <col min="3331" max="3331" width="8.7109375" style="1008" customWidth="1"/>
    <col min="3332" max="3332" width="12.28515625" style="1008" customWidth="1"/>
    <col min="3333" max="3333" width="14.5703125" style="1008" customWidth="1"/>
    <col min="3334" max="3334" width="14.140625" style="1008" customWidth="1"/>
    <col min="3335" max="3584" width="9.140625" style="1008"/>
    <col min="3585" max="3585" width="7.5703125" style="1008" customWidth="1"/>
    <col min="3586" max="3586" width="29.85546875" style="1008" customWidth="1"/>
    <col min="3587" max="3587" width="8.7109375" style="1008" customWidth="1"/>
    <col min="3588" max="3588" width="12.28515625" style="1008" customWidth="1"/>
    <col min="3589" max="3589" width="14.5703125" style="1008" customWidth="1"/>
    <col min="3590" max="3590" width="14.140625" style="1008" customWidth="1"/>
    <col min="3591" max="3840" width="9.140625" style="1008"/>
    <col min="3841" max="3841" width="7.5703125" style="1008" customWidth="1"/>
    <col min="3842" max="3842" width="29.85546875" style="1008" customWidth="1"/>
    <col min="3843" max="3843" width="8.7109375" style="1008" customWidth="1"/>
    <col min="3844" max="3844" width="12.28515625" style="1008" customWidth="1"/>
    <col min="3845" max="3845" width="14.5703125" style="1008" customWidth="1"/>
    <col min="3846" max="3846" width="14.140625" style="1008" customWidth="1"/>
    <col min="3847" max="4096" width="9.140625" style="1008"/>
    <col min="4097" max="4097" width="7.5703125" style="1008" customWidth="1"/>
    <col min="4098" max="4098" width="29.85546875" style="1008" customWidth="1"/>
    <col min="4099" max="4099" width="8.7109375" style="1008" customWidth="1"/>
    <col min="4100" max="4100" width="12.28515625" style="1008" customWidth="1"/>
    <col min="4101" max="4101" width="14.5703125" style="1008" customWidth="1"/>
    <col min="4102" max="4102" width="14.140625" style="1008" customWidth="1"/>
    <col min="4103" max="4352" width="9.140625" style="1008"/>
    <col min="4353" max="4353" width="7.5703125" style="1008" customWidth="1"/>
    <col min="4354" max="4354" width="29.85546875" style="1008" customWidth="1"/>
    <col min="4355" max="4355" width="8.7109375" style="1008" customWidth="1"/>
    <col min="4356" max="4356" width="12.28515625" style="1008" customWidth="1"/>
    <col min="4357" max="4357" width="14.5703125" style="1008" customWidth="1"/>
    <col min="4358" max="4358" width="14.140625" style="1008" customWidth="1"/>
    <col min="4359" max="4608" width="9.140625" style="1008"/>
    <col min="4609" max="4609" width="7.5703125" style="1008" customWidth="1"/>
    <col min="4610" max="4610" width="29.85546875" style="1008" customWidth="1"/>
    <col min="4611" max="4611" width="8.7109375" style="1008" customWidth="1"/>
    <col min="4612" max="4612" width="12.28515625" style="1008" customWidth="1"/>
    <col min="4613" max="4613" width="14.5703125" style="1008" customWidth="1"/>
    <col min="4614" max="4614" width="14.140625" style="1008" customWidth="1"/>
    <col min="4615" max="4864" width="9.140625" style="1008"/>
    <col min="4865" max="4865" width="7.5703125" style="1008" customWidth="1"/>
    <col min="4866" max="4866" width="29.85546875" style="1008" customWidth="1"/>
    <col min="4867" max="4867" width="8.7109375" style="1008" customWidth="1"/>
    <col min="4868" max="4868" width="12.28515625" style="1008" customWidth="1"/>
    <col min="4869" max="4869" width="14.5703125" style="1008" customWidth="1"/>
    <col min="4870" max="4870" width="14.140625" style="1008" customWidth="1"/>
    <col min="4871" max="5120" width="9.140625" style="1008"/>
    <col min="5121" max="5121" width="7.5703125" style="1008" customWidth="1"/>
    <col min="5122" max="5122" width="29.85546875" style="1008" customWidth="1"/>
    <col min="5123" max="5123" width="8.7109375" style="1008" customWidth="1"/>
    <col min="5124" max="5124" width="12.28515625" style="1008" customWidth="1"/>
    <col min="5125" max="5125" width="14.5703125" style="1008" customWidth="1"/>
    <col min="5126" max="5126" width="14.140625" style="1008" customWidth="1"/>
    <col min="5127" max="5376" width="9.140625" style="1008"/>
    <col min="5377" max="5377" width="7.5703125" style="1008" customWidth="1"/>
    <col min="5378" max="5378" width="29.85546875" style="1008" customWidth="1"/>
    <col min="5379" max="5379" width="8.7109375" style="1008" customWidth="1"/>
    <col min="5380" max="5380" width="12.28515625" style="1008" customWidth="1"/>
    <col min="5381" max="5381" width="14.5703125" style="1008" customWidth="1"/>
    <col min="5382" max="5382" width="14.140625" style="1008" customWidth="1"/>
    <col min="5383" max="5632" width="9.140625" style="1008"/>
    <col min="5633" max="5633" width="7.5703125" style="1008" customWidth="1"/>
    <col min="5634" max="5634" width="29.85546875" style="1008" customWidth="1"/>
    <col min="5635" max="5635" width="8.7109375" style="1008" customWidth="1"/>
    <col min="5636" max="5636" width="12.28515625" style="1008" customWidth="1"/>
    <col min="5637" max="5637" width="14.5703125" style="1008" customWidth="1"/>
    <col min="5638" max="5638" width="14.140625" style="1008" customWidth="1"/>
    <col min="5639" max="5888" width="9.140625" style="1008"/>
    <col min="5889" max="5889" width="7.5703125" style="1008" customWidth="1"/>
    <col min="5890" max="5890" width="29.85546875" style="1008" customWidth="1"/>
    <col min="5891" max="5891" width="8.7109375" style="1008" customWidth="1"/>
    <col min="5892" max="5892" width="12.28515625" style="1008" customWidth="1"/>
    <col min="5893" max="5893" width="14.5703125" style="1008" customWidth="1"/>
    <col min="5894" max="5894" width="14.140625" style="1008" customWidth="1"/>
    <col min="5895" max="6144" width="9.140625" style="1008"/>
    <col min="6145" max="6145" width="7.5703125" style="1008" customWidth="1"/>
    <col min="6146" max="6146" width="29.85546875" style="1008" customWidth="1"/>
    <col min="6147" max="6147" width="8.7109375" style="1008" customWidth="1"/>
    <col min="6148" max="6148" width="12.28515625" style="1008" customWidth="1"/>
    <col min="6149" max="6149" width="14.5703125" style="1008" customWidth="1"/>
    <col min="6150" max="6150" width="14.140625" style="1008" customWidth="1"/>
    <col min="6151" max="6400" width="9.140625" style="1008"/>
    <col min="6401" max="6401" width="7.5703125" style="1008" customWidth="1"/>
    <col min="6402" max="6402" width="29.85546875" style="1008" customWidth="1"/>
    <col min="6403" max="6403" width="8.7109375" style="1008" customWidth="1"/>
    <col min="6404" max="6404" width="12.28515625" style="1008" customWidth="1"/>
    <col min="6405" max="6405" width="14.5703125" style="1008" customWidth="1"/>
    <col min="6406" max="6406" width="14.140625" style="1008" customWidth="1"/>
    <col min="6407" max="6656" width="9.140625" style="1008"/>
    <col min="6657" max="6657" width="7.5703125" style="1008" customWidth="1"/>
    <col min="6658" max="6658" width="29.85546875" style="1008" customWidth="1"/>
    <col min="6659" max="6659" width="8.7109375" style="1008" customWidth="1"/>
    <col min="6660" max="6660" width="12.28515625" style="1008" customWidth="1"/>
    <col min="6661" max="6661" width="14.5703125" style="1008" customWidth="1"/>
    <col min="6662" max="6662" width="14.140625" style="1008" customWidth="1"/>
    <col min="6663" max="6912" width="9.140625" style="1008"/>
    <col min="6913" max="6913" width="7.5703125" style="1008" customWidth="1"/>
    <col min="6914" max="6914" width="29.85546875" style="1008" customWidth="1"/>
    <col min="6915" max="6915" width="8.7109375" style="1008" customWidth="1"/>
    <col min="6916" max="6916" width="12.28515625" style="1008" customWidth="1"/>
    <col min="6917" max="6917" width="14.5703125" style="1008" customWidth="1"/>
    <col min="6918" max="6918" width="14.140625" style="1008" customWidth="1"/>
    <col min="6919" max="7168" width="9.140625" style="1008"/>
    <col min="7169" max="7169" width="7.5703125" style="1008" customWidth="1"/>
    <col min="7170" max="7170" width="29.85546875" style="1008" customWidth="1"/>
    <col min="7171" max="7171" width="8.7109375" style="1008" customWidth="1"/>
    <col min="7172" max="7172" width="12.28515625" style="1008" customWidth="1"/>
    <col min="7173" max="7173" width="14.5703125" style="1008" customWidth="1"/>
    <col min="7174" max="7174" width="14.140625" style="1008" customWidth="1"/>
    <col min="7175" max="7424" width="9.140625" style="1008"/>
    <col min="7425" max="7425" width="7.5703125" style="1008" customWidth="1"/>
    <col min="7426" max="7426" width="29.85546875" style="1008" customWidth="1"/>
    <col min="7427" max="7427" width="8.7109375" style="1008" customWidth="1"/>
    <col min="7428" max="7428" width="12.28515625" style="1008" customWidth="1"/>
    <col min="7429" max="7429" width="14.5703125" style="1008" customWidth="1"/>
    <col min="7430" max="7430" width="14.140625" style="1008" customWidth="1"/>
    <col min="7431" max="7680" width="9.140625" style="1008"/>
    <col min="7681" max="7681" width="7.5703125" style="1008" customWidth="1"/>
    <col min="7682" max="7682" width="29.85546875" style="1008" customWidth="1"/>
    <col min="7683" max="7683" width="8.7109375" style="1008" customWidth="1"/>
    <col min="7684" max="7684" width="12.28515625" style="1008" customWidth="1"/>
    <col min="7685" max="7685" width="14.5703125" style="1008" customWidth="1"/>
    <col min="7686" max="7686" width="14.140625" style="1008" customWidth="1"/>
    <col min="7687" max="7936" width="9.140625" style="1008"/>
    <col min="7937" max="7937" width="7.5703125" style="1008" customWidth="1"/>
    <col min="7938" max="7938" width="29.85546875" style="1008" customWidth="1"/>
    <col min="7939" max="7939" width="8.7109375" style="1008" customWidth="1"/>
    <col min="7940" max="7940" width="12.28515625" style="1008" customWidth="1"/>
    <col min="7941" max="7941" width="14.5703125" style="1008" customWidth="1"/>
    <col min="7942" max="7942" width="14.140625" style="1008" customWidth="1"/>
    <col min="7943" max="8192" width="9.140625" style="1008"/>
    <col min="8193" max="8193" width="7.5703125" style="1008" customWidth="1"/>
    <col min="8194" max="8194" width="29.85546875" style="1008" customWidth="1"/>
    <col min="8195" max="8195" width="8.7109375" style="1008" customWidth="1"/>
    <col min="8196" max="8196" width="12.28515625" style="1008" customWidth="1"/>
    <col min="8197" max="8197" width="14.5703125" style="1008" customWidth="1"/>
    <col min="8198" max="8198" width="14.140625" style="1008" customWidth="1"/>
    <col min="8199" max="8448" width="9.140625" style="1008"/>
    <col min="8449" max="8449" width="7.5703125" style="1008" customWidth="1"/>
    <col min="8450" max="8450" width="29.85546875" style="1008" customWidth="1"/>
    <col min="8451" max="8451" width="8.7109375" style="1008" customWidth="1"/>
    <col min="8452" max="8452" width="12.28515625" style="1008" customWidth="1"/>
    <col min="8453" max="8453" width="14.5703125" style="1008" customWidth="1"/>
    <col min="8454" max="8454" width="14.140625" style="1008" customWidth="1"/>
    <col min="8455" max="8704" width="9.140625" style="1008"/>
    <col min="8705" max="8705" width="7.5703125" style="1008" customWidth="1"/>
    <col min="8706" max="8706" width="29.85546875" style="1008" customWidth="1"/>
    <col min="8707" max="8707" width="8.7109375" style="1008" customWidth="1"/>
    <col min="8708" max="8708" width="12.28515625" style="1008" customWidth="1"/>
    <col min="8709" max="8709" width="14.5703125" style="1008" customWidth="1"/>
    <col min="8710" max="8710" width="14.140625" style="1008" customWidth="1"/>
    <col min="8711" max="8960" width="9.140625" style="1008"/>
    <col min="8961" max="8961" width="7.5703125" style="1008" customWidth="1"/>
    <col min="8962" max="8962" width="29.85546875" style="1008" customWidth="1"/>
    <col min="8963" max="8963" width="8.7109375" style="1008" customWidth="1"/>
    <col min="8964" max="8964" width="12.28515625" style="1008" customWidth="1"/>
    <col min="8965" max="8965" width="14.5703125" style="1008" customWidth="1"/>
    <col min="8966" max="8966" width="14.140625" style="1008" customWidth="1"/>
    <col min="8967" max="9216" width="9.140625" style="1008"/>
    <col min="9217" max="9217" width="7.5703125" style="1008" customWidth="1"/>
    <col min="9218" max="9218" width="29.85546875" style="1008" customWidth="1"/>
    <col min="9219" max="9219" width="8.7109375" style="1008" customWidth="1"/>
    <col min="9220" max="9220" width="12.28515625" style="1008" customWidth="1"/>
    <col min="9221" max="9221" width="14.5703125" style="1008" customWidth="1"/>
    <col min="9222" max="9222" width="14.140625" style="1008" customWidth="1"/>
    <col min="9223" max="9472" width="9.140625" style="1008"/>
    <col min="9473" max="9473" width="7.5703125" style="1008" customWidth="1"/>
    <col min="9474" max="9474" width="29.85546875" style="1008" customWidth="1"/>
    <col min="9475" max="9475" width="8.7109375" style="1008" customWidth="1"/>
    <col min="9476" max="9476" width="12.28515625" style="1008" customWidth="1"/>
    <col min="9477" max="9477" width="14.5703125" style="1008" customWidth="1"/>
    <col min="9478" max="9478" width="14.140625" style="1008" customWidth="1"/>
    <col min="9479" max="9728" width="9.140625" style="1008"/>
    <col min="9729" max="9729" width="7.5703125" style="1008" customWidth="1"/>
    <col min="9730" max="9730" width="29.85546875" style="1008" customWidth="1"/>
    <col min="9731" max="9731" width="8.7109375" style="1008" customWidth="1"/>
    <col min="9732" max="9732" width="12.28515625" style="1008" customWidth="1"/>
    <col min="9733" max="9733" width="14.5703125" style="1008" customWidth="1"/>
    <col min="9734" max="9734" width="14.140625" style="1008" customWidth="1"/>
    <col min="9735" max="9984" width="9.140625" style="1008"/>
    <col min="9985" max="9985" width="7.5703125" style="1008" customWidth="1"/>
    <col min="9986" max="9986" width="29.85546875" style="1008" customWidth="1"/>
    <col min="9987" max="9987" width="8.7109375" style="1008" customWidth="1"/>
    <col min="9988" max="9988" width="12.28515625" style="1008" customWidth="1"/>
    <col min="9989" max="9989" width="14.5703125" style="1008" customWidth="1"/>
    <col min="9990" max="9990" width="14.140625" style="1008" customWidth="1"/>
    <col min="9991" max="10240" width="9.140625" style="1008"/>
    <col min="10241" max="10241" width="7.5703125" style="1008" customWidth="1"/>
    <col min="10242" max="10242" width="29.85546875" style="1008" customWidth="1"/>
    <col min="10243" max="10243" width="8.7109375" style="1008" customWidth="1"/>
    <col min="10244" max="10244" width="12.28515625" style="1008" customWidth="1"/>
    <col min="10245" max="10245" width="14.5703125" style="1008" customWidth="1"/>
    <col min="10246" max="10246" width="14.140625" style="1008" customWidth="1"/>
    <col min="10247" max="10496" width="9.140625" style="1008"/>
    <col min="10497" max="10497" width="7.5703125" style="1008" customWidth="1"/>
    <col min="10498" max="10498" width="29.85546875" style="1008" customWidth="1"/>
    <col min="10499" max="10499" width="8.7109375" style="1008" customWidth="1"/>
    <col min="10500" max="10500" width="12.28515625" style="1008" customWidth="1"/>
    <col min="10501" max="10501" width="14.5703125" style="1008" customWidth="1"/>
    <col min="10502" max="10502" width="14.140625" style="1008" customWidth="1"/>
    <col min="10503" max="10752" width="9.140625" style="1008"/>
    <col min="10753" max="10753" width="7.5703125" style="1008" customWidth="1"/>
    <col min="10754" max="10754" width="29.85546875" style="1008" customWidth="1"/>
    <col min="10755" max="10755" width="8.7109375" style="1008" customWidth="1"/>
    <col min="10756" max="10756" width="12.28515625" style="1008" customWidth="1"/>
    <col min="10757" max="10757" width="14.5703125" style="1008" customWidth="1"/>
    <col min="10758" max="10758" width="14.140625" style="1008" customWidth="1"/>
    <col min="10759" max="11008" width="9.140625" style="1008"/>
    <col min="11009" max="11009" width="7.5703125" style="1008" customWidth="1"/>
    <col min="11010" max="11010" width="29.85546875" style="1008" customWidth="1"/>
    <col min="11011" max="11011" width="8.7109375" style="1008" customWidth="1"/>
    <col min="11012" max="11012" width="12.28515625" style="1008" customWidth="1"/>
    <col min="11013" max="11013" width="14.5703125" style="1008" customWidth="1"/>
    <col min="11014" max="11014" width="14.140625" style="1008" customWidth="1"/>
    <col min="11015" max="11264" width="9.140625" style="1008"/>
    <col min="11265" max="11265" width="7.5703125" style="1008" customWidth="1"/>
    <col min="11266" max="11266" width="29.85546875" style="1008" customWidth="1"/>
    <col min="11267" max="11267" width="8.7109375" style="1008" customWidth="1"/>
    <col min="11268" max="11268" width="12.28515625" style="1008" customWidth="1"/>
    <col min="11269" max="11269" width="14.5703125" style="1008" customWidth="1"/>
    <col min="11270" max="11270" width="14.140625" style="1008" customWidth="1"/>
    <col min="11271" max="11520" width="9.140625" style="1008"/>
    <col min="11521" max="11521" width="7.5703125" style="1008" customWidth="1"/>
    <col min="11522" max="11522" width="29.85546875" style="1008" customWidth="1"/>
    <col min="11523" max="11523" width="8.7109375" style="1008" customWidth="1"/>
    <col min="11524" max="11524" width="12.28515625" style="1008" customWidth="1"/>
    <col min="11525" max="11525" width="14.5703125" style="1008" customWidth="1"/>
    <col min="11526" max="11526" width="14.140625" style="1008" customWidth="1"/>
    <col min="11527" max="11776" width="9.140625" style="1008"/>
    <col min="11777" max="11777" width="7.5703125" style="1008" customWidth="1"/>
    <col min="11778" max="11778" width="29.85546875" style="1008" customWidth="1"/>
    <col min="11779" max="11779" width="8.7109375" style="1008" customWidth="1"/>
    <col min="11780" max="11780" width="12.28515625" style="1008" customWidth="1"/>
    <col min="11781" max="11781" width="14.5703125" style="1008" customWidth="1"/>
    <col min="11782" max="11782" width="14.140625" style="1008" customWidth="1"/>
    <col min="11783" max="12032" width="9.140625" style="1008"/>
    <col min="12033" max="12033" width="7.5703125" style="1008" customWidth="1"/>
    <col min="12034" max="12034" width="29.85546875" style="1008" customWidth="1"/>
    <col min="12035" max="12035" width="8.7109375" style="1008" customWidth="1"/>
    <col min="12036" max="12036" width="12.28515625" style="1008" customWidth="1"/>
    <col min="12037" max="12037" width="14.5703125" style="1008" customWidth="1"/>
    <col min="12038" max="12038" width="14.140625" style="1008" customWidth="1"/>
    <col min="12039" max="12288" width="9.140625" style="1008"/>
    <col min="12289" max="12289" width="7.5703125" style="1008" customWidth="1"/>
    <col min="12290" max="12290" width="29.85546875" style="1008" customWidth="1"/>
    <col min="12291" max="12291" width="8.7109375" style="1008" customWidth="1"/>
    <col min="12292" max="12292" width="12.28515625" style="1008" customWidth="1"/>
    <col min="12293" max="12293" width="14.5703125" style="1008" customWidth="1"/>
    <col min="12294" max="12294" width="14.140625" style="1008" customWidth="1"/>
    <col min="12295" max="12544" width="9.140625" style="1008"/>
    <col min="12545" max="12545" width="7.5703125" style="1008" customWidth="1"/>
    <col min="12546" max="12546" width="29.85546875" style="1008" customWidth="1"/>
    <col min="12547" max="12547" width="8.7109375" style="1008" customWidth="1"/>
    <col min="12548" max="12548" width="12.28515625" style="1008" customWidth="1"/>
    <col min="12549" max="12549" width="14.5703125" style="1008" customWidth="1"/>
    <col min="12550" max="12550" width="14.140625" style="1008" customWidth="1"/>
    <col min="12551" max="12800" width="9.140625" style="1008"/>
    <col min="12801" max="12801" width="7.5703125" style="1008" customWidth="1"/>
    <col min="12802" max="12802" width="29.85546875" style="1008" customWidth="1"/>
    <col min="12803" max="12803" width="8.7109375" style="1008" customWidth="1"/>
    <col min="12804" max="12804" width="12.28515625" style="1008" customWidth="1"/>
    <col min="12805" max="12805" width="14.5703125" style="1008" customWidth="1"/>
    <col min="12806" max="12806" width="14.140625" style="1008" customWidth="1"/>
    <col min="12807" max="13056" width="9.140625" style="1008"/>
    <col min="13057" max="13057" width="7.5703125" style="1008" customWidth="1"/>
    <col min="13058" max="13058" width="29.85546875" style="1008" customWidth="1"/>
    <col min="13059" max="13059" width="8.7109375" style="1008" customWidth="1"/>
    <col min="13060" max="13060" width="12.28515625" style="1008" customWidth="1"/>
    <col min="13061" max="13061" width="14.5703125" style="1008" customWidth="1"/>
    <col min="13062" max="13062" width="14.140625" style="1008" customWidth="1"/>
    <col min="13063" max="13312" width="9.140625" style="1008"/>
    <col min="13313" max="13313" width="7.5703125" style="1008" customWidth="1"/>
    <col min="13314" max="13314" width="29.85546875" style="1008" customWidth="1"/>
    <col min="13315" max="13315" width="8.7109375" style="1008" customWidth="1"/>
    <col min="13316" max="13316" width="12.28515625" style="1008" customWidth="1"/>
    <col min="13317" max="13317" width="14.5703125" style="1008" customWidth="1"/>
    <col min="13318" max="13318" width="14.140625" style="1008" customWidth="1"/>
    <col min="13319" max="13568" width="9.140625" style="1008"/>
    <col min="13569" max="13569" width="7.5703125" style="1008" customWidth="1"/>
    <col min="13570" max="13570" width="29.85546875" style="1008" customWidth="1"/>
    <col min="13571" max="13571" width="8.7109375" style="1008" customWidth="1"/>
    <col min="13572" max="13572" width="12.28515625" style="1008" customWidth="1"/>
    <col min="13573" max="13573" width="14.5703125" style="1008" customWidth="1"/>
    <col min="13574" max="13574" width="14.140625" style="1008" customWidth="1"/>
    <col min="13575" max="13824" width="9.140625" style="1008"/>
    <col min="13825" max="13825" width="7.5703125" style="1008" customWidth="1"/>
    <col min="13826" max="13826" width="29.85546875" style="1008" customWidth="1"/>
    <col min="13827" max="13827" width="8.7109375" style="1008" customWidth="1"/>
    <col min="13828" max="13828" width="12.28515625" style="1008" customWidth="1"/>
    <col min="13829" max="13829" width="14.5703125" style="1008" customWidth="1"/>
    <col min="13830" max="13830" width="14.140625" style="1008" customWidth="1"/>
    <col min="13831" max="14080" width="9.140625" style="1008"/>
    <col min="14081" max="14081" width="7.5703125" style="1008" customWidth="1"/>
    <col min="14082" max="14082" width="29.85546875" style="1008" customWidth="1"/>
    <col min="14083" max="14083" width="8.7109375" style="1008" customWidth="1"/>
    <col min="14084" max="14084" width="12.28515625" style="1008" customWidth="1"/>
    <col min="14085" max="14085" width="14.5703125" style="1008" customWidth="1"/>
    <col min="14086" max="14086" width="14.140625" style="1008" customWidth="1"/>
    <col min="14087" max="14336" width="9.140625" style="1008"/>
    <col min="14337" max="14337" width="7.5703125" style="1008" customWidth="1"/>
    <col min="14338" max="14338" width="29.85546875" style="1008" customWidth="1"/>
    <col min="14339" max="14339" width="8.7109375" style="1008" customWidth="1"/>
    <col min="14340" max="14340" width="12.28515625" style="1008" customWidth="1"/>
    <col min="14341" max="14341" width="14.5703125" style="1008" customWidth="1"/>
    <col min="14342" max="14342" width="14.140625" style="1008" customWidth="1"/>
    <col min="14343" max="14592" width="9.140625" style="1008"/>
    <col min="14593" max="14593" width="7.5703125" style="1008" customWidth="1"/>
    <col min="14594" max="14594" width="29.85546875" style="1008" customWidth="1"/>
    <col min="14595" max="14595" width="8.7109375" style="1008" customWidth="1"/>
    <col min="14596" max="14596" width="12.28515625" style="1008" customWidth="1"/>
    <col min="14597" max="14597" width="14.5703125" style="1008" customWidth="1"/>
    <col min="14598" max="14598" width="14.140625" style="1008" customWidth="1"/>
    <col min="14599" max="14848" width="9.140625" style="1008"/>
    <col min="14849" max="14849" width="7.5703125" style="1008" customWidth="1"/>
    <col min="14850" max="14850" width="29.85546875" style="1008" customWidth="1"/>
    <col min="14851" max="14851" width="8.7109375" style="1008" customWidth="1"/>
    <col min="14852" max="14852" width="12.28515625" style="1008" customWidth="1"/>
    <col min="14853" max="14853" width="14.5703125" style="1008" customWidth="1"/>
    <col min="14854" max="14854" width="14.140625" style="1008" customWidth="1"/>
    <col min="14855" max="15104" width="9.140625" style="1008"/>
    <col min="15105" max="15105" width="7.5703125" style="1008" customWidth="1"/>
    <col min="15106" max="15106" width="29.85546875" style="1008" customWidth="1"/>
    <col min="15107" max="15107" width="8.7109375" style="1008" customWidth="1"/>
    <col min="15108" max="15108" width="12.28515625" style="1008" customWidth="1"/>
    <col min="15109" max="15109" width="14.5703125" style="1008" customWidth="1"/>
    <col min="15110" max="15110" width="14.140625" style="1008" customWidth="1"/>
    <col min="15111" max="15360" width="9.140625" style="1008"/>
    <col min="15361" max="15361" width="7.5703125" style="1008" customWidth="1"/>
    <col min="15362" max="15362" width="29.85546875" style="1008" customWidth="1"/>
    <col min="15363" max="15363" width="8.7109375" style="1008" customWidth="1"/>
    <col min="15364" max="15364" width="12.28515625" style="1008" customWidth="1"/>
    <col min="15365" max="15365" width="14.5703125" style="1008" customWidth="1"/>
    <col min="15366" max="15366" width="14.140625" style="1008" customWidth="1"/>
    <col min="15367" max="15616" width="9.140625" style="1008"/>
    <col min="15617" max="15617" width="7.5703125" style="1008" customWidth="1"/>
    <col min="15618" max="15618" width="29.85546875" style="1008" customWidth="1"/>
    <col min="15619" max="15619" width="8.7109375" style="1008" customWidth="1"/>
    <col min="15620" max="15620" width="12.28515625" style="1008" customWidth="1"/>
    <col min="15621" max="15621" width="14.5703125" style="1008" customWidth="1"/>
    <col min="15622" max="15622" width="14.140625" style="1008" customWidth="1"/>
    <col min="15623" max="15872" width="9.140625" style="1008"/>
    <col min="15873" max="15873" width="7.5703125" style="1008" customWidth="1"/>
    <col min="15874" max="15874" width="29.85546875" style="1008" customWidth="1"/>
    <col min="15875" max="15875" width="8.7109375" style="1008" customWidth="1"/>
    <col min="15876" max="15876" width="12.28515625" style="1008" customWidth="1"/>
    <col min="15877" max="15877" width="14.5703125" style="1008" customWidth="1"/>
    <col min="15878" max="15878" width="14.140625" style="1008" customWidth="1"/>
    <col min="15879" max="16128" width="9.140625" style="1008"/>
    <col min="16129" max="16129" width="7.5703125" style="1008" customWidth="1"/>
    <col min="16130" max="16130" width="29.85546875" style="1008" customWidth="1"/>
    <col min="16131" max="16131" width="8.7109375" style="1008" customWidth="1"/>
    <col min="16132" max="16132" width="12.28515625" style="1008" customWidth="1"/>
    <col min="16133" max="16133" width="14.5703125" style="1008" customWidth="1"/>
    <col min="16134" max="16134" width="14.140625" style="1008" customWidth="1"/>
    <col min="16135" max="16384" width="9.140625" style="1008"/>
  </cols>
  <sheetData>
    <row r="1" spans="1:252" s="481" customFormat="1" ht="15.75" x14ac:dyDescent="0.25">
      <c r="A1" s="812" t="s">
        <v>1486</v>
      </c>
      <c r="B1" s="1007"/>
      <c r="C1" s="812"/>
      <c r="D1" s="1061"/>
      <c r="E1" s="698"/>
      <c r="F1" s="1030"/>
      <c r="G1" s="411"/>
      <c r="H1" s="967"/>
      <c r="J1" s="482"/>
      <c r="K1" s="807"/>
      <c r="L1" s="484"/>
      <c r="M1" s="482"/>
      <c r="N1" s="482"/>
      <c r="O1" s="482"/>
      <c r="P1" s="482"/>
      <c r="Q1" s="482"/>
      <c r="R1" s="482"/>
      <c r="S1" s="485"/>
      <c r="T1" s="485"/>
      <c r="U1" s="485"/>
      <c r="V1" s="485"/>
      <c r="W1" s="485"/>
      <c r="X1" s="485"/>
      <c r="Y1" s="485"/>
      <c r="Z1" s="485"/>
      <c r="AA1" s="485"/>
      <c r="AB1" s="485"/>
      <c r="AC1" s="485"/>
      <c r="AD1" s="485"/>
      <c r="AE1" s="485"/>
      <c r="AF1" s="485"/>
      <c r="AG1" s="485"/>
      <c r="AH1" s="485"/>
      <c r="AI1" s="485"/>
      <c r="AJ1" s="485"/>
      <c r="AK1" s="485"/>
      <c r="AL1" s="485"/>
      <c r="AM1" s="486"/>
      <c r="AN1" s="486"/>
      <c r="AO1" s="486"/>
      <c r="AP1" s="486"/>
      <c r="AQ1" s="486"/>
      <c r="AR1" s="486"/>
      <c r="AS1" s="486"/>
      <c r="AT1" s="486"/>
      <c r="AU1" s="486"/>
      <c r="AV1" s="486"/>
      <c r="AW1" s="486"/>
      <c r="AX1" s="486"/>
      <c r="AY1" s="486"/>
      <c r="AZ1" s="486"/>
      <c r="BA1" s="486"/>
      <c r="BB1" s="486"/>
      <c r="BC1" s="486"/>
      <c r="BD1" s="486"/>
      <c r="BE1" s="486"/>
      <c r="BF1" s="486"/>
      <c r="BG1" s="486"/>
      <c r="BH1" s="486"/>
      <c r="BI1" s="486"/>
      <c r="BJ1" s="486"/>
      <c r="BK1" s="486"/>
      <c r="BL1" s="486"/>
      <c r="BM1" s="486"/>
      <c r="BN1" s="486"/>
      <c r="BO1" s="486"/>
      <c r="BP1" s="486"/>
      <c r="BQ1" s="486"/>
      <c r="BR1" s="486"/>
      <c r="BS1" s="486"/>
      <c r="BT1" s="486"/>
      <c r="BU1" s="486"/>
      <c r="BV1" s="486"/>
      <c r="BW1" s="486"/>
      <c r="BX1" s="486"/>
      <c r="BY1" s="486"/>
      <c r="BZ1" s="486"/>
      <c r="CA1" s="486"/>
      <c r="CB1" s="487"/>
      <c r="CC1" s="487"/>
      <c r="CD1" s="487"/>
      <c r="CE1" s="487"/>
      <c r="CF1" s="487"/>
      <c r="CG1" s="487"/>
      <c r="CH1" s="487"/>
      <c r="CI1" s="487"/>
      <c r="CJ1" s="487"/>
      <c r="CK1" s="487"/>
      <c r="CL1" s="487"/>
      <c r="CM1" s="487"/>
      <c r="CN1" s="487"/>
      <c r="CO1" s="487"/>
      <c r="CP1" s="487"/>
      <c r="CQ1" s="487"/>
      <c r="CR1" s="487"/>
      <c r="CS1" s="487"/>
      <c r="CT1" s="487"/>
      <c r="CU1" s="487"/>
      <c r="CV1" s="487"/>
      <c r="CW1" s="487"/>
      <c r="CX1" s="487"/>
      <c r="CY1" s="487"/>
      <c r="CZ1" s="487"/>
      <c r="DA1" s="487"/>
      <c r="DB1" s="487"/>
      <c r="DC1" s="487"/>
      <c r="DD1" s="487"/>
      <c r="DE1" s="487"/>
      <c r="DF1" s="487"/>
      <c r="DG1" s="487"/>
      <c r="DH1" s="487"/>
      <c r="DI1" s="487"/>
      <c r="DJ1" s="487"/>
      <c r="DK1" s="487"/>
      <c r="DL1" s="487"/>
      <c r="DM1" s="487"/>
      <c r="DN1" s="487"/>
      <c r="DO1" s="487"/>
      <c r="DP1" s="487"/>
      <c r="DQ1" s="487"/>
      <c r="DR1" s="487"/>
      <c r="DS1" s="487"/>
      <c r="DT1" s="487"/>
      <c r="DU1" s="487"/>
      <c r="DV1" s="487"/>
      <c r="DW1" s="487"/>
      <c r="DX1" s="487"/>
      <c r="DY1" s="487"/>
      <c r="DZ1" s="487"/>
      <c r="EA1" s="487"/>
      <c r="EB1" s="487"/>
      <c r="EC1" s="487"/>
      <c r="ED1" s="487"/>
      <c r="EE1" s="487"/>
      <c r="EF1" s="487"/>
      <c r="EG1" s="487"/>
      <c r="EH1" s="487"/>
      <c r="EI1" s="487"/>
      <c r="EJ1" s="487"/>
      <c r="EK1" s="487"/>
      <c r="EL1" s="487"/>
      <c r="EM1" s="487"/>
      <c r="EN1" s="487"/>
      <c r="EO1" s="487"/>
      <c r="EP1" s="487"/>
      <c r="EQ1" s="487"/>
      <c r="ER1" s="487"/>
      <c r="ES1" s="487"/>
      <c r="ET1" s="487"/>
      <c r="EU1" s="487"/>
      <c r="EV1" s="487"/>
      <c r="EW1" s="487"/>
      <c r="EX1" s="487"/>
      <c r="EY1" s="487"/>
      <c r="EZ1" s="487"/>
      <c r="FA1" s="487"/>
      <c r="FB1" s="487"/>
      <c r="FC1" s="487"/>
      <c r="FD1" s="487"/>
      <c r="FE1" s="487"/>
      <c r="FF1" s="487"/>
      <c r="FG1" s="487"/>
      <c r="FH1" s="487"/>
      <c r="FI1" s="487"/>
      <c r="FJ1" s="487"/>
      <c r="FK1" s="487"/>
      <c r="FL1" s="487"/>
      <c r="FM1" s="487"/>
      <c r="FN1" s="487"/>
      <c r="FO1" s="487"/>
      <c r="FP1" s="487"/>
      <c r="FQ1" s="487"/>
      <c r="FR1" s="487"/>
      <c r="FS1" s="487"/>
      <c r="FT1" s="487"/>
      <c r="FU1" s="487"/>
      <c r="FV1" s="487"/>
      <c r="FW1" s="487"/>
      <c r="FX1" s="487"/>
      <c r="FY1" s="487"/>
      <c r="FZ1" s="487"/>
      <c r="GA1" s="487"/>
      <c r="GB1" s="487"/>
      <c r="GC1" s="487"/>
      <c r="GD1" s="487"/>
      <c r="GE1" s="487"/>
      <c r="GF1" s="487"/>
      <c r="GG1" s="487"/>
      <c r="GH1" s="487"/>
      <c r="GI1" s="487"/>
      <c r="GJ1" s="487"/>
      <c r="GK1" s="487"/>
      <c r="GL1" s="487"/>
      <c r="GM1" s="487"/>
      <c r="GN1" s="487"/>
      <c r="GO1" s="487"/>
      <c r="GP1" s="487"/>
      <c r="GQ1" s="487"/>
      <c r="GR1" s="487"/>
      <c r="GS1" s="487"/>
      <c r="GT1" s="487"/>
      <c r="GU1" s="487"/>
      <c r="GV1" s="487"/>
      <c r="GW1" s="487"/>
      <c r="GX1" s="487"/>
      <c r="GY1" s="487"/>
      <c r="GZ1" s="487"/>
      <c r="HA1" s="487"/>
      <c r="HB1" s="487"/>
      <c r="HC1" s="487"/>
      <c r="HD1" s="487"/>
      <c r="HE1" s="487"/>
      <c r="HF1" s="487"/>
      <c r="HG1" s="487"/>
      <c r="HH1" s="487"/>
      <c r="HI1" s="487"/>
      <c r="HJ1" s="487"/>
      <c r="HK1" s="487"/>
      <c r="HL1" s="487"/>
      <c r="HM1" s="487"/>
      <c r="HN1" s="487"/>
      <c r="HO1" s="487"/>
      <c r="HP1" s="487"/>
      <c r="HQ1" s="487"/>
      <c r="HR1" s="487"/>
      <c r="HS1" s="487"/>
      <c r="HT1" s="487"/>
      <c r="HU1" s="487"/>
      <c r="HV1" s="487"/>
      <c r="HW1" s="487"/>
      <c r="HX1" s="487"/>
      <c r="HY1" s="487"/>
      <c r="HZ1" s="487"/>
      <c r="IA1" s="487"/>
      <c r="IB1" s="487"/>
      <c r="IC1" s="487"/>
      <c r="ID1" s="487"/>
      <c r="IE1" s="487"/>
      <c r="IF1" s="487"/>
      <c r="IG1" s="487"/>
      <c r="IH1" s="487"/>
      <c r="II1" s="487"/>
      <c r="IJ1" s="487"/>
      <c r="IK1" s="487"/>
      <c r="IL1" s="487"/>
      <c r="IM1" s="487"/>
      <c r="IN1" s="487"/>
      <c r="IO1" s="487"/>
      <c r="IP1" s="487"/>
      <c r="IQ1" s="487"/>
      <c r="IR1" s="487"/>
    </row>
    <row r="2" spans="1:252" s="481" customFormat="1" ht="15.75" x14ac:dyDescent="0.25">
      <c r="A2" s="1484" t="s">
        <v>1727</v>
      </c>
      <c r="B2" s="415"/>
      <c r="C2" s="416"/>
      <c r="D2" s="1061"/>
      <c r="E2" s="698"/>
      <c r="F2" s="1030"/>
      <c r="G2" s="411"/>
      <c r="H2" s="967"/>
      <c r="J2" s="482"/>
      <c r="K2" s="807"/>
      <c r="L2" s="483"/>
      <c r="M2" s="482"/>
      <c r="N2" s="482"/>
      <c r="O2" s="482"/>
      <c r="P2" s="482"/>
      <c r="Q2" s="482"/>
      <c r="R2" s="482"/>
      <c r="S2" s="485"/>
      <c r="T2" s="485"/>
      <c r="U2" s="485"/>
      <c r="V2" s="485"/>
      <c r="W2" s="485"/>
      <c r="X2" s="485"/>
      <c r="Y2" s="485"/>
      <c r="Z2" s="485"/>
      <c r="AA2" s="485"/>
      <c r="AB2" s="485"/>
      <c r="AC2" s="485"/>
      <c r="AD2" s="485"/>
      <c r="AE2" s="485"/>
      <c r="AF2" s="485"/>
      <c r="AG2" s="485"/>
      <c r="AH2" s="485"/>
      <c r="AI2" s="485"/>
      <c r="AJ2" s="485"/>
      <c r="AK2" s="485"/>
      <c r="AL2" s="485"/>
      <c r="AM2" s="486"/>
      <c r="AN2" s="486"/>
      <c r="AO2" s="486"/>
      <c r="AP2" s="486"/>
      <c r="AQ2" s="486"/>
      <c r="AR2" s="486"/>
      <c r="AS2" s="486"/>
      <c r="AT2" s="486"/>
      <c r="AU2" s="486"/>
      <c r="AV2" s="486"/>
      <c r="AW2" s="486"/>
      <c r="AX2" s="486"/>
      <c r="AY2" s="486"/>
      <c r="AZ2" s="486"/>
      <c r="BA2" s="486"/>
      <c r="BB2" s="486"/>
      <c r="BC2" s="486"/>
      <c r="BD2" s="486"/>
      <c r="BE2" s="486"/>
      <c r="BF2" s="486"/>
      <c r="BG2" s="486"/>
      <c r="BH2" s="486"/>
      <c r="BI2" s="486"/>
      <c r="BJ2" s="486"/>
      <c r="BK2" s="486"/>
      <c r="BL2" s="486"/>
      <c r="BM2" s="486"/>
      <c r="BN2" s="486"/>
      <c r="BO2" s="486"/>
      <c r="BP2" s="486"/>
      <c r="BQ2" s="486"/>
      <c r="BR2" s="486"/>
      <c r="BS2" s="486"/>
      <c r="BT2" s="486"/>
      <c r="BU2" s="486"/>
      <c r="BV2" s="486"/>
      <c r="BW2" s="486"/>
      <c r="BX2" s="486"/>
      <c r="BY2" s="486"/>
      <c r="BZ2" s="486"/>
      <c r="CA2" s="486"/>
      <c r="CB2" s="487"/>
      <c r="CC2" s="487"/>
      <c r="CD2" s="487"/>
      <c r="CE2" s="487"/>
      <c r="CF2" s="487"/>
      <c r="CG2" s="487"/>
      <c r="CH2" s="487"/>
      <c r="CI2" s="487"/>
      <c r="CJ2" s="487"/>
      <c r="CK2" s="487"/>
      <c r="CL2" s="487"/>
      <c r="CM2" s="487"/>
      <c r="CN2" s="487"/>
      <c r="CO2" s="487"/>
      <c r="CP2" s="487"/>
      <c r="CQ2" s="487"/>
      <c r="CR2" s="487"/>
      <c r="CS2" s="487"/>
      <c r="CT2" s="487"/>
      <c r="CU2" s="487"/>
      <c r="CV2" s="487"/>
      <c r="CW2" s="487"/>
      <c r="CX2" s="487"/>
      <c r="CY2" s="487"/>
      <c r="CZ2" s="487"/>
      <c r="DA2" s="487"/>
      <c r="DB2" s="487"/>
      <c r="DC2" s="487"/>
      <c r="DD2" s="487"/>
      <c r="DE2" s="487"/>
      <c r="DF2" s="487"/>
      <c r="DG2" s="487"/>
      <c r="DH2" s="487"/>
      <c r="DI2" s="487"/>
      <c r="DJ2" s="487"/>
      <c r="DK2" s="487"/>
      <c r="DL2" s="487"/>
      <c r="DM2" s="487"/>
      <c r="DN2" s="487"/>
      <c r="DO2" s="487"/>
      <c r="DP2" s="487"/>
      <c r="DQ2" s="487"/>
      <c r="DR2" s="487"/>
      <c r="DS2" s="487"/>
      <c r="DT2" s="487"/>
      <c r="DU2" s="487"/>
      <c r="DV2" s="487"/>
      <c r="DW2" s="487"/>
      <c r="DX2" s="487"/>
      <c r="DY2" s="487"/>
      <c r="DZ2" s="487"/>
      <c r="EA2" s="487"/>
      <c r="EB2" s="487"/>
      <c r="EC2" s="487"/>
      <c r="ED2" s="487"/>
      <c r="EE2" s="487"/>
      <c r="EF2" s="487"/>
      <c r="EG2" s="487"/>
      <c r="EH2" s="487"/>
      <c r="EI2" s="487"/>
      <c r="EJ2" s="487"/>
      <c r="EK2" s="487"/>
      <c r="EL2" s="487"/>
      <c r="EM2" s="487"/>
      <c r="EN2" s="487"/>
      <c r="EO2" s="487"/>
      <c r="EP2" s="487"/>
      <c r="EQ2" s="487"/>
      <c r="ER2" s="487"/>
      <c r="ES2" s="487"/>
      <c r="ET2" s="487"/>
      <c r="EU2" s="487"/>
      <c r="EV2" s="487"/>
      <c r="EW2" s="487"/>
      <c r="EX2" s="487"/>
      <c r="EY2" s="487"/>
      <c r="EZ2" s="487"/>
      <c r="FA2" s="487"/>
      <c r="FB2" s="487"/>
      <c r="FC2" s="487"/>
      <c r="FD2" s="487"/>
      <c r="FE2" s="487"/>
      <c r="FF2" s="487"/>
      <c r="FG2" s="487"/>
      <c r="FH2" s="487"/>
      <c r="FI2" s="487"/>
      <c r="FJ2" s="487"/>
      <c r="FK2" s="487"/>
      <c r="FL2" s="487"/>
      <c r="FM2" s="487"/>
      <c r="FN2" s="487"/>
      <c r="FO2" s="487"/>
      <c r="FP2" s="487"/>
      <c r="FQ2" s="487"/>
      <c r="FR2" s="487"/>
      <c r="FS2" s="487"/>
      <c r="FT2" s="487"/>
      <c r="FU2" s="487"/>
      <c r="FV2" s="487"/>
      <c r="FW2" s="487"/>
      <c r="FX2" s="487"/>
      <c r="FY2" s="487"/>
      <c r="FZ2" s="487"/>
      <c r="GA2" s="487"/>
      <c r="GB2" s="487"/>
      <c r="GC2" s="487"/>
      <c r="GD2" s="487"/>
      <c r="GE2" s="487"/>
      <c r="GF2" s="487"/>
      <c r="GG2" s="487"/>
      <c r="GH2" s="487"/>
      <c r="GI2" s="487"/>
      <c r="GJ2" s="487"/>
      <c r="GK2" s="487"/>
      <c r="GL2" s="487"/>
      <c r="GM2" s="487"/>
      <c r="GN2" s="487"/>
      <c r="GO2" s="487"/>
      <c r="GP2" s="487"/>
      <c r="GQ2" s="487"/>
      <c r="GR2" s="487"/>
      <c r="GS2" s="487"/>
      <c r="GT2" s="487"/>
      <c r="GU2" s="487"/>
      <c r="GV2" s="487"/>
      <c r="GW2" s="487"/>
      <c r="GX2" s="487"/>
      <c r="GY2" s="487"/>
      <c r="GZ2" s="487"/>
      <c r="HA2" s="487"/>
      <c r="HB2" s="487"/>
      <c r="HC2" s="487"/>
      <c r="HD2" s="487"/>
      <c r="HE2" s="487"/>
      <c r="HF2" s="487"/>
      <c r="HG2" s="487"/>
      <c r="HH2" s="487"/>
      <c r="HI2" s="487"/>
      <c r="HJ2" s="487"/>
      <c r="HK2" s="487"/>
      <c r="HL2" s="487"/>
      <c r="HM2" s="487"/>
      <c r="HN2" s="487"/>
      <c r="HO2" s="487"/>
      <c r="HP2" s="487"/>
      <c r="HQ2" s="487"/>
      <c r="HR2" s="487"/>
      <c r="HS2" s="487"/>
      <c r="HT2" s="487"/>
      <c r="HU2" s="487"/>
      <c r="HV2" s="487"/>
      <c r="HW2" s="487"/>
      <c r="HX2" s="487"/>
      <c r="HY2" s="487"/>
      <c r="HZ2" s="487"/>
      <c r="IA2" s="487"/>
      <c r="IB2" s="487"/>
      <c r="IC2" s="487"/>
      <c r="ID2" s="487"/>
      <c r="IE2" s="487"/>
      <c r="IF2" s="487"/>
      <c r="IG2" s="487"/>
      <c r="IH2" s="487"/>
      <c r="II2" s="487"/>
      <c r="IJ2" s="487"/>
      <c r="IK2" s="487"/>
      <c r="IL2" s="487"/>
      <c r="IM2" s="487"/>
      <c r="IN2" s="487"/>
      <c r="IO2" s="487"/>
      <c r="IP2" s="487"/>
      <c r="IQ2" s="487"/>
      <c r="IR2" s="487"/>
    </row>
    <row r="3" spans="1:252" s="481" customFormat="1" ht="15.75" x14ac:dyDescent="0.25">
      <c r="A3" s="1100" t="s">
        <v>2390</v>
      </c>
      <c r="B3" s="415"/>
      <c r="C3" s="416"/>
      <c r="D3" s="1061"/>
      <c r="E3" s="698"/>
      <c r="F3" s="1030"/>
      <c r="G3" s="1119"/>
      <c r="H3" s="967"/>
      <c r="J3" s="482"/>
      <c r="K3" s="807"/>
      <c r="L3" s="483"/>
      <c r="M3" s="482"/>
      <c r="N3" s="482"/>
      <c r="O3" s="482"/>
      <c r="P3" s="482"/>
      <c r="Q3" s="482"/>
      <c r="R3" s="482"/>
      <c r="S3" s="485"/>
      <c r="T3" s="485"/>
      <c r="U3" s="485"/>
      <c r="V3" s="485"/>
      <c r="W3" s="485"/>
      <c r="X3" s="485"/>
      <c r="Y3" s="485"/>
      <c r="Z3" s="485"/>
      <c r="AA3" s="485"/>
      <c r="AB3" s="485"/>
      <c r="AC3" s="485"/>
      <c r="AD3" s="485"/>
      <c r="AE3" s="485"/>
      <c r="AF3" s="485"/>
      <c r="AG3" s="485"/>
      <c r="AH3" s="485"/>
      <c r="AI3" s="485"/>
      <c r="AJ3" s="485"/>
      <c r="AK3" s="485"/>
      <c r="AL3" s="485"/>
      <c r="AM3" s="486"/>
      <c r="AN3" s="486"/>
      <c r="AO3" s="486"/>
      <c r="AP3" s="486"/>
      <c r="AQ3" s="486"/>
      <c r="AR3" s="486"/>
      <c r="AS3" s="486"/>
      <c r="AT3" s="486"/>
      <c r="AU3" s="486"/>
      <c r="AV3" s="486"/>
      <c r="AW3" s="486"/>
      <c r="AX3" s="486"/>
      <c r="AY3" s="486"/>
      <c r="AZ3" s="486"/>
      <c r="BA3" s="486"/>
      <c r="BB3" s="486"/>
      <c r="BC3" s="486"/>
      <c r="BD3" s="486"/>
      <c r="BE3" s="486"/>
      <c r="BF3" s="486"/>
      <c r="BG3" s="486"/>
      <c r="BH3" s="486"/>
      <c r="BI3" s="486"/>
      <c r="BJ3" s="486"/>
      <c r="BK3" s="486"/>
      <c r="BL3" s="486"/>
      <c r="BM3" s="486"/>
      <c r="BN3" s="486"/>
      <c r="BO3" s="486"/>
      <c r="BP3" s="486"/>
      <c r="BQ3" s="486"/>
      <c r="BR3" s="486"/>
      <c r="BS3" s="486"/>
      <c r="BT3" s="486"/>
      <c r="BU3" s="486"/>
      <c r="BV3" s="486"/>
      <c r="BW3" s="486"/>
      <c r="BX3" s="486"/>
      <c r="BY3" s="486"/>
      <c r="BZ3" s="486"/>
      <c r="CA3" s="486"/>
      <c r="CB3" s="487"/>
      <c r="CC3" s="487"/>
      <c r="CD3" s="487"/>
      <c r="CE3" s="487"/>
      <c r="CF3" s="487"/>
      <c r="CG3" s="487"/>
      <c r="CH3" s="487"/>
      <c r="CI3" s="487"/>
      <c r="CJ3" s="487"/>
      <c r="CK3" s="487"/>
      <c r="CL3" s="487"/>
      <c r="CM3" s="487"/>
      <c r="CN3" s="487"/>
      <c r="CO3" s="487"/>
      <c r="CP3" s="487"/>
      <c r="CQ3" s="487"/>
      <c r="CR3" s="487"/>
      <c r="CS3" s="487"/>
      <c r="CT3" s="487"/>
      <c r="CU3" s="487"/>
      <c r="CV3" s="487"/>
      <c r="CW3" s="487"/>
      <c r="CX3" s="487"/>
      <c r="CY3" s="487"/>
      <c r="CZ3" s="487"/>
      <c r="DA3" s="487"/>
      <c r="DB3" s="487"/>
      <c r="DC3" s="487"/>
      <c r="DD3" s="487"/>
      <c r="DE3" s="487"/>
      <c r="DF3" s="487"/>
      <c r="DG3" s="487"/>
      <c r="DH3" s="487"/>
      <c r="DI3" s="487"/>
      <c r="DJ3" s="487"/>
      <c r="DK3" s="487"/>
      <c r="DL3" s="487"/>
      <c r="DM3" s="487"/>
      <c r="DN3" s="487"/>
      <c r="DO3" s="487"/>
      <c r="DP3" s="487"/>
      <c r="DQ3" s="487"/>
      <c r="DR3" s="487"/>
      <c r="DS3" s="487"/>
      <c r="DT3" s="487"/>
      <c r="DU3" s="487"/>
      <c r="DV3" s="487"/>
      <c r="DW3" s="487"/>
      <c r="DX3" s="487"/>
      <c r="DY3" s="487"/>
      <c r="DZ3" s="487"/>
      <c r="EA3" s="487"/>
      <c r="EB3" s="487"/>
      <c r="EC3" s="487"/>
      <c r="ED3" s="487"/>
      <c r="EE3" s="487"/>
      <c r="EF3" s="487"/>
      <c r="EG3" s="487"/>
      <c r="EH3" s="487"/>
      <c r="EI3" s="487"/>
      <c r="EJ3" s="487"/>
      <c r="EK3" s="487"/>
      <c r="EL3" s="487"/>
      <c r="EM3" s="487"/>
      <c r="EN3" s="487"/>
      <c r="EO3" s="487"/>
      <c r="EP3" s="487"/>
      <c r="EQ3" s="487"/>
      <c r="ER3" s="487"/>
      <c r="ES3" s="487"/>
      <c r="ET3" s="487"/>
      <c r="EU3" s="487"/>
      <c r="EV3" s="487"/>
      <c r="EW3" s="487"/>
      <c r="EX3" s="487"/>
      <c r="EY3" s="487"/>
      <c r="EZ3" s="487"/>
      <c r="FA3" s="487"/>
      <c r="FB3" s="487"/>
      <c r="FC3" s="487"/>
      <c r="FD3" s="487"/>
      <c r="FE3" s="487"/>
      <c r="FF3" s="487"/>
      <c r="FG3" s="487"/>
      <c r="FH3" s="487"/>
      <c r="FI3" s="487"/>
      <c r="FJ3" s="487"/>
      <c r="FK3" s="487"/>
      <c r="FL3" s="487"/>
      <c r="FM3" s="487"/>
      <c r="FN3" s="487"/>
      <c r="FO3" s="487"/>
      <c r="FP3" s="487"/>
      <c r="FQ3" s="487"/>
      <c r="FR3" s="487"/>
      <c r="FS3" s="487"/>
      <c r="FT3" s="487"/>
      <c r="FU3" s="487"/>
      <c r="FV3" s="487"/>
      <c r="FW3" s="487"/>
      <c r="FX3" s="487"/>
      <c r="FY3" s="487"/>
      <c r="FZ3" s="487"/>
      <c r="GA3" s="487"/>
      <c r="GB3" s="487"/>
      <c r="GC3" s="487"/>
      <c r="GD3" s="487"/>
      <c r="GE3" s="487"/>
      <c r="GF3" s="487"/>
      <c r="GG3" s="487"/>
      <c r="GH3" s="487"/>
      <c r="GI3" s="487"/>
      <c r="GJ3" s="487"/>
      <c r="GK3" s="487"/>
      <c r="GL3" s="487"/>
      <c r="GM3" s="487"/>
      <c r="GN3" s="487"/>
      <c r="GO3" s="487"/>
      <c r="GP3" s="487"/>
      <c r="GQ3" s="487"/>
      <c r="GR3" s="487"/>
      <c r="GS3" s="487"/>
      <c r="GT3" s="487"/>
      <c r="GU3" s="487"/>
      <c r="GV3" s="487"/>
      <c r="GW3" s="487"/>
      <c r="GX3" s="487"/>
      <c r="GY3" s="487"/>
      <c r="GZ3" s="487"/>
      <c r="HA3" s="487"/>
      <c r="HB3" s="487"/>
      <c r="HC3" s="487"/>
      <c r="HD3" s="487"/>
      <c r="HE3" s="487"/>
      <c r="HF3" s="487"/>
      <c r="HG3" s="487"/>
      <c r="HH3" s="487"/>
      <c r="HI3" s="487"/>
      <c r="HJ3" s="487"/>
      <c r="HK3" s="487"/>
      <c r="HL3" s="487"/>
      <c r="HM3" s="487"/>
      <c r="HN3" s="487"/>
      <c r="HO3" s="487"/>
      <c r="HP3" s="487"/>
      <c r="HQ3" s="487"/>
      <c r="HR3" s="487"/>
      <c r="HS3" s="487"/>
      <c r="HT3" s="487"/>
      <c r="HU3" s="487"/>
      <c r="HV3" s="487"/>
      <c r="HW3" s="487"/>
      <c r="HX3" s="487"/>
      <c r="HY3" s="487"/>
      <c r="HZ3" s="487"/>
      <c r="IA3" s="487"/>
      <c r="IB3" s="487"/>
      <c r="IC3" s="487"/>
      <c r="ID3" s="487"/>
      <c r="IE3" s="487"/>
      <c r="IF3" s="487"/>
      <c r="IG3" s="487"/>
      <c r="IH3" s="487"/>
      <c r="II3" s="487"/>
      <c r="IJ3" s="487"/>
      <c r="IK3" s="487"/>
      <c r="IL3" s="487"/>
      <c r="IM3" s="487"/>
      <c r="IN3" s="487"/>
      <c r="IO3" s="487"/>
      <c r="IP3" s="487"/>
      <c r="IQ3" s="487"/>
      <c r="IR3" s="487"/>
    </row>
    <row r="4" spans="1:252" s="481" customFormat="1" ht="15.75" x14ac:dyDescent="0.25">
      <c r="A4" s="1089"/>
      <c r="B4" s="415"/>
      <c r="C4" s="416"/>
      <c r="D4" s="1061"/>
      <c r="E4" s="698"/>
      <c r="F4" s="1030"/>
      <c r="G4" s="1119"/>
      <c r="H4" s="967"/>
      <c r="J4" s="482"/>
      <c r="K4" s="807"/>
      <c r="L4" s="483"/>
      <c r="M4" s="482"/>
      <c r="N4" s="482"/>
      <c r="O4" s="482"/>
      <c r="P4" s="482"/>
      <c r="Q4" s="482"/>
      <c r="R4" s="482"/>
      <c r="S4" s="485"/>
      <c r="T4" s="485"/>
      <c r="U4" s="485"/>
      <c r="V4" s="485"/>
      <c r="W4" s="485"/>
      <c r="X4" s="485"/>
      <c r="Y4" s="485"/>
      <c r="Z4" s="485"/>
      <c r="AA4" s="485"/>
      <c r="AB4" s="485"/>
      <c r="AC4" s="485"/>
      <c r="AD4" s="485"/>
      <c r="AE4" s="485"/>
      <c r="AF4" s="485"/>
      <c r="AG4" s="485"/>
      <c r="AH4" s="485"/>
      <c r="AI4" s="485"/>
      <c r="AJ4" s="485"/>
      <c r="AK4" s="485"/>
      <c r="AL4" s="485"/>
      <c r="AM4" s="486"/>
      <c r="AN4" s="486"/>
      <c r="AO4" s="486"/>
      <c r="AP4" s="486"/>
      <c r="AQ4" s="486"/>
      <c r="AR4" s="486"/>
      <c r="AS4" s="486"/>
      <c r="AT4" s="486"/>
      <c r="AU4" s="486"/>
      <c r="AV4" s="486"/>
      <c r="AW4" s="486"/>
      <c r="AX4" s="486"/>
      <c r="AY4" s="486"/>
      <c r="AZ4" s="486"/>
      <c r="BA4" s="486"/>
      <c r="BB4" s="486"/>
      <c r="BC4" s="486"/>
      <c r="BD4" s="486"/>
      <c r="BE4" s="486"/>
      <c r="BF4" s="486"/>
      <c r="BG4" s="486"/>
      <c r="BH4" s="486"/>
      <c r="BI4" s="486"/>
      <c r="BJ4" s="486"/>
      <c r="BK4" s="486"/>
      <c r="BL4" s="486"/>
      <c r="BM4" s="486"/>
      <c r="BN4" s="486"/>
      <c r="BO4" s="486"/>
      <c r="BP4" s="486"/>
      <c r="BQ4" s="486"/>
      <c r="BR4" s="486"/>
      <c r="BS4" s="486"/>
      <c r="BT4" s="486"/>
      <c r="BU4" s="486"/>
      <c r="BV4" s="486"/>
      <c r="BW4" s="486"/>
      <c r="BX4" s="486"/>
      <c r="BY4" s="486"/>
      <c r="BZ4" s="486"/>
      <c r="CA4" s="486"/>
      <c r="CB4" s="487"/>
      <c r="CC4" s="487"/>
      <c r="CD4" s="487"/>
      <c r="CE4" s="487"/>
      <c r="CF4" s="487"/>
      <c r="CG4" s="487"/>
      <c r="CH4" s="487"/>
      <c r="CI4" s="487"/>
      <c r="CJ4" s="487"/>
      <c r="CK4" s="487"/>
      <c r="CL4" s="487"/>
      <c r="CM4" s="487"/>
      <c r="CN4" s="487"/>
      <c r="CO4" s="487"/>
      <c r="CP4" s="487"/>
      <c r="CQ4" s="487"/>
      <c r="CR4" s="487"/>
      <c r="CS4" s="487"/>
      <c r="CT4" s="487"/>
      <c r="CU4" s="487"/>
      <c r="CV4" s="487"/>
      <c r="CW4" s="487"/>
      <c r="CX4" s="487"/>
      <c r="CY4" s="487"/>
      <c r="CZ4" s="487"/>
      <c r="DA4" s="487"/>
      <c r="DB4" s="487"/>
      <c r="DC4" s="487"/>
      <c r="DD4" s="487"/>
      <c r="DE4" s="487"/>
      <c r="DF4" s="487"/>
      <c r="DG4" s="487"/>
      <c r="DH4" s="487"/>
      <c r="DI4" s="487"/>
      <c r="DJ4" s="487"/>
      <c r="DK4" s="487"/>
      <c r="DL4" s="487"/>
      <c r="DM4" s="487"/>
      <c r="DN4" s="487"/>
      <c r="DO4" s="487"/>
      <c r="DP4" s="487"/>
      <c r="DQ4" s="487"/>
      <c r="DR4" s="487"/>
      <c r="DS4" s="487"/>
      <c r="DT4" s="487"/>
      <c r="DU4" s="487"/>
      <c r="DV4" s="487"/>
      <c r="DW4" s="487"/>
      <c r="DX4" s="487"/>
      <c r="DY4" s="487"/>
      <c r="DZ4" s="487"/>
      <c r="EA4" s="487"/>
      <c r="EB4" s="487"/>
      <c r="EC4" s="487"/>
      <c r="ED4" s="487"/>
      <c r="EE4" s="487"/>
      <c r="EF4" s="487"/>
      <c r="EG4" s="487"/>
      <c r="EH4" s="487"/>
      <c r="EI4" s="487"/>
      <c r="EJ4" s="487"/>
      <c r="EK4" s="487"/>
      <c r="EL4" s="487"/>
      <c r="EM4" s="487"/>
      <c r="EN4" s="487"/>
      <c r="EO4" s="487"/>
      <c r="EP4" s="487"/>
      <c r="EQ4" s="487"/>
      <c r="ER4" s="487"/>
      <c r="ES4" s="487"/>
      <c r="ET4" s="487"/>
      <c r="EU4" s="487"/>
      <c r="EV4" s="487"/>
      <c r="EW4" s="487"/>
      <c r="EX4" s="487"/>
      <c r="EY4" s="487"/>
      <c r="EZ4" s="487"/>
      <c r="FA4" s="487"/>
      <c r="FB4" s="487"/>
      <c r="FC4" s="487"/>
      <c r="FD4" s="487"/>
      <c r="FE4" s="487"/>
      <c r="FF4" s="487"/>
      <c r="FG4" s="487"/>
      <c r="FH4" s="487"/>
      <c r="FI4" s="487"/>
      <c r="FJ4" s="487"/>
      <c r="FK4" s="487"/>
      <c r="FL4" s="487"/>
      <c r="FM4" s="487"/>
      <c r="FN4" s="487"/>
      <c r="FO4" s="487"/>
      <c r="FP4" s="487"/>
      <c r="FQ4" s="487"/>
      <c r="FR4" s="487"/>
      <c r="FS4" s="487"/>
      <c r="FT4" s="487"/>
      <c r="FU4" s="487"/>
      <c r="FV4" s="487"/>
      <c r="FW4" s="487"/>
      <c r="FX4" s="487"/>
      <c r="FY4" s="487"/>
      <c r="FZ4" s="487"/>
      <c r="GA4" s="487"/>
      <c r="GB4" s="487"/>
      <c r="GC4" s="487"/>
      <c r="GD4" s="487"/>
      <c r="GE4" s="487"/>
      <c r="GF4" s="487"/>
      <c r="GG4" s="487"/>
      <c r="GH4" s="487"/>
      <c r="GI4" s="487"/>
      <c r="GJ4" s="487"/>
      <c r="GK4" s="487"/>
      <c r="GL4" s="487"/>
      <c r="GM4" s="487"/>
      <c r="GN4" s="487"/>
      <c r="GO4" s="487"/>
      <c r="GP4" s="487"/>
      <c r="GQ4" s="487"/>
      <c r="GR4" s="487"/>
      <c r="GS4" s="487"/>
      <c r="GT4" s="487"/>
      <c r="GU4" s="487"/>
      <c r="GV4" s="487"/>
      <c r="GW4" s="487"/>
      <c r="GX4" s="487"/>
      <c r="GY4" s="487"/>
      <c r="GZ4" s="487"/>
      <c r="HA4" s="487"/>
      <c r="HB4" s="487"/>
      <c r="HC4" s="487"/>
      <c r="HD4" s="487"/>
      <c r="HE4" s="487"/>
      <c r="HF4" s="487"/>
      <c r="HG4" s="487"/>
      <c r="HH4" s="487"/>
      <c r="HI4" s="487"/>
      <c r="HJ4" s="487"/>
      <c r="HK4" s="487"/>
      <c r="HL4" s="487"/>
      <c r="HM4" s="487"/>
      <c r="HN4" s="487"/>
      <c r="HO4" s="487"/>
      <c r="HP4" s="487"/>
      <c r="HQ4" s="487"/>
      <c r="HR4" s="487"/>
      <c r="HS4" s="487"/>
      <c r="HT4" s="487"/>
      <c r="HU4" s="487"/>
      <c r="HV4" s="487"/>
      <c r="HW4" s="487"/>
      <c r="HX4" s="487"/>
      <c r="HY4" s="487"/>
      <c r="HZ4" s="487"/>
      <c r="IA4" s="487"/>
      <c r="IB4" s="487"/>
      <c r="IC4" s="487"/>
      <c r="ID4" s="487"/>
      <c r="IE4" s="487"/>
      <c r="IF4" s="487"/>
      <c r="IG4" s="487"/>
      <c r="IH4" s="487"/>
      <c r="II4" s="487"/>
      <c r="IJ4" s="487"/>
      <c r="IK4" s="487"/>
      <c r="IL4" s="487"/>
      <c r="IM4" s="487"/>
      <c r="IN4" s="487"/>
      <c r="IO4" s="487"/>
      <c r="IP4" s="487"/>
      <c r="IQ4" s="487"/>
      <c r="IR4" s="487"/>
    </row>
    <row r="5" spans="1:252" s="422" customFormat="1" x14ac:dyDescent="0.25">
      <c r="A5" s="1090"/>
      <c r="B5" s="767" t="s">
        <v>0</v>
      </c>
      <c r="C5" s="769" t="s">
        <v>174</v>
      </c>
      <c r="D5" s="771"/>
      <c r="E5" s="770"/>
      <c r="F5" s="770"/>
      <c r="G5" s="771" t="s">
        <v>175</v>
      </c>
      <c r="K5" s="419"/>
    </row>
    <row r="6" spans="1:252" s="422" customFormat="1" x14ac:dyDescent="0.25">
      <c r="A6" s="1090"/>
      <c r="B6" s="772"/>
      <c r="C6" s="773"/>
      <c r="D6" s="1081"/>
      <c r="E6" s="770"/>
      <c r="F6" s="770"/>
      <c r="G6" s="775"/>
      <c r="K6" s="419"/>
    </row>
    <row r="7" spans="1:252" s="422" customFormat="1" x14ac:dyDescent="0.25">
      <c r="A7" s="1090"/>
      <c r="B7" s="776" t="s">
        <v>176</v>
      </c>
      <c r="C7" s="777" t="s">
        <v>7</v>
      </c>
      <c r="D7" s="1081"/>
      <c r="E7" s="770"/>
      <c r="F7" s="770"/>
      <c r="G7" s="770">
        <f>G29</f>
        <v>0</v>
      </c>
      <c r="K7" s="419"/>
    </row>
    <row r="8" spans="1:252" s="422" customFormat="1" x14ac:dyDescent="0.25">
      <c r="A8" s="1090"/>
      <c r="B8" s="776" t="s">
        <v>39</v>
      </c>
      <c r="C8" s="777" t="s">
        <v>2394</v>
      </c>
      <c r="D8" s="1081"/>
      <c r="E8" s="770"/>
      <c r="F8" s="770"/>
      <c r="G8" s="775">
        <f>G60</f>
        <v>0</v>
      </c>
      <c r="K8" s="419"/>
    </row>
    <row r="9" spans="1:252" s="422" customFormat="1" x14ac:dyDescent="0.25">
      <c r="A9" s="1090"/>
      <c r="B9" s="776" t="s">
        <v>72</v>
      </c>
      <c r="C9" s="777" t="s">
        <v>2422</v>
      </c>
      <c r="D9" s="1081"/>
      <c r="E9" s="770"/>
      <c r="F9" s="770"/>
      <c r="G9" s="775">
        <f>G94</f>
        <v>0</v>
      </c>
      <c r="K9" s="419"/>
    </row>
    <row r="10" spans="1:252" s="422" customFormat="1" x14ac:dyDescent="0.25">
      <c r="A10" s="1090"/>
      <c r="B10" s="776" t="s">
        <v>100</v>
      </c>
      <c r="C10" s="777" t="s">
        <v>2455</v>
      </c>
      <c r="D10" s="1081"/>
      <c r="E10" s="770"/>
      <c r="F10" s="770"/>
      <c r="G10" s="775">
        <f>G104</f>
        <v>0</v>
      </c>
      <c r="K10" s="419"/>
    </row>
    <row r="11" spans="1:252" s="422" customFormat="1" ht="15.75" thickBot="1" x14ac:dyDescent="0.3">
      <c r="A11" s="1092"/>
      <c r="B11" s="783">
        <v>5</v>
      </c>
      <c r="C11" s="1118" t="s">
        <v>168</v>
      </c>
      <c r="D11" s="1082"/>
      <c r="E11" s="834"/>
      <c r="F11" s="785"/>
      <c r="G11" s="785">
        <f>G119</f>
        <v>1080</v>
      </c>
      <c r="H11" s="419"/>
      <c r="K11" s="419"/>
    </row>
    <row r="12" spans="1:252" s="422" customFormat="1" x14ac:dyDescent="0.25">
      <c r="A12" s="1091"/>
      <c r="B12" s="778" t="s">
        <v>178</v>
      </c>
      <c r="C12" s="779"/>
      <c r="D12" s="1081"/>
      <c r="E12" s="775"/>
      <c r="F12" s="770"/>
      <c r="G12" s="780">
        <f>SUM(G7:G11)</f>
        <v>1080</v>
      </c>
      <c r="K12" s="419"/>
    </row>
    <row r="13" spans="1:252" s="422" customFormat="1" ht="15.75" thickBot="1" x14ac:dyDescent="0.3">
      <c r="A13" s="1092"/>
      <c r="B13" s="787" t="s">
        <v>179</v>
      </c>
      <c r="C13" s="788"/>
      <c r="D13" s="1083"/>
      <c r="E13" s="1083"/>
      <c r="F13" s="790"/>
      <c r="G13" s="790">
        <f>ROUND(G12*0.22,2)</f>
        <v>237.6</v>
      </c>
      <c r="K13" s="419"/>
    </row>
    <row r="14" spans="1:252" s="422" customFormat="1" x14ac:dyDescent="0.25">
      <c r="A14" s="1090"/>
      <c r="B14" s="781" t="s">
        <v>180</v>
      </c>
      <c r="C14" s="762"/>
      <c r="D14" s="1084"/>
      <c r="E14" s="1084"/>
      <c r="F14" s="763"/>
      <c r="G14" s="763">
        <f>+G13+G12</f>
        <v>1317.6</v>
      </c>
      <c r="K14" s="419"/>
    </row>
    <row r="17" spans="1:252" s="481" customFormat="1" ht="15.75" x14ac:dyDescent="0.25">
      <c r="A17" s="1100" t="s">
        <v>2390</v>
      </c>
      <c r="B17" s="415"/>
      <c r="C17" s="416"/>
      <c r="D17" s="1061"/>
      <c r="E17" s="698"/>
      <c r="F17" s="1030"/>
      <c r="G17" s="1119"/>
      <c r="H17" s="967"/>
      <c r="J17" s="482"/>
      <c r="K17" s="807"/>
      <c r="L17" s="483"/>
      <c r="M17" s="482"/>
      <c r="N17" s="482"/>
      <c r="O17" s="482"/>
      <c r="P17" s="482"/>
      <c r="Q17" s="482"/>
      <c r="R17" s="482"/>
      <c r="S17" s="485"/>
      <c r="T17" s="485"/>
      <c r="U17" s="485"/>
      <c r="V17" s="485"/>
      <c r="W17" s="485"/>
      <c r="X17" s="485"/>
      <c r="Y17" s="485"/>
      <c r="Z17" s="485"/>
      <c r="AA17" s="485"/>
      <c r="AB17" s="485"/>
      <c r="AC17" s="485"/>
      <c r="AD17" s="485"/>
      <c r="AE17" s="485"/>
      <c r="AF17" s="485"/>
      <c r="AG17" s="485"/>
      <c r="AH17" s="485"/>
      <c r="AI17" s="485"/>
      <c r="AJ17" s="485"/>
      <c r="AK17" s="485"/>
      <c r="AL17" s="485"/>
      <c r="AM17" s="486"/>
      <c r="AN17" s="486"/>
      <c r="AO17" s="486"/>
      <c r="AP17" s="486"/>
      <c r="AQ17" s="486"/>
      <c r="AR17" s="486"/>
      <c r="AS17" s="486"/>
      <c r="AT17" s="486"/>
      <c r="AU17" s="486"/>
      <c r="AV17" s="486"/>
      <c r="AW17" s="486"/>
      <c r="AX17" s="486"/>
      <c r="AY17" s="486"/>
      <c r="AZ17" s="486"/>
      <c r="BA17" s="486"/>
      <c r="BB17" s="486"/>
      <c r="BC17" s="486"/>
      <c r="BD17" s="486"/>
      <c r="BE17" s="486"/>
      <c r="BF17" s="486"/>
      <c r="BG17" s="486"/>
      <c r="BH17" s="486"/>
      <c r="BI17" s="486"/>
      <c r="BJ17" s="486"/>
      <c r="BK17" s="486"/>
      <c r="BL17" s="486"/>
      <c r="BM17" s="486"/>
      <c r="BN17" s="486"/>
      <c r="BO17" s="486"/>
      <c r="BP17" s="486"/>
      <c r="BQ17" s="486"/>
      <c r="BR17" s="486"/>
      <c r="BS17" s="486"/>
      <c r="BT17" s="486"/>
      <c r="BU17" s="486"/>
      <c r="BV17" s="486"/>
      <c r="BW17" s="486"/>
      <c r="BX17" s="486"/>
      <c r="BY17" s="486"/>
      <c r="BZ17" s="486"/>
      <c r="CA17" s="486"/>
      <c r="CB17" s="487"/>
      <c r="CC17" s="487"/>
      <c r="CD17" s="487"/>
      <c r="CE17" s="487"/>
      <c r="CF17" s="487"/>
      <c r="CG17" s="487"/>
      <c r="CH17" s="487"/>
      <c r="CI17" s="487"/>
      <c r="CJ17" s="487"/>
      <c r="CK17" s="487"/>
      <c r="CL17" s="487"/>
      <c r="CM17" s="487"/>
      <c r="CN17" s="487"/>
      <c r="CO17" s="487"/>
      <c r="CP17" s="487"/>
      <c r="CQ17" s="487"/>
      <c r="CR17" s="487"/>
      <c r="CS17" s="487"/>
      <c r="CT17" s="487"/>
      <c r="CU17" s="487"/>
      <c r="CV17" s="487"/>
      <c r="CW17" s="487"/>
      <c r="CX17" s="487"/>
      <c r="CY17" s="487"/>
      <c r="CZ17" s="487"/>
      <c r="DA17" s="487"/>
      <c r="DB17" s="487"/>
      <c r="DC17" s="487"/>
      <c r="DD17" s="487"/>
      <c r="DE17" s="487"/>
      <c r="DF17" s="487"/>
      <c r="DG17" s="487"/>
      <c r="DH17" s="487"/>
      <c r="DI17" s="487"/>
      <c r="DJ17" s="487"/>
      <c r="DK17" s="487"/>
      <c r="DL17" s="487"/>
      <c r="DM17" s="487"/>
      <c r="DN17" s="487"/>
      <c r="DO17" s="487"/>
      <c r="DP17" s="487"/>
      <c r="DQ17" s="487"/>
      <c r="DR17" s="487"/>
      <c r="DS17" s="487"/>
      <c r="DT17" s="487"/>
      <c r="DU17" s="487"/>
      <c r="DV17" s="487"/>
      <c r="DW17" s="487"/>
      <c r="DX17" s="487"/>
      <c r="DY17" s="487"/>
      <c r="DZ17" s="487"/>
      <c r="EA17" s="487"/>
      <c r="EB17" s="487"/>
      <c r="EC17" s="487"/>
      <c r="ED17" s="487"/>
      <c r="EE17" s="487"/>
      <c r="EF17" s="487"/>
      <c r="EG17" s="487"/>
      <c r="EH17" s="487"/>
      <c r="EI17" s="487"/>
      <c r="EJ17" s="487"/>
      <c r="EK17" s="487"/>
      <c r="EL17" s="487"/>
      <c r="EM17" s="487"/>
      <c r="EN17" s="487"/>
      <c r="EO17" s="487"/>
      <c r="EP17" s="487"/>
      <c r="EQ17" s="487"/>
      <c r="ER17" s="487"/>
      <c r="ES17" s="487"/>
      <c r="ET17" s="487"/>
      <c r="EU17" s="487"/>
      <c r="EV17" s="487"/>
      <c r="EW17" s="487"/>
      <c r="EX17" s="487"/>
      <c r="EY17" s="487"/>
      <c r="EZ17" s="487"/>
      <c r="FA17" s="487"/>
      <c r="FB17" s="487"/>
      <c r="FC17" s="487"/>
      <c r="FD17" s="487"/>
      <c r="FE17" s="487"/>
      <c r="FF17" s="487"/>
      <c r="FG17" s="487"/>
      <c r="FH17" s="487"/>
      <c r="FI17" s="487"/>
      <c r="FJ17" s="487"/>
      <c r="FK17" s="487"/>
      <c r="FL17" s="487"/>
      <c r="FM17" s="487"/>
      <c r="FN17" s="487"/>
      <c r="FO17" s="487"/>
      <c r="FP17" s="487"/>
      <c r="FQ17" s="487"/>
      <c r="FR17" s="487"/>
      <c r="FS17" s="487"/>
      <c r="FT17" s="487"/>
      <c r="FU17" s="487"/>
      <c r="FV17" s="487"/>
      <c r="FW17" s="487"/>
      <c r="FX17" s="487"/>
      <c r="FY17" s="487"/>
      <c r="FZ17" s="487"/>
      <c r="GA17" s="487"/>
      <c r="GB17" s="487"/>
      <c r="GC17" s="487"/>
      <c r="GD17" s="487"/>
      <c r="GE17" s="487"/>
      <c r="GF17" s="487"/>
      <c r="GG17" s="487"/>
      <c r="GH17" s="487"/>
      <c r="GI17" s="487"/>
      <c r="GJ17" s="487"/>
      <c r="GK17" s="487"/>
      <c r="GL17" s="487"/>
      <c r="GM17" s="487"/>
      <c r="GN17" s="487"/>
      <c r="GO17" s="487"/>
      <c r="GP17" s="487"/>
      <c r="GQ17" s="487"/>
      <c r="GR17" s="487"/>
      <c r="GS17" s="487"/>
      <c r="GT17" s="487"/>
      <c r="GU17" s="487"/>
      <c r="GV17" s="487"/>
      <c r="GW17" s="487"/>
      <c r="GX17" s="487"/>
      <c r="GY17" s="487"/>
      <c r="GZ17" s="487"/>
      <c r="HA17" s="487"/>
      <c r="HB17" s="487"/>
      <c r="HC17" s="487"/>
      <c r="HD17" s="487"/>
      <c r="HE17" s="487"/>
      <c r="HF17" s="487"/>
      <c r="HG17" s="487"/>
      <c r="HH17" s="487"/>
      <c r="HI17" s="487"/>
      <c r="HJ17" s="487"/>
      <c r="HK17" s="487"/>
      <c r="HL17" s="487"/>
      <c r="HM17" s="487"/>
      <c r="HN17" s="487"/>
      <c r="HO17" s="487"/>
      <c r="HP17" s="487"/>
      <c r="HQ17" s="487"/>
      <c r="HR17" s="487"/>
      <c r="HS17" s="487"/>
      <c r="HT17" s="487"/>
      <c r="HU17" s="487"/>
      <c r="HV17" s="487"/>
      <c r="HW17" s="487"/>
      <c r="HX17" s="487"/>
      <c r="HY17" s="487"/>
      <c r="HZ17" s="487"/>
      <c r="IA17" s="487"/>
      <c r="IB17" s="487"/>
      <c r="IC17" s="487"/>
      <c r="ID17" s="487"/>
      <c r="IE17" s="487"/>
      <c r="IF17" s="487"/>
      <c r="IG17" s="487"/>
      <c r="IH17" s="487"/>
      <c r="II17" s="487"/>
      <c r="IJ17" s="487"/>
      <c r="IK17" s="487"/>
      <c r="IL17" s="487"/>
      <c r="IM17" s="487"/>
      <c r="IN17" s="487"/>
      <c r="IO17" s="487"/>
      <c r="IP17" s="487"/>
      <c r="IQ17" s="487"/>
      <c r="IR17" s="487"/>
    </row>
    <row r="18" spans="1:252" s="493" customFormat="1" ht="15.75" x14ac:dyDescent="0.2">
      <c r="A18" s="1093" t="s">
        <v>295</v>
      </c>
      <c r="B18" s="489"/>
      <c r="C18" s="490" t="s">
        <v>296</v>
      </c>
      <c r="D18" s="1067" t="s">
        <v>297</v>
      </c>
      <c r="E18" s="699" t="s">
        <v>298</v>
      </c>
      <c r="F18" s="1031" t="s">
        <v>299</v>
      </c>
      <c r="G18" s="1120" t="s">
        <v>300</v>
      </c>
      <c r="H18" s="968"/>
      <c r="J18" s="494"/>
      <c r="K18" s="1004"/>
      <c r="L18" s="483"/>
      <c r="M18" s="494"/>
      <c r="N18" s="494"/>
      <c r="O18" s="494"/>
      <c r="P18" s="494"/>
      <c r="Q18" s="494"/>
      <c r="R18" s="494"/>
      <c r="S18" s="492"/>
      <c r="T18" s="492"/>
      <c r="U18" s="492"/>
      <c r="V18" s="492"/>
      <c r="W18" s="492"/>
      <c r="X18" s="492"/>
      <c r="Y18" s="492"/>
      <c r="Z18" s="492"/>
      <c r="AA18" s="492"/>
      <c r="AB18" s="492"/>
      <c r="AC18" s="492"/>
      <c r="AD18" s="492"/>
      <c r="AE18" s="492"/>
      <c r="AF18" s="492"/>
      <c r="AG18" s="492"/>
      <c r="AH18" s="492"/>
      <c r="AI18" s="492"/>
      <c r="AJ18" s="492"/>
      <c r="AK18" s="492"/>
      <c r="AL18" s="492"/>
      <c r="AM18" s="496"/>
      <c r="AN18" s="496"/>
      <c r="AO18" s="496"/>
      <c r="AP18" s="496"/>
      <c r="AQ18" s="496"/>
      <c r="AR18" s="496"/>
      <c r="AS18" s="496"/>
      <c r="AT18" s="496"/>
      <c r="AU18" s="496"/>
      <c r="AV18" s="496"/>
      <c r="AW18" s="496"/>
      <c r="AX18" s="496"/>
      <c r="AY18" s="496"/>
      <c r="AZ18" s="496"/>
      <c r="BA18" s="496"/>
      <c r="BB18" s="496"/>
      <c r="BC18" s="496"/>
      <c r="BD18" s="496"/>
      <c r="BE18" s="496"/>
      <c r="BF18" s="496"/>
      <c r="BG18" s="496"/>
      <c r="BH18" s="496"/>
      <c r="BI18" s="496"/>
      <c r="BJ18" s="496"/>
      <c r="BK18" s="496"/>
      <c r="BL18" s="496"/>
      <c r="BM18" s="496"/>
      <c r="BN18" s="496"/>
      <c r="BO18" s="496"/>
      <c r="BP18" s="496"/>
      <c r="BQ18" s="496"/>
      <c r="BR18" s="496"/>
      <c r="BS18" s="496"/>
      <c r="BT18" s="496"/>
      <c r="BU18" s="496"/>
      <c r="BV18" s="496"/>
      <c r="BW18" s="496"/>
      <c r="BX18" s="496"/>
      <c r="BY18" s="496"/>
      <c r="BZ18" s="496"/>
      <c r="CA18" s="496"/>
    </row>
    <row r="19" spans="1:252" s="792" customFormat="1" ht="12.75" x14ac:dyDescent="0.2">
      <c r="A19" s="1094">
        <v>1</v>
      </c>
      <c r="B19" s="947"/>
      <c r="C19" s="948" t="s">
        <v>1615</v>
      </c>
      <c r="D19" s="1068"/>
      <c r="E19" s="1695"/>
      <c r="F19" s="1024"/>
      <c r="G19" s="949"/>
      <c r="H19" s="969"/>
      <c r="J19" s="793"/>
      <c r="K19" s="794"/>
      <c r="L19" s="795"/>
      <c r="M19" s="793"/>
      <c r="N19" s="793"/>
      <c r="O19" s="793"/>
      <c r="P19" s="793"/>
      <c r="Q19" s="793"/>
      <c r="R19" s="793"/>
      <c r="S19" s="793"/>
      <c r="T19" s="793"/>
      <c r="U19" s="793"/>
      <c r="V19" s="793"/>
      <c r="W19" s="793"/>
      <c r="X19" s="793"/>
      <c r="Y19" s="793"/>
      <c r="Z19" s="793"/>
      <c r="AA19" s="793"/>
      <c r="AB19" s="793"/>
      <c r="AC19" s="793"/>
      <c r="AD19" s="793"/>
      <c r="AE19" s="793"/>
      <c r="AF19" s="793"/>
      <c r="AG19" s="793"/>
      <c r="AH19" s="793"/>
      <c r="AI19" s="793"/>
      <c r="AJ19" s="793"/>
      <c r="AK19" s="793"/>
      <c r="AL19" s="793"/>
      <c r="AM19" s="796"/>
      <c r="AN19" s="796"/>
      <c r="AO19" s="796"/>
      <c r="AP19" s="796"/>
      <c r="AQ19" s="796"/>
      <c r="AR19" s="796"/>
      <c r="AS19" s="796"/>
      <c r="AT19" s="796"/>
      <c r="AU19" s="796"/>
      <c r="AV19" s="796"/>
      <c r="AW19" s="796"/>
      <c r="AX19" s="796"/>
      <c r="AY19" s="796"/>
      <c r="AZ19" s="796"/>
      <c r="BA19" s="796"/>
      <c r="BB19" s="796"/>
      <c r="BC19" s="796"/>
      <c r="BD19" s="796"/>
      <c r="BE19" s="796"/>
      <c r="BF19" s="796"/>
      <c r="BG19" s="796"/>
      <c r="BH19" s="796"/>
      <c r="BI19" s="796"/>
      <c r="BJ19" s="796"/>
      <c r="BK19" s="796"/>
      <c r="BL19" s="796"/>
      <c r="BM19" s="796"/>
      <c r="BN19" s="796"/>
      <c r="BO19" s="796"/>
      <c r="BP19" s="796"/>
      <c r="BQ19" s="796"/>
      <c r="BR19" s="796"/>
      <c r="BS19" s="796"/>
      <c r="BT19" s="796"/>
      <c r="BU19" s="796"/>
      <c r="BV19" s="796"/>
      <c r="BW19" s="796"/>
      <c r="BX19" s="796"/>
      <c r="BY19" s="796"/>
      <c r="BZ19" s="796"/>
      <c r="CA19" s="796"/>
    </row>
    <row r="20" spans="1:252" s="481" customFormat="1" ht="12.75" x14ac:dyDescent="0.2">
      <c r="A20" s="1095"/>
      <c r="B20" s="1033">
        <v>11</v>
      </c>
      <c r="C20" s="1651" t="s">
        <v>9</v>
      </c>
      <c r="D20" s="1069"/>
      <c r="E20" s="954"/>
      <c r="F20" s="1032"/>
      <c r="G20" s="956"/>
      <c r="H20" s="967"/>
      <c r="I20" s="485"/>
      <c r="J20" s="485"/>
      <c r="K20" s="807"/>
      <c r="L20" s="483"/>
      <c r="M20" s="485"/>
      <c r="N20" s="485"/>
      <c r="O20" s="485"/>
      <c r="P20" s="485"/>
      <c r="Q20" s="485"/>
      <c r="R20" s="485"/>
      <c r="S20" s="485"/>
      <c r="T20" s="485"/>
      <c r="U20" s="485"/>
      <c r="V20" s="485"/>
      <c r="W20" s="485"/>
      <c r="X20" s="485"/>
      <c r="Y20" s="485"/>
      <c r="Z20" s="485"/>
      <c r="AA20" s="485"/>
      <c r="AB20" s="485"/>
      <c r="AC20" s="485"/>
      <c r="AD20" s="485"/>
      <c r="AE20" s="485"/>
      <c r="AF20" s="485"/>
      <c r="AG20" s="485"/>
      <c r="AH20" s="485"/>
      <c r="AI20" s="485"/>
      <c r="AJ20" s="485"/>
      <c r="AK20" s="485"/>
      <c r="AL20" s="485"/>
      <c r="AM20" s="500"/>
      <c r="AN20" s="500"/>
      <c r="AO20" s="500"/>
      <c r="AP20" s="500"/>
      <c r="AQ20" s="500"/>
      <c r="AR20" s="500"/>
      <c r="AS20" s="500"/>
      <c r="AT20" s="500"/>
      <c r="AU20" s="500"/>
      <c r="AV20" s="500"/>
      <c r="AW20" s="500"/>
      <c r="AX20" s="500"/>
      <c r="AY20" s="500"/>
      <c r="AZ20" s="500"/>
      <c r="BA20" s="500"/>
      <c r="BB20" s="500"/>
      <c r="BC20" s="500"/>
      <c r="BD20" s="500"/>
      <c r="BE20" s="500"/>
      <c r="BF20" s="500"/>
      <c r="BG20" s="500"/>
      <c r="BH20" s="500"/>
      <c r="BI20" s="500"/>
      <c r="BJ20" s="500"/>
      <c r="BK20" s="500"/>
      <c r="BL20" s="500"/>
      <c r="BM20" s="500"/>
      <c r="BN20" s="500"/>
      <c r="BO20" s="500"/>
      <c r="BP20" s="500"/>
      <c r="BQ20" s="500"/>
      <c r="BR20" s="500"/>
      <c r="BS20" s="500"/>
      <c r="BT20" s="500"/>
      <c r="BU20" s="500"/>
      <c r="BV20" s="500"/>
      <c r="BW20" s="500"/>
      <c r="BX20" s="500"/>
      <c r="BY20" s="500"/>
      <c r="BZ20" s="500"/>
      <c r="CA20" s="500"/>
    </row>
    <row r="21" spans="1:252" s="522" customFormat="1" ht="38.25" x14ac:dyDescent="0.2">
      <c r="A21" s="1096" t="s">
        <v>2063</v>
      </c>
      <c r="B21" s="1012" t="s">
        <v>2278</v>
      </c>
      <c r="C21" s="524" t="s">
        <v>2391</v>
      </c>
      <c r="D21" s="1075" t="s">
        <v>2066</v>
      </c>
      <c r="E21" s="1055">
        <v>3</v>
      </c>
      <c r="F21" s="2022"/>
      <c r="G21" s="1121">
        <f>ROUND(E21*F21,2)</f>
        <v>0</v>
      </c>
      <c r="H21" s="1013"/>
      <c r="I21" s="1014"/>
      <c r="J21" s="1014"/>
      <c r="K21" s="1015"/>
      <c r="L21" s="1016"/>
      <c r="M21" s="1014"/>
      <c r="N21" s="1014"/>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4"/>
      <c r="AL21" s="1014"/>
      <c r="AM21" s="1017"/>
      <c r="AN21" s="1017"/>
      <c r="AO21" s="1017"/>
      <c r="AP21" s="1017"/>
      <c r="AQ21" s="1017"/>
      <c r="AR21" s="1017"/>
      <c r="AS21" s="1017"/>
      <c r="AT21" s="1017"/>
      <c r="AU21" s="1017"/>
      <c r="AV21" s="1017"/>
      <c r="AW21" s="1017"/>
      <c r="AX21" s="1017"/>
      <c r="AY21" s="1017"/>
      <c r="AZ21" s="1017"/>
      <c r="BA21" s="1017"/>
      <c r="BB21" s="1017"/>
      <c r="BC21" s="1017"/>
      <c r="BD21" s="1017"/>
      <c r="BE21" s="1017"/>
      <c r="BF21" s="1017"/>
      <c r="BG21" s="1017"/>
      <c r="BH21" s="1017"/>
      <c r="BI21" s="1017"/>
      <c r="BJ21" s="1017"/>
      <c r="BK21" s="1017"/>
      <c r="BL21" s="1017"/>
      <c r="BM21" s="1017"/>
      <c r="BN21" s="1017"/>
      <c r="BO21" s="1017"/>
      <c r="BP21" s="1017"/>
      <c r="BQ21" s="1017"/>
      <c r="BR21" s="1017"/>
      <c r="BS21" s="1017"/>
      <c r="BT21" s="1017"/>
      <c r="BU21" s="1017"/>
      <c r="BV21" s="1017"/>
      <c r="BW21" s="1017"/>
      <c r="BX21" s="1017"/>
      <c r="BY21" s="1017"/>
      <c r="BZ21" s="1017"/>
      <c r="CA21" s="1017"/>
    </row>
    <row r="22" spans="1:252" s="1018" customFormat="1" ht="25.5" x14ac:dyDescent="0.2">
      <c r="A22" s="1096" t="s">
        <v>2067</v>
      </c>
      <c r="B22" s="1036" t="s">
        <v>2280</v>
      </c>
      <c r="C22" s="1034" t="s">
        <v>2281</v>
      </c>
      <c r="D22" s="1037" t="s">
        <v>2066</v>
      </c>
      <c r="E22" s="1696">
        <v>1</v>
      </c>
      <c r="F22" s="2022"/>
      <c r="G22" s="1121">
        <f t="shared" ref="G22:G28" si="0">ROUND(E22*F22,2)</f>
        <v>0</v>
      </c>
    </row>
    <row r="23" spans="1:252" s="1018" customFormat="1" ht="25.5" x14ac:dyDescent="0.2">
      <c r="A23" s="1096" t="s">
        <v>2074</v>
      </c>
      <c r="B23" s="1036" t="s">
        <v>2282</v>
      </c>
      <c r="C23" s="1034" t="s">
        <v>2283</v>
      </c>
      <c r="D23" s="1037" t="s">
        <v>2066</v>
      </c>
      <c r="E23" s="1696">
        <v>16</v>
      </c>
      <c r="F23" s="2022"/>
      <c r="G23" s="1121">
        <f t="shared" si="0"/>
        <v>0</v>
      </c>
    </row>
    <row r="24" spans="1:252" s="1018" customFormat="1" ht="12.75" x14ac:dyDescent="0.2">
      <c r="A24" s="1095"/>
      <c r="B24" s="1033">
        <v>12</v>
      </c>
      <c r="C24" s="1651" t="s">
        <v>19</v>
      </c>
      <c r="D24" s="1069"/>
      <c r="E24" s="1697"/>
      <c r="F24" s="2023"/>
      <c r="G24" s="1148"/>
    </row>
    <row r="25" spans="1:252" s="1018" customFormat="1" ht="51" x14ac:dyDescent="0.2">
      <c r="A25" s="1097" t="s">
        <v>2063</v>
      </c>
      <c r="B25" s="1036" t="s">
        <v>2392</v>
      </c>
      <c r="C25" s="1034" t="s">
        <v>2393</v>
      </c>
      <c r="D25" s="1037" t="s">
        <v>2078</v>
      </c>
      <c r="E25" s="1696">
        <v>60</v>
      </c>
      <c r="F25" s="2022"/>
      <c r="G25" s="1121">
        <f t="shared" si="0"/>
        <v>0</v>
      </c>
    </row>
    <row r="26" spans="1:252" s="1018" customFormat="1" ht="12.75" x14ac:dyDescent="0.2">
      <c r="A26" s="1095"/>
      <c r="B26" s="1033">
        <v>13</v>
      </c>
      <c r="C26" s="1651" t="s">
        <v>33</v>
      </c>
      <c r="D26" s="1069"/>
      <c r="E26" s="1697"/>
      <c r="F26" s="2023"/>
      <c r="G26" s="1148"/>
    </row>
    <row r="27" spans="1:252" s="1018" customFormat="1" ht="12.75" x14ac:dyDescent="0.2">
      <c r="A27" s="1097" t="s">
        <v>2063</v>
      </c>
      <c r="B27" s="1036" t="s">
        <v>2303</v>
      </c>
      <c r="C27" s="1034" t="s">
        <v>914</v>
      </c>
      <c r="D27" s="1037" t="s">
        <v>2066</v>
      </c>
      <c r="E27" s="1696">
        <v>3</v>
      </c>
      <c r="F27" s="2022"/>
      <c r="G27" s="1121">
        <f t="shared" si="0"/>
        <v>0</v>
      </c>
    </row>
    <row r="28" spans="1:252" s="1018" customFormat="1" ht="12.75" x14ac:dyDescent="0.2">
      <c r="A28" s="1097" t="s">
        <v>2067</v>
      </c>
      <c r="B28" s="1036" t="s">
        <v>2304</v>
      </c>
      <c r="C28" s="1034" t="s">
        <v>2305</v>
      </c>
      <c r="D28" s="1037" t="s">
        <v>2066</v>
      </c>
      <c r="E28" s="1696">
        <v>3</v>
      </c>
      <c r="F28" s="2022"/>
      <c r="G28" s="1121">
        <f t="shared" si="0"/>
        <v>0</v>
      </c>
    </row>
    <row r="29" spans="1:252" s="1018" customFormat="1" ht="12.75" x14ac:dyDescent="0.2">
      <c r="A29" s="1094">
        <v>1</v>
      </c>
      <c r="B29" s="947"/>
      <c r="C29" s="948" t="s">
        <v>1636</v>
      </c>
      <c r="D29" s="1068"/>
      <c r="E29" s="1695"/>
      <c r="F29" s="1024"/>
      <c r="G29" s="949">
        <f>SUM(G21:G28)</f>
        <v>0</v>
      </c>
    </row>
    <row r="30" spans="1:252" s="1018" customFormat="1" ht="12.75" x14ac:dyDescent="0.2">
      <c r="A30" s="1098"/>
      <c r="D30" s="1085"/>
      <c r="E30" s="1122"/>
      <c r="F30" s="1026"/>
      <c r="G30" s="1122"/>
    </row>
    <row r="31" spans="1:252" s="792" customFormat="1" ht="12.75" x14ac:dyDescent="0.2">
      <c r="A31" s="1094">
        <v>2</v>
      </c>
      <c r="B31" s="947"/>
      <c r="C31" s="948" t="s">
        <v>2394</v>
      </c>
      <c r="D31" s="1068"/>
      <c r="E31" s="1695"/>
      <c r="F31" s="1024"/>
      <c r="G31" s="949"/>
      <c r="H31" s="969"/>
      <c r="J31" s="793"/>
      <c r="K31" s="794"/>
      <c r="L31" s="795"/>
      <c r="M31" s="793"/>
      <c r="N31" s="793"/>
      <c r="O31" s="793"/>
      <c r="P31" s="793"/>
      <c r="Q31" s="793"/>
      <c r="R31" s="793"/>
      <c r="S31" s="793"/>
      <c r="T31" s="793"/>
      <c r="U31" s="793"/>
      <c r="V31" s="793"/>
      <c r="W31" s="793"/>
      <c r="X31" s="793"/>
      <c r="Y31" s="793"/>
      <c r="Z31" s="793"/>
      <c r="AA31" s="793"/>
      <c r="AB31" s="793"/>
      <c r="AC31" s="793"/>
      <c r="AD31" s="793"/>
      <c r="AE31" s="793"/>
      <c r="AF31" s="793"/>
      <c r="AG31" s="793"/>
      <c r="AH31" s="793"/>
      <c r="AI31" s="793"/>
      <c r="AJ31" s="793"/>
      <c r="AK31" s="793"/>
      <c r="AL31" s="793"/>
      <c r="AM31" s="796"/>
      <c r="AN31" s="796"/>
      <c r="AO31" s="796"/>
      <c r="AP31" s="796"/>
      <c r="AQ31" s="796"/>
      <c r="AR31" s="796"/>
      <c r="AS31" s="796"/>
      <c r="AT31" s="796"/>
      <c r="AU31" s="796"/>
      <c r="AV31" s="796"/>
      <c r="AW31" s="796"/>
      <c r="AX31" s="796"/>
      <c r="AY31" s="796"/>
      <c r="AZ31" s="796"/>
      <c r="BA31" s="796"/>
      <c r="BB31" s="796"/>
      <c r="BC31" s="796"/>
      <c r="BD31" s="796"/>
      <c r="BE31" s="796"/>
      <c r="BF31" s="796"/>
      <c r="BG31" s="796"/>
      <c r="BH31" s="796"/>
      <c r="BI31" s="796"/>
      <c r="BJ31" s="796"/>
      <c r="BK31" s="796"/>
      <c r="BL31" s="796"/>
      <c r="BM31" s="796"/>
      <c r="BN31" s="796"/>
      <c r="BO31" s="796"/>
      <c r="BP31" s="796"/>
      <c r="BQ31" s="796"/>
      <c r="BR31" s="796"/>
      <c r="BS31" s="796"/>
      <c r="BT31" s="796"/>
      <c r="BU31" s="796"/>
      <c r="BV31" s="796"/>
      <c r="BW31" s="796"/>
      <c r="BX31" s="796"/>
      <c r="BY31" s="796"/>
      <c r="BZ31" s="796"/>
      <c r="CA31" s="796"/>
    </row>
    <row r="32" spans="1:252" s="481" customFormat="1" ht="12.75" x14ac:dyDescent="0.2">
      <c r="A32" s="1095"/>
      <c r="B32" s="1033">
        <v>21</v>
      </c>
      <c r="C32" s="1651" t="s">
        <v>42</v>
      </c>
      <c r="D32" s="1069"/>
      <c r="E32" s="954"/>
      <c r="F32" s="1032"/>
      <c r="G32" s="956"/>
      <c r="H32" s="967"/>
      <c r="I32" s="485"/>
      <c r="J32" s="485"/>
      <c r="K32" s="807"/>
      <c r="L32" s="483"/>
      <c r="M32" s="485"/>
      <c r="N32" s="485"/>
      <c r="O32" s="485"/>
      <c r="P32" s="485"/>
      <c r="Q32" s="485"/>
      <c r="R32" s="485"/>
      <c r="S32" s="485"/>
      <c r="T32" s="485"/>
      <c r="U32" s="485"/>
      <c r="V32" s="485"/>
      <c r="W32" s="485"/>
      <c r="X32" s="485"/>
      <c r="Y32" s="485"/>
      <c r="Z32" s="485"/>
      <c r="AA32" s="485"/>
      <c r="AB32" s="485"/>
      <c r="AC32" s="485"/>
      <c r="AD32" s="485"/>
      <c r="AE32" s="485"/>
      <c r="AF32" s="485"/>
      <c r="AG32" s="485"/>
      <c r="AH32" s="485"/>
      <c r="AI32" s="485"/>
      <c r="AJ32" s="485"/>
      <c r="AK32" s="485"/>
      <c r="AL32" s="485"/>
      <c r="AM32" s="500"/>
      <c r="AN32" s="500"/>
      <c r="AO32" s="500"/>
      <c r="AP32" s="500"/>
      <c r="AQ32" s="500"/>
      <c r="AR32" s="500"/>
      <c r="AS32" s="500"/>
      <c r="AT32" s="500"/>
      <c r="AU32" s="500"/>
      <c r="AV32" s="500"/>
      <c r="AW32" s="500"/>
      <c r="AX32" s="500"/>
      <c r="AY32" s="500"/>
      <c r="AZ32" s="500"/>
      <c r="BA32" s="500"/>
      <c r="BB32" s="500"/>
      <c r="BC32" s="500"/>
      <c r="BD32" s="500"/>
      <c r="BE32" s="500"/>
      <c r="BF32" s="500"/>
      <c r="BG32" s="500"/>
      <c r="BH32" s="500"/>
      <c r="BI32" s="500"/>
      <c r="BJ32" s="500"/>
      <c r="BK32" s="500"/>
      <c r="BL32" s="500"/>
      <c r="BM32" s="500"/>
      <c r="BN32" s="500"/>
      <c r="BO32" s="500"/>
      <c r="BP32" s="500"/>
      <c r="BQ32" s="500"/>
      <c r="BR32" s="500"/>
      <c r="BS32" s="500"/>
      <c r="BT32" s="500"/>
      <c r="BU32" s="500"/>
      <c r="BV32" s="500"/>
      <c r="BW32" s="500"/>
      <c r="BX32" s="500"/>
      <c r="BY32" s="500"/>
      <c r="BZ32" s="500"/>
      <c r="CA32" s="500"/>
    </row>
    <row r="33" spans="1:79" s="522" customFormat="1" ht="51" x14ac:dyDescent="0.2">
      <c r="A33" s="1096" t="s">
        <v>2063</v>
      </c>
      <c r="B33" s="1012" t="s">
        <v>2310</v>
      </c>
      <c r="C33" s="524" t="s">
        <v>2320</v>
      </c>
      <c r="D33" s="1075" t="s">
        <v>2072</v>
      </c>
      <c r="E33" s="1055">
        <v>8</v>
      </c>
      <c r="F33" s="2022"/>
      <c r="G33" s="1121">
        <f t="shared" ref="G33" si="1">ROUND(E33*F33,2)</f>
        <v>0</v>
      </c>
      <c r="H33" s="1013"/>
      <c r="I33" s="1014"/>
      <c r="J33" s="1014"/>
      <c r="K33" s="1015"/>
      <c r="L33" s="1016"/>
      <c r="M33" s="1014"/>
      <c r="N33" s="1014"/>
      <c r="O33" s="1014"/>
      <c r="P33" s="1014"/>
      <c r="Q33" s="1014"/>
      <c r="R33" s="1014"/>
      <c r="S33" s="1014"/>
      <c r="T33" s="1014"/>
      <c r="U33" s="1014"/>
      <c r="V33" s="1014"/>
      <c r="W33" s="1014"/>
      <c r="X33" s="1014"/>
      <c r="Y33" s="1014"/>
      <c r="Z33" s="1014"/>
      <c r="AA33" s="1014"/>
      <c r="AB33" s="1014"/>
      <c r="AC33" s="1014"/>
      <c r="AD33" s="1014"/>
      <c r="AE33" s="1014"/>
      <c r="AF33" s="1014"/>
      <c r="AG33" s="1014"/>
      <c r="AH33" s="1014"/>
      <c r="AI33" s="1014"/>
      <c r="AJ33" s="1014"/>
      <c r="AK33" s="1014"/>
      <c r="AL33" s="1014"/>
      <c r="AM33" s="1017"/>
      <c r="AN33" s="1017"/>
      <c r="AO33" s="1017"/>
      <c r="AP33" s="1017"/>
      <c r="AQ33" s="1017"/>
      <c r="AR33" s="1017"/>
      <c r="AS33" s="1017"/>
      <c r="AT33" s="1017"/>
      <c r="AU33" s="1017"/>
      <c r="AV33" s="1017"/>
      <c r="AW33" s="1017"/>
      <c r="AX33" s="1017"/>
      <c r="AY33" s="1017"/>
      <c r="AZ33" s="1017"/>
      <c r="BA33" s="1017"/>
      <c r="BB33" s="1017"/>
      <c r="BC33" s="1017"/>
      <c r="BD33" s="1017"/>
      <c r="BE33" s="1017"/>
      <c r="BF33" s="1017"/>
      <c r="BG33" s="1017"/>
      <c r="BH33" s="1017"/>
      <c r="BI33" s="1017"/>
      <c r="BJ33" s="1017"/>
      <c r="BK33" s="1017"/>
      <c r="BL33" s="1017"/>
      <c r="BM33" s="1017"/>
      <c r="BN33" s="1017"/>
      <c r="BO33" s="1017"/>
      <c r="BP33" s="1017"/>
      <c r="BQ33" s="1017"/>
      <c r="BR33" s="1017"/>
      <c r="BS33" s="1017"/>
      <c r="BT33" s="1017"/>
      <c r="BU33" s="1017"/>
      <c r="BV33" s="1017"/>
      <c r="BW33" s="1017"/>
      <c r="BX33" s="1017"/>
      <c r="BY33" s="1017"/>
      <c r="BZ33" s="1017"/>
      <c r="CA33" s="1017"/>
    </row>
    <row r="34" spans="1:79" s="522" customFormat="1" ht="63.75" x14ac:dyDescent="0.2">
      <c r="A34" s="1686" t="s">
        <v>2067</v>
      </c>
      <c r="B34" s="1688" t="s">
        <v>2254</v>
      </c>
      <c r="C34" s="1689" t="s">
        <v>2396</v>
      </c>
      <c r="D34" s="1690" t="s">
        <v>2072</v>
      </c>
      <c r="E34" s="1698">
        <v>155</v>
      </c>
      <c r="F34" s="2022"/>
      <c r="G34" s="1121">
        <f t="shared" ref="G34:G49" si="2">ROUND(E34*F34,2)</f>
        <v>0</v>
      </c>
      <c r="H34" s="1013"/>
      <c r="I34" s="1014"/>
      <c r="J34" s="1014"/>
      <c r="K34" s="1015"/>
      <c r="L34" s="1016"/>
      <c r="M34" s="1014"/>
      <c r="N34" s="1014"/>
      <c r="O34" s="1014"/>
      <c r="P34" s="1014"/>
      <c r="Q34" s="1014"/>
      <c r="R34" s="1014"/>
      <c r="S34" s="1014"/>
      <c r="T34" s="1014"/>
      <c r="U34" s="1014"/>
      <c r="V34" s="1014"/>
      <c r="W34" s="1014"/>
      <c r="X34" s="1014"/>
      <c r="Y34" s="1014"/>
      <c r="Z34" s="1014"/>
      <c r="AA34" s="1014"/>
      <c r="AB34" s="1014"/>
      <c r="AC34" s="1014"/>
      <c r="AD34" s="1014"/>
      <c r="AE34" s="1014"/>
      <c r="AF34" s="1014"/>
      <c r="AG34" s="1014"/>
      <c r="AH34" s="1014"/>
      <c r="AI34" s="1014"/>
      <c r="AJ34" s="1014"/>
      <c r="AK34" s="1014"/>
      <c r="AL34" s="1014"/>
      <c r="AM34" s="1017"/>
      <c r="AN34" s="1017"/>
      <c r="AO34" s="1017"/>
      <c r="AP34" s="1017"/>
      <c r="AQ34" s="1017"/>
      <c r="AR34" s="1017"/>
      <c r="AS34" s="1017"/>
      <c r="AT34" s="1017"/>
      <c r="AU34" s="1017"/>
      <c r="AV34" s="1017"/>
      <c r="AW34" s="1017"/>
      <c r="AX34" s="1017"/>
      <c r="AY34" s="1017"/>
      <c r="AZ34" s="1017"/>
      <c r="BA34" s="1017"/>
      <c r="BB34" s="1017"/>
      <c r="BC34" s="1017"/>
      <c r="BD34" s="1017"/>
      <c r="BE34" s="1017"/>
      <c r="BF34" s="1017"/>
      <c r="BG34" s="1017"/>
      <c r="BH34" s="1017"/>
      <c r="BI34" s="1017"/>
      <c r="BJ34" s="1017"/>
      <c r="BK34" s="1017"/>
      <c r="BL34" s="1017"/>
      <c r="BM34" s="1017"/>
      <c r="BN34" s="1017"/>
      <c r="BO34" s="1017"/>
      <c r="BP34" s="1017"/>
      <c r="BQ34" s="1017"/>
      <c r="BR34" s="1017"/>
      <c r="BS34" s="1017"/>
      <c r="BT34" s="1017"/>
      <c r="BU34" s="1017"/>
      <c r="BV34" s="1017"/>
      <c r="BW34" s="1017"/>
      <c r="BX34" s="1017"/>
      <c r="BY34" s="1017"/>
      <c r="BZ34" s="1017"/>
      <c r="CA34" s="1017"/>
    </row>
    <row r="35" spans="1:79" s="522" customFormat="1" ht="38.25" x14ac:dyDescent="0.2">
      <c r="A35" s="1686" t="s">
        <v>2074</v>
      </c>
      <c r="B35" s="1688" t="s">
        <v>2395</v>
      </c>
      <c r="C35" s="1689" t="s">
        <v>2397</v>
      </c>
      <c r="D35" s="1690" t="s">
        <v>2072</v>
      </c>
      <c r="E35" s="1698">
        <v>900</v>
      </c>
      <c r="F35" s="2022"/>
      <c r="G35" s="1121">
        <f t="shared" si="2"/>
        <v>0</v>
      </c>
      <c r="H35" s="1013"/>
      <c r="I35" s="1014"/>
      <c r="J35" s="1014"/>
      <c r="K35" s="1015"/>
      <c r="L35" s="1016"/>
      <c r="M35" s="1014"/>
      <c r="N35" s="1014"/>
      <c r="O35" s="1014"/>
      <c r="P35" s="1014"/>
      <c r="Q35" s="1014"/>
      <c r="R35" s="1014"/>
      <c r="S35" s="1014"/>
      <c r="T35" s="1014"/>
      <c r="U35" s="1014"/>
      <c r="V35" s="1014"/>
      <c r="W35" s="1014"/>
      <c r="X35" s="1014"/>
      <c r="Y35" s="1014"/>
      <c r="Z35" s="1014"/>
      <c r="AA35" s="1014"/>
      <c r="AB35" s="1014"/>
      <c r="AC35" s="1014"/>
      <c r="AD35" s="1014"/>
      <c r="AE35" s="1014"/>
      <c r="AF35" s="1014"/>
      <c r="AG35" s="1014"/>
      <c r="AH35" s="1014"/>
      <c r="AI35" s="1014"/>
      <c r="AJ35" s="1014"/>
      <c r="AK35" s="1014"/>
      <c r="AL35" s="1014"/>
      <c r="AM35" s="1017"/>
      <c r="AN35" s="1017"/>
      <c r="AO35" s="1017"/>
      <c r="AP35" s="1017"/>
      <c r="AQ35" s="1017"/>
      <c r="AR35" s="1017"/>
      <c r="AS35" s="1017"/>
      <c r="AT35" s="1017"/>
      <c r="AU35" s="1017"/>
      <c r="AV35" s="1017"/>
      <c r="AW35" s="1017"/>
      <c r="AX35" s="1017"/>
      <c r="AY35" s="1017"/>
      <c r="AZ35" s="1017"/>
      <c r="BA35" s="1017"/>
      <c r="BB35" s="1017"/>
      <c r="BC35" s="1017"/>
      <c r="BD35" s="1017"/>
      <c r="BE35" s="1017"/>
      <c r="BF35" s="1017"/>
      <c r="BG35" s="1017"/>
      <c r="BH35" s="1017"/>
      <c r="BI35" s="1017"/>
      <c r="BJ35" s="1017"/>
      <c r="BK35" s="1017"/>
      <c r="BL35" s="1017"/>
      <c r="BM35" s="1017"/>
      <c r="BN35" s="1017"/>
      <c r="BO35" s="1017"/>
      <c r="BP35" s="1017"/>
      <c r="BQ35" s="1017"/>
      <c r="BR35" s="1017"/>
      <c r="BS35" s="1017"/>
      <c r="BT35" s="1017"/>
      <c r="BU35" s="1017"/>
      <c r="BV35" s="1017"/>
      <c r="BW35" s="1017"/>
      <c r="BX35" s="1017"/>
      <c r="BY35" s="1017"/>
      <c r="BZ35" s="1017"/>
      <c r="CA35" s="1017"/>
    </row>
    <row r="36" spans="1:79" s="522" customFormat="1" ht="12.75" x14ac:dyDescent="0.2">
      <c r="A36" s="1095"/>
      <c r="B36" s="1033">
        <v>22</v>
      </c>
      <c r="C36" s="1653" t="s">
        <v>49</v>
      </c>
      <c r="D36" s="1069"/>
      <c r="E36" s="954"/>
      <c r="F36" s="2023"/>
      <c r="G36" s="1148"/>
      <c r="H36" s="1013"/>
      <c r="I36" s="1014"/>
      <c r="J36" s="1014"/>
      <c r="K36" s="1015"/>
      <c r="L36" s="1016"/>
      <c r="M36" s="1014"/>
      <c r="N36" s="1014"/>
      <c r="O36" s="1014"/>
      <c r="P36" s="1014"/>
      <c r="Q36" s="1014"/>
      <c r="R36" s="1014"/>
      <c r="S36" s="1014"/>
      <c r="T36" s="1014"/>
      <c r="U36" s="1014"/>
      <c r="V36" s="1014"/>
      <c r="W36" s="1014"/>
      <c r="X36" s="1014"/>
      <c r="Y36" s="1014"/>
      <c r="Z36" s="1014"/>
      <c r="AA36" s="1014"/>
      <c r="AB36" s="1014"/>
      <c r="AC36" s="1014"/>
      <c r="AD36" s="1014"/>
      <c r="AE36" s="1014"/>
      <c r="AF36" s="1014"/>
      <c r="AG36" s="1014"/>
      <c r="AH36" s="1014"/>
      <c r="AI36" s="1014"/>
      <c r="AJ36" s="1014"/>
      <c r="AK36" s="1014"/>
      <c r="AL36" s="1014"/>
      <c r="AM36" s="1017"/>
      <c r="AN36" s="1017"/>
      <c r="AO36" s="1017"/>
      <c r="AP36" s="1017"/>
      <c r="AQ36" s="1017"/>
      <c r="AR36" s="1017"/>
      <c r="AS36" s="1017"/>
      <c r="AT36" s="1017"/>
      <c r="AU36" s="1017"/>
      <c r="AV36" s="1017"/>
      <c r="AW36" s="1017"/>
      <c r="AX36" s="1017"/>
      <c r="AY36" s="1017"/>
      <c r="AZ36" s="1017"/>
      <c r="BA36" s="1017"/>
      <c r="BB36" s="1017"/>
      <c r="BC36" s="1017"/>
      <c r="BD36" s="1017"/>
      <c r="BE36" s="1017"/>
      <c r="BF36" s="1017"/>
      <c r="BG36" s="1017"/>
      <c r="BH36" s="1017"/>
      <c r="BI36" s="1017"/>
      <c r="BJ36" s="1017"/>
      <c r="BK36" s="1017"/>
      <c r="BL36" s="1017"/>
      <c r="BM36" s="1017"/>
      <c r="BN36" s="1017"/>
      <c r="BO36" s="1017"/>
      <c r="BP36" s="1017"/>
      <c r="BQ36" s="1017"/>
      <c r="BR36" s="1017"/>
      <c r="BS36" s="1017"/>
      <c r="BT36" s="1017"/>
      <c r="BU36" s="1017"/>
      <c r="BV36" s="1017"/>
      <c r="BW36" s="1017"/>
      <c r="BX36" s="1017"/>
      <c r="BY36" s="1017"/>
      <c r="BZ36" s="1017"/>
      <c r="CA36" s="1017"/>
    </row>
    <row r="37" spans="1:79" s="522" customFormat="1" ht="25.5" x14ac:dyDescent="0.2">
      <c r="A37" s="1686" t="s">
        <v>2063</v>
      </c>
      <c r="B37" s="1688" t="s">
        <v>2076</v>
      </c>
      <c r="C37" s="1689" t="s">
        <v>2077</v>
      </c>
      <c r="D37" s="1690" t="s">
        <v>2078</v>
      </c>
      <c r="E37" s="1698">
        <v>30</v>
      </c>
      <c r="F37" s="2022"/>
      <c r="G37" s="1121">
        <f t="shared" si="2"/>
        <v>0</v>
      </c>
      <c r="H37" s="1013"/>
      <c r="I37" s="1014"/>
      <c r="J37" s="1014"/>
      <c r="K37" s="1015"/>
      <c r="L37" s="1016"/>
      <c r="M37" s="1014"/>
      <c r="N37" s="1014"/>
      <c r="O37" s="1014"/>
      <c r="P37" s="1014"/>
      <c r="Q37" s="1014"/>
      <c r="R37" s="1014"/>
      <c r="S37" s="1014"/>
      <c r="T37" s="1014"/>
      <c r="U37" s="1014"/>
      <c r="V37" s="1014"/>
      <c r="W37" s="1014"/>
      <c r="X37" s="1014"/>
      <c r="Y37" s="1014"/>
      <c r="Z37" s="1014"/>
      <c r="AA37" s="1014"/>
      <c r="AB37" s="1014"/>
      <c r="AC37" s="1014"/>
      <c r="AD37" s="1014"/>
      <c r="AE37" s="1014"/>
      <c r="AF37" s="1014"/>
      <c r="AG37" s="1014"/>
      <c r="AH37" s="1014"/>
      <c r="AI37" s="1014"/>
      <c r="AJ37" s="1014"/>
      <c r="AK37" s="1014"/>
      <c r="AL37" s="1014"/>
      <c r="AM37" s="1017"/>
      <c r="AN37" s="1017"/>
      <c r="AO37" s="1017"/>
      <c r="AP37" s="1017"/>
      <c r="AQ37" s="1017"/>
      <c r="AR37" s="1017"/>
      <c r="AS37" s="1017"/>
      <c r="AT37" s="1017"/>
      <c r="AU37" s="1017"/>
      <c r="AV37" s="1017"/>
      <c r="AW37" s="1017"/>
      <c r="AX37" s="1017"/>
      <c r="AY37" s="1017"/>
      <c r="AZ37" s="1017"/>
      <c r="BA37" s="1017"/>
      <c r="BB37" s="1017"/>
      <c r="BC37" s="1017"/>
      <c r="BD37" s="1017"/>
      <c r="BE37" s="1017"/>
      <c r="BF37" s="1017"/>
      <c r="BG37" s="1017"/>
      <c r="BH37" s="1017"/>
      <c r="BI37" s="1017"/>
      <c r="BJ37" s="1017"/>
      <c r="BK37" s="1017"/>
      <c r="BL37" s="1017"/>
      <c r="BM37" s="1017"/>
      <c r="BN37" s="1017"/>
      <c r="BO37" s="1017"/>
      <c r="BP37" s="1017"/>
      <c r="BQ37" s="1017"/>
      <c r="BR37" s="1017"/>
      <c r="BS37" s="1017"/>
      <c r="BT37" s="1017"/>
      <c r="BU37" s="1017"/>
      <c r="BV37" s="1017"/>
      <c r="BW37" s="1017"/>
      <c r="BX37" s="1017"/>
      <c r="BY37" s="1017"/>
      <c r="BZ37" s="1017"/>
      <c r="CA37" s="1017"/>
    </row>
    <row r="38" spans="1:79" s="522" customFormat="1" ht="12.75" x14ac:dyDescent="0.2">
      <c r="A38" s="1095"/>
      <c r="B38" s="1033">
        <v>23</v>
      </c>
      <c r="C38" s="1653" t="s">
        <v>1527</v>
      </c>
      <c r="D38" s="1069"/>
      <c r="E38" s="954"/>
      <c r="F38" s="2023"/>
      <c r="G38" s="1148"/>
      <c r="H38" s="1013"/>
      <c r="I38" s="1014"/>
      <c r="J38" s="1014"/>
      <c r="K38" s="1015"/>
      <c r="L38" s="1016"/>
      <c r="M38" s="1014"/>
      <c r="N38" s="1014"/>
      <c r="O38" s="1014"/>
      <c r="P38" s="1014"/>
      <c r="Q38" s="1014"/>
      <c r="R38" s="1014"/>
      <c r="S38" s="1014"/>
      <c r="T38" s="1014"/>
      <c r="U38" s="1014"/>
      <c r="V38" s="1014"/>
      <c r="W38" s="1014"/>
      <c r="X38" s="1014"/>
      <c r="Y38" s="1014"/>
      <c r="Z38" s="1014"/>
      <c r="AA38" s="1014"/>
      <c r="AB38" s="1014"/>
      <c r="AC38" s="1014"/>
      <c r="AD38" s="1014"/>
      <c r="AE38" s="1014"/>
      <c r="AF38" s="1014"/>
      <c r="AG38" s="1014"/>
      <c r="AH38" s="1014"/>
      <c r="AI38" s="1014"/>
      <c r="AJ38" s="1014"/>
      <c r="AK38" s="1014"/>
      <c r="AL38" s="1014"/>
      <c r="AM38" s="1017"/>
      <c r="AN38" s="1017"/>
      <c r="AO38" s="1017"/>
      <c r="AP38" s="1017"/>
      <c r="AQ38" s="1017"/>
      <c r="AR38" s="1017"/>
      <c r="AS38" s="1017"/>
      <c r="AT38" s="1017"/>
      <c r="AU38" s="1017"/>
      <c r="AV38" s="1017"/>
      <c r="AW38" s="1017"/>
      <c r="AX38" s="1017"/>
      <c r="AY38" s="1017"/>
      <c r="AZ38" s="1017"/>
      <c r="BA38" s="1017"/>
      <c r="BB38" s="1017"/>
      <c r="BC38" s="1017"/>
      <c r="BD38" s="1017"/>
      <c r="BE38" s="1017"/>
      <c r="BF38" s="1017"/>
      <c r="BG38" s="1017"/>
      <c r="BH38" s="1017"/>
      <c r="BI38" s="1017"/>
      <c r="BJ38" s="1017"/>
      <c r="BK38" s="1017"/>
      <c r="BL38" s="1017"/>
      <c r="BM38" s="1017"/>
      <c r="BN38" s="1017"/>
      <c r="BO38" s="1017"/>
      <c r="BP38" s="1017"/>
      <c r="BQ38" s="1017"/>
      <c r="BR38" s="1017"/>
      <c r="BS38" s="1017"/>
      <c r="BT38" s="1017"/>
      <c r="BU38" s="1017"/>
      <c r="BV38" s="1017"/>
      <c r="BW38" s="1017"/>
      <c r="BX38" s="1017"/>
      <c r="BY38" s="1017"/>
      <c r="BZ38" s="1017"/>
      <c r="CA38" s="1017"/>
    </row>
    <row r="39" spans="1:79" s="522" customFormat="1" ht="63.75" x14ac:dyDescent="0.2">
      <c r="A39" s="1686" t="s">
        <v>2063</v>
      </c>
      <c r="B39" s="1688" t="s">
        <v>2398</v>
      </c>
      <c r="C39" s="1689" t="s">
        <v>2399</v>
      </c>
      <c r="D39" s="1690" t="s">
        <v>2072</v>
      </c>
      <c r="E39" s="1698">
        <v>30</v>
      </c>
      <c r="F39" s="2022"/>
      <c r="G39" s="1121">
        <f t="shared" si="2"/>
        <v>0</v>
      </c>
      <c r="H39" s="1013"/>
      <c r="I39" s="1014"/>
      <c r="J39" s="1014"/>
      <c r="K39" s="1015"/>
      <c r="L39" s="1016"/>
      <c r="M39" s="1014"/>
      <c r="N39" s="1014"/>
      <c r="O39" s="1014"/>
      <c r="P39" s="1014"/>
      <c r="Q39" s="1014"/>
      <c r="R39" s="1014"/>
      <c r="S39" s="1014"/>
      <c r="T39" s="1014"/>
      <c r="U39" s="1014"/>
      <c r="V39" s="1014"/>
      <c r="W39" s="1014"/>
      <c r="X39" s="1014"/>
      <c r="Y39" s="1014"/>
      <c r="Z39" s="1014"/>
      <c r="AA39" s="1014"/>
      <c r="AB39" s="1014"/>
      <c r="AC39" s="1014"/>
      <c r="AD39" s="1014"/>
      <c r="AE39" s="1014"/>
      <c r="AF39" s="1014"/>
      <c r="AG39" s="1014"/>
      <c r="AH39" s="1014"/>
      <c r="AI39" s="1014"/>
      <c r="AJ39" s="1014"/>
      <c r="AK39" s="1014"/>
      <c r="AL39" s="1014"/>
      <c r="AM39" s="1017"/>
      <c r="AN39" s="1017"/>
      <c r="AO39" s="1017"/>
      <c r="AP39" s="1017"/>
      <c r="AQ39" s="1017"/>
      <c r="AR39" s="1017"/>
      <c r="AS39" s="1017"/>
      <c r="AT39" s="1017"/>
      <c r="AU39" s="1017"/>
      <c r="AV39" s="1017"/>
      <c r="AW39" s="1017"/>
      <c r="AX39" s="1017"/>
      <c r="AY39" s="1017"/>
      <c r="AZ39" s="1017"/>
      <c r="BA39" s="1017"/>
      <c r="BB39" s="1017"/>
      <c r="BC39" s="1017"/>
      <c r="BD39" s="1017"/>
      <c r="BE39" s="1017"/>
      <c r="BF39" s="1017"/>
      <c r="BG39" s="1017"/>
      <c r="BH39" s="1017"/>
      <c r="BI39" s="1017"/>
      <c r="BJ39" s="1017"/>
      <c r="BK39" s="1017"/>
      <c r="BL39" s="1017"/>
      <c r="BM39" s="1017"/>
      <c r="BN39" s="1017"/>
      <c r="BO39" s="1017"/>
      <c r="BP39" s="1017"/>
      <c r="BQ39" s="1017"/>
      <c r="BR39" s="1017"/>
      <c r="BS39" s="1017"/>
      <c r="BT39" s="1017"/>
      <c r="BU39" s="1017"/>
      <c r="BV39" s="1017"/>
      <c r="BW39" s="1017"/>
      <c r="BX39" s="1017"/>
      <c r="BY39" s="1017"/>
      <c r="BZ39" s="1017"/>
      <c r="CA39" s="1017"/>
    </row>
    <row r="40" spans="1:79" s="522" customFormat="1" ht="12.75" x14ac:dyDescent="0.2">
      <c r="A40" s="1095"/>
      <c r="B40" s="1033">
        <v>24</v>
      </c>
      <c r="C40" s="1653" t="s">
        <v>555</v>
      </c>
      <c r="D40" s="1069"/>
      <c r="E40" s="954"/>
      <c r="F40" s="2023"/>
      <c r="G40" s="1148"/>
      <c r="H40" s="1013"/>
      <c r="I40" s="1014"/>
      <c r="J40" s="1014"/>
      <c r="K40" s="1015"/>
      <c r="L40" s="1016"/>
      <c r="M40" s="1014"/>
      <c r="N40" s="1014"/>
      <c r="O40" s="1014"/>
      <c r="P40" s="1014"/>
      <c r="Q40" s="1014"/>
      <c r="R40" s="1014"/>
      <c r="S40" s="1014"/>
      <c r="T40" s="1014"/>
      <c r="U40" s="1014"/>
      <c r="V40" s="1014"/>
      <c r="W40" s="1014"/>
      <c r="X40" s="1014"/>
      <c r="Y40" s="1014"/>
      <c r="Z40" s="1014"/>
      <c r="AA40" s="1014"/>
      <c r="AB40" s="1014"/>
      <c r="AC40" s="1014"/>
      <c r="AD40" s="1014"/>
      <c r="AE40" s="1014"/>
      <c r="AF40" s="1014"/>
      <c r="AG40" s="1014"/>
      <c r="AH40" s="1014"/>
      <c r="AI40" s="1014"/>
      <c r="AJ40" s="1014"/>
      <c r="AK40" s="1014"/>
      <c r="AL40" s="1014"/>
      <c r="AM40" s="1017"/>
      <c r="AN40" s="1017"/>
      <c r="AO40" s="1017"/>
      <c r="AP40" s="1017"/>
      <c r="AQ40" s="1017"/>
      <c r="AR40" s="1017"/>
      <c r="AS40" s="1017"/>
      <c r="AT40" s="1017"/>
      <c r="AU40" s="1017"/>
      <c r="AV40" s="1017"/>
      <c r="AW40" s="1017"/>
      <c r="AX40" s="1017"/>
      <c r="AY40" s="1017"/>
      <c r="AZ40" s="1017"/>
      <c r="BA40" s="1017"/>
      <c r="BB40" s="1017"/>
      <c r="BC40" s="1017"/>
      <c r="BD40" s="1017"/>
      <c r="BE40" s="1017"/>
      <c r="BF40" s="1017"/>
      <c r="BG40" s="1017"/>
      <c r="BH40" s="1017"/>
      <c r="BI40" s="1017"/>
      <c r="BJ40" s="1017"/>
      <c r="BK40" s="1017"/>
      <c r="BL40" s="1017"/>
      <c r="BM40" s="1017"/>
      <c r="BN40" s="1017"/>
      <c r="BO40" s="1017"/>
      <c r="BP40" s="1017"/>
      <c r="BQ40" s="1017"/>
      <c r="BR40" s="1017"/>
      <c r="BS40" s="1017"/>
      <c r="BT40" s="1017"/>
      <c r="BU40" s="1017"/>
      <c r="BV40" s="1017"/>
      <c r="BW40" s="1017"/>
      <c r="BX40" s="1017"/>
      <c r="BY40" s="1017"/>
      <c r="BZ40" s="1017"/>
      <c r="CA40" s="1017"/>
    </row>
    <row r="41" spans="1:79" s="522" customFormat="1" ht="63.75" x14ac:dyDescent="0.2">
      <c r="A41" s="1686" t="s">
        <v>2063</v>
      </c>
      <c r="B41" s="1688" t="s">
        <v>2316</v>
      </c>
      <c r="C41" s="1689" t="s">
        <v>2401</v>
      </c>
      <c r="D41" s="1690" t="s">
        <v>2072</v>
      </c>
      <c r="E41" s="1698">
        <v>3</v>
      </c>
      <c r="F41" s="2022"/>
      <c r="G41" s="1121">
        <f t="shared" si="2"/>
        <v>0</v>
      </c>
      <c r="H41" s="1013"/>
      <c r="I41" s="1014"/>
      <c r="J41" s="1014"/>
      <c r="K41" s="1015"/>
      <c r="L41" s="1016"/>
      <c r="M41" s="1014"/>
      <c r="N41" s="1014"/>
      <c r="O41" s="1014"/>
      <c r="P41" s="1014"/>
      <c r="Q41" s="1014"/>
      <c r="R41" s="1014"/>
      <c r="S41" s="1014"/>
      <c r="T41" s="1014"/>
      <c r="U41" s="1014"/>
      <c r="V41" s="1014"/>
      <c r="W41" s="1014"/>
      <c r="X41" s="1014"/>
      <c r="Y41" s="1014"/>
      <c r="Z41" s="1014"/>
      <c r="AA41" s="1014"/>
      <c r="AB41" s="1014"/>
      <c r="AC41" s="1014"/>
      <c r="AD41" s="1014"/>
      <c r="AE41" s="1014"/>
      <c r="AF41" s="1014"/>
      <c r="AG41" s="1014"/>
      <c r="AH41" s="1014"/>
      <c r="AI41" s="1014"/>
      <c r="AJ41" s="1014"/>
      <c r="AK41" s="1014"/>
      <c r="AL41" s="1014"/>
      <c r="AM41" s="1017"/>
      <c r="AN41" s="1017"/>
      <c r="AO41" s="1017"/>
      <c r="AP41" s="1017"/>
      <c r="AQ41" s="1017"/>
      <c r="AR41" s="1017"/>
      <c r="AS41" s="1017"/>
      <c r="AT41" s="1017"/>
      <c r="AU41" s="1017"/>
      <c r="AV41" s="1017"/>
      <c r="AW41" s="1017"/>
      <c r="AX41" s="1017"/>
      <c r="AY41" s="1017"/>
      <c r="AZ41" s="1017"/>
      <c r="BA41" s="1017"/>
      <c r="BB41" s="1017"/>
      <c r="BC41" s="1017"/>
      <c r="BD41" s="1017"/>
      <c r="BE41" s="1017"/>
      <c r="BF41" s="1017"/>
      <c r="BG41" s="1017"/>
      <c r="BH41" s="1017"/>
      <c r="BI41" s="1017"/>
      <c r="BJ41" s="1017"/>
      <c r="BK41" s="1017"/>
      <c r="BL41" s="1017"/>
      <c r="BM41" s="1017"/>
      <c r="BN41" s="1017"/>
      <c r="BO41" s="1017"/>
      <c r="BP41" s="1017"/>
      <c r="BQ41" s="1017"/>
      <c r="BR41" s="1017"/>
      <c r="BS41" s="1017"/>
      <c r="BT41" s="1017"/>
      <c r="BU41" s="1017"/>
      <c r="BV41" s="1017"/>
      <c r="BW41" s="1017"/>
      <c r="BX41" s="1017"/>
      <c r="BY41" s="1017"/>
      <c r="BZ41" s="1017"/>
      <c r="CA41" s="1017"/>
    </row>
    <row r="42" spans="1:79" s="522" customFormat="1" ht="63.75" x14ac:dyDescent="0.2">
      <c r="A42" s="1686" t="s">
        <v>2067</v>
      </c>
      <c r="B42" s="1688" t="s">
        <v>2318</v>
      </c>
      <c r="C42" s="1689" t="s">
        <v>2402</v>
      </c>
      <c r="D42" s="1690" t="s">
        <v>2072</v>
      </c>
      <c r="E42" s="1698">
        <v>155</v>
      </c>
      <c r="F42" s="2022"/>
      <c r="G42" s="1121">
        <f t="shared" si="2"/>
        <v>0</v>
      </c>
      <c r="H42" s="1013"/>
      <c r="I42" s="1014"/>
      <c r="J42" s="1014"/>
      <c r="K42" s="1015"/>
      <c r="L42" s="1016"/>
      <c r="M42" s="1014"/>
      <c r="N42" s="1014"/>
      <c r="O42" s="1014"/>
      <c r="P42" s="1014"/>
      <c r="Q42" s="1014"/>
      <c r="R42" s="1014"/>
      <c r="S42" s="1014"/>
      <c r="T42" s="1014"/>
      <c r="U42" s="1014"/>
      <c r="V42" s="1014"/>
      <c r="W42" s="1014"/>
      <c r="X42" s="1014"/>
      <c r="Y42" s="1014"/>
      <c r="Z42" s="1014"/>
      <c r="AA42" s="1014"/>
      <c r="AB42" s="1014"/>
      <c r="AC42" s="1014"/>
      <c r="AD42" s="1014"/>
      <c r="AE42" s="1014"/>
      <c r="AF42" s="1014"/>
      <c r="AG42" s="1014"/>
      <c r="AH42" s="1014"/>
      <c r="AI42" s="1014"/>
      <c r="AJ42" s="1014"/>
      <c r="AK42" s="1014"/>
      <c r="AL42" s="1014"/>
      <c r="AM42" s="1017"/>
      <c r="AN42" s="1017"/>
      <c r="AO42" s="1017"/>
      <c r="AP42" s="1017"/>
      <c r="AQ42" s="1017"/>
      <c r="AR42" s="1017"/>
      <c r="AS42" s="1017"/>
      <c r="AT42" s="1017"/>
      <c r="AU42" s="1017"/>
      <c r="AV42" s="1017"/>
      <c r="AW42" s="1017"/>
      <c r="AX42" s="1017"/>
      <c r="AY42" s="1017"/>
      <c r="AZ42" s="1017"/>
      <c r="BA42" s="1017"/>
      <c r="BB42" s="1017"/>
      <c r="BC42" s="1017"/>
      <c r="BD42" s="1017"/>
      <c r="BE42" s="1017"/>
      <c r="BF42" s="1017"/>
      <c r="BG42" s="1017"/>
      <c r="BH42" s="1017"/>
      <c r="BI42" s="1017"/>
      <c r="BJ42" s="1017"/>
      <c r="BK42" s="1017"/>
      <c r="BL42" s="1017"/>
      <c r="BM42" s="1017"/>
      <c r="BN42" s="1017"/>
      <c r="BO42" s="1017"/>
      <c r="BP42" s="1017"/>
      <c r="BQ42" s="1017"/>
      <c r="BR42" s="1017"/>
      <c r="BS42" s="1017"/>
      <c r="BT42" s="1017"/>
      <c r="BU42" s="1017"/>
      <c r="BV42" s="1017"/>
      <c r="BW42" s="1017"/>
      <c r="BX42" s="1017"/>
      <c r="BY42" s="1017"/>
      <c r="BZ42" s="1017"/>
      <c r="CA42" s="1017"/>
    </row>
    <row r="43" spans="1:79" s="522" customFormat="1" ht="51" x14ac:dyDescent="0.2">
      <c r="A43" s="1686" t="s">
        <v>2074</v>
      </c>
      <c r="B43" s="1688" t="s">
        <v>2400</v>
      </c>
      <c r="C43" s="1689" t="s">
        <v>2403</v>
      </c>
      <c r="D43" s="1690" t="s">
        <v>2072</v>
      </c>
      <c r="E43" s="1698">
        <v>15</v>
      </c>
      <c r="F43" s="2022"/>
      <c r="G43" s="1121">
        <f t="shared" si="2"/>
        <v>0</v>
      </c>
      <c r="H43" s="1013"/>
      <c r="I43" s="1014"/>
      <c r="J43" s="1014"/>
      <c r="K43" s="1015"/>
      <c r="L43" s="1016"/>
      <c r="M43" s="1014"/>
      <c r="N43" s="1014"/>
      <c r="O43" s="1014"/>
      <c r="P43" s="1014"/>
      <c r="Q43" s="1014"/>
      <c r="R43" s="1014"/>
      <c r="S43" s="1014"/>
      <c r="T43" s="1014"/>
      <c r="U43" s="1014"/>
      <c r="V43" s="1014"/>
      <c r="W43" s="1014"/>
      <c r="X43" s="1014"/>
      <c r="Y43" s="1014"/>
      <c r="Z43" s="1014"/>
      <c r="AA43" s="1014"/>
      <c r="AB43" s="1014"/>
      <c r="AC43" s="1014"/>
      <c r="AD43" s="1014"/>
      <c r="AE43" s="1014"/>
      <c r="AF43" s="1014"/>
      <c r="AG43" s="1014"/>
      <c r="AH43" s="1014"/>
      <c r="AI43" s="1014"/>
      <c r="AJ43" s="1014"/>
      <c r="AK43" s="1014"/>
      <c r="AL43" s="1014"/>
      <c r="AM43" s="1017"/>
      <c r="AN43" s="1017"/>
      <c r="AO43" s="1017"/>
      <c r="AP43" s="1017"/>
      <c r="AQ43" s="1017"/>
      <c r="AR43" s="1017"/>
      <c r="AS43" s="1017"/>
      <c r="AT43" s="1017"/>
      <c r="AU43" s="1017"/>
      <c r="AV43" s="1017"/>
      <c r="AW43" s="1017"/>
      <c r="AX43" s="1017"/>
      <c r="AY43" s="1017"/>
      <c r="AZ43" s="1017"/>
      <c r="BA43" s="1017"/>
      <c r="BB43" s="1017"/>
      <c r="BC43" s="1017"/>
      <c r="BD43" s="1017"/>
      <c r="BE43" s="1017"/>
      <c r="BF43" s="1017"/>
      <c r="BG43" s="1017"/>
      <c r="BH43" s="1017"/>
      <c r="BI43" s="1017"/>
      <c r="BJ43" s="1017"/>
      <c r="BK43" s="1017"/>
      <c r="BL43" s="1017"/>
      <c r="BM43" s="1017"/>
      <c r="BN43" s="1017"/>
      <c r="BO43" s="1017"/>
      <c r="BP43" s="1017"/>
      <c r="BQ43" s="1017"/>
      <c r="BR43" s="1017"/>
      <c r="BS43" s="1017"/>
      <c r="BT43" s="1017"/>
      <c r="BU43" s="1017"/>
      <c r="BV43" s="1017"/>
      <c r="BW43" s="1017"/>
      <c r="BX43" s="1017"/>
      <c r="BY43" s="1017"/>
      <c r="BZ43" s="1017"/>
      <c r="CA43" s="1017"/>
    </row>
    <row r="44" spans="1:79" s="1018" customFormat="1" ht="12.75" x14ac:dyDescent="0.2">
      <c r="A44" s="1095"/>
      <c r="B44" s="1033">
        <v>25</v>
      </c>
      <c r="C44" s="1651" t="s">
        <v>63</v>
      </c>
      <c r="D44" s="1069"/>
      <c r="E44" s="954"/>
      <c r="F44" s="2023"/>
      <c r="G44" s="1148"/>
    </row>
    <row r="45" spans="1:79" s="1018" customFormat="1" ht="51" x14ac:dyDescent="0.2">
      <c r="A45" s="1097" t="s">
        <v>2063</v>
      </c>
      <c r="B45" s="1036" t="s">
        <v>2322</v>
      </c>
      <c r="C45" s="1034" t="s">
        <v>2408</v>
      </c>
      <c r="D45" s="1037" t="s">
        <v>2078</v>
      </c>
      <c r="E45" s="1696">
        <v>80</v>
      </c>
      <c r="F45" s="2022"/>
      <c r="G45" s="1121">
        <f t="shared" si="2"/>
        <v>0</v>
      </c>
    </row>
    <row r="46" spans="1:79" s="1018" customFormat="1" ht="38.25" x14ac:dyDescent="0.2">
      <c r="A46" s="1687" t="s">
        <v>2067</v>
      </c>
      <c r="B46" s="1681" t="s">
        <v>2324</v>
      </c>
      <c r="C46" s="1682" t="s">
        <v>2325</v>
      </c>
      <c r="D46" s="1683" t="s">
        <v>2078</v>
      </c>
      <c r="E46" s="1699">
        <v>80</v>
      </c>
      <c r="F46" s="2022"/>
      <c r="G46" s="1121">
        <f t="shared" si="2"/>
        <v>0</v>
      </c>
    </row>
    <row r="47" spans="1:79" s="1018" customFormat="1" ht="63.75" x14ac:dyDescent="0.2">
      <c r="A47" s="1687" t="s">
        <v>2074</v>
      </c>
      <c r="B47" s="1681" t="s">
        <v>2404</v>
      </c>
      <c r="C47" s="1682" t="s">
        <v>2409</v>
      </c>
      <c r="D47" s="1683" t="s">
        <v>2072</v>
      </c>
      <c r="E47" s="1699">
        <v>63</v>
      </c>
      <c r="F47" s="2022"/>
      <c r="G47" s="1121">
        <f t="shared" si="2"/>
        <v>0</v>
      </c>
    </row>
    <row r="48" spans="1:79" s="1018" customFormat="1" ht="38.25" x14ac:dyDescent="0.2">
      <c r="A48" s="1687" t="s">
        <v>2089</v>
      </c>
      <c r="B48" s="1681" t="s">
        <v>2405</v>
      </c>
      <c r="C48" s="1682" t="s">
        <v>2410</v>
      </c>
      <c r="D48" s="1683" t="s">
        <v>2072</v>
      </c>
      <c r="E48" s="1699">
        <v>34</v>
      </c>
      <c r="F48" s="2022"/>
      <c r="G48" s="1121">
        <f t="shared" si="2"/>
        <v>0</v>
      </c>
    </row>
    <row r="49" spans="1:7" s="1018" customFormat="1" ht="25.5" x14ac:dyDescent="0.2">
      <c r="A49" s="1687" t="s">
        <v>2091</v>
      </c>
      <c r="B49" s="1681" t="s">
        <v>2406</v>
      </c>
      <c r="C49" s="1682" t="s">
        <v>2407</v>
      </c>
      <c r="D49" s="1683" t="s">
        <v>2078</v>
      </c>
      <c r="E49" s="1699">
        <v>100</v>
      </c>
      <c r="F49" s="2022"/>
      <c r="G49" s="1121">
        <f t="shared" si="2"/>
        <v>0</v>
      </c>
    </row>
    <row r="50" spans="1:7" s="1018" customFormat="1" ht="12.75" x14ac:dyDescent="0.2">
      <c r="A50" s="1095"/>
      <c r="B50" s="1033">
        <v>26</v>
      </c>
      <c r="C50" s="1653" t="s">
        <v>331</v>
      </c>
      <c r="D50" s="1069"/>
      <c r="E50" s="954"/>
      <c r="F50" s="2023"/>
      <c r="G50" s="1148"/>
    </row>
    <row r="51" spans="1:7" s="1018" customFormat="1" ht="89.25" x14ac:dyDescent="0.2">
      <c r="A51" s="1687" t="s">
        <v>2063</v>
      </c>
      <c r="B51" s="1681" t="s">
        <v>2411</v>
      </c>
      <c r="C51" s="1682" t="s">
        <v>2413</v>
      </c>
      <c r="D51" s="1683" t="s">
        <v>2082</v>
      </c>
      <c r="E51" s="1699">
        <v>10</v>
      </c>
      <c r="F51" s="2022"/>
      <c r="G51" s="1121">
        <f t="shared" ref="G51:G59" si="3">ROUND(E51*F51,2)</f>
        <v>0</v>
      </c>
    </row>
    <row r="52" spans="1:7" s="1018" customFormat="1" ht="51" x14ac:dyDescent="0.2">
      <c r="A52" s="1687" t="s">
        <v>2067</v>
      </c>
      <c r="B52" s="1681" t="s">
        <v>2412</v>
      </c>
      <c r="C52" s="1682" t="s">
        <v>2414</v>
      </c>
      <c r="D52" s="1683" t="s">
        <v>2066</v>
      </c>
      <c r="E52" s="1699">
        <v>2</v>
      </c>
      <c r="F52" s="2022"/>
      <c r="G52" s="1121">
        <f t="shared" si="3"/>
        <v>0</v>
      </c>
    </row>
    <row r="53" spans="1:7" s="1018" customFormat="1" ht="12.75" x14ac:dyDescent="0.2">
      <c r="A53" s="1095"/>
      <c r="B53" s="1033">
        <v>27</v>
      </c>
      <c r="C53" s="1653" t="s">
        <v>500</v>
      </c>
      <c r="D53" s="1069"/>
      <c r="E53" s="954"/>
      <c r="F53" s="2023"/>
      <c r="G53" s="1148"/>
    </row>
    <row r="54" spans="1:7" s="1018" customFormat="1" ht="12.75" x14ac:dyDescent="0.2">
      <c r="A54" s="1687" t="s">
        <v>2063</v>
      </c>
      <c r="B54" s="1681" t="s">
        <v>2328</v>
      </c>
      <c r="C54" s="1682" t="s">
        <v>2415</v>
      </c>
      <c r="D54" s="1683" t="s">
        <v>2329</v>
      </c>
      <c r="E54" s="1699">
        <v>1400</v>
      </c>
      <c r="F54" s="2022"/>
      <c r="G54" s="1121">
        <f t="shared" si="3"/>
        <v>0</v>
      </c>
    </row>
    <row r="55" spans="1:7" s="1018" customFormat="1" ht="12.75" x14ac:dyDescent="0.2">
      <c r="A55" s="1687" t="s">
        <v>2067</v>
      </c>
      <c r="B55" s="1681" t="s">
        <v>2331</v>
      </c>
      <c r="C55" s="1682" t="s">
        <v>2332</v>
      </c>
      <c r="D55" s="1683" t="s">
        <v>2329</v>
      </c>
      <c r="E55" s="1699">
        <v>1400</v>
      </c>
      <c r="F55" s="2022"/>
      <c r="G55" s="1121">
        <f t="shared" si="3"/>
        <v>0</v>
      </c>
    </row>
    <row r="56" spans="1:7" s="1018" customFormat="1" ht="12.75" x14ac:dyDescent="0.2">
      <c r="A56" s="1095"/>
      <c r="B56" s="1033">
        <v>28</v>
      </c>
      <c r="C56" s="1653" t="s">
        <v>363</v>
      </c>
      <c r="D56" s="1069"/>
      <c r="E56" s="954"/>
      <c r="F56" s="2023"/>
      <c r="G56" s="1148"/>
    </row>
    <row r="57" spans="1:7" s="1018" customFormat="1" ht="63.75" x14ac:dyDescent="0.2">
      <c r="A57" s="1687" t="s">
        <v>2063</v>
      </c>
      <c r="B57" s="1681" t="s">
        <v>2416</v>
      </c>
      <c r="C57" s="1682" t="s">
        <v>2417</v>
      </c>
      <c r="D57" s="1683" t="s">
        <v>2082</v>
      </c>
      <c r="E57" s="1699">
        <v>10</v>
      </c>
      <c r="F57" s="2022"/>
      <c r="G57" s="1121">
        <f t="shared" si="3"/>
        <v>0</v>
      </c>
    </row>
    <row r="58" spans="1:7" s="1018" customFormat="1" ht="12.75" x14ac:dyDescent="0.2">
      <c r="A58" s="1095"/>
      <c r="B58" s="1033">
        <v>29</v>
      </c>
      <c r="C58" s="1653" t="s">
        <v>2418</v>
      </c>
      <c r="D58" s="1069"/>
      <c r="E58" s="954"/>
      <c r="F58" s="2023"/>
      <c r="G58" s="1148"/>
    </row>
    <row r="59" spans="1:7" s="1018" customFormat="1" ht="12.75" x14ac:dyDescent="0.2">
      <c r="A59" s="1687" t="s">
        <v>2063</v>
      </c>
      <c r="B59" s="1681" t="s">
        <v>2419</v>
      </c>
      <c r="C59" s="1682" t="s">
        <v>2420</v>
      </c>
      <c r="D59" s="1683" t="s">
        <v>2066</v>
      </c>
      <c r="E59" s="1699">
        <v>1</v>
      </c>
      <c r="F59" s="2022"/>
      <c r="G59" s="1121">
        <f t="shared" si="3"/>
        <v>0</v>
      </c>
    </row>
    <row r="60" spans="1:7" s="1018" customFormat="1" ht="12.75" x14ac:dyDescent="0.2">
      <c r="A60" s="1094">
        <v>2</v>
      </c>
      <c r="B60" s="947"/>
      <c r="C60" s="948" t="s">
        <v>2421</v>
      </c>
      <c r="D60" s="1068"/>
      <c r="E60" s="1695"/>
      <c r="F60" s="1024"/>
      <c r="G60" s="949">
        <f>SUM(G33:G59)</f>
        <v>0</v>
      </c>
    </row>
    <row r="61" spans="1:7" s="1018" customFormat="1" ht="12.75" x14ac:dyDescent="0.2">
      <c r="A61" s="1098"/>
      <c r="D61" s="1085"/>
      <c r="E61" s="1122"/>
      <c r="F61" s="1026"/>
      <c r="G61" s="1122"/>
    </row>
    <row r="62" spans="1:7" s="1018" customFormat="1" ht="12.75" x14ac:dyDescent="0.2">
      <c r="A62" s="1094">
        <v>3</v>
      </c>
      <c r="B62" s="947"/>
      <c r="C62" s="948" t="s">
        <v>2422</v>
      </c>
      <c r="D62" s="1068"/>
      <c r="E62" s="1695"/>
      <c r="F62" s="1024"/>
      <c r="G62" s="949"/>
    </row>
    <row r="63" spans="1:7" s="1018" customFormat="1" ht="12.75" x14ac:dyDescent="0.2">
      <c r="A63" s="1095"/>
      <c r="B63" s="1033">
        <v>31</v>
      </c>
      <c r="C63" s="1651" t="s">
        <v>353</v>
      </c>
      <c r="D63" s="1069"/>
      <c r="E63" s="954"/>
      <c r="F63" s="1032"/>
      <c r="G63" s="956"/>
    </row>
    <row r="64" spans="1:7" s="1018" customFormat="1" ht="12.75" x14ac:dyDescent="0.2">
      <c r="A64" s="1103" t="s">
        <v>2063</v>
      </c>
      <c r="B64" s="1103" t="s">
        <v>2335</v>
      </c>
      <c r="C64" s="1104" t="s">
        <v>2336</v>
      </c>
      <c r="D64" s="1105" t="s">
        <v>2078</v>
      </c>
      <c r="E64" s="1694">
        <v>40</v>
      </c>
      <c r="F64" s="2022"/>
      <c r="G64" s="1121">
        <f t="shared" ref="G64" si="4">ROUND(E64*F64,2)</f>
        <v>0</v>
      </c>
    </row>
    <row r="65" spans="1:7" s="1018" customFormat="1" ht="38.25" x14ac:dyDescent="0.2">
      <c r="A65" s="1103" t="s">
        <v>2067</v>
      </c>
      <c r="B65" s="1103" t="s">
        <v>2423</v>
      </c>
      <c r="C65" s="1104" t="s">
        <v>2430</v>
      </c>
      <c r="D65" s="1105" t="s">
        <v>2078</v>
      </c>
      <c r="E65" s="1694">
        <v>85</v>
      </c>
      <c r="F65" s="2022"/>
      <c r="G65" s="1121">
        <f t="shared" ref="G65:G93" si="5">ROUND(E65*F65,2)</f>
        <v>0</v>
      </c>
    </row>
    <row r="66" spans="1:7" s="1018" customFormat="1" ht="12.75" x14ac:dyDescent="0.2">
      <c r="A66" s="1103" t="s">
        <v>2074</v>
      </c>
      <c r="B66" s="1103" t="s">
        <v>2424</v>
      </c>
      <c r="C66" s="1104" t="s">
        <v>2425</v>
      </c>
      <c r="D66" s="1105" t="s">
        <v>2078</v>
      </c>
      <c r="E66" s="1694">
        <v>40</v>
      </c>
      <c r="F66" s="2022"/>
      <c r="G66" s="1121">
        <f t="shared" si="5"/>
        <v>0</v>
      </c>
    </row>
    <row r="67" spans="1:7" s="1018" customFormat="1" ht="25.5" x14ac:dyDescent="0.2">
      <c r="A67" s="1103" t="s">
        <v>2089</v>
      </c>
      <c r="B67" s="1103" t="s">
        <v>2426</v>
      </c>
      <c r="C67" s="1104" t="s">
        <v>2431</v>
      </c>
      <c r="D67" s="1105" t="s">
        <v>2078</v>
      </c>
      <c r="E67" s="1694">
        <v>13</v>
      </c>
      <c r="F67" s="2022"/>
      <c r="G67" s="1121">
        <f t="shared" si="5"/>
        <v>0</v>
      </c>
    </row>
    <row r="68" spans="1:7" s="1018" customFormat="1" ht="38.25" x14ac:dyDescent="0.2">
      <c r="A68" s="1103" t="s">
        <v>2091</v>
      </c>
      <c r="B68" s="1103" t="s">
        <v>2202</v>
      </c>
      <c r="C68" s="1104" t="s">
        <v>2432</v>
      </c>
      <c r="D68" s="1105" t="s">
        <v>2078</v>
      </c>
      <c r="E68" s="1694">
        <v>78</v>
      </c>
      <c r="F68" s="2022"/>
      <c r="G68" s="1121">
        <f t="shared" si="5"/>
        <v>0</v>
      </c>
    </row>
    <row r="69" spans="1:7" s="1018" customFormat="1" ht="51" x14ac:dyDescent="0.2">
      <c r="A69" s="1103" t="s">
        <v>2110</v>
      </c>
      <c r="B69" s="1103" t="s">
        <v>2173</v>
      </c>
      <c r="C69" s="1104" t="s">
        <v>2433</v>
      </c>
      <c r="D69" s="1105" t="s">
        <v>2078</v>
      </c>
      <c r="E69" s="1694">
        <v>25</v>
      </c>
      <c r="F69" s="2022"/>
      <c r="G69" s="1121">
        <f t="shared" si="5"/>
        <v>0</v>
      </c>
    </row>
    <row r="70" spans="1:7" s="1018" customFormat="1" ht="51" x14ac:dyDescent="0.2">
      <c r="A70" s="1103" t="s">
        <v>2188</v>
      </c>
      <c r="B70" s="1103" t="s">
        <v>2427</v>
      </c>
      <c r="C70" s="1104" t="s">
        <v>2434</v>
      </c>
      <c r="D70" s="1105" t="s">
        <v>2078</v>
      </c>
      <c r="E70" s="1694">
        <v>13</v>
      </c>
      <c r="F70" s="2022"/>
      <c r="G70" s="1121">
        <f t="shared" si="5"/>
        <v>0</v>
      </c>
    </row>
    <row r="71" spans="1:7" s="1018" customFormat="1" ht="76.5" x14ac:dyDescent="0.2">
      <c r="A71" s="1103" t="s">
        <v>2190</v>
      </c>
      <c r="B71" s="1103" t="s">
        <v>2428</v>
      </c>
      <c r="C71" s="1104" t="s">
        <v>2435</v>
      </c>
      <c r="D71" s="1105" t="s">
        <v>2078</v>
      </c>
      <c r="E71" s="1694">
        <v>130</v>
      </c>
      <c r="F71" s="2022"/>
      <c r="G71" s="1121">
        <f t="shared" si="5"/>
        <v>0</v>
      </c>
    </row>
    <row r="72" spans="1:7" s="1018" customFormat="1" ht="51" x14ac:dyDescent="0.2">
      <c r="A72" s="1103" t="s">
        <v>2192</v>
      </c>
      <c r="B72" s="1103" t="s">
        <v>2429</v>
      </c>
      <c r="C72" s="1104" t="s">
        <v>2436</v>
      </c>
      <c r="D72" s="1105" t="s">
        <v>2078</v>
      </c>
      <c r="E72" s="1694">
        <v>50</v>
      </c>
      <c r="F72" s="2022"/>
      <c r="G72" s="1121">
        <f t="shared" si="5"/>
        <v>0</v>
      </c>
    </row>
    <row r="73" spans="1:7" s="1018" customFormat="1" ht="12.75" x14ac:dyDescent="0.2">
      <c r="A73" s="1095"/>
      <c r="B73" s="1033">
        <v>32</v>
      </c>
      <c r="C73" s="1651" t="s">
        <v>348</v>
      </c>
      <c r="D73" s="1069"/>
      <c r="E73" s="954"/>
      <c r="F73" s="2023"/>
      <c r="G73" s="1148"/>
    </row>
    <row r="74" spans="1:7" s="1018" customFormat="1" ht="51" x14ac:dyDescent="0.2">
      <c r="A74" s="1103" t="s">
        <v>2063</v>
      </c>
      <c r="B74" s="1103" t="s">
        <v>2340</v>
      </c>
      <c r="C74" s="1104" t="s">
        <v>2341</v>
      </c>
      <c r="D74" s="1105" t="s">
        <v>2095</v>
      </c>
      <c r="E74" s="1694">
        <v>1280</v>
      </c>
      <c r="F74" s="2022"/>
      <c r="G74" s="1121">
        <f t="shared" si="5"/>
        <v>0</v>
      </c>
    </row>
    <row r="75" spans="1:7" s="1018" customFormat="1" ht="51" x14ac:dyDescent="0.2">
      <c r="A75" s="1103" t="s">
        <v>2067</v>
      </c>
      <c r="B75" s="1103" t="s">
        <v>2096</v>
      </c>
      <c r="C75" s="1104" t="s">
        <v>2437</v>
      </c>
      <c r="D75" s="1105" t="s">
        <v>2095</v>
      </c>
      <c r="E75" s="1694">
        <v>15850</v>
      </c>
      <c r="F75" s="2022"/>
      <c r="G75" s="1121">
        <f t="shared" si="5"/>
        <v>0</v>
      </c>
    </row>
    <row r="76" spans="1:7" s="1018" customFormat="1" ht="12.75" x14ac:dyDescent="0.2">
      <c r="A76" s="1095"/>
      <c r="B76" s="1033">
        <v>33</v>
      </c>
      <c r="C76" s="1663" t="s">
        <v>503</v>
      </c>
      <c r="D76" s="1069"/>
      <c r="E76" s="954"/>
      <c r="F76" s="2023"/>
      <c r="G76" s="1148"/>
    </row>
    <row r="77" spans="1:7" s="1018" customFormat="1" ht="38.25" x14ac:dyDescent="0.2">
      <c r="A77" s="1103" t="s">
        <v>2063</v>
      </c>
      <c r="B77" s="1103" t="s">
        <v>2099</v>
      </c>
      <c r="C77" s="1104" t="s">
        <v>2439</v>
      </c>
      <c r="D77" s="1105" t="s">
        <v>2072</v>
      </c>
      <c r="E77" s="1694">
        <v>1.5</v>
      </c>
      <c r="F77" s="2022"/>
      <c r="G77" s="1121">
        <f t="shared" si="5"/>
        <v>0</v>
      </c>
    </row>
    <row r="78" spans="1:7" s="1018" customFormat="1" ht="76.5" x14ac:dyDescent="0.2">
      <c r="A78" s="1103" t="s">
        <v>2067</v>
      </c>
      <c r="B78" s="1103" t="s">
        <v>2179</v>
      </c>
      <c r="C78" s="1104" t="s">
        <v>2440</v>
      </c>
      <c r="D78" s="1105" t="s">
        <v>2072</v>
      </c>
      <c r="E78" s="1694">
        <v>9</v>
      </c>
      <c r="F78" s="2022"/>
      <c r="G78" s="1121">
        <f t="shared" si="5"/>
        <v>0</v>
      </c>
    </row>
    <row r="79" spans="1:7" s="1018" customFormat="1" ht="51" x14ac:dyDescent="0.2">
      <c r="A79" s="1103" t="s">
        <v>2074</v>
      </c>
      <c r="B79" s="1103" t="s">
        <v>2346</v>
      </c>
      <c r="C79" s="1104" t="s">
        <v>2441</v>
      </c>
      <c r="D79" s="1105" t="s">
        <v>2072</v>
      </c>
      <c r="E79" s="1694">
        <v>33</v>
      </c>
      <c r="F79" s="2022"/>
      <c r="G79" s="1121">
        <f t="shared" si="5"/>
        <v>0</v>
      </c>
    </row>
    <row r="80" spans="1:7" s="1018" customFormat="1" ht="51" x14ac:dyDescent="0.2">
      <c r="A80" s="1103" t="s">
        <v>2089</v>
      </c>
      <c r="B80" s="1103" t="s">
        <v>2438</v>
      </c>
      <c r="C80" s="1104" t="s">
        <v>2442</v>
      </c>
      <c r="D80" s="1105" t="s">
        <v>2072</v>
      </c>
      <c r="E80" s="1694">
        <v>8</v>
      </c>
      <c r="F80" s="2022"/>
      <c r="G80" s="1121">
        <f t="shared" si="5"/>
        <v>0</v>
      </c>
    </row>
    <row r="81" spans="1:7" s="1018" customFormat="1" ht="38.25" x14ac:dyDescent="0.2">
      <c r="A81" s="1103" t="s">
        <v>2091</v>
      </c>
      <c r="B81" s="1103" t="s">
        <v>2348</v>
      </c>
      <c r="C81" s="1104" t="s">
        <v>2443</v>
      </c>
      <c r="D81" s="1105" t="s">
        <v>2072</v>
      </c>
      <c r="E81" s="1694">
        <v>80</v>
      </c>
      <c r="F81" s="2022"/>
      <c r="G81" s="1121">
        <f t="shared" si="5"/>
        <v>0</v>
      </c>
    </row>
    <row r="82" spans="1:7" s="1018" customFormat="1" ht="12.75" x14ac:dyDescent="0.2">
      <c r="A82" s="1095"/>
      <c r="B82" s="1033">
        <v>34</v>
      </c>
      <c r="C82" s="1663" t="s">
        <v>2352</v>
      </c>
      <c r="D82" s="1069"/>
      <c r="E82" s="954"/>
      <c r="F82" s="2023"/>
      <c r="G82" s="1148"/>
    </row>
    <row r="83" spans="1:7" s="1018" customFormat="1" ht="12.75" x14ac:dyDescent="0.2">
      <c r="A83" s="1103" t="s">
        <v>2063</v>
      </c>
      <c r="B83" s="1103" t="s">
        <v>2102</v>
      </c>
      <c r="C83" s="1104" t="s">
        <v>456</v>
      </c>
      <c r="D83" s="1105" t="s">
        <v>2078</v>
      </c>
      <c r="E83" s="1694">
        <v>15</v>
      </c>
      <c r="F83" s="2022"/>
      <c r="G83" s="1121">
        <f t="shared" si="5"/>
        <v>0</v>
      </c>
    </row>
    <row r="84" spans="1:7" s="1018" customFormat="1" ht="12.75" x14ac:dyDescent="0.2">
      <c r="A84" s="1095"/>
      <c r="B84" s="1033">
        <v>35</v>
      </c>
      <c r="C84" s="1663" t="s">
        <v>466</v>
      </c>
      <c r="D84" s="1069"/>
      <c r="E84" s="954"/>
      <c r="F84" s="2023"/>
      <c r="G84" s="1148"/>
    </row>
    <row r="85" spans="1:7" s="1018" customFormat="1" ht="25.5" x14ac:dyDescent="0.2">
      <c r="A85" s="1103" t="s">
        <v>2063</v>
      </c>
      <c r="B85" s="1103" t="s">
        <v>2444</v>
      </c>
      <c r="C85" s="1104" t="s">
        <v>2445</v>
      </c>
      <c r="D85" s="1105" t="s">
        <v>2066</v>
      </c>
      <c r="E85" s="1694">
        <v>2</v>
      </c>
      <c r="F85" s="2022"/>
      <c r="G85" s="1121">
        <f t="shared" si="5"/>
        <v>0</v>
      </c>
    </row>
    <row r="86" spans="1:7" s="1018" customFormat="1" ht="25.5" x14ac:dyDescent="0.2">
      <c r="A86" s="1103" t="s">
        <v>2067</v>
      </c>
      <c r="B86" s="1103" t="s">
        <v>2446</v>
      </c>
      <c r="C86" s="1104" t="s">
        <v>2447</v>
      </c>
      <c r="D86" s="1105" t="s">
        <v>2066</v>
      </c>
      <c r="E86" s="1694">
        <v>1</v>
      </c>
      <c r="F86" s="2022"/>
      <c r="G86" s="1121">
        <f t="shared" si="5"/>
        <v>0</v>
      </c>
    </row>
    <row r="87" spans="1:7" s="1018" customFormat="1" ht="38.25" x14ac:dyDescent="0.2">
      <c r="A87" s="1103" t="s">
        <v>2074</v>
      </c>
      <c r="B87" s="1103" t="s">
        <v>2151</v>
      </c>
      <c r="C87" s="1104" t="s">
        <v>2448</v>
      </c>
      <c r="D87" s="1105" t="s">
        <v>2066</v>
      </c>
      <c r="E87" s="1694">
        <v>2</v>
      </c>
      <c r="F87" s="2022"/>
      <c r="G87" s="1121">
        <f t="shared" si="5"/>
        <v>0</v>
      </c>
    </row>
    <row r="88" spans="1:7" s="1018" customFormat="1" ht="12.75" x14ac:dyDescent="0.2">
      <c r="A88" s="1095"/>
      <c r="B88" s="1033">
        <v>36</v>
      </c>
      <c r="C88" s="1663" t="s">
        <v>536</v>
      </c>
      <c r="D88" s="1069"/>
      <c r="E88" s="954"/>
      <c r="F88" s="2023"/>
      <c r="G88" s="1148"/>
    </row>
    <row r="89" spans="1:7" s="1018" customFormat="1" ht="38.25" x14ac:dyDescent="0.2">
      <c r="A89" s="1103" t="s">
        <v>2063</v>
      </c>
      <c r="B89" s="1103" t="s">
        <v>2355</v>
      </c>
      <c r="C89" s="1104" t="s">
        <v>2451</v>
      </c>
      <c r="D89" s="1105" t="s">
        <v>2078</v>
      </c>
      <c r="E89" s="1694">
        <v>73</v>
      </c>
      <c r="F89" s="2022"/>
      <c r="G89" s="1121">
        <f t="shared" si="5"/>
        <v>0</v>
      </c>
    </row>
    <row r="90" spans="1:7" s="1018" customFormat="1" ht="51" x14ac:dyDescent="0.2">
      <c r="A90" s="1103" t="s">
        <v>2067</v>
      </c>
      <c r="B90" s="1103" t="s">
        <v>2357</v>
      </c>
      <c r="C90" s="1104" t="s">
        <v>2358</v>
      </c>
      <c r="D90" s="1105" t="s">
        <v>2078</v>
      </c>
      <c r="E90" s="1694">
        <v>73</v>
      </c>
      <c r="F90" s="2022"/>
      <c r="G90" s="1121">
        <f t="shared" si="5"/>
        <v>0</v>
      </c>
    </row>
    <row r="91" spans="1:7" s="1018" customFormat="1" ht="63.75" x14ac:dyDescent="0.2">
      <c r="A91" s="1103" t="s">
        <v>2074</v>
      </c>
      <c r="B91" s="1103" t="s">
        <v>2359</v>
      </c>
      <c r="C91" s="1104" t="s">
        <v>2452</v>
      </c>
      <c r="D91" s="1105" t="s">
        <v>2078</v>
      </c>
      <c r="E91" s="1694">
        <v>85</v>
      </c>
      <c r="F91" s="2022"/>
      <c r="G91" s="1121">
        <f t="shared" si="5"/>
        <v>0</v>
      </c>
    </row>
    <row r="92" spans="1:7" s="1018" customFormat="1" ht="63.75" x14ac:dyDescent="0.2">
      <c r="A92" s="1103" t="s">
        <v>2089</v>
      </c>
      <c r="B92" s="1103" t="s">
        <v>2449</v>
      </c>
      <c r="C92" s="1104" t="s">
        <v>2453</v>
      </c>
      <c r="D92" s="1105" t="s">
        <v>2078</v>
      </c>
      <c r="E92" s="1694">
        <v>73</v>
      </c>
      <c r="F92" s="2022"/>
      <c r="G92" s="1121">
        <f t="shared" si="5"/>
        <v>0</v>
      </c>
    </row>
    <row r="93" spans="1:7" s="1018" customFormat="1" ht="51" x14ac:dyDescent="0.2">
      <c r="A93" s="1103" t="s">
        <v>2091</v>
      </c>
      <c r="B93" s="1103" t="s">
        <v>2272</v>
      </c>
      <c r="C93" s="1104" t="s">
        <v>2450</v>
      </c>
      <c r="D93" s="1105" t="s">
        <v>2082</v>
      </c>
      <c r="E93" s="1694">
        <v>40</v>
      </c>
      <c r="F93" s="2022"/>
      <c r="G93" s="1121">
        <f t="shared" si="5"/>
        <v>0</v>
      </c>
    </row>
    <row r="94" spans="1:7" s="1018" customFormat="1" ht="12.75" x14ac:dyDescent="0.2">
      <c r="A94" s="1094">
        <v>3</v>
      </c>
      <c r="B94" s="947"/>
      <c r="C94" s="948" t="s">
        <v>2454</v>
      </c>
      <c r="D94" s="1068"/>
      <c r="E94" s="1695"/>
      <c r="F94" s="1024"/>
      <c r="G94" s="949">
        <f>SUM(G64:G93)</f>
        <v>0</v>
      </c>
    </row>
    <row r="95" spans="1:7" s="1018" customFormat="1" ht="12.75" x14ac:dyDescent="0.2">
      <c r="A95" s="1098"/>
      <c r="D95" s="1085"/>
      <c r="E95" s="1122"/>
      <c r="F95" s="1026"/>
      <c r="G95" s="1122"/>
    </row>
    <row r="96" spans="1:7" s="1018" customFormat="1" ht="12.75" x14ac:dyDescent="0.2">
      <c r="A96" s="1094">
        <v>4</v>
      </c>
      <c r="B96" s="947"/>
      <c r="C96" s="948" t="s">
        <v>2455</v>
      </c>
      <c r="D96" s="1068"/>
      <c r="E96" s="1695"/>
      <c r="F96" s="1024"/>
      <c r="G96" s="949"/>
    </row>
    <row r="97" spans="1:8" s="1018" customFormat="1" ht="12.75" x14ac:dyDescent="0.2">
      <c r="A97" s="1095"/>
      <c r="B97" s="1033">
        <v>41</v>
      </c>
      <c r="C97" s="1651" t="s">
        <v>2456</v>
      </c>
      <c r="D97" s="1069"/>
      <c r="E97" s="954"/>
      <c r="F97" s="1032"/>
      <c r="G97" s="956"/>
    </row>
    <row r="98" spans="1:8" s="1665" customFormat="1" ht="25.5" x14ac:dyDescent="0.2">
      <c r="A98" s="2127" t="s">
        <v>2063</v>
      </c>
      <c r="B98" s="1707" t="s">
        <v>2457</v>
      </c>
      <c r="C98" s="1691" t="s">
        <v>2977</v>
      </c>
      <c r="D98" s="2128" t="s">
        <v>2078</v>
      </c>
      <c r="E98" s="2129">
        <v>98</v>
      </c>
      <c r="F98" s="2022"/>
      <c r="G98" s="1121">
        <f t="shared" ref="G98" si="6">ROUND(E98*F98,2)</f>
        <v>0</v>
      </c>
      <c r="H98" s="2131"/>
    </row>
    <row r="99" spans="1:8" s="1665" customFormat="1" ht="25.5" x14ac:dyDescent="0.2">
      <c r="A99" s="2127" t="s">
        <v>2067</v>
      </c>
      <c r="B99" s="1707" t="s">
        <v>2366</v>
      </c>
      <c r="C99" s="1691" t="s">
        <v>2978</v>
      </c>
      <c r="D99" s="2128" t="s">
        <v>2078</v>
      </c>
      <c r="E99" s="2129">
        <v>98</v>
      </c>
      <c r="F99" s="2022"/>
      <c r="G99" s="1121">
        <f t="shared" ref="G99:G103" si="7">ROUND(E99*F99,2)</f>
        <v>0</v>
      </c>
      <c r="H99" s="2131"/>
    </row>
    <row r="100" spans="1:8" s="1018" customFormat="1" ht="12.75" x14ac:dyDescent="0.2">
      <c r="A100" s="1110"/>
      <c r="B100" s="1111">
        <v>42</v>
      </c>
      <c r="C100" s="1112" t="s">
        <v>2458</v>
      </c>
      <c r="D100" s="1113"/>
      <c r="E100" s="1205"/>
      <c r="F100" s="2023"/>
      <c r="G100" s="1148"/>
    </row>
    <row r="101" spans="1:8" s="1018" customFormat="1" ht="63.75" x14ac:dyDescent="0.2">
      <c r="A101" s="1109" t="s">
        <v>2063</v>
      </c>
      <c r="B101" s="1103" t="s">
        <v>2459</v>
      </c>
      <c r="C101" s="1104" t="s">
        <v>2460</v>
      </c>
      <c r="D101" s="1105" t="s">
        <v>2066</v>
      </c>
      <c r="E101" s="1694">
        <v>5</v>
      </c>
      <c r="F101" s="2022"/>
      <c r="G101" s="1121">
        <f t="shared" si="7"/>
        <v>0</v>
      </c>
    </row>
    <row r="102" spans="1:8" s="1018" customFormat="1" ht="12.75" x14ac:dyDescent="0.2">
      <c r="A102" s="1110"/>
      <c r="B102" s="1111">
        <v>43</v>
      </c>
      <c r="C102" s="1112" t="s">
        <v>227</v>
      </c>
      <c r="D102" s="1113"/>
      <c r="E102" s="1205"/>
      <c r="F102" s="2023"/>
      <c r="G102" s="1148"/>
    </row>
    <row r="103" spans="1:8" s="1018" customFormat="1" ht="76.5" x14ac:dyDescent="0.2">
      <c r="A103" s="1109" t="s">
        <v>2063</v>
      </c>
      <c r="B103" s="1103" t="s">
        <v>2461</v>
      </c>
      <c r="C103" s="1691" t="s">
        <v>2957</v>
      </c>
      <c r="D103" s="1105" t="s">
        <v>2082</v>
      </c>
      <c r="E103" s="1694">
        <v>52</v>
      </c>
      <c r="F103" s="2022"/>
      <c r="G103" s="1121">
        <f t="shared" si="7"/>
        <v>0</v>
      </c>
    </row>
    <row r="104" spans="1:8" s="1018" customFormat="1" ht="12.75" x14ac:dyDescent="0.2">
      <c r="A104" s="1115">
        <v>4</v>
      </c>
      <c r="B104" s="963"/>
      <c r="C104" s="964" t="s">
        <v>2462</v>
      </c>
      <c r="D104" s="1116"/>
      <c r="E104" s="1700"/>
      <c r="F104" s="1024"/>
      <c r="G104" s="949">
        <f>SUM(G98:G103)</f>
        <v>0</v>
      </c>
    </row>
    <row r="105" spans="1:8" s="1018" customFormat="1" ht="12.75" x14ac:dyDescent="0.2">
      <c r="A105" s="1098"/>
      <c r="D105" s="1085"/>
      <c r="E105" s="1122"/>
      <c r="F105" s="1026"/>
      <c r="G105" s="1122"/>
    </row>
    <row r="106" spans="1:8" s="1018" customFormat="1" ht="12.75" x14ac:dyDescent="0.2">
      <c r="A106" s="1094">
        <v>5</v>
      </c>
      <c r="B106" s="947"/>
      <c r="C106" s="948" t="s">
        <v>168</v>
      </c>
      <c r="D106" s="1068"/>
      <c r="E106" s="1695"/>
      <c r="F106" s="1024"/>
      <c r="G106" s="949"/>
    </row>
    <row r="107" spans="1:8" s="1018" customFormat="1" ht="12.75" x14ac:dyDescent="0.2">
      <c r="A107" s="1110"/>
      <c r="B107" s="1111">
        <v>51</v>
      </c>
      <c r="C107" s="1112" t="s">
        <v>2463</v>
      </c>
      <c r="D107" s="1113"/>
      <c r="E107" s="1205"/>
      <c r="F107" s="1032"/>
      <c r="G107" s="956"/>
    </row>
    <row r="108" spans="1:8" s="1018" customFormat="1" ht="51" x14ac:dyDescent="0.2">
      <c r="A108" s="1103" t="s">
        <v>2063</v>
      </c>
      <c r="B108" s="1103" t="s">
        <v>2379</v>
      </c>
      <c r="C108" s="1691" t="s">
        <v>2469</v>
      </c>
      <c r="D108" s="1105" t="s">
        <v>2082</v>
      </c>
      <c r="E108" s="1694">
        <v>120</v>
      </c>
      <c r="F108" s="2022"/>
      <c r="G108" s="1121">
        <f t="shared" ref="G108" si="8">ROUND(E108*F108,2)</f>
        <v>0</v>
      </c>
    </row>
    <row r="109" spans="1:8" s="1018" customFormat="1" ht="38.25" x14ac:dyDescent="0.2">
      <c r="A109" s="1103" t="s">
        <v>2067</v>
      </c>
      <c r="B109" s="1103" t="s">
        <v>2464</v>
      </c>
      <c r="C109" s="1104" t="s">
        <v>2470</v>
      </c>
      <c r="D109" s="1105" t="s">
        <v>2066</v>
      </c>
      <c r="E109" s="1694">
        <v>2</v>
      </c>
      <c r="F109" s="2022"/>
      <c r="G109" s="1121">
        <f t="shared" ref="G109:G118" si="9">ROUND(E109*F109,2)</f>
        <v>0</v>
      </c>
    </row>
    <row r="110" spans="1:8" s="1018" customFormat="1" ht="51" x14ac:dyDescent="0.2">
      <c r="A110" s="1103" t="s">
        <v>2074</v>
      </c>
      <c r="B110" s="1103" t="s">
        <v>2465</v>
      </c>
      <c r="C110" s="1104" t="s">
        <v>2471</v>
      </c>
      <c r="D110" s="1105" t="s">
        <v>2066</v>
      </c>
      <c r="E110" s="1694">
        <v>2</v>
      </c>
      <c r="F110" s="2022"/>
      <c r="G110" s="1121">
        <f t="shared" si="9"/>
        <v>0</v>
      </c>
    </row>
    <row r="111" spans="1:8" s="1018" customFormat="1" ht="63.75" x14ac:dyDescent="0.2">
      <c r="A111" s="1103" t="s">
        <v>2089</v>
      </c>
      <c r="B111" s="1103" t="s">
        <v>2233</v>
      </c>
      <c r="C111" s="1104" t="s">
        <v>2466</v>
      </c>
      <c r="D111" s="1105" t="s">
        <v>2066</v>
      </c>
      <c r="E111" s="1694">
        <v>9</v>
      </c>
      <c r="F111" s="2022"/>
      <c r="G111" s="1121">
        <f t="shared" si="9"/>
        <v>0</v>
      </c>
    </row>
    <row r="112" spans="1:8" s="1018" customFormat="1" ht="51" x14ac:dyDescent="0.2">
      <c r="A112" s="1103" t="s">
        <v>2091</v>
      </c>
      <c r="B112" s="1103" t="s">
        <v>2467</v>
      </c>
      <c r="C112" s="1691" t="s">
        <v>2468</v>
      </c>
      <c r="D112" s="1105" t="s">
        <v>2078</v>
      </c>
      <c r="E112" s="1694">
        <v>20</v>
      </c>
      <c r="F112" s="2022"/>
      <c r="G112" s="1121">
        <f t="shared" si="9"/>
        <v>0</v>
      </c>
    </row>
    <row r="113" spans="1:7" s="1018" customFormat="1" ht="12.75" x14ac:dyDescent="0.2">
      <c r="A113" s="1110"/>
      <c r="B113" s="1111">
        <v>52</v>
      </c>
      <c r="C113" s="1112" t="s">
        <v>291</v>
      </c>
      <c r="D113" s="1113"/>
      <c r="E113" s="1205"/>
      <c r="F113" s="2023"/>
      <c r="G113" s="1148"/>
    </row>
    <row r="114" spans="1:7" s="1018" customFormat="1" ht="63.75" x14ac:dyDescent="0.2">
      <c r="A114" s="1109" t="s">
        <v>2063</v>
      </c>
      <c r="B114" s="1104" t="s">
        <v>2117</v>
      </c>
      <c r="C114" s="1104" t="s">
        <v>2118</v>
      </c>
      <c r="D114" s="1105" t="s">
        <v>2119</v>
      </c>
      <c r="E114" s="1694">
        <v>16</v>
      </c>
      <c r="F114" s="2045">
        <v>45</v>
      </c>
      <c r="G114" s="1121">
        <f t="shared" si="9"/>
        <v>720</v>
      </c>
    </row>
    <row r="115" spans="1:7" s="1018" customFormat="1" ht="12.75" x14ac:dyDescent="0.2">
      <c r="A115" s="1687" t="s">
        <v>2067</v>
      </c>
      <c r="B115" s="1104" t="s">
        <v>2120</v>
      </c>
      <c r="C115" s="1104" t="s">
        <v>991</v>
      </c>
      <c r="D115" s="1105" t="s">
        <v>2119</v>
      </c>
      <c r="E115" s="1694">
        <v>8</v>
      </c>
      <c r="F115" s="2045">
        <v>45</v>
      </c>
      <c r="G115" s="1121">
        <f t="shared" si="9"/>
        <v>360</v>
      </c>
    </row>
    <row r="116" spans="1:7" s="1018" customFormat="1" ht="25.5" x14ac:dyDescent="0.2">
      <c r="A116" s="1687" t="s">
        <v>2074</v>
      </c>
      <c r="B116" s="1104" t="s">
        <v>2121</v>
      </c>
      <c r="C116" s="1104" t="s">
        <v>2122</v>
      </c>
      <c r="D116" s="1105" t="s">
        <v>435</v>
      </c>
      <c r="E116" s="1694">
        <v>1</v>
      </c>
      <c r="F116" s="2022"/>
      <c r="G116" s="1121">
        <f t="shared" si="9"/>
        <v>0</v>
      </c>
    </row>
    <row r="117" spans="1:7" s="1018" customFormat="1" ht="25.5" x14ac:dyDescent="0.2">
      <c r="A117" s="1109" t="s">
        <v>2089</v>
      </c>
      <c r="B117" s="1104" t="s">
        <v>2123</v>
      </c>
      <c r="C117" s="1104" t="s">
        <v>2124</v>
      </c>
      <c r="D117" s="1105" t="s">
        <v>435</v>
      </c>
      <c r="E117" s="1694">
        <v>1</v>
      </c>
      <c r="F117" s="2022"/>
      <c r="G117" s="1121">
        <f t="shared" si="9"/>
        <v>0</v>
      </c>
    </row>
    <row r="118" spans="1:7" s="1018" customFormat="1" ht="25.5" x14ac:dyDescent="0.2">
      <c r="A118" s="1109" t="s">
        <v>2091</v>
      </c>
      <c r="B118" s="1104" t="s">
        <v>2472</v>
      </c>
      <c r="C118" s="1104" t="s">
        <v>2473</v>
      </c>
      <c r="D118" s="1105" t="s">
        <v>2066</v>
      </c>
      <c r="E118" s="1694">
        <v>1</v>
      </c>
      <c r="F118" s="2022"/>
      <c r="G118" s="1121">
        <f t="shared" si="9"/>
        <v>0</v>
      </c>
    </row>
    <row r="119" spans="1:7" s="1018" customFormat="1" ht="12.75" x14ac:dyDescent="0.2">
      <c r="A119" s="1094">
        <v>5</v>
      </c>
      <c r="B119" s="947"/>
      <c r="C119" s="948" t="s">
        <v>1644</v>
      </c>
      <c r="D119" s="1068"/>
      <c r="E119" s="1695"/>
      <c r="F119" s="1024"/>
      <c r="G119" s="949">
        <f>SUM(G108:G118)</f>
        <v>1080</v>
      </c>
    </row>
    <row r="120" spans="1:7" s="1018" customFormat="1" ht="12.75" x14ac:dyDescent="0.2">
      <c r="A120" s="1021"/>
      <c r="B120" s="1019"/>
      <c r="C120" s="1020"/>
      <c r="D120" s="1086"/>
      <c r="E120" s="1124"/>
      <c r="F120" s="1027"/>
      <c r="G120" s="1124"/>
    </row>
    <row r="121" spans="1:7" x14ac:dyDescent="0.25">
      <c r="A121" s="1011"/>
      <c r="B121" s="1009"/>
      <c r="C121" s="1010"/>
      <c r="D121" s="1087"/>
      <c r="E121" s="1125"/>
      <c r="F121" s="1028"/>
      <c r="G121" s="1125"/>
    </row>
  </sheetData>
  <dataValidations count="1">
    <dataValidation type="custom" allowBlank="1" showInputMessage="1" showErrorMessage="1" error="Vnos Cena/enoto je dovoljen na dve decimalni mesti." sqref="F21:F28 F33:F59 F64:F93 F98:F103 F108:F118" xr:uid="{8305D279-33F2-480B-9D81-3F17A2C0D422}">
      <formula1>F21=ROUND(F21,2)</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8A40D-B1E0-45AC-A6B3-96584056D2F1}">
  <sheetPr>
    <tabColor theme="3" tint="0.59999389629810485"/>
  </sheetPr>
  <dimension ref="A1:IR121"/>
  <sheetViews>
    <sheetView topLeftCell="A79" workbookViewId="0">
      <selection activeCell="C99" sqref="C99:C100"/>
    </sheetView>
  </sheetViews>
  <sheetFormatPr defaultRowHeight="15" x14ac:dyDescent="0.25"/>
  <cols>
    <col min="1" max="1" width="5.7109375" style="1099" customWidth="1"/>
    <col min="2" max="2" width="9.7109375" style="1008" customWidth="1"/>
    <col min="3" max="3" width="45.7109375" style="1008" customWidth="1"/>
    <col min="4" max="4" width="6.7109375" style="1088" customWidth="1"/>
    <col min="5" max="5" width="10.7109375" style="1126" customWidth="1"/>
    <col min="6" max="6" width="11.7109375" style="1029" customWidth="1"/>
    <col min="7" max="7" width="12.7109375" style="1126" customWidth="1"/>
    <col min="8" max="256" width="9.140625" style="1008"/>
    <col min="257" max="257" width="7.5703125" style="1008" customWidth="1"/>
    <col min="258" max="258" width="29.85546875" style="1008" customWidth="1"/>
    <col min="259" max="259" width="8.7109375" style="1008" customWidth="1"/>
    <col min="260" max="260" width="12.28515625" style="1008" customWidth="1"/>
    <col min="261" max="261" width="14.5703125" style="1008" customWidth="1"/>
    <col min="262" max="262" width="14.140625" style="1008" customWidth="1"/>
    <col min="263" max="512" width="9.140625" style="1008"/>
    <col min="513" max="513" width="7.5703125" style="1008" customWidth="1"/>
    <col min="514" max="514" width="29.85546875" style="1008" customWidth="1"/>
    <col min="515" max="515" width="8.7109375" style="1008" customWidth="1"/>
    <col min="516" max="516" width="12.28515625" style="1008" customWidth="1"/>
    <col min="517" max="517" width="14.5703125" style="1008" customWidth="1"/>
    <col min="518" max="518" width="14.140625" style="1008" customWidth="1"/>
    <col min="519" max="768" width="9.140625" style="1008"/>
    <col min="769" max="769" width="7.5703125" style="1008" customWidth="1"/>
    <col min="770" max="770" width="29.85546875" style="1008" customWidth="1"/>
    <col min="771" max="771" width="8.7109375" style="1008" customWidth="1"/>
    <col min="772" max="772" width="12.28515625" style="1008" customWidth="1"/>
    <col min="773" max="773" width="14.5703125" style="1008" customWidth="1"/>
    <col min="774" max="774" width="14.140625" style="1008" customWidth="1"/>
    <col min="775" max="1024" width="9.140625" style="1008"/>
    <col min="1025" max="1025" width="7.5703125" style="1008" customWidth="1"/>
    <col min="1026" max="1026" width="29.85546875" style="1008" customWidth="1"/>
    <col min="1027" max="1027" width="8.7109375" style="1008" customWidth="1"/>
    <col min="1028" max="1028" width="12.28515625" style="1008" customWidth="1"/>
    <col min="1029" max="1029" width="14.5703125" style="1008" customWidth="1"/>
    <col min="1030" max="1030" width="14.140625" style="1008" customWidth="1"/>
    <col min="1031" max="1280" width="9.140625" style="1008"/>
    <col min="1281" max="1281" width="7.5703125" style="1008" customWidth="1"/>
    <col min="1282" max="1282" width="29.85546875" style="1008" customWidth="1"/>
    <col min="1283" max="1283" width="8.7109375" style="1008" customWidth="1"/>
    <col min="1284" max="1284" width="12.28515625" style="1008" customWidth="1"/>
    <col min="1285" max="1285" width="14.5703125" style="1008" customWidth="1"/>
    <col min="1286" max="1286" width="14.140625" style="1008" customWidth="1"/>
    <col min="1287" max="1536" width="9.140625" style="1008"/>
    <col min="1537" max="1537" width="7.5703125" style="1008" customWidth="1"/>
    <col min="1538" max="1538" width="29.85546875" style="1008" customWidth="1"/>
    <col min="1539" max="1539" width="8.7109375" style="1008" customWidth="1"/>
    <col min="1540" max="1540" width="12.28515625" style="1008" customWidth="1"/>
    <col min="1541" max="1541" width="14.5703125" style="1008" customWidth="1"/>
    <col min="1542" max="1542" width="14.140625" style="1008" customWidth="1"/>
    <col min="1543" max="1792" width="9.140625" style="1008"/>
    <col min="1793" max="1793" width="7.5703125" style="1008" customWidth="1"/>
    <col min="1794" max="1794" width="29.85546875" style="1008" customWidth="1"/>
    <col min="1795" max="1795" width="8.7109375" style="1008" customWidth="1"/>
    <col min="1796" max="1796" width="12.28515625" style="1008" customWidth="1"/>
    <col min="1797" max="1797" width="14.5703125" style="1008" customWidth="1"/>
    <col min="1798" max="1798" width="14.140625" style="1008" customWidth="1"/>
    <col min="1799" max="2048" width="9.140625" style="1008"/>
    <col min="2049" max="2049" width="7.5703125" style="1008" customWidth="1"/>
    <col min="2050" max="2050" width="29.85546875" style="1008" customWidth="1"/>
    <col min="2051" max="2051" width="8.7109375" style="1008" customWidth="1"/>
    <col min="2052" max="2052" width="12.28515625" style="1008" customWidth="1"/>
    <col min="2053" max="2053" width="14.5703125" style="1008" customWidth="1"/>
    <col min="2054" max="2054" width="14.140625" style="1008" customWidth="1"/>
    <col min="2055" max="2304" width="9.140625" style="1008"/>
    <col min="2305" max="2305" width="7.5703125" style="1008" customWidth="1"/>
    <col min="2306" max="2306" width="29.85546875" style="1008" customWidth="1"/>
    <col min="2307" max="2307" width="8.7109375" style="1008" customWidth="1"/>
    <col min="2308" max="2308" width="12.28515625" style="1008" customWidth="1"/>
    <col min="2309" max="2309" width="14.5703125" style="1008" customWidth="1"/>
    <col min="2310" max="2310" width="14.140625" style="1008" customWidth="1"/>
    <col min="2311" max="2560" width="9.140625" style="1008"/>
    <col min="2561" max="2561" width="7.5703125" style="1008" customWidth="1"/>
    <col min="2562" max="2562" width="29.85546875" style="1008" customWidth="1"/>
    <col min="2563" max="2563" width="8.7109375" style="1008" customWidth="1"/>
    <col min="2564" max="2564" width="12.28515625" style="1008" customWidth="1"/>
    <col min="2565" max="2565" width="14.5703125" style="1008" customWidth="1"/>
    <col min="2566" max="2566" width="14.140625" style="1008" customWidth="1"/>
    <col min="2567" max="2816" width="9.140625" style="1008"/>
    <col min="2817" max="2817" width="7.5703125" style="1008" customWidth="1"/>
    <col min="2818" max="2818" width="29.85546875" style="1008" customWidth="1"/>
    <col min="2819" max="2819" width="8.7109375" style="1008" customWidth="1"/>
    <col min="2820" max="2820" width="12.28515625" style="1008" customWidth="1"/>
    <col min="2821" max="2821" width="14.5703125" style="1008" customWidth="1"/>
    <col min="2822" max="2822" width="14.140625" style="1008" customWidth="1"/>
    <col min="2823" max="3072" width="9.140625" style="1008"/>
    <col min="3073" max="3073" width="7.5703125" style="1008" customWidth="1"/>
    <col min="3074" max="3074" width="29.85546875" style="1008" customWidth="1"/>
    <col min="3075" max="3075" width="8.7109375" style="1008" customWidth="1"/>
    <col min="3076" max="3076" width="12.28515625" style="1008" customWidth="1"/>
    <col min="3077" max="3077" width="14.5703125" style="1008" customWidth="1"/>
    <col min="3078" max="3078" width="14.140625" style="1008" customWidth="1"/>
    <col min="3079" max="3328" width="9.140625" style="1008"/>
    <col min="3329" max="3329" width="7.5703125" style="1008" customWidth="1"/>
    <col min="3330" max="3330" width="29.85546875" style="1008" customWidth="1"/>
    <col min="3331" max="3331" width="8.7109375" style="1008" customWidth="1"/>
    <col min="3332" max="3332" width="12.28515625" style="1008" customWidth="1"/>
    <col min="3333" max="3333" width="14.5703125" style="1008" customWidth="1"/>
    <col min="3334" max="3334" width="14.140625" style="1008" customWidth="1"/>
    <col min="3335" max="3584" width="9.140625" style="1008"/>
    <col min="3585" max="3585" width="7.5703125" style="1008" customWidth="1"/>
    <col min="3586" max="3586" width="29.85546875" style="1008" customWidth="1"/>
    <col min="3587" max="3587" width="8.7109375" style="1008" customWidth="1"/>
    <col min="3588" max="3588" width="12.28515625" style="1008" customWidth="1"/>
    <col min="3589" max="3589" width="14.5703125" style="1008" customWidth="1"/>
    <col min="3590" max="3590" width="14.140625" style="1008" customWidth="1"/>
    <col min="3591" max="3840" width="9.140625" style="1008"/>
    <col min="3841" max="3841" width="7.5703125" style="1008" customWidth="1"/>
    <col min="3842" max="3842" width="29.85546875" style="1008" customWidth="1"/>
    <col min="3843" max="3843" width="8.7109375" style="1008" customWidth="1"/>
    <col min="3844" max="3844" width="12.28515625" style="1008" customWidth="1"/>
    <col min="3845" max="3845" width="14.5703125" style="1008" customWidth="1"/>
    <col min="3846" max="3846" width="14.140625" style="1008" customWidth="1"/>
    <col min="3847" max="4096" width="9.140625" style="1008"/>
    <col min="4097" max="4097" width="7.5703125" style="1008" customWidth="1"/>
    <col min="4098" max="4098" width="29.85546875" style="1008" customWidth="1"/>
    <col min="4099" max="4099" width="8.7109375" style="1008" customWidth="1"/>
    <col min="4100" max="4100" width="12.28515625" style="1008" customWidth="1"/>
    <col min="4101" max="4101" width="14.5703125" style="1008" customWidth="1"/>
    <col min="4102" max="4102" width="14.140625" style="1008" customWidth="1"/>
    <col min="4103" max="4352" width="9.140625" style="1008"/>
    <col min="4353" max="4353" width="7.5703125" style="1008" customWidth="1"/>
    <col min="4354" max="4354" width="29.85546875" style="1008" customWidth="1"/>
    <col min="4355" max="4355" width="8.7109375" style="1008" customWidth="1"/>
    <col min="4356" max="4356" width="12.28515625" style="1008" customWidth="1"/>
    <col min="4357" max="4357" width="14.5703125" style="1008" customWidth="1"/>
    <col min="4358" max="4358" width="14.140625" style="1008" customWidth="1"/>
    <col min="4359" max="4608" width="9.140625" style="1008"/>
    <col min="4609" max="4609" width="7.5703125" style="1008" customWidth="1"/>
    <col min="4610" max="4610" width="29.85546875" style="1008" customWidth="1"/>
    <col min="4611" max="4611" width="8.7109375" style="1008" customWidth="1"/>
    <col min="4612" max="4612" width="12.28515625" style="1008" customWidth="1"/>
    <col min="4613" max="4613" width="14.5703125" style="1008" customWidth="1"/>
    <col min="4614" max="4614" width="14.140625" style="1008" customWidth="1"/>
    <col min="4615" max="4864" width="9.140625" style="1008"/>
    <col min="4865" max="4865" width="7.5703125" style="1008" customWidth="1"/>
    <col min="4866" max="4866" width="29.85546875" style="1008" customWidth="1"/>
    <col min="4867" max="4867" width="8.7109375" style="1008" customWidth="1"/>
    <col min="4868" max="4868" width="12.28515625" style="1008" customWidth="1"/>
    <col min="4869" max="4869" width="14.5703125" style="1008" customWidth="1"/>
    <col min="4870" max="4870" width="14.140625" style="1008" customWidth="1"/>
    <col min="4871" max="5120" width="9.140625" style="1008"/>
    <col min="5121" max="5121" width="7.5703125" style="1008" customWidth="1"/>
    <col min="5122" max="5122" width="29.85546875" style="1008" customWidth="1"/>
    <col min="5123" max="5123" width="8.7109375" style="1008" customWidth="1"/>
    <col min="5124" max="5124" width="12.28515625" style="1008" customWidth="1"/>
    <col min="5125" max="5125" width="14.5703125" style="1008" customWidth="1"/>
    <col min="5126" max="5126" width="14.140625" style="1008" customWidth="1"/>
    <col min="5127" max="5376" width="9.140625" style="1008"/>
    <col min="5377" max="5377" width="7.5703125" style="1008" customWidth="1"/>
    <col min="5378" max="5378" width="29.85546875" style="1008" customWidth="1"/>
    <col min="5379" max="5379" width="8.7109375" style="1008" customWidth="1"/>
    <col min="5380" max="5380" width="12.28515625" style="1008" customWidth="1"/>
    <col min="5381" max="5381" width="14.5703125" style="1008" customWidth="1"/>
    <col min="5382" max="5382" width="14.140625" style="1008" customWidth="1"/>
    <col min="5383" max="5632" width="9.140625" style="1008"/>
    <col min="5633" max="5633" width="7.5703125" style="1008" customWidth="1"/>
    <col min="5634" max="5634" width="29.85546875" style="1008" customWidth="1"/>
    <col min="5635" max="5635" width="8.7109375" style="1008" customWidth="1"/>
    <col min="5636" max="5636" width="12.28515625" style="1008" customWidth="1"/>
    <col min="5637" max="5637" width="14.5703125" style="1008" customWidth="1"/>
    <col min="5638" max="5638" width="14.140625" style="1008" customWidth="1"/>
    <col min="5639" max="5888" width="9.140625" style="1008"/>
    <col min="5889" max="5889" width="7.5703125" style="1008" customWidth="1"/>
    <col min="5890" max="5890" width="29.85546875" style="1008" customWidth="1"/>
    <col min="5891" max="5891" width="8.7109375" style="1008" customWidth="1"/>
    <col min="5892" max="5892" width="12.28515625" style="1008" customWidth="1"/>
    <col min="5893" max="5893" width="14.5703125" style="1008" customWidth="1"/>
    <col min="5894" max="5894" width="14.140625" style="1008" customWidth="1"/>
    <col min="5895" max="6144" width="9.140625" style="1008"/>
    <col min="6145" max="6145" width="7.5703125" style="1008" customWidth="1"/>
    <col min="6146" max="6146" width="29.85546875" style="1008" customWidth="1"/>
    <col min="6147" max="6147" width="8.7109375" style="1008" customWidth="1"/>
    <col min="6148" max="6148" width="12.28515625" style="1008" customWidth="1"/>
    <col min="6149" max="6149" width="14.5703125" style="1008" customWidth="1"/>
    <col min="6150" max="6150" width="14.140625" style="1008" customWidth="1"/>
    <col min="6151" max="6400" width="9.140625" style="1008"/>
    <col min="6401" max="6401" width="7.5703125" style="1008" customWidth="1"/>
    <col min="6402" max="6402" width="29.85546875" style="1008" customWidth="1"/>
    <col min="6403" max="6403" width="8.7109375" style="1008" customWidth="1"/>
    <col min="6404" max="6404" width="12.28515625" style="1008" customWidth="1"/>
    <col min="6405" max="6405" width="14.5703125" style="1008" customWidth="1"/>
    <col min="6406" max="6406" width="14.140625" style="1008" customWidth="1"/>
    <col min="6407" max="6656" width="9.140625" style="1008"/>
    <col min="6657" max="6657" width="7.5703125" style="1008" customWidth="1"/>
    <col min="6658" max="6658" width="29.85546875" style="1008" customWidth="1"/>
    <col min="6659" max="6659" width="8.7109375" style="1008" customWidth="1"/>
    <col min="6660" max="6660" width="12.28515625" style="1008" customWidth="1"/>
    <col min="6661" max="6661" width="14.5703125" style="1008" customWidth="1"/>
    <col min="6662" max="6662" width="14.140625" style="1008" customWidth="1"/>
    <col min="6663" max="6912" width="9.140625" style="1008"/>
    <col min="6913" max="6913" width="7.5703125" style="1008" customWidth="1"/>
    <col min="6914" max="6914" width="29.85546875" style="1008" customWidth="1"/>
    <col min="6915" max="6915" width="8.7109375" style="1008" customWidth="1"/>
    <col min="6916" max="6916" width="12.28515625" style="1008" customWidth="1"/>
    <col min="6917" max="6917" width="14.5703125" style="1008" customWidth="1"/>
    <col min="6918" max="6918" width="14.140625" style="1008" customWidth="1"/>
    <col min="6919" max="7168" width="9.140625" style="1008"/>
    <col min="7169" max="7169" width="7.5703125" style="1008" customWidth="1"/>
    <col min="7170" max="7170" width="29.85546875" style="1008" customWidth="1"/>
    <col min="7171" max="7171" width="8.7109375" style="1008" customWidth="1"/>
    <col min="7172" max="7172" width="12.28515625" style="1008" customWidth="1"/>
    <col min="7173" max="7173" width="14.5703125" style="1008" customWidth="1"/>
    <col min="7174" max="7174" width="14.140625" style="1008" customWidth="1"/>
    <col min="7175" max="7424" width="9.140625" style="1008"/>
    <col min="7425" max="7425" width="7.5703125" style="1008" customWidth="1"/>
    <col min="7426" max="7426" width="29.85546875" style="1008" customWidth="1"/>
    <col min="7427" max="7427" width="8.7109375" style="1008" customWidth="1"/>
    <col min="7428" max="7428" width="12.28515625" style="1008" customWidth="1"/>
    <col min="7429" max="7429" width="14.5703125" style="1008" customWidth="1"/>
    <col min="7430" max="7430" width="14.140625" style="1008" customWidth="1"/>
    <col min="7431" max="7680" width="9.140625" style="1008"/>
    <col min="7681" max="7681" width="7.5703125" style="1008" customWidth="1"/>
    <col min="7682" max="7682" width="29.85546875" style="1008" customWidth="1"/>
    <col min="7683" max="7683" width="8.7109375" style="1008" customWidth="1"/>
    <col min="7684" max="7684" width="12.28515625" style="1008" customWidth="1"/>
    <col min="7685" max="7685" width="14.5703125" style="1008" customWidth="1"/>
    <col min="7686" max="7686" width="14.140625" style="1008" customWidth="1"/>
    <col min="7687" max="7936" width="9.140625" style="1008"/>
    <col min="7937" max="7937" width="7.5703125" style="1008" customWidth="1"/>
    <col min="7938" max="7938" width="29.85546875" style="1008" customWidth="1"/>
    <col min="7939" max="7939" width="8.7109375" style="1008" customWidth="1"/>
    <col min="7940" max="7940" width="12.28515625" style="1008" customWidth="1"/>
    <col min="7941" max="7941" width="14.5703125" style="1008" customWidth="1"/>
    <col min="7942" max="7942" width="14.140625" style="1008" customWidth="1"/>
    <col min="7943" max="8192" width="9.140625" style="1008"/>
    <col min="8193" max="8193" width="7.5703125" style="1008" customWidth="1"/>
    <col min="8194" max="8194" width="29.85546875" style="1008" customWidth="1"/>
    <col min="8195" max="8195" width="8.7109375" style="1008" customWidth="1"/>
    <col min="8196" max="8196" width="12.28515625" style="1008" customWidth="1"/>
    <col min="8197" max="8197" width="14.5703125" style="1008" customWidth="1"/>
    <col min="8198" max="8198" width="14.140625" style="1008" customWidth="1"/>
    <col min="8199" max="8448" width="9.140625" style="1008"/>
    <col min="8449" max="8449" width="7.5703125" style="1008" customWidth="1"/>
    <col min="8450" max="8450" width="29.85546875" style="1008" customWidth="1"/>
    <col min="8451" max="8451" width="8.7109375" style="1008" customWidth="1"/>
    <col min="8452" max="8452" width="12.28515625" style="1008" customWidth="1"/>
    <col min="8453" max="8453" width="14.5703125" style="1008" customWidth="1"/>
    <col min="8454" max="8454" width="14.140625" style="1008" customWidth="1"/>
    <col min="8455" max="8704" width="9.140625" style="1008"/>
    <col min="8705" max="8705" width="7.5703125" style="1008" customWidth="1"/>
    <col min="8706" max="8706" width="29.85546875" style="1008" customWidth="1"/>
    <col min="8707" max="8707" width="8.7109375" style="1008" customWidth="1"/>
    <col min="8708" max="8708" width="12.28515625" style="1008" customWidth="1"/>
    <col min="8709" max="8709" width="14.5703125" style="1008" customWidth="1"/>
    <col min="8710" max="8710" width="14.140625" style="1008" customWidth="1"/>
    <col min="8711" max="8960" width="9.140625" style="1008"/>
    <col min="8961" max="8961" width="7.5703125" style="1008" customWidth="1"/>
    <col min="8962" max="8962" width="29.85546875" style="1008" customWidth="1"/>
    <col min="8963" max="8963" width="8.7109375" style="1008" customWidth="1"/>
    <col min="8964" max="8964" width="12.28515625" style="1008" customWidth="1"/>
    <col min="8965" max="8965" width="14.5703125" style="1008" customWidth="1"/>
    <col min="8966" max="8966" width="14.140625" style="1008" customWidth="1"/>
    <col min="8967" max="9216" width="9.140625" style="1008"/>
    <col min="9217" max="9217" width="7.5703125" style="1008" customWidth="1"/>
    <col min="9218" max="9218" width="29.85546875" style="1008" customWidth="1"/>
    <col min="9219" max="9219" width="8.7109375" style="1008" customWidth="1"/>
    <col min="9220" max="9220" width="12.28515625" style="1008" customWidth="1"/>
    <col min="9221" max="9221" width="14.5703125" style="1008" customWidth="1"/>
    <col min="9222" max="9222" width="14.140625" style="1008" customWidth="1"/>
    <col min="9223" max="9472" width="9.140625" style="1008"/>
    <col min="9473" max="9473" width="7.5703125" style="1008" customWidth="1"/>
    <col min="9474" max="9474" width="29.85546875" style="1008" customWidth="1"/>
    <col min="9475" max="9475" width="8.7109375" style="1008" customWidth="1"/>
    <col min="9476" max="9476" width="12.28515625" style="1008" customWidth="1"/>
    <col min="9477" max="9477" width="14.5703125" style="1008" customWidth="1"/>
    <col min="9478" max="9478" width="14.140625" style="1008" customWidth="1"/>
    <col min="9479" max="9728" width="9.140625" style="1008"/>
    <col min="9729" max="9729" width="7.5703125" style="1008" customWidth="1"/>
    <col min="9730" max="9730" width="29.85546875" style="1008" customWidth="1"/>
    <col min="9731" max="9731" width="8.7109375" style="1008" customWidth="1"/>
    <col min="9732" max="9732" width="12.28515625" style="1008" customWidth="1"/>
    <col min="9733" max="9733" width="14.5703125" style="1008" customWidth="1"/>
    <col min="9734" max="9734" width="14.140625" style="1008" customWidth="1"/>
    <col min="9735" max="9984" width="9.140625" style="1008"/>
    <col min="9985" max="9985" width="7.5703125" style="1008" customWidth="1"/>
    <col min="9986" max="9986" width="29.85546875" style="1008" customWidth="1"/>
    <col min="9987" max="9987" width="8.7109375" style="1008" customWidth="1"/>
    <col min="9988" max="9988" width="12.28515625" style="1008" customWidth="1"/>
    <col min="9989" max="9989" width="14.5703125" style="1008" customWidth="1"/>
    <col min="9990" max="9990" width="14.140625" style="1008" customWidth="1"/>
    <col min="9991" max="10240" width="9.140625" style="1008"/>
    <col min="10241" max="10241" width="7.5703125" style="1008" customWidth="1"/>
    <col min="10242" max="10242" width="29.85546875" style="1008" customWidth="1"/>
    <col min="10243" max="10243" width="8.7109375" style="1008" customWidth="1"/>
    <col min="10244" max="10244" width="12.28515625" style="1008" customWidth="1"/>
    <col min="10245" max="10245" width="14.5703125" style="1008" customWidth="1"/>
    <col min="10246" max="10246" width="14.140625" style="1008" customWidth="1"/>
    <col min="10247" max="10496" width="9.140625" style="1008"/>
    <col min="10497" max="10497" width="7.5703125" style="1008" customWidth="1"/>
    <col min="10498" max="10498" width="29.85546875" style="1008" customWidth="1"/>
    <col min="10499" max="10499" width="8.7109375" style="1008" customWidth="1"/>
    <col min="10500" max="10500" width="12.28515625" style="1008" customWidth="1"/>
    <col min="10501" max="10501" width="14.5703125" style="1008" customWidth="1"/>
    <col min="10502" max="10502" width="14.140625" style="1008" customWidth="1"/>
    <col min="10503" max="10752" width="9.140625" style="1008"/>
    <col min="10753" max="10753" width="7.5703125" style="1008" customWidth="1"/>
    <col min="10754" max="10754" width="29.85546875" style="1008" customWidth="1"/>
    <col min="10755" max="10755" width="8.7109375" style="1008" customWidth="1"/>
    <col min="10756" max="10756" width="12.28515625" style="1008" customWidth="1"/>
    <col min="10757" max="10757" width="14.5703125" style="1008" customWidth="1"/>
    <col min="10758" max="10758" width="14.140625" style="1008" customWidth="1"/>
    <col min="10759" max="11008" width="9.140625" style="1008"/>
    <col min="11009" max="11009" width="7.5703125" style="1008" customWidth="1"/>
    <col min="11010" max="11010" width="29.85546875" style="1008" customWidth="1"/>
    <col min="11011" max="11011" width="8.7109375" style="1008" customWidth="1"/>
    <col min="11012" max="11012" width="12.28515625" style="1008" customWidth="1"/>
    <col min="11013" max="11013" width="14.5703125" style="1008" customWidth="1"/>
    <col min="11014" max="11014" width="14.140625" style="1008" customWidth="1"/>
    <col min="11015" max="11264" width="9.140625" style="1008"/>
    <col min="11265" max="11265" width="7.5703125" style="1008" customWidth="1"/>
    <col min="11266" max="11266" width="29.85546875" style="1008" customWidth="1"/>
    <col min="11267" max="11267" width="8.7109375" style="1008" customWidth="1"/>
    <col min="11268" max="11268" width="12.28515625" style="1008" customWidth="1"/>
    <col min="11269" max="11269" width="14.5703125" style="1008" customWidth="1"/>
    <col min="11270" max="11270" width="14.140625" style="1008" customWidth="1"/>
    <col min="11271" max="11520" width="9.140625" style="1008"/>
    <col min="11521" max="11521" width="7.5703125" style="1008" customWidth="1"/>
    <col min="11522" max="11522" width="29.85546875" style="1008" customWidth="1"/>
    <col min="11523" max="11523" width="8.7109375" style="1008" customWidth="1"/>
    <col min="11524" max="11524" width="12.28515625" style="1008" customWidth="1"/>
    <col min="11525" max="11525" width="14.5703125" style="1008" customWidth="1"/>
    <col min="11526" max="11526" width="14.140625" style="1008" customWidth="1"/>
    <col min="11527" max="11776" width="9.140625" style="1008"/>
    <col min="11777" max="11777" width="7.5703125" style="1008" customWidth="1"/>
    <col min="11778" max="11778" width="29.85546875" style="1008" customWidth="1"/>
    <col min="11779" max="11779" width="8.7109375" style="1008" customWidth="1"/>
    <col min="11780" max="11780" width="12.28515625" style="1008" customWidth="1"/>
    <col min="11781" max="11781" width="14.5703125" style="1008" customWidth="1"/>
    <col min="11782" max="11782" width="14.140625" style="1008" customWidth="1"/>
    <col min="11783" max="12032" width="9.140625" style="1008"/>
    <col min="12033" max="12033" width="7.5703125" style="1008" customWidth="1"/>
    <col min="12034" max="12034" width="29.85546875" style="1008" customWidth="1"/>
    <col min="12035" max="12035" width="8.7109375" style="1008" customWidth="1"/>
    <col min="12036" max="12036" width="12.28515625" style="1008" customWidth="1"/>
    <col min="12037" max="12037" width="14.5703125" style="1008" customWidth="1"/>
    <col min="12038" max="12038" width="14.140625" style="1008" customWidth="1"/>
    <col min="12039" max="12288" width="9.140625" style="1008"/>
    <col min="12289" max="12289" width="7.5703125" style="1008" customWidth="1"/>
    <col min="12290" max="12290" width="29.85546875" style="1008" customWidth="1"/>
    <col min="12291" max="12291" width="8.7109375" style="1008" customWidth="1"/>
    <col min="12292" max="12292" width="12.28515625" style="1008" customWidth="1"/>
    <col min="12293" max="12293" width="14.5703125" style="1008" customWidth="1"/>
    <col min="12294" max="12294" width="14.140625" style="1008" customWidth="1"/>
    <col min="12295" max="12544" width="9.140625" style="1008"/>
    <col min="12545" max="12545" width="7.5703125" style="1008" customWidth="1"/>
    <col min="12546" max="12546" width="29.85546875" style="1008" customWidth="1"/>
    <col min="12547" max="12547" width="8.7109375" style="1008" customWidth="1"/>
    <col min="12548" max="12548" width="12.28515625" style="1008" customWidth="1"/>
    <col min="12549" max="12549" width="14.5703125" style="1008" customWidth="1"/>
    <col min="12550" max="12550" width="14.140625" style="1008" customWidth="1"/>
    <col min="12551" max="12800" width="9.140625" style="1008"/>
    <col min="12801" max="12801" width="7.5703125" style="1008" customWidth="1"/>
    <col min="12802" max="12802" width="29.85546875" style="1008" customWidth="1"/>
    <col min="12803" max="12803" width="8.7109375" style="1008" customWidth="1"/>
    <col min="12804" max="12804" width="12.28515625" style="1008" customWidth="1"/>
    <col min="12805" max="12805" width="14.5703125" style="1008" customWidth="1"/>
    <col min="12806" max="12806" width="14.140625" style="1008" customWidth="1"/>
    <col min="12807" max="13056" width="9.140625" style="1008"/>
    <col min="13057" max="13057" width="7.5703125" style="1008" customWidth="1"/>
    <col min="13058" max="13058" width="29.85546875" style="1008" customWidth="1"/>
    <col min="13059" max="13059" width="8.7109375" style="1008" customWidth="1"/>
    <col min="13060" max="13060" width="12.28515625" style="1008" customWidth="1"/>
    <col min="13061" max="13061" width="14.5703125" style="1008" customWidth="1"/>
    <col min="13062" max="13062" width="14.140625" style="1008" customWidth="1"/>
    <col min="13063" max="13312" width="9.140625" style="1008"/>
    <col min="13313" max="13313" width="7.5703125" style="1008" customWidth="1"/>
    <col min="13314" max="13314" width="29.85546875" style="1008" customWidth="1"/>
    <col min="13315" max="13315" width="8.7109375" style="1008" customWidth="1"/>
    <col min="13316" max="13316" width="12.28515625" style="1008" customWidth="1"/>
    <col min="13317" max="13317" width="14.5703125" style="1008" customWidth="1"/>
    <col min="13318" max="13318" width="14.140625" style="1008" customWidth="1"/>
    <col min="13319" max="13568" width="9.140625" style="1008"/>
    <col min="13569" max="13569" width="7.5703125" style="1008" customWidth="1"/>
    <col min="13570" max="13570" width="29.85546875" style="1008" customWidth="1"/>
    <col min="13571" max="13571" width="8.7109375" style="1008" customWidth="1"/>
    <col min="13572" max="13572" width="12.28515625" style="1008" customWidth="1"/>
    <col min="13573" max="13573" width="14.5703125" style="1008" customWidth="1"/>
    <col min="13574" max="13574" width="14.140625" style="1008" customWidth="1"/>
    <col min="13575" max="13824" width="9.140625" style="1008"/>
    <col min="13825" max="13825" width="7.5703125" style="1008" customWidth="1"/>
    <col min="13826" max="13826" width="29.85546875" style="1008" customWidth="1"/>
    <col min="13827" max="13827" width="8.7109375" style="1008" customWidth="1"/>
    <col min="13828" max="13828" width="12.28515625" style="1008" customWidth="1"/>
    <col min="13829" max="13829" width="14.5703125" style="1008" customWidth="1"/>
    <col min="13830" max="13830" width="14.140625" style="1008" customWidth="1"/>
    <col min="13831" max="14080" width="9.140625" style="1008"/>
    <col min="14081" max="14081" width="7.5703125" style="1008" customWidth="1"/>
    <col min="14082" max="14082" width="29.85546875" style="1008" customWidth="1"/>
    <col min="14083" max="14083" width="8.7109375" style="1008" customWidth="1"/>
    <col min="14084" max="14084" width="12.28515625" style="1008" customWidth="1"/>
    <col min="14085" max="14085" width="14.5703125" style="1008" customWidth="1"/>
    <col min="14086" max="14086" width="14.140625" style="1008" customWidth="1"/>
    <col min="14087" max="14336" width="9.140625" style="1008"/>
    <col min="14337" max="14337" width="7.5703125" style="1008" customWidth="1"/>
    <col min="14338" max="14338" width="29.85546875" style="1008" customWidth="1"/>
    <col min="14339" max="14339" width="8.7109375" style="1008" customWidth="1"/>
    <col min="14340" max="14340" width="12.28515625" style="1008" customWidth="1"/>
    <col min="14341" max="14341" width="14.5703125" style="1008" customWidth="1"/>
    <col min="14342" max="14342" width="14.140625" style="1008" customWidth="1"/>
    <col min="14343" max="14592" width="9.140625" style="1008"/>
    <col min="14593" max="14593" width="7.5703125" style="1008" customWidth="1"/>
    <col min="14594" max="14594" width="29.85546875" style="1008" customWidth="1"/>
    <col min="14595" max="14595" width="8.7109375" style="1008" customWidth="1"/>
    <col min="14596" max="14596" width="12.28515625" style="1008" customWidth="1"/>
    <col min="14597" max="14597" width="14.5703125" style="1008" customWidth="1"/>
    <col min="14598" max="14598" width="14.140625" style="1008" customWidth="1"/>
    <col min="14599" max="14848" width="9.140625" style="1008"/>
    <col min="14849" max="14849" width="7.5703125" style="1008" customWidth="1"/>
    <col min="14850" max="14850" width="29.85546875" style="1008" customWidth="1"/>
    <col min="14851" max="14851" width="8.7109375" style="1008" customWidth="1"/>
    <col min="14852" max="14852" width="12.28515625" style="1008" customWidth="1"/>
    <col min="14853" max="14853" width="14.5703125" style="1008" customWidth="1"/>
    <col min="14854" max="14854" width="14.140625" style="1008" customWidth="1"/>
    <col min="14855" max="15104" width="9.140625" style="1008"/>
    <col min="15105" max="15105" width="7.5703125" style="1008" customWidth="1"/>
    <col min="15106" max="15106" width="29.85546875" style="1008" customWidth="1"/>
    <col min="15107" max="15107" width="8.7109375" style="1008" customWidth="1"/>
    <col min="15108" max="15108" width="12.28515625" style="1008" customWidth="1"/>
    <col min="15109" max="15109" width="14.5703125" style="1008" customWidth="1"/>
    <col min="15110" max="15110" width="14.140625" style="1008" customWidth="1"/>
    <col min="15111" max="15360" width="9.140625" style="1008"/>
    <col min="15361" max="15361" width="7.5703125" style="1008" customWidth="1"/>
    <col min="15362" max="15362" width="29.85546875" style="1008" customWidth="1"/>
    <col min="15363" max="15363" width="8.7109375" style="1008" customWidth="1"/>
    <col min="15364" max="15364" width="12.28515625" style="1008" customWidth="1"/>
    <col min="15365" max="15365" width="14.5703125" style="1008" customWidth="1"/>
    <col min="15366" max="15366" width="14.140625" style="1008" customWidth="1"/>
    <col min="15367" max="15616" width="9.140625" style="1008"/>
    <col min="15617" max="15617" width="7.5703125" style="1008" customWidth="1"/>
    <col min="15618" max="15618" width="29.85546875" style="1008" customWidth="1"/>
    <col min="15619" max="15619" width="8.7109375" style="1008" customWidth="1"/>
    <col min="15620" max="15620" width="12.28515625" style="1008" customWidth="1"/>
    <col min="15621" max="15621" width="14.5703125" style="1008" customWidth="1"/>
    <col min="15622" max="15622" width="14.140625" style="1008" customWidth="1"/>
    <col min="15623" max="15872" width="9.140625" style="1008"/>
    <col min="15873" max="15873" width="7.5703125" style="1008" customWidth="1"/>
    <col min="15874" max="15874" width="29.85546875" style="1008" customWidth="1"/>
    <col min="15875" max="15875" width="8.7109375" style="1008" customWidth="1"/>
    <col min="15876" max="15876" width="12.28515625" style="1008" customWidth="1"/>
    <col min="15877" max="15877" width="14.5703125" style="1008" customWidth="1"/>
    <col min="15878" max="15878" width="14.140625" style="1008" customWidth="1"/>
    <col min="15879" max="16128" width="9.140625" style="1008"/>
    <col min="16129" max="16129" width="7.5703125" style="1008" customWidth="1"/>
    <col min="16130" max="16130" width="29.85546875" style="1008" customWidth="1"/>
    <col min="16131" max="16131" width="8.7109375" style="1008" customWidth="1"/>
    <col min="16132" max="16132" width="12.28515625" style="1008" customWidth="1"/>
    <col min="16133" max="16133" width="14.5703125" style="1008" customWidth="1"/>
    <col min="16134" max="16134" width="14.140625" style="1008" customWidth="1"/>
    <col min="16135" max="16384" width="9.140625" style="1008"/>
  </cols>
  <sheetData>
    <row r="1" spans="1:252" s="481" customFormat="1" ht="15.75" x14ac:dyDescent="0.25">
      <c r="A1" s="812" t="s">
        <v>1486</v>
      </c>
      <c r="B1" s="1007"/>
      <c r="C1" s="812"/>
      <c r="D1" s="1061"/>
      <c r="E1" s="698"/>
      <c r="F1" s="1030"/>
      <c r="G1" s="411"/>
      <c r="H1" s="967"/>
      <c r="J1" s="482"/>
      <c r="K1" s="807"/>
      <c r="L1" s="484"/>
      <c r="M1" s="482"/>
      <c r="N1" s="482"/>
      <c r="O1" s="482"/>
      <c r="P1" s="482"/>
      <c r="Q1" s="482"/>
      <c r="R1" s="482"/>
      <c r="S1" s="485"/>
      <c r="T1" s="485"/>
      <c r="U1" s="485"/>
      <c r="V1" s="485"/>
      <c r="W1" s="485"/>
      <c r="X1" s="485"/>
      <c r="Y1" s="485"/>
      <c r="Z1" s="485"/>
      <c r="AA1" s="485"/>
      <c r="AB1" s="485"/>
      <c r="AC1" s="485"/>
      <c r="AD1" s="485"/>
      <c r="AE1" s="485"/>
      <c r="AF1" s="485"/>
      <c r="AG1" s="485"/>
      <c r="AH1" s="485"/>
      <c r="AI1" s="485"/>
      <c r="AJ1" s="485"/>
      <c r="AK1" s="485"/>
      <c r="AL1" s="485"/>
      <c r="AM1" s="486"/>
      <c r="AN1" s="486"/>
      <c r="AO1" s="486"/>
      <c r="AP1" s="486"/>
      <c r="AQ1" s="486"/>
      <c r="AR1" s="486"/>
      <c r="AS1" s="486"/>
      <c r="AT1" s="486"/>
      <c r="AU1" s="486"/>
      <c r="AV1" s="486"/>
      <c r="AW1" s="486"/>
      <c r="AX1" s="486"/>
      <c r="AY1" s="486"/>
      <c r="AZ1" s="486"/>
      <c r="BA1" s="486"/>
      <c r="BB1" s="486"/>
      <c r="BC1" s="486"/>
      <c r="BD1" s="486"/>
      <c r="BE1" s="486"/>
      <c r="BF1" s="486"/>
      <c r="BG1" s="486"/>
      <c r="BH1" s="486"/>
      <c r="BI1" s="486"/>
      <c r="BJ1" s="486"/>
      <c r="BK1" s="486"/>
      <c r="BL1" s="486"/>
      <c r="BM1" s="486"/>
      <c r="BN1" s="486"/>
      <c r="BO1" s="486"/>
      <c r="BP1" s="486"/>
      <c r="BQ1" s="486"/>
      <c r="BR1" s="486"/>
      <c r="BS1" s="486"/>
      <c r="BT1" s="486"/>
      <c r="BU1" s="486"/>
      <c r="BV1" s="486"/>
      <c r="BW1" s="486"/>
      <c r="BX1" s="486"/>
      <c r="BY1" s="486"/>
      <c r="BZ1" s="486"/>
      <c r="CA1" s="486"/>
      <c r="CB1" s="487"/>
      <c r="CC1" s="487"/>
      <c r="CD1" s="487"/>
      <c r="CE1" s="487"/>
      <c r="CF1" s="487"/>
      <c r="CG1" s="487"/>
      <c r="CH1" s="487"/>
      <c r="CI1" s="487"/>
      <c r="CJ1" s="487"/>
      <c r="CK1" s="487"/>
      <c r="CL1" s="487"/>
      <c r="CM1" s="487"/>
      <c r="CN1" s="487"/>
      <c r="CO1" s="487"/>
      <c r="CP1" s="487"/>
      <c r="CQ1" s="487"/>
      <c r="CR1" s="487"/>
      <c r="CS1" s="487"/>
      <c r="CT1" s="487"/>
      <c r="CU1" s="487"/>
      <c r="CV1" s="487"/>
      <c r="CW1" s="487"/>
      <c r="CX1" s="487"/>
      <c r="CY1" s="487"/>
      <c r="CZ1" s="487"/>
      <c r="DA1" s="487"/>
      <c r="DB1" s="487"/>
      <c r="DC1" s="487"/>
      <c r="DD1" s="487"/>
      <c r="DE1" s="487"/>
      <c r="DF1" s="487"/>
      <c r="DG1" s="487"/>
      <c r="DH1" s="487"/>
      <c r="DI1" s="487"/>
      <c r="DJ1" s="487"/>
      <c r="DK1" s="487"/>
      <c r="DL1" s="487"/>
      <c r="DM1" s="487"/>
      <c r="DN1" s="487"/>
      <c r="DO1" s="487"/>
      <c r="DP1" s="487"/>
      <c r="DQ1" s="487"/>
      <c r="DR1" s="487"/>
      <c r="DS1" s="487"/>
      <c r="DT1" s="487"/>
      <c r="DU1" s="487"/>
      <c r="DV1" s="487"/>
      <c r="DW1" s="487"/>
      <c r="DX1" s="487"/>
      <c r="DY1" s="487"/>
      <c r="DZ1" s="487"/>
      <c r="EA1" s="487"/>
      <c r="EB1" s="487"/>
      <c r="EC1" s="487"/>
      <c r="ED1" s="487"/>
      <c r="EE1" s="487"/>
      <c r="EF1" s="487"/>
      <c r="EG1" s="487"/>
      <c r="EH1" s="487"/>
      <c r="EI1" s="487"/>
      <c r="EJ1" s="487"/>
      <c r="EK1" s="487"/>
      <c r="EL1" s="487"/>
      <c r="EM1" s="487"/>
      <c r="EN1" s="487"/>
      <c r="EO1" s="487"/>
      <c r="EP1" s="487"/>
      <c r="EQ1" s="487"/>
      <c r="ER1" s="487"/>
      <c r="ES1" s="487"/>
      <c r="ET1" s="487"/>
      <c r="EU1" s="487"/>
      <c r="EV1" s="487"/>
      <c r="EW1" s="487"/>
      <c r="EX1" s="487"/>
      <c r="EY1" s="487"/>
      <c r="EZ1" s="487"/>
      <c r="FA1" s="487"/>
      <c r="FB1" s="487"/>
      <c r="FC1" s="487"/>
      <c r="FD1" s="487"/>
      <c r="FE1" s="487"/>
      <c r="FF1" s="487"/>
      <c r="FG1" s="487"/>
      <c r="FH1" s="487"/>
      <c r="FI1" s="487"/>
      <c r="FJ1" s="487"/>
      <c r="FK1" s="487"/>
      <c r="FL1" s="487"/>
      <c r="FM1" s="487"/>
      <c r="FN1" s="487"/>
      <c r="FO1" s="487"/>
      <c r="FP1" s="487"/>
      <c r="FQ1" s="487"/>
      <c r="FR1" s="487"/>
      <c r="FS1" s="487"/>
      <c r="FT1" s="487"/>
      <c r="FU1" s="487"/>
      <c r="FV1" s="487"/>
      <c r="FW1" s="487"/>
      <c r="FX1" s="487"/>
      <c r="FY1" s="487"/>
      <c r="FZ1" s="487"/>
      <c r="GA1" s="487"/>
      <c r="GB1" s="487"/>
      <c r="GC1" s="487"/>
      <c r="GD1" s="487"/>
      <c r="GE1" s="487"/>
      <c r="GF1" s="487"/>
      <c r="GG1" s="487"/>
      <c r="GH1" s="487"/>
      <c r="GI1" s="487"/>
      <c r="GJ1" s="487"/>
      <c r="GK1" s="487"/>
      <c r="GL1" s="487"/>
      <c r="GM1" s="487"/>
      <c r="GN1" s="487"/>
      <c r="GO1" s="487"/>
      <c r="GP1" s="487"/>
      <c r="GQ1" s="487"/>
      <c r="GR1" s="487"/>
      <c r="GS1" s="487"/>
      <c r="GT1" s="487"/>
      <c r="GU1" s="487"/>
      <c r="GV1" s="487"/>
      <c r="GW1" s="487"/>
      <c r="GX1" s="487"/>
      <c r="GY1" s="487"/>
      <c r="GZ1" s="487"/>
      <c r="HA1" s="487"/>
      <c r="HB1" s="487"/>
      <c r="HC1" s="487"/>
      <c r="HD1" s="487"/>
      <c r="HE1" s="487"/>
      <c r="HF1" s="487"/>
      <c r="HG1" s="487"/>
      <c r="HH1" s="487"/>
      <c r="HI1" s="487"/>
      <c r="HJ1" s="487"/>
      <c r="HK1" s="487"/>
      <c r="HL1" s="487"/>
      <c r="HM1" s="487"/>
      <c r="HN1" s="487"/>
      <c r="HO1" s="487"/>
      <c r="HP1" s="487"/>
      <c r="HQ1" s="487"/>
      <c r="HR1" s="487"/>
      <c r="HS1" s="487"/>
      <c r="HT1" s="487"/>
      <c r="HU1" s="487"/>
      <c r="HV1" s="487"/>
      <c r="HW1" s="487"/>
      <c r="HX1" s="487"/>
      <c r="HY1" s="487"/>
      <c r="HZ1" s="487"/>
      <c r="IA1" s="487"/>
      <c r="IB1" s="487"/>
      <c r="IC1" s="487"/>
      <c r="ID1" s="487"/>
      <c r="IE1" s="487"/>
      <c r="IF1" s="487"/>
      <c r="IG1" s="487"/>
      <c r="IH1" s="487"/>
      <c r="II1" s="487"/>
      <c r="IJ1" s="487"/>
      <c r="IK1" s="487"/>
      <c r="IL1" s="487"/>
      <c r="IM1" s="487"/>
      <c r="IN1" s="487"/>
      <c r="IO1" s="487"/>
      <c r="IP1" s="487"/>
      <c r="IQ1" s="487"/>
      <c r="IR1" s="487"/>
    </row>
    <row r="2" spans="1:252" s="481" customFormat="1" ht="15.75" x14ac:dyDescent="0.25">
      <c r="A2" s="1484" t="s">
        <v>1727</v>
      </c>
      <c r="B2" s="415"/>
      <c r="C2" s="416"/>
      <c r="D2" s="1061"/>
      <c r="E2" s="698"/>
      <c r="F2" s="1030"/>
      <c r="G2" s="411"/>
      <c r="H2" s="967"/>
      <c r="J2" s="482"/>
      <c r="K2" s="807"/>
      <c r="L2" s="483"/>
      <c r="M2" s="482"/>
      <c r="N2" s="482"/>
      <c r="O2" s="482"/>
      <c r="P2" s="482"/>
      <c r="Q2" s="482"/>
      <c r="R2" s="482"/>
      <c r="S2" s="485"/>
      <c r="T2" s="485"/>
      <c r="U2" s="485"/>
      <c r="V2" s="485"/>
      <c r="W2" s="485"/>
      <c r="X2" s="485"/>
      <c r="Y2" s="485"/>
      <c r="Z2" s="485"/>
      <c r="AA2" s="485"/>
      <c r="AB2" s="485"/>
      <c r="AC2" s="485"/>
      <c r="AD2" s="485"/>
      <c r="AE2" s="485"/>
      <c r="AF2" s="485"/>
      <c r="AG2" s="485"/>
      <c r="AH2" s="485"/>
      <c r="AI2" s="485"/>
      <c r="AJ2" s="485"/>
      <c r="AK2" s="485"/>
      <c r="AL2" s="485"/>
      <c r="AM2" s="486"/>
      <c r="AN2" s="486"/>
      <c r="AO2" s="486"/>
      <c r="AP2" s="486"/>
      <c r="AQ2" s="486"/>
      <c r="AR2" s="486"/>
      <c r="AS2" s="486"/>
      <c r="AT2" s="486"/>
      <c r="AU2" s="486"/>
      <c r="AV2" s="486"/>
      <c r="AW2" s="486"/>
      <c r="AX2" s="486"/>
      <c r="AY2" s="486"/>
      <c r="AZ2" s="486"/>
      <c r="BA2" s="486"/>
      <c r="BB2" s="486"/>
      <c r="BC2" s="486"/>
      <c r="BD2" s="486"/>
      <c r="BE2" s="486"/>
      <c r="BF2" s="486"/>
      <c r="BG2" s="486"/>
      <c r="BH2" s="486"/>
      <c r="BI2" s="486"/>
      <c r="BJ2" s="486"/>
      <c r="BK2" s="486"/>
      <c r="BL2" s="486"/>
      <c r="BM2" s="486"/>
      <c r="BN2" s="486"/>
      <c r="BO2" s="486"/>
      <c r="BP2" s="486"/>
      <c r="BQ2" s="486"/>
      <c r="BR2" s="486"/>
      <c r="BS2" s="486"/>
      <c r="BT2" s="486"/>
      <c r="BU2" s="486"/>
      <c r="BV2" s="486"/>
      <c r="BW2" s="486"/>
      <c r="BX2" s="486"/>
      <c r="BY2" s="486"/>
      <c r="BZ2" s="486"/>
      <c r="CA2" s="486"/>
      <c r="CB2" s="487"/>
      <c r="CC2" s="487"/>
      <c r="CD2" s="487"/>
      <c r="CE2" s="487"/>
      <c r="CF2" s="487"/>
      <c r="CG2" s="487"/>
      <c r="CH2" s="487"/>
      <c r="CI2" s="487"/>
      <c r="CJ2" s="487"/>
      <c r="CK2" s="487"/>
      <c r="CL2" s="487"/>
      <c r="CM2" s="487"/>
      <c r="CN2" s="487"/>
      <c r="CO2" s="487"/>
      <c r="CP2" s="487"/>
      <c r="CQ2" s="487"/>
      <c r="CR2" s="487"/>
      <c r="CS2" s="487"/>
      <c r="CT2" s="487"/>
      <c r="CU2" s="487"/>
      <c r="CV2" s="487"/>
      <c r="CW2" s="487"/>
      <c r="CX2" s="487"/>
      <c r="CY2" s="487"/>
      <c r="CZ2" s="487"/>
      <c r="DA2" s="487"/>
      <c r="DB2" s="487"/>
      <c r="DC2" s="487"/>
      <c r="DD2" s="487"/>
      <c r="DE2" s="487"/>
      <c r="DF2" s="487"/>
      <c r="DG2" s="487"/>
      <c r="DH2" s="487"/>
      <c r="DI2" s="487"/>
      <c r="DJ2" s="487"/>
      <c r="DK2" s="487"/>
      <c r="DL2" s="487"/>
      <c r="DM2" s="487"/>
      <c r="DN2" s="487"/>
      <c r="DO2" s="487"/>
      <c r="DP2" s="487"/>
      <c r="DQ2" s="487"/>
      <c r="DR2" s="487"/>
      <c r="DS2" s="487"/>
      <c r="DT2" s="487"/>
      <c r="DU2" s="487"/>
      <c r="DV2" s="487"/>
      <c r="DW2" s="487"/>
      <c r="DX2" s="487"/>
      <c r="DY2" s="487"/>
      <c r="DZ2" s="487"/>
      <c r="EA2" s="487"/>
      <c r="EB2" s="487"/>
      <c r="EC2" s="487"/>
      <c r="ED2" s="487"/>
      <c r="EE2" s="487"/>
      <c r="EF2" s="487"/>
      <c r="EG2" s="487"/>
      <c r="EH2" s="487"/>
      <c r="EI2" s="487"/>
      <c r="EJ2" s="487"/>
      <c r="EK2" s="487"/>
      <c r="EL2" s="487"/>
      <c r="EM2" s="487"/>
      <c r="EN2" s="487"/>
      <c r="EO2" s="487"/>
      <c r="EP2" s="487"/>
      <c r="EQ2" s="487"/>
      <c r="ER2" s="487"/>
      <c r="ES2" s="487"/>
      <c r="ET2" s="487"/>
      <c r="EU2" s="487"/>
      <c r="EV2" s="487"/>
      <c r="EW2" s="487"/>
      <c r="EX2" s="487"/>
      <c r="EY2" s="487"/>
      <c r="EZ2" s="487"/>
      <c r="FA2" s="487"/>
      <c r="FB2" s="487"/>
      <c r="FC2" s="487"/>
      <c r="FD2" s="487"/>
      <c r="FE2" s="487"/>
      <c r="FF2" s="487"/>
      <c r="FG2" s="487"/>
      <c r="FH2" s="487"/>
      <c r="FI2" s="487"/>
      <c r="FJ2" s="487"/>
      <c r="FK2" s="487"/>
      <c r="FL2" s="487"/>
      <c r="FM2" s="487"/>
      <c r="FN2" s="487"/>
      <c r="FO2" s="487"/>
      <c r="FP2" s="487"/>
      <c r="FQ2" s="487"/>
      <c r="FR2" s="487"/>
      <c r="FS2" s="487"/>
      <c r="FT2" s="487"/>
      <c r="FU2" s="487"/>
      <c r="FV2" s="487"/>
      <c r="FW2" s="487"/>
      <c r="FX2" s="487"/>
      <c r="FY2" s="487"/>
      <c r="FZ2" s="487"/>
      <c r="GA2" s="487"/>
      <c r="GB2" s="487"/>
      <c r="GC2" s="487"/>
      <c r="GD2" s="487"/>
      <c r="GE2" s="487"/>
      <c r="GF2" s="487"/>
      <c r="GG2" s="487"/>
      <c r="GH2" s="487"/>
      <c r="GI2" s="487"/>
      <c r="GJ2" s="487"/>
      <c r="GK2" s="487"/>
      <c r="GL2" s="487"/>
      <c r="GM2" s="487"/>
      <c r="GN2" s="487"/>
      <c r="GO2" s="487"/>
      <c r="GP2" s="487"/>
      <c r="GQ2" s="487"/>
      <c r="GR2" s="487"/>
      <c r="GS2" s="487"/>
      <c r="GT2" s="487"/>
      <c r="GU2" s="487"/>
      <c r="GV2" s="487"/>
      <c r="GW2" s="487"/>
      <c r="GX2" s="487"/>
      <c r="GY2" s="487"/>
      <c r="GZ2" s="487"/>
      <c r="HA2" s="487"/>
      <c r="HB2" s="487"/>
      <c r="HC2" s="487"/>
      <c r="HD2" s="487"/>
      <c r="HE2" s="487"/>
      <c r="HF2" s="487"/>
      <c r="HG2" s="487"/>
      <c r="HH2" s="487"/>
      <c r="HI2" s="487"/>
      <c r="HJ2" s="487"/>
      <c r="HK2" s="487"/>
      <c r="HL2" s="487"/>
      <c r="HM2" s="487"/>
      <c r="HN2" s="487"/>
      <c r="HO2" s="487"/>
      <c r="HP2" s="487"/>
      <c r="HQ2" s="487"/>
      <c r="HR2" s="487"/>
      <c r="HS2" s="487"/>
      <c r="HT2" s="487"/>
      <c r="HU2" s="487"/>
      <c r="HV2" s="487"/>
      <c r="HW2" s="487"/>
      <c r="HX2" s="487"/>
      <c r="HY2" s="487"/>
      <c r="HZ2" s="487"/>
      <c r="IA2" s="487"/>
      <c r="IB2" s="487"/>
      <c r="IC2" s="487"/>
      <c r="ID2" s="487"/>
      <c r="IE2" s="487"/>
      <c r="IF2" s="487"/>
      <c r="IG2" s="487"/>
      <c r="IH2" s="487"/>
      <c r="II2" s="487"/>
      <c r="IJ2" s="487"/>
      <c r="IK2" s="487"/>
      <c r="IL2" s="487"/>
      <c r="IM2" s="487"/>
      <c r="IN2" s="487"/>
      <c r="IO2" s="487"/>
      <c r="IP2" s="487"/>
      <c r="IQ2" s="487"/>
      <c r="IR2" s="487"/>
    </row>
    <row r="3" spans="1:252" s="481" customFormat="1" ht="15.75" x14ac:dyDescent="0.25">
      <c r="A3" s="1100" t="s">
        <v>2474</v>
      </c>
      <c r="B3" s="415"/>
      <c r="C3" s="416"/>
      <c r="D3" s="1061"/>
      <c r="E3" s="698"/>
      <c r="F3" s="1030"/>
      <c r="G3" s="1119"/>
      <c r="H3" s="967"/>
      <c r="J3" s="482"/>
      <c r="K3" s="807"/>
      <c r="L3" s="483"/>
      <c r="M3" s="482"/>
      <c r="N3" s="482"/>
      <c r="O3" s="482"/>
      <c r="P3" s="482"/>
      <c r="Q3" s="482"/>
      <c r="R3" s="482"/>
      <c r="S3" s="485"/>
      <c r="T3" s="485"/>
      <c r="U3" s="485"/>
      <c r="V3" s="485"/>
      <c r="W3" s="485"/>
      <c r="X3" s="485"/>
      <c r="Y3" s="485"/>
      <c r="Z3" s="485"/>
      <c r="AA3" s="485"/>
      <c r="AB3" s="485"/>
      <c r="AC3" s="485"/>
      <c r="AD3" s="485"/>
      <c r="AE3" s="485"/>
      <c r="AF3" s="485"/>
      <c r="AG3" s="485"/>
      <c r="AH3" s="485"/>
      <c r="AI3" s="485"/>
      <c r="AJ3" s="485"/>
      <c r="AK3" s="485"/>
      <c r="AL3" s="485"/>
      <c r="AM3" s="486"/>
      <c r="AN3" s="486"/>
      <c r="AO3" s="486"/>
      <c r="AP3" s="486"/>
      <c r="AQ3" s="486"/>
      <c r="AR3" s="486"/>
      <c r="AS3" s="486"/>
      <c r="AT3" s="486"/>
      <c r="AU3" s="486"/>
      <c r="AV3" s="486"/>
      <c r="AW3" s="486"/>
      <c r="AX3" s="486"/>
      <c r="AY3" s="486"/>
      <c r="AZ3" s="486"/>
      <c r="BA3" s="486"/>
      <c r="BB3" s="486"/>
      <c r="BC3" s="486"/>
      <c r="BD3" s="486"/>
      <c r="BE3" s="486"/>
      <c r="BF3" s="486"/>
      <c r="BG3" s="486"/>
      <c r="BH3" s="486"/>
      <c r="BI3" s="486"/>
      <c r="BJ3" s="486"/>
      <c r="BK3" s="486"/>
      <c r="BL3" s="486"/>
      <c r="BM3" s="486"/>
      <c r="BN3" s="486"/>
      <c r="BO3" s="486"/>
      <c r="BP3" s="486"/>
      <c r="BQ3" s="486"/>
      <c r="BR3" s="486"/>
      <c r="BS3" s="486"/>
      <c r="BT3" s="486"/>
      <c r="BU3" s="486"/>
      <c r="BV3" s="486"/>
      <c r="BW3" s="486"/>
      <c r="BX3" s="486"/>
      <c r="BY3" s="486"/>
      <c r="BZ3" s="486"/>
      <c r="CA3" s="486"/>
      <c r="CB3" s="487"/>
      <c r="CC3" s="487"/>
      <c r="CD3" s="487"/>
      <c r="CE3" s="487"/>
      <c r="CF3" s="487"/>
      <c r="CG3" s="487"/>
      <c r="CH3" s="487"/>
      <c r="CI3" s="487"/>
      <c r="CJ3" s="487"/>
      <c r="CK3" s="487"/>
      <c r="CL3" s="487"/>
      <c r="CM3" s="487"/>
      <c r="CN3" s="487"/>
      <c r="CO3" s="487"/>
      <c r="CP3" s="487"/>
      <c r="CQ3" s="487"/>
      <c r="CR3" s="487"/>
      <c r="CS3" s="487"/>
      <c r="CT3" s="487"/>
      <c r="CU3" s="487"/>
      <c r="CV3" s="487"/>
      <c r="CW3" s="487"/>
      <c r="CX3" s="487"/>
      <c r="CY3" s="487"/>
      <c r="CZ3" s="487"/>
      <c r="DA3" s="487"/>
      <c r="DB3" s="487"/>
      <c r="DC3" s="487"/>
      <c r="DD3" s="487"/>
      <c r="DE3" s="487"/>
      <c r="DF3" s="487"/>
      <c r="DG3" s="487"/>
      <c r="DH3" s="487"/>
      <c r="DI3" s="487"/>
      <c r="DJ3" s="487"/>
      <c r="DK3" s="487"/>
      <c r="DL3" s="487"/>
      <c r="DM3" s="487"/>
      <c r="DN3" s="487"/>
      <c r="DO3" s="487"/>
      <c r="DP3" s="487"/>
      <c r="DQ3" s="487"/>
      <c r="DR3" s="487"/>
      <c r="DS3" s="487"/>
      <c r="DT3" s="487"/>
      <c r="DU3" s="487"/>
      <c r="DV3" s="487"/>
      <c r="DW3" s="487"/>
      <c r="DX3" s="487"/>
      <c r="DY3" s="487"/>
      <c r="DZ3" s="487"/>
      <c r="EA3" s="487"/>
      <c r="EB3" s="487"/>
      <c r="EC3" s="487"/>
      <c r="ED3" s="487"/>
      <c r="EE3" s="487"/>
      <c r="EF3" s="487"/>
      <c r="EG3" s="487"/>
      <c r="EH3" s="487"/>
      <c r="EI3" s="487"/>
      <c r="EJ3" s="487"/>
      <c r="EK3" s="487"/>
      <c r="EL3" s="487"/>
      <c r="EM3" s="487"/>
      <c r="EN3" s="487"/>
      <c r="EO3" s="487"/>
      <c r="EP3" s="487"/>
      <c r="EQ3" s="487"/>
      <c r="ER3" s="487"/>
      <c r="ES3" s="487"/>
      <c r="ET3" s="487"/>
      <c r="EU3" s="487"/>
      <c r="EV3" s="487"/>
      <c r="EW3" s="487"/>
      <c r="EX3" s="487"/>
      <c r="EY3" s="487"/>
      <c r="EZ3" s="487"/>
      <c r="FA3" s="487"/>
      <c r="FB3" s="487"/>
      <c r="FC3" s="487"/>
      <c r="FD3" s="487"/>
      <c r="FE3" s="487"/>
      <c r="FF3" s="487"/>
      <c r="FG3" s="487"/>
      <c r="FH3" s="487"/>
      <c r="FI3" s="487"/>
      <c r="FJ3" s="487"/>
      <c r="FK3" s="487"/>
      <c r="FL3" s="487"/>
      <c r="FM3" s="487"/>
      <c r="FN3" s="487"/>
      <c r="FO3" s="487"/>
      <c r="FP3" s="487"/>
      <c r="FQ3" s="487"/>
      <c r="FR3" s="487"/>
      <c r="FS3" s="487"/>
      <c r="FT3" s="487"/>
      <c r="FU3" s="487"/>
      <c r="FV3" s="487"/>
      <c r="FW3" s="487"/>
      <c r="FX3" s="487"/>
      <c r="FY3" s="487"/>
      <c r="FZ3" s="487"/>
      <c r="GA3" s="487"/>
      <c r="GB3" s="487"/>
      <c r="GC3" s="487"/>
      <c r="GD3" s="487"/>
      <c r="GE3" s="487"/>
      <c r="GF3" s="487"/>
      <c r="GG3" s="487"/>
      <c r="GH3" s="487"/>
      <c r="GI3" s="487"/>
      <c r="GJ3" s="487"/>
      <c r="GK3" s="487"/>
      <c r="GL3" s="487"/>
      <c r="GM3" s="487"/>
      <c r="GN3" s="487"/>
      <c r="GO3" s="487"/>
      <c r="GP3" s="487"/>
      <c r="GQ3" s="487"/>
      <c r="GR3" s="487"/>
      <c r="GS3" s="487"/>
      <c r="GT3" s="487"/>
      <c r="GU3" s="487"/>
      <c r="GV3" s="487"/>
      <c r="GW3" s="487"/>
      <c r="GX3" s="487"/>
      <c r="GY3" s="487"/>
      <c r="GZ3" s="487"/>
      <c r="HA3" s="487"/>
      <c r="HB3" s="487"/>
      <c r="HC3" s="487"/>
      <c r="HD3" s="487"/>
      <c r="HE3" s="487"/>
      <c r="HF3" s="487"/>
      <c r="HG3" s="487"/>
      <c r="HH3" s="487"/>
      <c r="HI3" s="487"/>
      <c r="HJ3" s="487"/>
      <c r="HK3" s="487"/>
      <c r="HL3" s="487"/>
      <c r="HM3" s="487"/>
      <c r="HN3" s="487"/>
      <c r="HO3" s="487"/>
      <c r="HP3" s="487"/>
      <c r="HQ3" s="487"/>
      <c r="HR3" s="487"/>
      <c r="HS3" s="487"/>
      <c r="HT3" s="487"/>
      <c r="HU3" s="487"/>
      <c r="HV3" s="487"/>
      <c r="HW3" s="487"/>
      <c r="HX3" s="487"/>
      <c r="HY3" s="487"/>
      <c r="HZ3" s="487"/>
      <c r="IA3" s="487"/>
      <c r="IB3" s="487"/>
      <c r="IC3" s="487"/>
      <c r="ID3" s="487"/>
      <c r="IE3" s="487"/>
      <c r="IF3" s="487"/>
      <c r="IG3" s="487"/>
      <c r="IH3" s="487"/>
      <c r="II3" s="487"/>
      <c r="IJ3" s="487"/>
      <c r="IK3" s="487"/>
      <c r="IL3" s="487"/>
      <c r="IM3" s="487"/>
      <c r="IN3" s="487"/>
      <c r="IO3" s="487"/>
      <c r="IP3" s="487"/>
      <c r="IQ3" s="487"/>
      <c r="IR3" s="487"/>
    </row>
    <row r="4" spans="1:252" s="481" customFormat="1" ht="15.75" x14ac:dyDescent="0.25">
      <c r="A4" s="1089"/>
      <c r="B4" s="415"/>
      <c r="C4" s="416"/>
      <c r="D4" s="1061"/>
      <c r="E4" s="698"/>
      <c r="F4" s="1030"/>
      <c r="G4" s="1119"/>
      <c r="H4" s="967"/>
      <c r="J4" s="482"/>
      <c r="K4" s="807"/>
      <c r="L4" s="483"/>
      <c r="M4" s="482"/>
      <c r="N4" s="482"/>
      <c r="O4" s="482"/>
      <c r="P4" s="482"/>
      <c r="Q4" s="482"/>
      <c r="R4" s="482"/>
      <c r="S4" s="485"/>
      <c r="T4" s="485"/>
      <c r="U4" s="485"/>
      <c r="V4" s="485"/>
      <c r="W4" s="485"/>
      <c r="X4" s="485"/>
      <c r="Y4" s="485"/>
      <c r="Z4" s="485"/>
      <c r="AA4" s="485"/>
      <c r="AB4" s="485"/>
      <c r="AC4" s="485"/>
      <c r="AD4" s="485"/>
      <c r="AE4" s="485"/>
      <c r="AF4" s="485"/>
      <c r="AG4" s="485"/>
      <c r="AH4" s="485"/>
      <c r="AI4" s="485"/>
      <c r="AJ4" s="485"/>
      <c r="AK4" s="485"/>
      <c r="AL4" s="485"/>
      <c r="AM4" s="486"/>
      <c r="AN4" s="486"/>
      <c r="AO4" s="486"/>
      <c r="AP4" s="486"/>
      <c r="AQ4" s="486"/>
      <c r="AR4" s="486"/>
      <c r="AS4" s="486"/>
      <c r="AT4" s="486"/>
      <c r="AU4" s="486"/>
      <c r="AV4" s="486"/>
      <c r="AW4" s="486"/>
      <c r="AX4" s="486"/>
      <c r="AY4" s="486"/>
      <c r="AZ4" s="486"/>
      <c r="BA4" s="486"/>
      <c r="BB4" s="486"/>
      <c r="BC4" s="486"/>
      <c r="BD4" s="486"/>
      <c r="BE4" s="486"/>
      <c r="BF4" s="486"/>
      <c r="BG4" s="486"/>
      <c r="BH4" s="486"/>
      <c r="BI4" s="486"/>
      <c r="BJ4" s="486"/>
      <c r="BK4" s="486"/>
      <c r="BL4" s="486"/>
      <c r="BM4" s="486"/>
      <c r="BN4" s="486"/>
      <c r="BO4" s="486"/>
      <c r="BP4" s="486"/>
      <c r="BQ4" s="486"/>
      <c r="BR4" s="486"/>
      <c r="BS4" s="486"/>
      <c r="BT4" s="486"/>
      <c r="BU4" s="486"/>
      <c r="BV4" s="486"/>
      <c r="BW4" s="486"/>
      <c r="BX4" s="486"/>
      <c r="BY4" s="486"/>
      <c r="BZ4" s="486"/>
      <c r="CA4" s="486"/>
      <c r="CB4" s="487"/>
      <c r="CC4" s="487"/>
      <c r="CD4" s="487"/>
      <c r="CE4" s="487"/>
      <c r="CF4" s="487"/>
      <c r="CG4" s="487"/>
      <c r="CH4" s="487"/>
      <c r="CI4" s="487"/>
      <c r="CJ4" s="487"/>
      <c r="CK4" s="487"/>
      <c r="CL4" s="487"/>
      <c r="CM4" s="487"/>
      <c r="CN4" s="487"/>
      <c r="CO4" s="487"/>
      <c r="CP4" s="487"/>
      <c r="CQ4" s="487"/>
      <c r="CR4" s="487"/>
      <c r="CS4" s="487"/>
      <c r="CT4" s="487"/>
      <c r="CU4" s="487"/>
      <c r="CV4" s="487"/>
      <c r="CW4" s="487"/>
      <c r="CX4" s="487"/>
      <c r="CY4" s="487"/>
      <c r="CZ4" s="487"/>
      <c r="DA4" s="487"/>
      <c r="DB4" s="487"/>
      <c r="DC4" s="487"/>
      <c r="DD4" s="487"/>
      <c r="DE4" s="487"/>
      <c r="DF4" s="487"/>
      <c r="DG4" s="487"/>
      <c r="DH4" s="487"/>
      <c r="DI4" s="487"/>
      <c r="DJ4" s="487"/>
      <c r="DK4" s="487"/>
      <c r="DL4" s="487"/>
      <c r="DM4" s="487"/>
      <c r="DN4" s="487"/>
      <c r="DO4" s="487"/>
      <c r="DP4" s="487"/>
      <c r="DQ4" s="487"/>
      <c r="DR4" s="487"/>
      <c r="DS4" s="487"/>
      <c r="DT4" s="487"/>
      <c r="DU4" s="487"/>
      <c r="DV4" s="487"/>
      <c r="DW4" s="487"/>
      <c r="DX4" s="487"/>
      <c r="DY4" s="487"/>
      <c r="DZ4" s="487"/>
      <c r="EA4" s="487"/>
      <c r="EB4" s="487"/>
      <c r="EC4" s="487"/>
      <c r="ED4" s="487"/>
      <c r="EE4" s="487"/>
      <c r="EF4" s="487"/>
      <c r="EG4" s="487"/>
      <c r="EH4" s="487"/>
      <c r="EI4" s="487"/>
      <c r="EJ4" s="487"/>
      <c r="EK4" s="487"/>
      <c r="EL4" s="487"/>
      <c r="EM4" s="487"/>
      <c r="EN4" s="487"/>
      <c r="EO4" s="487"/>
      <c r="EP4" s="487"/>
      <c r="EQ4" s="487"/>
      <c r="ER4" s="487"/>
      <c r="ES4" s="487"/>
      <c r="ET4" s="487"/>
      <c r="EU4" s="487"/>
      <c r="EV4" s="487"/>
      <c r="EW4" s="487"/>
      <c r="EX4" s="487"/>
      <c r="EY4" s="487"/>
      <c r="EZ4" s="487"/>
      <c r="FA4" s="487"/>
      <c r="FB4" s="487"/>
      <c r="FC4" s="487"/>
      <c r="FD4" s="487"/>
      <c r="FE4" s="487"/>
      <c r="FF4" s="487"/>
      <c r="FG4" s="487"/>
      <c r="FH4" s="487"/>
      <c r="FI4" s="487"/>
      <c r="FJ4" s="487"/>
      <c r="FK4" s="487"/>
      <c r="FL4" s="487"/>
      <c r="FM4" s="487"/>
      <c r="FN4" s="487"/>
      <c r="FO4" s="487"/>
      <c r="FP4" s="487"/>
      <c r="FQ4" s="487"/>
      <c r="FR4" s="487"/>
      <c r="FS4" s="487"/>
      <c r="FT4" s="487"/>
      <c r="FU4" s="487"/>
      <c r="FV4" s="487"/>
      <c r="FW4" s="487"/>
      <c r="FX4" s="487"/>
      <c r="FY4" s="487"/>
      <c r="FZ4" s="487"/>
      <c r="GA4" s="487"/>
      <c r="GB4" s="487"/>
      <c r="GC4" s="487"/>
      <c r="GD4" s="487"/>
      <c r="GE4" s="487"/>
      <c r="GF4" s="487"/>
      <c r="GG4" s="487"/>
      <c r="GH4" s="487"/>
      <c r="GI4" s="487"/>
      <c r="GJ4" s="487"/>
      <c r="GK4" s="487"/>
      <c r="GL4" s="487"/>
      <c r="GM4" s="487"/>
      <c r="GN4" s="487"/>
      <c r="GO4" s="487"/>
      <c r="GP4" s="487"/>
      <c r="GQ4" s="487"/>
      <c r="GR4" s="487"/>
      <c r="GS4" s="487"/>
      <c r="GT4" s="487"/>
      <c r="GU4" s="487"/>
      <c r="GV4" s="487"/>
      <c r="GW4" s="487"/>
      <c r="GX4" s="487"/>
      <c r="GY4" s="487"/>
      <c r="GZ4" s="487"/>
      <c r="HA4" s="487"/>
      <c r="HB4" s="487"/>
      <c r="HC4" s="487"/>
      <c r="HD4" s="487"/>
      <c r="HE4" s="487"/>
      <c r="HF4" s="487"/>
      <c r="HG4" s="487"/>
      <c r="HH4" s="487"/>
      <c r="HI4" s="487"/>
      <c r="HJ4" s="487"/>
      <c r="HK4" s="487"/>
      <c r="HL4" s="487"/>
      <c r="HM4" s="487"/>
      <c r="HN4" s="487"/>
      <c r="HO4" s="487"/>
      <c r="HP4" s="487"/>
      <c r="HQ4" s="487"/>
      <c r="HR4" s="487"/>
      <c r="HS4" s="487"/>
      <c r="HT4" s="487"/>
      <c r="HU4" s="487"/>
      <c r="HV4" s="487"/>
      <c r="HW4" s="487"/>
      <c r="HX4" s="487"/>
      <c r="HY4" s="487"/>
      <c r="HZ4" s="487"/>
      <c r="IA4" s="487"/>
      <c r="IB4" s="487"/>
      <c r="IC4" s="487"/>
      <c r="ID4" s="487"/>
      <c r="IE4" s="487"/>
      <c r="IF4" s="487"/>
      <c r="IG4" s="487"/>
      <c r="IH4" s="487"/>
      <c r="II4" s="487"/>
      <c r="IJ4" s="487"/>
      <c r="IK4" s="487"/>
      <c r="IL4" s="487"/>
      <c r="IM4" s="487"/>
      <c r="IN4" s="487"/>
      <c r="IO4" s="487"/>
      <c r="IP4" s="487"/>
      <c r="IQ4" s="487"/>
      <c r="IR4" s="487"/>
    </row>
    <row r="5" spans="1:252" s="422" customFormat="1" x14ac:dyDescent="0.25">
      <c r="A5" s="1090"/>
      <c r="B5" s="767" t="s">
        <v>0</v>
      </c>
      <c r="C5" s="769" t="s">
        <v>174</v>
      </c>
      <c r="D5" s="771"/>
      <c r="E5" s="770"/>
      <c r="F5" s="770"/>
      <c r="G5" s="771" t="s">
        <v>175</v>
      </c>
      <c r="K5" s="419"/>
    </row>
    <row r="6" spans="1:252" s="422" customFormat="1" x14ac:dyDescent="0.25">
      <c r="A6" s="1090"/>
      <c r="B6" s="772"/>
      <c r="C6" s="773"/>
      <c r="D6" s="1081"/>
      <c r="E6" s="770"/>
      <c r="F6" s="770"/>
      <c r="G6" s="775"/>
      <c r="K6" s="419"/>
    </row>
    <row r="7" spans="1:252" s="422" customFormat="1" x14ac:dyDescent="0.25">
      <c r="A7" s="1090"/>
      <c r="B7" s="776" t="s">
        <v>176</v>
      </c>
      <c r="C7" s="777" t="s">
        <v>7</v>
      </c>
      <c r="D7" s="1081"/>
      <c r="E7" s="770"/>
      <c r="F7" s="770"/>
      <c r="G7" s="770">
        <f>G29</f>
        <v>0</v>
      </c>
      <c r="K7" s="419"/>
    </row>
    <row r="8" spans="1:252" s="422" customFormat="1" x14ac:dyDescent="0.25">
      <c r="A8" s="1090"/>
      <c r="B8" s="776" t="s">
        <v>39</v>
      </c>
      <c r="C8" s="777" t="s">
        <v>2486</v>
      </c>
      <c r="D8" s="1081"/>
      <c r="E8" s="770"/>
      <c r="F8" s="770"/>
      <c r="G8" s="775">
        <f>G60</f>
        <v>0</v>
      </c>
      <c r="K8" s="419"/>
    </row>
    <row r="9" spans="1:252" s="422" customFormat="1" x14ac:dyDescent="0.25">
      <c r="A9" s="1090"/>
      <c r="B9" s="776" t="s">
        <v>72</v>
      </c>
      <c r="C9" s="777" t="s">
        <v>2488</v>
      </c>
      <c r="D9" s="1081"/>
      <c r="E9" s="770"/>
      <c r="F9" s="770"/>
      <c r="G9" s="775">
        <f>G92</f>
        <v>0</v>
      </c>
      <c r="K9" s="419"/>
    </row>
    <row r="10" spans="1:252" s="422" customFormat="1" x14ac:dyDescent="0.25">
      <c r="A10" s="1090"/>
      <c r="B10" s="776" t="s">
        <v>100</v>
      </c>
      <c r="C10" s="777" t="s">
        <v>2455</v>
      </c>
      <c r="D10" s="1081"/>
      <c r="E10" s="770"/>
      <c r="F10" s="770"/>
      <c r="G10" s="775">
        <f>G104</f>
        <v>0</v>
      </c>
      <c r="K10" s="419"/>
    </row>
    <row r="11" spans="1:252" s="422" customFormat="1" ht="15.75" thickBot="1" x14ac:dyDescent="0.3">
      <c r="A11" s="1092"/>
      <c r="B11" s="783">
        <v>5</v>
      </c>
      <c r="C11" s="1118" t="s">
        <v>168</v>
      </c>
      <c r="D11" s="1082"/>
      <c r="E11" s="834"/>
      <c r="F11" s="785"/>
      <c r="G11" s="785">
        <f>G119</f>
        <v>1350</v>
      </c>
      <c r="H11" s="419"/>
      <c r="K11" s="419"/>
    </row>
    <row r="12" spans="1:252" s="422" customFormat="1" x14ac:dyDescent="0.25">
      <c r="A12" s="1091"/>
      <c r="B12" s="778" t="s">
        <v>178</v>
      </c>
      <c r="C12" s="779"/>
      <c r="D12" s="1081"/>
      <c r="E12" s="775"/>
      <c r="F12" s="770"/>
      <c r="G12" s="780">
        <f>SUM(G7:G11)</f>
        <v>1350</v>
      </c>
      <c r="K12" s="419"/>
    </row>
    <row r="13" spans="1:252" s="422" customFormat="1" ht="15.75" thickBot="1" x14ac:dyDescent="0.3">
      <c r="A13" s="1092"/>
      <c r="B13" s="787" t="s">
        <v>179</v>
      </c>
      <c r="C13" s="788"/>
      <c r="D13" s="1083"/>
      <c r="E13" s="1083"/>
      <c r="F13" s="790"/>
      <c r="G13" s="790">
        <f>ROUND(G12*0.22,2)</f>
        <v>297</v>
      </c>
      <c r="K13" s="419"/>
    </row>
    <row r="14" spans="1:252" s="422" customFormat="1" x14ac:dyDescent="0.25">
      <c r="A14" s="1090"/>
      <c r="B14" s="781" t="s">
        <v>180</v>
      </c>
      <c r="C14" s="762"/>
      <c r="D14" s="1084"/>
      <c r="E14" s="1084"/>
      <c r="F14" s="763"/>
      <c r="G14" s="763">
        <f>+G13+G12</f>
        <v>1647</v>
      </c>
      <c r="K14" s="419"/>
    </row>
    <row r="17" spans="1:252" s="481" customFormat="1" ht="15.75" x14ac:dyDescent="0.25">
      <c r="A17" s="1100" t="s">
        <v>2474</v>
      </c>
      <c r="B17" s="415"/>
      <c r="C17" s="416"/>
      <c r="D17" s="1061"/>
      <c r="E17" s="698"/>
      <c r="F17" s="1030"/>
      <c r="G17" s="1119"/>
      <c r="H17" s="967"/>
      <c r="J17" s="482"/>
      <c r="K17" s="807"/>
      <c r="L17" s="483"/>
      <c r="M17" s="482"/>
      <c r="N17" s="482"/>
      <c r="O17" s="482"/>
      <c r="P17" s="482"/>
      <c r="Q17" s="482"/>
      <c r="R17" s="482"/>
      <c r="S17" s="485"/>
      <c r="T17" s="485"/>
      <c r="U17" s="485"/>
      <c r="V17" s="485"/>
      <c r="W17" s="485"/>
      <c r="X17" s="485"/>
      <c r="Y17" s="485"/>
      <c r="Z17" s="485"/>
      <c r="AA17" s="485"/>
      <c r="AB17" s="485"/>
      <c r="AC17" s="485"/>
      <c r="AD17" s="485"/>
      <c r="AE17" s="485"/>
      <c r="AF17" s="485"/>
      <c r="AG17" s="485"/>
      <c r="AH17" s="485"/>
      <c r="AI17" s="485"/>
      <c r="AJ17" s="485"/>
      <c r="AK17" s="485"/>
      <c r="AL17" s="485"/>
      <c r="AM17" s="486"/>
      <c r="AN17" s="486"/>
      <c r="AO17" s="486"/>
      <c r="AP17" s="486"/>
      <c r="AQ17" s="486"/>
      <c r="AR17" s="486"/>
      <c r="AS17" s="486"/>
      <c r="AT17" s="486"/>
      <c r="AU17" s="486"/>
      <c r="AV17" s="486"/>
      <c r="AW17" s="486"/>
      <c r="AX17" s="486"/>
      <c r="AY17" s="486"/>
      <c r="AZ17" s="486"/>
      <c r="BA17" s="486"/>
      <c r="BB17" s="486"/>
      <c r="BC17" s="486"/>
      <c r="BD17" s="486"/>
      <c r="BE17" s="486"/>
      <c r="BF17" s="486"/>
      <c r="BG17" s="486"/>
      <c r="BH17" s="486"/>
      <c r="BI17" s="486"/>
      <c r="BJ17" s="486"/>
      <c r="BK17" s="486"/>
      <c r="BL17" s="486"/>
      <c r="BM17" s="486"/>
      <c r="BN17" s="486"/>
      <c r="BO17" s="486"/>
      <c r="BP17" s="486"/>
      <c r="BQ17" s="486"/>
      <c r="BR17" s="486"/>
      <c r="BS17" s="486"/>
      <c r="BT17" s="486"/>
      <c r="BU17" s="486"/>
      <c r="BV17" s="486"/>
      <c r="BW17" s="486"/>
      <c r="BX17" s="486"/>
      <c r="BY17" s="486"/>
      <c r="BZ17" s="486"/>
      <c r="CA17" s="486"/>
      <c r="CB17" s="487"/>
      <c r="CC17" s="487"/>
      <c r="CD17" s="487"/>
      <c r="CE17" s="487"/>
      <c r="CF17" s="487"/>
      <c r="CG17" s="487"/>
      <c r="CH17" s="487"/>
      <c r="CI17" s="487"/>
      <c r="CJ17" s="487"/>
      <c r="CK17" s="487"/>
      <c r="CL17" s="487"/>
      <c r="CM17" s="487"/>
      <c r="CN17" s="487"/>
      <c r="CO17" s="487"/>
      <c r="CP17" s="487"/>
      <c r="CQ17" s="487"/>
      <c r="CR17" s="487"/>
      <c r="CS17" s="487"/>
      <c r="CT17" s="487"/>
      <c r="CU17" s="487"/>
      <c r="CV17" s="487"/>
      <c r="CW17" s="487"/>
      <c r="CX17" s="487"/>
      <c r="CY17" s="487"/>
      <c r="CZ17" s="487"/>
      <c r="DA17" s="487"/>
      <c r="DB17" s="487"/>
      <c r="DC17" s="487"/>
      <c r="DD17" s="487"/>
      <c r="DE17" s="487"/>
      <c r="DF17" s="487"/>
      <c r="DG17" s="487"/>
      <c r="DH17" s="487"/>
      <c r="DI17" s="487"/>
      <c r="DJ17" s="487"/>
      <c r="DK17" s="487"/>
      <c r="DL17" s="487"/>
      <c r="DM17" s="487"/>
      <c r="DN17" s="487"/>
      <c r="DO17" s="487"/>
      <c r="DP17" s="487"/>
      <c r="DQ17" s="487"/>
      <c r="DR17" s="487"/>
      <c r="DS17" s="487"/>
      <c r="DT17" s="487"/>
      <c r="DU17" s="487"/>
      <c r="DV17" s="487"/>
      <c r="DW17" s="487"/>
      <c r="DX17" s="487"/>
      <c r="DY17" s="487"/>
      <c r="DZ17" s="487"/>
      <c r="EA17" s="487"/>
      <c r="EB17" s="487"/>
      <c r="EC17" s="487"/>
      <c r="ED17" s="487"/>
      <c r="EE17" s="487"/>
      <c r="EF17" s="487"/>
      <c r="EG17" s="487"/>
      <c r="EH17" s="487"/>
      <c r="EI17" s="487"/>
      <c r="EJ17" s="487"/>
      <c r="EK17" s="487"/>
      <c r="EL17" s="487"/>
      <c r="EM17" s="487"/>
      <c r="EN17" s="487"/>
      <c r="EO17" s="487"/>
      <c r="EP17" s="487"/>
      <c r="EQ17" s="487"/>
      <c r="ER17" s="487"/>
      <c r="ES17" s="487"/>
      <c r="ET17" s="487"/>
      <c r="EU17" s="487"/>
      <c r="EV17" s="487"/>
      <c r="EW17" s="487"/>
      <c r="EX17" s="487"/>
      <c r="EY17" s="487"/>
      <c r="EZ17" s="487"/>
      <c r="FA17" s="487"/>
      <c r="FB17" s="487"/>
      <c r="FC17" s="487"/>
      <c r="FD17" s="487"/>
      <c r="FE17" s="487"/>
      <c r="FF17" s="487"/>
      <c r="FG17" s="487"/>
      <c r="FH17" s="487"/>
      <c r="FI17" s="487"/>
      <c r="FJ17" s="487"/>
      <c r="FK17" s="487"/>
      <c r="FL17" s="487"/>
      <c r="FM17" s="487"/>
      <c r="FN17" s="487"/>
      <c r="FO17" s="487"/>
      <c r="FP17" s="487"/>
      <c r="FQ17" s="487"/>
      <c r="FR17" s="487"/>
      <c r="FS17" s="487"/>
      <c r="FT17" s="487"/>
      <c r="FU17" s="487"/>
      <c r="FV17" s="487"/>
      <c r="FW17" s="487"/>
      <c r="FX17" s="487"/>
      <c r="FY17" s="487"/>
      <c r="FZ17" s="487"/>
      <c r="GA17" s="487"/>
      <c r="GB17" s="487"/>
      <c r="GC17" s="487"/>
      <c r="GD17" s="487"/>
      <c r="GE17" s="487"/>
      <c r="GF17" s="487"/>
      <c r="GG17" s="487"/>
      <c r="GH17" s="487"/>
      <c r="GI17" s="487"/>
      <c r="GJ17" s="487"/>
      <c r="GK17" s="487"/>
      <c r="GL17" s="487"/>
      <c r="GM17" s="487"/>
      <c r="GN17" s="487"/>
      <c r="GO17" s="487"/>
      <c r="GP17" s="487"/>
      <c r="GQ17" s="487"/>
      <c r="GR17" s="487"/>
      <c r="GS17" s="487"/>
      <c r="GT17" s="487"/>
      <c r="GU17" s="487"/>
      <c r="GV17" s="487"/>
      <c r="GW17" s="487"/>
      <c r="GX17" s="487"/>
      <c r="GY17" s="487"/>
      <c r="GZ17" s="487"/>
      <c r="HA17" s="487"/>
      <c r="HB17" s="487"/>
      <c r="HC17" s="487"/>
      <c r="HD17" s="487"/>
      <c r="HE17" s="487"/>
      <c r="HF17" s="487"/>
      <c r="HG17" s="487"/>
      <c r="HH17" s="487"/>
      <c r="HI17" s="487"/>
      <c r="HJ17" s="487"/>
      <c r="HK17" s="487"/>
      <c r="HL17" s="487"/>
      <c r="HM17" s="487"/>
      <c r="HN17" s="487"/>
      <c r="HO17" s="487"/>
      <c r="HP17" s="487"/>
      <c r="HQ17" s="487"/>
      <c r="HR17" s="487"/>
      <c r="HS17" s="487"/>
      <c r="HT17" s="487"/>
      <c r="HU17" s="487"/>
      <c r="HV17" s="487"/>
      <c r="HW17" s="487"/>
      <c r="HX17" s="487"/>
      <c r="HY17" s="487"/>
      <c r="HZ17" s="487"/>
      <c r="IA17" s="487"/>
      <c r="IB17" s="487"/>
      <c r="IC17" s="487"/>
      <c r="ID17" s="487"/>
      <c r="IE17" s="487"/>
      <c r="IF17" s="487"/>
      <c r="IG17" s="487"/>
      <c r="IH17" s="487"/>
      <c r="II17" s="487"/>
      <c r="IJ17" s="487"/>
      <c r="IK17" s="487"/>
      <c r="IL17" s="487"/>
      <c r="IM17" s="487"/>
      <c r="IN17" s="487"/>
      <c r="IO17" s="487"/>
      <c r="IP17" s="487"/>
      <c r="IQ17" s="487"/>
      <c r="IR17" s="487"/>
    </row>
    <row r="18" spans="1:252" s="493" customFormat="1" ht="15.75" x14ac:dyDescent="0.2">
      <c r="A18" s="1093" t="s">
        <v>295</v>
      </c>
      <c r="B18" s="489"/>
      <c r="C18" s="490" t="s">
        <v>296</v>
      </c>
      <c r="D18" s="1067" t="s">
        <v>297</v>
      </c>
      <c r="E18" s="699" t="s">
        <v>298</v>
      </c>
      <c r="F18" s="1031" t="s">
        <v>299</v>
      </c>
      <c r="G18" s="1120" t="s">
        <v>300</v>
      </c>
      <c r="H18" s="968"/>
      <c r="J18" s="494"/>
      <c r="K18" s="1004"/>
      <c r="L18" s="483"/>
      <c r="M18" s="494"/>
      <c r="N18" s="494"/>
      <c r="O18" s="494"/>
      <c r="P18" s="494"/>
      <c r="Q18" s="494"/>
      <c r="R18" s="494"/>
      <c r="S18" s="492"/>
      <c r="T18" s="492"/>
      <c r="U18" s="492"/>
      <c r="V18" s="492"/>
      <c r="W18" s="492"/>
      <c r="X18" s="492"/>
      <c r="Y18" s="492"/>
      <c r="Z18" s="492"/>
      <c r="AA18" s="492"/>
      <c r="AB18" s="492"/>
      <c r="AC18" s="492"/>
      <c r="AD18" s="492"/>
      <c r="AE18" s="492"/>
      <c r="AF18" s="492"/>
      <c r="AG18" s="492"/>
      <c r="AH18" s="492"/>
      <c r="AI18" s="492"/>
      <c r="AJ18" s="492"/>
      <c r="AK18" s="492"/>
      <c r="AL18" s="492"/>
      <c r="AM18" s="496"/>
      <c r="AN18" s="496"/>
      <c r="AO18" s="496"/>
      <c r="AP18" s="496"/>
      <c r="AQ18" s="496"/>
      <c r="AR18" s="496"/>
      <c r="AS18" s="496"/>
      <c r="AT18" s="496"/>
      <c r="AU18" s="496"/>
      <c r="AV18" s="496"/>
      <c r="AW18" s="496"/>
      <c r="AX18" s="496"/>
      <c r="AY18" s="496"/>
      <c r="AZ18" s="496"/>
      <c r="BA18" s="496"/>
      <c r="BB18" s="496"/>
      <c r="BC18" s="496"/>
      <c r="BD18" s="496"/>
      <c r="BE18" s="496"/>
      <c r="BF18" s="496"/>
      <c r="BG18" s="496"/>
      <c r="BH18" s="496"/>
      <c r="BI18" s="496"/>
      <c r="BJ18" s="496"/>
      <c r="BK18" s="496"/>
      <c r="BL18" s="496"/>
      <c r="BM18" s="496"/>
      <c r="BN18" s="496"/>
      <c r="BO18" s="496"/>
      <c r="BP18" s="496"/>
      <c r="BQ18" s="496"/>
      <c r="BR18" s="496"/>
      <c r="BS18" s="496"/>
      <c r="BT18" s="496"/>
      <c r="BU18" s="496"/>
      <c r="BV18" s="496"/>
      <c r="BW18" s="496"/>
      <c r="BX18" s="496"/>
      <c r="BY18" s="496"/>
      <c r="BZ18" s="496"/>
      <c r="CA18" s="496"/>
    </row>
    <row r="19" spans="1:252" s="792" customFormat="1" ht="12.75" x14ac:dyDescent="0.2">
      <c r="A19" s="1094">
        <v>1</v>
      </c>
      <c r="B19" s="947"/>
      <c r="C19" s="948" t="s">
        <v>1615</v>
      </c>
      <c r="D19" s="1068"/>
      <c r="E19" s="1695"/>
      <c r="F19" s="1024"/>
      <c r="G19" s="949"/>
      <c r="H19" s="969"/>
      <c r="J19" s="793"/>
      <c r="K19" s="794"/>
      <c r="L19" s="795"/>
      <c r="M19" s="793"/>
      <c r="N19" s="793"/>
      <c r="O19" s="793"/>
      <c r="P19" s="793"/>
      <c r="Q19" s="793"/>
      <c r="R19" s="793"/>
      <c r="S19" s="793"/>
      <c r="T19" s="793"/>
      <c r="U19" s="793"/>
      <c r="V19" s="793"/>
      <c r="W19" s="793"/>
      <c r="X19" s="793"/>
      <c r="Y19" s="793"/>
      <c r="Z19" s="793"/>
      <c r="AA19" s="793"/>
      <c r="AB19" s="793"/>
      <c r="AC19" s="793"/>
      <c r="AD19" s="793"/>
      <c r="AE19" s="793"/>
      <c r="AF19" s="793"/>
      <c r="AG19" s="793"/>
      <c r="AH19" s="793"/>
      <c r="AI19" s="793"/>
      <c r="AJ19" s="793"/>
      <c r="AK19" s="793"/>
      <c r="AL19" s="793"/>
      <c r="AM19" s="796"/>
      <c r="AN19" s="796"/>
      <c r="AO19" s="796"/>
      <c r="AP19" s="796"/>
      <c r="AQ19" s="796"/>
      <c r="AR19" s="796"/>
      <c r="AS19" s="796"/>
      <c r="AT19" s="796"/>
      <c r="AU19" s="796"/>
      <c r="AV19" s="796"/>
      <c r="AW19" s="796"/>
      <c r="AX19" s="796"/>
      <c r="AY19" s="796"/>
      <c r="AZ19" s="796"/>
      <c r="BA19" s="796"/>
      <c r="BB19" s="796"/>
      <c r="BC19" s="796"/>
      <c r="BD19" s="796"/>
      <c r="BE19" s="796"/>
      <c r="BF19" s="796"/>
      <c r="BG19" s="796"/>
      <c r="BH19" s="796"/>
      <c r="BI19" s="796"/>
      <c r="BJ19" s="796"/>
      <c r="BK19" s="796"/>
      <c r="BL19" s="796"/>
      <c r="BM19" s="796"/>
      <c r="BN19" s="796"/>
      <c r="BO19" s="796"/>
      <c r="BP19" s="796"/>
      <c r="BQ19" s="796"/>
      <c r="BR19" s="796"/>
      <c r="BS19" s="796"/>
      <c r="BT19" s="796"/>
      <c r="BU19" s="796"/>
      <c r="BV19" s="796"/>
      <c r="BW19" s="796"/>
      <c r="BX19" s="796"/>
      <c r="BY19" s="796"/>
      <c r="BZ19" s="796"/>
      <c r="CA19" s="796"/>
    </row>
    <row r="20" spans="1:252" s="481" customFormat="1" ht="12.75" x14ac:dyDescent="0.2">
      <c r="A20" s="1095"/>
      <c r="B20" s="1033">
        <v>11</v>
      </c>
      <c r="C20" s="1651" t="s">
        <v>9</v>
      </c>
      <c r="D20" s="1069"/>
      <c r="E20" s="954"/>
      <c r="F20" s="1032"/>
      <c r="G20" s="956"/>
      <c r="H20" s="967"/>
      <c r="I20" s="485"/>
      <c r="J20" s="485"/>
      <c r="K20" s="807"/>
      <c r="L20" s="483"/>
      <c r="M20" s="485"/>
      <c r="N20" s="485"/>
      <c r="O20" s="485"/>
      <c r="P20" s="485"/>
      <c r="Q20" s="485"/>
      <c r="R20" s="485"/>
      <c r="S20" s="485"/>
      <c r="T20" s="485"/>
      <c r="U20" s="485"/>
      <c r="V20" s="485"/>
      <c r="W20" s="485"/>
      <c r="X20" s="485"/>
      <c r="Y20" s="485"/>
      <c r="Z20" s="485"/>
      <c r="AA20" s="485"/>
      <c r="AB20" s="485"/>
      <c r="AC20" s="485"/>
      <c r="AD20" s="485"/>
      <c r="AE20" s="485"/>
      <c r="AF20" s="485"/>
      <c r="AG20" s="485"/>
      <c r="AH20" s="485"/>
      <c r="AI20" s="485"/>
      <c r="AJ20" s="485"/>
      <c r="AK20" s="485"/>
      <c r="AL20" s="485"/>
      <c r="AM20" s="500"/>
      <c r="AN20" s="500"/>
      <c r="AO20" s="500"/>
      <c r="AP20" s="500"/>
      <c r="AQ20" s="500"/>
      <c r="AR20" s="500"/>
      <c r="AS20" s="500"/>
      <c r="AT20" s="500"/>
      <c r="AU20" s="500"/>
      <c r="AV20" s="500"/>
      <c r="AW20" s="500"/>
      <c r="AX20" s="500"/>
      <c r="AY20" s="500"/>
      <c r="AZ20" s="500"/>
      <c r="BA20" s="500"/>
      <c r="BB20" s="500"/>
      <c r="BC20" s="500"/>
      <c r="BD20" s="500"/>
      <c r="BE20" s="500"/>
      <c r="BF20" s="500"/>
      <c r="BG20" s="500"/>
      <c r="BH20" s="500"/>
      <c r="BI20" s="500"/>
      <c r="BJ20" s="500"/>
      <c r="BK20" s="500"/>
      <c r="BL20" s="500"/>
      <c r="BM20" s="500"/>
      <c r="BN20" s="500"/>
      <c r="BO20" s="500"/>
      <c r="BP20" s="500"/>
      <c r="BQ20" s="500"/>
      <c r="BR20" s="500"/>
      <c r="BS20" s="500"/>
      <c r="BT20" s="500"/>
      <c r="BU20" s="500"/>
      <c r="BV20" s="500"/>
      <c r="BW20" s="500"/>
      <c r="BX20" s="500"/>
      <c r="BY20" s="500"/>
      <c r="BZ20" s="500"/>
      <c r="CA20" s="500"/>
    </row>
    <row r="21" spans="1:252" s="522" customFormat="1" ht="38.25" x14ac:dyDescent="0.2">
      <c r="A21" s="1096" t="s">
        <v>2063</v>
      </c>
      <c r="B21" s="1012" t="s">
        <v>2278</v>
      </c>
      <c r="C21" s="524" t="s">
        <v>2391</v>
      </c>
      <c r="D21" s="1075" t="s">
        <v>2066</v>
      </c>
      <c r="E21" s="1055">
        <v>3</v>
      </c>
      <c r="F21" s="2022"/>
      <c r="G21" s="1121">
        <f>ROUND(E21*F21,2)</f>
        <v>0</v>
      </c>
      <c r="H21" s="1013"/>
      <c r="I21" s="1014"/>
      <c r="J21" s="1014"/>
      <c r="K21" s="1015"/>
      <c r="L21" s="1016"/>
      <c r="M21" s="1014"/>
      <c r="N21" s="1014"/>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4"/>
      <c r="AL21" s="1014"/>
      <c r="AM21" s="1017"/>
      <c r="AN21" s="1017"/>
      <c r="AO21" s="1017"/>
      <c r="AP21" s="1017"/>
      <c r="AQ21" s="1017"/>
      <c r="AR21" s="1017"/>
      <c r="AS21" s="1017"/>
      <c r="AT21" s="1017"/>
      <c r="AU21" s="1017"/>
      <c r="AV21" s="1017"/>
      <c r="AW21" s="1017"/>
      <c r="AX21" s="1017"/>
      <c r="AY21" s="1017"/>
      <c r="AZ21" s="1017"/>
      <c r="BA21" s="1017"/>
      <c r="BB21" s="1017"/>
      <c r="BC21" s="1017"/>
      <c r="BD21" s="1017"/>
      <c r="BE21" s="1017"/>
      <c r="BF21" s="1017"/>
      <c r="BG21" s="1017"/>
      <c r="BH21" s="1017"/>
      <c r="BI21" s="1017"/>
      <c r="BJ21" s="1017"/>
      <c r="BK21" s="1017"/>
      <c r="BL21" s="1017"/>
      <c r="BM21" s="1017"/>
      <c r="BN21" s="1017"/>
      <c r="BO21" s="1017"/>
      <c r="BP21" s="1017"/>
      <c r="BQ21" s="1017"/>
      <c r="BR21" s="1017"/>
      <c r="BS21" s="1017"/>
      <c r="BT21" s="1017"/>
      <c r="BU21" s="1017"/>
      <c r="BV21" s="1017"/>
      <c r="BW21" s="1017"/>
      <c r="BX21" s="1017"/>
      <c r="BY21" s="1017"/>
      <c r="BZ21" s="1017"/>
      <c r="CA21" s="1017"/>
    </row>
    <row r="22" spans="1:252" s="1018" customFormat="1" ht="25.5" x14ac:dyDescent="0.2">
      <c r="A22" s="1096" t="s">
        <v>2067</v>
      </c>
      <c r="B22" s="1036" t="s">
        <v>2064</v>
      </c>
      <c r="C22" s="1034" t="s">
        <v>2065</v>
      </c>
      <c r="D22" s="1037" t="s">
        <v>2066</v>
      </c>
      <c r="E22" s="1696">
        <v>1</v>
      </c>
      <c r="F22" s="2022"/>
      <c r="G22" s="1121">
        <f t="shared" ref="G22:G28" si="0">ROUND(E22*F22,2)</f>
        <v>0</v>
      </c>
    </row>
    <row r="23" spans="1:252" s="1018" customFormat="1" ht="25.5" x14ac:dyDescent="0.2">
      <c r="A23" s="1096" t="s">
        <v>2074</v>
      </c>
      <c r="B23" s="1036" t="s">
        <v>2282</v>
      </c>
      <c r="C23" s="1034" t="s">
        <v>2283</v>
      </c>
      <c r="D23" s="1037" t="s">
        <v>2066</v>
      </c>
      <c r="E23" s="1696">
        <v>16</v>
      </c>
      <c r="F23" s="2022"/>
      <c r="G23" s="1121">
        <f t="shared" si="0"/>
        <v>0</v>
      </c>
    </row>
    <row r="24" spans="1:252" s="1018" customFormat="1" ht="12.75" x14ac:dyDescent="0.2">
      <c r="A24" s="1095"/>
      <c r="B24" s="1033">
        <v>12</v>
      </c>
      <c r="C24" s="1651" t="s">
        <v>19</v>
      </c>
      <c r="D24" s="1069"/>
      <c r="E24" s="1697"/>
      <c r="F24" s="2023"/>
      <c r="G24" s="1148"/>
    </row>
    <row r="25" spans="1:252" s="1018" customFormat="1" ht="51" x14ac:dyDescent="0.2">
      <c r="A25" s="1097" t="s">
        <v>2063</v>
      </c>
      <c r="B25" s="1036" t="s">
        <v>2392</v>
      </c>
      <c r="C25" s="1034" t="s">
        <v>2393</v>
      </c>
      <c r="D25" s="1037" t="s">
        <v>2078</v>
      </c>
      <c r="E25" s="1696">
        <v>78</v>
      </c>
      <c r="F25" s="2022"/>
      <c r="G25" s="1121">
        <f t="shared" si="0"/>
        <v>0</v>
      </c>
    </row>
    <row r="26" spans="1:252" s="1018" customFormat="1" ht="12.75" x14ac:dyDescent="0.2">
      <c r="A26" s="1095"/>
      <c r="B26" s="1033">
        <v>13</v>
      </c>
      <c r="C26" s="1651" t="s">
        <v>33</v>
      </c>
      <c r="D26" s="1069"/>
      <c r="E26" s="1697"/>
      <c r="F26" s="2023"/>
      <c r="G26" s="1148"/>
    </row>
    <row r="27" spans="1:252" s="1018" customFormat="1" ht="12.75" x14ac:dyDescent="0.2">
      <c r="A27" s="1097" t="s">
        <v>2063</v>
      </c>
      <c r="B27" s="1036" t="s">
        <v>2303</v>
      </c>
      <c r="C27" s="1034" t="s">
        <v>914</v>
      </c>
      <c r="D27" s="1037" t="s">
        <v>2066</v>
      </c>
      <c r="E27" s="1696">
        <v>3</v>
      </c>
      <c r="F27" s="2022"/>
      <c r="G27" s="1121">
        <f t="shared" si="0"/>
        <v>0</v>
      </c>
    </row>
    <row r="28" spans="1:252" s="1018" customFormat="1" ht="12.75" x14ac:dyDescent="0.2">
      <c r="A28" s="1097" t="s">
        <v>2067</v>
      </c>
      <c r="B28" s="1036" t="s">
        <v>2304</v>
      </c>
      <c r="C28" s="1034" t="s">
        <v>2305</v>
      </c>
      <c r="D28" s="1037" t="s">
        <v>2066</v>
      </c>
      <c r="E28" s="1696">
        <v>3</v>
      </c>
      <c r="F28" s="2022"/>
      <c r="G28" s="1121">
        <f t="shared" si="0"/>
        <v>0</v>
      </c>
    </row>
    <row r="29" spans="1:252" s="1018" customFormat="1" ht="12.75" x14ac:dyDescent="0.2">
      <c r="A29" s="1094">
        <v>1</v>
      </c>
      <c r="B29" s="947"/>
      <c r="C29" s="948" t="s">
        <v>1636</v>
      </c>
      <c r="D29" s="1068"/>
      <c r="E29" s="1695"/>
      <c r="F29" s="1024"/>
      <c r="G29" s="949">
        <f>SUM(G21:G28)</f>
        <v>0</v>
      </c>
    </row>
    <row r="30" spans="1:252" s="1018" customFormat="1" ht="12.75" x14ac:dyDescent="0.2">
      <c r="A30" s="1098"/>
      <c r="D30" s="1085"/>
      <c r="E30" s="1122"/>
      <c r="F30" s="1026"/>
      <c r="G30" s="1122"/>
    </row>
    <row r="31" spans="1:252" s="792" customFormat="1" ht="12.75" x14ac:dyDescent="0.2">
      <c r="A31" s="1094">
        <v>2</v>
      </c>
      <c r="B31" s="947"/>
      <c r="C31" s="948" t="s">
        <v>2486</v>
      </c>
      <c r="D31" s="1068"/>
      <c r="E31" s="1695"/>
      <c r="F31" s="1024"/>
      <c r="G31" s="949"/>
      <c r="H31" s="969"/>
      <c r="J31" s="793"/>
      <c r="K31" s="794"/>
      <c r="L31" s="795"/>
      <c r="M31" s="793"/>
      <c r="N31" s="793"/>
      <c r="O31" s="793"/>
      <c r="P31" s="793"/>
      <c r="Q31" s="793"/>
      <c r="R31" s="793"/>
      <c r="S31" s="793"/>
      <c r="T31" s="793"/>
      <c r="U31" s="793"/>
      <c r="V31" s="793"/>
      <c r="W31" s="793"/>
      <c r="X31" s="793"/>
      <c r="Y31" s="793"/>
      <c r="Z31" s="793"/>
      <c r="AA31" s="793"/>
      <c r="AB31" s="793"/>
      <c r="AC31" s="793"/>
      <c r="AD31" s="793"/>
      <c r="AE31" s="793"/>
      <c r="AF31" s="793"/>
      <c r="AG31" s="793"/>
      <c r="AH31" s="793"/>
      <c r="AI31" s="793"/>
      <c r="AJ31" s="793"/>
      <c r="AK31" s="793"/>
      <c r="AL31" s="793"/>
      <c r="AM31" s="796"/>
      <c r="AN31" s="796"/>
      <c r="AO31" s="796"/>
      <c r="AP31" s="796"/>
      <c r="AQ31" s="796"/>
      <c r="AR31" s="796"/>
      <c r="AS31" s="796"/>
      <c r="AT31" s="796"/>
      <c r="AU31" s="796"/>
      <c r="AV31" s="796"/>
      <c r="AW31" s="796"/>
      <c r="AX31" s="796"/>
      <c r="AY31" s="796"/>
      <c r="AZ31" s="796"/>
      <c r="BA31" s="796"/>
      <c r="BB31" s="796"/>
      <c r="BC31" s="796"/>
      <c r="BD31" s="796"/>
      <c r="BE31" s="796"/>
      <c r="BF31" s="796"/>
      <c r="BG31" s="796"/>
      <c r="BH31" s="796"/>
      <c r="BI31" s="796"/>
      <c r="BJ31" s="796"/>
      <c r="BK31" s="796"/>
      <c r="BL31" s="796"/>
      <c r="BM31" s="796"/>
      <c r="BN31" s="796"/>
      <c r="BO31" s="796"/>
      <c r="BP31" s="796"/>
      <c r="BQ31" s="796"/>
      <c r="BR31" s="796"/>
      <c r="BS31" s="796"/>
      <c r="BT31" s="796"/>
      <c r="BU31" s="796"/>
      <c r="BV31" s="796"/>
      <c r="BW31" s="796"/>
      <c r="BX31" s="796"/>
      <c r="BY31" s="796"/>
      <c r="BZ31" s="796"/>
      <c r="CA31" s="796"/>
    </row>
    <row r="32" spans="1:252" s="481" customFormat="1" ht="12.75" x14ac:dyDescent="0.2">
      <c r="A32" s="1095"/>
      <c r="B32" s="1033">
        <v>21</v>
      </c>
      <c r="C32" s="1651" t="s">
        <v>42</v>
      </c>
      <c r="D32" s="1069"/>
      <c r="E32" s="954"/>
      <c r="F32" s="1032"/>
      <c r="G32" s="956"/>
      <c r="H32" s="967"/>
      <c r="I32" s="485"/>
      <c r="J32" s="485"/>
      <c r="K32" s="807"/>
      <c r="L32" s="483"/>
      <c r="M32" s="485"/>
      <c r="N32" s="485"/>
      <c r="O32" s="485"/>
      <c r="P32" s="485"/>
      <c r="Q32" s="485"/>
      <c r="R32" s="485"/>
      <c r="S32" s="485"/>
      <c r="T32" s="485"/>
      <c r="U32" s="485"/>
      <c r="V32" s="485"/>
      <c r="W32" s="485"/>
      <c r="X32" s="485"/>
      <c r="Y32" s="485"/>
      <c r="Z32" s="485"/>
      <c r="AA32" s="485"/>
      <c r="AB32" s="485"/>
      <c r="AC32" s="485"/>
      <c r="AD32" s="485"/>
      <c r="AE32" s="485"/>
      <c r="AF32" s="485"/>
      <c r="AG32" s="485"/>
      <c r="AH32" s="485"/>
      <c r="AI32" s="485"/>
      <c r="AJ32" s="485"/>
      <c r="AK32" s="485"/>
      <c r="AL32" s="485"/>
      <c r="AM32" s="500"/>
      <c r="AN32" s="500"/>
      <c r="AO32" s="500"/>
      <c r="AP32" s="500"/>
      <c r="AQ32" s="500"/>
      <c r="AR32" s="500"/>
      <c r="AS32" s="500"/>
      <c r="AT32" s="500"/>
      <c r="AU32" s="500"/>
      <c r="AV32" s="500"/>
      <c r="AW32" s="500"/>
      <c r="AX32" s="500"/>
      <c r="AY32" s="500"/>
      <c r="AZ32" s="500"/>
      <c r="BA32" s="500"/>
      <c r="BB32" s="500"/>
      <c r="BC32" s="500"/>
      <c r="BD32" s="500"/>
      <c r="BE32" s="500"/>
      <c r="BF32" s="500"/>
      <c r="BG32" s="500"/>
      <c r="BH32" s="500"/>
      <c r="BI32" s="500"/>
      <c r="BJ32" s="500"/>
      <c r="BK32" s="500"/>
      <c r="BL32" s="500"/>
      <c r="BM32" s="500"/>
      <c r="BN32" s="500"/>
      <c r="BO32" s="500"/>
      <c r="BP32" s="500"/>
      <c r="BQ32" s="500"/>
      <c r="BR32" s="500"/>
      <c r="BS32" s="500"/>
      <c r="BT32" s="500"/>
      <c r="BU32" s="500"/>
      <c r="BV32" s="500"/>
      <c r="BW32" s="500"/>
      <c r="BX32" s="500"/>
      <c r="BY32" s="500"/>
      <c r="BZ32" s="500"/>
      <c r="CA32" s="500"/>
    </row>
    <row r="33" spans="1:79" s="522" customFormat="1" ht="51" x14ac:dyDescent="0.2">
      <c r="A33" s="1096" t="s">
        <v>2063</v>
      </c>
      <c r="B33" s="1012" t="s">
        <v>2310</v>
      </c>
      <c r="C33" s="524" t="s">
        <v>2475</v>
      </c>
      <c r="D33" s="1075" t="s">
        <v>2072</v>
      </c>
      <c r="E33" s="1055">
        <v>7</v>
      </c>
      <c r="F33" s="2022"/>
      <c r="G33" s="1121">
        <f t="shared" ref="G33" si="1">ROUND(E33*F33,2)</f>
        <v>0</v>
      </c>
      <c r="H33" s="1013"/>
      <c r="I33" s="1014"/>
      <c r="J33" s="1014"/>
      <c r="K33" s="1015"/>
      <c r="L33" s="1016"/>
      <c r="M33" s="1014"/>
      <c r="N33" s="1014"/>
      <c r="O33" s="1014"/>
      <c r="P33" s="1014"/>
      <c r="Q33" s="1014"/>
      <c r="R33" s="1014"/>
      <c r="S33" s="1014"/>
      <c r="T33" s="1014"/>
      <c r="U33" s="1014"/>
      <c r="V33" s="1014"/>
      <c r="W33" s="1014"/>
      <c r="X33" s="1014"/>
      <c r="Y33" s="1014"/>
      <c r="Z33" s="1014"/>
      <c r="AA33" s="1014"/>
      <c r="AB33" s="1014"/>
      <c r="AC33" s="1014"/>
      <c r="AD33" s="1014"/>
      <c r="AE33" s="1014"/>
      <c r="AF33" s="1014"/>
      <c r="AG33" s="1014"/>
      <c r="AH33" s="1014"/>
      <c r="AI33" s="1014"/>
      <c r="AJ33" s="1014"/>
      <c r="AK33" s="1014"/>
      <c r="AL33" s="1014"/>
      <c r="AM33" s="1017"/>
      <c r="AN33" s="1017"/>
      <c r="AO33" s="1017"/>
      <c r="AP33" s="1017"/>
      <c r="AQ33" s="1017"/>
      <c r="AR33" s="1017"/>
      <c r="AS33" s="1017"/>
      <c r="AT33" s="1017"/>
      <c r="AU33" s="1017"/>
      <c r="AV33" s="1017"/>
      <c r="AW33" s="1017"/>
      <c r="AX33" s="1017"/>
      <c r="AY33" s="1017"/>
      <c r="AZ33" s="1017"/>
      <c r="BA33" s="1017"/>
      <c r="BB33" s="1017"/>
      <c r="BC33" s="1017"/>
      <c r="BD33" s="1017"/>
      <c r="BE33" s="1017"/>
      <c r="BF33" s="1017"/>
      <c r="BG33" s="1017"/>
      <c r="BH33" s="1017"/>
      <c r="BI33" s="1017"/>
      <c r="BJ33" s="1017"/>
      <c r="BK33" s="1017"/>
      <c r="BL33" s="1017"/>
      <c r="BM33" s="1017"/>
      <c r="BN33" s="1017"/>
      <c r="BO33" s="1017"/>
      <c r="BP33" s="1017"/>
      <c r="BQ33" s="1017"/>
      <c r="BR33" s="1017"/>
      <c r="BS33" s="1017"/>
      <c r="BT33" s="1017"/>
      <c r="BU33" s="1017"/>
      <c r="BV33" s="1017"/>
      <c r="BW33" s="1017"/>
      <c r="BX33" s="1017"/>
      <c r="BY33" s="1017"/>
      <c r="BZ33" s="1017"/>
      <c r="CA33" s="1017"/>
    </row>
    <row r="34" spans="1:79" s="522" customFormat="1" ht="63.75" x14ac:dyDescent="0.2">
      <c r="A34" s="1686" t="s">
        <v>2067</v>
      </c>
      <c r="B34" s="1701" t="s">
        <v>2254</v>
      </c>
      <c r="C34" s="1702" t="s">
        <v>2476</v>
      </c>
      <c r="D34" s="1703" t="s">
        <v>2072</v>
      </c>
      <c r="E34" s="1052">
        <v>110</v>
      </c>
      <c r="F34" s="2022"/>
      <c r="G34" s="1121">
        <f t="shared" ref="G34:G43" si="2">ROUND(E34*F34,2)</f>
        <v>0</v>
      </c>
      <c r="H34" s="1013"/>
      <c r="I34" s="1014"/>
      <c r="J34" s="1014"/>
      <c r="K34" s="1015"/>
      <c r="L34" s="1016"/>
      <c r="M34" s="1014"/>
      <c r="N34" s="1014"/>
      <c r="O34" s="1014"/>
      <c r="P34" s="1014"/>
      <c r="Q34" s="1014"/>
      <c r="R34" s="1014"/>
      <c r="S34" s="1014"/>
      <c r="T34" s="1014"/>
      <c r="U34" s="1014"/>
      <c r="V34" s="1014"/>
      <c r="W34" s="1014"/>
      <c r="X34" s="1014"/>
      <c r="Y34" s="1014"/>
      <c r="Z34" s="1014"/>
      <c r="AA34" s="1014"/>
      <c r="AB34" s="1014"/>
      <c r="AC34" s="1014"/>
      <c r="AD34" s="1014"/>
      <c r="AE34" s="1014"/>
      <c r="AF34" s="1014"/>
      <c r="AG34" s="1014"/>
      <c r="AH34" s="1014"/>
      <c r="AI34" s="1014"/>
      <c r="AJ34" s="1014"/>
      <c r="AK34" s="1014"/>
      <c r="AL34" s="1014"/>
      <c r="AM34" s="1017"/>
      <c r="AN34" s="1017"/>
      <c r="AO34" s="1017"/>
      <c r="AP34" s="1017"/>
      <c r="AQ34" s="1017"/>
      <c r="AR34" s="1017"/>
      <c r="AS34" s="1017"/>
      <c r="AT34" s="1017"/>
      <c r="AU34" s="1017"/>
      <c r="AV34" s="1017"/>
      <c r="AW34" s="1017"/>
      <c r="AX34" s="1017"/>
      <c r="AY34" s="1017"/>
      <c r="AZ34" s="1017"/>
      <c r="BA34" s="1017"/>
      <c r="BB34" s="1017"/>
      <c r="BC34" s="1017"/>
      <c r="BD34" s="1017"/>
      <c r="BE34" s="1017"/>
      <c r="BF34" s="1017"/>
      <c r="BG34" s="1017"/>
      <c r="BH34" s="1017"/>
      <c r="BI34" s="1017"/>
      <c r="BJ34" s="1017"/>
      <c r="BK34" s="1017"/>
      <c r="BL34" s="1017"/>
      <c r="BM34" s="1017"/>
      <c r="BN34" s="1017"/>
      <c r="BO34" s="1017"/>
      <c r="BP34" s="1017"/>
      <c r="BQ34" s="1017"/>
      <c r="BR34" s="1017"/>
      <c r="BS34" s="1017"/>
      <c r="BT34" s="1017"/>
      <c r="BU34" s="1017"/>
      <c r="BV34" s="1017"/>
      <c r="BW34" s="1017"/>
      <c r="BX34" s="1017"/>
      <c r="BY34" s="1017"/>
      <c r="BZ34" s="1017"/>
      <c r="CA34" s="1017"/>
    </row>
    <row r="35" spans="1:79" s="522" customFormat="1" ht="38.25" x14ac:dyDescent="0.2">
      <c r="A35" s="1686" t="s">
        <v>2074</v>
      </c>
      <c r="B35" s="1701" t="s">
        <v>2395</v>
      </c>
      <c r="C35" s="1702" t="s">
        <v>2477</v>
      </c>
      <c r="D35" s="1703" t="s">
        <v>2072</v>
      </c>
      <c r="E35" s="1052">
        <v>1500</v>
      </c>
      <c r="F35" s="2022"/>
      <c r="G35" s="1121">
        <f t="shared" si="2"/>
        <v>0</v>
      </c>
      <c r="H35" s="1013"/>
      <c r="I35" s="1014"/>
      <c r="J35" s="1014"/>
      <c r="K35" s="1015"/>
      <c r="L35" s="1016"/>
      <c r="M35" s="1014"/>
      <c r="N35" s="1014"/>
      <c r="O35" s="1014"/>
      <c r="P35" s="1014"/>
      <c r="Q35" s="1014"/>
      <c r="R35" s="1014"/>
      <c r="S35" s="1014"/>
      <c r="T35" s="1014"/>
      <c r="U35" s="1014"/>
      <c r="V35" s="1014"/>
      <c r="W35" s="1014"/>
      <c r="X35" s="1014"/>
      <c r="Y35" s="1014"/>
      <c r="Z35" s="1014"/>
      <c r="AA35" s="1014"/>
      <c r="AB35" s="1014"/>
      <c r="AC35" s="1014"/>
      <c r="AD35" s="1014"/>
      <c r="AE35" s="1014"/>
      <c r="AF35" s="1014"/>
      <c r="AG35" s="1014"/>
      <c r="AH35" s="1014"/>
      <c r="AI35" s="1014"/>
      <c r="AJ35" s="1014"/>
      <c r="AK35" s="1014"/>
      <c r="AL35" s="1014"/>
      <c r="AM35" s="1017"/>
      <c r="AN35" s="1017"/>
      <c r="AO35" s="1017"/>
      <c r="AP35" s="1017"/>
      <c r="AQ35" s="1017"/>
      <c r="AR35" s="1017"/>
      <c r="AS35" s="1017"/>
      <c r="AT35" s="1017"/>
      <c r="AU35" s="1017"/>
      <c r="AV35" s="1017"/>
      <c r="AW35" s="1017"/>
      <c r="AX35" s="1017"/>
      <c r="AY35" s="1017"/>
      <c r="AZ35" s="1017"/>
      <c r="BA35" s="1017"/>
      <c r="BB35" s="1017"/>
      <c r="BC35" s="1017"/>
      <c r="BD35" s="1017"/>
      <c r="BE35" s="1017"/>
      <c r="BF35" s="1017"/>
      <c r="BG35" s="1017"/>
      <c r="BH35" s="1017"/>
      <c r="BI35" s="1017"/>
      <c r="BJ35" s="1017"/>
      <c r="BK35" s="1017"/>
      <c r="BL35" s="1017"/>
      <c r="BM35" s="1017"/>
      <c r="BN35" s="1017"/>
      <c r="BO35" s="1017"/>
      <c r="BP35" s="1017"/>
      <c r="BQ35" s="1017"/>
      <c r="BR35" s="1017"/>
      <c r="BS35" s="1017"/>
      <c r="BT35" s="1017"/>
      <c r="BU35" s="1017"/>
      <c r="BV35" s="1017"/>
      <c r="BW35" s="1017"/>
      <c r="BX35" s="1017"/>
      <c r="BY35" s="1017"/>
      <c r="BZ35" s="1017"/>
      <c r="CA35" s="1017"/>
    </row>
    <row r="36" spans="1:79" s="522" customFormat="1" ht="12.75" x14ac:dyDescent="0.2">
      <c r="A36" s="1095"/>
      <c r="B36" s="1033">
        <v>22</v>
      </c>
      <c r="C36" s="1663" t="s">
        <v>49</v>
      </c>
      <c r="D36" s="1069"/>
      <c r="E36" s="954"/>
      <c r="F36" s="2023"/>
      <c r="G36" s="1148"/>
      <c r="H36" s="1013"/>
      <c r="I36" s="1014"/>
      <c r="J36" s="1014"/>
      <c r="K36" s="1015"/>
      <c r="L36" s="1016"/>
      <c r="M36" s="1014"/>
      <c r="N36" s="1014"/>
      <c r="O36" s="1014"/>
      <c r="P36" s="1014"/>
      <c r="Q36" s="1014"/>
      <c r="R36" s="1014"/>
      <c r="S36" s="1014"/>
      <c r="T36" s="1014"/>
      <c r="U36" s="1014"/>
      <c r="V36" s="1014"/>
      <c r="W36" s="1014"/>
      <c r="X36" s="1014"/>
      <c r="Y36" s="1014"/>
      <c r="Z36" s="1014"/>
      <c r="AA36" s="1014"/>
      <c r="AB36" s="1014"/>
      <c r="AC36" s="1014"/>
      <c r="AD36" s="1014"/>
      <c r="AE36" s="1014"/>
      <c r="AF36" s="1014"/>
      <c r="AG36" s="1014"/>
      <c r="AH36" s="1014"/>
      <c r="AI36" s="1014"/>
      <c r="AJ36" s="1014"/>
      <c r="AK36" s="1014"/>
      <c r="AL36" s="1014"/>
      <c r="AM36" s="1017"/>
      <c r="AN36" s="1017"/>
      <c r="AO36" s="1017"/>
      <c r="AP36" s="1017"/>
      <c r="AQ36" s="1017"/>
      <c r="AR36" s="1017"/>
      <c r="AS36" s="1017"/>
      <c r="AT36" s="1017"/>
      <c r="AU36" s="1017"/>
      <c r="AV36" s="1017"/>
      <c r="AW36" s="1017"/>
      <c r="AX36" s="1017"/>
      <c r="AY36" s="1017"/>
      <c r="AZ36" s="1017"/>
      <c r="BA36" s="1017"/>
      <c r="BB36" s="1017"/>
      <c r="BC36" s="1017"/>
      <c r="BD36" s="1017"/>
      <c r="BE36" s="1017"/>
      <c r="BF36" s="1017"/>
      <c r="BG36" s="1017"/>
      <c r="BH36" s="1017"/>
      <c r="BI36" s="1017"/>
      <c r="BJ36" s="1017"/>
      <c r="BK36" s="1017"/>
      <c r="BL36" s="1017"/>
      <c r="BM36" s="1017"/>
      <c r="BN36" s="1017"/>
      <c r="BO36" s="1017"/>
      <c r="BP36" s="1017"/>
      <c r="BQ36" s="1017"/>
      <c r="BR36" s="1017"/>
      <c r="BS36" s="1017"/>
      <c r="BT36" s="1017"/>
      <c r="BU36" s="1017"/>
      <c r="BV36" s="1017"/>
      <c r="BW36" s="1017"/>
      <c r="BX36" s="1017"/>
      <c r="BY36" s="1017"/>
      <c r="BZ36" s="1017"/>
      <c r="CA36" s="1017"/>
    </row>
    <row r="37" spans="1:79" s="522" customFormat="1" ht="25.5" x14ac:dyDescent="0.2">
      <c r="A37" s="1686" t="s">
        <v>2063</v>
      </c>
      <c r="B37" s="1701" t="s">
        <v>2076</v>
      </c>
      <c r="C37" s="1702" t="s">
        <v>2077</v>
      </c>
      <c r="D37" s="1703" t="s">
        <v>2078</v>
      </c>
      <c r="E37" s="1052">
        <v>33</v>
      </c>
      <c r="F37" s="2022"/>
      <c r="G37" s="1121">
        <f t="shared" si="2"/>
        <v>0</v>
      </c>
      <c r="H37" s="1013"/>
      <c r="I37" s="1014"/>
      <c r="J37" s="1014"/>
      <c r="K37" s="1015"/>
      <c r="L37" s="1016"/>
      <c r="M37" s="1014"/>
      <c r="N37" s="1014"/>
      <c r="O37" s="1014"/>
      <c r="P37" s="1014"/>
      <c r="Q37" s="1014"/>
      <c r="R37" s="1014"/>
      <c r="S37" s="1014"/>
      <c r="T37" s="1014"/>
      <c r="U37" s="1014"/>
      <c r="V37" s="1014"/>
      <c r="W37" s="1014"/>
      <c r="X37" s="1014"/>
      <c r="Y37" s="1014"/>
      <c r="Z37" s="1014"/>
      <c r="AA37" s="1014"/>
      <c r="AB37" s="1014"/>
      <c r="AC37" s="1014"/>
      <c r="AD37" s="1014"/>
      <c r="AE37" s="1014"/>
      <c r="AF37" s="1014"/>
      <c r="AG37" s="1014"/>
      <c r="AH37" s="1014"/>
      <c r="AI37" s="1014"/>
      <c r="AJ37" s="1014"/>
      <c r="AK37" s="1014"/>
      <c r="AL37" s="1014"/>
      <c r="AM37" s="1017"/>
      <c r="AN37" s="1017"/>
      <c r="AO37" s="1017"/>
      <c r="AP37" s="1017"/>
      <c r="AQ37" s="1017"/>
      <c r="AR37" s="1017"/>
      <c r="AS37" s="1017"/>
      <c r="AT37" s="1017"/>
      <c r="AU37" s="1017"/>
      <c r="AV37" s="1017"/>
      <c r="AW37" s="1017"/>
      <c r="AX37" s="1017"/>
      <c r="AY37" s="1017"/>
      <c r="AZ37" s="1017"/>
      <c r="BA37" s="1017"/>
      <c r="BB37" s="1017"/>
      <c r="BC37" s="1017"/>
      <c r="BD37" s="1017"/>
      <c r="BE37" s="1017"/>
      <c r="BF37" s="1017"/>
      <c r="BG37" s="1017"/>
      <c r="BH37" s="1017"/>
      <c r="BI37" s="1017"/>
      <c r="BJ37" s="1017"/>
      <c r="BK37" s="1017"/>
      <c r="BL37" s="1017"/>
      <c r="BM37" s="1017"/>
      <c r="BN37" s="1017"/>
      <c r="BO37" s="1017"/>
      <c r="BP37" s="1017"/>
      <c r="BQ37" s="1017"/>
      <c r="BR37" s="1017"/>
      <c r="BS37" s="1017"/>
      <c r="BT37" s="1017"/>
      <c r="BU37" s="1017"/>
      <c r="BV37" s="1017"/>
      <c r="BW37" s="1017"/>
      <c r="BX37" s="1017"/>
      <c r="BY37" s="1017"/>
      <c r="BZ37" s="1017"/>
      <c r="CA37" s="1017"/>
    </row>
    <row r="38" spans="1:79" s="522" customFormat="1" ht="12.75" x14ac:dyDescent="0.2">
      <c r="A38" s="1095"/>
      <c r="B38" s="1033">
        <v>23</v>
      </c>
      <c r="C38" s="1663" t="s">
        <v>1527</v>
      </c>
      <c r="D38" s="1069"/>
      <c r="E38" s="954"/>
      <c r="F38" s="2023"/>
      <c r="G38" s="1148"/>
      <c r="H38" s="1013"/>
      <c r="I38" s="1014"/>
      <c r="J38" s="1014"/>
      <c r="K38" s="1015"/>
      <c r="L38" s="1016"/>
      <c r="M38" s="1014"/>
      <c r="N38" s="1014"/>
      <c r="O38" s="1014"/>
      <c r="P38" s="1014"/>
      <c r="Q38" s="1014"/>
      <c r="R38" s="1014"/>
      <c r="S38" s="1014"/>
      <c r="T38" s="1014"/>
      <c r="U38" s="1014"/>
      <c r="V38" s="1014"/>
      <c r="W38" s="1014"/>
      <c r="X38" s="1014"/>
      <c r="Y38" s="1014"/>
      <c r="Z38" s="1014"/>
      <c r="AA38" s="1014"/>
      <c r="AB38" s="1014"/>
      <c r="AC38" s="1014"/>
      <c r="AD38" s="1014"/>
      <c r="AE38" s="1014"/>
      <c r="AF38" s="1014"/>
      <c r="AG38" s="1014"/>
      <c r="AH38" s="1014"/>
      <c r="AI38" s="1014"/>
      <c r="AJ38" s="1014"/>
      <c r="AK38" s="1014"/>
      <c r="AL38" s="1014"/>
      <c r="AM38" s="1017"/>
      <c r="AN38" s="1017"/>
      <c r="AO38" s="1017"/>
      <c r="AP38" s="1017"/>
      <c r="AQ38" s="1017"/>
      <c r="AR38" s="1017"/>
      <c r="AS38" s="1017"/>
      <c r="AT38" s="1017"/>
      <c r="AU38" s="1017"/>
      <c r="AV38" s="1017"/>
      <c r="AW38" s="1017"/>
      <c r="AX38" s="1017"/>
      <c r="AY38" s="1017"/>
      <c r="AZ38" s="1017"/>
      <c r="BA38" s="1017"/>
      <c r="BB38" s="1017"/>
      <c r="BC38" s="1017"/>
      <c r="BD38" s="1017"/>
      <c r="BE38" s="1017"/>
      <c r="BF38" s="1017"/>
      <c r="BG38" s="1017"/>
      <c r="BH38" s="1017"/>
      <c r="BI38" s="1017"/>
      <c r="BJ38" s="1017"/>
      <c r="BK38" s="1017"/>
      <c r="BL38" s="1017"/>
      <c r="BM38" s="1017"/>
      <c r="BN38" s="1017"/>
      <c r="BO38" s="1017"/>
      <c r="BP38" s="1017"/>
      <c r="BQ38" s="1017"/>
      <c r="BR38" s="1017"/>
      <c r="BS38" s="1017"/>
      <c r="BT38" s="1017"/>
      <c r="BU38" s="1017"/>
      <c r="BV38" s="1017"/>
      <c r="BW38" s="1017"/>
      <c r="BX38" s="1017"/>
      <c r="BY38" s="1017"/>
      <c r="BZ38" s="1017"/>
      <c r="CA38" s="1017"/>
    </row>
    <row r="39" spans="1:79" s="522" customFormat="1" ht="63.75" x14ac:dyDescent="0.2">
      <c r="A39" s="1686" t="s">
        <v>2063</v>
      </c>
      <c r="B39" s="1701" t="s">
        <v>2398</v>
      </c>
      <c r="C39" s="1702" t="s">
        <v>2399</v>
      </c>
      <c r="D39" s="1703" t="s">
        <v>2072</v>
      </c>
      <c r="E39" s="1052">
        <v>60</v>
      </c>
      <c r="F39" s="2022"/>
      <c r="G39" s="1121">
        <f t="shared" si="2"/>
        <v>0</v>
      </c>
      <c r="H39" s="1013"/>
      <c r="I39" s="1014"/>
      <c r="J39" s="1014"/>
      <c r="K39" s="1015"/>
      <c r="L39" s="1016"/>
      <c r="M39" s="1014"/>
      <c r="N39" s="1014"/>
      <c r="O39" s="1014"/>
      <c r="P39" s="1014"/>
      <c r="Q39" s="1014"/>
      <c r="R39" s="1014"/>
      <c r="S39" s="1014"/>
      <c r="T39" s="1014"/>
      <c r="U39" s="1014"/>
      <c r="V39" s="1014"/>
      <c r="W39" s="1014"/>
      <c r="X39" s="1014"/>
      <c r="Y39" s="1014"/>
      <c r="Z39" s="1014"/>
      <c r="AA39" s="1014"/>
      <c r="AB39" s="1014"/>
      <c r="AC39" s="1014"/>
      <c r="AD39" s="1014"/>
      <c r="AE39" s="1014"/>
      <c r="AF39" s="1014"/>
      <c r="AG39" s="1014"/>
      <c r="AH39" s="1014"/>
      <c r="AI39" s="1014"/>
      <c r="AJ39" s="1014"/>
      <c r="AK39" s="1014"/>
      <c r="AL39" s="1014"/>
      <c r="AM39" s="1017"/>
      <c r="AN39" s="1017"/>
      <c r="AO39" s="1017"/>
      <c r="AP39" s="1017"/>
      <c r="AQ39" s="1017"/>
      <c r="AR39" s="1017"/>
      <c r="AS39" s="1017"/>
      <c r="AT39" s="1017"/>
      <c r="AU39" s="1017"/>
      <c r="AV39" s="1017"/>
      <c r="AW39" s="1017"/>
      <c r="AX39" s="1017"/>
      <c r="AY39" s="1017"/>
      <c r="AZ39" s="1017"/>
      <c r="BA39" s="1017"/>
      <c r="BB39" s="1017"/>
      <c r="BC39" s="1017"/>
      <c r="BD39" s="1017"/>
      <c r="BE39" s="1017"/>
      <c r="BF39" s="1017"/>
      <c r="BG39" s="1017"/>
      <c r="BH39" s="1017"/>
      <c r="BI39" s="1017"/>
      <c r="BJ39" s="1017"/>
      <c r="BK39" s="1017"/>
      <c r="BL39" s="1017"/>
      <c r="BM39" s="1017"/>
      <c r="BN39" s="1017"/>
      <c r="BO39" s="1017"/>
      <c r="BP39" s="1017"/>
      <c r="BQ39" s="1017"/>
      <c r="BR39" s="1017"/>
      <c r="BS39" s="1017"/>
      <c r="BT39" s="1017"/>
      <c r="BU39" s="1017"/>
      <c r="BV39" s="1017"/>
      <c r="BW39" s="1017"/>
      <c r="BX39" s="1017"/>
      <c r="BY39" s="1017"/>
      <c r="BZ39" s="1017"/>
      <c r="CA39" s="1017"/>
    </row>
    <row r="40" spans="1:79" s="522" customFormat="1" ht="12.75" x14ac:dyDescent="0.2">
      <c r="A40" s="1095"/>
      <c r="B40" s="1033">
        <v>24</v>
      </c>
      <c r="C40" s="1663" t="s">
        <v>555</v>
      </c>
      <c r="D40" s="1069"/>
      <c r="E40" s="954"/>
      <c r="F40" s="2023"/>
      <c r="G40" s="1148"/>
      <c r="H40" s="1013"/>
      <c r="I40" s="1014"/>
      <c r="J40" s="1014"/>
      <c r="K40" s="1015"/>
      <c r="L40" s="1016"/>
      <c r="M40" s="1014"/>
      <c r="N40" s="1014"/>
      <c r="O40" s="1014"/>
      <c r="P40" s="1014"/>
      <c r="Q40" s="1014"/>
      <c r="R40" s="1014"/>
      <c r="S40" s="1014"/>
      <c r="T40" s="1014"/>
      <c r="U40" s="1014"/>
      <c r="V40" s="1014"/>
      <c r="W40" s="1014"/>
      <c r="X40" s="1014"/>
      <c r="Y40" s="1014"/>
      <c r="Z40" s="1014"/>
      <c r="AA40" s="1014"/>
      <c r="AB40" s="1014"/>
      <c r="AC40" s="1014"/>
      <c r="AD40" s="1014"/>
      <c r="AE40" s="1014"/>
      <c r="AF40" s="1014"/>
      <c r="AG40" s="1014"/>
      <c r="AH40" s="1014"/>
      <c r="AI40" s="1014"/>
      <c r="AJ40" s="1014"/>
      <c r="AK40" s="1014"/>
      <c r="AL40" s="1014"/>
      <c r="AM40" s="1017"/>
      <c r="AN40" s="1017"/>
      <c r="AO40" s="1017"/>
      <c r="AP40" s="1017"/>
      <c r="AQ40" s="1017"/>
      <c r="AR40" s="1017"/>
      <c r="AS40" s="1017"/>
      <c r="AT40" s="1017"/>
      <c r="AU40" s="1017"/>
      <c r="AV40" s="1017"/>
      <c r="AW40" s="1017"/>
      <c r="AX40" s="1017"/>
      <c r="AY40" s="1017"/>
      <c r="AZ40" s="1017"/>
      <c r="BA40" s="1017"/>
      <c r="BB40" s="1017"/>
      <c r="BC40" s="1017"/>
      <c r="BD40" s="1017"/>
      <c r="BE40" s="1017"/>
      <c r="BF40" s="1017"/>
      <c r="BG40" s="1017"/>
      <c r="BH40" s="1017"/>
      <c r="BI40" s="1017"/>
      <c r="BJ40" s="1017"/>
      <c r="BK40" s="1017"/>
      <c r="BL40" s="1017"/>
      <c r="BM40" s="1017"/>
      <c r="BN40" s="1017"/>
      <c r="BO40" s="1017"/>
      <c r="BP40" s="1017"/>
      <c r="BQ40" s="1017"/>
      <c r="BR40" s="1017"/>
      <c r="BS40" s="1017"/>
      <c r="BT40" s="1017"/>
      <c r="BU40" s="1017"/>
      <c r="BV40" s="1017"/>
      <c r="BW40" s="1017"/>
      <c r="BX40" s="1017"/>
      <c r="BY40" s="1017"/>
      <c r="BZ40" s="1017"/>
      <c r="CA40" s="1017"/>
    </row>
    <row r="41" spans="1:79" s="522" customFormat="1" ht="51" x14ac:dyDescent="0.2">
      <c r="A41" s="1686" t="s">
        <v>2063</v>
      </c>
      <c r="B41" s="1701" t="s">
        <v>2316</v>
      </c>
      <c r="C41" s="1702" t="s">
        <v>2478</v>
      </c>
      <c r="D41" s="1703" t="s">
        <v>2072</v>
      </c>
      <c r="E41" s="1052">
        <v>5</v>
      </c>
      <c r="F41" s="2022"/>
      <c r="G41" s="1121">
        <f t="shared" si="2"/>
        <v>0</v>
      </c>
      <c r="H41" s="1013"/>
      <c r="I41" s="1014"/>
      <c r="J41" s="1014"/>
      <c r="K41" s="1015"/>
      <c r="L41" s="1016"/>
      <c r="M41" s="1014"/>
      <c r="N41" s="1014"/>
      <c r="O41" s="1014"/>
      <c r="P41" s="1014"/>
      <c r="Q41" s="1014"/>
      <c r="R41" s="1014"/>
      <c r="S41" s="1014"/>
      <c r="T41" s="1014"/>
      <c r="U41" s="1014"/>
      <c r="V41" s="1014"/>
      <c r="W41" s="1014"/>
      <c r="X41" s="1014"/>
      <c r="Y41" s="1014"/>
      <c r="Z41" s="1014"/>
      <c r="AA41" s="1014"/>
      <c r="AB41" s="1014"/>
      <c r="AC41" s="1014"/>
      <c r="AD41" s="1014"/>
      <c r="AE41" s="1014"/>
      <c r="AF41" s="1014"/>
      <c r="AG41" s="1014"/>
      <c r="AH41" s="1014"/>
      <c r="AI41" s="1014"/>
      <c r="AJ41" s="1014"/>
      <c r="AK41" s="1014"/>
      <c r="AL41" s="1014"/>
      <c r="AM41" s="1017"/>
      <c r="AN41" s="1017"/>
      <c r="AO41" s="1017"/>
      <c r="AP41" s="1017"/>
      <c r="AQ41" s="1017"/>
      <c r="AR41" s="1017"/>
      <c r="AS41" s="1017"/>
      <c r="AT41" s="1017"/>
      <c r="AU41" s="1017"/>
      <c r="AV41" s="1017"/>
      <c r="AW41" s="1017"/>
      <c r="AX41" s="1017"/>
      <c r="AY41" s="1017"/>
      <c r="AZ41" s="1017"/>
      <c r="BA41" s="1017"/>
      <c r="BB41" s="1017"/>
      <c r="BC41" s="1017"/>
      <c r="BD41" s="1017"/>
      <c r="BE41" s="1017"/>
      <c r="BF41" s="1017"/>
      <c r="BG41" s="1017"/>
      <c r="BH41" s="1017"/>
      <c r="BI41" s="1017"/>
      <c r="BJ41" s="1017"/>
      <c r="BK41" s="1017"/>
      <c r="BL41" s="1017"/>
      <c r="BM41" s="1017"/>
      <c r="BN41" s="1017"/>
      <c r="BO41" s="1017"/>
      <c r="BP41" s="1017"/>
      <c r="BQ41" s="1017"/>
      <c r="BR41" s="1017"/>
      <c r="BS41" s="1017"/>
      <c r="BT41" s="1017"/>
      <c r="BU41" s="1017"/>
      <c r="BV41" s="1017"/>
      <c r="BW41" s="1017"/>
      <c r="BX41" s="1017"/>
      <c r="BY41" s="1017"/>
      <c r="BZ41" s="1017"/>
      <c r="CA41" s="1017"/>
    </row>
    <row r="42" spans="1:79" s="522" customFormat="1" ht="63.75" x14ac:dyDescent="0.2">
      <c r="A42" s="1686" t="s">
        <v>2067</v>
      </c>
      <c r="B42" s="1701" t="s">
        <v>2318</v>
      </c>
      <c r="C42" s="1702" t="s">
        <v>2479</v>
      </c>
      <c r="D42" s="1703" t="s">
        <v>2072</v>
      </c>
      <c r="E42" s="1052">
        <v>110</v>
      </c>
      <c r="F42" s="2022"/>
      <c r="G42" s="1121">
        <f t="shared" si="2"/>
        <v>0</v>
      </c>
      <c r="H42" s="1013"/>
      <c r="I42" s="1014"/>
      <c r="J42" s="1014"/>
      <c r="K42" s="1015"/>
      <c r="L42" s="1016"/>
      <c r="M42" s="1014"/>
      <c r="N42" s="1014"/>
      <c r="O42" s="1014"/>
      <c r="P42" s="1014"/>
      <c r="Q42" s="1014"/>
      <c r="R42" s="1014"/>
      <c r="S42" s="1014"/>
      <c r="T42" s="1014"/>
      <c r="U42" s="1014"/>
      <c r="V42" s="1014"/>
      <c r="W42" s="1014"/>
      <c r="X42" s="1014"/>
      <c r="Y42" s="1014"/>
      <c r="Z42" s="1014"/>
      <c r="AA42" s="1014"/>
      <c r="AB42" s="1014"/>
      <c r="AC42" s="1014"/>
      <c r="AD42" s="1014"/>
      <c r="AE42" s="1014"/>
      <c r="AF42" s="1014"/>
      <c r="AG42" s="1014"/>
      <c r="AH42" s="1014"/>
      <c r="AI42" s="1014"/>
      <c r="AJ42" s="1014"/>
      <c r="AK42" s="1014"/>
      <c r="AL42" s="1014"/>
      <c r="AM42" s="1017"/>
      <c r="AN42" s="1017"/>
      <c r="AO42" s="1017"/>
      <c r="AP42" s="1017"/>
      <c r="AQ42" s="1017"/>
      <c r="AR42" s="1017"/>
      <c r="AS42" s="1017"/>
      <c r="AT42" s="1017"/>
      <c r="AU42" s="1017"/>
      <c r="AV42" s="1017"/>
      <c r="AW42" s="1017"/>
      <c r="AX42" s="1017"/>
      <c r="AY42" s="1017"/>
      <c r="AZ42" s="1017"/>
      <c r="BA42" s="1017"/>
      <c r="BB42" s="1017"/>
      <c r="BC42" s="1017"/>
      <c r="BD42" s="1017"/>
      <c r="BE42" s="1017"/>
      <c r="BF42" s="1017"/>
      <c r="BG42" s="1017"/>
      <c r="BH42" s="1017"/>
      <c r="BI42" s="1017"/>
      <c r="BJ42" s="1017"/>
      <c r="BK42" s="1017"/>
      <c r="BL42" s="1017"/>
      <c r="BM42" s="1017"/>
      <c r="BN42" s="1017"/>
      <c r="BO42" s="1017"/>
      <c r="BP42" s="1017"/>
      <c r="BQ42" s="1017"/>
      <c r="BR42" s="1017"/>
      <c r="BS42" s="1017"/>
      <c r="BT42" s="1017"/>
      <c r="BU42" s="1017"/>
      <c r="BV42" s="1017"/>
      <c r="BW42" s="1017"/>
      <c r="BX42" s="1017"/>
      <c r="BY42" s="1017"/>
      <c r="BZ42" s="1017"/>
      <c r="CA42" s="1017"/>
    </row>
    <row r="43" spans="1:79" s="522" customFormat="1" ht="51" x14ac:dyDescent="0.2">
      <c r="A43" s="1686" t="s">
        <v>2074</v>
      </c>
      <c r="B43" s="1701" t="s">
        <v>2400</v>
      </c>
      <c r="C43" s="1702" t="s">
        <v>2403</v>
      </c>
      <c r="D43" s="1703" t="s">
        <v>2072</v>
      </c>
      <c r="E43" s="1052">
        <v>15</v>
      </c>
      <c r="F43" s="2022"/>
      <c r="G43" s="1121">
        <f t="shared" si="2"/>
        <v>0</v>
      </c>
      <c r="H43" s="1013"/>
      <c r="I43" s="1014"/>
      <c r="J43" s="1014"/>
      <c r="K43" s="1015"/>
      <c r="L43" s="1016"/>
      <c r="M43" s="1014"/>
      <c r="N43" s="1014"/>
      <c r="O43" s="1014"/>
      <c r="P43" s="1014"/>
      <c r="Q43" s="1014"/>
      <c r="R43" s="1014"/>
      <c r="S43" s="1014"/>
      <c r="T43" s="1014"/>
      <c r="U43" s="1014"/>
      <c r="V43" s="1014"/>
      <c r="W43" s="1014"/>
      <c r="X43" s="1014"/>
      <c r="Y43" s="1014"/>
      <c r="Z43" s="1014"/>
      <c r="AA43" s="1014"/>
      <c r="AB43" s="1014"/>
      <c r="AC43" s="1014"/>
      <c r="AD43" s="1014"/>
      <c r="AE43" s="1014"/>
      <c r="AF43" s="1014"/>
      <c r="AG43" s="1014"/>
      <c r="AH43" s="1014"/>
      <c r="AI43" s="1014"/>
      <c r="AJ43" s="1014"/>
      <c r="AK43" s="1014"/>
      <c r="AL43" s="1014"/>
      <c r="AM43" s="1017"/>
      <c r="AN43" s="1017"/>
      <c r="AO43" s="1017"/>
      <c r="AP43" s="1017"/>
      <c r="AQ43" s="1017"/>
      <c r="AR43" s="1017"/>
      <c r="AS43" s="1017"/>
      <c r="AT43" s="1017"/>
      <c r="AU43" s="1017"/>
      <c r="AV43" s="1017"/>
      <c r="AW43" s="1017"/>
      <c r="AX43" s="1017"/>
      <c r="AY43" s="1017"/>
      <c r="AZ43" s="1017"/>
      <c r="BA43" s="1017"/>
      <c r="BB43" s="1017"/>
      <c r="BC43" s="1017"/>
      <c r="BD43" s="1017"/>
      <c r="BE43" s="1017"/>
      <c r="BF43" s="1017"/>
      <c r="BG43" s="1017"/>
      <c r="BH43" s="1017"/>
      <c r="BI43" s="1017"/>
      <c r="BJ43" s="1017"/>
      <c r="BK43" s="1017"/>
      <c r="BL43" s="1017"/>
      <c r="BM43" s="1017"/>
      <c r="BN43" s="1017"/>
      <c r="BO43" s="1017"/>
      <c r="BP43" s="1017"/>
      <c r="BQ43" s="1017"/>
      <c r="BR43" s="1017"/>
      <c r="BS43" s="1017"/>
      <c r="BT43" s="1017"/>
      <c r="BU43" s="1017"/>
      <c r="BV43" s="1017"/>
      <c r="BW43" s="1017"/>
      <c r="BX43" s="1017"/>
      <c r="BY43" s="1017"/>
      <c r="BZ43" s="1017"/>
      <c r="CA43" s="1017"/>
    </row>
    <row r="44" spans="1:79" s="522" customFormat="1" ht="12.75" x14ac:dyDescent="0.2">
      <c r="A44" s="1095"/>
      <c r="B44" s="1033">
        <v>25</v>
      </c>
      <c r="C44" s="1663" t="s">
        <v>63</v>
      </c>
      <c r="D44" s="1069"/>
      <c r="E44" s="954"/>
      <c r="F44" s="2023"/>
      <c r="G44" s="1148"/>
      <c r="H44" s="1013"/>
      <c r="I44" s="1014"/>
      <c r="J44" s="1014"/>
      <c r="K44" s="1015"/>
      <c r="L44" s="1016"/>
      <c r="M44" s="1014"/>
      <c r="N44" s="1014"/>
      <c r="O44" s="1014"/>
      <c r="P44" s="1014"/>
      <c r="Q44" s="1014"/>
      <c r="R44" s="1014"/>
      <c r="S44" s="1014"/>
      <c r="T44" s="1014"/>
      <c r="U44" s="1014"/>
      <c r="V44" s="1014"/>
      <c r="W44" s="1014"/>
      <c r="X44" s="1014"/>
      <c r="Y44" s="1014"/>
      <c r="Z44" s="1014"/>
      <c r="AA44" s="1014"/>
      <c r="AB44" s="1014"/>
      <c r="AC44" s="1014"/>
      <c r="AD44" s="1014"/>
      <c r="AE44" s="1014"/>
      <c r="AF44" s="1014"/>
      <c r="AG44" s="1014"/>
      <c r="AH44" s="1014"/>
      <c r="AI44" s="1014"/>
      <c r="AJ44" s="1014"/>
      <c r="AK44" s="1014"/>
      <c r="AL44" s="1014"/>
      <c r="AM44" s="1017"/>
      <c r="AN44" s="1017"/>
      <c r="AO44" s="1017"/>
      <c r="AP44" s="1017"/>
      <c r="AQ44" s="1017"/>
      <c r="AR44" s="1017"/>
      <c r="AS44" s="1017"/>
      <c r="AT44" s="1017"/>
      <c r="AU44" s="1017"/>
      <c r="AV44" s="1017"/>
      <c r="AW44" s="1017"/>
      <c r="AX44" s="1017"/>
      <c r="AY44" s="1017"/>
      <c r="AZ44" s="1017"/>
      <c r="BA44" s="1017"/>
      <c r="BB44" s="1017"/>
      <c r="BC44" s="1017"/>
      <c r="BD44" s="1017"/>
      <c r="BE44" s="1017"/>
      <c r="BF44" s="1017"/>
      <c r="BG44" s="1017"/>
      <c r="BH44" s="1017"/>
      <c r="BI44" s="1017"/>
      <c r="BJ44" s="1017"/>
      <c r="BK44" s="1017"/>
      <c r="BL44" s="1017"/>
      <c r="BM44" s="1017"/>
      <c r="BN44" s="1017"/>
      <c r="BO44" s="1017"/>
      <c r="BP44" s="1017"/>
      <c r="BQ44" s="1017"/>
      <c r="BR44" s="1017"/>
      <c r="BS44" s="1017"/>
      <c r="BT44" s="1017"/>
      <c r="BU44" s="1017"/>
      <c r="BV44" s="1017"/>
      <c r="BW44" s="1017"/>
      <c r="BX44" s="1017"/>
      <c r="BY44" s="1017"/>
      <c r="BZ44" s="1017"/>
      <c r="CA44" s="1017"/>
    </row>
    <row r="45" spans="1:79" s="522" customFormat="1" ht="51" x14ac:dyDescent="0.2">
      <c r="A45" s="1686" t="s">
        <v>2063</v>
      </c>
      <c r="B45" s="1701" t="s">
        <v>2322</v>
      </c>
      <c r="C45" s="1702" t="s">
        <v>2408</v>
      </c>
      <c r="D45" s="1703" t="s">
        <v>2078</v>
      </c>
      <c r="E45" s="1052">
        <v>80</v>
      </c>
      <c r="F45" s="2022"/>
      <c r="G45" s="1121">
        <f t="shared" ref="G45:G59" si="3">ROUND(E45*F45,2)</f>
        <v>0</v>
      </c>
      <c r="H45" s="1013"/>
      <c r="I45" s="1014"/>
      <c r="J45" s="1014"/>
      <c r="K45" s="1015"/>
      <c r="L45" s="1016"/>
      <c r="M45" s="1014"/>
      <c r="N45" s="1014"/>
      <c r="O45" s="1014"/>
      <c r="P45" s="1014"/>
      <c r="Q45" s="1014"/>
      <c r="R45" s="1014"/>
      <c r="S45" s="1014"/>
      <c r="T45" s="1014"/>
      <c r="U45" s="1014"/>
      <c r="V45" s="1014"/>
      <c r="W45" s="1014"/>
      <c r="X45" s="1014"/>
      <c r="Y45" s="1014"/>
      <c r="Z45" s="1014"/>
      <c r="AA45" s="1014"/>
      <c r="AB45" s="1014"/>
      <c r="AC45" s="1014"/>
      <c r="AD45" s="1014"/>
      <c r="AE45" s="1014"/>
      <c r="AF45" s="1014"/>
      <c r="AG45" s="1014"/>
      <c r="AH45" s="1014"/>
      <c r="AI45" s="1014"/>
      <c r="AJ45" s="1014"/>
      <c r="AK45" s="1014"/>
      <c r="AL45" s="1014"/>
      <c r="AM45" s="1017"/>
      <c r="AN45" s="1017"/>
      <c r="AO45" s="1017"/>
      <c r="AP45" s="1017"/>
      <c r="AQ45" s="1017"/>
      <c r="AR45" s="1017"/>
      <c r="AS45" s="1017"/>
      <c r="AT45" s="1017"/>
      <c r="AU45" s="1017"/>
      <c r="AV45" s="1017"/>
      <c r="AW45" s="1017"/>
      <c r="AX45" s="1017"/>
      <c r="AY45" s="1017"/>
      <c r="AZ45" s="1017"/>
      <c r="BA45" s="1017"/>
      <c r="BB45" s="1017"/>
      <c r="BC45" s="1017"/>
      <c r="BD45" s="1017"/>
      <c r="BE45" s="1017"/>
      <c r="BF45" s="1017"/>
      <c r="BG45" s="1017"/>
      <c r="BH45" s="1017"/>
      <c r="BI45" s="1017"/>
      <c r="BJ45" s="1017"/>
      <c r="BK45" s="1017"/>
      <c r="BL45" s="1017"/>
      <c r="BM45" s="1017"/>
      <c r="BN45" s="1017"/>
      <c r="BO45" s="1017"/>
      <c r="BP45" s="1017"/>
      <c r="BQ45" s="1017"/>
      <c r="BR45" s="1017"/>
      <c r="BS45" s="1017"/>
      <c r="BT45" s="1017"/>
      <c r="BU45" s="1017"/>
      <c r="BV45" s="1017"/>
      <c r="BW45" s="1017"/>
      <c r="BX45" s="1017"/>
      <c r="BY45" s="1017"/>
      <c r="BZ45" s="1017"/>
      <c r="CA45" s="1017"/>
    </row>
    <row r="46" spans="1:79" s="522" customFormat="1" ht="38.25" x14ac:dyDescent="0.2">
      <c r="A46" s="1686" t="s">
        <v>2067</v>
      </c>
      <c r="B46" s="1701" t="s">
        <v>2324</v>
      </c>
      <c r="C46" s="1702" t="s">
        <v>2326</v>
      </c>
      <c r="D46" s="1703" t="s">
        <v>2078</v>
      </c>
      <c r="E46" s="1052">
        <v>80</v>
      </c>
      <c r="F46" s="2022"/>
      <c r="G46" s="1121">
        <f t="shared" si="3"/>
        <v>0</v>
      </c>
      <c r="H46" s="1013"/>
      <c r="I46" s="1014"/>
      <c r="J46" s="1014"/>
      <c r="K46" s="1015"/>
      <c r="L46" s="1016"/>
      <c r="M46" s="1014"/>
      <c r="N46" s="1014"/>
      <c r="O46" s="1014"/>
      <c r="P46" s="1014"/>
      <c r="Q46" s="1014"/>
      <c r="R46" s="1014"/>
      <c r="S46" s="1014"/>
      <c r="T46" s="1014"/>
      <c r="U46" s="1014"/>
      <c r="V46" s="1014"/>
      <c r="W46" s="1014"/>
      <c r="X46" s="1014"/>
      <c r="Y46" s="1014"/>
      <c r="Z46" s="1014"/>
      <c r="AA46" s="1014"/>
      <c r="AB46" s="1014"/>
      <c r="AC46" s="1014"/>
      <c r="AD46" s="1014"/>
      <c r="AE46" s="1014"/>
      <c r="AF46" s="1014"/>
      <c r="AG46" s="1014"/>
      <c r="AH46" s="1014"/>
      <c r="AI46" s="1014"/>
      <c r="AJ46" s="1014"/>
      <c r="AK46" s="1014"/>
      <c r="AL46" s="1014"/>
      <c r="AM46" s="1017"/>
      <c r="AN46" s="1017"/>
      <c r="AO46" s="1017"/>
      <c r="AP46" s="1017"/>
      <c r="AQ46" s="1017"/>
      <c r="AR46" s="1017"/>
      <c r="AS46" s="1017"/>
      <c r="AT46" s="1017"/>
      <c r="AU46" s="1017"/>
      <c r="AV46" s="1017"/>
      <c r="AW46" s="1017"/>
      <c r="AX46" s="1017"/>
      <c r="AY46" s="1017"/>
      <c r="AZ46" s="1017"/>
      <c r="BA46" s="1017"/>
      <c r="BB46" s="1017"/>
      <c r="BC46" s="1017"/>
      <c r="BD46" s="1017"/>
      <c r="BE46" s="1017"/>
      <c r="BF46" s="1017"/>
      <c r="BG46" s="1017"/>
      <c r="BH46" s="1017"/>
      <c r="BI46" s="1017"/>
      <c r="BJ46" s="1017"/>
      <c r="BK46" s="1017"/>
      <c r="BL46" s="1017"/>
      <c r="BM46" s="1017"/>
      <c r="BN46" s="1017"/>
      <c r="BO46" s="1017"/>
      <c r="BP46" s="1017"/>
      <c r="BQ46" s="1017"/>
      <c r="BR46" s="1017"/>
      <c r="BS46" s="1017"/>
      <c r="BT46" s="1017"/>
      <c r="BU46" s="1017"/>
      <c r="BV46" s="1017"/>
      <c r="BW46" s="1017"/>
      <c r="BX46" s="1017"/>
      <c r="BY46" s="1017"/>
      <c r="BZ46" s="1017"/>
      <c r="CA46" s="1017"/>
    </row>
    <row r="47" spans="1:79" s="522" customFormat="1" ht="63.75" x14ac:dyDescent="0.2">
      <c r="A47" s="1686" t="s">
        <v>2074</v>
      </c>
      <c r="B47" s="1701" t="s">
        <v>2404</v>
      </c>
      <c r="C47" s="1702" t="s">
        <v>2409</v>
      </c>
      <c r="D47" s="1703" t="s">
        <v>2072</v>
      </c>
      <c r="E47" s="1052">
        <v>63</v>
      </c>
      <c r="F47" s="2022"/>
      <c r="G47" s="1121">
        <f t="shared" si="3"/>
        <v>0</v>
      </c>
      <c r="H47" s="1013"/>
      <c r="I47" s="1014"/>
      <c r="J47" s="1014"/>
      <c r="K47" s="1015"/>
      <c r="L47" s="1016"/>
      <c r="M47" s="1014"/>
      <c r="N47" s="1014"/>
      <c r="O47" s="1014"/>
      <c r="P47" s="1014"/>
      <c r="Q47" s="1014"/>
      <c r="R47" s="1014"/>
      <c r="S47" s="1014"/>
      <c r="T47" s="1014"/>
      <c r="U47" s="1014"/>
      <c r="V47" s="1014"/>
      <c r="W47" s="1014"/>
      <c r="X47" s="1014"/>
      <c r="Y47" s="1014"/>
      <c r="Z47" s="1014"/>
      <c r="AA47" s="1014"/>
      <c r="AB47" s="1014"/>
      <c r="AC47" s="1014"/>
      <c r="AD47" s="1014"/>
      <c r="AE47" s="1014"/>
      <c r="AF47" s="1014"/>
      <c r="AG47" s="1014"/>
      <c r="AH47" s="1014"/>
      <c r="AI47" s="1014"/>
      <c r="AJ47" s="1014"/>
      <c r="AK47" s="1014"/>
      <c r="AL47" s="1014"/>
      <c r="AM47" s="1017"/>
      <c r="AN47" s="1017"/>
      <c r="AO47" s="1017"/>
      <c r="AP47" s="1017"/>
      <c r="AQ47" s="1017"/>
      <c r="AR47" s="1017"/>
      <c r="AS47" s="1017"/>
      <c r="AT47" s="1017"/>
      <c r="AU47" s="1017"/>
      <c r="AV47" s="1017"/>
      <c r="AW47" s="1017"/>
      <c r="AX47" s="1017"/>
      <c r="AY47" s="1017"/>
      <c r="AZ47" s="1017"/>
      <c r="BA47" s="1017"/>
      <c r="BB47" s="1017"/>
      <c r="BC47" s="1017"/>
      <c r="BD47" s="1017"/>
      <c r="BE47" s="1017"/>
      <c r="BF47" s="1017"/>
      <c r="BG47" s="1017"/>
      <c r="BH47" s="1017"/>
      <c r="BI47" s="1017"/>
      <c r="BJ47" s="1017"/>
      <c r="BK47" s="1017"/>
      <c r="BL47" s="1017"/>
      <c r="BM47" s="1017"/>
      <c r="BN47" s="1017"/>
      <c r="BO47" s="1017"/>
      <c r="BP47" s="1017"/>
      <c r="BQ47" s="1017"/>
      <c r="BR47" s="1017"/>
      <c r="BS47" s="1017"/>
      <c r="BT47" s="1017"/>
      <c r="BU47" s="1017"/>
      <c r="BV47" s="1017"/>
      <c r="BW47" s="1017"/>
      <c r="BX47" s="1017"/>
      <c r="BY47" s="1017"/>
      <c r="BZ47" s="1017"/>
      <c r="CA47" s="1017"/>
    </row>
    <row r="48" spans="1:79" s="522" customFormat="1" ht="38.25" x14ac:dyDescent="0.2">
      <c r="A48" s="1686" t="s">
        <v>2089</v>
      </c>
      <c r="B48" s="1701" t="s">
        <v>2405</v>
      </c>
      <c r="C48" s="1702" t="s">
        <v>2410</v>
      </c>
      <c r="D48" s="1703" t="s">
        <v>2072</v>
      </c>
      <c r="E48" s="1052">
        <v>45</v>
      </c>
      <c r="F48" s="2022"/>
      <c r="G48" s="1121">
        <f t="shared" si="3"/>
        <v>0</v>
      </c>
      <c r="H48" s="1013"/>
      <c r="I48" s="1014"/>
      <c r="J48" s="1014"/>
      <c r="K48" s="1015"/>
      <c r="L48" s="1016"/>
      <c r="M48" s="1014"/>
      <c r="N48" s="1014"/>
      <c r="O48" s="1014"/>
      <c r="P48" s="1014"/>
      <c r="Q48" s="1014"/>
      <c r="R48" s="1014"/>
      <c r="S48" s="1014"/>
      <c r="T48" s="1014"/>
      <c r="U48" s="1014"/>
      <c r="V48" s="1014"/>
      <c r="W48" s="1014"/>
      <c r="X48" s="1014"/>
      <c r="Y48" s="1014"/>
      <c r="Z48" s="1014"/>
      <c r="AA48" s="1014"/>
      <c r="AB48" s="1014"/>
      <c r="AC48" s="1014"/>
      <c r="AD48" s="1014"/>
      <c r="AE48" s="1014"/>
      <c r="AF48" s="1014"/>
      <c r="AG48" s="1014"/>
      <c r="AH48" s="1014"/>
      <c r="AI48" s="1014"/>
      <c r="AJ48" s="1014"/>
      <c r="AK48" s="1014"/>
      <c r="AL48" s="1014"/>
      <c r="AM48" s="1017"/>
      <c r="AN48" s="1017"/>
      <c r="AO48" s="1017"/>
      <c r="AP48" s="1017"/>
      <c r="AQ48" s="1017"/>
      <c r="AR48" s="1017"/>
      <c r="AS48" s="1017"/>
      <c r="AT48" s="1017"/>
      <c r="AU48" s="1017"/>
      <c r="AV48" s="1017"/>
      <c r="AW48" s="1017"/>
      <c r="AX48" s="1017"/>
      <c r="AY48" s="1017"/>
      <c r="AZ48" s="1017"/>
      <c r="BA48" s="1017"/>
      <c r="BB48" s="1017"/>
      <c r="BC48" s="1017"/>
      <c r="BD48" s="1017"/>
      <c r="BE48" s="1017"/>
      <c r="BF48" s="1017"/>
      <c r="BG48" s="1017"/>
      <c r="BH48" s="1017"/>
      <c r="BI48" s="1017"/>
      <c r="BJ48" s="1017"/>
      <c r="BK48" s="1017"/>
      <c r="BL48" s="1017"/>
      <c r="BM48" s="1017"/>
      <c r="BN48" s="1017"/>
      <c r="BO48" s="1017"/>
      <c r="BP48" s="1017"/>
      <c r="BQ48" s="1017"/>
      <c r="BR48" s="1017"/>
      <c r="BS48" s="1017"/>
      <c r="BT48" s="1017"/>
      <c r="BU48" s="1017"/>
      <c r="BV48" s="1017"/>
      <c r="BW48" s="1017"/>
      <c r="BX48" s="1017"/>
      <c r="BY48" s="1017"/>
      <c r="BZ48" s="1017"/>
      <c r="CA48" s="1017"/>
    </row>
    <row r="49" spans="1:79" s="522" customFormat="1" ht="25.5" x14ac:dyDescent="0.2">
      <c r="A49" s="1686" t="s">
        <v>2091</v>
      </c>
      <c r="B49" s="1701" t="s">
        <v>2406</v>
      </c>
      <c r="C49" s="1702" t="s">
        <v>2407</v>
      </c>
      <c r="D49" s="1703" t="s">
        <v>2078</v>
      </c>
      <c r="E49" s="1052">
        <v>80</v>
      </c>
      <c r="F49" s="2022"/>
      <c r="G49" s="1121">
        <f t="shared" si="3"/>
        <v>0</v>
      </c>
      <c r="H49" s="1013"/>
      <c r="I49" s="1014"/>
      <c r="J49" s="1014"/>
      <c r="K49" s="1015"/>
      <c r="L49" s="1016"/>
      <c r="M49" s="1014"/>
      <c r="N49" s="1014"/>
      <c r="O49" s="1014"/>
      <c r="P49" s="1014"/>
      <c r="Q49" s="1014"/>
      <c r="R49" s="1014"/>
      <c r="S49" s="1014"/>
      <c r="T49" s="1014"/>
      <c r="U49" s="1014"/>
      <c r="V49" s="1014"/>
      <c r="W49" s="1014"/>
      <c r="X49" s="1014"/>
      <c r="Y49" s="1014"/>
      <c r="Z49" s="1014"/>
      <c r="AA49" s="1014"/>
      <c r="AB49" s="1014"/>
      <c r="AC49" s="1014"/>
      <c r="AD49" s="1014"/>
      <c r="AE49" s="1014"/>
      <c r="AF49" s="1014"/>
      <c r="AG49" s="1014"/>
      <c r="AH49" s="1014"/>
      <c r="AI49" s="1014"/>
      <c r="AJ49" s="1014"/>
      <c r="AK49" s="1014"/>
      <c r="AL49" s="1014"/>
      <c r="AM49" s="1017"/>
      <c r="AN49" s="1017"/>
      <c r="AO49" s="1017"/>
      <c r="AP49" s="1017"/>
      <c r="AQ49" s="1017"/>
      <c r="AR49" s="1017"/>
      <c r="AS49" s="1017"/>
      <c r="AT49" s="1017"/>
      <c r="AU49" s="1017"/>
      <c r="AV49" s="1017"/>
      <c r="AW49" s="1017"/>
      <c r="AX49" s="1017"/>
      <c r="AY49" s="1017"/>
      <c r="AZ49" s="1017"/>
      <c r="BA49" s="1017"/>
      <c r="BB49" s="1017"/>
      <c r="BC49" s="1017"/>
      <c r="BD49" s="1017"/>
      <c r="BE49" s="1017"/>
      <c r="BF49" s="1017"/>
      <c r="BG49" s="1017"/>
      <c r="BH49" s="1017"/>
      <c r="BI49" s="1017"/>
      <c r="BJ49" s="1017"/>
      <c r="BK49" s="1017"/>
      <c r="BL49" s="1017"/>
      <c r="BM49" s="1017"/>
      <c r="BN49" s="1017"/>
      <c r="BO49" s="1017"/>
      <c r="BP49" s="1017"/>
      <c r="BQ49" s="1017"/>
      <c r="BR49" s="1017"/>
      <c r="BS49" s="1017"/>
      <c r="BT49" s="1017"/>
      <c r="BU49" s="1017"/>
      <c r="BV49" s="1017"/>
      <c r="BW49" s="1017"/>
      <c r="BX49" s="1017"/>
      <c r="BY49" s="1017"/>
      <c r="BZ49" s="1017"/>
      <c r="CA49" s="1017"/>
    </row>
    <row r="50" spans="1:79" s="522" customFormat="1" ht="12.75" x14ac:dyDescent="0.2">
      <c r="A50" s="1095"/>
      <c r="B50" s="1033">
        <v>26</v>
      </c>
      <c r="C50" s="1663" t="s">
        <v>331</v>
      </c>
      <c r="D50" s="1069"/>
      <c r="E50" s="954"/>
      <c r="F50" s="2023"/>
      <c r="G50" s="1148"/>
      <c r="H50" s="1013"/>
      <c r="I50" s="1014"/>
      <c r="J50" s="1014"/>
      <c r="K50" s="1015"/>
      <c r="L50" s="1016"/>
      <c r="M50" s="1014"/>
      <c r="N50" s="1014"/>
      <c r="O50" s="1014"/>
      <c r="P50" s="1014"/>
      <c r="Q50" s="1014"/>
      <c r="R50" s="1014"/>
      <c r="S50" s="1014"/>
      <c r="T50" s="1014"/>
      <c r="U50" s="1014"/>
      <c r="V50" s="1014"/>
      <c r="W50" s="1014"/>
      <c r="X50" s="1014"/>
      <c r="Y50" s="1014"/>
      <c r="Z50" s="1014"/>
      <c r="AA50" s="1014"/>
      <c r="AB50" s="1014"/>
      <c r="AC50" s="1014"/>
      <c r="AD50" s="1014"/>
      <c r="AE50" s="1014"/>
      <c r="AF50" s="1014"/>
      <c r="AG50" s="1014"/>
      <c r="AH50" s="1014"/>
      <c r="AI50" s="1014"/>
      <c r="AJ50" s="1014"/>
      <c r="AK50" s="1014"/>
      <c r="AL50" s="1014"/>
      <c r="AM50" s="1017"/>
      <c r="AN50" s="1017"/>
      <c r="AO50" s="1017"/>
      <c r="AP50" s="1017"/>
      <c r="AQ50" s="1017"/>
      <c r="AR50" s="1017"/>
      <c r="AS50" s="1017"/>
      <c r="AT50" s="1017"/>
      <c r="AU50" s="1017"/>
      <c r="AV50" s="1017"/>
      <c r="AW50" s="1017"/>
      <c r="AX50" s="1017"/>
      <c r="AY50" s="1017"/>
      <c r="AZ50" s="1017"/>
      <c r="BA50" s="1017"/>
      <c r="BB50" s="1017"/>
      <c r="BC50" s="1017"/>
      <c r="BD50" s="1017"/>
      <c r="BE50" s="1017"/>
      <c r="BF50" s="1017"/>
      <c r="BG50" s="1017"/>
      <c r="BH50" s="1017"/>
      <c r="BI50" s="1017"/>
      <c r="BJ50" s="1017"/>
      <c r="BK50" s="1017"/>
      <c r="BL50" s="1017"/>
      <c r="BM50" s="1017"/>
      <c r="BN50" s="1017"/>
      <c r="BO50" s="1017"/>
      <c r="BP50" s="1017"/>
      <c r="BQ50" s="1017"/>
      <c r="BR50" s="1017"/>
      <c r="BS50" s="1017"/>
      <c r="BT50" s="1017"/>
      <c r="BU50" s="1017"/>
      <c r="BV50" s="1017"/>
      <c r="BW50" s="1017"/>
      <c r="BX50" s="1017"/>
      <c r="BY50" s="1017"/>
      <c r="BZ50" s="1017"/>
      <c r="CA50" s="1017"/>
    </row>
    <row r="51" spans="1:79" s="522" customFormat="1" ht="89.25" x14ac:dyDescent="0.2">
      <c r="A51" s="1686" t="s">
        <v>2063</v>
      </c>
      <c r="B51" s="1701" t="s">
        <v>2480</v>
      </c>
      <c r="C51" s="1702" t="s">
        <v>2482</v>
      </c>
      <c r="D51" s="1703" t="s">
        <v>2082</v>
      </c>
      <c r="E51" s="1052">
        <v>30</v>
      </c>
      <c r="F51" s="2022"/>
      <c r="G51" s="1121">
        <f t="shared" si="3"/>
        <v>0</v>
      </c>
      <c r="H51" s="1013"/>
      <c r="I51" s="1014"/>
      <c r="J51" s="1014"/>
      <c r="K51" s="1015"/>
      <c r="L51" s="1016"/>
      <c r="M51" s="1014"/>
      <c r="N51" s="1014"/>
      <c r="O51" s="1014"/>
      <c r="P51" s="1014"/>
      <c r="Q51" s="1014"/>
      <c r="R51" s="1014"/>
      <c r="S51" s="1014"/>
      <c r="T51" s="1014"/>
      <c r="U51" s="1014"/>
      <c r="V51" s="1014"/>
      <c r="W51" s="1014"/>
      <c r="X51" s="1014"/>
      <c r="Y51" s="1014"/>
      <c r="Z51" s="1014"/>
      <c r="AA51" s="1014"/>
      <c r="AB51" s="1014"/>
      <c r="AC51" s="1014"/>
      <c r="AD51" s="1014"/>
      <c r="AE51" s="1014"/>
      <c r="AF51" s="1014"/>
      <c r="AG51" s="1014"/>
      <c r="AH51" s="1014"/>
      <c r="AI51" s="1014"/>
      <c r="AJ51" s="1014"/>
      <c r="AK51" s="1014"/>
      <c r="AL51" s="1014"/>
      <c r="AM51" s="1017"/>
      <c r="AN51" s="1017"/>
      <c r="AO51" s="1017"/>
      <c r="AP51" s="1017"/>
      <c r="AQ51" s="1017"/>
      <c r="AR51" s="1017"/>
      <c r="AS51" s="1017"/>
      <c r="AT51" s="1017"/>
      <c r="AU51" s="1017"/>
      <c r="AV51" s="1017"/>
      <c r="AW51" s="1017"/>
      <c r="AX51" s="1017"/>
      <c r="AY51" s="1017"/>
      <c r="AZ51" s="1017"/>
      <c r="BA51" s="1017"/>
      <c r="BB51" s="1017"/>
      <c r="BC51" s="1017"/>
      <c r="BD51" s="1017"/>
      <c r="BE51" s="1017"/>
      <c r="BF51" s="1017"/>
      <c r="BG51" s="1017"/>
      <c r="BH51" s="1017"/>
      <c r="BI51" s="1017"/>
      <c r="BJ51" s="1017"/>
      <c r="BK51" s="1017"/>
      <c r="BL51" s="1017"/>
      <c r="BM51" s="1017"/>
      <c r="BN51" s="1017"/>
      <c r="BO51" s="1017"/>
      <c r="BP51" s="1017"/>
      <c r="BQ51" s="1017"/>
      <c r="BR51" s="1017"/>
      <c r="BS51" s="1017"/>
      <c r="BT51" s="1017"/>
      <c r="BU51" s="1017"/>
      <c r="BV51" s="1017"/>
      <c r="BW51" s="1017"/>
      <c r="BX51" s="1017"/>
      <c r="BY51" s="1017"/>
      <c r="BZ51" s="1017"/>
      <c r="CA51" s="1017"/>
    </row>
    <row r="52" spans="1:79" s="522" customFormat="1" ht="51" x14ac:dyDescent="0.2">
      <c r="A52" s="1686" t="s">
        <v>2067</v>
      </c>
      <c r="B52" s="1701" t="s">
        <v>2481</v>
      </c>
      <c r="C52" s="1702" t="s">
        <v>2483</v>
      </c>
      <c r="D52" s="1703" t="s">
        <v>2066</v>
      </c>
      <c r="E52" s="1052">
        <v>4</v>
      </c>
      <c r="F52" s="2022"/>
      <c r="G52" s="1121">
        <f t="shared" si="3"/>
        <v>0</v>
      </c>
      <c r="H52" s="1013"/>
      <c r="I52" s="1014"/>
      <c r="J52" s="1014"/>
      <c r="K52" s="1015"/>
      <c r="L52" s="1016"/>
      <c r="M52" s="1014"/>
      <c r="N52" s="1014"/>
      <c r="O52" s="1014"/>
      <c r="P52" s="1014"/>
      <c r="Q52" s="1014"/>
      <c r="R52" s="1014"/>
      <c r="S52" s="1014"/>
      <c r="T52" s="1014"/>
      <c r="U52" s="1014"/>
      <c r="V52" s="1014"/>
      <c r="W52" s="1014"/>
      <c r="X52" s="1014"/>
      <c r="Y52" s="1014"/>
      <c r="Z52" s="1014"/>
      <c r="AA52" s="1014"/>
      <c r="AB52" s="1014"/>
      <c r="AC52" s="1014"/>
      <c r="AD52" s="1014"/>
      <c r="AE52" s="1014"/>
      <c r="AF52" s="1014"/>
      <c r="AG52" s="1014"/>
      <c r="AH52" s="1014"/>
      <c r="AI52" s="1014"/>
      <c r="AJ52" s="1014"/>
      <c r="AK52" s="1014"/>
      <c r="AL52" s="1014"/>
      <c r="AM52" s="1017"/>
      <c r="AN52" s="1017"/>
      <c r="AO52" s="1017"/>
      <c r="AP52" s="1017"/>
      <c r="AQ52" s="1017"/>
      <c r="AR52" s="1017"/>
      <c r="AS52" s="1017"/>
      <c r="AT52" s="1017"/>
      <c r="AU52" s="1017"/>
      <c r="AV52" s="1017"/>
      <c r="AW52" s="1017"/>
      <c r="AX52" s="1017"/>
      <c r="AY52" s="1017"/>
      <c r="AZ52" s="1017"/>
      <c r="BA52" s="1017"/>
      <c r="BB52" s="1017"/>
      <c r="BC52" s="1017"/>
      <c r="BD52" s="1017"/>
      <c r="BE52" s="1017"/>
      <c r="BF52" s="1017"/>
      <c r="BG52" s="1017"/>
      <c r="BH52" s="1017"/>
      <c r="BI52" s="1017"/>
      <c r="BJ52" s="1017"/>
      <c r="BK52" s="1017"/>
      <c r="BL52" s="1017"/>
      <c r="BM52" s="1017"/>
      <c r="BN52" s="1017"/>
      <c r="BO52" s="1017"/>
      <c r="BP52" s="1017"/>
      <c r="BQ52" s="1017"/>
      <c r="BR52" s="1017"/>
      <c r="BS52" s="1017"/>
      <c r="BT52" s="1017"/>
      <c r="BU52" s="1017"/>
      <c r="BV52" s="1017"/>
      <c r="BW52" s="1017"/>
      <c r="BX52" s="1017"/>
      <c r="BY52" s="1017"/>
      <c r="BZ52" s="1017"/>
      <c r="CA52" s="1017"/>
    </row>
    <row r="53" spans="1:79" s="1018" customFormat="1" ht="12.75" x14ac:dyDescent="0.2">
      <c r="A53" s="1095"/>
      <c r="B53" s="1033">
        <v>27</v>
      </c>
      <c r="C53" s="1663" t="s">
        <v>500</v>
      </c>
      <c r="D53" s="1069"/>
      <c r="E53" s="954"/>
      <c r="F53" s="2023"/>
      <c r="G53" s="1148"/>
    </row>
    <row r="54" spans="1:79" s="1018" customFormat="1" ht="12.75" x14ac:dyDescent="0.2">
      <c r="A54" s="1097" t="s">
        <v>2063</v>
      </c>
      <c r="B54" s="1036" t="s">
        <v>2328</v>
      </c>
      <c r="C54" s="1034" t="s">
        <v>2415</v>
      </c>
      <c r="D54" s="1037" t="s">
        <v>2329</v>
      </c>
      <c r="E54" s="1696">
        <v>2200</v>
      </c>
      <c r="F54" s="2022"/>
      <c r="G54" s="1121">
        <f t="shared" si="3"/>
        <v>0</v>
      </c>
    </row>
    <row r="55" spans="1:79" s="1018" customFormat="1" ht="12.75" x14ac:dyDescent="0.2">
      <c r="A55" s="1687" t="s">
        <v>2067</v>
      </c>
      <c r="B55" s="1103" t="s">
        <v>2331</v>
      </c>
      <c r="C55" s="1104" t="s">
        <v>2332</v>
      </c>
      <c r="D55" s="1105" t="s">
        <v>2329</v>
      </c>
      <c r="E55" s="1694">
        <v>2200</v>
      </c>
      <c r="F55" s="2022"/>
      <c r="G55" s="1121">
        <f t="shared" si="3"/>
        <v>0</v>
      </c>
    </row>
    <row r="56" spans="1:79" s="1018" customFormat="1" ht="12.75" x14ac:dyDescent="0.2">
      <c r="A56" s="1095"/>
      <c r="B56" s="1033">
        <v>28</v>
      </c>
      <c r="C56" s="1663" t="s">
        <v>363</v>
      </c>
      <c r="D56" s="1069"/>
      <c r="E56" s="954"/>
      <c r="F56" s="2023"/>
      <c r="G56" s="1148"/>
    </row>
    <row r="57" spans="1:79" s="1018" customFormat="1" ht="38.25" x14ac:dyDescent="0.2">
      <c r="A57" s="1687" t="s">
        <v>2063</v>
      </c>
      <c r="B57" s="1103" t="s">
        <v>2484</v>
      </c>
      <c r="C57" s="1104" t="s">
        <v>2485</v>
      </c>
      <c r="D57" s="1105" t="s">
        <v>2082</v>
      </c>
      <c r="E57" s="1694">
        <v>10</v>
      </c>
      <c r="F57" s="2022"/>
      <c r="G57" s="1121">
        <f t="shared" si="3"/>
        <v>0</v>
      </c>
    </row>
    <row r="58" spans="1:79" s="1018" customFormat="1" ht="12.75" x14ac:dyDescent="0.2">
      <c r="A58" s="1095"/>
      <c r="B58" s="1033">
        <v>29</v>
      </c>
      <c r="C58" s="1663" t="s">
        <v>2418</v>
      </c>
      <c r="D58" s="1069"/>
      <c r="E58" s="954"/>
      <c r="F58" s="2023"/>
      <c r="G58" s="1148"/>
    </row>
    <row r="59" spans="1:79" s="1018" customFormat="1" ht="12.75" x14ac:dyDescent="0.2">
      <c r="A59" s="1687" t="s">
        <v>2063</v>
      </c>
      <c r="B59" s="1103" t="s">
        <v>2419</v>
      </c>
      <c r="C59" s="1104" t="s">
        <v>2420</v>
      </c>
      <c r="D59" s="1105" t="s">
        <v>2066</v>
      </c>
      <c r="E59" s="1694">
        <v>2</v>
      </c>
      <c r="F59" s="2022"/>
      <c r="G59" s="1121">
        <f t="shared" si="3"/>
        <v>0</v>
      </c>
    </row>
    <row r="60" spans="1:79" s="1018" customFormat="1" ht="12.75" x14ac:dyDescent="0.2">
      <c r="A60" s="1094">
        <v>2</v>
      </c>
      <c r="B60" s="947"/>
      <c r="C60" s="948" t="s">
        <v>2487</v>
      </c>
      <c r="D60" s="1068"/>
      <c r="E60" s="1695"/>
      <c r="F60" s="1024"/>
      <c r="G60" s="949">
        <f>SUM(G33:G59)</f>
        <v>0</v>
      </c>
    </row>
    <row r="61" spans="1:79" s="1018" customFormat="1" ht="12.75" x14ac:dyDescent="0.2">
      <c r="A61" s="1098"/>
      <c r="D61" s="1085"/>
      <c r="E61" s="1122"/>
      <c r="F61" s="1026"/>
      <c r="G61" s="1122"/>
    </row>
    <row r="62" spans="1:79" s="1018" customFormat="1" ht="12.75" x14ac:dyDescent="0.2">
      <c r="A62" s="1094">
        <v>3</v>
      </c>
      <c r="B62" s="947"/>
      <c r="C62" s="948" t="s">
        <v>2488</v>
      </c>
      <c r="D62" s="1068"/>
      <c r="E62" s="1695"/>
      <c r="F62" s="1024"/>
      <c r="G62" s="949"/>
    </row>
    <row r="63" spans="1:79" s="1018" customFormat="1" ht="12.75" x14ac:dyDescent="0.2">
      <c r="A63" s="1095"/>
      <c r="B63" s="1033">
        <v>31</v>
      </c>
      <c r="C63" s="1651" t="s">
        <v>353</v>
      </c>
      <c r="D63" s="1069"/>
      <c r="E63" s="954"/>
      <c r="F63" s="1032"/>
      <c r="G63" s="956"/>
    </row>
    <row r="64" spans="1:79" s="1018" customFormat="1" ht="12.75" x14ac:dyDescent="0.2">
      <c r="A64" s="1103" t="s">
        <v>2063</v>
      </c>
      <c r="B64" s="1103" t="s">
        <v>2335</v>
      </c>
      <c r="C64" s="1104" t="s">
        <v>2336</v>
      </c>
      <c r="D64" s="1105" t="s">
        <v>2078</v>
      </c>
      <c r="E64" s="1694">
        <v>40</v>
      </c>
      <c r="F64" s="2022"/>
      <c r="G64" s="1121">
        <f t="shared" ref="G64" si="4">ROUND(E64*F64,2)</f>
        <v>0</v>
      </c>
    </row>
    <row r="65" spans="1:7" s="1018" customFormat="1" ht="38.25" x14ac:dyDescent="0.2">
      <c r="A65" s="1103" t="s">
        <v>2067</v>
      </c>
      <c r="B65" s="1103" t="s">
        <v>2423</v>
      </c>
      <c r="C65" s="1104" t="s">
        <v>2430</v>
      </c>
      <c r="D65" s="1105" t="s">
        <v>2078</v>
      </c>
      <c r="E65" s="1694">
        <v>85</v>
      </c>
      <c r="F65" s="2022"/>
      <c r="G65" s="1121">
        <f t="shared" ref="G65:G91" si="5">ROUND(E65*F65,2)</f>
        <v>0</v>
      </c>
    </row>
    <row r="66" spans="1:7" s="1018" customFormat="1" ht="12.75" x14ac:dyDescent="0.2">
      <c r="A66" s="1103" t="s">
        <v>2074</v>
      </c>
      <c r="B66" s="1103" t="s">
        <v>2424</v>
      </c>
      <c r="C66" s="1104" t="s">
        <v>2425</v>
      </c>
      <c r="D66" s="1105" t="s">
        <v>2078</v>
      </c>
      <c r="E66" s="1694">
        <v>40</v>
      </c>
      <c r="F66" s="2022"/>
      <c r="G66" s="1121">
        <f t="shared" si="5"/>
        <v>0</v>
      </c>
    </row>
    <row r="67" spans="1:7" s="1018" customFormat="1" ht="38.25" x14ac:dyDescent="0.2">
      <c r="A67" s="1103" t="s">
        <v>2089</v>
      </c>
      <c r="B67" s="1103" t="s">
        <v>2202</v>
      </c>
      <c r="C67" s="1104" t="s">
        <v>2432</v>
      </c>
      <c r="D67" s="1105" t="s">
        <v>2078</v>
      </c>
      <c r="E67" s="1694">
        <v>78</v>
      </c>
      <c r="F67" s="2022"/>
      <c r="G67" s="1121">
        <f t="shared" si="5"/>
        <v>0</v>
      </c>
    </row>
    <row r="68" spans="1:7" s="1018" customFormat="1" ht="51" x14ac:dyDescent="0.2">
      <c r="A68" s="1103" t="s">
        <v>2091</v>
      </c>
      <c r="B68" s="1103" t="s">
        <v>2173</v>
      </c>
      <c r="C68" s="1104" t="s">
        <v>2433</v>
      </c>
      <c r="D68" s="1105" t="s">
        <v>2078</v>
      </c>
      <c r="E68" s="1694">
        <v>14</v>
      </c>
      <c r="F68" s="2022"/>
      <c r="G68" s="1121">
        <f t="shared" si="5"/>
        <v>0</v>
      </c>
    </row>
    <row r="69" spans="1:7" s="1018" customFormat="1" ht="51" x14ac:dyDescent="0.2">
      <c r="A69" s="1103" t="s">
        <v>2110</v>
      </c>
      <c r="B69" s="1103" t="s">
        <v>2427</v>
      </c>
      <c r="C69" s="1104" t="s">
        <v>2434</v>
      </c>
      <c r="D69" s="1105" t="s">
        <v>2078</v>
      </c>
      <c r="E69" s="1694">
        <v>33</v>
      </c>
      <c r="F69" s="2022"/>
      <c r="G69" s="1121">
        <f t="shared" si="5"/>
        <v>0</v>
      </c>
    </row>
    <row r="70" spans="1:7" s="1018" customFormat="1" ht="76.5" x14ac:dyDescent="0.2">
      <c r="A70" s="1103" t="s">
        <v>2188</v>
      </c>
      <c r="B70" s="1103" t="s">
        <v>2428</v>
      </c>
      <c r="C70" s="1104" t="s">
        <v>2489</v>
      </c>
      <c r="D70" s="1105" t="s">
        <v>2078</v>
      </c>
      <c r="E70" s="1694">
        <v>155</v>
      </c>
      <c r="F70" s="2022"/>
      <c r="G70" s="1121">
        <f t="shared" si="5"/>
        <v>0</v>
      </c>
    </row>
    <row r="71" spans="1:7" s="1018" customFormat="1" ht="51" x14ac:dyDescent="0.2">
      <c r="A71" s="1103" t="s">
        <v>2190</v>
      </c>
      <c r="B71" s="1103" t="s">
        <v>2429</v>
      </c>
      <c r="C71" s="1104" t="s">
        <v>2490</v>
      </c>
      <c r="D71" s="1105" t="s">
        <v>2078</v>
      </c>
      <c r="E71" s="1694">
        <v>73</v>
      </c>
      <c r="F71" s="2022"/>
      <c r="G71" s="1121">
        <f t="shared" si="5"/>
        <v>0</v>
      </c>
    </row>
    <row r="72" spans="1:7" s="1018" customFormat="1" ht="12.75" x14ac:dyDescent="0.2">
      <c r="A72" s="1095"/>
      <c r="B72" s="1033">
        <v>32</v>
      </c>
      <c r="C72" s="1663" t="s">
        <v>348</v>
      </c>
      <c r="D72" s="1069"/>
      <c r="E72" s="954"/>
      <c r="F72" s="2023"/>
      <c r="G72" s="1148"/>
    </row>
    <row r="73" spans="1:7" s="1018" customFormat="1" ht="51" x14ac:dyDescent="0.2">
      <c r="A73" s="1103" t="s">
        <v>2063</v>
      </c>
      <c r="B73" s="1103" t="s">
        <v>2340</v>
      </c>
      <c r="C73" s="1104" t="s">
        <v>2341</v>
      </c>
      <c r="D73" s="1105" t="s">
        <v>2095</v>
      </c>
      <c r="E73" s="1694">
        <v>1930</v>
      </c>
      <c r="F73" s="2022"/>
      <c r="G73" s="1121">
        <f t="shared" si="5"/>
        <v>0</v>
      </c>
    </row>
    <row r="74" spans="1:7" s="1018" customFormat="1" ht="51" x14ac:dyDescent="0.2">
      <c r="A74" s="1103" t="s">
        <v>2067</v>
      </c>
      <c r="B74" s="1103" t="s">
        <v>2096</v>
      </c>
      <c r="C74" s="1104" t="s">
        <v>2437</v>
      </c>
      <c r="D74" s="1105" t="s">
        <v>2095</v>
      </c>
      <c r="E74" s="1694">
        <v>26900</v>
      </c>
      <c r="F74" s="2022"/>
      <c r="G74" s="1121">
        <f t="shared" si="5"/>
        <v>0</v>
      </c>
    </row>
    <row r="75" spans="1:7" s="1018" customFormat="1" ht="12.75" x14ac:dyDescent="0.2">
      <c r="A75" s="1095"/>
      <c r="B75" s="1033">
        <v>33</v>
      </c>
      <c r="C75" s="1663" t="s">
        <v>503</v>
      </c>
      <c r="D75" s="1069"/>
      <c r="E75" s="954"/>
      <c r="F75" s="2023"/>
      <c r="G75" s="1148"/>
    </row>
    <row r="76" spans="1:7" s="1018" customFormat="1" ht="38.25" x14ac:dyDescent="0.2">
      <c r="A76" s="1103" t="s">
        <v>2063</v>
      </c>
      <c r="B76" s="1103" t="s">
        <v>2099</v>
      </c>
      <c r="C76" s="1104" t="s">
        <v>2439</v>
      </c>
      <c r="D76" s="1105" t="s">
        <v>2072</v>
      </c>
      <c r="E76" s="1694">
        <v>1.7</v>
      </c>
      <c r="F76" s="2022"/>
      <c r="G76" s="1121">
        <f t="shared" si="5"/>
        <v>0</v>
      </c>
    </row>
    <row r="77" spans="1:7" s="1018" customFormat="1" ht="51" x14ac:dyDescent="0.2">
      <c r="A77" s="1103" t="s">
        <v>2067</v>
      </c>
      <c r="B77" s="1103" t="s">
        <v>2346</v>
      </c>
      <c r="C77" s="1104" t="s">
        <v>2491</v>
      </c>
      <c r="D77" s="1105" t="s">
        <v>2072</v>
      </c>
      <c r="E77" s="1694">
        <v>28</v>
      </c>
      <c r="F77" s="2022"/>
      <c r="G77" s="1121">
        <f t="shared" si="5"/>
        <v>0</v>
      </c>
    </row>
    <row r="78" spans="1:7" s="1018" customFormat="1" ht="51" x14ac:dyDescent="0.2">
      <c r="A78" s="1103" t="s">
        <v>2074</v>
      </c>
      <c r="B78" s="1103" t="s">
        <v>2438</v>
      </c>
      <c r="C78" s="1104" t="s">
        <v>2492</v>
      </c>
      <c r="D78" s="1105" t="s">
        <v>2072</v>
      </c>
      <c r="E78" s="1694">
        <v>14</v>
      </c>
      <c r="F78" s="2022"/>
      <c r="G78" s="1121">
        <f t="shared" si="5"/>
        <v>0</v>
      </c>
    </row>
    <row r="79" spans="1:7" s="1018" customFormat="1" ht="51" x14ac:dyDescent="0.2">
      <c r="A79" s="1103" t="s">
        <v>2089</v>
      </c>
      <c r="B79" s="1103" t="s">
        <v>2348</v>
      </c>
      <c r="C79" s="1104" t="s">
        <v>2493</v>
      </c>
      <c r="D79" s="1105" t="s">
        <v>2072</v>
      </c>
      <c r="E79" s="1694">
        <v>123</v>
      </c>
      <c r="F79" s="2022"/>
      <c r="G79" s="1121">
        <f t="shared" si="5"/>
        <v>0</v>
      </c>
    </row>
    <row r="80" spans="1:7" s="1018" customFormat="1" ht="12.75" x14ac:dyDescent="0.2">
      <c r="A80" s="1095"/>
      <c r="B80" s="1033">
        <v>34</v>
      </c>
      <c r="C80" s="1663" t="s">
        <v>2352</v>
      </c>
      <c r="D80" s="1069"/>
      <c r="E80" s="954"/>
      <c r="F80" s="2023"/>
      <c r="G80" s="1148"/>
    </row>
    <row r="81" spans="1:7" s="1018" customFormat="1" ht="12.75" x14ac:dyDescent="0.2">
      <c r="A81" s="1103" t="s">
        <v>2063</v>
      </c>
      <c r="B81" s="1103" t="s">
        <v>2102</v>
      </c>
      <c r="C81" s="1104" t="s">
        <v>456</v>
      </c>
      <c r="D81" s="1105" t="s">
        <v>2078</v>
      </c>
      <c r="E81" s="1694">
        <v>23</v>
      </c>
      <c r="F81" s="2022"/>
      <c r="G81" s="1121">
        <f t="shared" si="5"/>
        <v>0</v>
      </c>
    </row>
    <row r="82" spans="1:7" s="1018" customFormat="1" ht="12.75" x14ac:dyDescent="0.2">
      <c r="A82" s="1095"/>
      <c r="B82" s="1033">
        <v>35</v>
      </c>
      <c r="C82" s="1663" t="s">
        <v>466</v>
      </c>
      <c r="D82" s="1069"/>
      <c r="E82" s="954"/>
      <c r="F82" s="2023"/>
      <c r="G82" s="1148"/>
    </row>
    <row r="83" spans="1:7" s="1018" customFormat="1" ht="25.5" x14ac:dyDescent="0.2">
      <c r="A83" s="1103" t="s">
        <v>2063</v>
      </c>
      <c r="B83" s="1103" t="s">
        <v>2103</v>
      </c>
      <c r="C83" s="1104" t="s">
        <v>2104</v>
      </c>
      <c r="D83" s="1105" t="s">
        <v>2066</v>
      </c>
      <c r="E83" s="1694">
        <v>2</v>
      </c>
      <c r="F83" s="2022"/>
      <c r="G83" s="1121">
        <f t="shared" si="5"/>
        <v>0</v>
      </c>
    </row>
    <row r="84" spans="1:7" s="1018" customFormat="1" ht="25.5" x14ac:dyDescent="0.2">
      <c r="A84" s="1103" t="s">
        <v>2067</v>
      </c>
      <c r="B84" s="1103" t="s">
        <v>2444</v>
      </c>
      <c r="C84" s="1104" t="s">
        <v>2445</v>
      </c>
      <c r="D84" s="1105" t="s">
        <v>2066</v>
      </c>
      <c r="E84" s="1694">
        <v>2</v>
      </c>
      <c r="F84" s="2022"/>
      <c r="G84" s="1121">
        <f t="shared" si="5"/>
        <v>0</v>
      </c>
    </row>
    <row r="85" spans="1:7" s="1018" customFormat="1" ht="25.5" x14ac:dyDescent="0.2">
      <c r="A85" s="1103" t="s">
        <v>2074</v>
      </c>
      <c r="B85" s="1103" t="s">
        <v>2446</v>
      </c>
      <c r="C85" s="1104" t="s">
        <v>2447</v>
      </c>
      <c r="D85" s="1105" t="s">
        <v>2066</v>
      </c>
      <c r="E85" s="1694">
        <v>1</v>
      </c>
      <c r="F85" s="2022"/>
      <c r="G85" s="1121">
        <f t="shared" si="5"/>
        <v>0</v>
      </c>
    </row>
    <row r="86" spans="1:7" s="1018" customFormat="1" ht="38.25" x14ac:dyDescent="0.2">
      <c r="A86" s="1103" t="s">
        <v>2089</v>
      </c>
      <c r="B86" s="1103" t="s">
        <v>2151</v>
      </c>
      <c r="C86" s="1104" t="s">
        <v>2448</v>
      </c>
      <c r="D86" s="1105" t="s">
        <v>2066</v>
      </c>
      <c r="E86" s="1694">
        <v>2</v>
      </c>
      <c r="F86" s="2022"/>
      <c r="G86" s="1121">
        <f t="shared" si="5"/>
        <v>0</v>
      </c>
    </row>
    <row r="87" spans="1:7" s="1018" customFormat="1" ht="12.75" x14ac:dyDescent="0.2">
      <c r="A87" s="1095"/>
      <c r="B87" s="1033">
        <v>36</v>
      </c>
      <c r="C87" s="1663" t="s">
        <v>536</v>
      </c>
      <c r="D87" s="1069"/>
      <c r="E87" s="954"/>
      <c r="F87" s="2023"/>
      <c r="G87" s="1148"/>
    </row>
    <row r="88" spans="1:7" s="1018" customFormat="1" ht="63.75" x14ac:dyDescent="0.2">
      <c r="A88" s="1103" t="s">
        <v>2063</v>
      </c>
      <c r="B88" s="1103" t="s">
        <v>2359</v>
      </c>
      <c r="C88" s="1104" t="s">
        <v>2452</v>
      </c>
      <c r="D88" s="1105" t="s">
        <v>2078</v>
      </c>
      <c r="E88" s="1694">
        <v>125</v>
      </c>
      <c r="F88" s="2022"/>
      <c r="G88" s="1121">
        <f t="shared" si="5"/>
        <v>0</v>
      </c>
    </row>
    <row r="89" spans="1:7" s="1018" customFormat="1" ht="51" x14ac:dyDescent="0.2">
      <c r="A89" s="1103" t="s">
        <v>2067</v>
      </c>
      <c r="B89" s="1103" t="s">
        <v>2357</v>
      </c>
      <c r="C89" s="1104" t="s">
        <v>2358</v>
      </c>
      <c r="D89" s="1105" t="s">
        <v>2078</v>
      </c>
      <c r="E89" s="1694">
        <v>102</v>
      </c>
      <c r="F89" s="2022"/>
      <c r="G89" s="1121">
        <f t="shared" si="5"/>
        <v>0</v>
      </c>
    </row>
    <row r="90" spans="1:7" s="1018" customFormat="1" ht="38.25" x14ac:dyDescent="0.2">
      <c r="A90" s="1103" t="s">
        <v>2074</v>
      </c>
      <c r="B90" s="1103" t="s">
        <v>2449</v>
      </c>
      <c r="C90" s="1104" t="s">
        <v>2494</v>
      </c>
      <c r="D90" s="1105" t="s">
        <v>2078</v>
      </c>
      <c r="E90" s="1694">
        <v>102</v>
      </c>
      <c r="F90" s="2022"/>
      <c r="G90" s="1121">
        <f t="shared" si="5"/>
        <v>0</v>
      </c>
    </row>
    <row r="91" spans="1:7" s="1018" customFormat="1" ht="63.75" x14ac:dyDescent="0.2">
      <c r="A91" s="1103" t="s">
        <v>2089</v>
      </c>
      <c r="B91" s="1103" t="s">
        <v>2272</v>
      </c>
      <c r="C91" s="1104" t="s">
        <v>2495</v>
      </c>
      <c r="D91" s="1105" t="s">
        <v>2082</v>
      </c>
      <c r="E91" s="1694">
        <v>56</v>
      </c>
      <c r="F91" s="2022"/>
      <c r="G91" s="1121">
        <f t="shared" si="5"/>
        <v>0</v>
      </c>
    </row>
    <row r="92" spans="1:7" s="1018" customFormat="1" ht="12.75" x14ac:dyDescent="0.2">
      <c r="A92" s="1094">
        <v>3</v>
      </c>
      <c r="B92" s="947"/>
      <c r="C92" s="948" t="s">
        <v>2496</v>
      </c>
      <c r="D92" s="1068"/>
      <c r="E92" s="1695"/>
      <c r="F92" s="1024"/>
      <c r="G92" s="949">
        <f>SUM(G64:G91)</f>
        <v>0</v>
      </c>
    </row>
    <row r="93" spans="1:7" s="1018" customFormat="1" ht="12.75" x14ac:dyDescent="0.2">
      <c r="A93" s="1098"/>
      <c r="D93" s="1085"/>
      <c r="E93" s="1122"/>
      <c r="F93" s="1026"/>
      <c r="G93" s="1122"/>
    </row>
    <row r="94" spans="1:7" s="1018" customFormat="1" ht="12.75" x14ac:dyDescent="0.2">
      <c r="A94" s="1094">
        <v>4</v>
      </c>
      <c r="B94" s="947"/>
      <c r="C94" s="948" t="s">
        <v>2455</v>
      </c>
      <c r="D94" s="1068"/>
      <c r="E94" s="1695"/>
      <c r="F94" s="1024"/>
      <c r="G94" s="949"/>
    </row>
    <row r="95" spans="1:7" s="1018" customFormat="1" ht="12.75" x14ac:dyDescent="0.2">
      <c r="A95" s="1095"/>
      <c r="B95" s="1033">
        <v>41</v>
      </c>
      <c r="C95" s="1651" t="s">
        <v>2456</v>
      </c>
      <c r="D95" s="1069"/>
      <c r="E95" s="954"/>
      <c r="F95" s="1032"/>
      <c r="G95" s="956"/>
    </row>
    <row r="96" spans="1:7" s="1018" customFormat="1" ht="25.5" x14ac:dyDescent="0.2">
      <c r="A96" s="1109" t="s">
        <v>2063</v>
      </c>
      <c r="B96" s="1103" t="s">
        <v>2457</v>
      </c>
      <c r="C96" s="1691" t="s">
        <v>2977</v>
      </c>
      <c r="D96" s="1105" t="s">
        <v>2078</v>
      </c>
      <c r="E96" s="1694">
        <v>126</v>
      </c>
      <c r="F96" s="2022"/>
      <c r="G96" s="1121">
        <f t="shared" ref="G96" si="6">ROUND(E96*F96,2)</f>
        <v>0</v>
      </c>
    </row>
    <row r="97" spans="1:7" s="1018" customFormat="1" ht="25.5" x14ac:dyDescent="0.2">
      <c r="A97" s="1109" t="s">
        <v>2067</v>
      </c>
      <c r="B97" s="1103" t="s">
        <v>2366</v>
      </c>
      <c r="C97" s="1691" t="s">
        <v>2979</v>
      </c>
      <c r="D97" s="1105" t="s">
        <v>2078</v>
      </c>
      <c r="E97" s="1694">
        <v>126</v>
      </c>
      <c r="F97" s="2022"/>
      <c r="G97" s="1121">
        <f t="shared" ref="G97:G103" si="7">ROUND(E97*F97,2)</f>
        <v>0</v>
      </c>
    </row>
    <row r="98" spans="1:7" s="1018" customFormat="1" ht="12.75" x14ac:dyDescent="0.2">
      <c r="A98" s="1110"/>
      <c r="B98" s="1111">
        <v>42</v>
      </c>
      <c r="C98" s="1112" t="s">
        <v>227</v>
      </c>
      <c r="D98" s="1113"/>
      <c r="E98" s="1205"/>
      <c r="F98" s="2023"/>
      <c r="G98" s="1148"/>
    </row>
    <row r="99" spans="1:7" s="1665" customFormat="1" ht="25.5" x14ac:dyDescent="0.2">
      <c r="A99" s="2127" t="s">
        <v>2063</v>
      </c>
      <c r="B99" s="1707" t="s">
        <v>2497</v>
      </c>
      <c r="C99" s="1691" t="s">
        <v>2498</v>
      </c>
      <c r="D99" s="2128" t="s">
        <v>2082</v>
      </c>
      <c r="E99" s="2129">
        <v>23</v>
      </c>
      <c r="F99" s="2022"/>
      <c r="G99" s="1121">
        <f t="shared" si="7"/>
        <v>0</v>
      </c>
    </row>
    <row r="100" spans="1:7" s="1018" customFormat="1" ht="12.75" x14ac:dyDescent="0.2">
      <c r="A100" s="1110"/>
      <c r="B100" s="1111">
        <v>43</v>
      </c>
      <c r="C100" s="1112" t="s">
        <v>363</v>
      </c>
      <c r="D100" s="1113"/>
      <c r="E100" s="1205"/>
      <c r="F100" s="2023"/>
      <c r="G100" s="1148"/>
    </row>
    <row r="101" spans="1:7" s="1018" customFormat="1" ht="63.75" x14ac:dyDescent="0.2">
      <c r="A101" s="1109" t="s">
        <v>2063</v>
      </c>
      <c r="B101" s="1103" t="s">
        <v>2459</v>
      </c>
      <c r="C101" s="1104" t="s">
        <v>2460</v>
      </c>
      <c r="D101" s="1105" t="s">
        <v>2066</v>
      </c>
      <c r="E101" s="1694">
        <v>7</v>
      </c>
      <c r="F101" s="2022"/>
      <c r="G101" s="1121">
        <f t="shared" si="7"/>
        <v>0</v>
      </c>
    </row>
    <row r="102" spans="1:7" s="1018" customFormat="1" ht="12.75" x14ac:dyDescent="0.2">
      <c r="A102" s="1110"/>
      <c r="B102" s="1111">
        <v>44</v>
      </c>
      <c r="C102" s="1112" t="s">
        <v>227</v>
      </c>
      <c r="D102" s="1113"/>
      <c r="E102" s="1205"/>
      <c r="F102" s="2023"/>
      <c r="G102" s="1148"/>
    </row>
    <row r="103" spans="1:7" s="1018" customFormat="1" ht="76.5" x14ac:dyDescent="0.2">
      <c r="A103" s="2127" t="s">
        <v>2063</v>
      </c>
      <c r="B103" s="1707" t="s">
        <v>2461</v>
      </c>
      <c r="C103" s="1691" t="s">
        <v>2957</v>
      </c>
      <c r="D103" s="1105" t="s">
        <v>2082</v>
      </c>
      <c r="E103" s="1694">
        <v>71</v>
      </c>
      <c r="F103" s="2022"/>
      <c r="G103" s="1121">
        <f t="shared" si="7"/>
        <v>0</v>
      </c>
    </row>
    <row r="104" spans="1:7" s="1018" customFormat="1" ht="12.75" x14ac:dyDescent="0.2">
      <c r="A104" s="1115">
        <v>4</v>
      </c>
      <c r="B104" s="963"/>
      <c r="C104" s="964" t="s">
        <v>2462</v>
      </c>
      <c r="D104" s="1116"/>
      <c r="E104" s="1700"/>
      <c r="F104" s="1024"/>
      <c r="G104" s="949">
        <f>SUM(G96:G103)</f>
        <v>0</v>
      </c>
    </row>
    <row r="105" spans="1:7" s="1018" customFormat="1" ht="12.75" x14ac:dyDescent="0.2">
      <c r="A105" s="1098"/>
      <c r="D105" s="1085"/>
      <c r="E105" s="1122"/>
      <c r="F105" s="1026"/>
      <c r="G105" s="1122"/>
    </row>
    <row r="106" spans="1:7" s="1018" customFormat="1" ht="12.75" x14ac:dyDescent="0.2">
      <c r="A106" s="1094">
        <v>5</v>
      </c>
      <c r="B106" s="947"/>
      <c r="C106" s="948" t="s">
        <v>168</v>
      </c>
      <c r="D106" s="1068"/>
      <c r="E106" s="1695"/>
      <c r="F106" s="1024"/>
      <c r="G106" s="949"/>
    </row>
    <row r="107" spans="1:7" s="1018" customFormat="1" ht="12.75" x14ac:dyDescent="0.2">
      <c r="A107" s="1110"/>
      <c r="B107" s="1111">
        <v>51</v>
      </c>
      <c r="C107" s="1112" t="s">
        <v>2499</v>
      </c>
      <c r="D107" s="1113"/>
      <c r="E107" s="1205"/>
      <c r="F107" s="1032"/>
      <c r="G107" s="956"/>
    </row>
    <row r="108" spans="1:7" s="1018" customFormat="1" ht="51" x14ac:dyDescent="0.2">
      <c r="A108" s="1109" t="s">
        <v>2063</v>
      </c>
      <c r="B108" s="1692" t="s">
        <v>2379</v>
      </c>
      <c r="C108" s="1691" t="s">
        <v>2501</v>
      </c>
      <c r="D108" s="1105" t="s">
        <v>2082</v>
      </c>
      <c r="E108" s="1694">
        <v>180</v>
      </c>
      <c r="F108" s="2022"/>
      <c r="G108" s="1121">
        <f t="shared" ref="G108" si="8">ROUND(E108*F108,2)</f>
        <v>0</v>
      </c>
    </row>
    <row r="109" spans="1:7" s="1018" customFormat="1" ht="38.25" x14ac:dyDescent="0.2">
      <c r="A109" s="1687" t="s">
        <v>2067</v>
      </c>
      <c r="B109" s="1692" t="s">
        <v>2464</v>
      </c>
      <c r="C109" s="1104" t="s">
        <v>2470</v>
      </c>
      <c r="D109" s="1105" t="s">
        <v>2066</v>
      </c>
      <c r="E109" s="1694">
        <v>2</v>
      </c>
      <c r="F109" s="2022"/>
      <c r="G109" s="1121">
        <f t="shared" ref="G109:G118" si="9">ROUND(E109*F109,2)</f>
        <v>0</v>
      </c>
    </row>
    <row r="110" spans="1:7" s="1018" customFormat="1" ht="51" x14ac:dyDescent="0.2">
      <c r="A110" s="1687" t="s">
        <v>2074</v>
      </c>
      <c r="B110" s="1692" t="s">
        <v>2465</v>
      </c>
      <c r="C110" s="1104" t="s">
        <v>2471</v>
      </c>
      <c r="D110" s="1105" t="s">
        <v>2066</v>
      </c>
      <c r="E110" s="1694">
        <v>2</v>
      </c>
      <c r="F110" s="2022"/>
      <c r="G110" s="1121">
        <f t="shared" si="9"/>
        <v>0</v>
      </c>
    </row>
    <row r="111" spans="1:7" s="1018" customFormat="1" ht="51" x14ac:dyDescent="0.2">
      <c r="A111" s="1687" t="s">
        <v>2089</v>
      </c>
      <c r="B111" s="1692" t="s">
        <v>2467</v>
      </c>
      <c r="C111" s="1104" t="s">
        <v>2500</v>
      </c>
      <c r="D111" s="1105" t="s">
        <v>2078</v>
      </c>
      <c r="E111" s="1694">
        <v>28</v>
      </c>
      <c r="F111" s="2022"/>
      <c r="G111" s="1121">
        <f t="shared" si="9"/>
        <v>0</v>
      </c>
    </row>
    <row r="112" spans="1:7" s="1018" customFormat="1" ht="102" x14ac:dyDescent="0.2">
      <c r="A112" s="1687" t="s">
        <v>2091</v>
      </c>
      <c r="B112" s="1692" t="s">
        <v>2233</v>
      </c>
      <c r="C112" s="1104" t="s">
        <v>2502</v>
      </c>
      <c r="D112" s="1105" t="s">
        <v>2066</v>
      </c>
      <c r="E112" s="1694">
        <v>13</v>
      </c>
      <c r="F112" s="2022"/>
      <c r="G112" s="1121">
        <f t="shared" si="9"/>
        <v>0</v>
      </c>
    </row>
    <row r="113" spans="1:7" s="1018" customFormat="1" ht="12.75" x14ac:dyDescent="0.2">
      <c r="A113" s="1110"/>
      <c r="B113" s="1111">
        <v>52</v>
      </c>
      <c r="C113" s="1112" t="s">
        <v>291</v>
      </c>
      <c r="D113" s="1113"/>
      <c r="E113" s="1205"/>
      <c r="F113" s="2023"/>
      <c r="G113" s="1148"/>
    </row>
    <row r="114" spans="1:7" s="1018" customFormat="1" ht="63.75" x14ac:dyDescent="0.2">
      <c r="A114" s="1687" t="s">
        <v>2063</v>
      </c>
      <c r="B114" s="1692" t="s">
        <v>2117</v>
      </c>
      <c r="C114" s="1104" t="s">
        <v>2118</v>
      </c>
      <c r="D114" s="1105" t="s">
        <v>2119</v>
      </c>
      <c r="E114" s="1694">
        <v>18</v>
      </c>
      <c r="F114" s="2045">
        <v>45</v>
      </c>
      <c r="G114" s="1121">
        <f t="shared" si="9"/>
        <v>810</v>
      </c>
    </row>
    <row r="115" spans="1:7" s="1018" customFormat="1" ht="12.75" x14ac:dyDescent="0.2">
      <c r="A115" s="1687" t="s">
        <v>2067</v>
      </c>
      <c r="B115" s="1692" t="s">
        <v>2120</v>
      </c>
      <c r="C115" s="1104" t="s">
        <v>991</v>
      </c>
      <c r="D115" s="1105" t="s">
        <v>2119</v>
      </c>
      <c r="E115" s="1694">
        <v>12</v>
      </c>
      <c r="F115" s="2045">
        <v>45</v>
      </c>
      <c r="G115" s="1121">
        <f t="shared" si="9"/>
        <v>540</v>
      </c>
    </row>
    <row r="116" spans="1:7" s="1018" customFormat="1" ht="25.5" x14ac:dyDescent="0.2">
      <c r="A116" s="1687" t="s">
        <v>2074</v>
      </c>
      <c r="B116" s="1692" t="s">
        <v>2121</v>
      </c>
      <c r="C116" s="1104" t="s">
        <v>2122</v>
      </c>
      <c r="D116" s="1105" t="s">
        <v>580</v>
      </c>
      <c r="E116" s="1694">
        <v>1</v>
      </c>
      <c r="F116" s="2022"/>
      <c r="G116" s="1121">
        <f t="shared" si="9"/>
        <v>0</v>
      </c>
    </row>
    <row r="117" spans="1:7" s="1018" customFormat="1" ht="25.5" x14ac:dyDescent="0.2">
      <c r="A117" s="1687" t="s">
        <v>2089</v>
      </c>
      <c r="B117" s="1692" t="s">
        <v>2123</v>
      </c>
      <c r="C117" s="1104" t="s">
        <v>2124</v>
      </c>
      <c r="D117" s="1105" t="s">
        <v>580</v>
      </c>
      <c r="E117" s="1694">
        <v>1</v>
      </c>
      <c r="F117" s="2022"/>
      <c r="G117" s="1121">
        <f t="shared" si="9"/>
        <v>0</v>
      </c>
    </row>
    <row r="118" spans="1:7" s="1018" customFormat="1" ht="25.5" x14ac:dyDescent="0.2">
      <c r="A118" s="1687" t="s">
        <v>2091</v>
      </c>
      <c r="B118" s="1692" t="s">
        <v>2472</v>
      </c>
      <c r="C118" s="1104" t="s">
        <v>2473</v>
      </c>
      <c r="D118" s="1105" t="s">
        <v>2066</v>
      </c>
      <c r="E118" s="1694">
        <v>1</v>
      </c>
      <c r="F118" s="2022"/>
      <c r="G118" s="1121">
        <f t="shared" si="9"/>
        <v>0</v>
      </c>
    </row>
    <row r="119" spans="1:7" s="1018" customFormat="1" ht="12.75" x14ac:dyDescent="0.2">
      <c r="A119" s="1094">
        <v>5</v>
      </c>
      <c r="B119" s="947"/>
      <c r="C119" s="948" t="s">
        <v>1644</v>
      </c>
      <c r="D119" s="1068"/>
      <c r="E119" s="1695"/>
      <c r="F119" s="1024"/>
      <c r="G119" s="949">
        <f>SUM(G107:G118)</f>
        <v>1350</v>
      </c>
    </row>
    <row r="120" spans="1:7" s="1018" customFormat="1" ht="12.75" x14ac:dyDescent="0.2">
      <c r="A120" s="1021"/>
      <c r="B120" s="1019"/>
      <c r="C120" s="1020"/>
      <c r="D120" s="1086"/>
      <c r="E120" s="1124"/>
      <c r="F120" s="1027"/>
      <c r="G120" s="1124"/>
    </row>
    <row r="121" spans="1:7" x14ac:dyDescent="0.25">
      <c r="A121" s="1011"/>
      <c r="B121" s="1009"/>
      <c r="C121" s="1010"/>
      <c r="D121" s="1087"/>
      <c r="E121" s="1125"/>
      <c r="F121" s="1028"/>
      <c r="G121" s="1125"/>
    </row>
  </sheetData>
  <dataValidations count="1">
    <dataValidation type="custom" allowBlank="1" showInputMessage="1" showErrorMessage="1" error="Vnos Cena/enoto je dovoljen na dve decimalni mesti." sqref="F21:F28 F33:F59 F64:F91 F96:F103 F108:F118" xr:uid="{5ED363B4-1593-422C-BDD9-E371946D6BCB}">
      <formula1>F21=ROUND(F21,2)</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9ADC3-EADC-4CF4-8832-0E5927A7D0D4}">
  <sheetPr>
    <tabColor theme="3" tint="0.59999389629810485"/>
  </sheetPr>
  <dimension ref="A1:IR90"/>
  <sheetViews>
    <sheetView topLeftCell="A76" workbookViewId="0">
      <selection activeCell="G63" sqref="G63"/>
    </sheetView>
  </sheetViews>
  <sheetFormatPr defaultRowHeight="15" x14ac:dyDescent="0.25"/>
  <cols>
    <col min="1" max="1" width="5.7109375" style="1099" customWidth="1"/>
    <col min="2" max="2" width="9.7109375" style="1008" customWidth="1"/>
    <col min="3" max="3" width="45.7109375" style="1008" customWidth="1"/>
    <col min="4" max="4" width="6.7109375" style="1088" customWidth="1"/>
    <col min="5" max="5" width="10.7109375" style="1029" customWidth="1"/>
    <col min="6" max="6" width="11.7109375" style="1029" customWidth="1"/>
    <col min="7" max="7" width="12.7109375" style="1126" customWidth="1"/>
    <col min="8" max="256" width="9.140625" style="1008"/>
    <col min="257" max="257" width="7.5703125" style="1008" customWidth="1"/>
    <col min="258" max="258" width="29.85546875" style="1008" customWidth="1"/>
    <col min="259" max="259" width="8.7109375" style="1008" customWidth="1"/>
    <col min="260" max="260" width="12.28515625" style="1008" customWidth="1"/>
    <col min="261" max="261" width="14.5703125" style="1008" customWidth="1"/>
    <col min="262" max="262" width="14.140625" style="1008" customWidth="1"/>
    <col min="263" max="512" width="9.140625" style="1008"/>
    <col min="513" max="513" width="7.5703125" style="1008" customWidth="1"/>
    <col min="514" max="514" width="29.85546875" style="1008" customWidth="1"/>
    <col min="515" max="515" width="8.7109375" style="1008" customWidth="1"/>
    <col min="516" max="516" width="12.28515625" style="1008" customWidth="1"/>
    <col min="517" max="517" width="14.5703125" style="1008" customWidth="1"/>
    <col min="518" max="518" width="14.140625" style="1008" customWidth="1"/>
    <col min="519" max="768" width="9.140625" style="1008"/>
    <col min="769" max="769" width="7.5703125" style="1008" customWidth="1"/>
    <col min="770" max="770" width="29.85546875" style="1008" customWidth="1"/>
    <col min="771" max="771" width="8.7109375" style="1008" customWidth="1"/>
    <col min="772" max="772" width="12.28515625" style="1008" customWidth="1"/>
    <col min="773" max="773" width="14.5703125" style="1008" customWidth="1"/>
    <col min="774" max="774" width="14.140625" style="1008" customWidth="1"/>
    <col min="775" max="1024" width="9.140625" style="1008"/>
    <col min="1025" max="1025" width="7.5703125" style="1008" customWidth="1"/>
    <col min="1026" max="1026" width="29.85546875" style="1008" customWidth="1"/>
    <col min="1027" max="1027" width="8.7109375" style="1008" customWidth="1"/>
    <col min="1028" max="1028" width="12.28515625" style="1008" customWidth="1"/>
    <col min="1029" max="1029" width="14.5703125" style="1008" customWidth="1"/>
    <col min="1030" max="1030" width="14.140625" style="1008" customWidth="1"/>
    <col min="1031" max="1280" width="9.140625" style="1008"/>
    <col min="1281" max="1281" width="7.5703125" style="1008" customWidth="1"/>
    <col min="1282" max="1282" width="29.85546875" style="1008" customWidth="1"/>
    <col min="1283" max="1283" width="8.7109375" style="1008" customWidth="1"/>
    <col min="1284" max="1284" width="12.28515625" style="1008" customWidth="1"/>
    <col min="1285" max="1285" width="14.5703125" style="1008" customWidth="1"/>
    <col min="1286" max="1286" width="14.140625" style="1008" customWidth="1"/>
    <col min="1287" max="1536" width="9.140625" style="1008"/>
    <col min="1537" max="1537" width="7.5703125" style="1008" customWidth="1"/>
    <col min="1538" max="1538" width="29.85546875" style="1008" customWidth="1"/>
    <col min="1539" max="1539" width="8.7109375" style="1008" customWidth="1"/>
    <col min="1540" max="1540" width="12.28515625" style="1008" customWidth="1"/>
    <col min="1541" max="1541" width="14.5703125" style="1008" customWidth="1"/>
    <col min="1542" max="1542" width="14.140625" style="1008" customWidth="1"/>
    <col min="1543" max="1792" width="9.140625" style="1008"/>
    <col min="1793" max="1793" width="7.5703125" style="1008" customWidth="1"/>
    <col min="1794" max="1794" width="29.85546875" style="1008" customWidth="1"/>
    <col min="1795" max="1795" width="8.7109375" style="1008" customWidth="1"/>
    <col min="1796" max="1796" width="12.28515625" style="1008" customWidth="1"/>
    <col min="1797" max="1797" width="14.5703125" style="1008" customWidth="1"/>
    <col min="1798" max="1798" width="14.140625" style="1008" customWidth="1"/>
    <col min="1799" max="2048" width="9.140625" style="1008"/>
    <col min="2049" max="2049" width="7.5703125" style="1008" customWidth="1"/>
    <col min="2050" max="2050" width="29.85546875" style="1008" customWidth="1"/>
    <col min="2051" max="2051" width="8.7109375" style="1008" customWidth="1"/>
    <col min="2052" max="2052" width="12.28515625" style="1008" customWidth="1"/>
    <col min="2053" max="2053" width="14.5703125" style="1008" customWidth="1"/>
    <col min="2054" max="2054" width="14.140625" style="1008" customWidth="1"/>
    <col min="2055" max="2304" width="9.140625" style="1008"/>
    <col min="2305" max="2305" width="7.5703125" style="1008" customWidth="1"/>
    <col min="2306" max="2306" width="29.85546875" style="1008" customWidth="1"/>
    <col min="2307" max="2307" width="8.7109375" style="1008" customWidth="1"/>
    <col min="2308" max="2308" width="12.28515625" style="1008" customWidth="1"/>
    <col min="2309" max="2309" width="14.5703125" style="1008" customWidth="1"/>
    <col min="2310" max="2310" width="14.140625" style="1008" customWidth="1"/>
    <col min="2311" max="2560" width="9.140625" style="1008"/>
    <col min="2561" max="2561" width="7.5703125" style="1008" customWidth="1"/>
    <col min="2562" max="2562" width="29.85546875" style="1008" customWidth="1"/>
    <col min="2563" max="2563" width="8.7109375" style="1008" customWidth="1"/>
    <col min="2564" max="2564" width="12.28515625" style="1008" customWidth="1"/>
    <col min="2565" max="2565" width="14.5703125" style="1008" customWidth="1"/>
    <col min="2566" max="2566" width="14.140625" style="1008" customWidth="1"/>
    <col min="2567" max="2816" width="9.140625" style="1008"/>
    <col min="2817" max="2817" width="7.5703125" style="1008" customWidth="1"/>
    <col min="2818" max="2818" width="29.85546875" style="1008" customWidth="1"/>
    <col min="2819" max="2819" width="8.7109375" style="1008" customWidth="1"/>
    <col min="2820" max="2820" width="12.28515625" style="1008" customWidth="1"/>
    <col min="2821" max="2821" width="14.5703125" style="1008" customWidth="1"/>
    <col min="2822" max="2822" width="14.140625" style="1008" customWidth="1"/>
    <col min="2823" max="3072" width="9.140625" style="1008"/>
    <col min="3073" max="3073" width="7.5703125" style="1008" customWidth="1"/>
    <col min="3074" max="3074" width="29.85546875" style="1008" customWidth="1"/>
    <col min="3075" max="3075" width="8.7109375" style="1008" customWidth="1"/>
    <col min="3076" max="3076" width="12.28515625" style="1008" customWidth="1"/>
    <col min="3077" max="3077" width="14.5703125" style="1008" customWidth="1"/>
    <col min="3078" max="3078" width="14.140625" style="1008" customWidth="1"/>
    <col min="3079" max="3328" width="9.140625" style="1008"/>
    <col min="3329" max="3329" width="7.5703125" style="1008" customWidth="1"/>
    <col min="3330" max="3330" width="29.85546875" style="1008" customWidth="1"/>
    <col min="3331" max="3331" width="8.7109375" style="1008" customWidth="1"/>
    <col min="3332" max="3332" width="12.28515625" style="1008" customWidth="1"/>
    <col min="3333" max="3333" width="14.5703125" style="1008" customWidth="1"/>
    <col min="3334" max="3334" width="14.140625" style="1008" customWidth="1"/>
    <col min="3335" max="3584" width="9.140625" style="1008"/>
    <col min="3585" max="3585" width="7.5703125" style="1008" customWidth="1"/>
    <col min="3586" max="3586" width="29.85546875" style="1008" customWidth="1"/>
    <col min="3587" max="3587" width="8.7109375" style="1008" customWidth="1"/>
    <col min="3588" max="3588" width="12.28515625" style="1008" customWidth="1"/>
    <col min="3589" max="3589" width="14.5703125" style="1008" customWidth="1"/>
    <col min="3590" max="3590" width="14.140625" style="1008" customWidth="1"/>
    <col min="3591" max="3840" width="9.140625" style="1008"/>
    <col min="3841" max="3841" width="7.5703125" style="1008" customWidth="1"/>
    <col min="3842" max="3842" width="29.85546875" style="1008" customWidth="1"/>
    <col min="3843" max="3843" width="8.7109375" style="1008" customWidth="1"/>
    <col min="3844" max="3844" width="12.28515625" style="1008" customWidth="1"/>
    <col min="3845" max="3845" width="14.5703125" style="1008" customWidth="1"/>
    <col min="3846" max="3846" width="14.140625" style="1008" customWidth="1"/>
    <col min="3847" max="4096" width="9.140625" style="1008"/>
    <col min="4097" max="4097" width="7.5703125" style="1008" customWidth="1"/>
    <col min="4098" max="4098" width="29.85546875" style="1008" customWidth="1"/>
    <col min="4099" max="4099" width="8.7109375" style="1008" customWidth="1"/>
    <col min="4100" max="4100" width="12.28515625" style="1008" customWidth="1"/>
    <col min="4101" max="4101" width="14.5703125" style="1008" customWidth="1"/>
    <col min="4102" max="4102" width="14.140625" style="1008" customWidth="1"/>
    <col min="4103" max="4352" width="9.140625" style="1008"/>
    <col min="4353" max="4353" width="7.5703125" style="1008" customWidth="1"/>
    <col min="4354" max="4354" width="29.85546875" style="1008" customWidth="1"/>
    <col min="4355" max="4355" width="8.7109375" style="1008" customWidth="1"/>
    <col min="4356" max="4356" width="12.28515625" style="1008" customWidth="1"/>
    <col min="4357" max="4357" width="14.5703125" style="1008" customWidth="1"/>
    <col min="4358" max="4358" width="14.140625" style="1008" customWidth="1"/>
    <col min="4359" max="4608" width="9.140625" style="1008"/>
    <col min="4609" max="4609" width="7.5703125" style="1008" customWidth="1"/>
    <col min="4610" max="4610" width="29.85546875" style="1008" customWidth="1"/>
    <col min="4611" max="4611" width="8.7109375" style="1008" customWidth="1"/>
    <col min="4612" max="4612" width="12.28515625" style="1008" customWidth="1"/>
    <col min="4613" max="4613" width="14.5703125" style="1008" customWidth="1"/>
    <col min="4614" max="4614" width="14.140625" style="1008" customWidth="1"/>
    <col min="4615" max="4864" width="9.140625" style="1008"/>
    <col min="4865" max="4865" width="7.5703125" style="1008" customWidth="1"/>
    <col min="4866" max="4866" width="29.85546875" style="1008" customWidth="1"/>
    <col min="4867" max="4867" width="8.7109375" style="1008" customWidth="1"/>
    <col min="4868" max="4868" width="12.28515625" style="1008" customWidth="1"/>
    <col min="4869" max="4869" width="14.5703125" style="1008" customWidth="1"/>
    <col min="4870" max="4870" width="14.140625" style="1008" customWidth="1"/>
    <col min="4871" max="5120" width="9.140625" style="1008"/>
    <col min="5121" max="5121" width="7.5703125" style="1008" customWidth="1"/>
    <col min="5122" max="5122" width="29.85546875" style="1008" customWidth="1"/>
    <col min="5123" max="5123" width="8.7109375" style="1008" customWidth="1"/>
    <col min="5124" max="5124" width="12.28515625" style="1008" customWidth="1"/>
    <col min="5125" max="5125" width="14.5703125" style="1008" customWidth="1"/>
    <col min="5126" max="5126" width="14.140625" style="1008" customWidth="1"/>
    <col min="5127" max="5376" width="9.140625" style="1008"/>
    <col min="5377" max="5377" width="7.5703125" style="1008" customWidth="1"/>
    <col min="5378" max="5378" width="29.85546875" style="1008" customWidth="1"/>
    <col min="5379" max="5379" width="8.7109375" style="1008" customWidth="1"/>
    <col min="5380" max="5380" width="12.28515625" style="1008" customWidth="1"/>
    <col min="5381" max="5381" width="14.5703125" style="1008" customWidth="1"/>
    <col min="5382" max="5382" width="14.140625" style="1008" customWidth="1"/>
    <col min="5383" max="5632" width="9.140625" style="1008"/>
    <col min="5633" max="5633" width="7.5703125" style="1008" customWidth="1"/>
    <col min="5634" max="5634" width="29.85546875" style="1008" customWidth="1"/>
    <col min="5635" max="5635" width="8.7109375" style="1008" customWidth="1"/>
    <col min="5636" max="5636" width="12.28515625" style="1008" customWidth="1"/>
    <col min="5637" max="5637" width="14.5703125" style="1008" customWidth="1"/>
    <col min="5638" max="5638" width="14.140625" style="1008" customWidth="1"/>
    <col min="5639" max="5888" width="9.140625" style="1008"/>
    <col min="5889" max="5889" width="7.5703125" style="1008" customWidth="1"/>
    <col min="5890" max="5890" width="29.85546875" style="1008" customWidth="1"/>
    <col min="5891" max="5891" width="8.7109375" style="1008" customWidth="1"/>
    <col min="5892" max="5892" width="12.28515625" style="1008" customWidth="1"/>
    <col min="5893" max="5893" width="14.5703125" style="1008" customWidth="1"/>
    <col min="5894" max="5894" width="14.140625" style="1008" customWidth="1"/>
    <col min="5895" max="6144" width="9.140625" style="1008"/>
    <col min="6145" max="6145" width="7.5703125" style="1008" customWidth="1"/>
    <col min="6146" max="6146" width="29.85546875" style="1008" customWidth="1"/>
    <col min="6147" max="6147" width="8.7109375" style="1008" customWidth="1"/>
    <col min="6148" max="6148" width="12.28515625" style="1008" customWidth="1"/>
    <col min="6149" max="6149" width="14.5703125" style="1008" customWidth="1"/>
    <col min="6150" max="6150" width="14.140625" style="1008" customWidth="1"/>
    <col min="6151" max="6400" width="9.140625" style="1008"/>
    <col min="6401" max="6401" width="7.5703125" style="1008" customWidth="1"/>
    <col min="6402" max="6402" width="29.85546875" style="1008" customWidth="1"/>
    <col min="6403" max="6403" width="8.7109375" style="1008" customWidth="1"/>
    <col min="6404" max="6404" width="12.28515625" style="1008" customWidth="1"/>
    <col min="6405" max="6405" width="14.5703125" style="1008" customWidth="1"/>
    <col min="6406" max="6406" width="14.140625" style="1008" customWidth="1"/>
    <col min="6407" max="6656" width="9.140625" style="1008"/>
    <col min="6657" max="6657" width="7.5703125" style="1008" customWidth="1"/>
    <col min="6658" max="6658" width="29.85546875" style="1008" customWidth="1"/>
    <col min="6659" max="6659" width="8.7109375" style="1008" customWidth="1"/>
    <col min="6660" max="6660" width="12.28515625" style="1008" customWidth="1"/>
    <col min="6661" max="6661" width="14.5703125" style="1008" customWidth="1"/>
    <col min="6662" max="6662" width="14.140625" style="1008" customWidth="1"/>
    <col min="6663" max="6912" width="9.140625" style="1008"/>
    <col min="6913" max="6913" width="7.5703125" style="1008" customWidth="1"/>
    <col min="6914" max="6914" width="29.85546875" style="1008" customWidth="1"/>
    <col min="6915" max="6915" width="8.7109375" style="1008" customWidth="1"/>
    <col min="6916" max="6916" width="12.28515625" style="1008" customWidth="1"/>
    <col min="6917" max="6917" width="14.5703125" style="1008" customWidth="1"/>
    <col min="6918" max="6918" width="14.140625" style="1008" customWidth="1"/>
    <col min="6919" max="7168" width="9.140625" style="1008"/>
    <col min="7169" max="7169" width="7.5703125" style="1008" customWidth="1"/>
    <col min="7170" max="7170" width="29.85546875" style="1008" customWidth="1"/>
    <col min="7171" max="7171" width="8.7109375" style="1008" customWidth="1"/>
    <col min="7172" max="7172" width="12.28515625" style="1008" customWidth="1"/>
    <col min="7173" max="7173" width="14.5703125" style="1008" customWidth="1"/>
    <col min="7174" max="7174" width="14.140625" style="1008" customWidth="1"/>
    <col min="7175" max="7424" width="9.140625" style="1008"/>
    <col min="7425" max="7425" width="7.5703125" style="1008" customWidth="1"/>
    <col min="7426" max="7426" width="29.85546875" style="1008" customWidth="1"/>
    <col min="7427" max="7427" width="8.7109375" style="1008" customWidth="1"/>
    <col min="7428" max="7428" width="12.28515625" style="1008" customWidth="1"/>
    <col min="7429" max="7429" width="14.5703125" style="1008" customWidth="1"/>
    <col min="7430" max="7430" width="14.140625" style="1008" customWidth="1"/>
    <col min="7431" max="7680" width="9.140625" style="1008"/>
    <col min="7681" max="7681" width="7.5703125" style="1008" customWidth="1"/>
    <col min="7682" max="7682" width="29.85546875" style="1008" customWidth="1"/>
    <col min="7683" max="7683" width="8.7109375" style="1008" customWidth="1"/>
    <col min="7684" max="7684" width="12.28515625" style="1008" customWidth="1"/>
    <col min="7685" max="7685" width="14.5703125" style="1008" customWidth="1"/>
    <col min="7686" max="7686" width="14.140625" style="1008" customWidth="1"/>
    <col min="7687" max="7936" width="9.140625" style="1008"/>
    <col min="7937" max="7937" width="7.5703125" style="1008" customWidth="1"/>
    <col min="7938" max="7938" width="29.85546875" style="1008" customWidth="1"/>
    <col min="7939" max="7939" width="8.7109375" style="1008" customWidth="1"/>
    <col min="7940" max="7940" width="12.28515625" style="1008" customWidth="1"/>
    <col min="7941" max="7941" width="14.5703125" style="1008" customWidth="1"/>
    <col min="7942" max="7942" width="14.140625" style="1008" customWidth="1"/>
    <col min="7943" max="8192" width="9.140625" style="1008"/>
    <col min="8193" max="8193" width="7.5703125" style="1008" customWidth="1"/>
    <col min="8194" max="8194" width="29.85546875" style="1008" customWidth="1"/>
    <col min="8195" max="8195" width="8.7109375" style="1008" customWidth="1"/>
    <col min="8196" max="8196" width="12.28515625" style="1008" customWidth="1"/>
    <col min="8197" max="8197" width="14.5703125" style="1008" customWidth="1"/>
    <col min="8198" max="8198" width="14.140625" style="1008" customWidth="1"/>
    <col min="8199" max="8448" width="9.140625" style="1008"/>
    <col min="8449" max="8449" width="7.5703125" style="1008" customWidth="1"/>
    <col min="8450" max="8450" width="29.85546875" style="1008" customWidth="1"/>
    <col min="8451" max="8451" width="8.7109375" style="1008" customWidth="1"/>
    <col min="8452" max="8452" width="12.28515625" style="1008" customWidth="1"/>
    <col min="8453" max="8453" width="14.5703125" style="1008" customWidth="1"/>
    <col min="8454" max="8454" width="14.140625" style="1008" customWidth="1"/>
    <col min="8455" max="8704" width="9.140625" style="1008"/>
    <col min="8705" max="8705" width="7.5703125" style="1008" customWidth="1"/>
    <col min="8706" max="8706" width="29.85546875" style="1008" customWidth="1"/>
    <col min="8707" max="8707" width="8.7109375" style="1008" customWidth="1"/>
    <col min="8708" max="8708" width="12.28515625" style="1008" customWidth="1"/>
    <col min="8709" max="8709" width="14.5703125" style="1008" customWidth="1"/>
    <col min="8710" max="8710" width="14.140625" style="1008" customWidth="1"/>
    <col min="8711" max="8960" width="9.140625" style="1008"/>
    <col min="8961" max="8961" width="7.5703125" style="1008" customWidth="1"/>
    <col min="8962" max="8962" width="29.85546875" style="1008" customWidth="1"/>
    <col min="8963" max="8963" width="8.7109375" style="1008" customWidth="1"/>
    <col min="8964" max="8964" width="12.28515625" style="1008" customWidth="1"/>
    <col min="8965" max="8965" width="14.5703125" style="1008" customWidth="1"/>
    <col min="8966" max="8966" width="14.140625" style="1008" customWidth="1"/>
    <col min="8967" max="9216" width="9.140625" style="1008"/>
    <col min="9217" max="9217" width="7.5703125" style="1008" customWidth="1"/>
    <col min="9218" max="9218" width="29.85546875" style="1008" customWidth="1"/>
    <col min="9219" max="9219" width="8.7109375" style="1008" customWidth="1"/>
    <col min="9220" max="9220" width="12.28515625" style="1008" customWidth="1"/>
    <col min="9221" max="9221" width="14.5703125" style="1008" customWidth="1"/>
    <col min="9222" max="9222" width="14.140625" style="1008" customWidth="1"/>
    <col min="9223" max="9472" width="9.140625" style="1008"/>
    <col min="9473" max="9473" width="7.5703125" style="1008" customWidth="1"/>
    <col min="9474" max="9474" width="29.85546875" style="1008" customWidth="1"/>
    <col min="9475" max="9475" width="8.7109375" style="1008" customWidth="1"/>
    <col min="9476" max="9476" width="12.28515625" style="1008" customWidth="1"/>
    <col min="9477" max="9477" width="14.5703125" style="1008" customWidth="1"/>
    <col min="9478" max="9478" width="14.140625" style="1008" customWidth="1"/>
    <col min="9479" max="9728" width="9.140625" style="1008"/>
    <col min="9729" max="9729" width="7.5703125" style="1008" customWidth="1"/>
    <col min="9730" max="9730" width="29.85546875" style="1008" customWidth="1"/>
    <col min="9731" max="9731" width="8.7109375" style="1008" customWidth="1"/>
    <col min="9732" max="9732" width="12.28515625" style="1008" customWidth="1"/>
    <col min="9733" max="9733" width="14.5703125" style="1008" customWidth="1"/>
    <col min="9734" max="9734" width="14.140625" style="1008" customWidth="1"/>
    <col min="9735" max="9984" width="9.140625" style="1008"/>
    <col min="9985" max="9985" width="7.5703125" style="1008" customWidth="1"/>
    <col min="9986" max="9986" width="29.85546875" style="1008" customWidth="1"/>
    <col min="9987" max="9987" width="8.7109375" style="1008" customWidth="1"/>
    <col min="9988" max="9988" width="12.28515625" style="1008" customWidth="1"/>
    <col min="9989" max="9989" width="14.5703125" style="1008" customWidth="1"/>
    <col min="9990" max="9990" width="14.140625" style="1008" customWidth="1"/>
    <col min="9991" max="10240" width="9.140625" style="1008"/>
    <col min="10241" max="10241" width="7.5703125" style="1008" customWidth="1"/>
    <col min="10242" max="10242" width="29.85546875" style="1008" customWidth="1"/>
    <col min="10243" max="10243" width="8.7109375" style="1008" customWidth="1"/>
    <col min="10244" max="10244" width="12.28515625" style="1008" customWidth="1"/>
    <col min="10245" max="10245" width="14.5703125" style="1008" customWidth="1"/>
    <col min="10246" max="10246" width="14.140625" style="1008" customWidth="1"/>
    <col min="10247" max="10496" width="9.140625" style="1008"/>
    <col min="10497" max="10497" width="7.5703125" style="1008" customWidth="1"/>
    <col min="10498" max="10498" width="29.85546875" style="1008" customWidth="1"/>
    <col min="10499" max="10499" width="8.7109375" style="1008" customWidth="1"/>
    <col min="10500" max="10500" width="12.28515625" style="1008" customWidth="1"/>
    <col min="10501" max="10501" width="14.5703125" style="1008" customWidth="1"/>
    <col min="10502" max="10502" width="14.140625" style="1008" customWidth="1"/>
    <col min="10503" max="10752" width="9.140625" style="1008"/>
    <col min="10753" max="10753" width="7.5703125" style="1008" customWidth="1"/>
    <col min="10754" max="10754" width="29.85546875" style="1008" customWidth="1"/>
    <col min="10755" max="10755" width="8.7109375" style="1008" customWidth="1"/>
    <col min="10756" max="10756" width="12.28515625" style="1008" customWidth="1"/>
    <col min="10757" max="10757" width="14.5703125" style="1008" customWidth="1"/>
    <col min="10758" max="10758" width="14.140625" style="1008" customWidth="1"/>
    <col min="10759" max="11008" width="9.140625" style="1008"/>
    <col min="11009" max="11009" width="7.5703125" style="1008" customWidth="1"/>
    <col min="11010" max="11010" width="29.85546875" style="1008" customWidth="1"/>
    <col min="11011" max="11011" width="8.7109375" style="1008" customWidth="1"/>
    <col min="11012" max="11012" width="12.28515625" style="1008" customWidth="1"/>
    <col min="11013" max="11013" width="14.5703125" style="1008" customWidth="1"/>
    <col min="11014" max="11014" width="14.140625" style="1008" customWidth="1"/>
    <col min="11015" max="11264" width="9.140625" style="1008"/>
    <col min="11265" max="11265" width="7.5703125" style="1008" customWidth="1"/>
    <col min="11266" max="11266" width="29.85546875" style="1008" customWidth="1"/>
    <col min="11267" max="11267" width="8.7109375" style="1008" customWidth="1"/>
    <col min="11268" max="11268" width="12.28515625" style="1008" customWidth="1"/>
    <col min="11269" max="11269" width="14.5703125" style="1008" customWidth="1"/>
    <col min="11270" max="11270" width="14.140625" style="1008" customWidth="1"/>
    <col min="11271" max="11520" width="9.140625" style="1008"/>
    <col min="11521" max="11521" width="7.5703125" style="1008" customWidth="1"/>
    <col min="11522" max="11522" width="29.85546875" style="1008" customWidth="1"/>
    <col min="11523" max="11523" width="8.7109375" style="1008" customWidth="1"/>
    <col min="11524" max="11524" width="12.28515625" style="1008" customWidth="1"/>
    <col min="11525" max="11525" width="14.5703125" style="1008" customWidth="1"/>
    <col min="11526" max="11526" width="14.140625" style="1008" customWidth="1"/>
    <col min="11527" max="11776" width="9.140625" style="1008"/>
    <col min="11777" max="11777" width="7.5703125" style="1008" customWidth="1"/>
    <col min="11778" max="11778" width="29.85546875" style="1008" customWidth="1"/>
    <col min="11779" max="11779" width="8.7109375" style="1008" customWidth="1"/>
    <col min="11780" max="11780" width="12.28515625" style="1008" customWidth="1"/>
    <col min="11781" max="11781" width="14.5703125" style="1008" customWidth="1"/>
    <col min="11782" max="11782" width="14.140625" style="1008" customWidth="1"/>
    <col min="11783" max="12032" width="9.140625" style="1008"/>
    <col min="12033" max="12033" width="7.5703125" style="1008" customWidth="1"/>
    <col min="12034" max="12034" width="29.85546875" style="1008" customWidth="1"/>
    <col min="12035" max="12035" width="8.7109375" style="1008" customWidth="1"/>
    <col min="12036" max="12036" width="12.28515625" style="1008" customWidth="1"/>
    <col min="12037" max="12037" width="14.5703125" style="1008" customWidth="1"/>
    <col min="12038" max="12038" width="14.140625" style="1008" customWidth="1"/>
    <col min="12039" max="12288" width="9.140625" style="1008"/>
    <col min="12289" max="12289" width="7.5703125" style="1008" customWidth="1"/>
    <col min="12290" max="12290" width="29.85546875" style="1008" customWidth="1"/>
    <col min="12291" max="12291" width="8.7109375" style="1008" customWidth="1"/>
    <col min="12292" max="12292" width="12.28515625" style="1008" customWidth="1"/>
    <col min="12293" max="12293" width="14.5703125" style="1008" customWidth="1"/>
    <col min="12294" max="12294" width="14.140625" style="1008" customWidth="1"/>
    <col min="12295" max="12544" width="9.140625" style="1008"/>
    <col min="12545" max="12545" width="7.5703125" style="1008" customWidth="1"/>
    <col min="12546" max="12546" width="29.85546875" style="1008" customWidth="1"/>
    <col min="12547" max="12547" width="8.7109375" style="1008" customWidth="1"/>
    <col min="12548" max="12548" width="12.28515625" style="1008" customWidth="1"/>
    <col min="12549" max="12549" width="14.5703125" style="1008" customWidth="1"/>
    <col min="12550" max="12550" width="14.140625" style="1008" customWidth="1"/>
    <col min="12551" max="12800" width="9.140625" style="1008"/>
    <col min="12801" max="12801" width="7.5703125" style="1008" customWidth="1"/>
    <col min="12802" max="12802" width="29.85546875" style="1008" customWidth="1"/>
    <col min="12803" max="12803" width="8.7109375" style="1008" customWidth="1"/>
    <col min="12804" max="12804" width="12.28515625" style="1008" customWidth="1"/>
    <col min="12805" max="12805" width="14.5703125" style="1008" customWidth="1"/>
    <col min="12806" max="12806" width="14.140625" style="1008" customWidth="1"/>
    <col min="12807" max="13056" width="9.140625" style="1008"/>
    <col min="13057" max="13057" width="7.5703125" style="1008" customWidth="1"/>
    <col min="13058" max="13058" width="29.85546875" style="1008" customWidth="1"/>
    <col min="13059" max="13059" width="8.7109375" style="1008" customWidth="1"/>
    <col min="13060" max="13060" width="12.28515625" style="1008" customWidth="1"/>
    <col min="13061" max="13061" width="14.5703125" style="1008" customWidth="1"/>
    <col min="13062" max="13062" width="14.140625" style="1008" customWidth="1"/>
    <col min="13063" max="13312" width="9.140625" style="1008"/>
    <col min="13313" max="13313" width="7.5703125" style="1008" customWidth="1"/>
    <col min="13314" max="13314" width="29.85546875" style="1008" customWidth="1"/>
    <col min="13315" max="13315" width="8.7109375" style="1008" customWidth="1"/>
    <col min="13316" max="13316" width="12.28515625" style="1008" customWidth="1"/>
    <col min="13317" max="13317" width="14.5703125" style="1008" customWidth="1"/>
    <col min="13318" max="13318" width="14.140625" style="1008" customWidth="1"/>
    <col min="13319" max="13568" width="9.140625" style="1008"/>
    <col min="13569" max="13569" width="7.5703125" style="1008" customWidth="1"/>
    <col min="13570" max="13570" width="29.85546875" style="1008" customWidth="1"/>
    <col min="13571" max="13571" width="8.7109375" style="1008" customWidth="1"/>
    <col min="13572" max="13572" width="12.28515625" style="1008" customWidth="1"/>
    <col min="13573" max="13573" width="14.5703125" style="1008" customWidth="1"/>
    <col min="13574" max="13574" width="14.140625" style="1008" customWidth="1"/>
    <col min="13575" max="13824" width="9.140625" style="1008"/>
    <col min="13825" max="13825" width="7.5703125" style="1008" customWidth="1"/>
    <col min="13826" max="13826" width="29.85546875" style="1008" customWidth="1"/>
    <col min="13827" max="13827" width="8.7109375" style="1008" customWidth="1"/>
    <col min="13828" max="13828" width="12.28515625" style="1008" customWidth="1"/>
    <col min="13829" max="13829" width="14.5703125" style="1008" customWidth="1"/>
    <col min="13830" max="13830" width="14.140625" style="1008" customWidth="1"/>
    <col min="13831" max="14080" width="9.140625" style="1008"/>
    <col min="14081" max="14081" width="7.5703125" style="1008" customWidth="1"/>
    <col min="14082" max="14082" width="29.85546875" style="1008" customWidth="1"/>
    <col min="14083" max="14083" width="8.7109375" style="1008" customWidth="1"/>
    <col min="14084" max="14084" width="12.28515625" style="1008" customWidth="1"/>
    <col min="14085" max="14085" width="14.5703125" style="1008" customWidth="1"/>
    <col min="14086" max="14086" width="14.140625" style="1008" customWidth="1"/>
    <col min="14087" max="14336" width="9.140625" style="1008"/>
    <col min="14337" max="14337" width="7.5703125" style="1008" customWidth="1"/>
    <col min="14338" max="14338" width="29.85546875" style="1008" customWidth="1"/>
    <col min="14339" max="14339" width="8.7109375" style="1008" customWidth="1"/>
    <col min="14340" max="14340" width="12.28515625" style="1008" customWidth="1"/>
    <col min="14341" max="14341" width="14.5703125" style="1008" customWidth="1"/>
    <col min="14342" max="14342" width="14.140625" style="1008" customWidth="1"/>
    <col min="14343" max="14592" width="9.140625" style="1008"/>
    <col min="14593" max="14593" width="7.5703125" style="1008" customWidth="1"/>
    <col min="14594" max="14594" width="29.85546875" style="1008" customWidth="1"/>
    <col min="14595" max="14595" width="8.7109375" style="1008" customWidth="1"/>
    <col min="14596" max="14596" width="12.28515625" style="1008" customWidth="1"/>
    <col min="14597" max="14597" width="14.5703125" style="1008" customWidth="1"/>
    <col min="14598" max="14598" width="14.140625" style="1008" customWidth="1"/>
    <col min="14599" max="14848" width="9.140625" style="1008"/>
    <col min="14849" max="14849" width="7.5703125" style="1008" customWidth="1"/>
    <col min="14850" max="14850" width="29.85546875" style="1008" customWidth="1"/>
    <col min="14851" max="14851" width="8.7109375" style="1008" customWidth="1"/>
    <col min="14852" max="14852" width="12.28515625" style="1008" customWidth="1"/>
    <col min="14853" max="14853" width="14.5703125" style="1008" customWidth="1"/>
    <col min="14854" max="14854" width="14.140625" style="1008" customWidth="1"/>
    <col min="14855" max="15104" width="9.140625" style="1008"/>
    <col min="15105" max="15105" width="7.5703125" style="1008" customWidth="1"/>
    <col min="15106" max="15106" width="29.85546875" style="1008" customWidth="1"/>
    <col min="15107" max="15107" width="8.7109375" style="1008" customWidth="1"/>
    <col min="15108" max="15108" width="12.28515625" style="1008" customWidth="1"/>
    <col min="15109" max="15109" width="14.5703125" style="1008" customWidth="1"/>
    <col min="15110" max="15110" width="14.140625" style="1008" customWidth="1"/>
    <col min="15111" max="15360" width="9.140625" style="1008"/>
    <col min="15361" max="15361" width="7.5703125" style="1008" customWidth="1"/>
    <col min="15362" max="15362" width="29.85546875" style="1008" customWidth="1"/>
    <col min="15363" max="15363" width="8.7109375" style="1008" customWidth="1"/>
    <col min="15364" max="15364" width="12.28515625" style="1008" customWidth="1"/>
    <col min="15365" max="15365" width="14.5703125" style="1008" customWidth="1"/>
    <col min="15366" max="15366" width="14.140625" style="1008" customWidth="1"/>
    <col min="15367" max="15616" width="9.140625" style="1008"/>
    <col min="15617" max="15617" width="7.5703125" style="1008" customWidth="1"/>
    <col min="15618" max="15618" width="29.85546875" style="1008" customWidth="1"/>
    <col min="15619" max="15619" width="8.7109375" style="1008" customWidth="1"/>
    <col min="15620" max="15620" width="12.28515625" style="1008" customWidth="1"/>
    <col min="15621" max="15621" width="14.5703125" style="1008" customWidth="1"/>
    <col min="15622" max="15622" width="14.140625" style="1008" customWidth="1"/>
    <col min="15623" max="15872" width="9.140625" style="1008"/>
    <col min="15873" max="15873" width="7.5703125" style="1008" customWidth="1"/>
    <col min="15874" max="15874" width="29.85546875" style="1008" customWidth="1"/>
    <col min="15875" max="15875" width="8.7109375" style="1008" customWidth="1"/>
    <col min="15876" max="15876" width="12.28515625" style="1008" customWidth="1"/>
    <col min="15877" max="15877" width="14.5703125" style="1008" customWidth="1"/>
    <col min="15878" max="15878" width="14.140625" style="1008" customWidth="1"/>
    <col min="15879" max="16128" width="9.140625" style="1008"/>
    <col min="16129" max="16129" width="7.5703125" style="1008" customWidth="1"/>
    <col min="16130" max="16130" width="29.85546875" style="1008" customWidth="1"/>
    <col min="16131" max="16131" width="8.7109375" style="1008" customWidth="1"/>
    <col min="16132" max="16132" width="12.28515625" style="1008" customWidth="1"/>
    <col min="16133" max="16133" width="14.5703125" style="1008" customWidth="1"/>
    <col min="16134" max="16134" width="14.140625" style="1008" customWidth="1"/>
    <col min="16135" max="16384" width="9.140625" style="1008"/>
  </cols>
  <sheetData>
    <row r="1" spans="1:252" s="481" customFormat="1" ht="15.75" x14ac:dyDescent="0.25">
      <c r="A1" s="812" t="s">
        <v>1486</v>
      </c>
      <c r="B1" s="1007"/>
      <c r="C1" s="812"/>
      <c r="D1" s="1061"/>
      <c r="E1" s="1022"/>
      <c r="F1" s="1030"/>
      <c r="G1" s="411"/>
      <c r="H1" s="967"/>
      <c r="J1" s="482"/>
      <c r="K1" s="807"/>
      <c r="L1" s="484"/>
      <c r="M1" s="482"/>
      <c r="N1" s="482"/>
      <c r="O1" s="482"/>
      <c r="P1" s="482"/>
      <c r="Q1" s="482"/>
      <c r="R1" s="482"/>
      <c r="S1" s="485"/>
      <c r="T1" s="485"/>
      <c r="U1" s="485"/>
      <c r="V1" s="485"/>
      <c r="W1" s="485"/>
      <c r="X1" s="485"/>
      <c r="Y1" s="485"/>
      <c r="Z1" s="485"/>
      <c r="AA1" s="485"/>
      <c r="AB1" s="485"/>
      <c r="AC1" s="485"/>
      <c r="AD1" s="485"/>
      <c r="AE1" s="485"/>
      <c r="AF1" s="485"/>
      <c r="AG1" s="485"/>
      <c r="AH1" s="485"/>
      <c r="AI1" s="485"/>
      <c r="AJ1" s="485"/>
      <c r="AK1" s="485"/>
      <c r="AL1" s="485"/>
      <c r="AM1" s="486"/>
      <c r="AN1" s="486"/>
      <c r="AO1" s="486"/>
      <c r="AP1" s="486"/>
      <c r="AQ1" s="486"/>
      <c r="AR1" s="486"/>
      <c r="AS1" s="486"/>
      <c r="AT1" s="486"/>
      <c r="AU1" s="486"/>
      <c r="AV1" s="486"/>
      <c r="AW1" s="486"/>
      <c r="AX1" s="486"/>
      <c r="AY1" s="486"/>
      <c r="AZ1" s="486"/>
      <c r="BA1" s="486"/>
      <c r="BB1" s="486"/>
      <c r="BC1" s="486"/>
      <c r="BD1" s="486"/>
      <c r="BE1" s="486"/>
      <c r="BF1" s="486"/>
      <c r="BG1" s="486"/>
      <c r="BH1" s="486"/>
      <c r="BI1" s="486"/>
      <c r="BJ1" s="486"/>
      <c r="BK1" s="486"/>
      <c r="BL1" s="486"/>
      <c r="BM1" s="486"/>
      <c r="BN1" s="486"/>
      <c r="BO1" s="486"/>
      <c r="BP1" s="486"/>
      <c r="BQ1" s="486"/>
      <c r="BR1" s="486"/>
      <c r="BS1" s="486"/>
      <c r="BT1" s="486"/>
      <c r="BU1" s="486"/>
      <c r="BV1" s="486"/>
      <c r="BW1" s="486"/>
      <c r="BX1" s="486"/>
      <c r="BY1" s="486"/>
      <c r="BZ1" s="486"/>
      <c r="CA1" s="486"/>
      <c r="CB1" s="487"/>
      <c r="CC1" s="487"/>
      <c r="CD1" s="487"/>
      <c r="CE1" s="487"/>
      <c r="CF1" s="487"/>
      <c r="CG1" s="487"/>
      <c r="CH1" s="487"/>
      <c r="CI1" s="487"/>
      <c r="CJ1" s="487"/>
      <c r="CK1" s="487"/>
      <c r="CL1" s="487"/>
      <c r="CM1" s="487"/>
      <c r="CN1" s="487"/>
      <c r="CO1" s="487"/>
      <c r="CP1" s="487"/>
      <c r="CQ1" s="487"/>
      <c r="CR1" s="487"/>
      <c r="CS1" s="487"/>
      <c r="CT1" s="487"/>
      <c r="CU1" s="487"/>
      <c r="CV1" s="487"/>
      <c r="CW1" s="487"/>
      <c r="CX1" s="487"/>
      <c r="CY1" s="487"/>
      <c r="CZ1" s="487"/>
      <c r="DA1" s="487"/>
      <c r="DB1" s="487"/>
      <c r="DC1" s="487"/>
      <c r="DD1" s="487"/>
      <c r="DE1" s="487"/>
      <c r="DF1" s="487"/>
      <c r="DG1" s="487"/>
      <c r="DH1" s="487"/>
      <c r="DI1" s="487"/>
      <c r="DJ1" s="487"/>
      <c r="DK1" s="487"/>
      <c r="DL1" s="487"/>
      <c r="DM1" s="487"/>
      <c r="DN1" s="487"/>
      <c r="DO1" s="487"/>
      <c r="DP1" s="487"/>
      <c r="DQ1" s="487"/>
      <c r="DR1" s="487"/>
      <c r="DS1" s="487"/>
      <c r="DT1" s="487"/>
      <c r="DU1" s="487"/>
      <c r="DV1" s="487"/>
      <c r="DW1" s="487"/>
      <c r="DX1" s="487"/>
      <c r="DY1" s="487"/>
      <c r="DZ1" s="487"/>
      <c r="EA1" s="487"/>
      <c r="EB1" s="487"/>
      <c r="EC1" s="487"/>
      <c r="ED1" s="487"/>
      <c r="EE1" s="487"/>
      <c r="EF1" s="487"/>
      <c r="EG1" s="487"/>
      <c r="EH1" s="487"/>
      <c r="EI1" s="487"/>
      <c r="EJ1" s="487"/>
      <c r="EK1" s="487"/>
      <c r="EL1" s="487"/>
      <c r="EM1" s="487"/>
      <c r="EN1" s="487"/>
      <c r="EO1" s="487"/>
      <c r="EP1" s="487"/>
      <c r="EQ1" s="487"/>
      <c r="ER1" s="487"/>
      <c r="ES1" s="487"/>
      <c r="ET1" s="487"/>
      <c r="EU1" s="487"/>
      <c r="EV1" s="487"/>
      <c r="EW1" s="487"/>
      <c r="EX1" s="487"/>
      <c r="EY1" s="487"/>
      <c r="EZ1" s="487"/>
      <c r="FA1" s="487"/>
      <c r="FB1" s="487"/>
      <c r="FC1" s="487"/>
      <c r="FD1" s="487"/>
      <c r="FE1" s="487"/>
      <c r="FF1" s="487"/>
      <c r="FG1" s="487"/>
      <c r="FH1" s="487"/>
      <c r="FI1" s="487"/>
      <c r="FJ1" s="487"/>
      <c r="FK1" s="487"/>
      <c r="FL1" s="487"/>
      <c r="FM1" s="487"/>
      <c r="FN1" s="487"/>
      <c r="FO1" s="487"/>
      <c r="FP1" s="487"/>
      <c r="FQ1" s="487"/>
      <c r="FR1" s="487"/>
      <c r="FS1" s="487"/>
      <c r="FT1" s="487"/>
      <c r="FU1" s="487"/>
      <c r="FV1" s="487"/>
      <c r="FW1" s="487"/>
      <c r="FX1" s="487"/>
      <c r="FY1" s="487"/>
      <c r="FZ1" s="487"/>
      <c r="GA1" s="487"/>
      <c r="GB1" s="487"/>
      <c r="GC1" s="487"/>
      <c r="GD1" s="487"/>
      <c r="GE1" s="487"/>
      <c r="GF1" s="487"/>
      <c r="GG1" s="487"/>
      <c r="GH1" s="487"/>
      <c r="GI1" s="487"/>
      <c r="GJ1" s="487"/>
      <c r="GK1" s="487"/>
      <c r="GL1" s="487"/>
      <c r="GM1" s="487"/>
      <c r="GN1" s="487"/>
      <c r="GO1" s="487"/>
      <c r="GP1" s="487"/>
      <c r="GQ1" s="487"/>
      <c r="GR1" s="487"/>
      <c r="GS1" s="487"/>
      <c r="GT1" s="487"/>
      <c r="GU1" s="487"/>
      <c r="GV1" s="487"/>
      <c r="GW1" s="487"/>
      <c r="GX1" s="487"/>
      <c r="GY1" s="487"/>
      <c r="GZ1" s="487"/>
      <c r="HA1" s="487"/>
      <c r="HB1" s="487"/>
      <c r="HC1" s="487"/>
      <c r="HD1" s="487"/>
      <c r="HE1" s="487"/>
      <c r="HF1" s="487"/>
      <c r="HG1" s="487"/>
      <c r="HH1" s="487"/>
      <c r="HI1" s="487"/>
      <c r="HJ1" s="487"/>
      <c r="HK1" s="487"/>
      <c r="HL1" s="487"/>
      <c r="HM1" s="487"/>
      <c r="HN1" s="487"/>
      <c r="HO1" s="487"/>
      <c r="HP1" s="487"/>
      <c r="HQ1" s="487"/>
      <c r="HR1" s="487"/>
      <c r="HS1" s="487"/>
      <c r="HT1" s="487"/>
      <c r="HU1" s="487"/>
      <c r="HV1" s="487"/>
      <c r="HW1" s="487"/>
      <c r="HX1" s="487"/>
      <c r="HY1" s="487"/>
      <c r="HZ1" s="487"/>
      <c r="IA1" s="487"/>
      <c r="IB1" s="487"/>
      <c r="IC1" s="487"/>
      <c r="ID1" s="487"/>
      <c r="IE1" s="487"/>
      <c r="IF1" s="487"/>
      <c r="IG1" s="487"/>
      <c r="IH1" s="487"/>
      <c r="II1" s="487"/>
      <c r="IJ1" s="487"/>
      <c r="IK1" s="487"/>
      <c r="IL1" s="487"/>
      <c r="IM1" s="487"/>
      <c r="IN1" s="487"/>
      <c r="IO1" s="487"/>
      <c r="IP1" s="487"/>
      <c r="IQ1" s="487"/>
      <c r="IR1" s="487"/>
    </row>
    <row r="2" spans="1:252" s="481" customFormat="1" ht="15.75" x14ac:dyDescent="0.25">
      <c r="A2" s="1484" t="s">
        <v>1727</v>
      </c>
      <c r="B2" s="415"/>
      <c r="C2" s="416"/>
      <c r="D2" s="1061"/>
      <c r="E2" s="1022"/>
      <c r="F2" s="1030"/>
      <c r="G2" s="411"/>
      <c r="H2" s="967"/>
      <c r="J2" s="482"/>
      <c r="K2" s="807"/>
      <c r="L2" s="483"/>
      <c r="M2" s="482"/>
      <c r="N2" s="482"/>
      <c r="O2" s="482"/>
      <c r="P2" s="482"/>
      <c r="Q2" s="482"/>
      <c r="R2" s="482"/>
      <c r="S2" s="485"/>
      <c r="T2" s="485"/>
      <c r="U2" s="485"/>
      <c r="V2" s="485"/>
      <c r="W2" s="485"/>
      <c r="X2" s="485"/>
      <c r="Y2" s="485"/>
      <c r="Z2" s="485"/>
      <c r="AA2" s="485"/>
      <c r="AB2" s="485"/>
      <c r="AC2" s="485"/>
      <c r="AD2" s="485"/>
      <c r="AE2" s="485"/>
      <c r="AF2" s="485"/>
      <c r="AG2" s="485"/>
      <c r="AH2" s="485"/>
      <c r="AI2" s="485"/>
      <c r="AJ2" s="485"/>
      <c r="AK2" s="485"/>
      <c r="AL2" s="485"/>
      <c r="AM2" s="486"/>
      <c r="AN2" s="486"/>
      <c r="AO2" s="486"/>
      <c r="AP2" s="486"/>
      <c r="AQ2" s="486"/>
      <c r="AR2" s="486"/>
      <c r="AS2" s="486"/>
      <c r="AT2" s="486"/>
      <c r="AU2" s="486"/>
      <c r="AV2" s="486"/>
      <c r="AW2" s="486"/>
      <c r="AX2" s="486"/>
      <c r="AY2" s="486"/>
      <c r="AZ2" s="486"/>
      <c r="BA2" s="486"/>
      <c r="BB2" s="486"/>
      <c r="BC2" s="486"/>
      <c r="BD2" s="486"/>
      <c r="BE2" s="486"/>
      <c r="BF2" s="486"/>
      <c r="BG2" s="486"/>
      <c r="BH2" s="486"/>
      <c r="BI2" s="486"/>
      <c r="BJ2" s="486"/>
      <c r="BK2" s="486"/>
      <c r="BL2" s="486"/>
      <c r="BM2" s="486"/>
      <c r="BN2" s="486"/>
      <c r="BO2" s="486"/>
      <c r="BP2" s="486"/>
      <c r="BQ2" s="486"/>
      <c r="BR2" s="486"/>
      <c r="BS2" s="486"/>
      <c r="BT2" s="486"/>
      <c r="BU2" s="486"/>
      <c r="BV2" s="486"/>
      <c r="BW2" s="486"/>
      <c r="BX2" s="486"/>
      <c r="BY2" s="486"/>
      <c r="BZ2" s="486"/>
      <c r="CA2" s="486"/>
      <c r="CB2" s="487"/>
      <c r="CC2" s="487"/>
      <c r="CD2" s="487"/>
      <c r="CE2" s="487"/>
      <c r="CF2" s="487"/>
      <c r="CG2" s="487"/>
      <c r="CH2" s="487"/>
      <c r="CI2" s="487"/>
      <c r="CJ2" s="487"/>
      <c r="CK2" s="487"/>
      <c r="CL2" s="487"/>
      <c r="CM2" s="487"/>
      <c r="CN2" s="487"/>
      <c r="CO2" s="487"/>
      <c r="CP2" s="487"/>
      <c r="CQ2" s="487"/>
      <c r="CR2" s="487"/>
      <c r="CS2" s="487"/>
      <c r="CT2" s="487"/>
      <c r="CU2" s="487"/>
      <c r="CV2" s="487"/>
      <c r="CW2" s="487"/>
      <c r="CX2" s="487"/>
      <c r="CY2" s="487"/>
      <c r="CZ2" s="487"/>
      <c r="DA2" s="487"/>
      <c r="DB2" s="487"/>
      <c r="DC2" s="487"/>
      <c r="DD2" s="487"/>
      <c r="DE2" s="487"/>
      <c r="DF2" s="487"/>
      <c r="DG2" s="487"/>
      <c r="DH2" s="487"/>
      <c r="DI2" s="487"/>
      <c r="DJ2" s="487"/>
      <c r="DK2" s="487"/>
      <c r="DL2" s="487"/>
      <c r="DM2" s="487"/>
      <c r="DN2" s="487"/>
      <c r="DO2" s="487"/>
      <c r="DP2" s="487"/>
      <c r="DQ2" s="487"/>
      <c r="DR2" s="487"/>
      <c r="DS2" s="487"/>
      <c r="DT2" s="487"/>
      <c r="DU2" s="487"/>
      <c r="DV2" s="487"/>
      <c r="DW2" s="487"/>
      <c r="DX2" s="487"/>
      <c r="DY2" s="487"/>
      <c r="DZ2" s="487"/>
      <c r="EA2" s="487"/>
      <c r="EB2" s="487"/>
      <c r="EC2" s="487"/>
      <c r="ED2" s="487"/>
      <c r="EE2" s="487"/>
      <c r="EF2" s="487"/>
      <c r="EG2" s="487"/>
      <c r="EH2" s="487"/>
      <c r="EI2" s="487"/>
      <c r="EJ2" s="487"/>
      <c r="EK2" s="487"/>
      <c r="EL2" s="487"/>
      <c r="EM2" s="487"/>
      <c r="EN2" s="487"/>
      <c r="EO2" s="487"/>
      <c r="EP2" s="487"/>
      <c r="EQ2" s="487"/>
      <c r="ER2" s="487"/>
      <c r="ES2" s="487"/>
      <c r="ET2" s="487"/>
      <c r="EU2" s="487"/>
      <c r="EV2" s="487"/>
      <c r="EW2" s="487"/>
      <c r="EX2" s="487"/>
      <c r="EY2" s="487"/>
      <c r="EZ2" s="487"/>
      <c r="FA2" s="487"/>
      <c r="FB2" s="487"/>
      <c r="FC2" s="487"/>
      <c r="FD2" s="487"/>
      <c r="FE2" s="487"/>
      <c r="FF2" s="487"/>
      <c r="FG2" s="487"/>
      <c r="FH2" s="487"/>
      <c r="FI2" s="487"/>
      <c r="FJ2" s="487"/>
      <c r="FK2" s="487"/>
      <c r="FL2" s="487"/>
      <c r="FM2" s="487"/>
      <c r="FN2" s="487"/>
      <c r="FO2" s="487"/>
      <c r="FP2" s="487"/>
      <c r="FQ2" s="487"/>
      <c r="FR2" s="487"/>
      <c r="FS2" s="487"/>
      <c r="FT2" s="487"/>
      <c r="FU2" s="487"/>
      <c r="FV2" s="487"/>
      <c r="FW2" s="487"/>
      <c r="FX2" s="487"/>
      <c r="FY2" s="487"/>
      <c r="FZ2" s="487"/>
      <c r="GA2" s="487"/>
      <c r="GB2" s="487"/>
      <c r="GC2" s="487"/>
      <c r="GD2" s="487"/>
      <c r="GE2" s="487"/>
      <c r="GF2" s="487"/>
      <c r="GG2" s="487"/>
      <c r="GH2" s="487"/>
      <c r="GI2" s="487"/>
      <c r="GJ2" s="487"/>
      <c r="GK2" s="487"/>
      <c r="GL2" s="487"/>
      <c r="GM2" s="487"/>
      <c r="GN2" s="487"/>
      <c r="GO2" s="487"/>
      <c r="GP2" s="487"/>
      <c r="GQ2" s="487"/>
      <c r="GR2" s="487"/>
      <c r="GS2" s="487"/>
      <c r="GT2" s="487"/>
      <c r="GU2" s="487"/>
      <c r="GV2" s="487"/>
      <c r="GW2" s="487"/>
      <c r="GX2" s="487"/>
      <c r="GY2" s="487"/>
      <c r="GZ2" s="487"/>
      <c r="HA2" s="487"/>
      <c r="HB2" s="487"/>
      <c r="HC2" s="487"/>
      <c r="HD2" s="487"/>
      <c r="HE2" s="487"/>
      <c r="HF2" s="487"/>
      <c r="HG2" s="487"/>
      <c r="HH2" s="487"/>
      <c r="HI2" s="487"/>
      <c r="HJ2" s="487"/>
      <c r="HK2" s="487"/>
      <c r="HL2" s="487"/>
      <c r="HM2" s="487"/>
      <c r="HN2" s="487"/>
      <c r="HO2" s="487"/>
      <c r="HP2" s="487"/>
      <c r="HQ2" s="487"/>
      <c r="HR2" s="487"/>
      <c r="HS2" s="487"/>
      <c r="HT2" s="487"/>
      <c r="HU2" s="487"/>
      <c r="HV2" s="487"/>
      <c r="HW2" s="487"/>
      <c r="HX2" s="487"/>
      <c r="HY2" s="487"/>
      <c r="HZ2" s="487"/>
      <c r="IA2" s="487"/>
      <c r="IB2" s="487"/>
      <c r="IC2" s="487"/>
      <c r="ID2" s="487"/>
      <c r="IE2" s="487"/>
      <c r="IF2" s="487"/>
      <c r="IG2" s="487"/>
      <c r="IH2" s="487"/>
      <c r="II2" s="487"/>
      <c r="IJ2" s="487"/>
      <c r="IK2" s="487"/>
      <c r="IL2" s="487"/>
      <c r="IM2" s="487"/>
      <c r="IN2" s="487"/>
      <c r="IO2" s="487"/>
      <c r="IP2" s="487"/>
      <c r="IQ2" s="487"/>
      <c r="IR2" s="487"/>
    </row>
    <row r="3" spans="1:252" s="481" customFormat="1" ht="15.75" x14ac:dyDescent="0.25">
      <c r="A3" s="1100" t="s">
        <v>2503</v>
      </c>
      <c r="B3" s="415"/>
      <c r="C3" s="416"/>
      <c r="D3" s="1061"/>
      <c r="E3" s="1022"/>
      <c r="F3" s="1030"/>
      <c r="G3" s="1119"/>
      <c r="H3" s="967"/>
      <c r="J3" s="482"/>
      <c r="K3" s="807"/>
      <c r="L3" s="483"/>
      <c r="M3" s="482"/>
      <c r="N3" s="482"/>
      <c r="O3" s="482"/>
      <c r="P3" s="482"/>
      <c r="Q3" s="482"/>
      <c r="R3" s="482"/>
      <c r="S3" s="485"/>
      <c r="T3" s="485"/>
      <c r="U3" s="485"/>
      <c r="V3" s="485"/>
      <c r="W3" s="485"/>
      <c r="X3" s="485"/>
      <c r="Y3" s="485"/>
      <c r="Z3" s="485"/>
      <c r="AA3" s="485"/>
      <c r="AB3" s="485"/>
      <c r="AC3" s="485"/>
      <c r="AD3" s="485"/>
      <c r="AE3" s="485"/>
      <c r="AF3" s="485"/>
      <c r="AG3" s="485"/>
      <c r="AH3" s="485"/>
      <c r="AI3" s="485"/>
      <c r="AJ3" s="485"/>
      <c r="AK3" s="485"/>
      <c r="AL3" s="485"/>
      <c r="AM3" s="486"/>
      <c r="AN3" s="486"/>
      <c r="AO3" s="486"/>
      <c r="AP3" s="486"/>
      <c r="AQ3" s="486"/>
      <c r="AR3" s="486"/>
      <c r="AS3" s="486"/>
      <c r="AT3" s="486"/>
      <c r="AU3" s="486"/>
      <c r="AV3" s="486"/>
      <c r="AW3" s="486"/>
      <c r="AX3" s="486"/>
      <c r="AY3" s="486"/>
      <c r="AZ3" s="486"/>
      <c r="BA3" s="486"/>
      <c r="BB3" s="486"/>
      <c r="BC3" s="486"/>
      <c r="BD3" s="486"/>
      <c r="BE3" s="486"/>
      <c r="BF3" s="486"/>
      <c r="BG3" s="486"/>
      <c r="BH3" s="486"/>
      <c r="BI3" s="486"/>
      <c r="BJ3" s="486"/>
      <c r="BK3" s="486"/>
      <c r="BL3" s="486"/>
      <c r="BM3" s="486"/>
      <c r="BN3" s="486"/>
      <c r="BO3" s="486"/>
      <c r="BP3" s="486"/>
      <c r="BQ3" s="486"/>
      <c r="BR3" s="486"/>
      <c r="BS3" s="486"/>
      <c r="BT3" s="486"/>
      <c r="BU3" s="486"/>
      <c r="BV3" s="486"/>
      <c r="BW3" s="486"/>
      <c r="BX3" s="486"/>
      <c r="BY3" s="486"/>
      <c r="BZ3" s="486"/>
      <c r="CA3" s="486"/>
      <c r="CB3" s="487"/>
      <c r="CC3" s="487"/>
      <c r="CD3" s="487"/>
      <c r="CE3" s="487"/>
      <c r="CF3" s="487"/>
      <c r="CG3" s="487"/>
      <c r="CH3" s="487"/>
      <c r="CI3" s="487"/>
      <c r="CJ3" s="487"/>
      <c r="CK3" s="487"/>
      <c r="CL3" s="487"/>
      <c r="CM3" s="487"/>
      <c r="CN3" s="487"/>
      <c r="CO3" s="487"/>
      <c r="CP3" s="487"/>
      <c r="CQ3" s="487"/>
      <c r="CR3" s="487"/>
      <c r="CS3" s="487"/>
      <c r="CT3" s="487"/>
      <c r="CU3" s="487"/>
      <c r="CV3" s="487"/>
      <c r="CW3" s="487"/>
      <c r="CX3" s="487"/>
      <c r="CY3" s="487"/>
      <c r="CZ3" s="487"/>
      <c r="DA3" s="487"/>
      <c r="DB3" s="487"/>
      <c r="DC3" s="487"/>
      <c r="DD3" s="487"/>
      <c r="DE3" s="487"/>
      <c r="DF3" s="487"/>
      <c r="DG3" s="487"/>
      <c r="DH3" s="487"/>
      <c r="DI3" s="487"/>
      <c r="DJ3" s="487"/>
      <c r="DK3" s="487"/>
      <c r="DL3" s="487"/>
      <c r="DM3" s="487"/>
      <c r="DN3" s="487"/>
      <c r="DO3" s="487"/>
      <c r="DP3" s="487"/>
      <c r="DQ3" s="487"/>
      <c r="DR3" s="487"/>
      <c r="DS3" s="487"/>
      <c r="DT3" s="487"/>
      <c r="DU3" s="487"/>
      <c r="DV3" s="487"/>
      <c r="DW3" s="487"/>
      <c r="DX3" s="487"/>
      <c r="DY3" s="487"/>
      <c r="DZ3" s="487"/>
      <c r="EA3" s="487"/>
      <c r="EB3" s="487"/>
      <c r="EC3" s="487"/>
      <c r="ED3" s="487"/>
      <c r="EE3" s="487"/>
      <c r="EF3" s="487"/>
      <c r="EG3" s="487"/>
      <c r="EH3" s="487"/>
      <c r="EI3" s="487"/>
      <c r="EJ3" s="487"/>
      <c r="EK3" s="487"/>
      <c r="EL3" s="487"/>
      <c r="EM3" s="487"/>
      <c r="EN3" s="487"/>
      <c r="EO3" s="487"/>
      <c r="EP3" s="487"/>
      <c r="EQ3" s="487"/>
      <c r="ER3" s="487"/>
      <c r="ES3" s="487"/>
      <c r="ET3" s="487"/>
      <c r="EU3" s="487"/>
      <c r="EV3" s="487"/>
      <c r="EW3" s="487"/>
      <c r="EX3" s="487"/>
      <c r="EY3" s="487"/>
      <c r="EZ3" s="487"/>
      <c r="FA3" s="487"/>
      <c r="FB3" s="487"/>
      <c r="FC3" s="487"/>
      <c r="FD3" s="487"/>
      <c r="FE3" s="487"/>
      <c r="FF3" s="487"/>
      <c r="FG3" s="487"/>
      <c r="FH3" s="487"/>
      <c r="FI3" s="487"/>
      <c r="FJ3" s="487"/>
      <c r="FK3" s="487"/>
      <c r="FL3" s="487"/>
      <c r="FM3" s="487"/>
      <c r="FN3" s="487"/>
      <c r="FO3" s="487"/>
      <c r="FP3" s="487"/>
      <c r="FQ3" s="487"/>
      <c r="FR3" s="487"/>
      <c r="FS3" s="487"/>
      <c r="FT3" s="487"/>
      <c r="FU3" s="487"/>
      <c r="FV3" s="487"/>
      <c r="FW3" s="487"/>
      <c r="FX3" s="487"/>
      <c r="FY3" s="487"/>
      <c r="FZ3" s="487"/>
      <c r="GA3" s="487"/>
      <c r="GB3" s="487"/>
      <c r="GC3" s="487"/>
      <c r="GD3" s="487"/>
      <c r="GE3" s="487"/>
      <c r="GF3" s="487"/>
      <c r="GG3" s="487"/>
      <c r="GH3" s="487"/>
      <c r="GI3" s="487"/>
      <c r="GJ3" s="487"/>
      <c r="GK3" s="487"/>
      <c r="GL3" s="487"/>
      <c r="GM3" s="487"/>
      <c r="GN3" s="487"/>
      <c r="GO3" s="487"/>
      <c r="GP3" s="487"/>
      <c r="GQ3" s="487"/>
      <c r="GR3" s="487"/>
      <c r="GS3" s="487"/>
      <c r="GT3" s="487"/>
      <c r="GU3" s="487"/>
      <c r="GV3" s="487"/>
      <c r="GW3" s="487"/>
      <c r="GX3" s="487"/>
      <c r="GY3" s="487"/>
      <c r="GZ3" s="487"/>
      <c r="HA3" s="487"/>
      <c r="HB3" s="487"/>
      <c r="HC3" s="487"/>
      <c r="HD3" s="487"/>
      <c r="HE3" s="487"/>
      <c r="HF3" s="487"/>
      <c r="HG3" s="487"/>
      <c r="HH3" s="487"/>
      <c r="HI3" s="487"/>
      <c r="HJ3" s="487"/>
      <c r="HK3" s="487"/>
      <c r="HL3" s="487"/>
      <c r="HM3" s="487"/>
      <c r="HN3" s="487"/>
      <c r="HO3" s="487"/>
      <c r="HP3" s="487"/>
      <c r="HQ3" s="487"/>
      <c r="HR3" s="487"/>
      <c r="HS3" s="487"/>
      <c r="HT3" s="487"/>
      <c r="HU3" s="487"/>
      <c r="HV3" s="487"/>
      <c r="HW3" s="487"/>
      <c r="HX3" s="487"/>
      <c r="HY3" s="487"/>
      <c r="HZ3" s="487"/>
      <c r="IA3" s="487"/>
      <c r="IB3" s="487"/>
      <c r="IC3" s="487"/>
      <c r="ID3" s="487"/>
      <c r="IE3" s="487"/>
      <c r="IF3" s="487"/>
      <c r="IG3" s="487"/>
      <c r="IH3" s="487"/>
      <c r="II3" s="487"/>
      <c r="IJ3" s="487"/>
      <c r="IK3" s="487"/>
      <c r="IL3" s="487"/>
      <c r="IM3" s="487"/>
      <c r="IN3" s="487"/>
      <c r="IO3" s="487"/>
      <c r="IP3" s="487"/>
      <c r="IQ3" s="487"/>
      <c r="IR3" s="487"/>
    </row>
    <row r="4" spans="1:252" s="481" customFormat="1" ht="15.75" x14ac:dyDescent="0.25">
      <c r="A4" s="1089"/>
      <c r="B4" s="415"/>
      <c r="C4" s="416"/>
      <c r="D4" s="1061"/>
      <c r="E4" s="1022"/>
      <c r="F4" s="1030"/>
      <c r="G4" s="1119"/>
      <c r="H4" s="967"/>
      <c r="J4" s="482"/>
      <c r="K4" s="807"/>
      <c r="L4" s="483"/>
      <c r="M4" s="482"/>
      <c r="N4" s="482"/>
      <c r="O4" s="482"/>
      <c r="P4" s="482"/>
      <c r="Q4" s="482"/>
      <c r="R4" s="482"/>
      <c r="S4" s="485"/>
      <c r="T4" s="485"/>
      <c r="U4" s="485"/>
      <c r="V4" s="485"/>
      <c r="W4" s="485"/>
      <c r="X4" s="485"/>
      <c r="Y4" s="485"/>
      <c r="Z4" s="485"/>
      <c r="AA4" s="485"/>
      <c r="AB4" s="485"/>
      <c r="AC4" s="485"/>
      <c r="AD4" s="485"/>
      <c r="AE4" s="485"/>
      <c r="AF4" s="485"/>
      <c r="AG4" s="485"/>
      <c r="AH4" s="485"/>
      <c r="AI4" s="485"/>
      <c r="AJ4" s="485"/>
      <c r="AK4" s="485"/>
      <c r="AL4" s="485"/>
      <c r="AM4" s="486"/>
      <c r="AN4" s="486"/>
      <c r="AO4" s="486"/>
      <c r="AP4" s="486"/>
      <c r="AQ4" s="486"/>
      <c r="AR4" s="486"/>
      <c r="AS4" s="486"/>
      <c r="AT4" s="486"/>
      <c r="AU4" s="486"/>
      <c r="AV4" s="486"/>
      <c r="AW4" s="486"/>
      <c r="AX4" s="486"/>
      <c r="AY4" s="486"/>
      <c r="AZ4" s="486"/>
      <c r="BA4" s="486"/>
      <c r="BB4" s="486"/>
      <c r="BC4" s="486"/>
      <c r="BD4" s="486"/>
      <c r="BE4" s="486"/>
      <c r="BF4" s="486"/>
      <c r="BG4" s="486"/>
      <c r="BH4" s="486"/>
      <c r="BI4" s="486"/>
      <c r="BJ4" s="486"/>
      <c r="BK4" s="486"/>
      <c r="BL4" s="486"/>
      <c r="BM4" s="486"/>
      <c r="BN4" s="486"/>
      <c r="BO4" s="486"/>
      <c r="BP4" s="486"/>
      <c r="BQ4" s="486"/>
      <c r="BR4" s="486"/>
      <c r="BS4" s="486"/>
      <c r="BT4" s="486"/>
      <c r="BU4" s="486"/>
      <c r="BV4" s="486"/>
      <c r="BW4" s="486"/>
      <c r="BX4" s="486"/>
      <c r="BY4" s="486"/>
      <c r="BZ4" s="486"/>
      <c r="CA4" s="486"/>
      <c r="CB4" s="487"/>
      <c r="CC4" s="487"/>
      <c r="CD4" s="487"/>
      <c r="CE4" s="487"/>
      <c r="CF4" s="487"/>
      <c r="CG4" s="487"/>
      <c r="CH4" s="487"/>
      <c r="CI4" s="487"/>
      <c r="CJ4" s="487"/>
      <c r="CK4" s="487"/>
      <c r="CL4" s="487"/>
      <c r="CM4" s="487"/>
      <c r="CN4" s="487"/>
      <c r="CO4" s="487"/>
      <c r="CP4" s="487"/>
      <c r="CQ4" s="487"/>
      <c r="CR4" s="487"/>
      <c r="CS4" s="487"/>
      <c r="CT4" s="487"/>
      <c r="CU4" s="487"/>
      <c r="CV4" s="487"/>
      <c r="CW4" s="487"/>
      <c r="CX4" s="487"/>
      <c r="CY4" s="487"/>
      <c r="CZ4" s="487"/>
      <c r="DA4" s="487"/>
      <c r="DB4" s="487"/>
      <c r="DC4" s="487"/>
      <c r="DD4" s="487"/>
      <c r="DE4" s="487"/>
      <c r="DF4" s="487"/>
      <c r="DG4" s="487"/>
      <c r="DH4" s="487"/>
      <c r="DI4" s="487"/>
      <c r="DJ4" s="487"/>
      <c r="DK4" s="487"/>
      <c r="DL4" s="487"/>
      <c r="DM4" s="487"/>
      <c r="DN4" s="487"/>
      <c r="DO4" s="487"/>
      <c r="DP4" s="487"/>
      <c r="DQ4" s="487"/>
      <c r="DR4" s="487"/>
      <c r="DS4" s="487"/>
      <c r="DT4" s="487"/>
      <c r="DU4" s="487"/>
      <c r="DV4" s="487"/>
      <c r="DW4" s="487"/>
      <c r="DX4" s="487"/>
      <c r="DY4" s="487"/>
      <c r="DZ4" s="487"/>
      <c r="EA4" s="487"/>
      <c r="EB4" s="487"/>
      <c r="EC4" s="487"/>
      <c r="ED4" s="487"/>
      <c r="EE4" s="487"/>
      <c r="EF4" s="487"/>
      <c r="EG4" s="487"/>
      <c r="EH4" s="487"/>
      <c r="EI4" s="487"/>
      <c r="EJ4" s="487"/>
      <c r="EK4" s="487"/>
      <c r="EL4" s="487"/>
      <c r="EM4" s="487"/>
      <c r="EN4" s="487"/>
      <c r="EO4" s="487"/>
      <c r="EP4" s="487"/>
      <c r="EQ4" s="487"/>
      <c r="ER4" s="487"/>
      <c r="ES4" s="487"/>
      <c r="ET4" s="487"/>
      <c r="EU4" s="487"/>
      <c r="EV4" s="487"/>
      <c r="EW4" s="487"/>
      <c r="EX4" s="487"/>
      <c r="EY4" s="487"/>
      <c r="EZ4" s="487"/>
      <c r="FA4" s="487"/>
      <c r="FB4" s="487"/>
      <c r="FC4" s="487"/>
      <c r="FD4" s="487"/>
      <c r="FE4" s="487"/>
      <c r="FF4" s="487"/>
      <c r="FG4" s="487"/>
      <c r="FH4" s="487"/>
      <c r="FI4" s="487"/>
      <c r="FJ4" s="487"/>
      <c r="FK4" s="487"/>
      <c r="FL4" s="487"/>
      <c r="FM4" s="487"/>
      <c r="FN4" s="487"/>
      <c r="FO4" s="487"/>
      <c r="FP4" s="487"/>
      <c r="FQ4" s="487"/>
      <c r="FR4" s="487"/>
      <c r="FS4" s="487"/>
      <c r="FT4" s="487"/>
      <c r="FU4" s="487"/>
      <c r="FV4" s="487"/>
      <c r="FW4" s="487"/>
      <c r="FX4" s="487"/>
      <c r="FY4" s="487"/>
      <c r="FZ4" s="487"/>
      <c r="GA4" s="487"/>
      <c r="GB4" s="487"/>
      <c r="GC4" s="487"/>
      <c r="GD4" s="487"/>
      <c r="GE4" s="487"/>
      <c r="GF4" s="487"/>
      <c r="GG4" s="487"/>
      <c r="GH4" s="487"/>
      <c r="GI4" s="487"/>
      <c r="GJ4" s="487"/>
      <c r="GK4" s="487"/>
      <c r="GL4" s="487"/>
      <c r="GM4" s="487"/>
      <c r="GN4" s="487"/>
      <c r="GO4" s="487"/>
      <c r="GP4" s="487"/>
      <c r="GQ4" s="487"/>
      <c r="GR4" s="487"/>
      <c r="GS4" s="487"/>
      <c r="GT4" s="487"/>
      <c r="GU4" s="487"/>
      <c r="GV4" s="487"/>
      <c r="GW4" s="487"/>
      <c r="GX4" s="487"/>
      <c r="GY4" s="487"/>
      <c r="GZ4" s="487"/>
      <c r="HA4" s="487"/>
      <c r="HB4" s="487"/>
      <c r="HC4" s="487"/>
      <c r="HD4" s="487"/>
      <c r="HE4" s="487"/>
      <c r="HF4" s="487"/>
      <c r="HG4" s="487"/>
      <c r="HH4" s="487"/>
      <c r="HI4" s="487"/>
      <c r="HJ4" s="487"/>
      <c r="HK4" s="487"/>
      <c r="HL4" s="487"/>
      <c r="HM4" s="487"/>
      <c r="HN4" s="487"/>
      <c r="HO4" s="487"/>
      <c r="HP4" s="487"/>
      <c r="HQ4" s="487"/>
      <c r="HR4" s="487"/>
      <c r="HS4" s="487"/>
      <c r="HT4" s="487"/>
      <c r="HU4" s="487"/>
      <c r="HV4" s="487"/>
      <c r="HW4" s="487"/>
      <c r="HX4" s="487"/>
      <c r="HY4" s="487"/>
      <c r="HZ4" s="487"/>
      <c r="IA4" s="487"/>
      <c r="IB4" s="487"/>
      <c r="IC4" s="487"/>
      <c r="ID4" s="487"/>
      <c r="IE4" s="487"/>
      <c r="IF4" s="487"/>
      <c r="IG4" s="487"/>
      <c r="IH4" s="487"/>
      <c r="II4" s="487"/>
      <c r="IJ4" s="487"/>
      <c r="IK4" s="487"/>
      <c r="IL4" s="487"/>
      <c r="IM4" s="487"/>
      <c r="IN4" s="487"/>
      <c r="IO4" s="487"/>
      <c r="IP4" s="487"/>
      <c r="IQ4" s="487"/>
      <c r="IR4" s="487"/>
    </row>
    <row r="5" spans="1:252" s="422" customFormat="1" x14ac:dyDescent="0.25">
      <c r="A5" s="1090"/>
      <c r="B5" s="767" t="s">
        <v>0</v>
      </c>
      <c r="C5" s="769" t="s">
        <v>174</v>
      </c>
      <c r="D5" s="771"/>
      <c r="E5" s="768"/>
      <c r="F5" s="770"/>
      <c r="G5" s="771" t="s">
        <v>175</v>
      </c>
      <c r="K5" s="419"/>
    </row>
    <row r="6" spans="1:252" s="422" customFormat="1" x14ac:dyDescent="0.25">
      <c r="A6" s="1090"/>
      <c r="B6" s="772"/>
      <c r="C6" s="773"/>
      <c r="D6" s="1081"/>
      <c r="E6" s="768"/>
      <c r="F6" s="770"/>
      <c r="G6" s="775"/>
      <c r="K6" s="419"/>
    </row>
    <row r="7" spans="1:252" s="422" customFormat="1" x14ac:dyDescent="0.25">
      <c r="A7" s="1090"/>
      <c r="B7" s="776" t="s">
        <v>176</v>
      </c>
      <c r="C7" s="777" t="s">
        <v>7</v>
      </c>
      <c r="D7" s="1081"/>
      <c r="E7" s="768"/>
      <c r="F7" s="770"/>
      <c r="G7" s="770">
        <f>G29</f>
        <v>0</v>
      </c>
      <c r="K7" s="419"/>
    </row>
    <row r="8" spans="1:252" s="422" customFormat="1" x14ac:dyDescent="0.25">
      <c r="A8" s="1090"/>
      <c r="B8" s="776" t="s">
        <v>39</v>
      </c>
      <c r="C8" s="777" t="s">
        <v>40</v>
      </c>
      <c r="D8" s="1081"/>
      <c r="E8" s="768"/>
      <c r="F8" s="770"/>
      <c r="G8" s="775">
        <f>G45</f>
        <v>0</v>
      </c>
      <c r="K8" s="419"/>
    </row>
    <row r="9" spans="1:252" s="422" customFormat="1" x14ac:dyDescent="0.25">
      <c r="A9" s="1090"/>
      <c r="B9" s="776" t="s">
        <v>72</v>
      </c>
      <c r="C9" s="777" t="s">
        <v>2519</v>
      </c>
      <c r="D9" s="1081"/>
      <c r="E9" s="768"/>
      <c r="F9" s="770"/>
      <c r="G9" s="775">
        <f>G61</f>
        <v>0</v>
      </c>
      <c r="K9" s="419"/>
    </row>
    <row r="10" spans="1:252" s="422" customFormat="1" x14ac:dyDescent="0.25">
      <c r="A10" s="1090"/>
      <c r="B10" s="776" t="s">
        <v>100</v>
      </c>
      <c r="C10" s="777" t="s">
        <v>2530</v>
      </c>
      <c r="D10" s="1081"/>
      <c r="E10" s="768"/>
      <c r="F10" s="770"/>
      <c r="G10" s="775">
        <f>G79</f>
        <v>0</v>
      </c>
      <c r="K10" s="419"/>
    </row>
    <row r="11" spans="1:252" s="422" customFormat="1" ht="15.75" thickBot="1" x14ac:dyDescent="0.3">
      <c r="A11" s="1092"/>
      <c r="B11" s="783">
        <v>5</v>
      </c>
      <c r="C11" s="1118" t="s">
        <v>168</v>
      </c>
      <c r="D11" s="1082"/>
      <c r="E11" s="784"/>
      <c r="F11" s="785"/>
      <c r="G11" s="785">
        <f>G88</f>
        <v>540</v>
      </c>
      <c r="H11" s="419"/>
      <c r="K11" s="419"/>
    </row>
    <row r="12" spans="1:252" s="422" customFormat="1" x14ac:dyDescent="0.25">
      <c r="A12" s="1091"/>
      <c r="B12" s="778" t="s">
        <v>178</v>
      </c>
      <c r="C12" s="779"/>
      <c r="D12" s="1081"/>
      <c r="E12" s="774"/>
      <c r="F12" s="770"/>
      <c r="G12" s="780">
        <f>SUM(G7:G11)</f>
        <v>540</v>
      </c>
      <c r="K12" s="419"/>
    </row>
    <row r="13" spans="1:252" s="422" customFormat="1" ht="15.75" thickBot="1" x14ac:dyDescent="0.3">
      <c r="A13" s="1092"/>
      <c r="B13" s="787" t="s">
        <v>179</v>
      </c>
      <c r="C13" s="788"/>
      <c r="D13" s="1083"/>
      <c r="E13" s="789"/>
      <c r="F13" s="790"/>
      <c r="G13" s="790">
        <f>ROUND(G12*0.22,2)</f>
        <v>118.8</v>
      </c>
      <c r="K13" s="419"/>
    </row>
    <row r="14" spans="1:252" s="422" customFormat="1" x14ac:dyDescent="0.25">
      <c r="A14" s="1090"/>
      <c r="B14" s="781" t="s">
        <v>180</v>
      </c>
      <c r="C14" s="762"/>
      <c r="D14" s="1084"/>
      <c r="E14" s="761"/>
      <c r="F14" s="763"/>
      <c r="G14" s="763">
        <f>+G13+G12</f>
        <v>658.8</v>
      </c>
      <c r="K14" s="419"/>
    </row>
    <row r="17" spans="1:252" s="481" customFormat="1" ht="15.75" x14ac:dyDescent="0.25">
      <c r="A17" s="1100" t="s">
        <v>2503</v>
      </c>
      <c r="B17" s="415"/>
      <c r="C17" s="416"/>
      <c r="D17" s="1061"/>
      <c r="E17" s="1022"/>
      <c r="F17" s="1030"/>
      <c r="G17" s="1119"/>
      <c r="H17" s="967"/>
      <c r="J17" s="482"/>
      <c r="K17" s="807"/>
      <c r="L17" s="483"/>
      <c r="M17" s="482"/>
      <c r="N17" s="482"/>
      <c r="O17" s="482"/>
      <c r="P17" s="482"/>
      <c r="Q17" s="482"/>
      <c r="R17" s="482"/>
      <c r="S17" s="485"/>
      <c r="T17" s="485"/>
      <c r="U17" s="485"/>
      <c r="V17" s="485"/>
      <c r="W17" s="485"/>
      <c r="X17" s="485"/>
      <c r="Y17" s="485"/>
      <c r="Z17" s="485"/>
      <c r="AA17" s="485"/>
      <c r="AB17" s="485"/>
      <c r="AC17" s="485"/>
      <c r="AD17" s="485"/>
      <c r="AE17" s="485"/>
      <c r="AF17" s="485"/>
      <c r="AG17" s="485"/>
      <c r="AH17" s="485"/>
      <c r="AI17" s="485"/>
      <c r="AJ17" s="485"/>
      <c r="AK17" s="485"/>
      <c r="AL17" s="485"/>
      <c r="AM17" s="486"/>
      <c r="AN17" s="486"/>
      <c r="AO17" s="486"/>
      <c r="AP17" s="486"/>
      <c r="AQ17" s="486"/>
      <c r="AR17" s="486"/>
      <c r="AS17" s="486"/>
      <c r="AT17" s="486"/>
      <c r="AU17" s="486"/>
      <c r="AV17" s="486"/>
      <c r="AW17" s="486"/>
      <c r="AX17" s="486"/>
      <c r="AY17" s="486"/>
      <c r="AZ17" s="486"/>
      <c r="BA17" s="486"/>
      <c r="BB17" s="486"/>
      <c r="BC17" s="486"/>
      <c r="BD17" s="486"/>
      <c r="BE17" s="486"/>
      <c r="BF17" s="486"/>
      <c r="BG17" s="486"/>
      <c r="BH17" s="486"/>
      <c r="BI17" s="486"/>
      <c r="BJ17" s="486"/>
      <c r="BK17" s="486"/>
      <c r="BL17" s="486"/>
      <c r="BM17" s="486"/>
      <c r="BN17" s="486"/>
      <c r="BO17" s="486"/>
      <c r="BP17" s="486"/>
      <c r="BQ17" s="486"/>
      <c r="BR17" s="486"/>
      <c r="BS17" s="486"/>
      <c r="BT17" s="486"/>
      <c r="BU17" s="486"/>
      <c r="BV17" s="486"/>
      <c r="BW17" s="486"/>
      <c r="BX17" s="486"/>
      <c r="BY17" s="486"/>
      <c r="BZ17" s="486"/>
      <c r="CA17" s="486"/>
      <c r="CB17" s="487"/>
      <c r="CC17" s="487"/>
      <c r="CD17" s="487"/>
      <c r="CE17" s="487"/>
      <c r="CF17" s="487"/>
      <c r="CG17" s="487"/>
      <c r="CH17" s="487"/>
      <c r="CI17" s="487"/>
      <c r="CJ17" s="487"/>
      <c r="CK17" s="487"/>
      <c r="CL17" s="487"/>
      <c r="CM17" s="487"/>
      <c r="CN17" s="487"/>
      <c r="CO17" s="487"/>
      <c r="CP17" s="487"/>
      <c r="CQ17" s="487"/>
      <c r="CR17" s="487"/>
      <c r="CS17" s="487"/>
      <c r="CT17" s="487"/>
      <c r="CU17" s="487"/>
      <c r="CV17" s="487"/>
      <c r="CW17" s="487"/>
      <c r="CX17" s="487"/>
      <c r="CY17" s="487"/>
      <c r="CZ17" s="487"/>
      <c r="DA17" s="487"/>
      <c r="DB17" s="487"/>
      <c r="DC17" s="487"/>
      <c r="DD17" s="487"/>
      <c r="DE17" s="487"/>
      <c r="DF17" s="487"/>
      <c r="DG17" s="487"/>
      <c r="DH17" s="487"/>
      <c r="DI17" s="487"/>
      <c r="DJ17" s="487"/>
      <c r="DK17" s="487"/>
      <c r="DL17" s="487"/>
      <c r="DM17" s="487"/>
      <c r="DN17" s="487"/>
      <c r="DO17" s="487"/>
      <c r="DP17" s="487"/>
      <c r="DQ17" s="487"/>
      <c r="DR17" s="487"/>
      <c r="DS17" s="487"/>
      <c r="DT17" s="487"/>
      <c r="DU17" s="487"/>
      <c r="DV17" s="487"/>
      <c r="DW17" s="487"/>
      <c r="DX17" s="487"/>
      <c r="DY17" s="487"/>
      <c r="DZ17" s="487"/>
      <c r="EA17" s="487"/>
      <c r="EB17" s="487"/>
      <c r="EC17" s="487"/>
      <c r="ED17" s="487"/>
      <c r="EE17" s="487"/>
      <c r="EF17" s="487"/>
      <c r="EG17" s="487"/>
      <c r="EH17" s="487"/>
      <c r="EI17" s="487"/>
      <c r="EJ17" s="487"/>
      <c r="EK17" s="487"/>
      <c r="EL17" s="487"/>
      <c r="EM17" s="487"/>
      <c r="EN17" s="487"/>
      <c r="EO17" s="487"/>
      <c r="EP17" s="487"/>
      <c r="EQ17" s="487"/>
      <c r="ER17" s="487"/>
      <c r="ES17" s="487"/>
      <c r="ET17" s="487"/>
      <c r="EU17" s="487"/>
      <c r="EV17" s="487"/>
      <c r="EW17" s="487"/>
      <c r="EX17" s="487"/>
      <c r="EY17" s="487"/>
      <c r="EZ17" s="487"/>
      <c r="FA17" s="487"/>
      <c r="FB17" s="487"/>
      <c r="FC17" s="487"/>
      <c r="FD17" s="487"/>
      <c r="FE17" s="487"/>
      <c r="FF17" s="487"/>
      <c r="FG17" s="487"/>
      <c r="FH17" s="487"/>
      <c r="FI17" s="487"/>
      <c r="FJ17" s="487"/>
      <c r="FK17" s="487"/>
      <c r="FL17" s="487"/>
      <c r="FM17" s="487"/>
      <c r="FN17" s="487"/>
      <c r="FO17" s="487"/>
      <c r="FP17" s="487"/>
      <c r="FQ17" s="487"/>
      <c r="FR17" s="487"/>
      <c r="FS17" s="487"/>
      <c r="FT17" s="487"/>
      <c r="FU17" s="487"/>
      <c r="FV17" s="487"/>
      <c r="FW17" s="487"/>
      <c r="FX17" s="487"/>
      <c r="FY17" s="487"/>
      <c r="FZ17" s="487"/>
      <c r="GA17" s="487"/>
      <c r="GB17" s="487"/>
      <c r="GC17" s="487"/>
      <c r="GD17" s="487"/>
      <c r="GE17" s="487"/>
      <c r="GF17" s="487"/>
      <c r="GG17" s="487"/>
      <c r="GH17" s="487"/>
      <c r="GI17" s="487"/>
      <c r="GJ17" s="487"/>
      <c r="GK17" s="487"/>
      <c r="GL17" s="487"/>
      <c r="GM17" s="487"/>
      <c r="GN17" s="487"/>
      <c r="GO17" s="487"/>
      <c r="GP17" s="487"/>
      <c r="GQ17" s="487"/>
      <c r="GR17" s="487"/>
      <c r="GS17" s="487"/>
      <c r="GT17" s="487"/>
      <c r="GU17" s="487"/>
      <c r="GV17" s="487"/>
      <c r="GW17" s="487"/>
      <c r="GX17" s="487"/>
      <c r="GY17" s="487"/>
      <c r="GZ17" s="487"/>
      <c r="HA17" s="487"/>
      <c r="HB17" s="487"/>
      <c r="HC17" s="487"/>
      <c r="HD17" s="487"/>
      <c r="HE17" s="487"/>
      <c r="HF17" s="487"/>
      <c r="HG17" s="487"/>
      <c r="HH17" s="487"/>
      <c r="HI17" s="487"/>
      <c r="HJ17" s="487"/>
      <c r="HK17" s="487"/>
      <c r="HL17" s="487"/>
      <c r="HM17" s="487"/>
      <c r="HN17" s="487"/>
      <c r="HO17" s="487"/>
      <c r="HP17" s="487"/>
      <c r="HQ17" s="487"/>
      <c r="HR17" s="487"/>
      <c r="HS17" s="487"/>
      <c r="HT17" s="487"/>
      <c r="HU17" s="487"/>
      <c r="HV17" s="487"/>
      <c r="HW17" s="487"/>
      <c r="HX17" s="487"/>
      <c r="HY17" s="487"/>
      <c r="HZ17" s="487"/>
      <c r="IA17" s="487"/>
      <c r="IB17" s="487"/>
      <c r="IC17" s="487"/>
      <c r="ID17" s="487"/>
      <c r="IE17" s="487"/>
      <c r="IF17" s="487"/>
      <c r="IG17" s="487"/>
      <c r="IH17" s="487"/>
      <c r="II17" s="487"/>
      <c r="IJ17" s="487"/>
      <c r="IK17" s="487"/>
      <c r="IL17" s="487"/>
      <c r="IM17" s="487"/>
      <c r="IN17" s="487"/>
      <c r="IO17" s="487"/>
      <c r="IP17" s="487"/>
      <c r="IQ17" s="487"/>
      <c r="IR17" s="487"/>
    </row>
    <row r="18" spans="1:252" s="493" customFormat="1" ht="15.75" x14ac:dyDescent="0.2">
      <c r="A18" s="1093" t="s">
        <v>295</v>
      </c>
      <c r="B18" s="489"/>
      <c r="C18" s="490" t="s">
        <v>296</v>
      </c>
      <c r="D18" s="1067" t="s">
        <v>297</v>
      </c>
      <c r="E18" s="1023" t="s">
        <v>298</v>
      </c>
      <c r="F18" s="1031" t="s">
        <v>299</v>
      </c>
      <c r="G18" s="1120" t="s">
        <v>300</v>
      </c>
      <c r="H18" s="968"/>
      <c r="J18" s="494"/>
      <c r="K18" s="1004"/>
      <c r="L18" s="483"/>
      <c r="M18" s="494"/>
      <c r="N18" s="494"/>
      <c r="O18" s="494"/>
      <c r="P18" s="494"/>
      <c r="Q18" s="494"/>
      <c r="R18" s="494"/>
      <c r="S18" s="492"/>
      <c r="T18" s="492"/>
      <c r="U18" s="492"/>
      <c r="V18" s="492"/>
      <c r="W18" s="492"/>
      <c r="X18" s="492"/>
      <c r="Y18" s="492"/>
      <c r="Z18" s="492"/>
      <c r="AA18" s="492"/>
      <c r="AB18" s="492"/>
      <c r="AC18" s="492"/>
      <c r="AD18" s="492"/>
      <c r="AE18" s="492"/>
      <c r="AF18" s="492"/>
      <c r="AG18" s="492"/>
      <c r="AH18" s="492"/>
      <c r="AI18" s="492"/>
      <c r="AJ18" s="492"/>
      <c r="AK18" s="492"/>
      <c r="AL18" s="492"/>
      <c r="AM18" s="496"/>
      <c r="AN18" s="496"/>
      <c r="AO18" s="496"/>
      <c r="AP18" s="496"/>
      <c r="AQ18" s="496"/>
      <c r="AR18" s="496"/>
      <c r="AS18" s="496"/>
      <c r="AT18" s="496"/>
      <c r="AU18" s="496"/>
      <c r="AV18" s="496"/>
      <c r="AW18" s="496"/>
      <c r="AX18" s="496"/>
      <c r="AY18" s="496"/>
      <c r="AZ18" s="496"/>
      <c r="BA18" s="496"/>
      <c r="BB18" s="496"/>
      <c r="BC18" s="496"/>
      <c r="BD18" s="496"/>
      <c r="BE18" s="496"/>
      <c r="BF18" s="496"/>
      <c r="BG18" s="496"/>
      <c r="BH18" s="496"/>
      <c r="BI18" s="496"/>
      <c r="BJ18" s="496"/>
      <c r="BK18" s="496"/>
      <c r="BL18" s="496"/>
      <c r="BM18" s="496"/>
      <c r="BN18" s="496"/>
      <c r="BO18" s="496"/>
      <c r="BP18" s="496"/>
      <c r="BQ18" s="496"/>
      <c r="BR18" s="496"/>
      <c r="BS18" s="496"/>
      <c r="BT18" s="496"/>
      <c r="BU18" s="496"/>
      <c r="BV18" s="496"/>
      <c r="BW18" s="496"/>
      <c r="BX18" s="496"/>
      <c r="BY18" s="496"/>
      <c r="BZ18" s="496"/>
      <c r="CA18" s="496"/>
    </row>
    <row r="19" spans="1:252" s="792" customFormat="1" ht="12.75" x14ac:dyDescent="0.2">
      <c r="A19" s="1094">
        <v>1</v>
      </c>
      <c r="B19" s="947"/>
      <c r="C19" s="948" t="s">
        <v>1615</v>
      </c>
      <c r="D19" s="1068"/>
      <c r="E19" s="1024"/>
      <c r="F19" s="1024"/>
      <c r="G19" s="949"/>
      <c r="H19" s="969"/>
      <c r="J19" s="793"/>
      <c r="K19" s="794"/>
      <c r="L19" s="795"/>
      <c r="M19" s="793"/>
      <c r="N19" s="793"/>
      <c r="O19" s="793"/>
      <c r="P19" s="793"/>
      <c r="Q19" s="793"/>
      <c r="R19" s="793"/>
      <c r="S19" s="793"/>
      <c r="T19" s="793"/>
      <c r="U19" s="793"/>
      <c r="V19" s="793"/>
      <c r="W19" s="793"/>
      <c r="X19" s="793"/>
      <c r="Y19" s="793"/>
      <c r="Z19" s="793"/>
      <c r="AA19" s="793"/>
      <c r="AB19" s="793"/>
      <c r="AC19" s="793"/>
      <c r="AD19" s="793"/>
      <c r="AE19" s="793"/>
      <c r="AF19" s="793"/>
      <c r="AG19" s="793"/>
      <c r="AH19" s="793"/>
      <c r="AI19" s="793"/>
      <c r="AJ19" s="793"/>
      <c r="AK19" s="793"/>
      <c r="AL19" s="793"/>
      <c r="AM19" s="796"/>
      <c r="AN19" s="796"/>
      <c r="AO19" s="796"/>
      <c r="AP19" s="796"/>
      <c r="AQ19" s="796"/>
      <c r="AR19" s="796"/>
      <c r="AS19" s="796"/>
      <c r="AT19" s="796"/>
      <c r="AU19" s="796"/>
      <c r="AV19" s="796"/>
      <c r="AW19" s="796"/>
      <c r="AX19" s="796"/>
      <c r="AY19" s="796"/>
      <c r="AZ19" s="796"/>
      <c r="BA19" s="796"/>
      <c r="BB19" s="796"/>
      <c r="BC19" s="796"/>
      <c r="BD19" s="796"/>
      <c r="BE19" s="796"/>
      <c r="BF19" s="796"/>
      <c r="BG19" s="796"/>
      <c r="BH19" s="796"/>
      <c r="BI19" s="796"/>
      <c r="BJ19" s="796"/>
      <c r="BK19" s="796"/>
      <c r="BL19" s="796"/>
      <c r="BM19" s="796"/>
      <c r="BN19" s="796"/>
      <c r="BO19" s="796"/>
      <c r="BP19" s="796"/>
      <c r="BQ19" s="796"/>
      <c r="BR19" s="796"/>
      <c r="BS19" s="796"/>
      <c r="BT19" s="796"/>
      <c r="BU19" s="796"/>
      <c r="BV19" s="796"/>
      <c r="BW19" s="796"/>
      <c r="BX19" s="796"/>
      <c r="BY19" s="796"/>
      <c r="BZ19" s="796"/>
      <c r="CA19" s="796"/>
    </row>
    <row r="20" spans="1:252" s="481" customFormat="1" ht="12.75" x14ac:dyDescent="0.2">
      <c r="A20" s="1095"/>
      <c r="B20" s="1033">
        <v>11</v>
      </c>
      <c r="C20" s="1651" t="s">
        <v>9</v>
      </c>
      <c r="D20" s="1069"/>
      <c r="E20" s="1025"/>
      <c r="F20" s="1032"/>
      <c r="G20" s="956"/>
      <c r="H20" s="967"/>
      <c r="I20" s="485"/>
      <c r="J20" s="485"/>
      <c r="K20" s="807"/>
      <c r="L20" s="483"/>
      <c r="M20" s="485"/>
      <c r="N20" s="485"/>
      <c r="O20" s="485"/>
      <c r="P20" s="485"/>
      <c r="Q20" s="485"/>
      <c r="R20" s="485"/>
      <c r="S20" s="485"/>
      <c r="T20" s="485"/>
      <c r="U20" s="485"/>
      <c r="V20" s="485"/>
      <c r="W20" s="485"/>
      <c r="X20" s="485"/>
      <c r="Y20" s="485"/>
      <c r="Z20" s="485"/>
      <c r="AA20" s="485"/>
      <c r="AB20" s="485"/>
      <c r="AC20" s="485"/>
      <c r="AD20" s="485"/>
      <c r="AE20" s="485"/>
      <c r="AF20" s="485"/>
      <c r="AG20" s="485"/>
      <c r="AH20" s="485"/>
      <c r="AI20" s="485"/>
      <c r="AJ20" s="485"/>
      <c r="AK20" s="485"/>
      <c r="AL20" s="485"/>
      <c r="AM20" s="500"/>
      <c r="AN20" s="500"/>
      <c r="AO20" s="500"/>
      <c r="AP20" s="500"/>
      <c r="AQ20" s="500"/>
      <c r="AR20" s="500"/>
      <c r="AS20" s="500"/>
      <c r="AT20" s="500"/>
      <c r="AU20" s="500"/>
      <c r="AV20" s="500"/>
      <c r="AW20" s="500"/>
      <c r="AX20" s="500"/>
      <c r="AY20" s="500"/>
      <c r="AZ20" s="500"/>
      <c r="BA20" s="500"/>
      <c r="BB20" s="500"/>
      <c r="BC20" s="500"/>
      <c r="BD20" s="500"/>
      <c r="BE20" s="500"/>
      <c r="BF20" s="500"/>
      <c r="BG20" s="500"/>
      <c r="BH20" s="500"/>
      <c r="BI20" s="500"/>
      <c r="BJ20" s="500"/>
      <c r="BK20" s="500"/>
      <c r="BL20" s="500"/>
      <c r="BM20" s="500"/>
      <c r="BN20" s="500"/>
      <c r="BO20" s="500"/>
      <c r="BP20" s="500"/>
      <c r="BQ20" s="500"/>
      <c r="BR20" s="500"/>
      <c r="BS20" s="500"/>
      <c r="BT20" s="500"/>
      <c r="BU20" s="500"/>
      <c r="BV20" s="500"/>
      <c r="BW20" s="500"/>
      <c r="BX20" s="500"/>
      <c r="BY20" s="500"/>
      <c r="BZ20" s="500"/>
      <c r="CA20" s="500"/>
    </row>
    <row r="21" spans="1:252" s="522" customFormat="1" ht="28.5" customHeight="1" x14ac:dyDescent="0.2">
      <c r="A21" s="1096" t="s">
        <v>2063</v>
      </c>
      <c r="B21" s="1012" t="s">
        <v>2504</v>
      </c>
      <c r="C21" s="524" t="s">
        <v>372</v>
      </c>
      <c r="D21" s="1075" t="s">
        <v>2066</v>
      </c>
      <c r="E21" s="1057">
        <v>4</v>
      </c>
      <c r="F21" s="2022"/>
      <c r="G21" s="1121">
        <f>ROUND(E21*F21,2)</f>
        <v>0</v>
      </c>
      <c r="H21" s="1013"/>
      <c r="I21" s="1014"/>
      <c r="J21" s="1014"/>
      <c r="K21" s="1015"/>
      <c r="L21" s="1016"/>
      <c r="M21" s="1014"/>
      <c r="N21" s="1014"/>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4"/>
      <c r="AL21" s="1014"/>
      <c r="AM21" s="1017"/>
      <c r="AN21" s="1017"/>
      <c r="AO21" s="1017"/>
      <c r="AP21" s="1017"/>
      <c r="AQ21" s="1017"/>
      <c r="AR21" s="1017"/>
      <c r="AS21" s="1017"/>
      <c r="AT21" s="1017"/>
      <c r="AU21" s="1017"/>
      <c r="AV21" s="1017"/>
      <c r="AW21" s="1017"/>
      <c r="AX21" s="1017"/>
      <c r="AY21" s="1017"/>
      <c r="AZ21" s="1017"/>
      <c r="BA21" s="1017"/>
      <c r="BB21" s="1017"/>
      <c r="BC21" s="1017"/>
      <c r="BD21" s="1017"/>
      <c r="BE21" s="1017"/>
      <c r="BF21" s="1017"/>
      <c r="BG21" s="1017"/>
      <c r="BH21" s="1017"/>
      <c r="BI21" s="1017"/>
      <c r="BJ21" s="1017"/>
      <c r="BK21" s="1017"/>
      <c r="BL21" s="1017"/>
      <c r="BM21" s="1017"/>
      <c r="BN21" s="1017"/>
      <c r="BO21" s="1017"/>
      <c r="BP21" s="1017"/>
      <c r="BQ21" s="1017"/>
      <c r="BR21" s="1017"/>
      <c r="BS21" s="1017"/>
      <c r="BT21" s="1017"/>
      <c r="BU21" s="1017"/>
      <c r="BV21" s="1017"/>
      <c r="BW21" s="1017"/>
      <c r="BX21" s="1017"/>
      <c r="BY21" s="1017"/>
      <c r="BZ21" s="1017"/>
      <c r="CA21" s="1017"/>
    </row>
    <row r="22" spans="1:252" s="1018" customFormat="1" ht="25.5" x14ac:dyDescent="0.2">
      <c r="A22" s="1096" t="s">
        <v>2067</v>
      </c>
      <c r="B22" s="1036" t="s">
        <v>2282</v>
      </c>
      <c r="C22" s="1034" t="s">
        <v>2283</v>
      </c>
      <c r="D22" s="1037" t="s">
        <v>2066</v>
      </c>
      <c r="E22" s="1035">
        <v>8</v>
      </c>
      <c r="F22" s="2022"/>
      <c r="G22" s="1121">
        <f t="shared" ref="G22:G28" si="0">ROUND(E22*F22,2)</f>
        <v>0</v>
      </c>
    </row>
    <row r="23" spans="1:252" s="1018" customFormat="1" ht="12.75" x14ac:dyDescent="0.2">
      <c r="A23" s="1095"/>
      <c r="B23" s="1033">
        <v>12</v>
      </c>
      <c r="C23" s="1651" t="s">
        <v>19</v>
      </c>
      <c r="D23" s="1069"/>
      <c r="E23" s="1059"/>
      <c r="F23" s="2023"/>
      <c r="G23" s="1148"/>
    </row>
    <row r="24" spans="1:252" s="1018" customFormat="1" ht="51" x14ac:dyDescent="0.2">
      <c r="A24" s="1097" t="s">
        <v>2063</v>
      </c>
      <c r="B24" s="1036" t="s">
        <v>2288</v>
      </c>
      <c r="C24" s="1034" t="s">
        <v>2505</v>
      </c>
      <c r="D24" s="1037" t="s">
        <v>2078</v>
      </c>
      <c r="E24" s="1035">
        <v>40</v>
      </c>
      <c r="F24" s="2022"/>
      <c r="G24" s="1121">
        <f t="shared" si="0"/>
        <v>0</v>
      </c>
    </row>
    <row r="25" spans="1:252" s="1018" customFormat="1" ht="38.25" x14ac:dyDescent="0.2">
      <c r="A25" s="1097" t="s">
        <v>2067</v>
      </c>
      <c r="B25" s="1036" t="s">
        <v>2506</v>
      </c>
      <c r="C25" s="1034" t="s">
        <v>2507</v>
      </c>
      <c r="D25" s="1037" t="s">
        <v>2072</v>
      </c>
      <c r="E25" s="1035">
        <v>5</v>
      </c>
      <c r="F25" s="2022"/>
      <c r="G25" s="1121">
        <f t="shared" si="0"/>
        <v>0</v>
      </c>
    </row>
    <row r="26" spans="1:252" s="1018" customFormat="1" ht="12.75" x14ac:dyDescent="0.2">
      <c r="A26" s="1095"/>
      <c r="B26" s="1033">
        <v>13</v>
      </c>
      <c r="C26" s="1651" t="s">
        <v>33</v>
      </c>
      <c r="D26" s="1069"/>
      <c r="E26" s="1059"/>
      <c r="F26" s="2023"/>
      <c r="G26" s="1148"/>
    </row>
    <row r="27" spans="1:252" s="1018" customFormat="1" ht="12.75" x14ac:dyDescent="0.2">
      <c r="A27" s="1097" t="s">
        <v>2063</v>
      </c>
      <c r="B27" s="1036" t="s">
        <v>2303</v>
      </c>
      <c r="C27" s="1034" t="s">
        <v>914</v>
      </c>
      <c r="D27" s="1037" t="s">
        <v>2066</v>
      </c>
      <c r="E27" s="1035">
        <v>3</v>
      </c>
      <c r="F27" s="2022"/>
      <c r="G27" s="1121">
        <f t="shared" si="0"/>
        <v>0</v>
      </c>
    </row>
    <row r="28" spans="1:252" s="1018" customFormat="1" ht="12.75" x14ac:dyDescent="0.2">
      <c r="A28" s="1097" t="s">
        <v>2067</v>
      </c>
      <c r="B28" s="1036" t="s">
        <v>2304</v>
      </c>
      <c r="C28" s="1034" t="s">
        <v>2305</v>
      </c>
      <c r="D28" s="1037" t="s">
        <v>2066</v>
      </c>
      <c r="E28" s="1035">
        <v>3</v>
      </c>
      <c r="F28" s="2022"/>
      <c r="G28" s="1121">
        <f t="shared" si="0"/>
        <v>0</v>
      </c>
    </row>
    <row r="29" spans="1:252" s="1018" customFormat="1" ht="12.75" x14ac:dyDescent="0.2">
      <c r="A29" s="1094">
        <v>1</v>
      </c>
      <c r="B29" s="947"/>
      <c r="C29" s="948" t="s">
        <v>1636</v>
      </c>
      <c r="D29" s="1068"/>
      <c r="E29" s="1024"/>
      <c r="F29" s="1024"/>
      <c r="G29" s="949">
        <f>SUM(G21:G28)</f>
        <v>0</v>
      </c>
    </row>
    <row r="30" spans="1:252" s="1018" customFormat="1" ht="12.75" x14ac:dyDescent="0.2">
      <c r="A30" s="1098"/>
      <c r="D30" s="1085"/>
      <c r="E30" s="1026"/>
      <c r="F30" s="1026"/>
      <c r="G30" s="1122"/>
    </row>
    <row r="31" spans="1:252" s="792" customFormat="1" ht="12.75" x14ac:dyDescent="0.2">
      <c r="A31" s="1094">
        <v>2</v>
      </c>
      <c r="B31" s="947"/>
      <c r="C31" s="948" t="s">
        <v>40</v>
      </c>
      <c r="D31" s="1068"/>
      <c r="E31" s="1024"/>
      <c r="F31" s="1024"/>
      <c r="G31" s="949"/>
      <c r="H31" s="969"/>
      <c r="J31" s="793"/>
      <c r="K31" s="794"/>
      <c r="L31" s="795"/>
      <c r="M31" s="793"/>
      <c r="N31" s="793"/>
      <c r="O31" s="793"/>
      <c r="P31" s="793"/>
      <c r="Q31" s="793"/>
      <c r="R31" s="793"/>
      <c r="S31" s="793"/>
      <c r="T31" s="793"/>
      <c r="U31" s="793"/>
      <c r="V31" s="793"/>
      <c r="W31" s="793"/>
      <c r="X31" s="793"/>
      <c r="Y31" s="793"/>
      <c r="Z31" s="793"/>
      <c r="AA31" s="793"/>
      <c r="AB31" s="793"/>
      <c r="AC31" s="793"/>
      <c r="AD31" s="793"/>
      <c r="AE31" s="793"/>
      <c r="AF31" s="793"/>
      <c r="AG31" s="793"/>
      <c r="AH31" s="793"/>
      <c r="AI31" s="793"/>
      <c r="AJ31" s="793"/>
      <c r="AK31" s="793"/>
      <c r="AL31" s="793"/>
      <c r="AM31" s="796"/>
      <c r="AN31" s="796"/>
      <c r="AO31" s="796"/>
      <c r="AP31" s="796"/>
      <c r="AQ31" s="796"/>
      <c r="AR31" s="796"/>
      <c r="AS31" s="796"/>
      <c r="AT31" s="796"/>
      <c r="AU31" s="796"/>
      <c r="AV31" s="796"/>
      <c r="AW31" s="796"/>
      <c r="AX31" s="796"/>
      <c r="AY31" s="796"/>
      <c r="AZ31" s="796"/>
      <c r="BA31" s="796"/>
      <c r="BB31" s="796"/>
      <c r="BC31" s="796"/>
      <c r="BD31" s="796"/>
      <c r="BE31" s="796"/>
      <c r="BF31" s="796"/>
      <c r="BG31" s="796"/>
      <c r="BH31" s="796"/>
      <c r="BI31" s="796"/>
      <c r="BJ31" s="796"/>
      <c r="BK31" s="796"/>
      <c r="BL31" s="796"/>
      <c r="BM31" s="796"/>
      <c r="BN31" s="796"/>
      <c r="BO31" s="796"/>
      <c r="BP31" s="796"/>
      <c r="BQ31" s="796"/>
      <c r="BR31" s="796"/>
      <c r="BS31" s="796"/>
      <c r="BT31" s="796"/>
      <c r="BU31" s="796"/>
      <c r="BV31" s="796"/>
      <c r="BW31" s="796"/>
      <c r="BX31" s="796"/>
      <c r="BY31" s="796"/>
      <c r="BZ31" s="796"/>
      <c r="CA31" s="796"/>
    </row>
    <row r="32" spans="1:252" s="481" customFormat="1" ht="12.75" x14ac:dyDescent="0.2">
      <c r="A32" s="1095"/>
      <c r="B32" s="1033">
        <v>21</v>
      </c>
      <c r="C32" s="1651" t="s">
        <v>42</v>
      </c>
      <c r="D32" s="1069"/>
      <c r="E32" s="1025"/>
      <c r="F32" s="1032"/>
      <c r="G32" s="956"/>
      <c r="H32" s="967"/>
      <c r="I32" s="485"/>
      <c r="J32" s="485"/>
      <c r="K32" s="807"/>
      <c r="L32" s="483"/>
      <c r="M32" s="485"/>
      <c r="N32" s="485"/>
      <c r="O32" s="485"/>
      <c r="P32" s="485"/>
      <c r="Q32" s="485"/>
      <c r="R32" s="485"/>
      <c r="S32" s="485"/>
      <c r="T32" s="485"/>
      <c r="U32" s="485"/>
      <c r="V32" s="485"/>
      <c r="W32" s="485"/>
      <c r="X32" s="485"/>
      <c r="Y32" s="485"/>
      <c r="Z32" s="485"/>
      <c r="AA32" s="485"/>
      <c r="AB32" s="485"/>
      <c r="AC32" s="485"/>
      <c r="AD32" s="485"/>
      <c r="AE32" s="485"/>
      <c r="AF32" s="485"/>
      <c r="AG32" s="485"/>
      <c r="AH32" s="485"/>
      <c r="AI32" s="485"/>
      <c r="AJ32" s="485"/>
      <c r="AK32" s="485"/>
      <c r="AL32" s="485"/>
      <c r="AM32" s="500"/>
      <c r="AN32" s="500"/>
      <c r="AO32" s="500"/>
      <c r="AP32" s="500"/>
      <c r="AQ32" s="500"/>
      <c r="AR32" s="500"/>
      <c r="AS32" s="500"/>
      <c r="AT32" s="500"/>
      <c r="AU32" s="500"/>
      <c r="AV32" s="500"/>
      <c r="AW32" s="500"/>
      <c r="AX32" s="500"/>
      <c r="AY32" s="500"/>
      <c r="AZ32" s="500"/>
      <c r="BA32" s="500"/>
      <c r="BB32" s="500"/>
      <c r="BC32" s="500"/>
      <c r="BD32" s="500"/>
      <c r="BE32" s="500"/>
      <c r="BF32" s="500"/>
      <c r="BG32" s="500"/>
      <c r="BH32" s="500"/>
      <c r="BI32" s="500"/>
      <c r="BJ32" s="500"/>
      <c r="BK32" s="500"/>
      <c r="BL32" s="500"/>
      <c r="BM32" s="500"/>
      <c r="BN32" s="500"/>
      <c r="BO32" s="500"/>
      <c r="BP32" s="500"/>
      <c r="BQ32" s="500"/>
      <c r="BR32" s="500"/>
      <c r="BS32" s="500"/>
      <c r="BT32" s="500"/>
      <c r="BU32" s="500"/>
      <c r="BV32" s="500"/>
      <c r="BW32" s="500"/>
      <c r="BX32" s="500"/>
      <c r="BY32" s="500"/>
      <c r="BZ32" s="500"/>
      <c r="CA32" s="500"/>
    </row>
    <row r="33" spans="1:79" s="522" customFormat="1" ht="51" x14ac:dyDescent="0.2">
      <c r="A33" s="1096" t="s">
        <v>2063</v>
      </c>
      <c r="B33" s="1012" t="s">
        <v>2310</v>
      </c>
      <c r="C33" s="524" t="s">
        <v>2475</v>
      </c>
      <c r="D33" s="1075" t="s">
        <v>2072</v>
      </c>
      <c r="E33" s="1057">
        <v>9</v>
      </c>
      <c r="F33" s="2022"/>
      <c r="G33" s="1121">
        <f t="shared" ref="G33" si="1">ROUND(E33*F33,2)</f>
        <v>0</v>
      </c>
      <c r="H33" s="1013"/>
      <c r="I33" s="1014"/>
      <c r="J33" s="1014"/>
      <c r="K33" s="1015"/>
      <c r="L33" s="1016"/>
      <c r="M33" s="1014"/>
      <c r="N33" s="1014"/>
      <c r="O33" s="1014"/>
      <c r="P33" s="1014"/>
      <c r="Q33" s="1014"/>
      <c r="R33" s="1014"/>
      <c r="S33" s="1014"/>
      <c r="T33" s="1014"/>
      <c r="U33" s="1014"/>
      <c r="V33" s="1014"/>
      <c r="W33" s="1014"/>
      <c r="X33" s="1014"/>
      <c r="Y33" s="1014"/>
      <c r="Z33" s="1014"/>
      <c r="AA33" s="1014"/>
      <c r="AB33" s="1014"/>
      <c r="AC33" s="1014"/>
      <c r="AD33" s="1014"/>
      <c r="AE33" s="1014"/>
      <c r="AF33" s="1014"/>
      <c r="AG33" s="1014"/>
      <c r="AH33" s="1014"/>
      <c r="AI33" s="1014"/>
      <c r="AJ33" s="1014"/>
      <c r="AK33" s="1014"/>
      <c r="AL33" s="1014"/>
      <c r="AM33" s="1017"/>
      <c r="AN33" s="1017"/>
      <c r="AO33" s="1017"/>
      <c r="AP33" s="1017"/>
      <c r="AQ33" s="1017"/>
      <c r="AR33" s="1017"/>
      <c r="AS33" s="1017"/>
      <c r="AT33" s="1017"/>
      <c r="AU33" s="1017"/>
      <c r="AV33" s="1017"/>
      <c r="AW33" s="1017"/>
      <c r="AX33" s="1017"/>
      <c r="AY33" s="1017"/>
      <c r="AZ33" s="1017"/>
      <c r="BA33" s="1017"/>
      <c r="BB33" s="1017"/>
      <c r="BC33" s="1017"/>
      <c r="BD33" s="1017"/>
      <c r="BE33" s="1017"/>
      <c r="BF33" s="1017"/>
      <c r="BG33" s="1017"/>
      <c r="BH33" s="1017"/>
      <c r="BI33" s="1017"/>
      <c r="BJ33" s="1017"/>
      <c r="BK33" s="1017"/>
      <c r="BL33" s="1017"/>
      <c r="BM33" s="1017"/>
      <c r="BN33" s="1017"/>
      <c r="BO33" s="1017"/>
      <c r="BP33" s="1017"/>
      <c r="BQ33" s="1017"/>
      <c r="BR33" s="1017"/>
      <c r="BS33" s="1017"/>
      <c r="BT33" s="1017"/>
      <c r="BU33" s="1017"/>
      <c r="BV33" s="1017"/>
      <c r="BW33" s="1017"/>
      <c r="BX33" s="1017"/>
      <c r="BY33" s="1017"/>
      <c r="BZ33" s="1017"/>
      <c r="CA33" s="1017"/>
    </row>
    <row r="34" spans="1:79" s="522" customFormat="1" ht="51" x14ac:dyDescent="0.2">
      <c r="A34" s="1686" t="s">
        <v>2067</v>
      </c>
      <c r="B34" s="1701" t="s">
        <v>2508</v>
      </c>
      <c r="C34" s="1702" t="s">
        <v>2509</v>
      </c>
      <c r="D34" s="1703" t="s">
        <v>2072</v>
      </c>
      <c r="E34" s="1704">
        <v>67</v>
      </c>
      <c r="F34" s="2022"/>
      <c r="G34" s="1121">
        <f t="shared" ref="G34:G44" si="2">ROUND(E34*F34,2)</f>
        <v>0</v>
      </c>
      <c r="H34" s="1013"/>
      <c r="I34" s="1014"/>
      <c r="J34" s="1014"/>
      <c r="K34" s="1015"/>
      <c r="L34" s="1016"/>
      <c r="M34" s="1014"/>
      <c r="N34" s="1014"/>
      <c r="O34" s="1014"/>
      <c r="P34" s="1014"/>
      <c r="Q34" s="1014"/>
      <c r="R34" s="1014"/>
      <c r="S34" s="1014"/>
      <c r="T34" s="1014"/>
      <c r="U34" s="1014"/>
      <c r="V34" s="1014"/>
      <c r="W34" s="1014"/>
      <c r="X34" s="1014"/>
      <c r="Y34" s="1014"/>
      <c r="Z34" s="1014"/>
      <c r="AA34" s="1014"/>
      <c r="AB34" s="1014"/>
      <c r="AC34" s="1014"/>
      <c r="AD34" s="1014"/>
      <c r="AE34" s="1014"/>
      <c r="AF34" s="1014"/>
      <c r="AG34" s="1014"/>
      <c r="AH34" s="1014"/>
      <c r="AI34" s="1014"/>
      <c r="AJ34" s="1014"/>
      <c r="AK34" s="1014"/>
      <c r="AL34" s="1014"/>
      <c r="AM34" s="1017"/>
      <c r="AN34" s="1017"/>
      <c r="AO34" s="1017"/>
      <c r="AP34" s="1017"/>
      <c r="AQ34" s="1017"/>
      <c r="AR34" s="1017"/>
      <c r="AS34" s="1017"/>
      <c r="AT34" s="1017"/>
      <c r="AU34" s="1017"/>
      <c r="AV34" s="1017"/>
      <c r="AW34" s="1017"/>
      <c r="AX34" s="1017"/>
      <c r="AY34" s="1017"/>
      <c r="AZ34" s="1017"/>
      <c r="BA34" s="1017"/>
      <c r="BB34" s="1017"/>
      <c r="BC34" s="1017"/>
      <c r="BD34" s="1017"/>
      <c r="BE34" s="1017"/>
      <c r="BF34" s="1017"/>
      <c r="BG34" s="1017"/>
      <c r="BH34" s="1017"/>
      <c r="BI34" s="1017"/>
      <c r="BJ34" s="1017"/>
      <c r="BK34" s="1017"/>
      <c r="BL34" s="1017"/>
      <c r="BM34" s="1017"/>
      <c r="BN34" s="1017"/>
      <c r="BO34" s="1017"/>
      <c r="BP34" s="1017"/>
      <c r="BQ34" s="1017"/>
      <c r="BR34" s="1017"/>
      <c r="BS34" s="1017"/>
      <c r="BT34" s="1017"/>
      <c r="BU34" s="1017"/>
      <c r="BV34" s="1017"/>
      <c r="BW34" s="1017"/>
      <c r="BX34" s="1017"/>
      <c r="BY34" s="1017"/>
      <c r="BZ34" s="1017"/>
      <c r="CA34" s="1017"/>
    </row>
    <row r="35" spans="1:79" s="522" customFormat="1" ht="12.75" x14ac:dyDescent="0.2">
      <c r="A35" s="1095"/>
      <c r="B35" s="1033">
        <v>22</v>
      </c>
      <c r="C35" s="1663" t="s">
        <v>49</v>
      </c>
      <c r="D35" s="1069"/>
      <c r="E35" s="1025"/>
      <c r="F35" s="2023"/>
      <c r="G35" s="1148"/>
      <c r="H35" s="1013"/>
      <c r="I35" s="1014"/>
      <c r="J35" s="1014"/>
      <c r="K35" s="1015"/>
      <c r="L35" s="1016"/>
      <c r="M35" s="1014"/>
      <c r="N35" s="1014"/>
      <c r="O35" s="1014"/>
      <c r="P35" s="1014"/>
      <c r="Q35" s="1014"/>
      <c r="R35" s="1014"/>
      <c r="S35" s="1014"/>
      <c r="T35" s="1014"/>
      <c r="U35" s="1014"/>
      <c r="V35" s="1014"/>
      <c r="W35" s="1014"/>
      <c r="X35" s="1014"/>
      <c r="Y35" s="1014"/>
      <c r="Z35" s="1014"/>
      <c r="AA35" s="1014"/>
      <c r="AB35" s="1014"/>
      <c r="AC35" s="1014"/>
      <c r="AD35" s="1014"/>
      <c r="AE35" s="1014"/>
      <c r="AF35" s="1014"/>
      <c r="AG35" s="1014"/>
      <c r="AH35" s="1014"/>
      <c r="AI35" s="1014"/>
      <c r="AJ35" s="1014"/>
      <c r="AK35" s="1014"/>
      <c r="AL35" s="1014"/>
      <c r="AM35" s="1017"/>
      <c r="AN35" s="1017"/>
      <c r="AO35" s="1017"/>
      <c r="AP35" s="1017"/>
      <c r="AQ35" s="1017"/>
      <c r="AR35" s="1017"/>
      <c r="AS35" s="1017"/>
      <c r="AT35" s="1017"/>
      <c r="AU35" s="1017"/>
      <c r="AV35" s="1017"/>
      <c r="AW35" s="1017"/>
      <c r="AX35" s="1017"/>
      <c r="AY35" s="1017"/>
      <c r="AZ35" s="1017"/>
      <c r="BA35" s="1017"/>
      <c r="BB35" s="1017"/>
      <c r="BC35" s="1017"/>
      <c r="BD35" s="1017"/>
      <c r="BE35" s="1017"/>
      <c r="BF35" s="1017"/>
      <c r="BG35" s="1017"/>
      <c r="BH35" s="1017"/>
      <c r="BI35" s="1017"/>
      <c r="BJ35" s="1017"/>
      <c r="BK35" s="1017"/>
      <c r="BL35" s="1017"/>
      <c r="BM35" s="1017"/>
      <c r="BN35" s="1017"/>
      <c r="BO35" s="1017"/>
      <c r="BP35" s="1017"/>
      <c r="BQ35" s="1017"/>
      <c r="BR35" s="1017"/>
      <c r="BS35" s="1017"/>
      <c r="BT35" s="1017"/>
      <c r="BU35" s="1017"/>
      <c r="BV35" s="1017"/>
      <c r="BW35" s="1017"/>
      <c r="BX35" s="1017"/>
      <c r="BY35" s="1017"/>
      <c r="BZ35" s="1017"/>
      <c r="CA35" s="1017"/>
    </row>
    <row r="36" spans="1:79" s="522" customFormat="1" ht="38.25" x14ac:dyDescent="0.2">
      <c r="A36" s="1686" t="s">
        <v>2063</v>
      </c>
      <c r="B36" s="1701" t="s">
        <v>2076</v>
      </c>
      <c r="C36" s="1702" t="s">
        <v>2510</v>
      </c>
      <c r="D36" s="1703" t="s">
        <v>2078</v>
      </c>
      <c r="E36" s="1704">
        <v>10</v>
      </c>
      <c r="F36" s="2022"/>
      <c r="G36" s="1121">
        <f t="shared" si="2"/>
        <v>0</v>
      </c>
      <c r="H36" s="1013"/>
      <c r="I36" s="1014"/>
      <c r="J36" s="1014"/>
      <c r="K36" s="1015"/>
      <c r="L36" s="1016"/>
      <c r="M36" s="1014"/>
      <c r="N36" s="1014"/>
      <c r="O36" s="1014"/>
      <c r="P36" s="1014"/>
      <c r="Q36" s="1014"/>
      <c r="R36" s="1014"/>
      <c r="S36" s="1014"/>
      <c r="T36" s="1014"/>
      <c r="U36" s="1014"/>
      <c r="V36" s="1014"/>
      <c r="W36" s="1014"/>
      <c r="X36" s="1014"/>
      <c r="Y36" s="1014"/>
      <c r="Z36" s="1014"/>
      <c r="AA36" s="1014"/>
      <c r="AB36" s="1014"/>
      <c r="AC36" s="1014"/>
      <c r="AD36" s="1014"/>
      <c r="AE36" s="1014"/>
      <c r="AF36" s="1014"/>
      <c r="AG36" s="1014"/>
      <c r="AH36" s="1014"/>
      <c r="AI36" s="1014"/>
      <c r="AJ36" s="1014"/>
      <c r="AK36" s="1014"/>
      <c r="AL36" s="1014"/>
      <c r="AM36" s="1017"/>
      <c r="AN36" s="1017"/>
      <c r="AO36" s="1017"/>
      <c r="AP36" s="1017"/>
      <c r="AQ36" s="1017"/>
      <c r="AR36" s="1017"/>
      <c r="AS36" s="1017"/>
      <c r="AT36" s="1017"/>
      <c r="AU36" s="1017"/>
      <c r="AV36" s="1017"/>
      <c r="AW36" s="1017"/>
      <c r="AX36" s="1017"/>
      <c r="AY36" s="1017"/>
      <c r="AZ36" s="1017"/>
      <c r="BA36" s="1017"/>
      <c r="BB36" s="1017"/>
      <c r="BC36" s="1017"/>
      <c r="BD36" s="1017"/>
      <c r="BE36" s="1017"/>
      <c r="BF36" s="1017"/>
      <c r="BG36" s="1017"/>
      <c r="BH36" s="1017"/>
      <c r="BI36" s="1017"/>
      <c r="BJ36" s="1017"/>
      <c r="BK36" s="1017"/>
      <c r="BL36" s="1017"/>
      <c r="BM36" s="1017"/>
      <c r="BN36" s="1017"/>
      <c r="BO36" s="1017"/>
      <c r="BP36" s="1017"/>
      <c r="BQ36" s="1017"/>
      <c r="BR36" s="1017"/>
      <c r="BS36" s="1017"/>
      <c r="BT36" s="1017"/>
      <c r="BU36" s="1017"/>
      <c r="BV36" s="1017"/>
      <c r="BW36" s="1017"/>
      <c r="BX36" s="1017"/>
      <c r="BY36" s="1017"/>
      <c r="BZ36" s="1017"/>
      <c r="CA36" s="1017"/>
    </row>
    <row r="37" spans="1:79" s="522" customFormat="1" ht="12.75" x14ac:dyDescent="0.2">
      <c r="A37" s="1095"/>
      <c r="B37" s="1033">
        <v>23</v>
      </c>
      <c r="C37" s="1663" t="s">
        <v>555</v>
      </c>
      <c r="D37" s="1069"/>
      <c r="E37" s="1025"/>
      <c r="F37" s="2023"/>
      <c r="G37" s="1148"/>
      <c r="H37" s="1013"/>
      <c r="I37" s="1014"/>
      <c r="J37" s="1014"/>
      <c r="K37" s="1015"/>
      <c r="L37" s="1016"/>
      <c r="M37" s="1014"/>
      <c r="N37" s="1014"/>
      <c r="O37" s="1014"/>
      <c r="P37" s="1014"/>
      <c r="Q37" s="1014"/>
      <c r="R37" s="1014"/>
      <c r="S37" s="1014"/>
      <c r="T37" s="1014"/>
      <c r="U37" s="1014"/>
      <c r="V37" s="1014"/>
      <c r="W37" s="1014"/>
      <c r="X37" s="1014"/>
      <c r="Y37" s="1014"/>
      <c r="Z37" s="1014"/>
      <c r="AA37" s="1014"/>
      <c r="AB37" s="1014"/>
      <c r="AC37" s="1014"/>
      <c r="AD37" s="1014"/>
      <c r="AE37" s="1014"/>
      <c r="AF37" s="1014"/>
      <c r="AG37" s="1014"/>
      <c r="AH37" s="1014"/>
      <c r="AI37" s="1014"/>
      <c r="AJ37" s="1014"/>
      <c r="AK37" s="1014"/>
      <c r="AL37" s="1014"/>
      <c r="AM37" s="1017"/>
      <c r="AN37" s="1017"/>
      <c r="AO37" s="1017"/>
      <c r="AP37" s="1017"/>
      <c r="AQ37" s="1017"/>
      <c r="AR37" s="1017"/>
      <c r="AS37" s="1017"/>
      <c r="AT37" s="1017"/>
      <c r="AU37" s="1017"/>
      <c r="AV37" s="1017"/>
      <c r="AW37" s="1017"/>
      <c r="AX37" s="1017"/>
      <c r="AY37" s="1017"/>
      <c r="AZ37" s="1017"/>
      <c r="BA37" s="1017"/>
      <c r="BB37" s="1017"/>
      <c r="BC37" s="1017"/>
      <c r="BD37" s="1017"/>
      <c r="BE37" s="1017"/>
      <c r="BF37" s="1017"/>
      <c r="BG37" s="1017"/>
      <c r="BH37" s="1017"/>
      <c r="BI37" s="1017"/>
      <c r="BJ37" s="1017"/>
      <c r="BK37" s="1017"/>
      <c r="BL37" s="1017"/>
      <c r="BM37" s="1017"/>
      <c r="BN37" s="1017"/>
      <c r="BO37" s="1017"/>
      <c r="BP37" s="1017"/>
      <c r="BQ37" s="1017"/>
      <c r="BR37" s="1017"/>
      <c r="BS37" s="1017"/>
      <c r="BT37" s="1017"/>
      <c r="BU37" s="1017"/>
      <c r="BV37" s="1017"/>
      <c r="BW37" s="1017"/>
      <c r="BX37" s="1017"/>
      <c r="BY37" s="1017"/>
      <c r="BZ37" s="1017"/>
      <c r="CA37" s="1017"/>
    </row>
    <row r="38" spans="1:79" s="522" customFormat="1" ht="51" x14ac:dyDescent="0.2">
      <c r="A38" s="1686" t="s">
        <v>2063</v>
      </c>
      <c r="B38" s="1701" t="s">
        <v>2511</v>
      </c>
      <c r="C38" s="1702" t="s">
        <v>2512</v>
      </c>
      <c r="D38" s="1703" t="s">
        <v>2072</v>
      </c>
      <c r="E38" s="1704">
        <v>7</v>
      </c>
      <c r="F38" s="2022"/>
      <c r="G38" s="1121">
        <f t="shared" si="2"/>
        <v>0</v>
      </c>
      <c r="H38" s="1013"/>
      <c r="I38" s="1014"/>
      <c r="J38" s="1014"/>
      <c r="K38" s="1015"/>
      <c r="L38" s="1016"/>
      <c r="M38" s="1014"/>
      <c r="N38" s="1014"/>
      <c r="O38" s="1014"/>
      <c r="P38" s="1014"/>
      <c r="Q38" s="1014"/>
      <c r="R38" s="1014"/>
      <c r="S38" s="1014"/>
      <c r="T38" s="1014"/>
      <c r="U38" s="1014"/>
      <c r="V38" s="1014"/>
      <c r="W38" s="1014"/>
      <c r="X38" s="1014"/>
      <c r="Y38" s="1014"/>
      <c r="Z38" s="1014"/>
      <c r="AA38" s="1014"/>
      <c r="AB38" s="1014"/>
      <c r="AC38" s="1014"/>
      <c r="AD38" s="1014"/>
      <c r="AE38" s="1014"/>
      <c r="AF38" s="1014"/>
      <c r="AG38" s="1014"/>
      <c r="AH38" s="1014"/>
      <c r="AI38" s="1014"/>
      <c r="AJ38" s="1014"/>
      <c r="AK38" s="1014"/>
      <c r="AL38" s="1014"/>
      <c r="AM38" s="1017"/>
      <c r="AN38" s="1017"/>
      <c r="AO38" s="1017"/>
      <c r="AP38" s="1017"/>
      <c r="AQ38" s="1017"/>
      <c r="AR38" s="1017"/>
      <c r="AS38" s="1017"/>
      <c r="AT38" s="1017"/>
      <c r="AU38" s="1017"/>
      <c r="AV38" s="1017"/>
      <c r="AW38" s="1017"/>
      <c r="AX38" s="1017"/>
      <c r="AY38" s="1017"/>
      <c r="AZ38" s="1017"/>
      <c r="BA38" s="1017"/>
      <c r="BB38" s="1017"/>
      <c r="BC38" s="1017"/>
      <c r="BD38" s="1017"/>
      <c r="BE38" s="1017"/>
      <c r="BF38" s="1017"/>
      <c r="BG38" s="1017"/>
      <c r="BH38" s="1017"/>
      <c r="BI38" s="1017"/>
      <c r="BJ38" s="1017"/>
      <c r="BK38" s="1017"/>
      <c r="BL38" s="1017"/>
      <c r="BM38" s="1017"/>
      <c r="BN38" s="1017"/>
      <c r="BO38" s="1017"/>
      <c r="BP38" s="1017"/>
      <c r="BQ38" s="1017"/>
      <c r="BR38" s="1017"/>
      <c r="BS38" s="1017"/>
      <c r="BT38" s="1017"/>
      <c r="BU38" s="1017"/>
      <c r="BV38" s="1017"/>
      <c r="BW38" s="1017"/>
      <c r="BX38" s="1017"/>
      <c r="BY38" s="1017"/>
      <c r="BZ38" s="1017"/>
      <c r="CA38" s="1017"/>
    </row>
    <row r="39" spans="1:79" s="522" customFormat="1" ht="63.75" x14ac:dyDescent="0.2">
      <c r="A39" s="1686" t="s">
        <v>2067</v>
      </c>
      <c r="B39" s="1701" t="s">
        <v>2318</v>
      </c>
      <c r="C39" s="1702" t="s">
        <v>2513</v>
      </c>
      <c r="D39" s="1703" t="s">
        <v>2072</v>
      </c>
      <c r="E39" s="1704">
        <v>67</v>
      </c>
      <c r="F39" s="2022"/>
      <c r="G39" s="1121">
        <f t="shared" si="2"/>
        <v>0</v>
      </c>
      <c r="H39" s="1013"/>
      <c r="I39" s="1014"/>
      <c r="J39" s="1014"/>
      <c r="K39" s="1015"/>
      <c r="L39" s="1016"/>
      <c r="M39" s="1014"/>
      <c r="N39" s="1014"/>
      <c r="O39" s="1014"/>
      <c r="P39" s="1014"/>
      <c r="Q39" s="1014"/>
      <c r="R39" s="1014"/>
      <c r="S39" s="1014"/>
      <c r="T39" s="1014"/>
      <c r="U39" s="1014"/>
      <c r="V39" s="1014"/>
      <c r="W39" s="1014"/>
      <c r="X39" s="1014"/>
      <c r="Y39" s="1014"/>
      <c r="Z39" s="1014"/>
      <c r="AA39" s="1014"/>
      <c r="AB39" s="1014"/>
      <c r="AC39" s="1014"/>
      <c r="AD39" s="1014"/>
      <c r="AE39" s="1014"/>
      <c r="AF39" s="1014"/>
      <c r="AG39" s="1014"/>
      <c r="AH39" s="1014"/>
      <c r="AI39" s="1014"/>
      <c r="AJ39" s="1014"/>
      <c r="AK39" s="1014"/>
      <c r="AL39" s="1014"/>
      <c r="AM39" s="1017"/>
      <c r="AN39" s="1017"/>
      <c r="AO39" s="1017"/>
      <c r="AP39" s="1017"/>
      <c r="AQ39" s="1017"/>
      <c r="AR39" s="1017"/>
      <c r="AS39" s="1017"/>
      <c r="AT39" s="1017"/>
      <c r="AU39" s="1017"/>
      <c r="AV39" s="1017"/>
      <c r="AW39" s="1017"/>
      <c r="AX39" s="1017"/>
      <c r="AY39" s="1017"/>
      <c r="AZ39" s="1017"/>
      <c r="BA39" s="1017"/>
      <c r="BB39" s="1017"/>
      <c r="BC39" s="1017"/>
      <c r="BD39" s="1017"/>
      <c r="BE39" s="1017"/>
      <c r="BF39" s="1017"/>
      <c r="BG39" s="1017"/>
      <c r="BH39" s="1017"/>
      <c r="BI39" s="1017"/>
      <c r="BJ39" s="1017"/>
      <c r="BK39" s="1017"/>
      <c r="BL39" s="1017"/>
      <c r="BM39" s="1017"/>
      <c r="BN39" s="1017"/>
      <c r="BO39" s="1017"/>
      <c r="BP39" s="1017"/>
      <c r="BQ39" s="1017"/>
      <c r="BR39" s="1017"/>
      <c r="BS39" s="1017"/>
      <c r="BT39" s="1017"/>
      <c r="BU39" s="1017"/>
      <c r="BV39" s="1017"/>
      <c r="BW39" s="1017"/>
      <c r="BX39" s="1017"/>
      <c r="BY39" s="1017"/>
      <c r="BZ39" s="1017"/>
      <c r="CA39" s="1017"/>
    </row>
    <row r="40" spans="1:79" s="522" customFormat="1" ht="51" x14ac:dyDescent="0.2">
      <c r="A40" s="1686" t="s">
        <v>2074</v>
      </c>
      <c r="B40" s="1701" t="s">
        <v>2514</v>
      </c>
      <c r="C40" s="1702" t="s">
        <v>2515</v>
      </c>
      <c r="D40" s="1703" t="s">
        <v>2072</v>
      </c>
      <c r="E40" s="1704">
        <v>12</v>
      </c>
      <c r="F40" s="2022"/>
      <c r="G40" s="1121">
        <f t="shared" si="2"/>
        <v>0</v>
      </c>
      <c r="H40" s="1013"/>
      <c r="I40" s="1014"/>
      <c r="J40" s="1014"/>
      <c r="K40" s="1015"/>
      <c r="L40" s="1016"/>
      <c r="M40" s="1014"/>
      <c r="N40" s="1014"/>
      <c r="O40" s="1014"/>
      <c r="P40" s="1014"/>
      <c r="Q40" s="1014"/>
      <c r="R40" s="1014"/>
      <c r="S40" s="1014"/>
      <c r="T40" s="1014"/>
      <c r="U40" s="1014"/>
      <c r="V40" s="1014"/>
      <c r="W40" s="1014"/>
      <c r="X40" s="1014"/>
      <c r="Y40" s="1014"/>
      <c r="Z40" s="1014"/>
      <c r="AA40" s="1014"/>
      <c r="AB40" s="1014"/>
      <c r="AC40" s="1014"/>
      <c r="AD40" s="1014"/>
      <c r="AE40" s="1014"/>
      <c r="AF40" s="1014"/>
      <c r="AG40" s="1014"/>
      <c r="AH40" s="1014"/>
      <c r="AI40" s="1014"/>
      <c r="AJ40" s="1014"/>
      <c r="AK40" s="1014"/>
      <c r="AL40" s="1014"/>
      <c r="AM40" s="1017"/>
      <c r="AN40" s="1017"/>
      <c r="AO40" s="1017"/>
      <c r="AP40" s="1017"/>
      <c r="AQ40" s="1017"/>
      <c r="AR40" s="1017"/>
      <c r="AS40" s="1017"/>
      <c r="AT40" s="1017"/>
      <c r="AU40" s="1017"/>
      <c r="AV40" s="1017"/>
      <c r="AW40" s="1017"/>
      <c r="AX40" s="1017"/>
      <c r="AY40" s="1017"/>
      <c r="AZ40" s="1017"/>
      <c r="BA40" s="1017"/>
      <c r="BB40" s="1017"/>
      <c r="BC40" s="1017"/>
      <c r="BD40" s="1017"/>
      <c r="BE40" s="1017"/>
      <c r="BF40" s="1017"/>
      <c r="BG40" s="1017"/>
      <c r="BH40" s="1017"/>
      <c r="BI40" s="1017"/>
      <c r="BJ40" s="1017"/>
      <c r="BK40" s="1017"/>
      <c r="BL40" s="1017"/>
      <c r="BM40" s="1017"/>
      <c r="BN40" s="1017"/>
      <c r="BO40" s="1017"/>
      <c r="BP40" s="1017"/>
      <c r="BQ40" s="1017"/>
      <c r="BR40" s="1017"/>
      <c r="BS40" s="1017"/>
      <c r="BT40" s="1017"/>
      <c r="BU40" s="1017"/>
      <c r="BV40" s="1017"/>
      <c r="BW40" s="1017"/>
      <c r="BX40" s="1017"/>
      <c r="BY40" s="1017"/>
      <c r="BZ40" s="1017"/>
      <c r="CA40" s="1017"/>
    </row>
    <row r="41" spans="1:79" s="522" customFormat="1" ht="51" x14ac:dyDescent="0.2">
      <c r="A41" s="1686" t="s">
        <v>2089</v>
      </c>
      <c r="B41" s="1701" t="s">
        <v>2516</v>
      </c>
      <c r="C41" s="1702" t="s">
        <v>2517</v>
      </c>
      <c r="D41" s="1703" t="s">
        <v>2072</v>
      </c>
      <c r="E41" s="1704">
        <v>5</v>
      </c>
      <c r="F41" s="2022"/>
      <c r="G41" s="1121">
        <f t="shared" si="2"/>
        <v>0</v>
      </c>
      <c r="H41" s="1013"/>
      <c r="I41" s="1014"/>
      <c r="J41" s="1014"/>
      <c r="K41" s="1015"/>
      <c r="L41" s="1016"/>
      <c r="M41" s="1014"/>
      <c r="N41" s="1014"/>
      <c r="O41" s="1014"/>
      <c r="P41" s="1014"/>
      <c r="Q41" s="1014"/>
      <c r="R41" s="1014"/>
      <c r="S41" s="1014"/>
      <c r="T41" s="1014"/>
      <c r="U41" s="1014"/>
      <c r="V41" s="1014"/>
      <c r="W41" s="1014"/>
      <c r="X41" s="1014"/>
      <c r="Y41" s="1014"/>
      <c r="Z41" s="1014"/>
      <c r="AA41" s="1014"/>
      <c r="AB41" s="1014"/>
      <c r="AC41" s="1014"/>
      <c r="AD41" s="1014"/>
      <c r="AE41" s="1014"/>
      <c r="AF41" s="1014"/>
      <c r="AG41" s="1014"/>
      <c r="AH41" s="1014"/>
      <c r="AI41" s="1014"/>
      <c r="AJ41" s="1014"/>
      <c r="AK41" s="1014"/>
      <c r="AL41" s="1014"/>
      <c r="AM41" s="1017"/>
      <c r="AN41" s="1017"/>
      <c r="AO41" s="1017"/>
      <c r="AP41" s="1017"/>
      <c r="AQ41" s="1017"/>
      <c r="AR41" s="1017"/>
      <c r="AS41" s="1017"/>
      <c r="AT41" s="1017"/>
      <c r="AU41" s="1017"/>
      <c r="AV41" s="1017"/>
      <c r="AW41" s="1017"/>
      <c r="AX41" s="1017"/>
      <c r="AY41" s="1017"/>
      <c r="AZ41" s="1017"/>
      <c r="BA41" s="1017"/>
      <c r="BB41" s="1017"/>
      <c r="BC41" s="1017"/>
      <c r="BD41" s="1017"/>
      <c r="BE41" s="1017"/>
      <c r="BF41" s="1017"/>
      <c r="BG41" s="1017"/>
      <c r="BH41" s="1017"/>
      <c r="BI41" s="1017"/>
      <c r="BJ41" s="1017"/>
      <c r="BK41" s="1017"/>
      <c r="BL41" s="1017"/>
      <c r="BM41" s="1017"/>
      <c r="BN41" s="1017"/>
      <c r="BO41" s="1017"/>
      <c r="BP41" s="1017"/>
      <c r="BQ41" s="1017"/>
      <c r="BR41" s="1017"/>
      <c r="BS41" s="1017"/>
      <c r="BT41" s="1017"/>
      <c r="BU41" s="1017"/>
      <c r="BV41" s="1017"/>
      <c r="BW41" s="1017"/>
      <c r="BX41" s="1017"/>
      <c r="BY41" s="1017"/>
      <c r="BZ41" s="1017"/>
      <c r="CA41" s="1017"/>
    </row>
    <row r="42" spans="1:79" s="522" customFormat="1" ht="12.75" x14ac:dyDescent="0.2">
      <c r="A42" s="1095"/>
      <c r="B42" s="1033">
        <v>24</v>
      </c>
      <c r="C42" s="1663" t="s">
        <v>2321</v>
      </c>
      <c r="D42" s="1069"/>
      <c r="E42" s="1025"/>
      <c r="F42" s="2023"/>
      <c r="G42" s="1148"/>
      <c r="H42" s="1013"/>
      <c r="I42" s="1014"/>
      <c r="J42" s="1014"/>
      <c r="K42" s="1015"/>
      <c r="L42" s="1016"/>
      <c r="M42" s="1014"/>
      <c r="N42" s="1014"/>
      <c r="O42" s="1014"/>
      <c r="P42" s="1014"/>
      <c r="Q42" s="1014"/>
      <c r="R42" s="1014"/>
      <c r="S42" s="1014"/>
      <c r="T42" s="1014"/>
      <c r="U42" s="1014"/>
      <c r="V42" s="1014"/>
      <c r="W42" s="1014"/>
      <c r="X42" s="1014"/>
      <c r="Y42" s="1014"/>
      <c r="Z42" s="1014"/>
      <c r="AA42" s="1014"/>
      <c r="AB42" s="1014"/>
      <c r="AC42" s="1014"/>
      <c r="AD42" s="1014"/>
      <c r="AE42" s="1014"/>
      <c r="AF42" s="1014"/>
      <c r="AG42" s="1014"/>
      <c r="AH42" s="1014"/>
      <c r="AI42" s="1014"/>
      <c r="AJ42" s="1014"/>
      <c r="AK42" s="1014"/>
      <c r="AL42" s="1014"/>
      <c r="AM42" s="1017"/>
      <c r="AN42" s="1017"/>
      <c r="AO42" s="1017"/>
      <c r="AP42" s="1017"/>
      <c r="AQ42" s="1017"/>
      <c r="AR42" s="1017"/>
      <c r="AS42" s="1017"/>
      <c r="AT42" s="1017"/>
      <c r="AU42" s="1017"/>
      <c r="AV42" s="1017"/>
      <c r="AW42" s="1017"/>
      <c r="AX42" s="1017"/>
      <c r="AY42" s="1017"/>
      <c r="AZ42" s="1017"/>
      <c r="BA42" s="1017"/>
      <c r="BB42" s="1017"/>
      <c r="BC42" s="1017"/>
      <c r="BD42" s="1017"/>
      <c r="BE42" s="1017"/>
      <c r="BF42" s="1017"/>
      <c r="BG42" s="1017"/>
      <c r="BH42" s="1017"/>
      <c r="BI42" s="1017"/>
      <c r="BJ42" s="1017"/>
      <c r="BK42" s="1017"/>
      <c r="BL42" s="1017"/>
      <c r="BM42" s="1017"/>
      <c r="BN42" s="1017"/>
      <c r="BO42" s="1017"/>
      <c r="BP42" s="1017"/>
      <c r="BQ42" s="1017"/>
      <c r="BR42" s="1017"/>
      <c r="BS42" s="1017"/>
      <c r="BT42" s="1017"/>
      <c r="BU42" s="1017"/>
      <c r="BV42" s="1017"/>
      <c r="BW42" s="1017"/>
      <c r="BX42" s="1017"/>
      <c r="BY42" s="1017"/>
      <c r="BZ42" s="1017"/>
      <c r="CA42" s="1017"/>
    </row>
    <row r="43" spans="1:79" s="522" customFormat="1" ht="63.75" x14ac:dyDescent="0.2">
      <c r="A43" s="1686" t="s">
        <v>2063</v>
      </c>
      <c r="B43" s="1701" t="s">
        <v>2322</v>
      </c>
      <c r="C43" s="1702" t="s">
        <v>2518</v>
      </c>
      <c r="D43" s="1703" t="s">
        <v>2078</v>
      </c>
      <c r="E43" s="1704">
        <v>40</v>
      </c>
      <c r="F43" s="2022"/>
      <c r="G43" s="1121">
        <f t="shared" si="2"/>
        <v>0</v>
      </c>
      <c r="H43" s="1013"/>
      <c r="I43" s="1014"/>
      <c r="J43" s="1014"/>
      <c r="K43" s="1015"/>
      <c r="L43" s="1016"/>
      <c r="M43" s="1014"/>
      <c r="N43" s="1014"/>
      <c r="O43" s="1014"/>
      <c r="P43" s="1014"/>
      <c r="Q43" s="1014"/>
      <c r="R43" s="1014"/>
      <c r="S43" s="1014"/>
      <c r="T43" s="1014"/>
      <c r="U43" s="1014"/>
      <c r="V43" s="1014"/>
      <c r="W43" s="1014"/>
      <c r="X43" s="1014"/>
      <c r="Y43" s="1014"/>
      <c r="Z43" s="1014"/>
      <c r="AA43" s="1014"/>
      <c r="AB43" s="1014"/>
      <c r="AC43" s="1014"/>
      <c r="AD43" s="1014"/>
      <c r="AE43" s="1014"/>
      <c r="AF43" s="1014"/>
      <c r="AG43" s="1014"/>
      <c r="AH43" s="1014"/>
      <c r="AI43" s="1014"/>
      <c r="AJ43" s="1014"/>
      <c r="AK43" s="1014"/>
      <c r="AL43" s="1014"/>
      <c r="AM43" s="1017"/>
      <c r="AN43" s="1017"/>
      <c r="AO43" s="1017"/>
      <c r="AP43" s="1017"/>
      <c r="AQ43" s="1017"/>
      <c r="AR43" s="1017"/>
      <c r="AS43" s="1017"/>
      <c r="AT43" s="1017"/>
      <c r="AU43" s="1017"/>
      <c r="AV43" s="1017"/>
      <c r="AW43" s="1017"/>
      <c r="AX43" s="1017"/>
      <c r="AY43" s="1017"/>
      <c r="AZ43" s="1017"/>
      <c r="BA43" s="1017"/>
      <c r="BB43" s="1017"/>
      <c r="BC43" s="1017"/>
      <c r="BD43" s="1017"/>
      <c r="BE43" s="1017"/>
      <c r="BF43" s="1017"/>
      <c r="BG43" s="1017"/>
      <c r="BH43" s="1017"/>
      <c r="BI43" s="1017"/>
      <c r="BJ43" s="1017"/>
      <c r="BK43" s="1017"/>
      <c r="BL43" s="1017"/>
      <c r="BM43" s="1017"/>
      <c r="BN43" s="1017"/>
      <c r="BO43" s="1017"/>
      <c r="BP43" s="1017"/>
      <c r="BQ43" s="1017"/>
      <c r="BR43" s="1017"/>
      <c r="BS43" s="1017"/>
      <c r="BT43" s="1017"/>
      <c r="BU43" s="1017"/>
      <c r="BV43" s="1017"/>
      <c r="BW43" s="1017"/>
      <c r="BX43" s="1017"/>
      <c r="BY43" s="1017"/>
      <c r="BZ43" s="1017"/>
      <c r="CA43" s="1017"/>
    </row>
    <row r="44" spans="1:79" s="522" customFormat="1" ht="38.25" x14ac:dyDescent="0.2">
      <c r="A44" s="1686" t="s">
        <v>2067</v>
      </c>
      <c r="B44" s="1701" t="s">
        <v>2324</v>
      </c>
      <c r="C44" s="1702" t="s">
        <v>2326</v>
      </c>
      <c r="D44" s="1703" t="s">
        <v>2078</v>
      </c>
      <c r="E44" s="1704">
        <v>40</v>
      </c>
      <c r="F44" s="2022"/>
      <c r="G44" s="1121">
        <f t="shared" si="2"/>
        <v>0</v>
      </c>
      <c r="H44" s="1013"/>
      <c r="I44" s="1014"/>
      <c r="J44" s="1014"/>
      <c r="K44" s="1015"/>
      <c r="L44" s="1016"/>
      <c r="M44" s="1014"/>
      <c r="N44" s="1014"/>
      <c r="O44" s="1014"/>
      <c r="P44" s="1014"/>
      <c r="Q44" s="1014"/>
      <c r="R44" s="1014"/>
      <c r="S44" s="1014"/>
      <c r="T44" s="1014"/>
      <c r="U44" s="1014"/>
      <c r="V44" s="1014"/>
      <c r="W44" s="1014"/>
      <c r="X44" s="1014"/>
      <c r="Y44" s="1014"/>
      <c r="Z44" s="1014"/>
      <c r="AA44" s="1014"/>
      <c r="AB44" s="1014"/>
      <c r="AC44" s="1014"/>
      <c r="AD44" s="1014"/>
      <c r="AE44" s="1014"/>
      <c r="AF44" s="1014"/>
      <c r="AG44" s="1014"/>
      <c r="AH44" s="1014"/>
      <c r="AI44" s="1014"/>
      <c r="AJ44" s="1014"/>
      <c r="AK44" s="1014"/>
      <c r="AL44" s="1014"/>
      <c r="AM44" s="1017"/>
      <c r="AN44" s="1017"/>
      <c r="AO44" s="1017"/>
      <c r="AP44" s="1017"/>
      <c r="AQ44" s="1017"/>
      <c r="AR44" s="1017"/>
      <c r="AS44" s="1017"/>
      <c r="AT44" s="1017"/>
      <c r="AU44" s="1017"/>
      <c r="AV44" s="1017"/>
      <c r="AW44" s="1017"/>
      <c r="AX44" s="1017"/>
      <c r="AY44" s="1017"/>
      <c r="AZ44" s="1017"/>
      <c r="BA44" s="1017"/>
      <c r="BB44" s="1017"/>
      <c r="BC44" s="1017"/>
      <c r="BD44" s="1017"/>
      <c r="BE44" s="1017"/>
      <c r="BF44" s="1017"/>
      <c r="BG44" s="1017"/>
      <c r="BH44" s="1017"/>
      <c r="BI44" s="1017"/>
      <c r="BJ44" s="1017"/>
      <c r="BK44" s="1017"/>
      <c r="BL44" s="1017"/>
      <c r="BM44" s="1017"/>
      <c r="BN44" s="1017"/>
      <c r="BO44" s="1017"/>
      <c r="BP44" s="1017"/>
      <c r="BQ44" s="1017"/>
      <c r="BR44" s="1017"/>
      <c r="BS44" s="1017"/>
      <c r="BT44" s="1017"/>
      <c r="BU44" s="1017"/>
      <c r="BV44" s="1017"/>
      <c r="BW44" s="1017"/>
      <c r="BX44" s="1017"/>
      <c r="BY44" s="1017"/>
      <c r="BZ44" s="1017"/>
      <c r="CA44" s="1017"/>
    </row>
    <row r="45" spans="1:79" s="1018" customFormat="1" ht="12.75" x14ac:dyDescent="0.2">
      <c r="A45" s="1094">
        <v>2</v>
      </c>
      <c r="B45" s="947"/>
      <c r="C45" s="948" t="s">
        <v>1637</v>
      </c>
      <c r="D45" s="1068"/>
      <c r="E45" s="1024"/>
      <c r="F45" s="1024"/>
      <c r="G45" s="949">
        <f>SUM(G33:G44)</f>
        <v>0</v>
      </c>
    </row>
    <row r="46" spans="1:79" s="1018" customFormat="1" ht="12.75" x14ac:dyDescent="0.2">
      <c r="A46" s="1098"/>
      <c r="D46" s="1085"/>
      <c r="E46" s="1026"/>
      <c r="F46" s="1026"/>
      <c r="G46" s="1122"/>
    </row>
    <row r="47" spans="1:79" s="1018" customFormat="1" ht="12.75" x14ac:dyDescent="0.2">
      <c r="A47" s="1094">
        <v>3</v>
      </c>
      <c r="B47" s="947"/>
      <c r="C47" s="948" t="s">
        <v>2519</v>
      </c>
      <c r="D47" s="1068"/>
      <c r="E47" s="1024"/>
      <c r="F47" s="1024"/>
      <c r="G47" s="949"/>
    </row>
    <row r="48" spans="1:79" s="1018" customFormat="1" ht="12.75" x14ac:dyDescent="0.2">
      <c r="A48" s="1095"/>
      <c r="B48" s="1033">
        <v>31</v>
      </c>
      <c r="C48" s="1651" t="s">
        <v>353</v>
      </c>
      <c r="D48" s="1069"/>
      <c r="E48" s="1025"/>
      <c r="F48" s="1032"/>
      <c r="G48" s="956"/>
    </row>
    <row r="49" spans="1:7" s="1018" customFormat="1" ht="25.5" x14ac:dyDescent="0.2">
      <c r="A49" s="1103" t="s">
        <v>2063</v>
      </c>
      <c r="B49" s="1103" t="s">
        <v>2426</v>
      </c>
      <c r="C49" s="1104" t="s">
        <v>2520</v>
      </c>
      <c r="D49" s="1105" t="s">
        <v>2078</v>
      </c>
      <c r="E49" s="1106">
        <v>8</v>
      </c>
      <c r="F49" s="2022"/>
      <c r="G49" s="1121">
        <f t="shared" ref="G49" si="3">ROUND(E49*F49,2)</f>
        <v>0</v>
      </c>
    </row>
    <row r="50" spans="1:7" s="1018" customFormat="1" ht="25.5" x14ac:dyDescent="0.2">
      <c r="A50" s="1103" t="s">
        <v>2067</v>
      </c>
      <c r="B50" s="1103" t="s">
        <v>2521</v>
      </c>
      <c r="C50" s="1104" t="s">
        <v>2522</v>
      </c>
      <c r="D50" s="1105" t="s">
        <v>2078</v>
      </c>
      <c r="E50" s="1106">
        <v>5</v>
      </c>
      <c r="F50" s="2022"/>
      <c r="G50" s="1121">
        <f t="shared" ref="G50:G60" si="4">ROUND(E50*F50,2)</f>
        <v>0</v>
      </c>
    </row>
    <row r="51" spans="1:7" s="1018" customFormat="1" ht="51" x14ac:dyDescent="0.2">
      <c r="A51" s="1098" t="s">
        <v>2074</v>
      </c>
      <c r="B51" s="1098" t="s">
        <v>2202</v>
      </c>
      <c r="C51" s="1018" t="s">
        <v>2523</v>
      </c>
      <c r="D51" s="1085" t="s">
        <v>2078</v>
      </c>
      <c r="E51" s="1026">
        <v>27</v>
      </c>
      <c r="F51" s="2022"/>
      <c r="G51" s="1121">
        <f t="shared" si="4"/>
        <v>0</v>
      </c>
    </row>
    <row r="52" spans="1:7" s="1018" customFormat="1" ht="12.75" x14ac:dyDescent="0.2">
      <c r="A52" s="1095"/>
      <c r="B52" s="1033">
        <v>32</v>
      </c>
      <c r="C52" s="1651" t="s">
        <v>348</v>
      </c>
      <c r="D52" s="1069"/>
      <c r="E52" s="1025"/>
      <c r="F52" s="2023"/>
      <c r="G52" s="1148"/>
    </row>
    <row r="53" spans="1:7" s="1018" customFormat="1" ht="51" x14ac:dyDescent="0.2">
      <c r="A53" s="1103" t="s">
        <v>2063</v>
      </c>
      <c r="B53" s="1103" t="s">
        <v>2340</v>
      </c>
      <c r="C53" s="1104" t="s">
        <v>2341</v>
      </c>
      <c r="D53" s="1105" t="s">
        <v>2095</v>
      </c>
      <c r="E53" s="1106">
        <v>900</v>
      </c>
      <c r="F53" s="2022"/>
      <c r="G53" s="1121">
        <f t="shared" si="4"/>
        <v>0</v>
      </c>
    </row>
    <row r="54" spans="1:7" s="1018" customFormat="1" ht="51" x14ac:dyDescent="0.2">
      <c r="A54" s="1103" t="s">
        <v>2067</v>
      </c>
      <c r="B54" s="1103" t="s">
        <v>2096</v>
      </c>
      <c r="C54" s="1104" t="s">
        <v>2342</v>
      </c>
      <c r="D54" s="1105" t="s">
        <v>2095</v>
      </c>
      <c r="E54" s="1106">
        <v>1100</v>
      </c>
      <c r="F54" s="2022"/>
      <c r="G54" s="1121">
        <f t="shared" si="4"/>
        <v>0</v>
      </c>
    </row>
    <row r="55" spans="1:7" s="1018" customFormat="1" ht="12.75" x14ac:dyDescent="0.2">
      <c r="A55" s="1095"/>
      <c r="B55" s="1033">
        <v>33</v>
      </c>
      <c r="C55" s="1663" t="s">
        <v>503</v>
      </c>
      <c r="D55" s="1069"/>
      <c r="E55" s="1025"/>
      <c r="F55" s="2023"/>
      <c r="G55" s="1148"/>
    </row>
    <row r="56" spans="1:7" s="1018" customFormat="1" ht="38.25" x14ac:dyDescent="0.2">
      <c r="A56" s="1103" t="s">
        <v>2063</v>
      </c>
      <c r="B56" s="1103" t="s">
        <v>2099</v>
      </c>
      <c r="C56" s="1104" t="s">
        <v>2343</v>
      </c>
      <c r="D56" s="1105" t="s">
        <v>2072</v>
      </c>
      <c r="E56" s="1106">
        <v>1</v>
      </c>
      <c r="F56" s="2022"/>
      <c r="G56" s="1121">
        <f t="shared" si="4"/>
        <v>0</v>
      </c>
    </row>
    <row r="57" spans="1:7" s="1018" customFormat="1" ht="63.75" x14ac:dyDescent="0.2">
      <c r="A57" s="1103" t="s">
        <v>2067</v>
      </c>
      <c r="B57" s="1103" t="s">
        <v>2524</v>
      </c>
      <c r="C57" s="1104" t="s">
        <v>2525</v>
      </c>
      <c r="D57" s="1105" t="s">
        <v>2072</v>
      </c>
      <c r="E57" s="1106">
        <v>1.75</v>
      </c>
      <c r="F57" s="2022"/>
      <c r="G57" s="1121">
        <f t="shared" si="4"/>
        <v>0</v>
      </c>
    </row>
    <row r="58" spans="1:7" s="1018" customFormat="1" ht="51" x14ac:dyDescent="0.2">
      <c r="A58" s="1103" t="s">
        <v>2074</v>
      </c>
      <c r="B58" s="1103" t="s">
        <v>2526</v>
      </c>
      <c r="C58" s="1104" t="s">
        <v>2527</v>
      </c>
      <c r="D58" s="1105" t="s">
        <v>2072</v>
      </c>
      <c r="E58" s="1106">
        <v>12</v>
      </c>
      <c r="F58" s="2022"/>
      <c r="G58" s="1121">
        <f t="shared" si="4"/>
        <v>0</v>
      </c>
    </row>
    <row r="59" spans="1:7" s="1018" customFormat="1" ht="12.75" x14ac:dyDescent="0.2">
      <c r="A59" s="1095"/>
      <c r="B59" s="1033">
        <v>34</v>
      </c>
      <c r="C59" s="1663" t="s">
        <v>536</v>
      </c>
      <c r="D59" s="1069"/>
      <c r="E59" s="1025"/>
      <c r="F59" s="2023"/>
      <c r="G59" s="1148"/>
    </row>
    <row r="60" spans="1:7" s="1018" customFormat="1" ht="38.25" x14ac:dyDescent="0.2">
      <c r="A60" s="1103" t="s">
        <v>2063</v>
      </c>
      <c r="B60" s="1103" t="s">
        <v>2102</v>
      </c>
      <c r="C60" s="1104" t="s">
        <v>2528</v>
      </c>
      <c r="D60" s="1105" t="s">
        <v>2078</v>
      </c>
      <c r="E60" s="1106">
        <v>20</v>
      </c>
      <c r="F60" s="2022"/>
      <c r="G60" s="1121">
        <f t="shared" si="4"/>
        <v>0</v>
      </c>
    </row>
    <row r="61" spans="1:7" s="1018" customFormat="1" ht="12.75" x14ac:dyDescent="0.2">
      <c r="A61" s="1094">
        <v>3</v>
      </c>
      <c r="B61" s="947"/>
      <c r="C61" s="948" t="s">
        <v>2529</v>
      </c>
      <c r="D61" s="1068"/>
      <c r="E61" s="1024"/>
      <c r="F61" s="1024"/>
      <c r="G61" s="949">
        <f>SUM(G49:G60)</f>
        <v>0</v>
      </c>
    </row>
    <row r="62" spans="1:7" s="1018" customFormat="1" ht="12.75" x14ac:dyDescent="0.2">
      <c r="A62" s="1098"/>
      <c r="D62" s="1085"/>
      <c r="E62" s="1026"/>
      <c r="F62" s="1026"/>
      <c r="G62" s="1122"/>
    </row>
    <row r="63" spans="1:7" s="1018" customFormat="1" ht="12.75" x14ac:dyDescent="0.2">
      <c r="A63" s="1094">
        <v>4</v>
      </c>
      <c r="B63" s="947"/>
      <c r="C63" s="948" t="s">
        <v>2530</v>
      </c>
      <c r="D63" s="1068"/>
      <c r="E63" s="1024"/>
      <c r="F63" s="1024"/>
      <c r="G63" s="949"/>
    </row>
    <row r="64" spans="1:7" s="1018" customFormat="1" ht="12.75" x14ac:dyDescent="0.2">
      <c r="A64" s="1095"/>
      <c r="B64" s="1033">
        <v>41</v>
      </c>
      <c r="C64" s="1651" t="s">
        <v>353</v>
      </c>
      <c r="D64" s="1069"/>
      <c r="E64" s="1025"/>
      <c r="F64" s="1032"/>
      <c r="G64" s="956"/>
    </row>
    <row r="65" spans="1:7" s="1018" customFormat="1" ht="102" x14ac:dyDescent="0.2">
      <c r="A65" s="1109" t="s">
        <v>2063</v>
      </c>
      <c r="B65" s="1103" t="s">
        <v>2467</v>
      </c>
      <c r="C65" s="1104" t="s">
        <v>2531</v>
      </c>
      <c r="D65" s="1105" t="s">
        <v>2066</v>
      </c>
      <c r="E65" s="1106">
        <v>2</v>
      </c>
      <c r="F65" s="2022"/>
      <c r="G65" s="1121">
        <f t="shared" ref="G65" si="5">ROUND(E65*F65,2)</f>
        <v>0</v>
      </c>
    </row>
    <row r="66" spans="1:7" s="1018" customFormat="1" ht="89.25" x14ac:dyDescent="0.2">
      <c r="A66" s="1109" t="s">
        <v>2067</v>
      </c>
      <c r="B66" s="1103" t="s">
        <v>2153</v>
      </c>
      <c r="C66" s="1104" t="s">
        <v>2532</v>
      </c>
      <c r="D66" s="1105" t="s">
        <v>2078</v>
      </c>
      <c r="E66" s="1106">
        <v>24</v>
      </c>
      <c r="F66" s="2022"/>
      <c r="G66" s="1121">
        <f t="shared" ref="G66:G78" si="6">ROUND(E66*F66,2)</f>
        <v>0</v>
      </c>
    </row>
    <row r="67" spans="1:7" s="1018" customFormat="1" ht="63.75" x14ac:dyDescent="0.2">
      <c r="A67" s="1109" t="s">
        <v>2074</v>
      </c>
      <c r="B67" s="1103" t="s">
        <v>2155</v>
      </c>
      <c r="C67" s="1104" t="s">
        <v>2533</v>
      </c>
      <c r="D67" s="1105" t="s">
        <v>2082</v>
      </c>
      <c r="E67" s="1106">
        <v>30</v>
      </c>
      <c r="F67" s="2022"/>
      <c r="G67" s="1121">
        <f t="shared" si="6"/>
        <v>0</v>
      </c>
    </row>
    <row r="68" spans="1:7" s="1018" customFormat="1" ht="51" x14ac:dyDescent="0.2">
      <c r="A68" s="1109" t="s">
        <v>2089</v>
      </c>
      <c r="B68" s="1103" t="s">
        <v>2170</v>
      </c>
      <c r="C68" s="1104" t="s">
        <v>2534</v>
      </c>
      <c r="D68" s="1105" t="s">
        <v>2082</v>
      </c>
      <c r="E68" s="1106">
        <v>25</v>
      </c>
      <c r="F68" s="2022"/>
      <c r="G68" s="1121">
        <f t="shared" si="6"/>
        <v>0</v>
      </c>
    </row>
    <row r="69" spans="1:7" s="1018" customFormat="1" ht="12.75" x14ac:dyDescent="0.2">
      <c r="A69" s="1110"/>
      <c r="B69" s="1111">
        <v>42</v>
      </c>
      <c r="C69" s="1112" t="s">
        <v>466</v>
      </c>
      <c r="D69" s="1113"/>
      <c r="E69" s="1114"/>
      <c r="F69" s="2023"/>
      <c r="G69" s="1148"/>
    </row>
    <row r="70" spans="1:7" s="1018" customFormat="1" ht="63.75" x14ac:dyDescent="0.2">
      <c r="A70" s="1109" t="s">
        <v>2063</v>
      </c>
      <c r="B70" s="1103" t="s">
        <v>2114</v>
      </c>
      <c r="C70" s="1104" t="s">
        <v>2535</v>
      </c>
      <c r="D70" s="1105" t="s">
        <v>2082</v>
      </c>
      <c r="E70" s="1106">
        <v>16</v>
      </c>
      <c r="F70" s="2022"/>
      <c r="G70" s="1121">
        <f t="shared" si="6"/>
        <v>0</v>
      </c>
    </row>
    <row r="71" spans="1:7" s="1018" customFormat="1" ht="51" x14ac:dyDescent="0.2">
      <c r="A71" s="1109" t="s">
        <v>2067</v>
      </c>
      <c r="B71" s="1103" t="s">
        <v>2536</v>
      </c>
      <c r="C71" s="1104" t="s">
        <v>2537</v>
      </c>
      <c r="D71" s="1105" t="s">
        <v>2066</v>
      </c>
      <c r="E71" s="1106">
        <v>4</v>
      </c>
      <c r="F71" s="2022"/>
      <c r="G71" s="1121">
        <f t="shared" si="6"/>
        <v>0</v>
      </c>
    </row>
    <row r="72" spans="1:7" s="1018" customFormat="1" ht="76.5" x14ac:dyDescent="0.2">
      <c r="A72" s="1109" t="s">
        <v>2074</v>
      </c>
      <c r="B72" s="1103" t="s">
        <v>2538</v>
      </c>
      <c r="C72" s="1104" t="s">
        <v>2539</v>
      </c>
      <c r="D72" s="1105" t="s">
        <v>2066</v>
      </c>
      <c r="E72" s="1106">
        <v>10</v>
      </c>
      <c r="F72" s="2022"/>
      <c r="G72" s="1121">
        <f t="shared" si="6"/>
        <v>0</v>
      </c>
    </row>
    <row r="73" spans="1:7" s="1018" customFormat="1" ht="76.5" x14ac:dyDescent="0.2">
      <c r="A73" s="1109" t="s">
        <v>2089</v>
      </c>
      <c r="B73" s="1103" t="s">
        <v>2540</v>
      </c>
      <c r="C73" s="1104" t="s">
        <v>2541</v>
      </c>
      <c r="D73" s="1105" t="s">
        <v>2082</v>
      </c>
      <c r="E73" s="1106">
        <v>9.6</v>
      </c>
      <c r="F73" s="2022"/>
      <c r="G73" s="1121">
        <f t="shared" si="6"/>
        <v>0</v>
      </c>
    </row>
    <row r="74" spans="1:7" s="1018" customFormat="1" ht="76.5" x14ac:dyDescent="0.2">
      <c r="A74" s="1109" t="s">
        <v>2091</v>
      </c>
      <c r="B74" s="1103" t="s">
        <v>2542</v>
      </c>
      <c r="C74" s="1104" t="s">
        <v>2543</v>
      </c>
      <c r="D74" s="1105" t="s">
        <v>2095</v>
      </c>
      <c r="E74" s="1106">
        <v>95</v>
      </c>
      <c r="F74" s="2022"/>
      <c r="G74" s="1121">
        <f t="shared" si="6"/>
        <v>0</v>
      </c>
    </row>
    <row r="75" spans="1:7" s="1018" customFormat="1" ht="25.5" x14ac:dyDescent="0.2">
      <c r="A75" s="1109" t="s">
        <v>2110</v>
      </c>
      <c r="B75" s="1103" t="s">
        <v>2446</v>
      </c>
      <c r="C75" s="1104" t="s">
        <v>2447</v>
      </c>
      <c r="D75" s="1105" t="s">
        <v>2066</v>
      </c>
      <c r="E75" s="1106">
        <v>1</v>
      </c>
      <c r="F75" s="2022"/>
      <c r="G75" s="1121">
        <f t="shared" si="6"/>
        <v>0</v>
      </c>
    </row>
    <row r="76" spans="1:7" s="1018" customFormat="1" ht="63.75" x14ac:dyDescent="0.2">
      <c r="A76" s="1109" t="s">
        <v>2188</v>
      </c>
      <c r="B76" s="1103" t="s">
        <v>2151</v>
      </c>
      <c r="C76" s="1104" t="s">
        <v>2544</v>
      </c>
      <c r="D76" s="1105" t="s">
        <v>2066</v>
      </c>
      <c r="E76" s="1106">
        <v>6</v>
      </c>
      <c r="F76" s="2022"/>
      <c r="G76" s="1121">
        <f t="shared" si="6"/>
        <v>0</v>
      </c>
    </row>
    <row r="77" spans="1:7" s="1018" customFormat="1" ht="12.75" x14ac:dyDescent="0.2">
      <c r="A77" s="1110"/>
      <c r="B77" s="1111">
        <v>43</v>
      </c>
      <c r="C77" s="1112" t="s">
        <v>536</v>
      </c>
      <c r="D77" s="1113"/>
      <c r="E77" s="1114"/>
      <c r="F77" s="2023"/>
      <c r="G77" s="1148"/>
    </row>
    <row r="78" spans="1:7" s="1018" customFormat="1" ht="51" x14ac:dyDescent="0.2">
      <c r="A78" s="1109" t="s">
        <v>2063</v>
      </c>
      <c r="B78" s="1103" t="s">
        <v>2545</v>
      </c>
      <c r="C78" s="1104" t="s">
        <v>2546</v>
      </c>
      <c r="D78" s="1105" t="s">
        <v>2082</v>
      </c>
      <c r="E78" s="1106">
        <v>9.6</v>
      </c>
      <c r="F78" s="2022"/>
      <c r="G78" s="1121">
        <f t="shared" si="6"/>
        <v>0</v>
      </c>
    </row>
    <row r="79" spans="1:7" s="1018" customFormat="1" ht="12.75" x14ac:dyDescent="0.2">
      <c r="A79" s="1115">
        <v>4</v>
      </c>
      <c r="B79" s="963"/>
      <c r="C79" s="964" t="s">
        <v>2547</v>
      </c>
      <c r="D79" s="1116"/>
      <c r="E79" s="1117"/>
      <c r="F79" s="1024"/>
      <c r="G79" s="949">
        <f>SUM(G65:G78)</f>
        <v>0</v>
      </c>
    </row>
    <row r="80" spans="1:7" s="1018" customFormat="1" ht="12.75" x14ac:dyDescent="0.2">
      <c r="A80" s="1098"/>
      <c r="D80" s="1085"/>
      <c r="E80" s="1026"/>
      <c r="F80" s="1026"/>
      <c r="G80" s="1122"/>
    </row>
    <row r="81" spans="1:7" s="1018" customFormat="1" ht="12.75" x14ac:dyDescent="0.2">
      <c r="A81" s="1094">
        <v>5</v>
      </c>
      <c r="B81" s="947"/>
      <c r="C81" s="948" t="s">
        <v>168</v>
      </c>
      <c r="D81" s="1068"/>
      <c r="E81" s="1024"/>
      <c r="F81" s="1024"/>
      <c r="G81" s="949"/>
    </row>
    <row r="82" spans="1:7" s="1018" customFormat="1" ht="12.75" x14ac:dyDescent="0.2">
      <c r="A82" s="1110"/>
      <c r="B82" s="1111">
        <v>51</v>
      </c>
      <c r="C82" s="1112" t="s">
        <v>291</v>
      </c>
      <c r="D82" s="1113"/>
      <c r="E82" s="1114"/>
      <c r="F82" s="1032"/>
      <c r="G82" s="956"/>
    </row>
    <row r="83" spans="1:7" s="1018" customFormat="1" ht="63.75" x14ac:dyDescent="0.2">
      <c r="A83" s="1109" t="s">
        <v>2063</v>
      </c>
      <c r="B83" s="1104" t="s">
        <v>2117</v>
      </c>
      <c r="C83" s="1104" t="s">
        <v>2548</v>
      </c>
      <c r="D83" s="1105" t="s">
        <v>2119</v>
      </c>
      <c r="E83" s="1106">
        <v>8</v>
      </c>
      <c r="F83" s="2045">
        <v>45</v>
      </c>
      <c r="G83" s="1121">
        <f t="shared" ref="G83" si="7">ROUND(E83*F83,2)</f>
        <v>360</v>
      </c>
    </row>
    <row r="84" spans="1:7" s="1018" customFormat="1" ht="12.75" x14ac:dyDescent="0.2">
      <c r="A84" s="1109" t="s">
        <v>2067</v>
      </c>
      <c r="B84" s="1104" t="s">
        <v>2120</v>
      </c>
      <c r="C84" s="1104" t="s">
        <v>991</v>
      </c>
      <c r="D84" s="1105" t="s">
        <v>2119</v>
      </c>
      <c r="E84" s="1106">
        <v>4</v>
      </c>
      <c r="F84" s="2045">
        <v>45</v>
      </c>
      <c r="G84" s="1121">
        <f t="shared" ref="G84:G87" si="8">ROUND(E84*F84,2)</f>
        <v>180</v>
      </c>
    </row>
    <row r="85" spans="1:7" s="1018" customFormat="1" ht="25.5" x14ac:dyDescent="0.2">
      <c r="A85" s="1687" t="s">
        <v>2074</v>
      </c>
      <c r="B85" s="1104" t="s">
        <v>2121</v>
      </c>
      <c r="C85" s="1104" t="s">
        <v>2122</v>
      </c>
      <c r="D85" s="1105" t="s">
        <v>580</v>
      </c>
      <c r="E85" s="1106">
        <v>1</v>
      </c>
      <c r="F85" s="2022"/>
      <c r="G85" s="1121">
        <f t="shared" si="8"/>
        <v>0</v>
      </c>
    </row>
    <row r="86" spans="1:7" s="1018" customFormat="1" ht="25.5" x14ac:dyDescent="0.2">
      <c r="A86" s="1687" t="s">
        <v>2089</v>
      </c>
      <c r="B86" s="1104" t="s">
        <v>2123</v>
      </c>
      <c r="C86" s="1104" t="s">
        <v>2124</v>
      </c>
      <c r="D86" s="1105" t="s">
        <v>580</v>
      </c>
      <c r="E86" s="1106">
        <v>1</v>
      </c>
      <c r="F86" s="2022"/>
      <c r="G86" s="1121">
        <f t="shared" si="8"/>
        <v>0</v>
      </c>
    </row>
    <row r="87" spans="1:7" s="1018" customFormat="1" ht="25.5" x14ac:dyDescent="0.2">
      <c r="A87" s="1109" t="s">
        <v>2091</v>
      </c>
      <c r="B87" s="1104" t="s">
        <v>2472</v>
      </c>
      <c r="C87" s="1104" t="s">
        <v>2473</v>
      </c>
      <c r="D87" s="1105" t="s">
        <v>2066</v>
      </c>
      <c r="E87" s="1106">
        <v>1</v>
      </c>
      <c r="F87" s="2022"/>
      <c r="G87" s="1121">
        <f t="shared" si="8"/>
        <v>0</v>
      </c>
    </row>
    <row r="88" spans="1:7" s="1018" customFormat="1" ht="12.75" x14ac:dyDescent="0.2">
      <c r="A88" s="1094">
        <v>5</v>
      </c>
      <c r="B88" s="947"/>
      <c r="C88" s="948" t="s">
        <v>1644</v>
      </c>
      <c r="D88" s="1068"/>
      <c r="E88" s="1024"/>
      <c r="F88" s="1024"/>
      <c r="G88" s="949">
        <f>SUM(G82:G87)</f>
        <v>540</v>
      </c>
    </row>
    <row r="89" spans="1:7" s="1018" customFormat="1" ht="12.75" x14ac:dyDescent="0.2">
      <c r="A89" s="1021"/>
      <c r="B89" s="1019"/>
      <c r="C89" s="1020"/>
      <c r="D89" s="1086"/>
      <c r="E89" s="1027"/>
      <c r="F89" s="1027"/>
      <c r="G89" s="1124"/>
    </row>
    <row r="90" spans="1:7" x14ac:dyDescent="0.25">
      <c r="A90" s="1011"/>
      <c r="B90" s="1009"/>
      <c r="C90" s="1010"/>
      <c r="D90" s="1087"/>
      <c r="E90" s="1028"/>
      <c r="F90" s="1028"/>
      <c r="G90" s="1125"/>
    </row>
  </sheetData>
  <dataValidations count="1">
    <dataValidation type="custom" allowBlank="1" showInputMessage="1" showErrorMessage="1" error="Vnos Cena/enoto je dovoljen na dve decimalni mesti." sqref="F21:F28 F33:F44 F49:F60 F65:F78 F83:F87" xr:uid="{1CD00CF4-0F63-48CA-9BF3-B4C0BCB1AE88}">
      <formula1>F21=ROUND(F21,2)</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50DA2-31DB-4129-AED6-DC1F2EF5792A}">
  <sheetPr>
    <tabColor theme="3" tint="0.59999389629810485"/>
  </sheetPr>
  <dimension ref="A1:IR60"/>
  <sheetViews>
    <sheetView topLeftCell="A46" workbookViewId="0">
      <selection activeCell="C47" sqref="C47"/>
    </sheetView>
  </sheetViews>
  <sheetFormatPr defaultRowHeight="15" x14ac:dyDescent="0.25"/>
  <cols>
    <col min="1" max="1" width="5.7109375" style="1099" customWidth="1"/>
    <col min="2" max="2" width="9.7109375" style="1008" customWidth="1"/>
    <col min="3" max="3" width="45.7109375" style="1008" customWidth="1"/>
    <col min="4" max="4" width="6.7109375" style="1088" customWidth="1"/>
    <col min="5" max="5" width="10.7109375" style="1029" customWidth="1"/>
    <col min="6" max="6" width="11.7109375" style="1029" customWidth="1"/>
    <col min="7" max="7" width="12.7109375" style="1126" customWidth="1"/>
    <col min="8" max="256" width="9.140625" style="1008"/>
    <col min="257" max="257" width="7.5703125" style="1008" customWidth="1"/>
    <col min="258" max="258" width="29.85546875" style="1008" customWidth="1"/>
    <col min="259" max="259" width="8.7109375" style="1008" customWidth="1"/>
    <col min="260" max="260" width="12.28515625" style="1008" customWidth="1"/>
    <col min="261" max="261" width="14.5703125" style="1008" customWidth="1"/>
    <col min="262" max="262" width="14.140625" style="1008" customWidth="1"/>
    <col min="263" max="512" width="9.140625" style="1008"/>
    <col min="513" max="513" width="7.5703125" style="1008" customWidth="1"/>
    <col min="514" max="514" width="29.85546875" style="1008" customWidth="1"/>
    <col min="515" max="515" width="8.7109375" style="1008" customWidth="1"/>
    <col min="516" max="516" width="12.28515625" style="1008" customWidth="1"/>
    <col min="517" max="517" width="14.5703125" style="1008" customWidth="1"/>
    <col min="518" max="518" width="14.140625" style="1008" customWidth="1"/>
    <col min="519" max="768" width="9.140625" style="1008"/>
    <col min="769" max="769" width="7.5703125" style="1008" customWidth="1"/>
    <col min="770" max="770" width="29.85546875" style="1008" customWidth="1"/>
    <col min="771" max="771" width="8.7109375" style="1008" customWidth="1"/>
    <col min="772" max="772" width="12.28515625" style="1008" customWidth="1"/>
    <col min="773" max="773" width="14.5703125" style="1008" customWidth="1"/>
    <col min="774" max="774" width="14.140625" style="1008" customWidth="1"/>
    <col min="775" max="1024" width="9.140625" style="1008"/>
    <col min="1025" max="1025" width="7.5703125" style="1008" customWidth="1"/>
    <col min="1026" max="1026" width="29.85546875" style="1008" customWidth="1"/>
    <col min="1027" max="1027" width="8.7109375" style="1008" customWidth="1"/>
    <col min="1028" max="1028" width="12.28515625" style="1008" customWidth="1"/>
    <col min="1029" max="1029" width="14.5703125" style="1008" customWidth="1"/>
    <col min="1030" max="1030" width="14.140625" style="1008" customWidth="1"/>
    <col min="1031" max="1280" width="9.140625" style="1008"/>
    <col min="1281" max="1281" width="7.5703125" style="1008" customWidth="1"/>
    <col min="1282" max="1282" width="29.85546875" style="1008" customWidth="1"/>
    <col min="1283" max="1283" width="8.7109375" style="1008" customWidth="1"/>
    <col min="1284" max="1284" width="12.28515625" style="1008" customWidth="1"/>
    <col min="1285" max="1285" width="14.5703125" style="1008" customWidth="1"/>
    <col min="1286" max="1286" width="14.140625" style="1008" customWidth="1"/>
    <col min="1287" max="1536" width="9.140625" style="1008"/>
    <col min="1537" max="1537" width="7.5703125" style="1008" customWidth="1"/>
    <col min="1538" max="1538" width="29.85546875" style="1008" customWidth="1"/>
    <col min="1539" max="1539" width="8.7109375" style="1008" customWidth="1"/>
    <col min="1540" max="1540" width="12.28515625" style="1008" customWidth="1"/>
    <col min="1541" max="1541" width="14.5703125" style="1008" customWidth="1"/>
    <col min="1542" max="1542" width="14.140625" style="1008" customWidth="1"/>
    <col min="1543" max="1792" width="9.140625" style="1008"/>
    <col min="1793" max="1793" width="7.5703125" style="1008" customWidth="1"/>
    <col min="1794" max="1794" width="29.85546875" style="1008" customWidth="1"/>
    <col min="1795" max="1795" width="8.7109375" style="1008" customWidth="1"/>
    <col min="1796" max="1796" width="12.28515625" style="1008" customWidth="1"/>
    <col min="1797" max="1797" width="14.5703125" style="1008" customWidth="1"/>
    <col min="1798" max="1798" width="14.140625" style="1008" customWidth="1"/>
    <col min="1799" max="2048" width="9.140625" style="1008"/>
    <col min="2049" max="2049" width="7.5703125" style="1008" customWidth="1"/>
    <col min="2050" max="2050" width="29.85546875" style="1008" customWidth="1"/>
    <col min="2051" max="2051" width="8.7109375" style="1008" customWidth="1"/>
    <col min="2052" max="2052" width="12.28515625" style="1008" customWidth="1"/>
    <col min="2053" max="2053" width="14.5703125" style="1008" customWidth="1"/>
    <col min="2054" max="2054" width="14.140625" style="1008" customWidth="1"/>
    <col min="2055" max="2304" width="9.140625" style="1008"/>
    <col min="2305" max="2305" width="7.5703125" style="1008" customWidth="1"/>
    <col min="2306" max="2306" width="29.85546875" style="1008" customWidth="1"/>
    <col min="2307" max="2307" width="8.7109375" style="1008" customWidth="1"/>
    <col min="2308" max="2308" width="12.28515625" style="1008" customWidth="1"/>
    <col min="2309" max="2309" width="14.5703125" style="1008" customWidth="1"/>
    <col min="2310" max="2310" width="14.140625" style="1008" customWidth="1"/>
    <col min="2311" max="2560" width="9.140625" style="1008"/>
    <col min="2561" max="2561" width="7.5703125" style="1008" customWidth="1"/>
    <col min="2562" max="2562" width="29.85546875" style="1008" customWidth="1"/>
    <col min="2563" max="2563" width="8.7109375" style="1008" customWidth="1"/>
    <col min="2564" max="2564" width="12.28515625" style="1008" customWidth="1"/>
    <col min="2565" max="2565" width="14.5703125" style="1008" customWidth="1"/>
    <col min="2566" max="2566" width="14.140625" style="1008" customWidth="1"/>
    <col min="2567" max="2816" width="9.140625" style="1008"/>
    <col min="2817" max="2817" width="7.5703125" style="1008" customWidth="1"/>
    <col min="2818" max="2818" width="29.85546875" style="1008" customWidth="1"/>
    <col min="2819" max="2819" width="8.7109375" style="1008" customWidth="1"/>
    <col min="2820" max="2820" width="12.28515625" style="1008" customWidth="1"/>
    <col min="2821" max="2821" width="14.5703125" style="1008" customWidth="1"/>
    <col min="2822" max="2822" width="14.140625" style="1008" customWidth="1"/>
    <col min="2823" max="3072" width="9.140625" style="1008"/>
    <col min="3073" max="3073" width="7.5703125" style="1008" customWidth="1"/>
    <col min="3074" max="3074" width="29.85546875" style="1008" customWidth="1"/>
    <col min="3075" max="3075" width="8.7109375" style="1008" customWidth="1"/>
    <col min="3076" max="3076" width="12.28515625" style="1008" customWidth="1"/>
    <col min="3077" max="3077" width="14.5703125" style="1008" customWidth="1"/>
    <col min="3078" max="3078" width="14.140625" style="1008" customWidth="1"/>
    <col min="3079" max="3328" width="9.140625" style="1008"/>
    <col min="3329" max="3329" width="7.5703125" style="1008" customWidth="1"/>
    <col min="3330" max="3330" width="29.85546875" style="1008" customWidth="1"/>
    <col min="3331" max="3331" width="8.7109375" style="1008" customWidth="1"/>
    <col min="3332" max="3332" width="12.28515625" style="1008" customWidth="1"/>
    <col min="3333" max="3333" width="14.5703125" style="1008" customWidth="1"/>
    <col min="3334" max="3334" width="14.140625" style="1008" customWidth="1"/>
    <col min="3335" max="3584" width="9.140625" style="1008"/>
    <col min="3585" max="3585" width="7.5703125" style="1008" customWidth="1"/>
    <col min="3586" max="3586" width="29.85546875" style="1008" customWidth="1"/>
    <col min="3587" max="3587" width="8.7109375" style="1008" customWidth="1"/>
    <col min="3588" max="3588" width="12.28515625" style="1008" customWidth="1"/>
    <col min="3589" max="3589" width="14.5703125" style="1008" customWidth="1"/>
    <col min="3590" max="3590" width="14.140625" style="1008" customWidth="1"/>
    <col min="3591" max="3840" width="9.140625" style="1008"/>
    <col min="3841" max="3841" width="7.5703125" style="1008" customWidth="1"/>
    <col min="3842" max="3842" width="29.85546875" style="1008" customWidth="1"/>
    <col min="3843" max="3843" width="8.7109375" style="1008" customWidth="1"/>
    <col min="3844" max="3844" width="12.28515625" style="1008" customWidth="1"/>
    <col min="3845" max="3845" width="14.5703125" style="1008" customWidth="1"/>
    <col min="3846" max="3846" width="14.140625" style="1008" customWidth="1"/>
    <col min="3847" max="4096" width="9.140625" style="1008"/>
    <col min="4097" max="4097" width="7.5703125" style="1008" customWidth="1"/>
    <col min="4098" max="4098" width="29.85546875" style="1008" customWidth="1"/>
    <col min="4099" max="4099" width="8.7109375" style="1008" customWidth="1"/>
    <col min="4100" max="4100" width="12.28515625" style="1008" customWidth="1"/>
    <col min="4101" max="4101" width="14.5703125" style="1008" customWidth="1"/>
    <col min="4102" max="4102" width="14.140625" style="1008" customWidth="1"/>
    <col min="4103" max="4352" width="9.140625" style="1008"/>
    <col min="4353" max="4353" width="7.5703125" style="1008" customWidth="1"/>
    <col min="4354" max="4354" width="29.85546875" style="1008" customWidth="1"/>
    <col min="4355" max="4355" width="8.7109375" style="1008" customWidth="1"/>
    <col min="4356" max="4356" width="12.28515625" style="1008" customWidth="1"/>
    <col min="4357" max="4357" width="14.5703125" style="1008" customWidth="1"/>
    <col min="4358" max="4358" width="14.140625" style="1008" customWidth="1"/>
    <col min="4359" max="4608" width="9.140625" style="1008"/>
    <col min="4609" max="4609" width="7.5703125" style="1008" customWidth="1"/>
    <col min="4610" max="4610" width="29.85546875" style="1008" customWidth="1"/>
    <col min="4611" max="4611" width="8.7109375" style="1008" customWidth="1"/>
    <col min="4612" max="4612" width="12.28515625" style="1008" customWidth="1"/>
    <col min="4613" max="4613" width="14.5703125" style="1008" customWidth="1"/>
    <col min="4614" max="4614" width="14.140625" style="1008" customWidth="1"/>
    <col min="4615" max="4864" width="9.140625" style="1008"/>
    <col min="4865" max="4865" width="7.5703125" style="1008" customWidth="1"/>
    <col min="4866" max="4866" width="29.85546875" style="1008" customWidth="1"/>
    <col min="4867" max="4867" width="8.7109375" style="1008" customWidth="1"/>
    <col min="4868" max="4868" width="12.28515625" style="1008" customWidth="1"/>
    <col min="4869" max="4869" width="14.5703125" style="1008" customWidth="1"/>
    <col min="4870" max="4870" width="14.140625" style="1008" customWidth="1"/>
    <col min="4871" max="5120" width="9.140625" style="1008"/>
    <col min="5121" max="5121" width="7.5703125" style="1008" customWidth="1"/>
    <col min="5122" max="5122" width="29.85546875" style="1008" customWidth="1"/>
    <col min="5123" max="5123" width="8.7109375" style="1008" customWidth="1"/>
    <col min="5124" max="5124" width="12.28515625" style="1008" customWidth="1"/>
    <col min="5125" max="5125" width="14.5703125" style="1008" customWidth="1"/>
    <col min="5126" max="5126" width="14.140625" style="1008" customWidth="1"/>
    <col min="5127" max="5376" width="9.140625" style="1008"/>
    <col min="5377" max="5377" width="7.5703125" style="1008" customWidth="1"/>
    <col min="5378" max="5378" width="29.85546875" style="1008" customWidth="1"/>
    <col min="5379" max="5379" width="8.7109375" style="1008" customWidth="1"/>
    <col min="5380" max="5380" width="12.28515625" style="1008" customWidth="1"/>
    <col min="5381" max="5381" width="14.5703125" style="1008" customWidth="1"/>
    <col min="5382" max="5382" width="14.140625" style="1008" customWidth="1"/>
    <col min="5383" max="5632" width="9.140625" style="1008"/>
    <col min="5633" max="5633" width="7.5703125" style="1008" customWidth="1"/>
    <col min="5634" max="5634" width="29.85546875" style="1008" customWidth="1"/>
    <col min="5635" max="5635" width="8.7109375" style="1008" customWidth="1"/>
    <col min="5636" max="5636" width="12.28515625" style="1008" customWidth="1"/>
    <col min="5637" max="5637" width="14.5703125" style="1008" customWidth="1"/>
    <col min="5638" max="5638" width="14.140625" style="1008" customWidth="1"/>
    <col min="5639" max="5888" width="9.140625" style="1008"/>
    <col min="5889" max="5889" width="7.5703125" style="1008" customWidth="1"/>
    <col min="5890" max="5890" width="29.85546875" style="1008" customWidth="1"/>
    <col min="5891" max="5891" width="8.7109375" style="1008" customWidth="1"/>
    <col min="5892" max="5892" width="12.28515625" style="1008" customWidth="1"/>
    <col min="5893" max="5893" width="14.5703125" style="1008" customWidth="1"/>
    <col min="5894" max="5894" width="14.140625" style="1008" customWidth="1"/>
    <col min="5895" max="6144" width="9.140625" style="1008"/>
    <col min="6145" max="6145" width="7.5703125" style="1008" customWidth="1"/>
    <col min="6146" max="6146" width="29.85546875" style="1008" customWidth="1"/>
    <col min="6147" max="6147" width="8.7109375" style="1008" customWidth="1"/>
    <col min="6148" max="6148" width="12.28515625" style="1008" customWidth="1"/>
    <col min="6149" max="6149" width="14.5703125" style="1008" customWidth="1"/>
    <col min="6150" max="6150" width="14.140625" style="1008" customWidth="1"/>
    <col min="6151" max="6400" width="9.140625" style="1008"/>
    <col min="6401" max="6401" width="7.5703125" style="1008" customWidth="1"/>
    <col min="6402" max="6402" width="29.85546875" style="1008" customWidth="1"/>
    <col min="6403" max="6403" width="8.7109375" style="1008" customWidth="1"/>
    <col min="6404" max="6404" width="12.28515625" style="1008" customWidth="1"/>
    <col min="6405" max="6405" width="14.5703125" style="1008" customWidth="1"/>
    <col min="6406" max="6406" width="14.140625" style="1008" customWidth="1"/>
    <col min="6407" max="6656" width="9.140625" style="1008"/>
    <col min="6657" max="6657" width="7.5703125" style="1008" customWidth="1"/>
    <col min="6658" max="6658" width="29.85546875" style="1008" customWidth="1"/>
    <col min="6659" max="6659" width="8.7109375" style="1008" customWidth="1"/>
    <col min="6660" max="6660" width="12.28515625" style="1008" customWidth="1"/>
    <col min="6661" max="6661" width="14.5703125" style="1008" customWidth="1"/>
    <col min="6662" max="6662" width="14.140625" style="1008" customWidth="1"/>
    <col min="6663" max="6912" width="9.140625" style="1008"/>
    <col min="6913" max="6913" width="7.5703125" style="1008" customWidth="1"/>
    <col min="6914" max="6914" width="29.85546875" style="1008" customWidth="1"/>
    <col min="6915" max="6915" width="8.7109375" style="1008" customWidth="1"/>
    <col min="6916" max="6916" width="12.28515625" style="1008" customWidth="1"/>
    <col min="6917" max="6917" width="14.5703125" style="1008" customWidth="1"/>
    <col min="6918" max="6918" width="14.140625" style="1008" customWidth="1"/>
    <col min="6919" max="7168" width="9.140625" style="1008"/>
    <col min="7169" max="7169" width="7.5703125" style="1008" customWidth="1"/>
    <col min="7170" max="7170" width="29.85546875" style="1008" customWidth="1"/>
    <col min="7171" max="7171" width="8.7109375" style="1008" customWidth="1"/>
    <col min="7172" max="7172" width="12.28515625" style="1008" customWidth="1"/>
    <col min="7173" max="7173" width="14.5703125" style="1008" customWidth="1"/>
    <col min="7174" max="7174" width="14.140625" style="1008" customWidth="1"/>
    <col min="7175" max="7424" width="9.140625" style="1008"/>
    <col min="7425" max="7425" width="7.5703125" style="1008" customWidth="1"/>
    <col min="7426" max="7426" width="29.85546875" style="1008" customWidth="1"/>
    <col min="7427" max="7427" width="8.7109375" style="1008" customWidth="1"/>
    <col min="7428" max="7428" width="12.28515625" style="1008" customWidth="1"/>
    <col min="7429" max="7429" width="14.5703125" style="1008" customWidth="1"/>
    <col min="7430" max="7430" width="14.140625" style="1008" customWidth="1"/>
    <col min="7431" max="7680" width="9.140625" style="1008"/>
    <col min="7681" max="7681" width="7.5703125" style="1008" customWidth="1"/>
    <col min="7682" max="7682" width="29.85546875" style="1008" customWidth="1"/>
    <col min="7683" max="7683" width="8.7109375" style="1008" customWidth="1"/>
    <col min="7684" max="7684" width="12.28515625" style="1008" customWidth="1"/>
    <col min="7685" max="7685" width="14.5703125" style="1008" customWidth="1"/>
    <col min="7686" max="7686" width="14.140625" style="1008" customWidth="1"/>
    <col min="7687" max="7936" width="9.140625" style="1008"/>
    <col min="7937" max="7937" width="7.5703125" style="1008" customWidth="1"/>
    <col min="7938" max="7938" width="29.85546875" style="1008" customWidth="1"/>
    <col min="7939" max="7939" width="8.7109375" style="1008" customWidth="1"/>
    <col min="7940" max="7940" width="12.28515625" style="1008" customWidth="1"/>
    <col min="7941" max="7941" width="14.5703125" style="1008" customWidth="1"/>
    <col min="7942" max="7942" width="14.140625" style="1008" customWidth="1"/>
    <col min="7943" max="8192" width="9.140625" style="1008"/>
    <col min="8193" max="8193" width="7.5703125" style="1008" customWidth="1"/>
    <col min="8194" max="8194" width="29.85546875" style="1008" customWidth="1"/>
    <col min="8195" max="8195" width="8.7109375" style="1008" customWidth="1"/>
    <col min="8196" max="8196" width="12.28515625" style="1008" customWidth="1"/>
    <col min="8197" max="8197" width="14.5703125" style="1008" customWidth="1"/>
    <col min="8198" max="8198" width="14.140625" style="1008" customWidth="1"/>
    <col min="8199" max="8448" width="9.140625" style="1008"/>
    <col min="8449" max="8449" width="7.5703125" style="1008" customWidth="1"/>
    <col min="8450" max="8450" width="29.85546875" style="1008" customWidth="1"/>
    <col min="8451" max="8451" width="8.7109375" style="1008" customWidth="1"/>
    <col min="8452" max="8452" width="12.28515625" style="1008" customWidth="1"/>
    <col min="8453" max="8453" width="14.5703125" style="1008" customWidth="1"/>
    <col min="8454" max="8454" width="14.140625" style="1008" customWidth="1"/>
    <col min="8455" max="8704" width="9.140625" style="1008"/>
    <col min="8705" max="8705" width="7.5703125" style="1008" customWidth="1"/>
    <col min="8706" max="8706" width="29.85546875" style="1008" customWidth="1"/>
    <col min="8707" max="8707" width="8.7109375" style="1008" customWidth="1"/>
    <col min="8708" max="8708" width="12.28515625" style="1008" customWidth="1"/>
    <col min="8709" max="8709" width="14.5703125" style="1008" customWidth="1"/>
    <col min="8710" max="8710" width="14.140625" style="1008" customWidth="1"/>
    <col min="8711" max="8960" width="9.140625" style="1008"/>
    <col min="8961" max="8961" width="7.5703125" style="1008" customWidth="1"/>
    <col min="8962" max="8962" width="29.85546875" style="1008" customWidth="1"/>
    <col min="8963" max="8963" width="8.7109375" style="1008" customWidth="1"/>
    <col min="8964" max="8964" width="12.28515625" style="1008" customWidth="1"/>
    <col min="8965" max="8965" width="14.5703125" style="1008" customWidth="1"/>
    <col min="8966" max="8966" width="14.140625" style="1008" customWidth="1"/>
    <col min="8967" max="9216" width="9.140625" style="1008"/>
    <col min="9217" max="9217" width="7.5703125" style="1008" customWidth="1"/>
    <col min="9218" max="9218" width="29.85546875" style="1008" customWidth="1"/>
    <col min="9219" max="9219" width="8.7109375" style="1008" customWidth="1"/>
    <col min="9220" max="9220" width="12.28515625" style="1008" customWidth="1"/>
    <col min="9221" max="9221" width="14.5703125" style="1008" customWidth="1"/>
    <col min="9222" max="9222" width="14.140625" style="1008" customWidth="1"/>
    <col min="9223" max="9472" width="9.140625" style="1008"/>
    <col min="9473" max="9473" width="7.5703125" style="1008" customWidth="1"/>
    <col min="9474" max="9474" width="29.85546875" style="1008" customWidth="1"/>
    <col min="9475" max="9475" width="8.7109375" style="1008" customWidth="1"/>
    <col min="9476" max="9476" width="12.28515625" style="1008" customWidth="1"/>
    <col min="9477" max="9477" width="14.5703125" style="1008" customWidth="1"/>
    <col min="9478" max="9478" width="14.140625" style="1008" customWidth="1"/>
    <col min="9479" max="9728" width="9.140625" style="1008"/>
    <col min="9729" max="9729" width="7.5703125" style="1008" customWidth="1"/>
    <col min="9730" max="9730" width="29.85546875" style="1008" customWidth="1"/>
    <col min="9731" max="9731" width="8.7109375" style="1008" customWidth="1"/>
    <col min="9732" max="9732" width="12.28515625" style="1008" customWidth="1"/>
    <col min="9733" max="9733" width="14.5703125" style="1008" customWidth="1"/>
    <col min="9734" max="9734" width="14.140625" style="1008" customWidth="1"/>
    <col min="9735" max="9984" width="9.140625" style="1008"/>
    <col min="9985" max="9985" width="7.5703125" style="1008" customWidth="1"/>
    <col min="9986" max="9986" width="29.85546875" style="1008" customWidth="1"/>
    <col min="9987" max="9987" width="8.7109375" style="1008" customWidth="1"/>
    <col min="9988" max="9988" width="12.28515625" style="1008" customWidth="1"/>
    <col min="9989" max="9989" width="14.5703125" style="1008" customWidth="1"/>
    <col min="9990" max="9990" width="14.140625" style="1008" customWidth="1"/>
    <col min="9991" max="10240" width="9.140625" style="1008"/>
    <col min="10241" max="10241" width="7.5703125" style="1008" customWidth="1"/>
    <col min="10242" max="10242" width="29.85546875" style="1008" customWidth="1"/>
    <col min="10243" max="10243" width="8.7109375" style="1008" customWidth="1"/>
    <col min="10244" max="10244" width="12.28515625" style="1008" customWidth="1"/>
    <col min="10245" max="10245" width="14.5703125" style="1008" customWidth="1"/>
    <col min="10246" max="10246" width="14.140625" style="1008" customWidth="1"/>
    <col min="10247" max="10496" width="9.140625" style="1008"/>
    <col min="10497" max="10497" width="7.5703125" style="1008" customWidth="1"/>
    <col min="10498" max="10498" width="29.85546875" style="1008" customWidth="1"/>
    <col min="10499" max="10499" width="8.7109375" style="1008" customWidth="1"/>
    <col min="10500" max="10500" width="12.28515625" style="1008" customWidth="1"/>
    <col min="10501" max="10501" width="14.5703125" style="1008" customWidth="1"/>
    <col min="10502" max="10502" width="14.140625" style="1008" customWidth="1"/>
    <col min="10503" max="10752" width="9.140625" style="1008"/>
    <col min="10753" max="10753" width="7.5703125" style="1008" customWidth="1"/>
    <col min="10754" max="10754" width="29.85546875" style="1008" customWidth="1"/>
    <col min="10755" max="10755" width="8.7109375" style="1008" customWidth="1"/>
    <col min="10756" max="10756" width="12.28515625" style="1008" customWidth="1"/>
    <col min="10757" max="10757" width="14.5703125" style="1008" customWidth="1"/>
    <col min="10758" max="10758" width="14.140625" style="1008" customWidth="1"/>
    <col min="10759" max="11008" width="9.140625" style="1008"/>
    <col min="11009" max="11009" width="7.5703125" style="1008" customWidth="1"/>
    <col min="11010" max="11010" width="29.85546875" style="1008" customWidth="1"/>
    <col min="11011" max="11011" width="8.7109375" style="1008" customWidth="1"/>
    <col min="11012" max="11012" width="12.28515625" style="1008" customWidth="1"/>
    <col min="11013" max="11013" width="14.5703125" style="1008" customWidth="1"/>
    <col min="11014" max="11014" width="14.140625" style="1008" customWidth="1"/>
    <col min="11015" max="11264" width="9.140625" style="1008"/>
    <col min="11265" max="11265" width="7.5703125" style="1008" customWidth="1"/>
    <col min="11266" max="11266" width="29.85546875" style="1008" customWidth="1"/>
    <col min="11267" max="11267" width="8.7109375" style="1008" customWidth="1"/>
    <col min="11268" max="11268" width="12.28515625" style="1008" customWidth="1"/>
    <col min="11269" max="11269" width="14.5703125" style="1008" customWidth="1"/>
    <col min="11270" max="11270" width="14.140625" style="1008" customWidth="1"/>
    <col min="11271" max="11520" width="9.140625" style="1008"/>
    <col min="11521" max="11521" width="7.5703125" style="1008" customWidth="1"/>
    <col min="11522" max="11522" width="29.85546875" style="1008" customWidth="1"/>
    <col min="11523" max="11523" width="8.7109375" style="1008" customWidth="1"/>
    <col min="11524" max="11524" width="12.28515625" style="1008" customWidth="1"/>
    <col min="11525" max="11525" width="14.5703125" style="1008" customWidth="1"/>
    <col min="11526" max="11526" width="14.140625" style="1008" customWidth="1"/>
    <col min="11527" max="11776" width="9.140625" style="1008"/>
    <col min="11777" max="11777" width="7.5703125" style="1008" customWidth="1"/>
    <col min="11778" max="11778" width="29.85546875" style="1008" customWidth="1"/>
    <col min="11779" max="11779" width="8.7109375" style="1008" customWidth="1"/>
    <col min="11780" max="11780" width="12.28515625" style="1008" customWidth="1"/>
    <col min="11781" max="11781" width="14.5703125" style="1008" customWidth="1"/>
    <col min="11782" max="11782" width="14.140625" style="1008" customWidth="1"/>
    <col min="11783" max="12032" width="9.140625" style="1008"/>
    <col min="12033" max="12033" width="7.5703125" style="1008" customWidth="1"/>
    <col min="12034" max="12034" width="29.85546875" style="1008" customWidth="1"/>
    <col min="12035" max="12035" width="8.7109375" style="1008" customWidth="1"/>
    <col min="12036" max="12036" width="12.28515625" style="1008" customWidth="1"/>
    <col min="12037" max="12037" width="14.5703125" style="1008" customWidth="1"/>
    <col min="12038" max="12038" width="14.140625" style="1008" customWidth="1"/>
    <col min="12039" max="12288" width="9.140625" style="1008"/>
    <col min="12289" max="12289" width="7.5703125" style="1008" customWidth="1"/>
    <col min="12290" max="12290" width="29.85546875" style="1008" customWidth="1"/>
    <col min="12291" max="12291" width="8.7109375" style="1008" customWidth="1"/>
    <col min="12292" max="12292" width="12.28515625" style="1008" customWidth="1"/>
    <col min="12293" max="12293" width="14.5703125" style="1008" customWidth="1"/>
    <col min="12294" max="12294" width="14.140625" style="1008" customWidth="1"/>
    <col min="12295" max="12544" width="9.140625" style="1008"/>
    <col min="12545" max="12545" width="7.5703125" style="1008" customWidth="1"/>
    <col min="12546" max="12546" width="29.85546875" style="1008" customWidth="1"/>
    <col min="12547" max="12547" width="8.7109375" style="1008" customWidth="1"/>
    <col min="12548" max="12548" width="12.28515625" style="1008" customWidth="1"/>
    <col min="12549" max="12549" width="14.5703125" style="1008" customWidth="1"/>
    <col min="12550" max="12550" width="14.140625" style="1008" customWidth="1"/>
    <col min="12551" max="12800" width="9.140625" style="1008"/>
    <col min="12801" max="12801" width="7.5703125" style="1008" customWidth="1"/>
    <col min="12802" max="12802" width="29.85546875" style="1008" customWidth="1"/>
    <col min="12803" max="12803" width="8.7109375" style="1008" customWidth="1"/>
    <col min="12804" max="12804" width="12.28515625" style="1008" customWidth="1"/>
    <col min="12805" max="12805" width="14.5703125" style="1008" customWidth="1"/>
    <col min="12806" max="12806" width="14.140625" style="1008" customWidth="1"/>
    <col min="12807" max="13056" width="9.140625" style="1008"/>
    <col min="13057" max="13057" width="7.5703125" style="1008" customWidth="1"/>
    <col min="13058" max="13058" width="29.85546875" style="1008" customWidth="1"/>
    <col min="13059" max="13059" width="8.7109375" style="1008" customWidth="1"/>
    <col min="13060" max="13060" width="12.28515625" style="1008" customWidth="1"/>
    <col min="13061" max="13061" width="14.5703125" style="1008" customWidth="1"/>
    <col min="13062" max="13062" width="14.140625" style="1008" customWidth="1"/>
    <col min="13063" max="13312" width="9.140625" style="1008"/>
    <col min="13313" max="13313" width="7.5703125" style="1008" customWidth="1"/>
    <col min="13314" max="13314" width="29.85546875" style="1008" customWidth="1"/>
    <col min="13315" max="13315" width="8.7109375" style="1008" customWidth="1"/>
    <col min="13316" max="13316" width="12.28515625" style="1008" customWidth="1"/>
    <col min="13317" max="13317" width="14.5703125" style="1008" customWidth="1"/>
    <col min="13318" max="13318" width="14.140625" style="1008" customWidth="1"/>
    <col min="13319" max="13568" width="9.140625" style="1008"/>
    <col min="13569" max="13569" width="7.5703125" style="1008" customWidth="1"/>
    <col min="13570" max="13570" width="29.85546875" style="1008" customWidth="1"/>
    <col min="13571" max="13571" width="8.7109375" style="1008" customWidth="1"/>
    <col min="13572" max="13572" width="12.28515625" style="1008" customWidth="1"/>
    <col min="13573" max="13573" width="14.5703125" style="1008" customWidth="1"/>
    <col min="13574" max="13574" width="14.140625" style="1008" customWidth="1"/>
    <col min="13575" max="13824" width="9.140625" style="1008"/>
    <col min="13825" max="13825" width="7.5703125" style="1008" customWidth="1"/>
    <col min="13826" max="13826" width="29.85546875" style="1008" customWidth="1"/>
    <col min="13827" max="13827" width="8.7109375" style="1008" customWidth="1"/>
    <col min="13828" max="13828" width="12.28515625" style="1008" customWidth="1"/>
    <col min="13829" max="13829" width="14.5703125" style="1008" customWidth="1"/>
    <col min="13830" max="13830" width="14.140625" style="1008" customWidth="1"/>
    <col min="13831" max="14080" width="9.140625" style="1008"/>
    <col min="14081" max="14081" width="7.5703125" style="1008" customWidth="1"/>
    <col min="14082" max="14082" width="29.85546875" style="1008" customWidth="1"/>
    <col min="14083" max="14083" width="8.7109375" style="1008" customWidth="1"/>
    <col min="14084" max="14084" width="12.28515625" style="1008" customWidth="1"/>
    <col min="14085" max="14085" width="14.5703125" style="1008" customWidth="1"/>
    <col min="14086" max="14086" width="14.140625" style="1008" customWidth="1"/>
    <col min="14087" max="14336" width="9.140625" style="1008"/>
    <col min="14337" max="14337" width="7.5703125" style="1008" customWidth="1"/>
    <col min="14338" max="14338" width="29.85546875" style="1008" customWidth="1"/>
    <col min="14339" max="14339" width="8.7109375" style="1008" customWidth="1"/>
    <col min="14340" max="14340" width="12.28515625" style="1008" customWidth="1"/>
    <col min="14341" max="14341" width="14.5703125" style="1008" customWidth="1"/>
    <col min="14342" max="14342" width="14.140625" style="1008" customWidth="1"/>
    <col min="14343" max="14592" width="9.140625" style="1008"/>
    <col min="14593" max="14593" width="7.5703125" style="1008" customWidth="1"/>
    <col min="14594" max="14594" width="29.85546875" style="1008" customWidth="1"/>
    <col min="14595" max="14595" width="8.7109375" style="1008" customWidth="1"/>
    <col min="14596" max="14596" width="12.28515625" style="1008" customWidth="1"/>
    <col min="14597" max="14597" width="14.5703125" style="1008" customWidth="1"/>
    <col min="14598" max="14598" width="14.140625" style="1008" customWidth="1"/>
    <col min="14599" max="14848" width="9.140625" style="1008"/>
    <col min="14849" max="14849" width="7.5703125" style="1008" customWidth="1"/>
    <col min="14850" max="14850" width="29.85546875" style="1008" customWidth="1"/>
    <col min="14851" max="14851" width="8.7109375" style="1008" customWidth="1"/>
    <col min="14852" max="14852" width="12.28515625" style="1008" customWidth="1"/>
    <col min="14853" max="14853" width="14.5703125" style="1008" customWidth="1"/>
    <col min="14854" max="14854" width="14.140625" style="1008" customWidth="1"/>
    <col min="14855" max="15104" width="9.140625" style="1008"/>
    <col min="15105" max="15105" width="7.5703125" style="1008" customWidth="1"/>
    <col min="15106" max="15106" width="29.85546875" style="1008" customWidth="1"/>
    <col min="15107" max="15107" width="8.7109375" style="1008" customWidth="1"/>
    <col min="15108" max="15108" width="12.28515625" style="1008" customWidth="1"/>
    <col min="15109" max="15109" width="14.5703125" style="1008" customWidth="1"/>
    <col min="15110" max="15110" width="14.140625" style="1008" customWidth="1"/>
    <col min="15111" max="15360" width="9.140625" style="1008"/>
    <col min="15361" max="15361" width="7.5703125" style="1008" customWidth="1"/>
    <col min="15362" max="15362" width="29.85546875" style="1008" customWidth="1"/>
    <col min="15363" max="15363" width="8.7109375" style="1008" customWidth="1"/>
    <col min="15364" max="15364" width="12.28515625" style="1008" customWidth="1"/>
    <col min="15365" max="15365" width="14.5703125" style="1008" customWidth="1"/>
    <col min="15366" max="15366" width="14.140625" style="1008" customWidth="1"/>
    <col min="15367" max="15616" width="9.140625" style="1008"/>
    <col min="15617" max="15617" width="7.5703125" style="1008" customWidth="1"/>
    <col min="15618" max="15618" width="29.85546875" style="1008" customWidth="1"/>
    <col min="15619" max="15619" width="8.7109375" style="1008" customWidth="1"/>
    <col min="15620" max="15620" width="12.28515625" style="1008" customWidth="1"/>
    <col min="15621" max="15621" width="14.5703125" style="1008" customWidth="1"/>
    <col min="15622" max="15622" width="14.140625" style="1008" customWidth="1"/>
    <col min="15623" max="15872" width="9.140625" style="1008"/>
    <col min="15873" max="15873" width="7.5703125" style="1008" customWidth="1"/>
    <col min="15874" max="15874" width="29.85546875" style="1008" customWidth="1"/>
    <col min="15875" max="15875" width="8.7109375" style="1008" customWidth="1"/>
    <col min="15876" max="15876" width="12.28515625" style="1008" customWidth="1"/>
    <col min="15877" max="15877" width="14.5703125" style="1008" customWidth="1"/>
    <col min="15878" max="15878" width="14.140625" style="1008" customWidth="1"/>
    <col min="15879" max="16128" width="9.140625" style="1008"/>
    <col min="16129" max="16129" width="7.5703125" style="1008" customWidth="1"/>
    <col min="16130" max="16130" width="29.85546875" style="1008" customWidth="1"/>
    <col min="16131" max="16131" width="8.7109375" style="1008" customWidth="1"/>
    <col min="16132" max="16132" width="12.28515625" style="1008" customWidth="1"/>
    <col min="16133" max="16133" width="14.5703125" style="1008" customWidth="1"/>
    <col min="16134" max="16134" width="14.140625" style="1008" customWidth="1"/>
    <col min="16135" max="16384" width="9.140625" style="1008"/>
  </cols>
  <sheetData>
    <row r="1" spans="1:252" s="481" customFormat="1" ht="15.75" x14ac:dyDescent="0.25">
      <c r="A1" s="812" t="s">
        <v>1486</v>
      </c>
      <c r="B1" s="1007"/>
      <c r="C1" s="812"/>
      <c r="D1" s="1061"/>
      <c r="E1" s="1022"/>
      <c r="F1" s="1030"/>
      <c r="G1" s="411"/>
      <c r="H1" s="967"/>
      <c r="J1" s="482"/>
      <c r="K1" s="807"/>
      <c r="L1" s="484"/>
      <c r="M1" s="482"/>
      <c r="N1" s="482"/>
      <c r="O1" s="482"/>
      <c r="P1" s="482"/>
      <c r="Q1" s="482"/>
      <c r="R1" s="482"/>
      <c r="S1" s="485"/>
      <c r="T1" s="485"/>
      <c r="U1" s="485"/>
      <c r="V1" s="485"/>
      <c r="W1" s="485"/>
      <c r="X1" s="485"/>
      <c r="Y1" s="485"/>
      <c r="Z1" s="485"/>
      <c r="AA1" s="485"/>
      <c r="AB1" s="485"/>
      <c r="AC1" s="485"/>
      <c r="AD1" s="485"/>
      <c r="AE1" s="485"/>
      <c r="AF1" s="485"/>
      <c r="AG1" s="485"/>
      <c r="AH1" s="485"/>
      <c r="AI1" s="485"/>
      <c r="AJ1" s="485"/>
      <c r="AK1" s="485"/>
      <c r="AL1" s="485"/>
      <c r="AM1" s="486"/>
      <c r="AN1" s="486"/>
      <c r="AO1" s="486"/>
      <c r="AP1" s="486"/>
      <c r="AQ1" s="486"/>
      <c r="AR1" s="486"/>
      <c r="AS1" s="486"/>
      <c r="AT1" s="486"/>
      <c r="AU1" s="486"/>
      <c r="AV1" s="486"/>
      <c r="AW1" s="486"/>
      <c r="AX1" s="486"/>
      <c r="AY1" s="486"/>
      <c r="AZ1" s="486"/>
      <c r="BA1" s="486"/>
      <c r="BB1" s="486"/>
      <c r="BC1" s="486"/>
      <c r="BD1" s="486"/>
      <c r="BE1" s="486"/>
      <c r="BF1" s="486"/>
      <c r="BG1" s="486"/>
      <c r="BH1" s="486"/>
      <c r="BI1" s="486"/>
      <c r="BJ1" s="486"/>
      <c r="BK1" s="486"/>
      <c r="BL1" s="486"/>
      <c r="BM1" s="486"/>
      <c r="BN1" s="486"/>
      <c r="BO1" s="486"/>
      <c r="BP1" s="486"/>
      <c r="BQ1" s="486"/>
      <c r="BR1" s="486"/>
      <c r="BS1" s="486"/>
      <c r="BT1" s="486"/>
      <c r="BU1" s="486"/>
      <c r="BV1" s="486"/>
      <c r="BW1" s="486"/>
      <c r="BX1" s="486"/>
      <c r="BY1" s="486"/>
      <c r="BZ1" s="486"/>
      <c r="CA1" s="486"/>
      <c r="CB1" s="487"/>
      <c r="CC1" s="487"/>
      <c r="CD1" s="487"/>
      <c r="CE1" s="487"/>
      <c r="CF1" s="487"/>
      <c r="CG1" s="487"/>
      <c r="CH1" s="487"/>
      <c r="CI1" s="487"/>
      <c r="CJ1" s="487"/>
      <c r="CK1" s="487"/>
      <c r="CL1" s="487"/>
      <c r="CM1" s="487"/>
      <c r="CN1" s="487"/>
      <c r="CO1" s="487"/>
      <c r="CP1" s="487"/>
      <c r="CQ1" s="487"/>
      <c r="CR1" s="487"/>
      <c r="CS1" s="487"/>
      <c r="CT1" s="487"/>
      <c r="CU1" s="487"/>
      <c r="CV1" s="487"/>
      <c r="CW1" s="487"/>
      <c r="CX1" s="487"/>
      <c r="CY1" s="487"/>
      <c r="CZ1" s="487"/>
      <c r="DA1" s="487"/>
      <c r="DB1" s="487"/>
      <c r="DC1" s="487"/>
      <c r="DD1" s="487"/>
      <c r="DE1" s="487"/>
      <c r="DF1" s="487"/>
      <c r="DG1" s="487"/>
      <c r="DH1" s="487"/>
      <c r="DI1" s="487"/>
      <c r="DJ1" s="487"/>
      <c r="DK1" s="487"/>
      <c r="DL1" s="487"/>
      <c r="DM1" s="487"/>
      <c r="DN1" s="487"/>
      <c r="DO1" s="487"/>
      <c r="DP1" s="487"/>
      <c r="DQ1" s="487"/>
      <c r="DR1" s="487"/>
      <c r="DS1" s="487"/>
      <c r="DT1" s="487"/>
      <c r="DU1" s="487"/>
      <c r="DV1" s="487"/>
      <c r="DW1" s="487"/>
      <c r="DX1" s="487"/>
      <c r="DY1" s="487"/>
      <c r="DZ1" s="487"/>
      <c r="EA1" s="487"/>
      <c r="EB1" s="487"/>
      <c r="EC1" s="487"/>
      <c r="ED1" s="487"/>
      <c r="EE1" s="487"/>
      <c r="EF1" s="487"/>
      <c r="EG1" s="487"/>
      <c r="EH1" s="487"/>
      <c r="EI1" s="487"/>
      <c r="EJ1" s="487"/>
      <c r="EK1" s="487"/>
      <c r="EL1" s="487"/>
      <c r="EM1" s="487"/>
      <c r="EN1" s="487"/>
      <c r="EO1" s="487"/>
      <c r="EP1" s="487"/>
      <c r="EQ1" s="487"/>
      <c r="ER1" s="487"/>
      <c r="ES1" s="487"/>
      <c r="ET1" s="487"/>
      <c r="EU1" s="487"/>
      <c r="EV1" s="487"/>
      <c r="EW1" s="487"/>
      <c r="EX1" s="487"/>
      <c r="EY1" s="487"/>
      <c r="EZ1" s="487"/>
      <c r="FA1" s="487"/>
      <c r="FB1" s="487"/>
      <c r="FC1" s="487"/>
      <c r="FD1" s="487"/>
      <c r="FE1" s="487"/>
      <c r="FF1" s="487"/>
      <c r="FG1" s="487"/>
      <c r="FH1" s="487"/>
      <c r="FI1" s="487"/>
      <c r="FJ1" s="487"/>
      <c r="FK1" s="487"/>
      <c r="FL1" s="487"/>
      <c r="FM1" s="487"/>
      <c r="FN1" s="487"/>
      <c r="FO1" s="487"/>
      <c r="FP1" s="487"/>
      <c r="FQ1" s="487"/>
      <c r="FR1" s="487"/>
      <c r="FS1" s="487"/>
      <c r="FT1" s="487"/>
      <c r="FU1" s="487"/>
      <c r="FV1" s="487"/>
      <c r="FW1" s="487"/>
      <c r="FX1" s="487"/>
      <c r="FY1" s="487"/>
      <c r="FZ1" s="487"/>
      <c r="GA1" s="487"/>
      <c r="GB1" s="487"/>
      <c r="GC1" s="487"/>
      <c r="GD1" s="487"/>
      <c r="GE1" s="487"/>
      <c r="GF1" s="487"/>
      <c r="GG1" s="487"/>
      <c r="GH1" s="487"/>
      <c r="GI1" s="487"/>
      <c r="GJ1" s="487"/>
      <c r="GK1" s="487"/>
      <c r="GL1" s="487"/>
      <c r="GM1" s="487"/>
      <c r="GN1" s="487"/>
      <c r="GO1" s="487"/>
      <c r="GP1" s="487"/>
      <c r="GQ1" s="487"/>
      <c r="GR1" s="487"/>
      <c r="GS1" s="487"/>
      <c r="GT1" s="487"/>
      <c r="GU1" s="487"/>
      <c r="GV1" s="487"/>
      <c r="GW1" s="487"/>
      <c r="GX1" s="487"/>
      <c r="GY1" s="487"/>
      <c r="GZ1" s="487"/>
      <c r="HA1" s="487"/>
      <c r="HB1" s="487"/>
      <c r="HC1" s="487"/>
      <c r="HD1" s="487"/>
      <c r="HE1" s="487"/>
      <c r="HF1" s="487"/>
      <c r="HG1" s="487"/>
      <c r="HH1" s="487"/>
      <c r="HI1" s="487"/>
      <c r="HJ1" s="487"/>
      <c r="HK1" s="487"/>
      <c r="HL1" s="487"/>
      <c r="HM1" s="487"/>
      <c r="HN1" s="487"/>
      <c r="HO1" s="487"/>
      <c r="HP1" s="487"/>
      <c r="HQ1" s="487"/>
      <c r="HR1" s="487"/>
      <c r="HS1" s="487"/>
      <c r="HT1" s="487"/>
      <c r="HU1" s="487"/>
      <c r="HV1" s="487"/>
      <c r="HW1" s="487"/>
      <c r="HX1" s="487"/>
      <c r="HY1" s="487"/>
      <c r="HZ1" s="487"/>
      <c r="IA1" s="487"/>
      <c r="IB1" s="487"/>
      <c r="IC1" s="487"/>
      <c r="ID1" s="487"/>
      <c r="IE1" s="487"/>
      <c r="IF1" s="487"/>
      <c r="IG1" s="487"/>
      <c r="IH1" s="487"/>
      <c r="II1" s="487"/>
      <c r="IJ1" s="487"/>
      <c r="IK1" s="487"/>
      <c r="IL1" s="487"/>
      <c r="IM1" s="487"/>
      <c r="IN1" s="487"/>
      <c r="IO1" s="487"/>
      <c r="IP1" s="487"/>
      <c r="IQ1" s="487"/>
      <c r="IR1" s="487"/>
    </row>
    <row r="2" spans="1:252" s="481" customFormat="1" ht="15.75" x14ac:dyDescent="0.25">
      <c r="A2" s="1484" t="s">
        <v>1727</v>
      </c>
      <c r="B2" s="415"/>
      <c r="C2" s="416"/>
      <c r="D2" s="1061"/>
      <c r="E2" s="1022"/>
      <c r="F2" s="1030"/>
      <c r="G2" s="411"/>
      <c r="H2" s="967"/>
      <c r="J2" s="482"/>
      <c r="K2" s="807"/>
      <c r="L2" s="483"/>
      <c r="M2" s="482"/>
      <c r="N2" s="482"/>
      <c r="O2" s="482"/>
      <c r="P2" s="482"/>
      <c r="Q2" s="482"/>
      <c r="R2" s="482"/>
      <c r="S2" s="485"/>
      <c r="T2" s="485"/>
      <c r="U2" s="485"/>
      <c r="V2" s="485"/>
      <c r="W2" s="485"/>
      <c r="X2" s="485"/>
      <c r="Y2" s="485"/>
      <c r="Z2" s="485"/>
      <c r="AA2" s="485"/>
      <c r="AB2" s="485"/>
      <c r="AC2" s="485"/>
      <c r="AD2" s="485"/>
      <c r="AE2" s="485"/>
      <c r="AF2" s="485"/>
      <c r="AG2" s="485"/>
      <c r="AH2" s="485"/>
      <c r="AI2" s="485"/>
      <c r="AJ2" s="485"/>
      <c r="AK2" s="485"/>
      <c r="AL2" s="485"/>
      <c r="AM2" s="486"/>
      <c r="AN2" s="486"/>
      <c r="AO2" s="486"/>
      <c r="AP2" s="486"/>
      <c r="AQ2" s="486"/>
      <c r="AR2" s="486"/>
      <c r="AS2" s="486"/>
      <c r="AT2" s="486"/>
      <c r="AU2" s="486"/>
      <c r="AV2" s="486"/>
      <c r="AW2" s="486"/>
      <c r="AX2" s="486"/>
      <c r="AY2" s="486"/>
      <c r="AZ2" s="486"/>
      <c r="BA2" s="486"/>
      <c r="BB2" s="486"/>
      <c r="BC2" s="486"/>
      <c r="BD2" s="486"/>
      <c r="BE2" s="486"/>
      <c r="BF2" s="486"/>
      <c r="BG2" s="486"/>
      <c r="BH2" s="486"/>
      <c r="BI2" s="486"/>
      <c r="BJ2" s="486"/>
      <c r="BK2" s="486"/>
      <c r="BL2" s="486"/>
      <c r="BM2" s="486"/>
      <c r="BN2" s="486"/>
      <c r="BO2" s="486"/>
      <c r="BP2" s="486"/>
      <c r="BQ2" s="486"/>
      <c r="BR2" s="486"/>
      <c r="BS2" s="486"/>
      <c r="BT2" s="486"/>
      <c r="BU2" s="486"/>
      <c r="BV2" s="486"/>
      <c r="BW2" s="486"/>
      <c r="BX2" s="486"/>
      <c r="BY2" s="486"/>
      <c r="BZ2" s="486"/>
      <c r="CA2" s="486"/>
      <c r="CB2" s="487"/>
      <c r="CC2" s="487"/>
      <c r="CD2" s="487"/>
      <c r="CE2" s="487"/>
      <c r="CF2" s="487"/>
      <c r="CG2" s="487"/>
      <c r="CH2" s="487"/>
      <c r="CI2" s="487"/>
      <c r="CJ2" s="487"/>
      <c r="CK2" s="487"/>
      <c r="CL2" s="487"/>
      <c r="CM2" s="487"/>
      <c r="CN2" s="487"/>
      <c r="CO2" s="487"/>
      <c r="CP2" s="487"/>
      <c r="CQ2" s="487"/>
      <c r="CR2" s="487"/>
      <c r="CS2" s="487"/>
      <c r="CT2" s="487"/>
      <c r="CU2" s="487"/>
      <c r="CV2" s="487"/>
      <c r="CW2" s="487"/>
      <c r="CX2" s="487"/>
      <c r="CY2" s="487"/>
      <c r="CZ2" s="487"/>
      <c r="DA2" s="487"/>
      <c r="DB2" s="487"/>
      <c r="DC2" s="487"/>
      <c r="DD2" s="487"/>
      <c r="DE2" s="487"/>
      <c r="DF2" s="487"/>
      <c r="DG2" s="487"/>
      <c r="DH2" s="487"/>
      <c r="DI2" s="487"/>
      <c r="DJ2" s="487"/>
      <c r="DK2" s="487"/>
      <c r="DL2" s="487"/>
      <c r="DM2" s="487"/>
      <c r="DN2" s="487"/>
      <c r="DO2" s="487"/>
      <c r="DP2" s="487"/>
      <c r="DQ2" s="487"/>
      <c r="DR2" s="487"/>
      <c r="DS2" s="487"/>
      <c r="DT2" s="487"/>
      <c r="DU2" s="487"/>
      <c r="DV2" s="487"/>
      <c r="DW2" s="487"/>
      <c r="DX2" s="487"/>
      <c r="DY2" s="487"/>
      <c r="DZ2" s="487"/>
      <c r="EA2" s="487"/>
      <c r="EB2" s="487"/>
      <c r="EC2" s="487"/>
      <c r="ED2" s="487"/>
      <c r="EE2" s="487"/>
      <c r="EF2" s="487"/>
      <c r="EG2" s="487"/>
      <c r="EH2" s="487"/>
      <c r="EI2" s="487"/>
      <c r="EJ2" s="487"/>
      <c r="EK2" s="487"/>
      <c r="EL2" s="487"/>
      <c r="EM2" s="487"/>
      <c r="EN2" s="487"/>
      <c r="EO2" s="487"/>
      <c r="EP2" s="487"/>
      <c r="EQ2" s="487"/>
      <c r="ER2" s="487"/>
      <c r="ES2" s="487"/>
      <c r="ET2" s="487"/>
      <c r="EU2" s="487"/>
      <c r="EV2" s="487"/>
      <c r="EW2" s="487"/>
      <c r="EX2" s="487"/>
      <c r="EY2" s="487"/>
      <c r="EZ2" s="487"/>
      <c r="FA2" s="487"/>
      <c r="FB2" s="487"/>
      <c r="FC2" s="487"/>
      <c r="FD2" s="487"/>
      <c r="FE2" s="487"/>
      <c r="FF2" s="487"/>
      <c r="FG2" s="487"/>
      <c r="FH2" s="487"/>
      <c r="FI2" s="487"/>
      <c r="FJ2" s="487"/>
      <c r="FK2" s="487"/>
      <c r="FL2" s="487"/>
      <c r="FM2" s="487"/>
      <c r="FN2" s="487"/>
      <c r="FO2" s="487"/>
      <c r="FP2" s="487"/>
      <c r="FQ2" s="487"/>
      <c r="FR2" s="487"/>
      <c r="FS2" s="487"/>
      <c r="FT2" s="487"/>
      <c r="FU2" s="487"/>
      <c r="FV2" s="487"/>
      <c r="FW2" s="487"/>
      <c r="FX2" s="487"/>
      <c r="FY2" s="487"/>
      <c r="FZ2" s="487"/>
      <c r="GA2" s="487"/>
      <c r="GB2" s="487"/>
      <c r="GC2" s="487"/>
      <c r="GD2" s="487"/>
      <c r="GE2" s="487"/>
      <c r="GF2" s="487"/>
      <c r="GG2" s="487"/>
      <c r="GH2" s="487"/>
      <c r="GI2" s="487"/>
      <c r="GJ2" s="487"/>
      <c r="GK2" s="487"/>
      <c r="GL2" s="487"/>
      <c r="GM2" s="487"/>
      <c r="GN2" s="487"/>
      <c r="GO2" s="487"/>
      <c r="GP2" s="487"/>
      <c r="GQ2" s="487"/>
      <c r="GR2" s="487"/>
      <c r="GS2" s="487"/>
      <c r="GT2" s="487"/>
      <c r="GU2" s="487"/>
      <c r="GV2" s="487"/>
      <c r="GW2" s="487"/>
      <c r="GX2" s="487"/>
      <c r="GY2" s="487"/>
      <c r="GZ2" s="487"/>
      <c r="HA2" s="487"/>
      <c r="HB2" s="487"/>
      <c r="HC2" s="487"/>
      <c r="HD2" s="487"/>
      <c r="HE2" s="487"/>
      <c r="HF2" s="487"/>
      <c r="HG2" s="487"/>
      <c r="HH2" s="487"/>
      <c r="HI2" s="487"/>
      <c r="HJ2" s="487"/>
      <c r="HK2" s="487"/>
      <c r="HL2" s="487"/>
      <c r="HM2" s="487"/>
      <c r="HN2" s="487"/>
      <c r="HO2" s="487"/>
      <c r="HP2" s="487"/>
      <c r="HQ2" s="487"/>
      <c r="HR2" s="487"/>
      <c r="HS2" s="487"/>
      <c r="HT2" s="487"/>
      <c r="HU2" s="487"/>
      <c r="HV2" s="487"/>
      <c r="HW2" s="487"/>
      <c r="HX2" s="487"/>
      <c r="HY2" s="487"/>
      <c r="HZ2" s="487"/>
      <c r="IA2" s="487"/>
      <c r="IB2" s="487"/>
      <c r="IC2" s="487"/>
      <c r="ID2" s="487"/>
      <c r="IE2" s="487"/>
      <c r="IF2" s="487"/>
      <c r="IG2" s="487"/>
      <c r="IH2" s="487"/>
      <c r="II2" s="487"/>
      <c r="IJ2" s="487"/>
      <c r="IK2" s="487"/>
      <c r="IL2" s="487"/>
      <c r="IM2" s="487"/>
      <c r="IN2" s="487"/>
      <c r="IO2" s="487"/>
      <c r="IP2" s="487"/>
      <c r="IQ2" s="487"/>
      <c r="IR2" s="487"/>
    </row>
    <row r="3" spans="1:252" s="481" customFormat="1" ht="15.75" x14ac:dyDescent="0.25">
      <c r="A3" s="1100" t="s">
        <v>2231</v>
      </c>
      <c r="B3" s="415"/>
      <c r="C3" s="416"/>
      <c r="D3" s="1061"/>
      <c r="E3" s="1022"/>
      <c r="F3" s="1030"/>
      <c r="G3" s="1119"/>
      <c r="H3" s="967"/>
      <c r="J3" s="482"/>
      <c r="K3" s="807"/>
      <c r="L3" s="483"/>
      <c r="M3" s="482"/>
      <c r="N3" s="482"/>
      <c r="O3" s="482"/>
      <c r="P3" s="482"/>
      <c r="Q3" s="482"/>
      <c r="R3" s="482"/>
      <c r="S3" s="485"/>
      <c r="T3" s="485"/>
      <c r="U3" s="485"/>
      <c r="V3" s="485"/>
      <c r="W3" s="485"/>
      <c r="X3" s="485"/>
      <c r="Y3" s="485"/>
      <c r="Z3" s="485"/>
      <c r="AA3" s="485"/>
      <c r="AB3" s="485"/>
      <c r="AC3" s="485"/>
      <c r="AD3" s="485"/>
      <c r="AE3" s="485"/>
      <c r="AF3" s="485"/>
      <c r="AG3" s="485"/>
      <c r="AH3" s="485"/>
      <c r="AI3" s="485"/>
      <c r="AJ3" s="485"/>
      <c r="AK3" s="485"/>
      <c r="AL3" s="485"/>
      <c r="AM3" s="486"/>
      <c r="AN3" s="486"/>
      <c r="AO3" s="486"/>
      <c r="AP3" s="486"/>
      <c r="AQ3" s="486"/>
      <c r="AR3" s="486"/>
      <c r="AS3" s="486"/>
      <c r="AT3" s="486"/>
      <c r="AU3" s="486"/>
      <c r="AV3" s="486"/>
      <c r="AW3" s="486"/>
      <c r="AX3" s="486"/>
      <c r="AY3" s="486"/>
      <c r="AZ3" s="486"/>
      <c r="BA3" s="486"/>
      <c r="BB3" s="486"/>
      <c r="BC3" s="486"/>
      <c r="BD3" s="486"/>
      <c r="BE3" s="486"/>
      <c r="BF3" s="486"/>
      <c r="BG3" s="486"/>
      <c r="BH3" s="486"/>
      <c r="BI3" s="486"/>
      <c r="BJ3" s="486"/>
      <c r="BK3" s="486"/>
      <c r="BL3" s="486"/>
      <c r="BM3" s="486"/>
      <c r="BN3" s="486"/>
      <c r="BO3" s="486"/>
      <c r="BP3" s="486"/>
      <c r="BQ3" s="486"/>
      <c r="BR3" s="486"/>
      <c r="BS3" s="486"/>
      <c r="BT3" s="486"/>
      <c r="BU3" s="486"/>
      <c r="BV3" s="486"/>
      <c r="BW3" s="486"/>
      <c r="BX3" s="486"/>
      <c r="BY3" s="486"/>
      <c r="BZ3" s="486"/>
      <c r="CA3" s="486"/>
      <c r="CB3" s="487"/>
      <c r="CC3" s="487"/>
      <c r="CD3" s="487"/>
      <c r="CE3" s="487"/>
      <c r="CF3" s="487"/>
      <c r="CG3" s="487"/>
      <c r="CH3" s="487"/>
      <c r="CI3" s="487"/>
      <c r="CJ3" s="487"/>
      <c r="CK3" s="487"/>
      <c r="CL3" s="487"/>
      <c r="CM3" s="487"/>
      <c r="CN3" s="487"/>
      <c r="CO3" s="487"/>
      <c r="CP3" s="487"/>
      <c r="CQ3" s="487"/>
      <c r="CR3" s="487"/>
      <c r="CS3" s="487"/>
      <c r="CT3" s="487"/>
      <c r="CU3" s="487"/>
      <c r="CV3" s="487"/>
      <c r="CW3" s="487"/>
      <c r="CX3" s="487"/>
      <c r="CY3" s="487"/>
      <c r="CZ3" s="487"/>
      <c r="DA3" s="487"/>
      <c r="DB3" s="487"/>
      <c r="DC3" s="487"/>
      <c r="DD3" s="487"/>
      <c r="DE3" s="487"/>
      <c r="DF3" s="487"/>
      <c r="DG3" s="487"/>
      <c r="DH3" s="487"/>
      <c r="DI3" s="487"/>
      <c r="DJ3" s="487"/>
      <c r="DK3" s="487"/>
      <c r="DL3" s="487"/>
      <c r="DM3" s="487"/>
      <c r="DN3" s="487"/>
      <c r="DO3" s="487"/>
      <c r="DP3" s="487"/>
      <c r="DQ3" s="487"/>
      <c r="DR3" s="487"/>
      <c r="DS3" s="487"/>
      <c r="DT3" s="487"/>
      <c r="DU3" s="487"/>
      <c r="DV3" s="487"/>
      <c r="DW3" s="487"/>
      <c r="DX3" s="487"/>
      <c r="DY3" s="487"/>
      <c r="DZ3" s="487"/>
      <c r="EA3" s="487"/>
      <c r="EB3" s="487"/>
      <c r="EC3" s="487"/>
      <c r="ED3" s="487"/>
      <c r="EE3" s="487"/>
      <c r="EF3" s="487"/>
      <c r="EG3" s="487"/>
      <c r="EH3" s="487"/>
      <c r="EI3" s="487"/>
      <c r="EJ3" s="487"/>
      <c r="EK3" s="487"/>
      <c r="EL3" s="487"/>
      <c r="EM3" s="487"/>
      <c r="EN3" s="487"/>
      <c r="EO3" s="487"/>
      <c r="EP3" s="487"/>
      <c r="EQ3" s="487"/>
      <c r="ER3" s="487"/>
      <c r="ES3" s="487"/>
      <c r="ET3" s="487"/>
      <c r="EU3" s="487"/>
      <c r="EV3" s="487"/>
      <c r="EW3" s="487"/>
      <c r="EX3" s="487"/>
      <c r="EY3" s="487"/>
      <c r="EZ3" s="487"/>
      <c r="FA3" s="487"/>
      <c r="FB3" s="487"/>
      <c r="FC3" s="487"/>
      <c r="FD3" s="487"/>
      <c r="FE3" s="487"/>
      <c r="FF3" s="487"/>
      <c r="FG3" s="487"/>
      <c r="FH3" s="487"/>
      <c r="FI3" s="487"/>
      <c r="FJ3" s="487"/>
      <c r="FK3" s="487"/>
      <c r="FL3" s="487"/>
      <c r="FM3" s="487"/>
      <c r="FN3" s="487"/>
      <c r="FO3" s="487"/>
      <c r="FP3" s="487"/>
      <c r="FQ3" s="487"/>
      <c r="FR3" s="487"/>
      <c r="FS3" s="487"/>
      <c r="FT3" s="487"/>
      <c r="FU3" s="487"/>
      <c r="FV3" s="487"/>
      <c r="FW3" s="487"/>
      <c r="FX3" s="487"/>
      <c r="FY3" s="487"/>
      <c r="FZ3" s="487"/>
      <c r="GA3" s="487"/>
      <c r="GB3" s="487"/>
      <c r="GC3" s="487"/>
      <c r="GD3" s="487"/>
      <c r="GE3" s="487"/>
      <c r="GF3" s="487"/>
      <c r="GG3" s="487"/>
      <c r="GH3" s="487"/>
      <c r="GI3" s="487"/>
      <c r="GJ3" s="487"/>
      <c r="GK3" s="487"/>
      <c r="GL3" s="487"/>
      <c r="GM3" s="487"/>
      <c r="GN3" s="487"/>
      <c r="GO3" s="487"/>
      <c r="GP3" s="487"/>
      <c r="GQ3" s="487"/>
      <c r="GR3" s="487"/>
      <c r="GS3" s="487"/>
      <c r="GT3" s="487"/>
      <c r="GU3" s="487"/>
      <c r="GV3" s="487"/>
      <c r="GW3" s="487"/>
      <c r="GX3" s="487"/>
      <c r="GY3" s="487"/>
      <c r="GZ3" s="487"/>
      <c r="HA3" s="487"/>
      <c r="HB3" s="487"/>
      <c r="HC3" s="487"/>
      <c r="HD3" s="487"/>
      <c r="HE3" s="487"/>
      <c r="HF3" s="487"/>
      <c r="HG3" s="487"/>
      <c r="HH3" s="487"/>
      <c r="HI3" s="487"/>
      <c r="HJ3" s="487"/>
      <c r="HK3" s="487"/>
      <c r="HL3" s="487"/>
      <c r="HM3" s="487"/>
      <c r="HN3" s="487"/>
      <c r="HO3" s="487"/>
      <c r="HP3" s="487"/>
      <c r="HQ3" s="487"/>
      <c r="HR3" s="487"/>
      <c r="HS3" s="487"/>
      <c r="HT3" s="487"/>
      <c r="HU3" s="487"/>
      <c r="HV3" s="487"/>
      <c r="HW3" s="487"/>
      <c r="HX3" s="487"/>
      <c r="HY3" s="487"/>
      <c r="HZ3" s="487"/>
      <c r="IA3" s="487"/>
      <c r="IB3" s="487"/>
      <c r="IC3" s="487"/>
      <c r="ID3" s="487"/>
      <c r="IE3" s="487"/>
      <c r="IF3" s="487"/>
      <c r="IG3" s="487"/>
      <c r="IH3" s="487"/>
      <c r="II3" s="487"/>
      <c r="IJ3" s="487"/>
      <c r="IK3" s="487"/>
      <c r="IL3" s="487"/>
      <c r="IM3" s="487"/>
      <c r="IN3" s="487"/>
      <c r="IO3" s="487"/>
      <c r="IP3" s="487"/>
      <c r="IQ3" s="487"/>
      <c r="IR3" s="487"/>
    </row>
    <row r="4" spans="1:252" s="481" customFormat="1" ht="15.75" x14ac:dyDescent="0.25">
      <c r="A4" s="1089"/>
      <c r="B4" s="415"/>
      <c r="C4" s="416"/>
      <c r="D4" s="1061"/>
      <c r="E4" s="1022"/>
      <c r="F4" s="1030"/>
      <c r="G4" s="1119"/>
      <c r="H4" s="967"/>
      <c r="J4" s="482"/>
      <c r="K4" s="807"/>
      <c r="L4" s="483"/>
      <c r="M4" s="482"/>
      <c r="N4" s="482"/>
      <c r="O4" s="482"/>
      <c r="P4" s="482"/>
      <c r="Q4" s="482"/>
      <c r="R4" s="482"/>
      <c r="S4" s="485"/>
      <c r="T4" s="485"/>
      <c r="U4" s="485"/>
      <c r="V4" s="485"/>
      <c r="W4" s="485"/>
      <c r="X4" s="485"/>
      <c r="Y4" s="485"/>
      <c r="Z4" s="485"/>
      <c r="AA4" s="485"/>
      <c r="AB4" s="485"/>
      <c r="AC4" s="485"/>
      <c r="AD4" s="485"/>
      <c r="AE4" s="485"/>
      <c r="AF4" s="485"/>
      <c r="AG4" s="485"/>
      <c r="AH4" s="485"/>
      <c r="AI4" s="485"/>
      <c r="AJ4" s="485"/>
      <c r="AK4" s="485"/>
      <c r="AL4" s="485"/>
      <c r="AM4" s="486"/>
      <c r="AN4" s="486"/>
      <c r="AO4" s="486"/>
      <c r="AP4" s="486"/>
      <c r="AQ4" s="486"/>
      <c r="AR4" s="486"/>
      <c r="AS4" s="486"/>
      <c r="AT4" s="486"/>
      <c r="AU4" s="486"/>
      <c r="AV4" s="486"/>
      <c r="AW4" s="486"/>
      <c r="AX4" s="486"/>
      <c r="AY4" s="486"/>
      <c r="AZ4" s="486"/>
      <c r="BA4" s="486"/>
      <c r="BB4" s="486"/>
      <c r="BC4" s="486"/>
      <c r="BD4" s="486"/>
      <c r="BE4" s="486"/>
      <c r="BF4" s="486"/>
      <c r="BG4" s="486"/>
      <c r="BH4" s="486"/>
      <c r="BI4" s="486"/>
      <c r="BJ4" s="486"/>
      <c r="BK4" s="486"/>
      <c r="BL4" s="486"/>
      <c r="BM4" s="486"/>
      <c r="BN4" s="486"/>
      <c r="BO4" s="486"/>
      <c r="BP4" s="486"/>
      <c r="BQ4" s="486"/>
      <c r="BR4" s="486"/>
      <c r="BS4" s="486"/>
      <c r="BT4" s="486"/>
      <c r="BU4" s="486"/>
      <c r="BV4" s="486"/>
      <c r="BW4" s="486"/>
      <c r="BX4" s="486"/>
      <c r="BY4" s="486"/>
      <c r="BZ4" s="486"/>
      <c r="CA4" s="486"/>
      <c r="CB4" s="487"/>
      <c r="CC4" s="487"/>
      <c r="CD4" s="487"/>
      <c r="CE4" s="487"/>
      <c r="CF4" s="487"/>
      <c r="CG4" s="487"/>
      <c r="CH4" s="487"/>
      <c r="CI4" s="487"/>
      <c r="CJ4" s="487"/>
      <c r="CK4" s="487"/>
      <c r="CL4" s="487"/>
      <c r="CM4" s="487"/>
      <c r="CN4" s="487"/>
      <c r="CO4" s="487"/>
      <c r="CP4" s="487"/>
      <c r="CQ4" s="487"/>
      <c r="CR4" s="487"/>
      <c r="CS4" s="487"/>
      <c r="CT4" s="487"/>
      <c r="CU4" s="487"/>
      <c r="CV4" s="487"/>
      <c r="CW4" s="487"/>
      <c r="CX4" s="487"/>
      <c r="CY4" s="487"/>
      <c r="CZ4" s="487"/>
      <c r="DA4" s="487"/>
      <c r="DB4" s="487"/>
      <c r="DC4" s="487"/>
      <c r="DD4" s="487"/>
      <c r="DE4" s="487"/>
      <c r="DF4" s="487"/>
      <c r="DG4" s="487"/>
      <c r="DH4" s="487"/>
      <c r="DI4" s="487"/>
      <c r="DJ4" s="487"/>
      <c r="DK4" s="487"/>
      <c r="DL4" s="487"/>
      <c r="DM4" s="487"/>
      <c r="DN4" s="487"/>
      <c r="DO4" s="487"/>
      <c r="DP4" s="487"/>
      <c r="DQ4" s="487"/>
      <c r="DR4" s="487"/>
      <c r="DS4" s="487"/>
      <c r="DT4" s="487"/>
      <c r="DU4" s="487"/>
      <c r="DV4" s="487"/>
      <c r="DW4" s="487"/>
      <c r="DX4" s="487"/>
      <c r="DY4" s="487"/>
      <c r="DZ4" s="487"/>
      <c r="EA4" s="487"/>
      <c r="EB4" s="487"/>
      <c r="EC4" s="487"/>
      <c r="ED4" s="487"/>
      <c r="EE4" s="487"/>
      <c r="EF4" s="487"/>
      <c r="EG4" s="487"/>
      <c r="EH4" s="487"/>
      <c r="EI4" s="487"/>
      <c r="EJ4" s="487"/>
      <c r="EK4" s="487"/>
      <c r="EL4" s="487"/>
      <c r="EM4" s="487"/>
      <c r="EN4" s="487"/>
      <c r="EO4" s="487"/>
      <c r="EP4" s="487"/>
      <c r="EQ4" s="487"/>
      <c r="ER4" s="487"/>
      <c r="ES4" s="487"/>
      <c r="ET4" s="487"/>
      <c r="EU4" s="487"/>
      <c r="EV4" s="487"/>
      <c r="EW4" s="487"/>
      <c r="EX4" s="487"/>
      <c r="EY4" s="487"/>
      <c r="EZ4" s="487"/>
      <c r="FA4" s="487"/>
      <c r="FB4" s="487"/>
      <c r="FC4" s="487"/>
      <c r="FD4" s="487"/>
      <c r="FE4" s="487"/>
      <c r="FF4" s="487"/>
      <c r="FG4" s="487"/>
      <c r="FH4" s="487"/>
      <c r="FI4" s="487"/>
      <c r="FJ4" s="487"/>
      <c r="FK4" s="487"/>
      <c r="FL4" s="487"/>
      <c r="FM4" s="487"/>
      <c r="FN4" s="487"/>
      <c r="FO4" s="487"/>
      <c r="FP4" s="487"/>
      <c r="FQ4" s="487"/>
      <c r="FR4" s="487"/>
      <c r="FS4" s="487"/>
      <c r="FT4" s="487"/>
      <c r="FU4" s="487"/>
      <c r="FV4" s="487"/>
      <c r="FW4" s="487"/>
      <c r="FX4" s="487"/>
      <c r="FY4" s="487"/>
      <c r="FZ4" s="487"/>
      <c r="GA4" s="487"/>
      <c r="GB4" s="487"/>
      <c r="GC4" s="487"/>
      <c r="GD4" s="487"/>
      <c r="GE4" s="487"/>
      <c r="GF4" s="487"/>
      <c r="GG4" s="487"/>
      <c r="GH4" s="487"/>
      <c r="GI4" s="487"/>
      <c r="GJ4" s="487"/>
      <c r="GK4" s="487"/>
      <c r="GL4" s="487"/>
      <c r="GM4" s="487"/>
      <c r="GN4" s="487"/>
      <c r="GO4" s="487"/>
      <c r="GP4" s="487"/>
      <c r="GQ4" s="487"/>
      <c r="GR4" s="487"/>
      <c r="GS4" s="487"/>
      <c r="GT4" s="487"/>
      <c r="GU4" s="487"/>
      <c r="GV4" s="487"/>
      <c r="GW4" s="487"/>
      <c r="GX4" s="487"/>
      <c r="GY4" s="487"/>
      <c r="GZ4" s="487"/>
      <c r="HA4" s="487"/>
      <c r="HB4" s="487"/>
      <c r="HC4" s="487"/>
      <c r="HD4" s="487"/>
      <c r="HE4" s="487"/>
      <c r="HF4" s="487"/>
      <c r="HG4" s="487"/>
      <c r="HH4" s="487"/>
      <c r="HI4" s="487"/>
      <c r="HJ4" s="487"/>
      <c r="HK4" s="487"/>
      <c r="HL4" s="487"/>
      <c r="HM4" s="487"/>
      <c r="HN4" s="487"/>
      <c r="HO4" s="487"/>
      <c r="HP4" s="487"/>
      <c r="HQ4" s="487"/>
      <c r="HR4" s="487"/>
      <c r="HS4" s="487"/>
      <c r="HT4" s="487"/>
      <c r="HU4" s="487"/>
      <c r="HV4" s="487"/>
      <c r="HW4" s="487"/>
      <c r="HX4" s="487"/>
      <c r="HY4" s="487"/>
      <c r="HZ4" s="487"/>
      <c r="IA4" s="487"/>
      <c r="IB4" s="487"/>
      <c r="IC4" s="487"/>
      <c r="ID4" s="487"/>
      <c r="IE4" s="487"/>
      <c r="IF4" s="487"/>
      <c r="IG4" s="487"/>
      <c r="IH4" s="487"/>
      <c r="II4" s="487"/>
      <c r="IJ4" s="487"/>
      <c r="IK4" s="487"/>
      <c r="IL4" s="487"/>
      <c r="IM4" s="487"/>
      <c r="IN4" s="487"/>
      <c r="IO4" s="487"/>
      <c r="IP4" s="487"/>
      <c r="IQ4" s="487"/>
      <c r="IR4" s="487"/>
    </row>
    <row r="5" spans="1:252" s="422" customFormat="1" x14ac:dyDescent="0.25">
      <c r="A5" s="1090"/>
      <c r="B5" s="767" t="s">
        <v>0</v>
      </c>
      <c r="C5" s="769" t="s">
        <v>174</v>
      </c>
      <c r="D5" s="771"/>
      <c r="E5" s="768"/>
      <c r="F5" s="770"/>
      <c r="G5" s="771" t="s">
        <v>175</v>
      </c>
      <c r="K5" s="419"/>
    </row>
    <row r="6" spans="1:252" s="422" customFormat="1" x14ac:dyDescent="0.25">
      <c r="A6" s="1090"/>
      <c r="B6" s="772"/>
      <c r="C6" s="773"/>
      <c r="D6" s="1081"/>
      <c r="E6" s="768"/>
      <c r="F6" s="770"/>
      <c r="G6" s="775"/>
      <c r="K6" s="419"/>
    </row>
    <row r="7" spans="1:252" s="422" customFormat="1" x14ac:dyDescent="0.25">
      <c r="A7" s="1090"/>
      <c r="B7" s="776" t="s">
        <v>176</v>
      </c>
      <c r="C7" s="777" t="s">
        <v>7</v>
      </c>
      <c r="D7" s="1081"/>
      <c r="E7" s="768"/>
      <c r="F7" s="770"/>
      <c r="G7" s="770">
        <v>0</v>
      </c>
      <c r="K7" s="419"/>
    </row>
    <row r="8" spans="1:252" s="422" customFormat="1" x14ac:dyDescent="0.25">
      <c r="A8" s="1090"/>
      <c r="B8" s="776" t="s">
        <v>39</v>
      </c>
      <c r="C8" s="777" t="s">
        <v>73</v>
      </c>
      <c r="D8" s="1081"/>
      <c r="E8" s="768"/>
      <c r="F8" s="770"/>
      <c r="G8" s="775">
        <f>G26</f>
        <v>0</v>
      </c>
      <c r="K8" s="419"/>
    </row>
    <row r="9" spans="1:252" s="422" customFormat="1" x14ac:dyDescent="0.25">
      <c r="A9" s="1090"/>
      <c r="B9" s="776" t="s">
        <v>72</v>
      </c>
      <c r="C9" s="777" t="s">
        <v>265</v>
      </c>
      <c r="D9" s="1081"/>
      <c r="E9" s="768"/>
      <c r="F9" s="770"/>
      <c r="G9" s="775">
        <f>G43</f>
        <v>0</v>
      </c>
      <c r="K9" s="419"/>
    </row>
    <row r="10" spans="1:252" s="422" customFormat="1" x14ac:dyDescent="0.25">
      <c r="A10" s="1090"/>
      <c r="B10" s="776" t="s">
        <v>100</v>
      </c>
      <c r="C10" s="777" t="s">
        <v>285</v>
      </c>
      <c r="D10" s="1081"/>
      <c r="E10" s="768"/>
      <c r="F10" s="770"/>
      <c r="G10" s="775">
        <f>G48</f>
        <v>0</v>
      </c>
      <c r="K10" s="419"/>
    </row>
    <row r="11" spans="1:252" s="422" customFormat="1" ht="15.75" thickBot="1" x14ac:dyDescent="0.3">
      <c r="A11" s="1092"/>
      <c r="B11" s="783">
        <v>5</v>
      </c>
      <c r="C11" s="1118" t="s">
        <v>168</v>
      </c>
      <c r="D11" s="1082"/>
      <c r="E11" s="784"/>
      <c r="F11" s="785"/>
      <c r="G11" s="785">
        <f>G58</f>
        <v>225</v>
      </c>
      <c r="H11" s="419"/>
      <c r="K11" s="419"/>
    </row>
    <row r="12" spans="1:252" s="422" customFormat="1" x14ac:dyDescent="0.25">
      <c r="A12" s="1091"/>
      <c r="B12" s="778" t="s">
        <v>178</v>
      </c>
      <c r="C12" s="779"/>
      <c r="D12" s="1081"/>
      <c r="E12" s="774"/>
      <c r="F12" s="770"/>
      <c r="G12" s="780">
        <f>SUM(G7:G11)</f>
        <v>225</v>
      </c>
      <c r="K12" s="419"/>
    </row>
    <row r="13" spans="1:252" s="422" customFormat="1" ht="15.75" thickBot="1" x14ac:dyDescent="0.3">
      <c r="A13" s="1092"/>
      <c r="B13" s="787" t="s">
        <v>179</v>
      </c>
      <c r="C13" s="788"/>
      <c r="D13" s="1083"/>
      <c r="E13" s="789"/>
      <c r="F13" s="790"/>
      <c r="G13" s="790">
        <f>ROUND(G12*0.22,2)</f>
        <v>49.5</v>
      </c>
      <c r="K13" s="419"/>
    </row>
    <row r="14" spans="1:252" s="422" customFormat="1" x14ac:dyDescent="0.25">
      <c r="A14" s="1090"/>
      <c r="B14" s="781" t="s">
        <v>180</v>
      </c>
      <c r="C14" s="762"/>
      <c r="D14" s="1084"/>
      <c r="E14" s="761"/>
      <c r="F14" s="763"/>
      <c r="G14" s="763">
        <f>+G13+G12</f>
        <v>274.5</v>
      </c>
      <c r="K14" s="419"/>
    </row>
    <row r="17" spans="1:252" s="481" customFormat="1" ht="15.75" x14ac:dyDescent="0.25">
      <c r="A17" s="1100" t="s">
        <v>2231</v>
      </c>
      <c r="B17" s="415"/>
      <c r="C17" s="416"/>
      <c r="D17" s="1061"/>
      <c r="E17" s="1022"/>
      <c r="F17" s="1030"/>
      <c r="G17" s="1119"/>
      <c r="H17" s="967"/>
      <c r="J17" s="482"/>
      <c r="K17" s="807"/>
      <c r="L17" s="483"/>
      <c r="M17" s="482"/>
      <c r="N17" s="482"/>
      <c r="O17" s="482"/>
      <c r="P17" s="482"/>
      <c r="Q17" s="482"/>
      <c r="R17" s="482"/>
      <c r="S17" s="485"/>
      <c r="T17" s="485"/>
      <c r="U17" s="485"/>
      <c r="V17" s="485"/>
      <c r="W17" s="485"/>
      <c r="X17" s="485"/>
      <c r="Y17" s="485"/>
      <c r="Z17" s="485"/>
      <c r="AA17" s="485"/>
      <c r="AB17" s="485"/>
      <c r="AC17" s="485"/>
      <c r="AD17" s="485"/>
      <c r="AE17" s="485"/>
      <c r="AF17" s="485"/>
      <c r="AG17" s="485"/>
      <c r="AH17" s="485"/>
      <c r="AI17" s="485"/>
      <c r="AJ17" s="485"/>
      <c r="AK17" s="485"/>
      <c r="AL17" s="485"/>
      <c r="AM17" s="486"/>
      <c r="AN17" s="486"/>
      <c r="AO17" s="486"/>
      <c r="AP17" s="486"/>
      <c r="AQ17" s="486"/>
      <c r="AR17" s="486"/>
      <c r="AS17" s="486"/>
      <c r="AT17" s="486"/>
      <c r="AU17" s="486"/>
      <c r="AV17" s="486"/>
      <c r="AW17" s="486"/>
      <c r="AX17" s="486"/>
      <c r="AY17" s="486"/>
      <c r="AZ17" s="486"/>
      <c r="BA17" s="486"/>
      <c r="BB17" s="486"/>
      <c r="BC17" s="486"/>
      <c r="BD17" s="486"/>
      <c r="BE17" s="486"/>
      <c r="BF17" s="486"/>
      <c r="BG17" s="486"/>
      <c r="BH17" s="486"/>
      <c r="BI17" s="486"/>
      <c r="BJ17" s="486"/>
      <c r="BK17" s="486"/>
      <c r="BL17" s="486"/>
      <c r="BM17" s="486"/>
      <c r="BN17" s="486"/>
      <c r="BO17" s="486"/>
      <c r="BP17" s="486"/>
      <c r="BQ17" s="486"/>
      <c r="BR17" s="486"/>
      <c r="BS17" s="486"/>
      <c r="BT17" s="486"/>
      <c r="BU17" s="486"/>
      <c r="BV17" s="486"/>
      <c r="BW17" s="486"/>
      <c r="BX17" s="486"/>
      <c r="BY17" s="486"/>
      <c r="BZ17" s="486"/>
      <c r="CA17" s="486"/>
      <c r="CB17" s="487"/>
      <c r="CC17" s="487"/>
      <c r="CD17" s="487"/>
      <c r="CE17" s="487"/>
      <c r="CF17" s="487"/>
      <c r="CG17" s="487"/>
      <c r="CH17" s="487"/>
      <c r="CI17" s="487"/>
      <c r="CJ17" s="487"/>
      <c r="CK17" s="487"/>
      <c r="CL17" s="487"/>
      <c r="CM17" s="487"/>
      <c r="CN17" s="487"/>
      <c r="CO17" s="487"/>
      <c r="CP17" s="487"/>
      <c r="CQ17" s="487"/>
      <c r="CR17" s="487"/>
      <c r="CS17" s="487"/>
      <c r="CT17" s="487"/>
      <c r="CU17" s="487"/>
      <c r="CV17" s="487"/>
      <c r="CW17" s="487"/>
      <c r="CX17" s="487"/>
      <c r="CY17" s="487"/>
      <c r="CZ17" s="487"/>
      <c r="DA17" s="487"/>
      <c r="DB17" s="487"/>
      <c r="DC17" s="487"/>
      <c r="DD17" s="487"/>
      <c r="DE17" s="487"/>
      <c r="DF17" s="487"/>
      <c r="DG17" s="487"/>
      <c r="DH17" s="487"/>
      <c r="DI17" s="487"/>
      <c r="DJ17" s="487"/>
      <c r="DK17" s="487"/>
      <c r="DL17" s="487"/>
      <c r="DM17" s="487"/>
      <c r="DN17" s="487"/>
      <c r="DO17" s="487"/>
      <c r="DP17" s="487"/>
      <c r="DQ17" s="487"/>
      <c r="DR17" s="487"/>
      <c r="DS17" s="487"/>
      <c r="DT17" s="487"/>
      <c r="DU17" s="487"/>
      <c r="DV17" s="487"/>
      <c r="DW17" s="487"/>
      <c r="DX17" s="487"/>
      <c r="DY17" s="487"/>
      <c r="DZ17" s="487"/>
      <c r="EA17" s="487"/>
      <c r="EB17" s="487"/>
      <c r="EC17" s="487"/>
      <c r="ED17" s="487"/>
      <c r="EE17" s="487"/>
      <c r="EF17" s="487"/>
      <c r="EG17" s="487"/>
      <c r="EH17" s="487"/>
      <c r="EI17" s="487"/>
      <c r="EJ17" s="487"/>
      <c r="EK17" s="487"/>
      <c r="EL17" s="487"/>
      <c r="EM17" s="487"/>
      <c r="EN17" s="487"/>
      <c r="EO17" s="487"/>
      <c r="EP17" s="487"/>
      <c r="EQ17" s="487"/>
      <c r="ER17" s="487"/>
      <c r="ES17" s="487"/>
      <c r="ET17" s="487"/>
      <c r="EU17" s="487"/>
      <c r="EV17" s="487"/>
      <c r="EW17" s="487"/>
      <c r="EX17" s="487"/>
      <c r="EY17" s="487"/>
      <c r="EZ17" s="487"/>
      <c r="FA17" s="487"/>
      <c r="FB17" s="487"/>
      <c r="FC17" s="487"/>
      <c r="FD17" s="487"/>
      <c r="FE17" s="487"/>
      <c r="FF17" s="487"/>
      <c r="FG17" s="487"/>
      <c r="FH17" s="487"/>
      <c r="FI17" s="487"/>
      <c r="FJ17" s="487"/>
      <c r="FK17" s="487"/>
      <c r="FL17" s="487"/>
      <c r="FM17" s="487"/>
      <c r="FN17" s="487"/>
      <c r="FO17" s="487"/>
      <c r="FP17" s="487"/>
      <c r="FQ17" s="487"/>
      <c r="FR17" s="487"/>
      <c r="FS17" s="487"/>
      <c r="FT17" s="487"/>
      <c r="FU17" s="487"/>
      <c r="FV17" s="487"/>
      <c r="FW17" s="487"/>
      <c r="FX17" s="487"/>
      <c r="FY17" s="487"/>
      <c r="FZ17" s="487"/>
      <c r="GA17" s="487"/>
      <c r="GB17" s="487"/>
      <c r="GC17" s="487"/>
      <c r="GD17" s="487"/>
      <c r="GE17" s="487"/>
      <c r="GF17" s="487"/>
      <c r="GG17" s="487"/>
      <c r="GH17" s="487"/>
      <c r="GI17" s="487"/>
      <c r="GJ17" s="487"/>
      <c r="GK17" s="487"/>
      <c r="GL17" s="487"/>
      <c r="GM17" s="487"/>
      <c r="GN17" s="487"/>
      <c r="GO17" s="487"/>
      <c r="GP17" s="487"/>
      <c r="GQ17" s="487"/>
      <c r="GR17" s="487"/>
      <c r="GS17" s="487"/>
      <c r="GT17" s="487"/>
      <c r="GU17" s="487"/>
      <c r="GV17" s="487"/>
      <c r="GW17" s="487"/>
      <c r="GX17" s="487"/>
      <c r="GY17" s="487"/>
      <c r="GZ17" s="487"/>
      <c r="HA17" s="487"/>
      <c r="HB17" s="487"/>
      <c r="HC17" s="487"/>
      <c r="HD17" s="487"/>
      <c r="HE17" s="487"/>
      <c r="HF17" s="487"/>
      <c r="HG17" s="487"/>
      <c r="HH17" s="487"/>
      <c r="HI17" s="487"/>
      <c r="HJ17" s="487"/>
      <c r="HK17" s="487"/>
      <c r="HL17" s="487"/>
      <c r="HM17" s="487"/>
      <c r="HN17" s="487"/>
      <c r="HO17" s="487"/>
      <c r="HP17" s="487"/>
      <c r="HQ17" s="487"/>
      <c r="HR17" s="487"/>
      <c r="HS17" s="487"/>
      <c r="HT17" s="487"/>
      <c r="HU17" s="487"/>
      <c r="HV17" s="487"/>
      <c r="HW17" s="487"/>
      <c r="HX17" s="487"/>
      <c r="HY17" s="487"/>
      <c r="HZ17" s="487"/>
      <c r="IA17" s="487"/>
      <c r="IB17" s="487"/>
      <c r="IC17" s="487"/>
      <c r="ID17" s="487"/>
      <c r="IE17" s="487"/>
      <c r="IF17" s="487"/>
      <c r="IG17" s="487"/>
      <c r="IH17" s="487"/>
      <c r="II17" s="487"/>
      <c r="IJ17" s="487"/>
      <c r="IK17" s="487"/>
      <c r="IL17" s="487"/>
      <c r="IM17" s="487"/>
      <c r="IN17" s="487"/>
      <c r="IO17" s="487"/>
      <c r="IP17" s="487"/>
      <c r="IQ17" s="487"/>
      <c r="IR17" s="487"/>
    </row>
    <row r="18" spans="1:252" s="493" customFormat="1" ht="15.75" x14ac:dyDescent="0.2">
      <c r="A18" s="1093" t="s">
        <v>295</v>
      </c>
      <c r="B18" s="489"/>
      <c r="C18" s="490" t="s">
        <v>296</v>
      </c>
      <c r="D18" s="1067" t="s">
        <v>297</v>
      </c>
      <c r="E18" s="1023" t="s">
        <v>298</v>
      </c>
      <c r="F18" s="1031" t="s">
        <v>299</v>
      </c>
      <c r="G18" s="1120" t="s">
        <v>300</v>
      </c>
      <c r="H18" s="968"/>
      <c r="J18" s="494"/>
      <c r="K18" s="1004"/>
      <c r="L18" s="483"/>
      <c r="M18" s="494"/>
      <c r="N18" s="494"/>
      <c r="O18" s="494"/>
      <c r="P18" s="494"/>
      <c r="Q18" s="494"/>
      <c r="R18" s="494"/>
      <c r="S18" s="492"/>
      <c r="T18" s="492"/>
      <c r="U18" s="492"/>
      <c r="V18" s="492"/>
      <c r="W18" s="492"/>
      <c r="X18" s="492"/>
      <c r="Y18" s="492"/>
      <c r="Z18" s="492"/>
      <c r="AA18" s="492"/>
      <c r="AB18" s="492"/>
      <c r="AC18" s="492"/>
      <c r="AD18" s="492"/>
      <c r="AE18" s="492"/>
      <c r="AF18" s="492"/>
      <c r="AG18" s="492"/>
      <c r="AH18" s="492"/>
      <c r="AI18" s="492"/>
      <c r="AJ18" s="492"/>
      <c r="AK18" s="492"/>
      <c r="AL18" s="492"/>
      <c r="AM18" s="496"/>
      <c r="AN18" s="496"/>
      <c r="AO18" s="496"/>
      <c r="AP18" s="496"/>
      <c r="AQ18" s="496"/>
      <c r="AR18" s="496"/>
      <c r="AS18" s="496"/>
      <c r="AT18" s="496"/>
      <c r="AU18" s="496"/>
      <c r="AV18" s="496"/>
      <c r="AW18" s="496"/>
      <c r="AX18" s="496"/>
      <c r="AY18" s="496"/>
      <c r="AZ18" s="496"/>
      <c r="BA18" s="496"/>
      <c r="BB18" s="496"/>
      <c r="BC18" s="496"/>
      <c r="BD18" s="496"/>
      <c r="BE18" s="496"/>
      <c r="BF18" s="496"/>
      <c r="BG18" s="496"/>
      <c r="BH18" s="496"/>
      <c r="BI18" s="496"/>
      <c r="BJ18" s="496"/>
      <c r="BK18" s="496"/>
      <c r="BL18" s="496"/>
      <c r="BM18" s="496"/>
      <c r="BN18" s="496"/>
      <c r="BO18" s="496"/>
      <c r="BP18" s="496"/>
      <c r="BQ18" s="496"/>
      <c r="BR18" s="496"/>
      <c r="BS18" s="496"/>
      <c r="BT18" s="496"/>
      <c r="BU18" s="496"/>
      <c r="BV18" s="496"/>
      <c r="BW18" s="496"/>
      <c r="BX18" s="496"/>
      <c r="BY18" s="496"/>
      <c r="BZ18" s="496"/>
      <c r="CA18" s="496"/>
    </row>
    <row r="19" spans="1:252" s="792" customFormat="1" ht="12.75" x14ac:dyDescent="0.2">
      <c r="A19" s="1094">
        <v>1</v>
      </c>
      <c r="B19" s="947"/>
      <c r="C19" s="948" t="s">
        <v>1615</v>
      </c>
      <c r="D19" s="1068"/>
      <c r="E19" s="1024"/>
      <c r="F19" s="1024"/>
      <c r="G19" s="949"/>
      <c r="H19" s="969"/>
      <c r="J19" s="793"/>
      <c r="K19" s="794"/>
      <c r="L19" s="795"/>
      <c r="M19" s="793"/>
      <c r="N19" s="793"/>
      <c r="O19" s="793"/>
      <c r="P19" s="793"/>
      <c r="Q19" s="793"/>
      <c r="R19" s="793"/>
      <c r="S19" s="793"/>
      <c r="T19" s="793"/>
      <c r="U19" s="793"/>
      <c r="V19" s="793"/>
      <c r="W19" s="793"/>
      <c r="X19" s="793"/>
      <c r="Y19" s="793"/>
      <c r="Z19" s="793"/>
      <c r="AA19" s="793"/>
      <c r="AB19" s="793"/>
      <c r="AC19" s="793"/>
      <c r="AD19" s="793"/>
      <c r="AE19" s="793"/>
      <c r="AF19" s="793"/>
      <c r="AG19" s="793"/>
      <c r="AH19" s="793"/>
      <c r="AI19" s="793"/>
      <c r="AJ19" s="793"/>
      <c r="AK19" s="793"/>
      <c r="AL19" s="793"/>
      <c r="AM19" s="796"/>
      <c r="AN19" s="796"/>
      <c r="AO19" s="796"/>
      <c r="AP19" s="796"/>
      <c r="AQ19" s="796"/>
      <c r="AR19" s="796"/>
      <c r="AS19" s="796"/>
      <c r="AT19" s="796"/>
      <c r="AU19" s="796"/>
      <c r="AV19" s="796"/>
      <c r="AW19" s="796"/>
      <c r="AX19" s="796"/>
      <c r="AY19" s="796"/>
      <c r="AZ19" s="796"/>
      <c r="BA19" s="796"/>
      <c r="BB19" s="796"/>
      <c r="BC19" s="796"/>
      <c r="BD19" s="796"/>
      <c r="BE19" s="796"/>
      <c r="BF19" s="796"/>
      <c r="BG19" s="796"/>
      <c r="BH19" s="796"/>
      <c r="BI19" s="796"/>
      <c r="BJ19" s="796"/>
      <c r="BK19" s="796"/>
      <c r="BL19" s="796"/>
      <c r="BM19" s="796"/>
      <c r="BN19" s="796"/>
      <c r="BO19" s="796"/>
      <c r="BP19" s="796"/>
      <c r="BQ19" s="796"/>
      <c r="BR19" s="796"/>
      <c r="BS19" s="796"/>
      <c r="BT19" s="796"/>
      <c r="BU19" s="796"/>
      <c r="BV19" s="796"/>
      <c r="BW19" s="796"/>
      <c r="BX19" s="796"/>
      <c r="BY19" s="796"/>
      <c r="BZ19" s="796"/>
      <c r="CA19" s="796"/>
    </row>
    <row r="20" spans="1:252" s="481" customFormat="1" ht="12.75" x14ac:dyDescent="0.2">
      <c r="A20" s="1095"/>
      <c r="B20" s="1033">
        <v>11</v>
      </c>
      <c r="C20" s="1651" t="s">
        <v>2232</v>
      </c>
      <c r="D20" s="1069"/>
      <c r="E20" s="1025"/>
      <c r="F20" s="1032"/>
      <c r="G20" s="956"/>
      <c r="H20" s="967"/>
      <c r="I20" s="485"/>
      <c r="J20" s="485"/>
      <c r="K20" s="807"/>
      <c r="L20" s="483"/>
      <c r="M20" s="485"/>
      <c r="N20" s="485"/>
      <c r="O20" s="485"/>
      <c r="P20" s="485"/>
      <c r="Q20" s="485"/>
      <c r="R20" s="485"/>
      <c r="S20" s="485"/>
      <c r="T20" s="485"/>
      <c r="U20" s="485"/>
      <c r="V20" s="485"/>
      <c r="W20" s="485"/>
      <c r="X20" s="485"/>
      <c r="Y20" s="485"/>
      <c r="Z20" s="485"/>
      <c r="AA20" s="485"/>
      <c r="AB20" s="485"/>
      <c r="AC20" s="485"/>
      <c r="AD20" s="485"/>
      <c r="AE20" s="485"/>
      <c r="AF20" s="485"/>
      <c r="AG20" s="485"/>
      <c r="AH20" s="485"/>
      <c r="AI20" s="485"/>
      <c r="AJ20" s="485"/>
      <c r="AK20" s="485"/>
      <c r="AL20" s="485"/>
      <c r="AM20" s="500"/>
      <c r="AN20" s="500"/>
      <c r="AO20" s="500"/>
      <c r="AP20" s="500"/>
      <c r="AQ20" s="500"/>
      <c r="AR20" s="500"/>
      <c r="AS20" s="500"/>
      <c r="AT20" s="500"/>
      <c r="AU20" s="500"/>
      <c r="AV20" s="500"/>
      <c r="AW20" s="500"/>
      <c r="AX20" s="500"/>
      <c r="AY20" s="500"/>
      <c r="AZ20" s="500"/>
      <c r="BA20" s="500"/>
      <c r="BB20" s="500"/>
      <c r="BC20" s="500"/>
      <c r="BD20" s="500"/>
      <c r="BE20" s="500"/>
      <c r="BF20" s="500"/>
      <c r="BG20" s="500"/>
      <c r="BH20" s="500"/>
      <c r="BI20" s="500"/>
      <c r="BJ20" s="500"/>
      <c r="BK20" s="500"/>
      <c r="BL20" s="500"/>
      <c r="BM20" s="500"/>
      <c r="BN20" s="500"/>
      <c r="BO20" s="500"/>
      <c r="BP20" s="500"/>
      <c r="BQ20" s="500"/>
      <c r="BR20" s="500"/>
      <c r="BS20" s="500"/>
      <c r="BT20" s="500"/>
      <c r="BU20" s="500"/>
      <c r="BV20" s="500"/>
      <c r="BW20" s="500"/>
      <c r="BX20" s="500"/>
      <c r="BY20" s="500"/>
      <c r="BZ20" s="500"/>
      <c r="CA20" s="500"/>
    </row>
    <row r="21" spans="1:252" s="522" customFormat="1" ht="291.75" customHeight="1" x14ac:dyDescent="0.2">
      <c r="A21" s="1654" t="s">
        <v>2063</v>
      </c>
      <c r="B21" s="1655" t="s">
        <v>2233</v>
      </c>
      <c r="C21" s="2209" t="s">
        <v>2234</v>
      </c>
      <c r="D21" s="2209"/>
      <c r="E21" s="2209"/>
      <c r="F21" s="2209"/>
      <c r="G21" s="2210"/>
      <c r="H21" s="1013"/>
      <c r="I21" s="1014"/>
      <c r="J21" s="1014"/>
      <c r="K21" s="1015"/>
      <c r="L21" s="1016"/>
      <c r="M21" s="1014"/>
      <c r="N21" s="1014"/>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4"/>
      <c r="AL21" s="1014"/>
      <c r="AM21" s="1017"/>
      <c r="AN21" s="1017"/>
      <c r="AO21" s="1017"/>
      <c r="AP21" s="1017"/>
      <c r="AQ21" s="1017"/>
      <c r="AR21" s="1017"/>
      <c r="AS21" s="1017"/>
      <c r="AT21" s="1017"/>
      <c r="AU21" s="1017"/>
      <c r="AV21" s="1017"/>
      <c r="AW21" s="1017"/>
      <c r="AX21" s="1017"/>
      <c r="AY21" s="1017"/>
      <c r="AZ21" s="1017"/>
      <c r="BA21" s="1017"/>
      <c r="BB21" s="1017"/>
      <c r="BC21" s="1017"/>
      <c r="BD21" s="1017"/>
      <c r="BE21" s="1017"/>
      <c r="BF21" s="1017"/>
      <c r="BG21" s="1017"/>
      <c r="BH21" s="1017"/>
      <c r="BI21" s="1017"/>
      <c r="BJ21" s="1017"/>
      <c r="BK21" s="1017"/>
      <c r="BL21" s="1017"/>
      <c r="BM21" s="1017"/>
      <c r="BN21" s="1017"/>
      <c r="BO21" s="1017"/>
      <c r="BP21" s="1017"/>
      <c r="BQ21" s="1017"/>
      <c r="BR21" s="1017"/>
      <c r="BS21" s="1017"/>
      <c r="BT21" s="1017"/>
      <c r="BU21" s="1017"/>
      <c r="BV21" s="1017"/>
      <c r="BW21" s="1017"/>
      <c r="BX21" s="1017"/>
      <c r="BY21" s="1017"/>
      <c r="BZ21" s="1017"/>
      <c r="CA21" s="1017"/>
    </row>
    <row r="22" spans="1:252" s="1018" customFormat="1" ht="12.75" x14ac:dyDescent="0.2">
      <c r="A22" s="1098"/>
      <c r="D22" s="1085"/>
      <c r="E22" s="1026"/>
      <c r="F22" s="1026"/>
      <c r="G22" s="1122"/>
    </row>
    <row r="23" spans="1:252" s="1018" customFormat="1" ht="12.75" x14ac:dyDescent="0.2">
      <c r="A23" s="1094">
        <v>2</v>
      </c>
      <c r="B23" s="947"/>
      <c r="C23" s="948" t="s">
        <v>73</v>
      </c>
      <c r="D23" s="1068"/>
      <c r="E23" s="1024"/>
      <c r="F23" s="1024"/>
      <c r="G23" s="949"/>
    </row>
    <row r="24" spans="1:252" s="1018" customFormat="1" ht="12.75" x14ac:dyDescent="0.2">
      <c r="A24" s="1095"/>
      <c r="B24" s="1033">
        <v>35</v>
      </c>
      <c r="C24" s="1651" t="s">
        <v>92</v>
      </c>
      <c r="D24" s="1069"/>
      <c r="E24" s="1025"/>
      <c r="F24" s="1032"/>
      <c r="G24" s="956"/>
    </row>
    <row r="25" spans="1:252" s="1018" customFormat="1" ht="25.5" x14ac:dyDescent="0.2">
      <c r="A25" s="1103" t="s">
        <v>2063</v>
      </c>
      <c r="B25" s="1103" t="s">
        <v>2080</v>
      </c>
      <c r="C25" s="1104" t="s">
        <v>2081</v>
      </c>
      <c r="D25" s="1105" t="s">
        <v>2082</v>
      </c>
      <c r="E25" s="1106">
        <v>55</v>
      </c>
      <c r="F25" s="2022"/>
      <c r="G25" s="1121">
        <f>ROUND(E25*F25,2)</f>
        <v>0</v>
      </c>
    </row>
    <row r="26" spans="1:252" s="1018" customFormat="1" ht="12.75" x14ac:dyDescent="0.2">
      <c r="A26" s="1094">
        <v>2</v>
      </c>
      <c r="B26" s="947"/>
      <c r="C26" s="948" t="s">
        <v>1638</v>
      </c>
      <c r="D26" s="1068"/>
      <c r="E26" s="1024"/>
      <c r="F26" s="1024"/>
      <c r="G26" s="949">
        <f>SUM(G24:G25)</f>
        <v>0</v>
      </c>
    </row>
    <row r="27" spans="1:252" s="1018" customFormat="1" ht="12.75" x14ac:dyDescent="0.2">
      <c r="A27" s="1098"/>
      <c r="D27" s="1085"/>
      <c r="E27" s="1026"/>
      <c r="F27" s="1026"/>
      <c r="G27" s="1122"/>
    </row>
    <row r="28" spans="1:252" s="1018" customFormat="1" ht="12.75" x14ac:dyDescent="0.2">
      <c r="A28" s="1094">
        <v>3</v>
      </c>
      <c r="B28" s="947"/>
      <c r="C28" s="948" t="s">
        <v>265</v>
      </c>
      <c r="D28" s="1068"/>
      <c r="E28" s="1024"/>
      <c r="F28" s="1024"/>
      <c r="G28" s="949"/>
    </row>
    <row r="29" spans="1:252" s="1657" customFormat="1" ht="292.5" customHeight="1" x14ac:dyDescent="0.2">
      <c r="A29" s="1656" t="s">
        <v>2063</v>
      </c>
      <c r="B29" s="1658" t="s">
        <v>2233</v>
      </c>
      <c r="C29" s="2211" t="s">
        <v>2234</v>
      </c>
      <c r="D29" s="2211"/>
      <c r="E29" s="2211"/>
      <c r="F29" s="2211"/>
      <c r="G29" s="2212"/>
    </row>
    <row r="30" spans="1:252" s="1018" customFormat="1" ht="12.75" x14ac:dyDescent="0.2">
      <c r="A30" s="1095"/>
      <c r="B30" s="1033">
        <v>31</v>
      </c>
      <c r="C30" s="1651" t="s">
        <v>353</v>
      </c>
      <c r="D30" s="1069"/>
      <c r="E30" s="1025"/>
      <c r="F30" s="1032"/>
      <c r="G30" s="956"/>
    </row>
    <row r="31" spans="1:252" s="1018" customFormat="1" ht="108" x14ac:dyDescent="0.2">
      <c r="A31" s="1659" t="s">
        <v>2063</v>
      </c>
      <c r="B31" s="1660" t="s">
        <v>2235</v>
      </c>
      <c r="C31" s="1661" t="s">
        <v>2085</v>
      </c>
      <c r="D31" s="1662" t="s">
        <v>806</v>
      </c>
      <c r="E31" s="1106"/>
      <c r="F31" s="1058"/>
      <c r="G31" s="1121"/>
    </row>
    <row r="32" spans="1:252" s="1018" customFormat="1" ht="38.25" x14ac:dyDescent="0.2">
      <c r="A32" s="1109" t="s">
        <v>2067</v>
      </c>
      <c r="B32" s="1103" t="s">
        <v>2092</v>
      </c>
      <c r="C32" s="1104" t="s">
        <v>2236</v>
      </c>
      <c r="D32" s="1105" t="s">
        <v>2078</v>
      </c>
      <c r="E32" s="1106">
        <v>60</v>
      </c>
      <c r="F32" s="2022"/>
      <c r="G32" s="1121">
        <f>ROUND(E32*F32,2)</f>
        <v>0</v>
      </c>
    </row>
    <row r="33" spans="1:7" s="1018" customFormat="1" ht="12.75" x14ac:dyDescent="0.2">
      <c r="A33" s="1110"/>
      <c r="B33" s="1111">
        <v>32</v>
      </c>
      <c r="C33" s="1112" t="s">
        <v>348</v>
      </c>
      <c r="D33" s="1113"/>
      <c r="E33" s="1114"/>
      <c r="F33" s="2023"/>
      <c r="G33" s="1148"/>
    </row>
    <row r="34" spans="1:7" s="1018" customFormat="1" ht="63.75" x14ac:dyDescent="0.2">
      <c r="A34" s="1109" t="s">
        <v>2063</v>
      </c>
      <c r="B34" s="1103" t="s">
        <v>2094</v>
      </c>
      <c r="C34" s="1104" t="s">
        <v>2237</v>
      </c>
      <c r="D34" s="1105" t="s">
        <v>2095</v>
      </c>
      <c r="E34" s="1694">
        <v>2200</v>
      </c>
      <c r="F34" s="2022"/>
      <c r="G34" s="1121">
        <f t="shared" ref="G34:G42" si="0">ROUND(E34*F34,2)</f>
        <v>0</v>
      </c>
    </row>
    <row r="35" spans="1:7" s="1018" customFormat="1" ht="12.75" x14ac:dyDescent="0.2">
      <c r="A35" s="1110"/>
      <c r="B35" s="1111">
        <v>33</v>
      </c>
      <c r="C35" s="1112" t="s">
        <v>503</v>
      </c>
      <c r="D35" s="1113"/>
      <c r="E35" s="1114"/>
      <c r="F35" s="2023"/>
      <c r="G35" s="1148"/>
    </row>
    <row r="36" spans="1:7" s="1018" customFormat="1" ht="76.5" x14ac:dyDescent="0.2">
      <c r="A36" s="1109" t="s">
        <v>2063</v>
      </c>
      <c r="B36" s="1103" t="s">
        <v>2101</v>
      </c>
      <c r="C36" s="1104" t="s">
        <v>2238</v>
      </c>
      <c r="D36" s="1105" t="s">
        <v>2072</v>
      </c>
      <c r="E36" s="1106">
        <v>19</v>
      </c>
      <c r="F36" s="2022"/>
      <c r="G36" s="1121">
        <f t="shared" si="0"/>
        <v>0</v>
      </c>
    </row>
    <row r="37" spans="1:7" s="1018" customFormat="1" ht="12.75" x14ac:dyDescent="0.2">
      <c r="A37" s="1110"/>
      <c r="B37" s="1111">
        <v>34</v>
      </c>
      <c r="C37" s="1112" t="s">
        <v>269</v>
      </c>
      <c r="D37" s="1113"/>
      <c r="E37" s="1114"/>
      <c r="F37" s="2023"/>
      <c r="G37" s="1148"/>
    </row>
    <row r="38" spans="1:7" s="1018" customFormat="1" ht="25.5" x14ac:dyDescent="0.2">
      <c r="A38" s="1109" t="s">
        <v>2063</v>
      </c>
      <c r="B38" s="1103" t="s">
        <v>2102</v>
      </c>
      <c r="C38" s="1104" t="s">
        <v>2142</v>
      </c>
      <c r="D38" s="1105" t="s">
        <v>2078</v>
      </c>
      <c r="E38" s="1106">
        <v>88</v>
      </c>
      <c r="F38" s="2022"/>
      <c r="G38" s="1121">
        <f t="shared" si="0"/>
        <v>0</v>
      </c>
    </row>
    <row r="39" spans="1:7" s="1018" customFormat="1" ht="12.75" x14ac:dyDescent="0.2">
      <c r="A39" s="1110"/>
      <c r="B39" s="1111">
        <v>35</v>
      </c>
      <c r="C39" s="1112" t="s">
        <v>1205</v>
      </c>
      <c r="D39" s="1113"/>
      <c r="E39" s="1114"/>
      <c r="F39" s="2023"/>
      <c r="G39" s="1148"/>
    </row>
    <row r="40" spans="1:7" s="1018" customFormat="1" ht="89.25" x14ac:dyDescent="0.2">
      <c r="A40" s="1109" t="s">
        <v>2063</v>
      </c>
      <c r="B40" s="1103" t="s">
        <v>2239</v>
      </c>
      <c r="C40" s="1104" t="s">
        <v>2240</v>
      </c>
      <c r="D40" s="1105" t="s">
        <v>2082</v>
      </c>
      <c r="E40" s="1106">
        <v>75</v>
      </c>
      <c r="F40" s="2022"/>
      <c r="G40" s="1121">
        <f t="shared" si="0"/>
        <v>0</v>
      </c>
    </row>
    <row r="41" spans="1:7" s="1018" customFormat="1" ht="12.75" x14ac:dyDescent="0.2">
      <c r="A41" s="1110"/>
      <c r="B41" s="1111">
        <v>37</v>
      </c>
      <c r="C41" s="1112" t="s">
        <v>536</v>
      </c>
      <c r="D41" s="1113"/>
      <c r="E41" s="1114"/>
      <c r="F41" s="2023"/>
      <c r="G41" s="1148"/>
    </row>
    <row r="42" spans="1:7" s="1018" customFormat="1" ht="51" x14ac:dyDescent="0.2">
      <c r="A42" s="1109" t="s">
        <v>2063</v>
      </c>
      <c r="B42" s="1103" t="s">
        <v>2111</v>
      </c>
      <c r="C42" s="1104" t="s">
        <v>2241</v>
      </c>
      <c r="D42" s="1105" t="s">
        <v>2082</v>
      </c>
      <c r="E42" s="1106">
        <v>55</v>
      </c>
      <c r="F42" s="2022"/>
      <c r="G42" s="1121">
        <f t="shared" si="0"/>
        <v>0</v>
      </c>
    </row>
    <row r="43" spans="1:7" s="1018" customFormat="1" ht="12.75" x14ac:dyDescent="0.2">
      <c r="A43" s="1115">
        <v>3</v>
      </c>
      <c r="B43" s="963"/>
      <c r="C43" s="964" t="s">
        <v>1641</v>
      </c>
      <c r="D43" s="1116"/>
      <c r="E43" s="1117"/>
      <c r="F43" s="1024"/>
      <c r="G43" s="949">
        <f>SUM(G31:G42)</f>
        <v>0</v>
      </c>
    </row>
    <row r="44" spans="1:7" s="1018" customFormat="1" ht="12.75" x14ac:dyDescent="0.2">
      <c r="A44" s="1098"/>
      <c r="D44" s="1085"/>
      <c r="E44" s="1026"/>
      <c r="F44" s="1026"/>
      <c r="G44" s="1122"/>
    </row>
    <row r="45" spans="1:7" s="1018" customFormat="1" ht="12.75" x14ac:dyDescent="0.2">
      <c r="A45" s="1094">
        <v>4</v>
      </c>
      <c r="B45" s="947"/>
      <c r="C45" s="948" t="s">
        <v>285</v>
      </c>
      <c r="D45" s="1068"/>
      <c r="E45" s="1024"/>
      <c r="F45" s="1024"/>
      <c r="G45" s="949"/>
    </row>
    <row r="46" spans="1:7" s="1018" customFormat="1" ht="12.75" x14ac:dyDescent="0.2">
      <c r="A46" s="1110"/>
      <c r="B46" s="1111">
        <v>41</v>
      </c>
      <c r="C46" s="1112" t="s">
        <v>227</v>
      </c>
      <c r="D46" s="1113"/>
      <c r="E46" s="1114"/>
      <c r="F46" s="1032"/>
      <c r="G46" s="956"/>
    </row>
    <row r="47" spans="1:7" s="1018" customFormat="1" ht="76.5" x14ac:dyDescent="0.2">
      <c r="A47" s="1664" t="s">
        <v>2063</v>
      </c>
      <c r="B47" s="1664" t="s">
        <v>2242</v>
      </c>
      <c r="C47" s="1665" t="s">
        <v>2243</v>
      </c>
      <c r="D47" s="1666" t="s">
        <v>2082</v>
      </c>
      <c r="E47" s="1667">
        <v>55</v>
      </c>
      <c r="F47" s="2022"/>
      <c r="G47" s="1121">
        <f t="shared" ref="G47" si="1">ROUND(E47*F47,2)</f>
        <v>0</v>
      </c>
    </row>
    <row r="48" spans="1:7" s="1018" customFormat="1" ht="12.75" x14ac:dyDescent="0.2">
      <c r="A48" s="1094">
        <v>4</v>
      </c>
      <c r="B48" s="947"/>
      <c r="C48" s="948" t="s">
        <v>1643</v>
      </c>
      <c r="D48" s="1068"/>
      <c r="E48" s="1024"/>
      <c r="F48" s="1024"/>
      <c r="G48" s="949">
        <f>SUM(G46:G47)</f>
        <v>0</v>
      </c>
    </row>
    <row r="49" spans="1:7" s="1018" customFormat="1" ht="12.75" x14ac:dyDescent="0.2">
      <c r="A49" s="1098"/>
      <c r="D49" s="1085"/>
      <c r="E49" s="1026"/>
      <c r="F49" s="1026"/>
      <c r="G49" s="1122"/>
    </row>
    <row r="50" spans="1:7" s="1018" customFormat="1" ht="12.75" x14ac:dyDescent="0.2">
      <c r="A50" s="1094">
        <v>5</v>
      </c>
      <c r="B50" s="947"/>
      <c r="C50" s="948" t="s">
        <v>168</v>
      </c>
      <c r="D50" s="1068"/>
      <c r="E50" s="1024"/>
      <c r="F50" s="1024"/>
      <c r="G50" s="949"/>
    </row>
    <row r="51" spans="1:7" s="1018" customFormat="1" ht="12.75" x14ac:dyDescent="0.2">
      <c r="A51" s="1110"/>
      <c r="B51" s="1111">
        <v>51</v>
      </c>
      <c r="C51" s="1112" t="s">
        <v>2208</v>
      </c>
      <c r="D51" s="1113"/>
      <c r="E51" s="1114"/>
      <c r="F51" s="1032"/>
      <c r="G51" s="956"/>
    </row>
    <row r="52" spans="1:7" s="1018" customFormat="1" ht="25.5" x14ac:dyDescent="0.2">
      <c r="A52" s="1668" t="s">
        <v>2063</v>
      </c>
      <c r="B52" s="1670" t="s">
        <v>2199</v>
      </c>
      <c r="C52" s="1671" t="s">
        <v>2244</v>
      </c>
      <c r="D52" s="1669" t="s">
        <v>2082</v>
      </c>
      <c r="E52" s="1672">
        <v>165</v>
      </c>
      <c r="F52" s="2022"/>
      <c r="G52" s="1121">
        <f t="shared" ref="G52" si="2">ROUND(E52*F52,2)</f>
        <v>0</v>
      </c>
    </row>
    <row r="53" spans="1:7" s="1018" customFormat="1" ht="12.75" x14ac:dyDescent="0.2">
      <c r="A53" s="1110"/>
      <c r="B53" s="1111">
        <v>52</v>
      </c>
      <c r="C53" s="1112" t="s">
        <v>291</v>
      </c>
      <c r="D53" s="1113"/>
      <c r="E53" s="1114"/>
      <c r="F53" s="1032"/>
      <c r="G53" s="956"/>
    </row>
    <row r="54" spans="1:7" s="1018" customFormat="1" ht="52.5" customHeight="1" x14ac:dyDescent="0.2">
      <c r="A54" s="1668" t="s">
        <v>2063</v>
      </c>
      <c r="B54" s="1670" t="s">
        <v>2117</v>
      </c>
      <c r="C54" s="1671" t="s">
        <v>2118</v>
      </c>
      <c r="D54" s="1669" t="s">
        <v>2119</v>
      </c>
      <c r="E54" s="1672">
        <v>5</v>
      </c>
      <c r="F54" s="2022">
        <v>45</v>
      </c>
      <c r="G54" s="1121">
        <f t="shared" ref="G54" si="3">ROUND(E54*F54,2)</f>
        <v>225</v>
      </c>
    </row>
    <row r="55" spans="1:7" s="1018" customFormat="1" ht="25.5" x14ac:dyDescent="0.2">
      <c r="A55" s="1109" t="s">
        <v>2067</v>
      </c>
      <c r="B55" s="1104" t="s">
        <v>2121</v>
      </c>
      <c r="C55" s="1104" t="s">
        <v>2122</v>
      </c>
      <c r="D55" s="1105" t="s">
        <v>580</v>
      </c>
      <c r="E55" s="1106">
        <v>1</v>
      </c>
      <c r="F55" s="2022"/>
      <c r="G55" s="1121">
        <f t="shared" ref="G55:G57" si="4">ROUND(E55*F55,2)</f>
        <v>0</v>
      </c>
    </row>
    <row r="56" spans="1:7" s="1018" customFormat="1" ht="25.5" x14ac:dyDescent="0.2">
      <c r="A56" s="1109" t="s">
        <v>2074</v>
      </c>
      <c r="B56" s="1104" t="s">
        <v>2123</v>
      </c>
      <c r="C56" s="1104" t="s">
        <v>2124</v>
      </c>
      <c r="D56" s="1105" t="s">
        <v>580</v>
      </c>
      <c r="E56" s="1106">
        <v>1</v>
      </c>
      <c r="F56" s="2022"/>
      <c r="G56" s="1121">
        <f t="shared" si="4"/>
        <v>0</v>
      </c>
    </row>
    <row r="57" spans="1:7" s="1018" customFormat="1" ht="38.25" x14ac:dyDescent="0.2">
      <c r="A57" s="1109" t="s">
        <v>2089</v>
      </c>
      <c r="B57" s="1104" t="s">
        <v>2245</v>
      </c>
      <c r="C57" s="1104" t="s">
        <v>2246</v>
      </c>
      <c r="D57" s="1105" t="s">
        <v>580</v>
      </c>
      <c r="E57" s="1106">
        <v>1</v>
      </c>
      <c r="F57" s="2022"/>
      <c r="G57" s="1121">
        <f t="shared" si="4"/>
        <v>0</v>
      </c>
    </row>
    <row r="58" spans="1:7" s="1018" customFormat="1" ht="12.75" x14ac:dyDescent="0.2">
      <c r="A58" s="1094">
        <v>5</v>
      </c>
      <c r="B58" s="947"/>
      <c r="C58" s="948" t="s">
        <v>1644</v>
      </c>
      <c r="D58" s="1068"/>
      <c r="E58" s="1024"/>
      <c r="F58" s="1024"/>
      <c r="G58" s="949">
        <f>SUM(G51:G57)</f>
        <v>225</v>
      </c>
    </row>
    <row r="59" spans="1:7" s="1018" customFormat="1" ht="12.75" x14ac:dyDescent="0.2">
      <c r="A59" s="1021"/>
      <c r="B59" s="1019"/>
      <c r="C59" s="1020"/>
      <c r="D59" s="1086"/>
      <c r="E59" s="1027"/>
      <c r="F59" s="1027"/>
      <c r="G59" s="1124"/>
    </row>
    <row r="60" spans="1:7" x14ac:dyDescent="0.25">
      <c r="A60" s="1011"/>
      <c r="B60" s="1009"/>
      <c r="C60" s="1010"/>
      <c r="D60" s="1087"/>
      <c r="E60" s="1028"/>
      <c r="F60" s="1028"/>
      <c r="G60" s="1125"/>
    </row>
  </sheetData>
  <mergeCells count="2">
    <mergeCell ref="C21:G21"/>
    <mergeCell ref="C29:G29"/>
  </mergeCells>
  <dataValidations count="1">
    <dataValidation type="custom" allowBlank="1" showInputMessage="1" showErrorMessage="1" sqref="F25 F32:F42 F47 F52 F54:F57" xr:uid="{C32A1507-C611-4181-9E85-106381BD629A}">
      <formula1>F25=ROUND(F25,2)</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2">
    <tabColor theme="7" tint="0.39997558519241921"/>
  </sheetPr>
  <dimension ref="A1:XFD123"/>
  <sheetViews>
    <sheetView topLeftCell="A58" zoomScale="90" zoomScaleNormal="90" workbookViewId="0">
      <selection activeCell="D66" sqref="D66"/>
    </sheetView>
  </sheetViews>
  <sheetFormatPr defaultRowHeight="15" x14ac:dyDescent="0.25"/>
  <cols>
    <col min="1" max="1" width="5.7109375" style="418" customWidth="1"/>
    <col min="2" max="2" width="9.7109375" style="418" customWidth="1"/>
    <col min="3" max="3" width="45.7109375" style="782" customWidth="1"/>
    <col min="4" max="4" width="10.7109375" style="419" customWidth="1"/>
    <col min="5" max="5" width="5.7109375" style="423" customWidth="1"/>
    <col min="6" max="6" width="10.7109375" style="1874" customWidth="1"/>
    <col min="7" max="7" width="15.7109375" style="419" customWidth="1"/>
    <col min="8" max="8" width="10.140625" style="422" bestFit="1" customWidth="1"/>
    <col min="9" max="10" width="13.42578125" style="422" bestFit="1" customWidth="1"/>
    <col min="11" max="11" width="15.85546875" style="419" bestFit="1" customWidth="1"/>
    <col min="12" max="16384" width="9.140625" style="422"/>
  </cols>
  <sheetData>
    <row r="1" spans="1:8" ht="15.75" x14ac:dyDescent="0.25">
      <c r="A1" s="830" t="s">
        <v>1486</v>
      </c>
      <c r="B1" s="716"/>
      <c r="C1" s="717"/>
      <c r="D1" s="832"/>
      <c r="E1" s="718"/>
      <c r="F1" s="1857"/>
    </row>
    <row r="2" spans="1:8" ht="15.75" x14ac:dyDescent="0.25">
      <c r="A2" s="830" t="s">
        <v>428</v>
      </c>
      <c r="B2" s="722"/>
      <c r="C2" s="723"/>
      <c r="D2" s="832"/>
      <c r="E2" s="718"/>
      <c r="F2" s="1857"/>
    </row>
    <row r="3" spans="1:8" ht="15.75" x14ac:dyDescent="0.25">
      <c r="A3" s="724" t="s">
        <v>1231</v>
      </c>
      <c r="B3" s="722"/>
      <c r="C3" s="723"/>
      <c r="D3" s="832"/>
      <c r="E3" s="718"/>
      <c r="F3" s="1857"/>
      <c r="G3" s="719"/>
    </row>
    <row r="4" spans="1:8" ht="15.75" x14ac:dyDescent="0.25">
      <c r="A4" s="721"/>
      <c r="B4" s="722"/>
      <c r="C4" s="723"/>
      <c r="D4" s="832"/>
      <c r="E4" s="718"/>
      <c r="F4" s="1857"/>
      <c r="G4" s="719"/>
    </row>
    <row r="5" spans="1:8" x14ac:dyDescent="0.25">
      <c r="B5" s="767" t="s">
        <v>0</v>
      </c>
      <c r="C5" s="769" t="s">
        <v>174</v>
      </c>
      <c r="D5" s="833"/>
      <c r="E5" s="768"/>
      <c r="F5" s="1858"/>
      <c r="G5" s="771" t="s">
        <v>175</v>
      </c>
    </row>
    <row r="6" spans="1:8" x14ac:dyDescent="0.25">
      <c r="B6" s="772"/>
      <c r="C6" s="773"/>
      <c r="D6" s="775"/>
      <c r="E6" s="768"/>
      <c r="F6" s="1858"/>
      <c r="G6" s="775"/>
    </row>
    <row r="7" spans="1:8" x14ac:dyDescent="0.25">
      <c r="B7" s="776" t="s">
        <v>176</v>
      </c>
      <c r="C7" s="777" t="s">
        <v>7</v>
      </c>
      <c r="D7" s="775"/>
      <c r="E7" s="768"/>
      <c r="F7" s="1858"/>
      <c r="G7" s="770">
        <f>G34</f>
        <v>3600</v>
      </c>
    </row>
    <row r="8" spans="1:8" x14ac:dyDescent="0.25">
      <c r="B8" s="776" t="s">
        <v>39</v>
      </c>
      <c r="C8" s="777" t="s">
        <v>40</v>
      </c>
      <c r="D8" s="775"/>
      <c r="E8" s="768"/>
      <c r="F8" s="1858"/>
      <c r="G8" s="775">
        <f>G58</f>
        <v>0</v>
      </c>
    </row>
    <row r="9" spans="1:8" x14ac:dyDescent="0.25">
      <c r="B9" s="776" t="s">
        <v>72</v>
      </c>
      <c r="C9" s="777" t="s">
        <v>73</v>
      </c>
      <c r="D9" s="775"/>
      <c r="E9" s="768"/>
      <c r="F9" s="1858"/>
      <c r="G9" s="775">
        <f>G69</f>
        <v>0</v>
      </c>
    </row>
    <row r="10" spans="1:8" x14ac:dyDescent="0.25">
      <c r="B10" s="776" t="s">
        <v>100</v>
      </c>
      <c r="C10" s="777" t="s">
        <v>101</v>
      </c>
      <c r="D10" s="775"/>
      <c r="E10" s="768"/>
      <c r="F10" s="1858"/>
      <c r="G10" s="775">
        <f>G92</f>
        <v>0</v>
      </c>
    </row>
    <row r="11" spans="1:8" x14ac:dyDescent="0.25">
      <c r="B11" s="776" t="s">
        <v>126</v>
      </c>
      <c r="C11" s="777" t="s">
        <v>177</v>
      </c>
      <c r="D11" s="775"/>
      <c r="E11" s="768"/>
      <c r="F11" s="1858"/>
      <c r="G11" s="775">
        <f>G115</f>
        <v>0</v>
      </c>
    </row>
    <row r="12" spans="1:8" ht="15.75" thickBot="1" x14ac:dyDescent="0.3">
      <c r="B12" s="783">
        <v>8</v>
      </c>
      <c r="C12" s="1118" t="s">
        <v>168</v>
      </c>
      <c r="D12" s="834"/>
      <c r="E12" s="784"/>
      <c r="F12" s="1859"/>
      <c r="G12" s="785">
        <f>G121</f>
        <v>3150</v>
      </c>
      <c r="H12" s="419"/>
    </row>
    <row r="13" spans="1:8" x14ac:dyDescent="0.25">
      <c r="A13" s="772"/>
      <c r="B13" s="778" t="s">
        <v>178</v>
      </c>
      <c r="C13" s="779"/>
      <c r="D13" s="775"/>
      <c r="E13" s="774"/>
      <c r="F13" s="1858"/>
      <c r="G13" s="780">
        <f>SUM(G7:G12)</f>
        <v>6750</v>
      </c>
    </row>
    <row r="14" spans="1:8" ht="15.75" thickBot="1" x14ac:dyDescent="0.3">
      <c r="A14" s="786"/>
      <c r="B14" s="787" t="s">
        <v>179</v>
      </c>
      <c r="C14" s="788"/>
      <c r="D14" s="790"/>
      <c r="E14" s="789"/>
      <c r="F14" s="1860"/>
      <c r="G14" s="790">
        <f>ROUND(G13*0.22,2)</f>
        <v>1485</v>
      </c>
    </row>
    <row r="15" spans="1:8" x14ac:dyDescent="0.25">
      <c r="B15" s="781" t="s">
        <v>180</v>
      </c>
      <c r="C15" s="762"/>
      <c r="D15" s="763"/>
      <c r="E15" s="761"/>
      <c r="F15" s="1861"/>
      <c r="G15" s="763">
        <f>+G14+G13</f>
        <v>8235</v>
      </c>
    </row>
    <row r="16" spans="1:8" ht="15.75" x14ac:dyDescent="0.25">
      <c r="A16" s="721"/>
      <c r="B16" s="722"/>
      <c r="C16" s="723"/>
      <c r="D16" s="832"/>
      <c r="E16" s="718"/>
      <c r="F16" s="1857"/>
      <c r="G16" s="719"/>
    </row>
    <row r="17" spans="1:11" ht="15.75" x14ac:dyDescent="0.25">
      <c r="A17" s="721"/>
      <c r="B17" s="722"/>
      <c r="C17" s="723"/>
      <c r="D17" s="832"/>
      <c r="E17" s="718"/>
      <c r="F17" s="1857"/>
      <c r="G17" s="719"/>
    </row>
    <row r="18" spans="1:11" ht="15.75" x14ac:dyDescent="0.25">
      <c r="A18" s="901" t="s">
        <v>1231</v>
      </c>
      <c r="B18" s="902"/>
      <c r="C18" s="903"/>
      <c r="D18" s="906"/>
      <c r="E18" s="904"/>
      <c r="F18" s="1862"/>
      <c r="G18" s="905"/>
    </row>
    <row r="19" spans="1:11" x14ac:dyDescent="0.25">
      <c r="A19" s="725" t="s">
        <v>0</v>
      </c>
      <c r="B19" s="726" t="s">
        <v>1</v>
      </c>
      <c r="C19" s="727" t="s">
        <v>2</v>
      </c>
      <c r="D19" s="728" t="s">
        <v>3</v>
      </c>
      <c r="E19" s="728" t="s">
        <v>4</v>
      </c>
      <c r="F19" s="1863" t="s">
        <v>5</v>
      </c>
      <c r="G19" s="729" t="s">
        <v>6</v>
      </c>
      <c r="K19" s="422"/>
    </row>
    <row r="20" spans="1:11" x14ac:dyDescent="0.25">
      <c r="A20" s="730"/>
      <c r="B20" s="730">
        <v>1</v>
      </c>
      <c r="C20" s="731" t="s">
        <v>7</v>
      </c>
      <c r="D20" s="733"/>
      <c r="E20" s="732"/>
      <c r="F20" s="1864"/>
      <c r="G20" s="733"/>
      <c r="K20" s="422"/>
    </row>
    <row r="21" spans="1:11" x14ac:dyDescent="0.25">
      <c r="A21" s="818"/>
      <c r="B21" s="819" t="s">
        <v>8</v>
      </c>
      <c r="C21" s="820" t="s">
        <v>9</v>
      </c>
      <c r="D21" s="822"/>
      <c r="E21" s="821"/>
      <c r="F21" s="1865"/>
      <c r="G21" s="822"/>
      <c r="K21" s="422"/>
    </row>
    <row r="22" spans="1:11" ht="30" x14ac:dyDescent="0.25">
      <c r="A22" s="737">
        <v>1</v>
      </c>
      <c r="B22" s="738" t="s">
        <v>10</v>
      </c>
      <c r="C22" s="739" t="s">
        <v>11</v>
      </c>
      <c r="D22" s="720">
        <v>940</v>
      </c>
      <c r="E22" s="740" t="s">
        <v>12</v>
      </c>
      <c r="F22" s="1855"/>
      <c r="G22" s="720">
        <f>ROUND(D22*F22,2)</f>
        <v>0</v>
      </c>
      <c r="K22" s="422"/>
    </row>
    <row r="23" spans="1:11" ht="30" x14ac:dyDescent="0.25">
      <c r="A23" s="737">
        <f>A22+1</f>
        <v>2</v>
      </c>
      <c r="B23" s="741" t="s">
        <v>13</v>
      </c>
      <c r="C23" s="739" t="s">
        <v>14</v>
      </c>
      <c r="D23" s="720">
        <v>47</v>
      </c>
      <c r="E23" s="740" t="s">
        <v>15</v>
      </c>
      <c r="F23" s="1855"/>
      <c r="G23" s="720">
        <f t="shared" ref="G23:G33" si="0">ROUND(D23*F23,2)</f>
        <v>0</v>
      </c>
      <c r="K23" s="422"/>
    </row>
    <row r="24" spans="1:11" ht="30" x14ac:dyDescent="0.25">
      <c r="A24" s="737">
        <f>A23+1</f>
        <v>3</v>
      </c>
      <c r="B24" s="741" t="s">
        <v>16</v>
      </c>
      <c r="C24" s="739" t="s">
        <v>17</v>
      </c>
      <c r="D24" s="720">
        <v>1</v>
      </c>
      <c r="E24" s="740" t="s">
        <v>15</v>
      </c>
      <c r="F24" s="1855"/>
      <c r="G24" s="720">
        <f t="shared" si="0"/>
        <v>0</v>
      </c>
      <c r="K24" s="422"/>
    </row>
    <row r="25" spans="1:11" x14ac:dyDescent="0.25">
      <c r="A25" s="823"/>
      <c r="B25" s="819" t="s">
        <v>18</v>
      </c>
      <c r="C25" s="820" t="s">
        <v>19</v>
      </c>
      <c r="D25" s="822"/>
      <c r="E25" s="824"/>
      <c r="F25" s="1856"/>
      <c r="G25" s="824"/>
      <c r="K25" s="422"/>
    </row>
    <row r="26" spans="1:11" ht="30" x14ac:dyDescent="0.25">
      <c r="A26" s="737">
        <f>1+A24</f>
        <v>4</v>
      </c>
      <c r="B26" s="738" t="s">
        <v>20</v>
      </c>
      <c r="C26" s="739" t="s">
        <v>21</v>
      </c>
      <c r="D26" s="720">
        <v>1200</v>
      </c>
      <c r="E26" s="740" t="s">
        <v>1232</v>
      </c>
      <c r="F26" s="1855"/>
      <c r="G26" s="720">
        <f t="shared" si="0"/>
        <v>0</v>
      </c>
      <c r="K26" s="422"/>
    </row>
    <row r="27" spans="1:11" ht="30" x14ac:dyDescent="0.25">
      <c r="A27" s="737">
        <f>1+A26</f>
        <v>5</v>
      </c>
      <c r="B27" s="738">
        <v>12151</v>
      </c>
      <c r="C27" s="739" t="s">
        <v>23</v>
      </c>
      <c r="D27" s="720">
        <v>10</v>
      </c>
      <c r="E27" s="740" t="s">
        <v>15</v>
      </c>
      <c r="F27" s="1855"/>
      <c r="G27" s="720">
        <f t="shared" si="0"/>
        <v>0</v>
      </c>
      <c r="H27" s="836"/>
      <c r="K27" s="422"/>
    </row>
    <row r="28" spans="1:11" ht="30" x14ac:dyDescent="0.25">
      <c r="A28" s="737">
        <f>1+A27</f>
        <v>6</v>
      </c>
      <c r="B28" s="738">
        <v>12152</v>
      </c>
      <c r="C28" s="739" t="s">
        <v>182</v>
      </c>
      <c r="D28" s="720">
        <v>5</v>
      </c>
      <c r="E28" s="740" t="s">
        <v>15</v>
      </c>
      <c r="F28" s="1855"/>
      <c r="G28" s="720">
        <f t="shared" si="0"/>
        <v>0</v>
      </c>
      <c r="K28" s="422"/>
    </row>
    <row r="29" spans="1:11" ht="30" x14ac:dyDescent="0.25">
      <c r="A29" s="737">
        <f>1+A28</f>
        <v>7</v>
      </c>
      <c r="B29" s="738">
        <v>12162</v>
      </c>
      <c r="C29" s="759" t="s">
        <v>24</v>
      </c>
      <c r="D29" s="720">
        <v>10</v>
      </c>
      <c r="E29" s="735" t="s">
        <v>15</v>
      </c>
      <c r="F29" s="1855"/>
      <c r="G29" s="720">
        <f t="shared" si="0"/>
        <v>0</v>
      </c>
      <c r="K29" s="422"/>
    </row>
    <row r="30" spans="1:11" ht="30" x14ac:dyDescent="0.25">
      <c r="A30" s="737">
        <f>1+A29</f>
        <v>8</v>
      </c>
      <c r="B30" s="738">
        <v>12166</v>
      </c>
      <c r="C30" s="759" t="s">
        <v>183</v>
      </c>
      <c r="D30" s="720">
        <v>5</v>
      </c>
      <c r="E30" s="735" t="s">
        <v>15</v>
      </c>
      <c r="F30" s="1855"/>
      <c r="G30" s="720">
        <f t="shared" si="0"/>
        <v>0</v>
      </c>
      <c r="K30" s="422"/>
    </row>
    <row r="31" spans="1:11" ht="30" x14ac:dyDescent="0.25">
      <c r="A31" s="737">
        <f>1+A30</f>
        <v>9</v>
      </c>
      <c r="B31" s="738" t="s">
        <v>25</v>
      </c>
      <c r="C31" s="739" t="s">
        <v>26</v>
      </c>
      <c r="D31" s="720">
        <v>2</v>
      </c>
      <c r="E31" s="740" t="s">
        <v>15</v>
      </c>
      <c r="F31" s="1855"/>
      <c r="G31" s="720">
        <f t="shared" si="0"/>
        <v>0</v>
      </c>
      <c r="K31" s="422"/>
    </row>
    <row r="32" spans="1:11" x14ac:dyDescent="0.25">
      <c r="A32" s="823"/>
      <c r="B32" s="819" t="s">
        <v>32</v>
      </c>
      <c r="C32" s="825" t="s">
        <v>33</v>
      </c>
      <c r="D32" s="822"/>
      <c r="E32" s="824"/>
      <c r="F32" s="1856"/>
      <c r="G32" s="824"/>
      <c r="K32" s="422"/>
    </row>
    <row r="33" spans="1:16384" ht="60" x14ac:dyDescent="0.25">
      <c r="A33" s="737">
        <f>1+A31</f>
        <v>10</v>
      </c>
      <c r="B33" s="738" t="s">
        <v>212</v>
      </c>
      <c r="C33" s="739" t="s">
        <v>2939</v>
      </c>
      <c r="D33" s="720">
        <v>1</v>
      </c>
      <c r="E33" s="740" t="s">
        <v>15</v>
      </c>
      <c r="F33" s="1875">
        <v>3600</v>
      </c>
      <c r="G33" s="720">
        <f t="shared" si="0"/>
        <v>3600</v>
      </c>
      <c r="K33" s="422"/>
    </row>
    <row r="34" spans="1:16384" x14ac:dyDescent="0.25">
      <c r="A34" s="742"/>
      <c r="B34" s="742"/>
      <c r="C34" s="743" t="s">
        <v>38</v>
      </c>
      <c r="D34" s="733"/>
      <c r="E34" s="744"/>
      <c r="F34" s="1866"/>
      <c r="G34" s="745">
        <f>SUM(G22:G33)</f>
        <v>3600</v>
      </c>
      <c r="K34" s="422"/>
    </row>
    <row r="35" spans="1:16384" s="912" customFormat="1" x14ac:dyDescent="0.25">
      <c r="A35" s="907"/>
      <c r="B35" s="907"/>
      <c r="C35" s="908"/>
      <c r="D35" s="909"/>
      <c r="E35" s="910"/>
      <c r="F35" s="1867"/>
      <c r="G35" s="911"/>
    </row>
    <row r="36" spans="1:16384" x14ac:dyDescent="0.25">
      <c r="A36" s="742"/>
      <c r="B36" s="748" t="s">
        <v>39</v>
      </c>
      <c r="C36" s="749" t="s">
        <v>40</v>
      </c>
      <c r="D36" s="733"/>
      <c r="E36" s="744"/>
      <c r="F36" s="1864"/>
      <c r="G36" s="733"/>
      <c r="K36" s="422"/>
    </row>
    <row r="37" spans="1:16384" s="424" customFormat="1" x14ac:dyDescent="0.25">
      <c r="A37" s="823"/>
      <c r="B37" s="819" t="s">
        <v>41</v>
      </c>
      <c r="C37" s="826" t="s">
        <v>42</v>
      </c>
      <c r="D37" s="822"/>
      <c r="E37" s="824"/>
      <c r="F37" s="1865"/>
      <c r="G37" s="822"/>
      <c r="H37" s="418"/>
      <c r="I37" s="422"/>
      <c r="J37" s="422"/>
      <c r="K37" s="422"/>
      <c r="L37" s="423"/>
      <c r="M37" s="419"/>
      <c r="N37" s="419"/>
      <c r="O37" s="418"/>
      <c r="P37" s="420"/>
      <c r="Q37" s="421"/>
      <c r="R37" s="422"/>
      <c r="S37" s="423"/>
      <c r="T37" s="419"/>
      <c r="U37" s="419"/>
      <c r="V37" s="418"/>
      <c r="W37" s="420"/>
      <c r="X37" s="421"/>
      <c r="Y37" s="422"/>
      <c r="Z37" s="423"/>
      <c r="AA37" s="419"/>
      <c r="AB37" s="419"/>
      <c r="AC37" s="418"/>
      <c r="AD37" s="420"/>
      <c r="AE37" s="421"/>
      <c r="AF37" s="422"/>
      <c r="AG37" s="423"/>
      <c r="AH37" s="419"/>
      <c r="AI37" s="419"/>
      <c r="AJ37" s="418"/>
      <c r="AK37" s="420"/>
      <c r="AL37" s="421"/>
      <c r="AM37" s="422"/>
      <c r="AN37" s="423"/>
      <c r="AO37" s="419"/>
      <c r="AP37" s="419"/>
      <c r="AQ37" s="418"/>
      <c r="AR37" s="420"/>
      <c r="AS37" s="421"/>
      <c r="AT37" s="422"/>
      <c r="AU37" s="423"/>
      <c r="AV37" s="419"/>
      <c r="AW37" s="419"/>
      <c r="AX37" s="418"/>
      <c r="AY37" s="420"/>
      <c r="AZ37" s="421"/>
      <c r="BA37" s="422"/>
      <c r="BB37" s="423"/>
      <c r="BC37" s="419"/>
      <c r="BD37" s="419"/>
      <c r="BE37" s="418"/>
      <c r="BF37" s="420"/>
      <c r="BG37" s="421"/>
      <c r="BH37" s="422"/>
      <c r="BI37" s="423"/>
      <c r="BJ37" s="419"/>
      <c r="BK37" s="419"/>
      <c r="BL37" s="418"/>
      <c r="BM37" s="420"/>
      <c r="BN37" s="421"/>
      <c r="BO37" s="422"/>
      <c r="BP37" s="423"/>
      <c r="BQ37" s="419"/>
      <c r="BR37" s="419"/>
      <c r="BS37" s="418"/>
      <c r="BT37" s="420"/>
      <c r="BU37" s="421"/>
      <c r="BV37" s="422"/>
      <c r="BW37" s="423"/>
      <c r="BX37" s="419"/>
      <c r="BY37" s="419"/>
      <c r="BZ37" s="418"/>
      <c r="CA37" s="420"/>
      <c r="CB37" s="421"/>
      <c r="CC37" s="422"/>
      <c r="CD37" s="423"/>
      <c r="CE37" s="419"/>
      <c r="CF37" s="419"/>
      <c r="CG37" s="418"/>
      <c r="CH37" s="420"/>
      <c r="CI37" s="421"/>
      <c r="CJ37" s="422"/>
      <c r="CK37" s="423"/>
      <c r="CL37" s="419"/>
      <c r="CM37" s="419"/>
      <c r="CN37" s="418"/>
      <c r="CO37" s="420"/>
      <c r="CP37" s="421"/>
      <c r="CQ37" s="422"/>
      <c r="CR37" s="423"/>
      <c r="CS37" s="419"/>
      <c r="CT37" s="419"/>
      <c r="CU37" s="418"/>
      <c r="CV37" s="420"/>
      <c r="CW37" s="421"/>
      <c r="CX37" s="422"/>
      <c r="CY37" s="423"/>
      <c r="CZ37" s="419"/>
      <c r="DA37" s="419"/>
      <c r="DB37" s="418"/>
      <c r="DC37" s="420"/>
      <c r="DD37" s="421"/>
      <c r="DE37" s="422"/>
      <c r="DF37" s="423"/>
      <c r="DG37" s="419"/>
      <c r="DH37" s="419"/>
      <c r="DI37" s="418"/>
      <c r="DJ37" s="420"/>
      <c r="DK37" s="421"/>
      <c r="DL37" s="422"/>
      <c r="DM37" s="423"/>
      <c r="DN37" s="419"/>
      <c r="DO37" s="419"/>
      <c r="DP37" s="418"/>
      <c r="DQ37" s="420"/>
      <c r="DR37" s="421"/>
      <c r="DS37" s="422"/>
      <c r="DT37" s="423"/>
      <c r="DU37" s="419"/>
      <c r="DV37" s="419"/>
      <c r="DW37" s="418"/>
      <c r="DX37" s="420"/>
      <c r="DY37" s="421"/>
      <c r="DZ37" s="422"/>
      <c r="EA37" s="423"/>
      <c r="EB37" s="419"/>
      <c r="EC37" s="419"/>
      <c r="ED37" s="418"/>
      <c r="EE37" s="420"/>
      <c r="EF37" s="421"/>
      <c r="EG37" s="422"/>
      <c r="EH37" s="423"/>
      <c r="EI37" s="419"/>
      <c r="EJ37" s="419"/>
      <c r="EK37" s="418"/>
      <c r="EL37" s="420"/>
      <c r="EM37" s="421"/>
      <c r="EN37" s="422"/>
      <c r="EO37" s="423"/>
      <c r="EP37" s="419"/>
      <c r="EQ37" s="419"/>
      <c r="ER37" s="418"/>
      <c r="ES37" s="420"/>
      <c r="ET37" s="421"/>
      <c r="EU37" s="422"/>
      <c r="EV37" s="423"/>
      <c r="EW37" s="419"/>
      <c r="EX37" s="419"/>
      <c r="EY37" s="418"/>
      <c r="EZ37" s="420"/>
      <c r="FA37" s="421"/>
      <c r="FB37" s="422"/>
      <c r="FC37" s="423"/>
      <c r="FD37" s="419"/>
      <c r="FE37" s="419"/>
      <c r="FF37" s="418"/>
      <c r="FG37" s="420"/>
      <c r="FH37" s="421"/>
      <c r="FI37" s="422"/>
      <c r="FJ37" s="423"/>
      <c r="FK37" s="419"/>
      <c r="FL37" s="419"/>
      <c r="FM37" s="418"/>
      <c r="FN37" s="420"/>
      <c r="FO37" s="421"/>
      <c r="FP37" s="422"/>
      <c r="FQ37" s="423"/>
      <c r="FR37" s="419"/>
      <c r="FS37" s="419"/>
      <c r="FT37" s="418"/>
      <c r="FU37" s="420"/>
      <c r="FV37" s="421"/>
      <c r="FW37" s="422"/>
      <c r="FX37" s="423"/>
      <c r="FY37" s="419"/>
      <c r="FZ37" s="419"/>
      <c r="GA37" s="418"/>
      <c r="GB37" s="420"/>
      <c r="GC37" s="421"/>
      <c r="GD37" s="422"/>
      <c r="GE37" s="423"/>
      <c r="GF37" s="419"/>
      <c r="GG37" s="419"/>
      <c r="GH37" s="418"/>
      <c r="GI37" s="420"/>
      <c r="GJ37" s="421"/>
      <c r="GK37" s="422"/>
      <c r="GL37" s="423"/>
      <c r="GM37" s="419"/>
      <c r="GN37" s="419"/>
      <c r="GO37" s="418"/>
      <c r="GP37" s="420"/>
      <c r="GQ37" s="421"/>
      <c r="GR37" s="422"/>
      <c r="GS37" s="423"/>
      <c r="GT37" s="419"/>
      <c r="GU37" s="419"/>
      <c r="GV37" s="418"/>
      <c r="GW37" s="420"/>
      <c r="GX37" s="421"/>
      <c r="GY37" s="422"/>
      <c r="GZ37" s="423"/>
      <c r="HA37" s="419"/>
      <c r="HB37" s="419"/>
      <c r="HC37" s="418"/>
      <c r="HD37" s="420"/>
      <c r="HE37" s="421"/>
      <c r="HF37" s="422"/>
      <c r="HG37" s="423"/>
      <c r="HH37" s="419"/>
      <c r="HI37" s="419"/>
      <c r="HJ37" s="418"/>
      <c r="HK37" s="420"/>
      <c r="HL37" s="421"/>
      <c r="HM37" s="422"/>
      <c r="HN37" s="423"/>
      <c r="HO37" s="419"/>
      <c r="HP37" s="419"/>
      <c r="HQ37" s="418"/>
      <c r="HR37" s="420"/>
      <c r="HS37" s="421"/>
      <c r="HT37" s="422"/>
      <c r="HU37" s="423"/>
      <c r="HV37" s="419"/>
      <c r="HW37" s="419"/>
      <c r="HX37" s="418"/>
      <c r="HY37" s="420"/>
      <c r="HZ37" s="421"/>
      <c r="IA37" s="422"/>
      <c r="IB37" s="423"/>
      <c r="IC37" s="419"/>
      <c r="ID37" s="419"/>
      <c r="IE37" s="418"/>
      <c r="IF37" s="420"/>
      <c r="IG37" s="421"/>
      <c r="IH37" s="422"/>
      <c r="II37" s="423"/>
      <c r="IJ37" s="419"/>
      <c r="IK37" s="419"/>
      <c r="IL37" s="418"/>
      <c r="IM37" s="420"/>
      <c r="IN37" s="421"/>
      <c r="IO37" s="422"/>
      <c r="IP37" s="423"/>
      <c r="IQ37" s="419"/>
      <c r="IR37" s="419"/>
      <c r="IS37" s="418"/>
      <c r="IT37" s="420"/>
      <c r="IU37" s="421"/>
      <c r="IV37" s="422"/>
      <c r="IW37" s="423"/>
      <c r="IX37" s="419"/>
      <c r="IY37" s="419"/>
      <c r="IZ37" s="418"/>
      <c r="JA37" s="420"/>
      <c r="JB37" s="421"/>
      <c r="JC37" s="422"/>
      <c r="JD37" s="423"/>
      <c r="JE37" s="419"/>
      <c r="JF37" s="419"/>
      <c r="JG37" s="418"/>
      <c r="JH37" s="420"/>
      <c r="JI37" s="421"/>
      <c r="JJ37" s="422"/>
      <c r="JK37" s="423"/>
      <c r="JL37" s="419"/>
      <c r="JM37" s="419"/>
      <c r="JN37" s="418"/>
      <c r="JO37" s="420"/>
      <c r="JP37" s="421"/>
      <c r="JQ37" s="422"/>
      <c r="JR37" s="423"/>
      <c r="JS37" s="419"/>
      <c r="JT37" s="419"/>
      <c r="JU37" s="418"/>
      <c r="JV37" s="420"/>
      <c r="JW37" s="421"/>
      <c r="JX37" s="422"/>
      <c r="JY37" s="423"/>
      <c r="JZ37" s="419"/>
      <c r="KA37" s="419"/>
      <c r="KB37" s="418"/>
      <c r="KC37" s="420"/>
      <c r="KD37" s="421"/>
      <c r="KE37" s="422"/>
      <c r="KF37" s="423"/>
      <c r="KG37" s="419"/>
      <c r="KH37" s="419"/>
      <c r="KI37" s="418"/>
      <c r="KJ37" s="420"/>
      <c r="KK37" s="421"/>
      <c r="KL37" s="422"/>
      <c r="KM37" s="423"/>
      <c r="KN37" s="419"/>
      <c r="KO37" s="419"/>
      <c r="KP37" s="418"/>
      <c r="KQ37" s="420"/>
      <c r="KR37" s="421"/>
      <c r="KS37" s="422"/>
      <c r="KT37" s="423"/>
      <c r="KU37" s="419"/>
      <c r="KV37" s="419"/>
      <c r="KW37" s="418"/>
      <c r="KX37" s="420"/>
      <c r="KY37" s="421"/>
      <c r="KZ37" s="422"/>
      <c r="LA37" s="423"/>
      <c r="LB37" s="419"/>
      <c r="LC37" s="419"/>
      <c r="LD37" s="418"/>
      <c r="LE37" s="420"/>
      <c r="LF37" s="421"/>
      <c r="LG37" s="422"/>
      <c r="LH37" s="423"/>
      <c r="LI37" s="419"/>
      <c r="LJ37" s="419"/>
      <c r="LK37" s="418"/>
      <c r="LL37" s="420"/>
      <c r="LM37" s="421"/>
      <c r="LN37" s="422"/>
      <c r="LO37" s="423"/>
      <c r="LP37" s="419"/>
      <c r="LQ37" s="419"/>
      <c r="LR37" s="418"/>
      <c r="LS37" s="420"/>
      <c r="LT37" s="421"/>
      <c r="LU37" s="422"/>
      <c r="LV37" s="423"/>
      <c r="LW37" s="419"/>
      <c r="LX37" s="419"/>
      <c r="LY37" s="418"/>
      <c r="LZ37" s="420"/>
      <c r="MA37" s="421"/>
      <c r="MB37" s="422"/>
      <c r="MC37" s="423"/>
      <c r="MD37" s="419"/>
      <c r="ME37" s="419"/>
      <c r="MF37" s="418"/>
      <c r="MG37" s="420"/>
      <c r="MH37" s="421"/>
      <c r="MI37" s="422"/>
      <c r="MJ37" s="423"/>
      <c r="MK37" s="419"/>
      <c r="ML37" s="419"/>
      <c r="MM37" s="418"/>
      <c r="MN37" s="420"/>
      <c r="MO37" s="421"/>
      <c r="MP37" s="422"/>
      <c r="MQ37" s="423"/>
      <c r="MR37" s="419"/>
      <c r="MS37" s="419"/>
      <c r="MT37" s="418"/>
      <c r="MU37" s="420"/>
      <c r="MV37" s="421"/>
      <c r="MW37" s="422"/>
      <c r="MX37" s="423"/>
      <c r="MY37" s="419"/>
      <c r="MZ37" s="419"/>
      <c r="NA37" s="418"/>
      <c r="NB37" s="420"/>
      <c r="NC37" s="421"/>
      <c r="ND37" s="422"/>
      <c r="NE37" s="423"/>
      <c r="NF37" s="419"/>
      <c r="NG37" s="419"/>
      <c r="NH37" s="418"/>
      <c r="NI37" s="420"/>
      <c r="NJ37" s="421"/>
      <c r="NK37" s="422"/>
      <c r="NL37" s="423"/>
      <c r="NM37" s="419"/>
      <c r="NN37" s="419"/>
      <c r="NO37" s="418"/>
      <c r="NP37" s="420"/>
      <c r="NQ37" s="421"/>
      <c r="NR37" s="422"/>
      <c r="NS37" s="423"/>
      <c r="NT37" s="419"/>
      <c r="NU37" s="419"/>
      <c r="NV37" s="418"/>
      <c r="NW37" s="420"/>
      <c r="NX37" s="421"/>
      <c r="NY37" s="422"/>
      <c r="NZ37" s="423"/>
      <c r="OA37" s="419"/>
      <c r="OB37" s="419"/>
      <c r="OC37" s="418"/>
      <c r="OD37" s="420"/>
      <c r="OE37" s="421"/>
      <c r="OF37" s="422"/>
      <c r="OG37" s="423"/>
      <c r="OH37" s="419"/>
      <c r="OI37" s="419"/>
      <c r="OJ37" s="418"/>
      <c r="OK37" s="420"/>
      <c r="OL37" s="421"/>
      <c r="OM37" s="422"/>
      <c r="ON37" s="423"/>
      <c r="OO37" s="419"/>
      <c r="OP37" s="419"/>
      <c r="OQ37" s="418"/>
      <c r="OR37" s="420"/>
      <c r="OS37" s="421"/>
      <c r="OT37" s="422"/>
      <c r="OU37" s="423"/>
      <c r="OV37" s="419"/>
      <c r="OW37" s="419"/>
      <c r="OX37" s="418"/>
      <c r="OY37" s="420"/>
      <c r="OZ37" s="421"/>
      <c r="PA37" s="422"/>
      <c r="PB37" s="423"/>
      <c r="PC37" s="419"/>
      <c r="PD37" s="419"/>
      <c r="PE37" s="418"/>
      <c r="PF37" s="420"/>
      <c r="PG37" s="421"/>
      <c r="PH37" s="422"/>
      <c r="PI37" s="423"/>
      <c r="PJ37" s="419"/>
      <c r="PK37" s="419"/>
      <c r="PL37" s="418"/>
      <c r="PM37" s="420"/>
      <c r="PN37" s="421"/>
      <c r="PO37" s="422"/>
      <c r="PP37" s="423"/>
      <c r="PQ37" s="419"/>
      <c r="PR37" s="419"/>
      <c r="PS37" s="418"/>
      <c r="PT37" s="420"/>
      <c r="PU37" s="421"/>
      <c r="PV37" s="422"/>
      <c r="PW37" s="423"/>
      <c r="PX37" s="419"/>
      <c r="PY37" s="419"/>
      <c r="PZ37" s="418"/>
      <c r="QA37" s="420"/>
      <c r="QB37" s="421"/>
      <c r="QC37" s="422"/>
      <c r="QD37" s="423"/>
      <c r="QE37" s="419"/>
      <c r="QF37" s="419"/>
      <c r="QG37" s="418"/>
      <c r="QH37" s="420"/>
      <c r="QI37" s="421"/>
      <c r="QJ37" s="422"/>
      <c r="QK37" s="423"/>
      <c r="QL37" s="419"/>
      <c r="QM37" s="419"/>
      <c r="QN37" s="418"/>
      <c r="QO37" s="420"/>
      <c r="QP37" s="421"/>
      <c r="QQ37" s="422"/>
      <c r="QR37" s="423"/>
      <c r="QS37" s="419"/>
      <c r="QT37" s="419"/>
      <c r="QU37" s="418"/>
      <c r="QV37" s="420"/>
      <c r="QW37" s="421"/>
      <c r="QX37" s="422"/>
      <c r="QY37" s="423"/>
      <c r="QZ37" s="419"/>
      <c r="RA37" s="419"/>
      <c r="RB37" s="418"/>
      <c r="RC37" s="420"/>
      <c r="RD37" s="421"/>
      <c r="RE37" s="422"/>
      <c r="RF37" s="423"/>
      <c r="RG37" s="419"/>
      <c r="RH37" s="419"/>
      <c r="RI37" s="418"/>
      <c r="RJ37" s="420"/>
      <c r="RK37" s="421"/>
      <c r="RL37" s="422"/>
      <c r="RM37" s="423"/>
      <c r="RN37" s="419"/>
      <c r="RO37" s="419"/>
      <c r="RP37" s="418"/>
      <c r="RQ37" s="420"/>
      <c r="RR37" s="421"/>
      <c r="RS37" s="422"/>
      <c r="RT37" s="423"/>
      <c r="RU37" s="419"/>
      <c r="RV37" s="419"/>
      <c r="RW37" s="418"/>
      <c r="RX37" s="420"/>
      <c r="RY37" s="421"/>
      <c r="RZ37" s="422"/>
      <c r="SA37" s="423"/>
      <c r="SB37" s="419"/>
      <c r="SC37" s="419"/>
      <c r="SD37" s="418"/>
      <c r="SE37" s="420"/>
      <c r="SF37" s="421"/>
      <c r="SG37" s="422"/>
      <c r="SH37" s="423"/>
      <c r="SI37" s="419"/>
      <c r="SJ37" s="419"/>
      <c r="SK37" s="418"/>
      <c r="SL37" s="420"/>
      <c r="SM37" s="421"/>
      <c r="SN37" s="422"/>
      <c r="SO37" s="423"/>
      <c r="SP37" s="419"/>
      <c r="SQ37" s="419"/>
      <c r="SR37" s="418"/>
      <c r="SS37" s="420"/>
      <c r="ST37" s="421"/>
      <c r="SU37" s="422"/>
      <c r="SV37" s="423"/>
      <c r="SW37" s="419"/>
      <c r="SX37" s="419"/>
      <c r="SY37" s="418"/>
      <c r="SZ37" s="420"/>
      <c r="TA37" s="421"/>
      <c r="TB37" s="422"/>
      <c r="TC37" s="423"/>
      <c r="TD37" s="419"/>
      <c r="TE37" s="419"/>
      <c r="TF37" s="418"/>
      <c r="TG37" s="420"/>
      <c r="TH37" s="421"/>
      <c r="TI37" s="422"/>
      <c r="TJ37" s="423"/>
      <c r="TK37" s="419"/>
      <c r="TL37" s="419"/>
      <c r="TM37" s="418"/>
      <c r="TN37" s="420"/>
      <c r="TO37" s="421"/>
      <c r="TP37" s="422"/>
      <c r="TQ37" s="423"/>
      <c r="TR37" s="419"/>
      <c r="TS37" s="419"/>
      <c r="TT37" s="418"/>
      <c r="TU37" s="420"/>
      <c r="TV37" s="421"/>
      <c r="TW37" s="422"/>
      <c r="TX37" s="423"/>
      <c r="TY37" s="419"/>
      <c r="TZ37" s="419"/>
      <c r="UA37" s="418"/>
      <c r="UB37" s="420"/>
      <c r="UC37" s="421"/>
      <c r="UD37" s="422"/>
      <c r="UE37" s="423"/>
      <c r="UF37" s="419"/>
      <c r="UG37" s="419"/>
      <c r="UH37" s="418"/>
      <c r="UI37" s="420"/>
      <c r="UJ37" s="421"/>
      <c r="UK37" s="422"/>
      <c r="UL37" s="423"/>
      <c r="UM37" s="419"/>
      <c r="UN37" s="419"/>
      <c r="UO37" s="418"/>
      <c r="UP37" s="420"/>
      <c r="UQ37" s="421"/>
      <c r="UR37" s="422"/>
      <c r="US37" s="423"/>
      <c r="UT37" s="419"/>
      <c r="UU37" s="419"/>
      <c r="UV37" s="418"/>
      <c r="UW37" s="420"/>
      <c r="UX37" s="421"/>
      <c r="UY37" s="422"/>
      <c r="UZ37" s="423"/>
      <c r="VA37" s="419"/>
      <c r="VB37" s="419"/>
      <c r="VC37" s="418"/>
      <c r="VD37" s="420"/>
      <c r="VE37" s="421"/>
      <c r="VF37" s="422"/>
      <c r="VG37" s="423"/>
      <c r="VH37" s="419"/>
      <c r="VI37" s="419"/>
      <c r="VJ37" s="418"/>
      <c r="VK37" s="420"/>
      <c r="VL37" s="421"/>
      <c r="VM37" s="422"/>
      <c r="VN37" s="423"/>
      <c r="VO37" s="419"/>
      <c r="VP37" s="419"/>
      <c r="VQ37" s="418"/>
      <c r="VR37" s="420"/>
      <c r="VS37" s="421"/>
      <c r="VT37" s="422"/>
      <c r="VU37" s="423"/>
      <c r="VV37" s="419"/>
      <c r="VW37" s="419"/>
      <c r="VX37" s="418"/>
      <c r="VY37" s="420"/>
      <c r="VZ37" s="421"/>
      <c r="WA37" s="422"/>
      <c r="WB37" s="423"/>
      <c r="WC37" s="419"/>
      <c r="WD37" s="419"/>
      <c r="WE37" s="418"/>
      <c r="WF37" s="420"/>
      <c r="WG37" s="421"/>
      <c r="WH37" s="422"/>
      <c r="WI37" s="423"/>
      <c r="WJ37" s="419"/>
      <c r="WK37" s="419"/>
      <c r="WL37" s="418"/>
      <c r="WM37" s="420"/>
      <c r="WN37" s="421"/>
      <c r="WO37" s="422"/>
      <c r="WP37" s="423"/>
      <c r="WQ37" s="419"/>
      <c r="WR37" s="419"/>
      <c r="WS37" s="418"/>
      <c r="WT37" s="420"/>
      <c r="WU37" s="421"/>
      <c r="WV37" s="422"/>
      <c r="WW37" s="423"/>
      <c r="WX37" s="419"/>
      <c r="WY37" s="419"/>
      <c r="WZ37" s="418"/>
      <c r="XA37" s="420"/>
      <c r="XB37" s="421"/>
      <c r="XC37" s="422"/>
      <c r="XD37" s="423"/>
      <c r="XE37" s="419"/>
      <c r="XF37" s="419"/>
      <c r="XG37" s="418"/>
      <c r="XH37" s="420"/>
      <c r="XI37" s="421"/>
      <c r="XJ37" s="422"/>
      <c r="XK37" s="423"/>
      <c r="XL37" s="419"/>
      <c r="XM37" s="419"/>
      <c r="XN37" s="418"/>
      <c r="XO37" s="420"/>
      <c r="XP37" s="421"/>
      <c r="XQ37" s="422"/>
      <c r="XR37" s="423"/>
      <c r="XS37" s="419"/>
      <c r="XT37" s="419"/>
      <c r="XU37" s="418"/>
      <c r="XV37" s="420"/>
      <c r="XW37" s="421"/>
      <c r="XX37" s="422"/>
      <c r="XY37" s="423"/>
      <c r="XZ37" s="419"/>
      <c r="YA37" s="419"/>
      <c r="YB37" s="418"/>
      <c r="YC37" s="420"/>
      <c r="YD37" s="421"/>
      <c r="YE37" s="422"/>
      <c r="YF37" s="423"/>
      <c r="YG37" s="419"/>
      <c r="YH37" s="419"/>
      <c r="YI37" s="418"/>
      <c r="YJ37" s="420"/>
      <c r="YK37" s="421"/>
      <c r="YL37" s="422"/>
      <c r="YM37" s="423"/>
      <c r="YN37" s="419"/>
      <c r="YO37" s="419"/>
      <c r="YP37" s="418"/>
      <c r="YQ37" s="420"/>
      <c r="YR37" s="421"/>
      <c r="YS37" s="422"/>
      <c r="YT37" s="423"/>
      <c r="YU37" s="419"/>
      <c r="YV37" s="419"/>
      <c r="YW37" s="418"/>
      <c r="YX37" s="420"/>
      <c r="YY37" s="421"/>
      <c r="YZ37" s="422"/>
      <c r="ZA37" s="423"/>
      <c r="ZB37" s="419"/>
      <c r="ZC37" s="419"/>
      <c r="ZD37" s="418"/>
      <c r="ZE37" s="420"/>
      <c r="ZF37" s="421"/>
      <c r="ZG37" s="422"/>
      <c r="ZH37" s="423"/>
      <c r="ZI37" s="419"/>
      <c r="ZJ37" s="419"/>
      <c r="ZK37" s="418"/>
      <c r="ZL37" s="420"/>
      <c r="ZM37" s="421"/>
      <c r="ZN37" s="422"/>
      <c r="ZO37" s="423"/>
      <c r="ZP37" s="419"/>
      <c r="ZQ37" s="419"/>
      <c r="ZR37" s="418"/>
      <c r="ZS37" s="420"/>
      <c r="ZT37" s="421"/>
      <c r="ZU37" s="422"/>
      <c r="ZV37" s="423"/>
      <c r="ZW37" s="419"/>
      <c r="ZX37" s="419"/>
      <c r="ZY37" s="418"/>
      <c r="ZZ37" s="420"/>
      <c r="AAA37" s="421"/>
      <c r="AAB37" s="422"/>
      <c r="AAC37" s="423"/>
      <c r="AAD37" s="419"/>
      <c r="AAE37" s="419"/>
      <c r="AAF37" s="418"/>
      <c r="AAG37" s="420"/>
      <c r="AAH37" s="421"/>
      <c r="AAI37" s="422"/>
      <c r="AAJ37" s="423"/>
      <c r="AAK37" s="419"/>
      <c r="AAL37" s="419"/>
      <c r="AAM37" s="418"/>
      <c r="AAN37" s="420"/>
      <c r="AAO37" s="421"/>
      <c r="AAP37" s="422"/>
      <c r="AAQ37" s="423"/>
      <c r="AAR37" s="419"/>
      <c r="AAS37" s="419"/>
      <c r="AAT37" s="418"/>
      <c r="AAU37" s="420"/>
      <c r="AAV37" s="421"/>
      <c r="AAW37" s="422"/>
      <c r="AAX37" s="423"/>
      <c r="AAY37" s="419"/>
      <c r="AAZ37" s="419"/>
      <c r="ABA37" s="418"/>
      <c r="ABB37" s="420"/>
      <c r="ABC37" s="421"/>
      <c r="ABD37" s="422"/>
      <c r="ABE37" s="423"/>
      <c r="ABF37" s="419"/>
      <c r="ABG37" s="419"/>
      <c r="ABH37" s="418"/>
      <c r="ABI37" s="420"/>
      <c r="ABJ37" s="421"/>
      <c r="ABK37" s="422"/>
      <c r="ABL37" s="423"/>
      <c r="ABM37" s="419"/>
      <c r="ABN37" s="419"/>
      <c r="ABO37" s="418"/>
      <c r="ABP37" s="420"/>
      <c r="ABQ37" s="421"/>
      <c r="ABR37" s="422"/>
      <c r="ABS37" s="423"/>
      <c r="ABT37" s="419"/>
      <c r="ABU37" s="419"/>
      <c r="ABV37" s="418"/>
      <c r="ABW37" s="420"/>
      <c r="ABX37" s="421"/>
      <c r="ABY37" s="422"/>
      <c r="ABZ37" s="423"/>
      <c r="ACA37" s="419"/>
      <c r="ACB37" s="419"/>
      <c r="ACC37" s="418"/>
      <c r="ACD37" s="420"/>
      <c r="ACE37" s="421"/>
      <c r="ACF37" s="422"/>
      <c r="ACG37" s="423"/>
      <c r="ACH37" s="419"/>
      <c r="ACI37" s="419"/>
      <c r="ACJ37" s="418"/>
      <c r="ACK37" s="420"/>
      <c r="ACL37" s="421"/>
      <c r="ACM37" s="422"/>
      <c r="ACN37" s="423"/>
      <c r="ACO37" s="419"/>
      <c r="ACP37" s="419"/>
      <c r="ACQ37" s="418"/>
      <c r="ACR37" s="420"/>
      <c r="ACS37" s="421"/>
      <c r="ACT37" s="422"/>
      <c r="ACU37" s="423"/>
      <c r="ACV37" s="419"/>
      <c r="ACW37" s="419"/>
      <c r="ACX37" s="418"/>
      <c r="ACY37" s="420"/>
      <c r="ACZ37" s="421"/>
      <c r="ADA37" s="422"/>
      <c r="ADB37" s="423"/>
      <c r="ADC37" s="419"/>
      <c r="ADD37" s="419"/>
      <c r="ADE37" s="418"/>
      <c r="ADF37" s="420"/>
      <c r="ADG37" s="421"/>
      <c r="ADH37" s="422"/>
      <c r="ADI37" s="423"/>
      <c r="ADJ37" s="419"/>
      <c r="ADK37" s="419"/>
      <c r="ADL37" s="418"/>
      <c r="ADM37" s="420"/>
      <c r="ADN37" s="421"/>
      <c r="ADO37" s="422"/>
      <c r="ADP37" s="423"/>
      <c r="ADQ37" s="419"/>
      <c r="ADR37" s="419"/>
      <c r="ADS37" s="418"/>
      <c r="ADT37" s="420"/>
      <c r="ADU37" s="421"/>
      <c r="ADV37" s="422"/>
      <c r="ADW37" s="423"/>
      <c r="ADX37" s="419"/>
      <c r="ADY37" s="419"/>
      <c r="ADZ37" s="418"/>
      <c r="AEA37" s="420"/>
      <c r="AEB37" s="421"/>
      <c r="AEC37" s="422"/>
      <c r="AED37" s="423"/>
      <c r="AEE37" s="419"/>
      <c r="AEF37" s="419"/>
      <c r="AEG37" s="418"/>
      <c r="AEH37" s="420"/>
      <c r="AEI37" s="421"/>
      <c r="AEJ37" s="422"/>
      <c r="AEK37" s="423"/>
      <c r="AEL37" s="419"/>
      <c r="AEM37" s="419"/>
      <c r="AEN37" s="418"/>
      <c r="AEO37" s="420"/>
      <c r="AEP37" s="421"/>
      <c r="AEQ37" s="422"/>
      <c r="AER37" s="423"/>
      <c r="AES37" s="419"/>
      <c r="AET37" s="419"/>
      <c r="AEU37" s="418"/>
      <c r="AEV37" s="420"/>
      <c r="AEW37" s="421"/>
      <c r="AEX37" s="422"/>
      <c r="AEY37" s="423"/>
      <c r="AEZ37" s="419"/>
      <c r="AFA37" s="419"/>
      <c r="AFB37" s="418"/>
      <c r="AFC37" s="420"/>
      <c r="AFD37" s="421"/>
      <c r="AFE37" s="422"/>
      <c r="AFF37" s="423"/>
      <c r="AFG37" s="419"/>
      <c r="AFH37" s="419"/>
      <c r="AFI37" s="418"/>
      <c r="AFJ37" s="420"/>
      <c r="AFK37" s="421"/>
      <c r="AFL37" s="422"/>
      <c r="AFM37" s="423"/>
      <c r="AFN37" s="419"/>
      <c r="AFO37" s="419"/>
      <c r="AFP37" s="418"/>
      <c r="AFQ37" s="420"/>
      <c r="AFR37" s="421"/>
      <c r="AFS37" s="422"/>
      <c r="AFT37" s="423"/>
      <c r="AFU37" s="419"/>
      <c r="AFV37" s="419"/>
      <c r="AFW37" s="418"/>
      <c r="AFX37" s="420"/>
      <c r="AFY37" s="421"/>
      <c r="AFZ37" s="422"/>
      <c r="AGA37" s="423"/>
      <c r="AGB37" s="419"/>
      <c r="AGC37" s="419"/>
      <c r="AGD37" s="418"/>
      <c r="AGE37" s="420"/>
      <c r="AGF37" s="421"/>
      <c r="AGG37" s="422"/>
      <c r="AGH37" s="423"/>
      <c r="AGI37" s="419"/>
      <c r="AGJ37" s="419"/>
      <c r="AGK37" s="418"/>
      <c r="AGL37" s="420"/>
      <c r="AGM37" s="421"/>
      <c r="AGN37" s="422"/>
      <c r="AGO37" s="423"/>
      <c r="AGP37" s="419"/>
      <c r="AGQ37" s="419"/>
      <c r="AGR37" s="418"/>
      <c r="AGS37" s="420"/>
      <c r="AGT37" s="421"/>
      <c r="AGU37" s="422"/>
      <c r="AGV37" s="423"/>
      <c r="AGW37" s="419"/>
      <c r="AGX37" s="419"/>
      <c r="AGY37" s="418"/>
      <c r="AGZ37" s="420"/>
      <c r="AHA37" s="421"/>
      <c r="AHB37" s="422"/>
      <c r="AHC37" s="423"/>
      <c r="AHD37" s="419"/>
      <c r="AHE37" s="419"/>
      <c r="AHF37" s="418"/>
      <c r="AHG37" s="420"/>
      <c r="AHH37" s="421"/>
      <c r="AHI37" s="422"/>
      <c r="AHJ37" s="423"/>
      <c r="AHK37" s="419"/>
      <c r="AHL37" s="419"/>
      <c r="AHM37" s="418"/>
      <c r="AHN37" s="420"/>
      <c r="AHO37" s="421"/>
      <c r="AHP37" s="422"/>
      <c r="AHQ37" s="423"/>
      <c r="AHR37" s="419"/>
      <c r="AHS37" s="419"/>
      <c r="AHT37" s="418"/>
      <c r="AHU37" s="420"/>
      <c r="AHV37" s="421"/>
      <c r="AHW37" s="422"/>
      <c r="AHX37" s="423"/>
      <c r="AHY37" s="419"/>
      <c r="AHZ37" s="419"/>
      <c r="AIA37" s="418"/>
      <c r="AIB37" s="420"/>
      <c r="AIC37" s="421"/>
      <c r="AID37" s="422"/>
      <c r="AIE37" s="423"/>
      <c r="AIF37" s="419"/>
      <c r="AIG37" s="419"/>
      <c r="AIH37" s="418"/>
      <c r="AII37" s="420"/>
      <c r="AIJ37" s="421"/>
      <c r="AIK37" s="422"/>
      <c r="AIL37" s="423"/>
      <c r="AIM37" s="419"/>
      <c r="AIN37" s="419"/>
      <c r="AIO37" s="418"/>
      <c r="AIP37" s="420"/>
      <c r="AIQ37" s="421"/>
      <c r="AIR37" s="422"/>
      <c r="AIS37" s="423"/>
      <c r="AIT37" s="419"/>
      <c r="AIU37" s="419"/>
      <c r="AIV37" s="418"/>
      <c r="AIW37" s="420"/>
      <c r="AIX37" s="421"/>
      <c r="AIY37" s="422"/>
      <c r="AIZ37" s="423"/>
      <c r="AJA37" s="419"/>
      <c r="AJB37" s="419"/>
      <c r="AJC37" s="418"/>
      <c r="AJD37" s="420"/>
      <c r="AJE37" s="421"/>
      <c r="AJF37" s="422"/>
      <c r="AJG37" s="423"/>
      <c r="AJH37" s="419"/>
      <c r="AJI37" s="419"/>
      <c r="AJJ37" s="418"/>
      <c r="AJK37" s="420"/>
      <c r="AJL37" s="421"/>
      <c r="AJM37" s="422"/>
      <c r="AJN37" s="423"/>
      <c r="AJO37" s="419"/>
      <c r="AJP37" s="419"/>
      <c r="AJQ37" s="418"/>
      <c r="AJR37" s="420"/>
      <c r="AJS37" s="421"/>
      <c r="AJT37" s="422"/>
      <c r="AJU37" s="423"/>
      <c r="AJV37" s="419"/>
      <c r="AJW37" s="419"/>
      <c r="AJX37" s="418"/>
      <c r="AJY37" s="420"/>
      <c r="AJZ37" s="421"/>
      <c r="AKA37" s="422"/>
      <c r="AKB37" s="423"/>
      <c r="AKC37" s="419"/>
      <c r="AKD37" s="419"/>
      <c r="AKE37" s="418"/>
      <c r="AKF37" s="420"/>
      <c r="AKG37" s="421"/>
      <c r="AKH37" s="422"/>
      <c r="AKI37" s="423"/>
      <c r="AKJ37" s="419"/>
      <c r="AKK37" s="419"/>
      <c r="AKL37" s="418"/>
      <c r="AKM37" s="420"/>
      <c r="AKN37" s="421"/>
      <c r="AKO37" s="422"/>
      <c r="AKP37" s="423"/>
      <c r="AKQ37" s="419"/>
      <c r="AKR37" s="419"/>
      <c r="AKS37" s="418"/>
      <c r="AKT37" s="420"/>
      <c r="AKU37" s="421"/>
      <c r="AKV37" s="422"/>
      <c r="AKW37" s="423"/>
      <c r="AKX37" s="419"/>
      <c r="AKY37" s="419"/>
      <c r="AKZ37" s="418"/>
      <c r="ALA37" s="420"/>
      <c r="ALB37" s="421"/>
      <c r="ALC37" s="422"/>
      <c r="ALD37" s="423"/>
      <c r="ALE37" s="419"/>
      <c r="ALF37" s="419"/>
      <c r="ALG37" s="418"/>
      <c r="ALH37" s="420"/>
      <c r="ALI37" s="421"/>
      <c r="ALJ37" s="422"/>
      <c r="ALK37" s="423"/>
      <c r="ALL37" s="419"/>
      <c r="ALM37" s="419"/>
      <c r="ALN37" s="418"/>
      <c r="ALO37" s="420"/>
      <c r="ALP37" s="421"/>
      <c r="ALQ37" s="422"/>
      <c r="ALR37" s="423"/>
      <c r="ALS37" s="419"/>
      <c r="ALT37" s="419"/>
      <c r="ALU37" s="418"/>
      <c r="ALV37" s="420"/>
      <c r="ALW37" s="421"/>
      <c r="ALX37" s="422"/>
      <c r="ALY37" s="423"/>
      <c r="ALZ37" s="419"/>
      <c r="AMA37" s="419"/>
      <c r="AMB37" s="418"/>
      <c r="AMC37" s="420"/>
      <c r="AMD37" s="421"/>
      <c r="AME37" s="422"/>
      <c r="AMF37" s="423"/>
      <c r="AMG37" s="419"/>
      <c r="AMH37" s="419"/>
      <c r="AMI37" s="418"/>
      <c r="AMJ37" s="420"/>
      <c r="AMK37" s="421"/>
      <c r="AML37" s="422"/>
      <c r="AMM37" s="423"/>
      <c r="AMN37" s="419"/>
      <c r="AMO37" s="419"/>
      <c r="AMP37" s="418"/>
      <c r="AMQ37" s="420"/>
      <c r="AMR37" s="421"/>
      <c r="AMS37" s="422"/>
      <c r="AMT37" s="423"/>
      <c r="AMU37" s="419"/>
      <c r="AMV37" s="419"/>
      <c r="AMW37" s="418"/>
      <c r="AMX37" s="420"/>
      <c r="AMY37" s="421"/>
      <c r="AMZ37" s="422"/>
      <c r="ANA37" s="423"/>
      <c r="ANB37" s="419"/>
      <c r="ANC37" s="419"/>
      <c r="AND37" s="418"/>
      <c r="ANE37" s="420"/>
      <c r="ANF37" s="421"/>
      <c r="ANG37" s="422"/>
      <c r="ANH37" s="423"/>
      <c r="ANI37" s="419"/>
      <c r="ANJ37" s="419"/>
      <c r="ANK37" s="418"/>
      <c r="ANL37" s="420"/>
      <c r="ANM37" s="421"/>
      <c r="ANN37" s="422"/>
      <c r="ANO37" s="423"/>
      <c r="ANP37" s="419"/>
      <c r="ANQ37" s="419"/>
      <c r="ANR37" s="418"/>
      <c r="ANS37" s="420"/>
      <c r="ANT37" s="421"/>
      <c r="ANU37" s="422"/>
      <c r="ANV37" s="423"/>
      <c r="ANW37" s="419"/>
      <c r="ANX37" s="419"/>
      <c r="ANY37" s="418"/>
      <c r="ANZ37" s="420"/>
      <c r="AOA37" s="421"/>
      <c r="AOB37" s="422"/>
      <c r="AOC37" s="423"/>
      <c r="AOD37" s="419"/>
      <c r="AOE37" s="419"/>
      <c r="AOF37" s="418"/>
      <c r="AOG37" s="420"/>
      <c r="AOH37" s="421"/>
      <c r="AOI37" s="422"/>
      <c r="AOJ37" s="423"/>
      <c r="AOK37" s="419"/>
      <c r="AOL37" s="419"/>
      <c r="AOM37" s="418"/>
      <c r="AON37" s="420"/>
      <c r="AOO37" s="421"/>
      <c r="AOP37" s="422"/>
      <c r="AOQ37" s="423"/>
      <c r="AOR37" s="419"/>
      <c r="AOS37" s="419"/>
      <c r="AOT37" s="418"/>
      <c r="AOU37" s="420"/>
      <c r="AOV37" s="421"/>
      <c r="AOW37" s="422"/>
      <c r="AOX37" s="423"/>
      <c r="AOY37" s="419"/>
      <c r="AOZ37" s="419"/>
      <c r="APA37" s="418"/>
      <c r="APB37" s="420"/>
      <c r="APC37" s="421"/>
      <c r="APD37" s="422"/>
      <c r="APE37" s="423"/>
      <c r="APF37" s="419"/>
      <c r="APG37" s="419"/>
      <c r="APH37" s="418"/>
      <c r="API37" s="420"/>
      <c r="APJ37" s="421"/>
      <c r="APK37" s="422"/>
      <c r="APL37" s="423"/>
      <c r="APM37" s="419"/>
      <c r="APN37" s="419"/>
      <c r="APO37" s="418"/>
      <c r="APP37" s="420"/>
      <c r="APQ37" s="421"/>
      <c r="APR37" s="422"/>
      <c r="APS37" s="423"/>
      <c r="APT37" s="419"/>
      <c r="APU37" s="419"/>
      <c r="APV37" s="418"/>
      <c r="APW37" s="420"/>
      <c r="APX37" s="421"/>
      <c r="APY37" s="422"/>
      <c r="APZ37" s="423"/>
      <c r="AQA37" s="419"/>
      <c r="AQB37" s="419"/>
      <c r="AQC37" s="418"/>
      <c r="AQD37" s="420"/>
      <c r="AQE37" s="421"/>
      <c r="AQF37" s="422"/>
      <c r="AQG37" s="423"/>
      <c r="AQH37" s="419"/>
      <c r="AQI37" s="419"/>
      <c r="AQJ37" s="418"/>
      <c r="AQK37" s="420"/>
      <c r="AQL37" s="421"/>
      <c r="AQM37" s="422"/>
      <c r="AQN37" s="423"/>
      <c r="AQO37" s="419"/>
      <c r="AQP37" s="419"/>
      <c r="AQQ37" s="418"/>
      <c r="AQR37" s="420"/>
      <c r="AQS37" s="421"/>
      <c r="AQT37" s="422"/>
      <c r="AQU37" s="423"/>
      <c r="AQV37" s="419"/>
      <c r="AQW37" s="419"/>
      <c r="AQX37" s="418"/>
      <c r="AQY37" s="420"/>
      <c r="AQZ37" s="421"/>
      <c r="ARA37" s="422"/>
      <c r="ARB37" s="423"/>
      <c r="ARC37" s="419"/>
      <c r="ARD37" s="419"/>
      <c r="ARE37" s="418"/>
      <c r="ARF37" s="420"/>
      <c r="ARG37" s="421"/>
      <c r="ARH37" s="422"/>
      <c r="ARI37" s="423"/>
      <c r="ARJ37" s="419"/>
      <c r="ARK37" s="419"/>
      <c r="ARL37" s="418"/>
      <c r="ARM37" s="420"/>
      <c r="ARN37" s="421"/>
      <c r="ARO37" s="422"/>
      <c r="ARP37" s="423"/>
      <c r="ARQ37" s="419"/>
      <c r="ARR37" s="419"/>
      <c r="ARS37" s="418"/>
      <c r="ART37" s="420"/>
      <c r="ARU37" s="421"/>
      <c r="ARV37" s="422"/>
      <c r="ARW37" s="423"/>
      <c r="ARX37" s="419"/>
      <c r="ARY37" s="419"/>
      <c r="ARZ37" s="418"/>
      <c r="ASA37" s="420"/>
      <c r="ASB37" s="421"/>
      <c r="ASC37" s="422"/>
      <c r="ASD37" s="423"/>
      <c r="ASE37" s="419"/>
      <c r="ASF37" s="419"/>
      <c r="ASG37" s="418"/>
      <c r="ASH37" s="420"/>
      <c r="ASI37" s="421"/>
      <c r="ASJ37" s="422"/>
      <c r="ASK37" s="423"/>
      <c r="ASL37" s="419"/>
      <c r="ASM37" s="419"/>
      <c r="ASN37" s="418"/>
      <c r="ASO37" s="420"/>
      <c r="ASP37" s="421"/>
      <c r="ASQ37" s="422"/>
      <c r="ASR37" s="423"/>
      <c r="ASS37" s="419"/>
      <c r="AST37" s="419"/>
      <c r="ASU37" s="418"/>
      <c r="ASV37" s="420"/>
      <c r="ASW37" s="421"/>
      <c r="ASX37" s="422"/>
      <c r="ASY37" s="423"/>
      <c r="ASZ37" s="419"/>
      <c r="ATA37" s="419"/>
      <c r="ATB37" s="418"/>
      <c r="ATC37" s="420"/>
      <c r="ATD37" s="421"/>
      <c r="ATE37" s="422"/>
      <c r="ATF37" s="423"/>
      <c r="ATG37" s="419"/>
      <c r="ATH37" s="419"/>
      <c r="ATI37" s="418"/>
      <c r="ATJ37" s="420"/>
      <c r="ATK37" s="421"/>
      <c r="ATL37" s="422"/>
      <c r="ATM37" s="423"/>
      <c r="ATN37" s="419"/>
      <c r="ATO37" s="419"/>
      <c r="ATP37" s="418"/>
      <c r="ATQ37" s="420"/>
      <c r="ATR37" s="421"/>
      <c r="ATS37" s="422"/>
      <c r="ATT37" s="423"/>
      <c r="ATU37" s="419"/>
      <c r="ATV37" s="419"/>
      <c r="ATW37" s="418"/>
      <c r="ATX37" s="420"/>
      <c r="ATY37" s="421"/>
      <c r="ATZ37" s="422"/>
      <c r="AUA37" s="423"/>
      <c r="AUB37" s="419"/>
      <c r="AUC37" s="419"/>
      <c r="AUD37" s="418"/>
      <c r="AUE37" s="420"/>
      <c r="AUF37" s="421"/>
      <c r="AUG37" s="422"/>
      <c r="AUH37" s="423"/>
      <c r="AUI37" s="419"/>
      <c r="AUJ37" s="419"/>
      <c r="AUK37" s="418"/>
      <c r="AUL37" s="420"/>
      <c r="AUM37" s="421"/>
      <c r="AUN37" s="422"/>
      <c r="AUO37" s="423"/>
      <c r="AUP37" s="419"/>
      <c r="AUQ37" s="419"/>
      <c r="AUR37" s="418"/>
      <c r="AUS37" s="420"/>
      <c r="AUT37" s="421"/>
      <c r="AUU37" s="422"/>
      <c r="AUV37" s="423"/>
      <c r="AUW37" s="419"/>
      <c r="AUX37" s="419"/>
      <c r="AUY37" s="418"/>
      <c r="AUZ37" s="420"/>
      <c r="AVA37" s="421"/>
      <c r="AVB37" s="422"/>
      <c r="AVC37" s="423"/>
      <c r="AVD37" s="419"/>
      <c r="AVE37" s="419"/>
      <c r="AVF37" s="418"/>
      <c r="AVG37" s="420"/>
      <c r="AVH37" s="421"/>
      <c r="AVI37" s="422"/>
      <c r="AVJ37" s="423"/>
      <c r="AVK37" s="419"/>
      <c r="AVL37" s="419"/>
      <c r="AVM37" s="418"/>
      <c r="AVN37" s="420"/>
      <c r="AVO37" s="421"/>
      <c r="AVP37" s="422"/>
      <c r="AVQ37" s="423"/>
      <c r="AVR37" s="419"/>
      <c r="AVS37" s="419"/>
      <c r="AVT37" s="418"/>
      <c r="AVU37" s="420"/>
      <c r="AVV37" s="421"/>
      <c r="AVW37" s="422"/>
      <c r="AVX37" s="423"/>
      <c r="AVY37" s="419"/>
      <c r="AVZ37" s="419"/>
      <c r="AWA37" s="418"/>
      <c r="AWB37" s="420"/>
      <c r="AWC37" s="421"/>
      <c r="AWD37" s="422"/>
      <c r="AWE37" s="423"/>
      <c r="AWF37" s="419"/>
      <c r="AWG37" s="419"/>
      <c r="AWH37" s="418"/>
      <c r="AWI37" s="420"/>
      <c r="AWJ37" s="421"/>
      <c r="AWK37" s="422"/>
      <c r="AWL37" s="423"/>
      <c r="AWM37" s="419"/>
      <c r="AWN37" s="419"/>
      <c r="AWO37" s="418"/>
      <c r="AWP37" s="420"/>
      <c r="AWQ37" s="421"/>
      <c r="AWR37" s="422"/>
      <c r="AWS37" s="423"/>
      <c r="AWT37" s="419"/>
      <c r="AWU37" s="419"/>
      <c r="AWV37" s="418"/>
      <c r="AWW37" s="420"/>
      <c r="AWX37" s="421"/>
      <c r="AWY37" s="422"/>
      <c r="AWZ37" s="423"/>
      <c r="AXA37" s="419"/>
      <c r="AXB37" s="419"/>
      <c r="AXC37" s="418"/>
      <c r="AXD37" s="420"/>
      <c r="AXE37" s="421"/>
      <c r="AXF37" s="422"/>
      <c r="AXG37" s="423"/>
      <c r="AXH37" s="419"/>
      <c r="AXI37" s="419"/>
      <c r="AXJ37" s="418"/>
      <c r="AXK37" s="420"/>
      <c r="AXL37" s="421"/>
      <c r="AXM37" s="422"/>
      <c r="AXN37" s="423"/>
      <c r="AXO37" s="419"/>
      <c r="AXP37" s="419"/>
      <c r="AXQ37" s="418"/>
      <c r="AXR37" s="420"/>
      <c r="AXS37" s="421"/>
      <c r="AXT37" s="422"/>
      <c r="AXU37" s="423"/>
      <c r="AXV37" s="419"/>
      <c r="AXW37" s="419"/>
      <c r="AXX37" s="418"/>
      <c r="AXY37" s="420"/>
      <c r="AXZ37" s="421"/>
      <c r="AYA37" s="422"/>
      <c r="AYB37" s="423"/>
      <c r="AYC37" s="419"/>
      <c r="AYD37" s="419"/>
      <c r="AYE37" s="418"/>
      <c r="AYF37" s="420"/>
      <c r="AYG37" s="421"/>
      <c r="AYH37" s="422"/>
      <c r="AYI37" s="423"/>
      <c r="AYJ37" s="419"/>
      <c r="AYK37" s="419"/>
      <c r="AYL37" s="418"/>
      <c r="AYM37" s="420"/>
      <c r="AYN37" s="421"/>
      <c r="AYO37" s="422"/>
      <c r="AYP37" s="423"/>
      <c r="AYQ37" s="419"/>
      <c r="AYR37" s="419"/>
      <c r="AYS37" s="418"/>
      <c r="AYT37" s="420"/>
      <c r="AYU37" s="421"/>
      <c r="AYV37" s="422"/>
      <c r="AYW37" s="423"/>
      <c r="AYX37" s="419"/>
      <c r="AYY37" s="419"/>
      <c r="AYZ37" s="418"/>
      <c r="AZA37" s="420"/>
      <c r="AZB37" s="421"/>
      <c r="AZC37" s="422"/>
      <c r="AZD37" s="423"/>
      <c r="AZE37" s="419"/>
      <c r="AZF37" s="419"/>
      <c r="AZG37" s="418"/>
      <c r="AZH37" s="420"/>
      <c r="AZI37" s="421"/>
      <c r="AZJ37" s="422"/>
      <c r="AZK37" s="423"/>
      <c r="AZL37" s="419"/>
      <c r="AZM37" s="419"/>
      <c r="AZN37" s="418"/>
      <c r="AZO37" s="420"/>
      <c r="AZP37" s="421"/>
      <c r="AZQ37" s="422"/>
      <c r="AZR37" s="423"/>
      <c r="AZS37" s="419"/>
      <c r="AZT37" s="419"/>
      <c r="AZU37" s="418"/>
      <c r="AZV37" s="420"/>
      <c r="AZW37" s="421"/>
      <c r="AZX37" s="422"/>
      <c r="AZY37" s="423"/>
      <c r="AZZ37" s="419"/>
      <c r="BAA37" s="419"/>
      <c r="BAB37" s="418"/>
      <c r="BAC37" s="420"/>
      <c r="BAD37" s="421"/>
      <c r="BAE37" s="422"/>
      <c r="BAF37" s="423"/>
      <c r="BAG37" s="419"/>
      <c r="BAH37" s="419"/>
      <c r="BAI37" s="418"/>
      <c r="BAJ37" s="420"/>
      <c r="BAK37" s="421"/>
      <c r="BAL37" s="422"/>
      <c r="BAM37" s="423"/>
      <c r="BAN37" s="419"/>
      <c r="BAO37" s="419"/>
      <c r="BAP37" s="418"/>
      <c r="BAQ37" s="420"/>
      <c r="BAR37" s="421"/>
      <c r="BAS37" s="422"/>
      <c r="BAT37" s="423"/>
      <c r="BAU37" s="419"/>
      <c r="BAV37" s="419"/>
      <c r="BAW37" s="418"/>
      <c r="BAX37" s="420"/>
      <c r="BAY37" s="421"/>
      <c r="BAZ37" s="422"/>
      <c r="BBA37" s="423"/>
      <c r="BBB37" s="419"/>
      <c r="BBC37" s="419"/>
      <c r="BBD37" s="418"/>
      <c r="BBE37" s="420"/>
      <c r="BBF37" s="421"/>
      <c r="BBG37" s="422"/>
      <c r="BBH37" s="423"/>
      <c r="BBI37" s="419"/>
      <c r="BBJ37" s="419"/>
      <c r="BBK37" s="418"/>
      <c r="BBL37" s="420"/>
      <c r="BBM37" s="421"/>
      <c r="BBN37" s="422"/>
      <c r="BBO37" s="423"/>
      <c r="BBP37" s="419"/>
      <c r="BBQ37" s="419"/>
      <c r="BBR37" s="418"/>
      <c r="BBS37" s="420"/>
      <c r="BBT37" s="421"/>
      <c r="BBU37" s="422"/>
      <c r="BBV37" s="423"/>
      <c r="BBW37" s="419"/>
      <c r="BBX37" s="419"/>
      <c r="BBY37" s="418"/>
      <c r="BBZ37" s="420"/>
      <c r="BCA37" s="421"/>
      <c r="BCB37" s="422"/>
      <c r="BCC37" s="423"/>
      <c r="BCD37" s="419"/>
      <c r="BCE37" s="419"/>
      <c r="BCF37" s="418"/>
      <c r="BCG37" s="420"/>
      <c r="BCH37" s="421"/>
      <c r="BCI37" s="422"/>
      <c r="BCJ37" s="423"/>
      <c r="BCK37" s="419"/>
      <c r="BCL37" s="419"/>
      <c r="BCM37" s="418"/>
      <c r="BCN37" s="420"/>
      <c r="BCO37" s="421"/>
      <c r="BCP37" s="422"/>
      <c r="BCQ37" s="423"/>
      <c r="BCR37" s="419"/>
      <c r="BCS37" s="419"/>
      <c r="BCT37" s="418"/>
      <c r="BCU37" s="420"/>
      <c r="BCV37" s="421"/>
      <c r="BCW37" s="422"/>
      <c r="BCX37" s="423"/>
      <c r="BCY37" s="419"/>
      <c r="BCZ37" s="419"/>
      <c r="BDA37" s="418"/>
      <c r="BDB37" s="420"/>
      <c r="BDC37" s="421"/>
      <c r="BDD37" s="422"/>
      <c r="BDE37" s="423"/>
      <c r="BDF37" s="419"/>
      <c r="BDG37" s="419"/>
      <c r="BDH37" s="418"/>
      <c r="BDI37" s="420"/>
      <c r="BDJ37" s="421"/>
      <c r="BDK37" s="422"/>
      <c r="BDL37" s="423"/>
      <c r="BDM37" s="419"/>
      <c r="BDN37" s="419"/>
      <c r="BDO37" s="418"/>
      <c r="BDP37" s="420"/>
      <c r="BDQ37" s="421"/>
      <c r="BDR37" s="422"/>
      <c r="BDS37" s="423"/>
      <c r="BDT37" s="419"/>
      <c r="BDU37" s="419"/>
      <c r="BDV37" s="418"/>
      <c r="BDW37" s="420"/>
      <c r="BDX37" s="421"/>
      <c r="BDY37" s="422"/>
      <c r="BDZ37" s="423"/>
      <c r="BEA37" s="419"/>
      <c r="BEB37" s="419"/>
      <c r="BEC37" s="418"/>
      <c r="BED37" s="420"/>
      <c r="BEE37" s="421"/>
      <c r="BEF37" s="422"/>
      <c r="BEG37" s="423"/>
      <c r="BEH37" s="419"/>
      <c r="BEI37" s="419"/>
      <c r="BEJ37" s="418"/>
      <c r="BEK37" s="420"/>
      <c r="BEL37" s="421"/>
      <c r="BEM37" s="422"/>
      <c r="BEN37" s="423"/>
      <c r="BEO37" s="419"/>
      <c r="BEP37" s="419"/>
      <c r="BEQ37" s="418"/>
      <c r="BER37" s="420"/>
      <c r="BES37" s="421"/>
      <c r="BET37" s="422"/>
      <c r="BEU37" s="423"/>
      <c r="BEV37" s="419"/>
      <c r="BEW37" s="419"/>
      <c r="BEX37" s="418"/>
      <c r="BEY37" s="420"/>
      <c r="BEZ37" s="421"/>
      <c r="BFA37" s="422"/>
      <c r="BFB37" s="423"/>
      <c r="BFC37" s="419"/>
      <c r="BFD37" s="419"/>
      <c r="BFE37" s="418"/>
      <c r="BFF37" s="420"/>
      <c r="BFG37" s="421"/>
      <c r="BFH37" s="422"/>
      <c r="BFI37" s="423"/>
      <c r="BFJ37" s="419"/>
      <c r="BFK37" s="419"/>
      <c r="BFL37" s="418"/>
      <c r="BFM37" s="420"/>
      <c r="BFN37" s="421"/>
      <c r="BFO37" s="422"/>
      <c r="BFP37" s="423"/>
      <c r="BFQ37" s="419"/>
      <c r="BFR37" s="419"/>
      <c r="BFS37" s="418"/>
      <c r="BFT37" s="420"/>
      <c r="BFU37" s="421"/>
      <c r="BFV37" s="422"/>
      <c r="BFW37" s="423"/>
      <c r="BFX37" s="419"/>
      <c r="BFY37" s="419"/>
      <c r="BFZ37" s="418"/>
      <c r="BGA37" s="420"/>
      <c r="BGB37" s="421"/>
      <c r="BGC37" s="422"/>
      <c r="BGD37" s="423"/>
      <c r="BGE37" s="419"/>
      <c r="BGF37" s="419"/>
      <c r="BGG37" s="418"/>
      <c r="BGH37" s="420"/>
      <c r="BGI37" s="421"/>
      <c r="BGJ37" s="422"/>
      <c r="BGK37" s="423"/>
      <c r="BGL37" s="419"/>
      <c r="BGM37" s="419"/>
      <c r="BGN37" s="418"/>
      <c r="BGO37" s="420"/>
      <c r="BGP37" s="421"/>
      <c r="BGQ37" s="422"/>
      <c r="BGR37" s="423"/>
      <c r="BGS37" s="419"/>
      <c r="BGT37" s="419"/>
      <c r="BGU37" s="418"/>
      <c r="BGV37" s="420"/>
      <c r="BGW37" s="421"/>
      <c r="BGX37" s="422"/>
      <c r="BGY37" s="423"/>
      <c r="BGZ37" s="419"/>
      <c r="BHA37" s="419"/>
      <c r="BHB37" s="418"/>
      <c r="BHC37" s="420"/>
      <c r="BHD37" s="421"/>
      <c r="BHE37" s="422"/>
      <c r="BHF37" s="423"/>
      <c r="BHG37" s="419"/>
      <c r="BHH37" s="419"/>
      <c r="BHI37" s="418"/>
      <c r="BHJ37" s="420"/>
      <c r="BHK37" s="421"/>
      <c r="BHL37" s="422"/>
      <c r="BHM37" s="423"/>
      <c r="BHN37" s="419"/>
      <c r="BHO37" s="419"/>
      <c r="BHP37" s="418"/>
      <c r="BHQ37" s="420"/>
      <c r="BHR37" s="421"/>
      <c r="BHS37" s="422"/>
      <c r="BHT37" s="423"/>
      <c r="BHU37" s="419"/>
      <c r="BHV37" s="419"/>
      <c r="BHW37" s="418"/>
      <c r="BHX37" s="420"/>
      <c r="BHY37" s="421"/>
      <c r="BHZ37" s="422"/>
      <c r="BIA37" s="423"/>
      <c r="BIB37" s="419"/>
      <c r="BIC37" s="419"/>
      <c r="BID37" s="418"/>
      <c r="BIE37" s="420"/>
      <c r="BIF37" s="421"/>
      <c r="BIG37" s="422"/>
      <c r="BIH37" s="423"/>
      <c r="BII37" s="419"/>
      <c r="BIJ37" s="419"/>
      <c r="BIK37" s="418"/>
      <c r="BIL37" s="420"/>
      <c r="BIM37" s="421"/>
      <c r="BIN37" s="422"/>
      <c r="BIO37" s="423"/>
      <c r="BIP37" s="419"/>
      <c r="BIQ37" s="419"/>
      <c r="BIR37" s="418"/>
      <c r="BIS37" s="420"/>
      <c r="BIT37" s="421"/>
      <c r="BIU37" s="422"/>
      <c r="BIV37" s="423"/>
      <c r="BIW37" s="419"/>
      <c r="BIX37" s="419"/>
      <c r="BIY37" s="418"/>
      <c r="BIZ37" s="420"/>
      <c r="BJA37" s="421"/>
      <c r="BJB37" s="422"/>
      <c r="BJC37" s="423"/>
      <c r="BJD37" s="419"/>
      <c r="BJE37" s="419"/>
      <c r="BJF37" s="418"/>
      <c r="BJG37" s="420"/>
      <c r="BJH37" s="421"/>
      <c r="BJI37" s="422"/>
      <c r="BJJ37" s="423"/>
      <c r="BJK37" s="419"/>
      <c r="BJL37" s="419"/>
      <c r="BJM37" s="418"/>
      <c r="BJN37" s="420"/>
      <c r="BJO37" s="421"/>
      <c r="BJP37" s="422"/>
      <c r="BJQ37" s="423"/>
      <c r="BJR37" s="419"/>
      <c r="BJS37" s="419"/>
      <c r="BJT37" s="418"/>
      <c r="BJU37" s="420"/>
      <c r="BJV37" s="421"/>
      <c r="BJW37" s="422"/>
      <c r="BJX37" s="423"/>
      <c r="BJY37" s="419"/>
      <c r="BJZ37" s="419"/>
      <c r="BKA37" s="418"/>
      <c r="BKB37" s="420"/>
      <c r="BKC37" s="421"/>
      <c r="BKD37" s="422"/>
      <c r="BKE37" s="423"/>
      <c r="BKF37" s="419"/>
      <c r="BKG37" s="419"/>
      <c r="BKH37" s="418"/>
      <c r="BKI37" s="420"/>
      <c r="BKJ37" s="421"/>
      <c r="BKK37" s="422"/>
      <c r="BKL37" s="423"/>
      <c r="BKM37" s="419"/>
      <c r="BKN37" s="419"/>
      <c r="BKO37" s="418"/>
      <c r="BKP37" s="420"/>
      <c r="BKQ37" s="421"/>
      <c r="BKR37" s="422"/>
      <c r="BKS37" s="423"/>
      <c r="BKT37" s="419"/>
      <c r="BKU37" s="419"/>
      <c r="BKV37" s="418"/>
      <c r="BKW37" s="420"/>
      <c r="BKX37" s="421"/>
      <c r="BKY37" s="422"/>
      <c r="BKZ37" s="423"/>
      <c r="BLA37" s="419"/>
      <c r="BLB37" s="419"/>
      <c r="BLC37" s="418"/>
      <c r="BLD37" s="420"/>
      <c r="BLE37" s="421"/>
      <c r="BLF37" s="422"/>
      <c r="BLG37" s="423"/>
      <c r="BLH37" s="419"/>
      <c r="BLI37" s="419"/>
      <c r="BLJ37" s="418"/>
      <c r="BLK37" s="420"/>
      <c r="BLL37" s="421"/>
      <c r="BLM37" s="422"/>
      <c r="BLN37" s="423"/>
      <c r="BLO37" s="419"/>
      <c r="BLP37" s="419"/>
      <c r="BLQ37" s="418"/>
      <c r="BLR37" s="420"/>
      <c r="BLS37" s="421"/>
      <c r="BLT37" s="422"/>
      <c r="BLU37" s="423"/>
      <c r="BLV37" s="419"/>
      <c r="BLW37" s="419"/>
      <c r="BLX37" s="418"/>
      <c r="BLY37" s="420"/>
      <c r="BLZ37" s="421"/>
      <c r="BMA37" s="422"/>
      <c r="BMB37" s="423"/>
      <c r="BMC37" s="419"/>
      <c r="BMD37" s="419"/>
      <c r="BME37" s="418"/>
      <c r="BMF37" s="420"/>
      <c r="BMG37" s="421"/>
      <c r="BMH37" s="422"/>
      <c r="BMI37" s="423"/>
      <c r="BMJ37" s="419"/>
      <c r="BMK37" s="419"/>
      <c r="BML37" s="418"/>
      <c r="BMM37" s="420"/>
      <c r="BMN37" s="421"/>
      <c r="BMO37" s="422"/>
      <c r="BMP37" s="423"/>
      <c r="BMQ37" s="419"/>
      <c r="BMR37" s="419"/>
      <c r="BMS37" s="418"/>
      <c r="BMT37" s="420"/>
      <c r="BMU37" s="421"/>
      <c r="BMV37" s="422"/>
      <c r="BMW37" s="423"/>
      <c r="BMX37" s="419"/>
      <c r="BMY37" s="419"/>
      <c r="BMZ37" s="418"/>
      <c r="BNA37" s="420"/>
      <c r="BNB37" s="421"/>
      <c r="BNC37" s="422"/>
      <c r="BND37" s="423"/>
      <c r="BNE37" s="419"/>
      <c r="BNF37" s="419"/>
      <c r="BNG37" s="418"/>
      <c r="BNH37" s="420"/>
      <c r="BNI37" s="421"/>
      <c r="BNJ37" s="422"/>
      <c r="BNK37" s="423"/>
      <c r="BNL37" s="419"/>
      <c r="BNM37" s="419"/>
      <c r="BNN37" s="418"/>
      <c r="BNO37" s="420"/>
      <c r="BNP37" s="421"/>
      <c r="BNQ37" s="422"/>
      <c r="BNR37" s="423"/>
      <c r="BNS37" s="419"/>
      <c r="BNT37" s="419"/>
      <c r="BNU37" s="418"/>
      <c r="BNV37" s="420"/>
      <c r="BNW37" s="421"/>
      <c r="BNX37" s="422"/>
      <c r="BNY37" s="423"/>
      <c r="BNZ37" s="419"/>
      <c r="BOA37" s="419"/>
      <c r="BOB37" s="418"/>
      <c r="BOC37" s="420"/>
      <c r="BOD37" s="421"/>
      <c r="BOE37" s="422"/>
      <c r="BOF37" s="423"/>
      <c r="BOG37" s="419"/>
      <c r="BOH37" s="419"/>
      <c r="BOI37" s="418"/>
      <c r="BOJ37" s="420"/>
      <c r="BOK37" s="421"/>
      <c r="BOL37" s="422"/>
      <c r="BOM37" s="423"/>
      <c r="BON37" s="419"/>
      <c r="BOO37" s="419"/>
      <c r="BOP37" s="418"/>
      <c r="BOQ37" s="420"/>
      <c r="BOR37" s="421"/>
      <c r="BOS37" s="422"/>
      <c r="BOT37" s="423"/>
      <c r="BOU37" s="419"/>
      <c r="BOV37" s="419"/>
      <c r="BOW37" s="418"/>
      <c r="BOX37" s="420"/>
      <c r="BOY37" s="421"/>
      <c r="BOZ37" s="422"/>
      <c r="BPA37" s="423"/>
      <c r="BPB37" s="419"/>
      <c r="BPC37" s="419"/>
      <c r="BPD37" s="418"/>
      <c r="BPE37" s="420"/>
      <c r="BPF37" s="421"/>
      <c r="BPG37" s="422"/>
      <c r="BPH37" s="423"/>
      <c r="BPI37" s="419"/>
      <c r="BPJ37" s="419"/>
      <c r="BPK37" s="418"/>
      <c r="BPL37" s="420"/>
      <c r="BPM37" s="421"/>
      <c r="BPN37" s="422"/>
      <c r="BPO37" s="423"/>
      <c r="BPP37" s="419"/>
      <c r="BPQ37" s="419"/>
      <c r="BPR37" s="418"/>
      <c r="BPS37" s="420"/>
      <c r="BPT37" s="421"/>
      <c r="BPU37" s="422"/>
      <c r="BPV37" s="423"/>
      <c r="BPW37" s="419"/>
      <c r="BPX37" s="419"/>
      <c r="BPY37" s="418"/>
      <c r="BPZ37" s="420"/>
      <c r="BQA37" s="421"/>
      <c r="BQB37" s="422"/>
      <c r="BQC37" s="423"/>
      <c r="BQD37" s="419"/>
      <c r="BQE37" s="419"/>
      <c r="BQF37" s="418"/>
      <c r="BQG37" s="420"/>
      <c r="BQH37" s="421"/>
      <c r="BQI37" s="422"/>
      <c r="BQJ37" s="423"/>
      <c r="BQK37" s="419"/>
      <c r="BQL37" s="419"/>
      <c r="BQM37" s="418"/>
      <c r="BQN37" s="420"/>
      <c r="BQO37" s="421"/>
      <c r="BQP37" s="422"/>
      <c r="BQQ37" s="423"/>
      <c r="BQR37" s="419"/>
      <c r="BQS37" s="419"/>
      <c r="BQT37" s="418"/>
      <c r="BQU37" s="420"/>
      <c r="BQV37" s="421"/>
      <c r="BQW37" s="422"/>
      <c r="BQX37" s="423"/>
      <c r="BQY37" s="419"/>
      <c r="BQZ37" s="419"/>
      <c r="BRA37" s="418"/>
      <c r="BRB37" s="420"/>
      <c r="BRC37" s="421"/>
      <c r="BRD37" s="422"/>
      <c r="BRE37" s="423"/>
      <c r="BRF37" s="419"/>
      <c r="BRG37" s="419"/>
      <c r="BRH37" s="418"/>
      <c r="BRI37" s="420"/>
      <c r="BRJ37" s="421"/>
      <c r="BRK37" s="422"/>
      <c r="BRL37" s="423"/>
      <c r="BRM37" s="419"/>
      <c r="BRN37" s="419"/>
      <c r="BRO37" s="418"/>
      <c r="BRP37" s="420"/>
      <c r="BRQ37" s="421"/>
      <c r="BRR37" s="422"/>
      <c r="BRS37" s="423"/>
      <c r="BRT37" s="419"/>
      <c r="BRU37" s="419"/>
      <c r="BRV37" s="418"/>
      <c r="BRW37" s="420"/>
      <c r="BRX37" s="421"/>
      <c r="BRY37" s="422"/>
      <c r="BRZ37" s="423"/>
      <c r="BSA37" s="419"/>
      <c r="BSB37" s="419"/>
      <c r="BSC37" s="418"/>
      <c r="BSD37" s="420"/>
      <c r="BSE37" s="421"/>
      <c r="BSF37" s="422"/>
      <c r="BSG37" s="423"/>
      <c r="BSH37" s="419"/>
      <c r="BSI37" s="419"/>
      <c r="BSJ37" s="418"/>
      <c r="BSK37" s="420"/>
      <c r="BSL37" s="421"/>
      <c r="BSM37" s="422"/>
      <c r="BSN37" s="423"/>
      <c r="BSO37" s="419"/>
      <c r="BSP37" s="419"/>
      <c r="BSQ37" s="418"/>
      <c r="BSR37" s="420"/>
      <c r="BSS37" s="421"/>
      <c r="BST37" s="422"/>
      <c r="BSU37" s="423"/>
      <c r="BSV37" s="419"/>
      <c r="BSW37" s="419"/>
      <c r="BSX37" s="418"/>
      <c r="BSY37" s="420"/>
      <c r="BSZ37" s="421"/>
      <c r="BTA37" s="422"/>
      <c r="BTB37" s="423"/>
      <c r="BTC37" s="419"/>
      <c r="BTD37" s="419"/>
      <c r="BTE37" s="418"/>
      <c r="BTF37" s="420"/>
      <c r="BTG37" s="421"/>
      <c r="BTH37" s="422"/>
      <c r="BTI37" s="423"/>
      <c r="BTJ37" s="419"/>
      <c r="BTK37" s="419"/>
      <c r="BTL37" s="418"/>
      <c r="BTM37" s="420"/>
      <c r="BTN37" s="421"/>
      <c r="BTO37" s="422"/>
      <c r="BTP37" s="423"/>
      <c r="BTQ37" s="419"/>
      <c r="BTR37" s="419"/>
      <c r="BTS37" s="418"/>
      <c r="BTT37" s="420"/>
      <c r="BTU37" s="421"/>
      <c r="BTV37" s="422"/>
      <c r="BTW37" s="423"/>
      <c r="BTX37" s="419"/>
      <c r="BTY37" s="419"/>
      <c r="BTZ37" s="418"/>
      <c r="BUA37" s="420"/>
      <c r="BUB37" s="421"/>
      <c r="BUC37" s="422"/>
      <c r="BUD37" s="423"/>
      <c r="BUE37" s="419"/>
      <c r="BUF37" s="419"/>
      <c r="BUG37" s="418"/>
      <c r="BUH37" s="420"/>
      <c r="BUI37" s="421"/>
      <c r="BUJ37" s="422"/>
      <c r="BUK37" s="423"/>
      <c r="BUL37" s="419"/>
      <c r="BUM37" s="419"/>
      <c r="BUN37" s="418"/>
      <c r="BUO37" s="420"/>
      <c r="BUP37" s="421"/>
      <c r="BUQ37" s="422"/>
      <c r="BUR37" s="423"/>
      <c r="BUS37" s="419"/>
      <c r="BUT37" s="419"/>
      <c r="BUU37" s="418"/>
      <c r="BUV37" s="420"/>
      <c r="BUW37" s="421"/>
      <c r="BUX37" s="422"/>
      <c r="BUY37" s="423"/>
      <c r="BUZ37" s="419"/>
      <c r="BVA37" s="419"/>
      <c r="BVB37" s="418"/>
      <c r="BVC37" s="420"/>
      <c r="BVD37" s="421"/>
      <c r="BVE37" s="422"/>
      <c r="BVF37" s="423"/>
      <c r="BVG37" s="419"/>
      <c r="BVH37" s="419"/>
      <c r="BVI37" s="418"/>
      <c r="BVJ37" s="420"/>
      <c r="BVK37" s="421"/>
      <c r="BVL37" s="422"/>
      <c r="BVM37" s="423"/>
      <c r="BVN37" s="419"/>
      <c r="BVO37" s="419"/>
      <c r="BVP37" s="418"/>
      <c r="BVQ37" s="420"/>
      <c r="BVR37" s="421"/>
      <c r="BVS37" s="422"/>
      <c r="BVT37" s="423"/>
      <c r="BVU37" s="419"/>
      <c r="BVV37" s="419"/>
      <c r="BVW37" s="418"/>
      <c r="BVX37" s="420"/>
      <c r="BVY37" s="421"/>
      <c r="BVZ37" s="422"/>
      <c r="BWA37" s="423"/>
      <c r="BWB37" s="419"/>
      <c r="BWC37" s="419"/>
      <c r="BWD37" s="418"/>
      <c r="BWE37" s="420"/>
      <c r="BWF37" s="421"/>
      <c r="BWG37" s="422"/>
      <c r="BWH37" s="423"/>
      <c r="BWI37" s="419"/>
      <c r="BWJ37" s="419"/>
      <c r="BWK37" s="418"/>
      <c r="BWL37" s="420"/>
      <c r="BWM37" s="421"/>
      <c r="BWN37" s="422"/>
      <c r="BWO37" s="423"/>
      <c r="BWP37" s="419"/>
      <c r="BWQ37" s="419"/>
      <c r="BWR37" s="418"/>
      <c r="BWS37" s="420"/>
      <c r="BWT37" s="421"/>
      <c r="BWU37" s="422"/>
      <c r="BWV37" s="423"/>
      <c r="BWW37" s="419"/>
      <c r="BWX37" s="419"/>
      <c r="BWY37" s="418"/>
      <c r="BWZ37" s="420"/>
      <c r="BXA37" s="421"/>
      <c r="BXB37" s="422"/>
      <c r="BXC37" s="423"/>
      <c r="BXD37" s="419"/>
      <c r="BXE37" s="419"/>
      <c r="BXF37" s="418"/>
      <c r="BXG37" s="420"/>
      <c r="BXH37" s="421"/>
      <c r="BXI37" s="422"/>
      <c r="BXJ37" s="423"/>
      <c r="BXK37" s="419"/>
      <c r="BXL37" s="419"/>
      <c r="BXM37" s="418"/>
      <c r="BXN37" s="420"/>
      <c r="BXO37" s="421"/>
      <c r="BXP37" s="422"/>
      <c r="BXQ37" s="423"/>
      <c r="BXR37" s="419"/>
      <c r="BXS37" s="419"/>
      <c r="BXT37" s="418"/>
      <c r="BXU37" s="420"/>
      <c r="BXV37" s="421"/>
      <c r="BXW37" s="422"/>
      <c r="BXX37" s="423"/>
      <c r="BXY37" s="419"/>
      <c r="BXZ37" s="419"/>
      <c r="BYA37" s="418"/>
      <c r="BYB37" s="420"/>
      <c r="BYC37" s="421"/>
      <c r="BYD37" s="422"/>
      <c r="BYE37" s="423"/>
      <c r="BYF37" s="419"/>
      <c r="BYG37" s="419"/>
      <c r="BYH37" s="418"/>
      <c r="BYI37" s="420"/>
      <c r="BYJ37" s="421"/>
      <c r="BYK37" s="422"/>
      <c r="BYL37" s="423"/>
      <c r="BYM37" s="419"/>
      <c r="BYN37" s="419"/>
      <c r="BYO37" s="418"/>
      <c r="BYP37" s="420"/>
      <c r="BYQ37" s="421"/>
      <c r="BYR37" s="422"/>
      <c r="BYS37" s="423"/>
      <c r="BYT37" s="419"/>
      <c r="BYU37" s="419"/>
      <c r="BYV37" s="418"/>
      <c r="BYW37" s="420"/>
      <c r="BYX37" s="421"/>
      <c r="BYY37" s="422"/>
      <c r="BYZ37" s="423"/>
      <c r="BZA37" s="419"/>
      <c r="BZB37" s="419"/>
      <c r="BZC37" s="418"/>
      <c r="BZD37" s="420"/>
      <c r="BZE37" s="421"/>
      <c r="BZF37" s="422"/>
      <c r="BZG37" s="423"/>
      <c r="BZH37" s="419"/>
      <c r="BZI37" s="419"/>
      <c r="BZJ37" s="418"/>
      <c r="BZK37" s="420"/>
      <c r="BZL37" s="421"/>
      <c r="BZM37" s="422"/>
      <c r="BZN37" s="423"/>
      <c r="BZO37" s="419"/>
      <c r="BZP37" s="419"/>
      <c r="BZQ37" s="418"/>
      <c r="BZR37" s="420"/>
      <c r="BZS37" s="421"/>
      <c r="BZT37" s="422"/>
      <c r="BZU37" s="423"/>
      <c r="BZV37" s="419"/>
      <c r="BZW37" s="419"/>
      <c r="BZX37" s="418"/>
      <c r="BZY37" s="420"/>
      <c r="BZZ37" s="421"/>
      <c r="CAA37" s="422"/>
      <c r="CAB37" s="423"/>
      <c r="CAC37" s="419"/>
      <c r="CAD37" s="419"/>
      <c r="CAE37" s="418"/>
      <c r="CAF37" s="420"/>
      <c r="CAG37" s="421"/>
      <c r="CAH37" s="422"/>
      <c r="CAI37" s="423"/>
      <c r="CAJ37" s="419"/>
      <c r="CAK37" s="419"/>
      <c r="CAL37" s="418"/>
      <c r="CAM37" s="420"/>
      <c r="CAN37" s="421"/>
      <c r="CAO37" s="422"/>
      <c r="CAP37" s="423"/>
      <c r="CAQ37" s="419"/>
      <c r="CAR37" s="419"/>
      <c r="CAS37" s="418"/>
      <c r="CAT37" s="420"/>
      <c r="CAU37" s="421"/>
      <c r="CAV37" s="422"/>
      <c r="CAW37" s="423"/>
      <c r="CAX37" s="419"/>
      <c r="CAY37" s="419"/>
      <c r="CAZ37" s="418"/>
      <c r="CBA37" s="420"/>
      <c r="CBB37" s="421"/>
      <c r="CBC37" s="422"/>
      <c r="CBD37" s="423"/>
      <c r="CBE37" s="419"/>
      <c r="CBF37" s="419"/>
      <c r="CBG37" s="418"/>
      <c r="CBH37" s="420"/>
      <c r="CBI37" s="421"/>
      <c r="CBJ37" s="422"/>
      <c r="CBK37" s="423"/>
      <c r="CBL37" s="419"/>
      <c r="CBM37" s="419"/>
      <c r="CBN37" s="418"/>
      <c r="CBO37" s="420"/>
      <c r="CBP37" s="421"/>
      <c r="CBQ37" s="422"/>
      <c r="CBR37" s="423"/>
      <c r="CBS37" s="419"/>
      <c r="CBT37" s="419"/>
      <c r="CBU37" s="418"/>
      <c r="CBV37" s="420"/>
      <c r="CBW37" s="421"/>
      <c r="CBX37" s="422"/>
      <c r="CBY37" s="423"/>
      <c r="CBZ37" s="419"/>
      <c r="CCA37" s="419"/>
      <c r="CCB37" s="418"/>
      <c r="CCC37" s="420"/>
      <c r="CCD37" s="421"/>
      <c r="CCE37" s="422"/>
      <c r="CCF37" s="423"/>
      <c r="CCG37" s="419"/>
      <c r="CCH37" s="419"/>
      <c r="CCI37" s="418"/>
      <c r="CCJ37" s="420"/>
      <c r="CCK37" s="421"/>
      <c r="CCL37" s="422"/>
      <c r="CCM37" s="423"/>
      <c r="CCN37" s="419"/>
      <c r="CCO37" s="419"/>
      <c r="CCP37" s="418"/>
      <c r="CCQ37" s="420"/>
      <c r="CCR37" s="421"/>
      <c r="CCS37" s="422"/>
      <c r="CCT37" s="423"/>
      <c r="CCU37" s="419"/>
      <c r="CCV37" s="419"/>
      <c r="CCW37" s="418"/>
      <c r="CCX37" s="420"/>
      <c r="CCY37" s="421"/>
      <c r="CCZ37" s="422"/>
      <c r="CDA37" s="423"/>
      <c r="CDB37" s="419"/>
      <c r="CDC37" s="419"/>
      <c r="CDD37" s="418"/>
      <c r="CDE37" s="420"/>
      <c r="CDF37" s="421"/>
      <c r="CDG37" s="422"/>
      <c r="CDH37" s="423"/>
      <c r="CDI37" s="419"/>
      <c r="CDJ37" s="419"/>
      <c r="CDK37" s="418"/>
      <c r="CDL37" s="420"/>
      <c r="CDM37" s="421"/>
      <c r="CDN37" s="422"/>
      <c r="CDO37" s="423"/>
      <c r="CDP37" s="419"/>
      <c r="CDQ37" s="419"/>
      <c r="CDR37" s="418"/>
      <c r="CDS37" s="420"/>
      <c r="CDT37" s="421"/>
      <c r="CDU37" s="422"/>
      <c r="CDV37" s="423"/>
      <c r="CDW37" s="419"/>
      <c r="CDX37" s="419"/>
      <c r="CDY37" s="418"/>
      <c r="CDZ37" s="420"/>
      <c r="CEA37" s="421"/>
      <c r="CEB37" s="422"/>
      <c r="CEC37" s="423"/>
      <c r="CED37" s="419"/>
      <c r="CEE37" s="419"/>
      <c r="CEF37" s="418"/>
      <c r="CEG37" s="420"/>
      <c r="CEH37" s="421"/>
      <c r="CEI37" s="422"/>
      <c r="CEJ37" s="423"/>
      <c r="CEK37" s="419"/>
      <c r="CEL37" s="419"/>
      <c r="CEM37" s="418"/>
      <c r="CEN37" s="420"/>
      <c r="CEO37" s="421"/>
      <c r="CEP37" s="422"/>
      <c r="CEQ37" s="423"/>
      <c r="CER37" s="419"/>
      <c r="CES37" s="419"/>
      <c r="CET37" s="418"/>
      <c r="CEU37" s="420"/>
      <c r="CEV37" s="421"/>
      <c r="CEW37" s="422"/>
      <c r="CEX37" s="423"/>
      <c r="CEY37" s="419"/>
      <c r="CEZ37" s="419"/>
      <c r="CFA37" s="418"/>
      <c r="CFB37" s="420"/>
      <c r="CFC37" s="421"/>
      <c r="CFD37" s="422"/>
      <c r="CFE37" s="423"/>
      <c r="CFF37" s="419"/>
      <c r="CFG37" s="419"/>
      <c r="CFH37" s="418"/>
      <c r="CFI37" s="420"/>
      <c r="CFJ37" s="421"/>
      <c r="CFK37" s="422"/>
      <c r="CFL37" s="423"/>
      <c r="CFM37" s="419"/>
      <c r="CFN37" s="419"/>
      <c r="CFO37" s="418"/>
      <c r="CFP37" s="420"/>
      <c r="CFQ37" s="421"/>
      <c r="CFR37" s="422"/>
      <c r="CFS37" s="423"/>
      <c r="CFT37" s="419"/>
      <c r="CFU37" s="419"/>
      <c r="CFV37" s="418"/>
      <c r="CFW37" s="420"/>
      <c r="CFX37" s="421"/>
      <c r="CFY37" s="422"/>
      <c r="CFZ37" s="423"/>
      <c r="CGA37" s="419"/>
      <c r="CGB37" s="419"/>
      <c r="CGC37" s="418"/>
      <c r="CGD37" s="420"/>
      <c r="CGE37" s="421"/>
      <c r="CGF37" s="422"/>
      <c r="CGG37" s="423"/>
      <c r="CGH37" s="419"/>
      <c r="CGI37" s="419"/>
      <c r="CGJ37" s="418"/>
      <c r="CGK37" s="420"/>
      <c r="CGL37" s="421"/>
      <c r="CGM37" s="422"/>
      <c r="CGN37" s="423"/>
      <c r="CGO37" s="419"/>
      <c r="CGP37" s="419"/>
      <c r="CGQ37" s="418"/>
      <c r="CGR37" s="420"/>
      <c r="CGS37" s="421"/>
      <c r="CGT37" s="422"/>
      <c r="CGU37" s="423"/>
      <c r="CGV37" s="419"/>
      <c r="CGW37" s="419"/>
      <c r="CGX37" s="418"/>
      <c r="CGY37" s="420"/>
      <c r="CGZ37" s="421"/>
      <c r="CHA37" s="422"/>
      <c r="CHB37" s="423"/>
      <c r="CHC37" s="419"/>
      <c r="CHD37" s="419"/>
      <c r="CHE37" s="418"/>
      <c r="CHF37" s="420"/>
      <c r="CHG37" s="421"/>
      <c r="CHH37" s="422"/>
      <c r="CHI37" s="423"/>
      <c r="CHJ37" s="419"/>
      <c r="CHK37" s="419"/>
      <c r="CHL37" s="418"/>
      <c r="CHM37" s="420"/>
      <c r="CHN37" s="421"/>
      <c r="CHO37" s="422"/>
      <c r="CHP37" s="423"/>
      <c r="CHQ37" s="419"/>
      <c r="CHR37" s="419"/>
      <c r="CHS37" s="418"/>
      <c r="CHT37" s="420"/>
      <c r="CHU37" s="421"/>
      <c r="CHV37" s="422"/>
      <c r="CHW37" s="423"/>
      <c r="CHX37" s="419"/>
      <c r="CHY37" s="419"/>
      <c r="CHZ37" s="418"/>
      <c r="CIA37" s="420"/>
      <c r="CIB37" s="421"/>
      <c r="CIC37" s="422"/>
      <c r="CID37" s="423"/>
      <c r="CIE37" s="419"/>
      <c r="CIF37" s="419"/>
      <c r="CIG37" s="418"/>
      <c r="CIH37" s="420"/>
      <c r="CII37" s="421"/>
      <c r="CIJ37" s="422"/>
      <c r="CIK37" s="423"/>
      <c r="CIL37" s="419"/>
      <c r="CIM37" s="419"/>
      <c r="CIN37" s="418"/>
      <c r="CIO37" s="420"/>
      <c r="CIP37" s="421"/>
      <c r="CIQ37" s="422"/>
      <c r="CIR37" s="423"/>
      <c r="CIS37" s="419"/>
      <c r="CIT37" s="419"/>
      <c r="CIU37" s="418"/>
      <c r="CIV37" s="420"/>
      <c r="CIW37" s="421"/>
      <c r="CIX37" s="422"/>
      <c r="CIY37" s="423"/>
      <c r="CIZ37" s="419"/>
      <c r="CJA37" s="419"/>
      <c r="CJB37" s="418"/>
      <c r="CJC37" s="420"/>
      <c r="CJD37" s="421"/>
      <c r="CJE37" s="422"/>
      <c r="CJF37" s="423"/>
      <c r="CJG37" s="419"/>
      <c r="CJH37" s="419"/>
      <c r="CJI37" s="418"/>
      <c r="CJJ37" s="420"/>
      <c r="CJK37" s="421"/>
      <c r="CJL37" s="422"/>
      <c r="CJM37" s="423"/>
      <c r="CJN37" s="419"/>
      <c r="CJO37" s="419"/>
      <c r="CJP37" s="418"/>
      <c r="CJQ37" s="420"/>
      <c r="CJR37" s="421"/>
      <c r="CJS37" s="422"/>
      <c r="CJT37" s="423"/>
      <c r="CJU37" s="419"/>
      <c r="CJV37" s="419"/>
      <c r="CJW37" s="418"/>
      <c r="CJX37" s="420"/>
      <c r="CJY37" s="421"/>
      <c r="CJZ37" s="422"/>
      <c r="CKA37" s="423"/>
      <c r="CKB37" s="419"/>
      <c r="CKC37" s="419"/>
      <c r="CKD37" s="418"/>
      <c r="CKE37" s="420"/>
      <c r="CKF37" s="421"/>
      <c r="CKG37" s="422"/>
      <c r="CKH37" s="423"/>
      <c r="CKI37" s="419"/>
      <c r="CKJ37" s="419"/>
      <c r="CKK37" s="418"/>
      <c r="CKL37" s="420"/>
      <c r="CKM37" s="421"/>
      <c r="CKN37" s="422"/>
      <c r="CKO37" s="423"/>
      <c r="CKP37" s="419"/>
      <c r="CKQ37" s="419"/>
      <c r="CKR37" s="418"/>
      <c r="CKS37" s="420"/>
      <c r="CKT37" s="421"/>
      <c r="CKU37" s="422"/>
      <c r="CKV37" s="423"/>
      <c r="CKW37" s="419"/>
      <c r="CKX37" s="419"/>
      <c r="CKY37" s="418"/>
      <c r="CKZ37" s="420"/>
      <c r="CLA37" s="421"/>
      <c r="CLB37" s="422"/>
      <c r="CLC37" s="423"/>
      <c r="CLD37" s="419"/>
      <c r="CLE37" s="419"/>
      <c r="CLF37" s="418"/>
      <c r="CLG37" s="420"/>
      <c r="CLH37" s="421"/>
      <c r="CLI37" s="422"/>
      <c r="CLJ37" s="423"/>
      <c r="CLK37" s="419"/>
      <c r="CLL37" s="419"/>
      <c r="CLM37" s="418"/>
      <c r="CLN37" s="420"/>
      <c r="CLO37" s="421"/>
      <c r="CLP37" s="422"/>
      <c r="CLQ37" s="423"/>
      <c r="CLR37" s="419"/>
      <c r="CLS37" s="419"/>
      <c r="CLT37" s="418"/>
      <c r="CLU37" s="420"/>
      <c r="CLV37" s="421"/>
      <c r="CLW37" s="422"/>
      <c r="CLX37" s="423"/>
      <c r="CLY37" s="419"/>
      <c r="CLZ37" s="419"/>
      <c r="CMA37" s="418"/>
      <c r="CMB37" s="420"/>
      <c r="CMC37" s="421"/>
      <c r="CMD37" s="422"/>
      <c r="CME37" s="423"/>
      <c r="CMF37" s="419"/>
      <c r="CMG37" s="419"/>
      <c r="CMH37" s="418"/>
      <c r="CMI37" s="420"/>
      <c r="CMJ37" s="421"/>
      <c r="CMK37" s="422"/>
      <c r="CML37" s="423"/>
      <c r="CMM37" s="419"/>
      <c r="CMN37" s="419"/>
      <c r="CMO37" s="418"/>
      <c r="CMP37" s="420"/>
      <c r="CMQ37" s="421"/>
      <c r="CMR37" s="422"/>
      <c r="CMS37" s="423"/>
      <c r="CMT37" s="419"/>
      <c r="CMU37" s="419"/>
      <c r="CMV37" s="418"/>
      <c r="CMW37" s="420"/>
      <c r="CMX37" s="421"/>
      <c r="CMY37" s="422"/>
      <c r="CMZ37" s="423"/>
      <c r="CNA37" s="419"/>
      <c r="CNB37" s="419"/>
      <c r="CNC37" s="418"/>
      <c r="CND37" s="420"/>
      <c r="CNE37" s="421"/>
      <c r="CNF37" s="422"/>
      <c r="CNG37" s="423"/>
      <c r="CNH37" s="419"/>
      <c r="CNI37" s="419"/>
      <c r="CNJ37" s="418"/>
      <c r="CNK37" s="420"/>
      <c r="CNL37" s="421"/>
      <c r="CNM37" s="422"/>
      <c r="CNN37" s="423"/>
      <c r="CNO37" s="419"/>
      <c r="CNP37" s="419"/>
      <c r="CNQ37" s="418"/>
      <c r="CNR37" s="420"/>
      <c r="CNS37" s="421"/>
      <c r="CNT37" s="422"/>
      <c r="CNU37" s="423"/>
      <c r="CNV37" s="419"/>
      <c r="CNW37" s="419"/>
      <c r="CNX37" s="418"/>
      <c r="CNY37" s="420"/>
      <c r="CNZ37" s="421"/>
      <c r="COA37" s="422"/>
      <c r="COB37" s="423"/>
      <c r="COC37" s="419"/>
      <c r="COD37" s="419"/>
      <c r="COE37" s="418"/>
      <c r="COF37" s="420"/>
      <c r="COG37" s="421"/>
      <c r="COH37" s="422"/>
      <c r="COI37" s="423"/>
      <c r="COJ37" s="419"/>
      <c r="COK37" s="419"/>
      <c r="COL37" s="418"/>
      <c r="COM37" s="420"/>
      <c r="CON37" s="421"/>
      <c r="COO37" s="422"/>
      <c r="COP37" s="423"/>
      <c r="COQ37" s="419"/>
      <c r="COR37" s="419"/>
      <c r="COS37" s="418"/>
      <c r="COT37" s="420"/>
      <c r="COU37" s="421"/>
      <c r="COV37" s="422"/>
      <c r="COW37" s="423"/>
      <c r="COX37" s="419"/>
      <c r="COY37" s="419"/>
      <c r="COZ37" s="418"/>
      <c r="CPA37" s="420"/>
      <c r="CPB37" s="421"/>
      <c r="CPC37" s="422"/>
      <c r="CPD37" s="423"/>
      <c r="CPE37" s="419"/>
      <c r="CPF37" s="419"/>
      <c r="CPG37" s="418"/>
      <c r="CPH37" s="420"/>
      <c r="CPI37" s="421"/>
      <c r="CPJ37" s="422"/>
      <c r="CPK37" s="423"/>
      <c r="CPL37" s="419"/>
      <c r="CPM37" s="419"/>
      <c r="CPN37" s="418"/>
      <c r="CPO37" s="420"/>
      <c r="CPP37" s="421"/>
      <c r="CPQ37" s="422"/>
      <c r="CPR37" s="423"/>
      <c r="CPS37" s="419"/>
      <c r="CPT37" s="419"/>
      <c r="CPU37" s="418"/>
      <c r="CPV37" s="420"/>
      <c r="CPW37" s="421"/>
      <c r="CPX37" s="422"/>
      <c r="CPY37" s="423"/>
      <c r="CPZ37" s="419"/>
      <c r="CQA37" s="419"/>
      <c r="CQB37" s="418"/>
      <c r="CQC37" s="420"/>
      <c r="CQD37" s="421"/>
      <c r="CQE37" s="422"/>
      <c r="CQF37" s="423"/>
      <c r="CQG37" s="419"/>
      <c r="CQH37" s="419"/>
      <c r="CQI37" s="418"/>
      <c r="CQJ37" s="420"/>
      <c r="CQK37" s="421"/>
      <c r="CQL37" s="422"/>
      <c r="CQM37" s="423"/>
      <c r="CQN37" s="419"/>
      <c r="CQO37" s="419"/>
      <c r="CQP37" s="418"/>
      <c r="CQQ37" s="420"/>
      <c r="CQR37" s="421"/>
      <c r="CQS37" s="422"/>
      <c r="CQT37" s="423"/>
      <c r="CQU37" s="419"/>
      <c r="CQV37" s="419"/>
      <c r="CQW37" s="418"/>
      <c r="CQX37" s="420"/>
      <c r="CQY37" s="421"/>
      <c r="CQZ37" s="422"/>
      <c r="CRA37" s="423"/>
      <c r="CRB37" s="419"/>
      <c r="CRC37" s="419"/>
      <c r="CRD37" s="418"/>
      <c r="CRE37" s="420"/>
      <c r="CRF37" s="421"/>
      <c r="CRG37" s="422"/>
      <c r="CRH37" s="423"/>
      <c r="CRI37" s="419"/>
      <c r="CRJ37" s="419"/>
      <c r="CRK37" s="418"/>
      <c r="CRL37" s="420"/>
      <c r="CRM37" s="421"/>
      <c r="CRN37" s="422"/>
      <c r="CRO37" s="423"/>
      <c r="CRP37" s="419"/>
      <c r="CRQ37" s="419"/>
      <c r="CRR37" s="418"/>
      <c r="CRS37" s="420"/>
      <c r="CRT37" s="421"/>
      <c r="CRU37" s="422"/>
      <c r="CRV37" s="423"/>
      <c r="CRW37" s="419"/>
      <c r="CRX37" s="419"/>
      <c r="CRY37" s="418"/>
      <c r="CRZ37" s="420"/>
      <c r="CSA37" s="421"/>
      <c r="CSB37" s="422"/>
      <c r="CSC37" s="423"/>
      <c r="CSD37" s="419"/>
      <c r="CSE37" s="419"/>
      <c r="CSF37" s="418"/>
      <c r="CSG37" s="420"/>
      <c r="CSH37" s="421"/>
      <c r="CSI37" s="422"/>
      <c r="CSJ37" s="423"/>
      <c r="CSK37" s="419"/>
      <c r="CSL37" s="419"/>
      <c r="CSM37" s="418"/>
      <c r="CSN37" s="420"/>
      <c r="CSO37" s="421"/>
      <c r="CSP37" s="422"/>
      <c r="CSQ37" s="423"/>
      <c r="CSR37" s="419"/>
      <c r="CSS37" s="419"/>
      <c r="CST37" s="418"/>
      <c r="CSU37" s="420"/>
      <c r="CSV37" s="421"/>
      <c r="CSW37" s="422"/>
      <c r="CSX37" s="423"/>
      <c r="CSY37" s="419"/>
      <c r="CSZ37" s="419"/>
      <c r="CTA37" s="418"/>
      <c r="CTB37" s="420"/>
      <c r="CTC37" s="421"/>
      <c r="CTD37" s="422"/>
      <c r="CTE37" s="423"/>
      <c r="CTF37" s="419"/>
      <c r="CTG37" s="419"/>
      <c r="CTH37" s="418"/>
      <c r="CTI37" s="420"/>
      <c r="CTJ37" s="421"/>
      <c r="CTK37" s="422"/>
      <c r="CTL37" s="423"/>
      <c r="CTM37" s="419"/>
      <c r="CTN37" s="419"/>
      <c r="CTO37" s="418"/>
      <c r="CTP37" s="420"/>
      <c r="CTQ37" s="421"/>
      <c r="CTR37" s="422"/>
      <c r="CTS37" s="423"/>
      <c r="CTT37" s="419"/>
      <c r="CTU37" s="419"/>
      <c r="CTV37" s="418"/>
      <c r="CTW37" s="420"/>
      <c r="CTX37" s="421"/>
      <c r="CTY37" s="422"/>
      <c r="CTZ37" s="423"/>
      <c r="CUA37" s="419"/>
      <c r="CUB37" s="419"/>
      <c r="CUC37" s="418"/>
      <c r="CUD37" s="420"/>
      <c r="CUE37" s="421"/>
      <c r="CUF37" s="422"/>
      <c r="CUG37" s="423"/>
      <c r="CUH37" s="419"/>
      <c r="CUI37" s="419"/>
      <c r="CUJ37" s="418"/>
      <c r="CUK37" s="420"/>
      <c r="CUL37" s="421"/>
      <c r="CUM37" s="422"/>
      <c r="CUN37" s="423"/>
      <c r="CUO37" s="419"/>
      <c r="CUP37" s="419"/>
      <c r="CUQ37" s="418"/>
      <c r="CUR37" s="420"/>
      <c r="CUS37" s="421"/>
      <c r="CUT37" s="422"/>
      <c r="CUU37" s="423"/>
      <c r="CUV37" s="419"/>
      <c r="CUW37" s="419"/>
      <c r="CUX37" s="418"/>
      <c r="CUY37" s="420"/>
      <c r="CUZ37" s="421"/>
      <c r="CVA37" s="422"/>
      <c r="CVB37" s="423"/>
      <c r="CVC37" s="419"/>
      <c r="CVD37" s="419"/>
      <c r="CVE37" s="418"/>
      <c r="CVF37" s="420"/>
      <c r="CVG37" s="421"/>
      <c r="CVH37" s="422"/>
      <c r="CVI37" s="423"/>
      <c r="CVJ37" s="419"/>
      <c r="CVK37" s="419"/>
      <c r="CVL37" s="418"/>
      <c r="CVM37" s="420"/>
      <c r="CVN37" s="421"/>
      <c r="CVO37" s="422"/>
      <c r="CVP37" s="423"/>
      <c r="CVQ37" s="419"/>
      <c r="CVR37" s="419"/>
      <c r="CVS37" s="418"/>
      <c r="CVT37" s="420"/>
      <c r="CVU37" s="421"/>
      <c r="CVV37" s="422"/>
      <c r="CVW37" s="423"/>
      <c r="CVX37" s="419"/>
      <c r="CVY37" s="419"/>
      <c r="CVZ37" s="418"/>
      <c r="CWA37" s="420"/>
      <c r="CWB37" s="421"/>
      <c r="CWC37" s="422"/>
      <c r="CWD37" s="423"/>
      <c r="CWE37" s="419"/>
      <c r="CWF37" s="419"/>
      <c r="CWG37" s="418"/>
      <c r="CWH37" s="420"/>
      <c r="CWI37" s="421"/>
      <c r="CWJ37" s="422"/>
      <c r="CWK37" s="423"/>
      <c r="CWL37" s="419"/>
      <c r="CWM37" s="419"/>
      <c r="CWN37" s="418"/>
      <c r="CWO37" s="420"/>
      <c r="CWP37" s="421"/>
      <c r="CWQ37" s="422"/>
      <c r="CWR37" s="423"/>
      <c r="CWS37" s="419"/>
      <c r="CWT37" s="419"/>
      <c r="CWU37" s="418"/>
      <c r="CWV37" s="420"/>
      <c r="CWW37" s="421"/>
      <c r="CWX37" s="422"/>
      <c r="CWY37" s="423"/>
      <c r="CWZ37" s="419"/>
      <c r="CXA37" s="419"/>
      <c r="CXB37" s="418"/>
      <c r="CXC37" s="420"/>
      <c r="CXD37" s="421"/>
      <c r="CXE37" s="422"/>
      <c r="CXF37" s="423"/>
      <c r="CXG37" s="419"/>
      <c r="CXH37" s="419"/>
      <c r="CXI37" s="418"/>
      <c r="CXJ37" s="420"/>
      <c r="CXK37" s="421"/>
      <c r="CXL37" s="422"/>
      <c r="CXM37" s="423"/>
      <c r="CXN37" s="419"/>
      <c r="CXO37" s="419"/>
      <c r="CXP37" s="418"/>
      <c r="CXQ37" s="420"/>
      <c r="CXR37" s="421"/>
      <c r="CXS37" s="422"/>
      <c r="CXT37" s="423"/>
      <c r="CXU37" s="419"/>
      <c r="CXV37" s="419"/>
      <c r="CXW37" s="418"/>
      <c r="CXX37" s="420"/>
      <c r="CXY37" s="421"/>
      <c r="CXZ37" s="422"/>
      <c r="CYA37" s="423"/>
      <c r="CYB37" s="419"/>
      <c r="CYC37" s="419"/>
      <c r="CYD37" s="418"/>
      <c r="CYE37" s="420"/>
      <c r="CYF37" s="421"/>
      <c r="CYG37" s="422"/>
      <c r="CYH37" s="423"/>
      <c r="CYI37" s="419"/>
      <c r="CYJ37" s="419"/>
      <c r="CYK37" s="418"/>
      <c r="CYL37" s="420"/>
      <c r="CYM37" s="421"/>
      <c r="CYN37" s="422"/>
      <c r="CYO37" s="423"/>
      <c r="CYP37" s="419"/>
      <c r="CYQ37" s="419"/>
      <c r="CYR37" s="418"/>
      <c r="CYS37" s="420"/>
      <c r="CYT37" s="421"/>
      <c r="CYU37" s="422"/>
      <c r="CYV37" s="423"/>
      <c r="CYW37" s="419"/>
      <c r="CYX37" s="419"/>
      <c r="CYY37" s="418"/>
      <c r="CYZ37" s="420"/>
      <c r="CZA37" s="421"/>
      <c r="CZB37" s="422"/>
      <c r="CZC37" s="423"/>
      <c r="CZD37" s="419"/>
      <c r="CZE37" s="419"/>
      <c r="CZF37" s="418"/>
      <c r="CZG37" s="420"/>
      <c r="CZH37" s="421"/>
      <c r="CZI37" s="422"/>
      <c r="CZJ37" s="423"/>
      <c r="CZK37" s="419"/>
      <c r="CZL37" s="419"/>
      <c r="CZM37" s="418"/>
      <c r="CZN37" s="420"/>
      <c r="CZO37" s="421"/>
      <c r="CZP37" s="422"/>
      <c r="CZQ37" s="423"/>
      <c r="CZR37" s="419"/>
      <c r="CZS37" s="419"/>
      <c r="CZT37" s="418"/>
      <c r="CZU37" s="420"/>
      <c r="CZV37" s="421"/>
      <c r="CZW37" s="422"/>
      <c r="CZX37" s="423"/>
      <c r="CZY37" s="419"/>
      <c r="CZZ37" s="419"/>
      <c r="DAA37" s="418"/>
      <c r="DAB37" s="420"/>
      <c r="DAC37" s="421"/>
      <c r="DAD37" s="422"/>
      <c r="DAE37" s="423"/>
      <c r="DAF37" s="419"/>
      <c r="DAG37" s="419"/>
      <c r="DAH37" s="418"/>
      <c r="DAI37" s="420"/>
      <c r="DAJ37" s="421"/>
      <c r="DAK37" s="422"/>
      <c r="DAL37" s="423"/>
      <c r="DAM37" s="419"/>
      <c r="DAN37" s="419"/>
      <c r="DAO37" s="418"/>
      <c r="DAP37" s="420"/>
      <c r="DAQ37" s="421"/>
      <c r="DAR37" s="422"/>
      <c r="DAS37" s="423"/>
      <c r="DAT37" s="419"/>
      <c r="DAU37" s="419"/>
      <c r="DAV37" s="418"/>
      <c r="DAW37" s="420"/>
      <c r="DAX37" s="421"/>
      <c r="DAY37" s="422"/>
      <c r="DAZ37" s="423"/>
      <c r="DBA37" s="419"/>
      <c r="DBB37" s="419"/>
      <c r="DBC37" s="418"/>
      <c r="DBD37" s="420"/>
      <c r="DBE37" s="421"/>
      <c r="DBF37" s="422"/>
      <c r="DBG37" s="423"/>
      <c r="DBH37" s="419"/>
      <c r="DBI37" s="419"/>
      <c r="DBJ37" s="418"/>
      <c r="DBK37" s="420"/>
      <c r="DBL37" s="421"/>
      <c r="DBM37" s="422"/>
      <c r="DBN37" s="423"/>
      <c r="DBO37" s="419"/>
      <c r="DBP37" s="419"/>
      <c r="DBQ37" s="418"/>
      <c r="DBR37" s="420"/>
      <c r="DBS37" s="421"/>
      <c r="DBT37" s="422"/>
      <c r="DBU37" s="423"/>
      <c r="DBV37" s="419"/>
      <c r="DBW37" s="419"/>
      <c r="DBX37" s="418"/>
      <c r="DBY37" s="420"/>
      <c r="DBZ37" s="421"/>
      <c r="DCA37" s="422"/>
      <c r="DCB37" s="423"/>
      <c r="DCC37" s="419"/>
      <c r="DCD37" s="419"/>
      <c r="DCE37" s="418"/>
      <c r="DCF37" s="420"/>
      <c r="DCG37" s="421"/>
      <c r="DCH37" s="422"/>
      <c r="DCI37" s="423"/>
      <c r="DCJ37" s="419"/>
      <c r="DCK37" s="419"/>
      <c r="DCL37" s="418"/>
      <c r="DCM37" s="420"/>
      <c r="DCN37" s="421"/>
      <c r="DCO37" s="422"/>
      <c r="DCP37" s="423"/>
      <c r="DCQ37" s="419"/>
      <c r="DCR37" s="419"/>
      <c r="DCS37" s="418"/>
      <c r="DCT37" s="420"/>
      <c r="DCU37" s="421"/>
      <c r="DCV37" s="422"/>
      <c r="DCW37" s="423"/>
      <c r="DCX37" s="419"/>
      <c r="DCY37" s="419"/>
      <c r="DCZ37" s="418"/>
      <c r="DDA37" s="420"/>
      <c r="DDB37" s="421"/>
      <c r="DDC37" s="422"/>
      <c r="DDD37" s="423"/>
      <c r="DDE37" s="419"/>
      <c r="DDF37" s="419"/>
      <c r="DDG37" s="418"/>
      <c r="DDH37" s="420"/>
      <c r="DDI37" s="421"/>
      <c r="DDJ37" s="422"/>
      <c r="DDK37" s="423"/>
      <c r="DDL37" s="419"/>
      <c r="DDM37" s="419"/>
      <c r="DDN37" s="418"/>
      <c r="DDO37" s="420"/>
      <c r="DDP37" s="421"/>
      <c r="DDQ37" s="422"/>
      <c r="DDR37" s="423"/>
      <c r="DDS37" s="419"/>
      <c r="DDT37" s="419"/>
      <c r="DDU37" s="418"/>
      <c r="DDV37" s="420"/>
      <c r="DDW37" s="421"/>
      <c r="DDX37" s="422"/>
      <c r="DDY37" s="423"/>
      <c r="DDZ37" s="419"/>
      <c r="DEA37" s="419"/>
      <c r="DEB37" s="418"/>
      <c r="DEC37" s="420"/>
      <c r="DED37" s="421"/>
      <c r="DEE37" s="422"/>
      <c r="DEF37" s="423"/>
      <c r="DEG37" s="419"/>
      <c r="DEH37" s="419"/>
      <c r="DEI37" s="418"/>
      <c r="DEJ37" s="420"/>
      <c r="DEK37" s="421"/>
      <c r="DEL37" s="422"/>
      <c r="DEM37" s="423"/>
      <c r="DEN37" s="419"/>
      <c r="DEO37" s="419"/>
      <c r="DEP37" s="418"/>
      <c r="DEQ37" s="420"/>
      <c r="DER37" s="421"/>
      <c r="DES37" s="422"/>
      <c r="DET37" s="423"/>
      <c r="DEU37" s="419"/>
      <c r="DEV37" s="419"/>
      <c r="DEW37" s="418"/>
      <c r="DEX37" s="420"/>
      <c r="DEY37" s="421"/>
      <c r="DEZ37" s="422"/>
      <c r="DFA37" s="423"/>
      <c r="DFB37" s="419"/>
      <c r="DFC37" s="419"/>
      <c r="DFD37" s="418"/>
      <c r="DFE37" s="420"/>
      <c r="DFF37" s="421"/>
      <c r="DFG37" s="422"/>
      <c r="DFH37" s="423"/>
      <c r="DFI37" s="419"/>
      <c r="DFJ37" s="419"/>
      <c r="DFK37" s="418"/>
      <c r="DFL37" s="420"/>
      <c r="DFM37" s="421"/>
      <c r="DFN37" s="422"/>
      <c r="DFO37" s="423"/>
      <c r="DFP37" s="419"/>
      <c r="DFQ37" s="419"/>
      <c r="DFR37" s="418"/>
      <c r="DFS37" s="420"/>
      <c r="DFT37" s="421"/>
      <c r="DFU37" s="422"/>
      <c r="DFV37" s="423"/>
      <c r="DFW37" s="419"/>
      <c r="DFX37" s="419"/>
      <c r="DFY37" s="418"/>
      <c r="DFZ37" s="420"/>
      <c r="DGA37" s="421"/>
      <c r="DGB37" s="422"/>
      <c r="DGC37" s="423"/>
      <c r="DGD37" s="419"/>
      <c r="DGE37" s="419"/>
      <c r="DGF37" s="418"/>
      <c r="DGG37" s="420"/>
      <c r="DGH37" s="421"/>
      <c r="DGI37" s="422"/>
      <c r="DGJ37" s="423"/>
      <c r="DGK37" s="419"/>
      <c r="DGL37" s="419"/>
      <c r="DGM37" s="418"/>
      <c r="DGN37" s="420"/>
      <c r="DGO37" s="421"/>
      <c r="DGP37" s="422"/>
      <c r="DGQ37" s="423"/>
      <c r="DGR37" s="419"/>
      <c r="DGS37" s="419"/>
      <c r="DGT37" s="418"/>
      <c r="DGU37" s="420"/>
      <c r="DGV37" s="421"/>
      <c r="DGW37" s="422"/>
      <c r="DGX37" s="423"/>
      <c r="DGY37" s="419"/>
      <c r="DGZ37" s="419"/>
      <c r="DHA37" s="418"/>
      <c r="DHB37" s="420"/>
      <c r="DHC37" s="421"/>
      <c r="DHD37" s="422"/>
      <c r="DHE37" s="423"/>
      <c r="DHF37" s="419"/>
      <c r="DHG37" s="419"/>
      <c r="DHH37" s="418"/>
      <c r="DHI37" s="420"/>
      <c r="DHJ37" s="421"/>
      <c r="DHK37" s="422"/>
      <c r="DHL37" s="423"/>
      <c r="DHM37" s="419"/>
      <c r="DHN37" s="419"/>
      <c r="DHO37" s="418"/>
      <c r="DHP37" s="420"/>
      <c r="DHQ37" s="421"/>
      <c r="DHR37" s="422"/>
      <c r="DHS37" s="423"/>
      <c r="DHT37" s="419"/>
      <c r="DHU37" s="419"/>
      <c r="DHV37" s="418"/>
      <c r="DHW37" s="420"/>
      <c r="DHX37" s="421"/>
      <c r="DHY37" s="422"/>
      <c r="DHZ37" s="423"/>
      <c r="DIA37" s="419"/>
      <c r="DIB37" s="419"/>
      <c r="DIC37" s="418"/>
      <c r="DID37" s="420"/>
      <c r="DIE37" s="421"/>
      <c r="DIF37" s="422"/>
      <c r="DIG37" s="423"/>
      <c r="DIH37" s="419"/>
      <c r="DII37" s="419"/>
      <c r="DIJ37" s="418"/>
      <c r="DIK37" s="420"/>
      <c r="DIL37" s="421"/>
      <c r="DIM37" s="422"/>
      <c r="DIN37" s="423"/>
      <c r="DIO37" s="419"/>
      <c r="DIP37" s="419"/>
      <c r="DIQ37" s="418"/>
      <c r="DIR37" s="420"/>
      <c r="DIS37" s="421"/>
      <c r="DIT37" s="422"/>
      <c r="DIU37" s="423"/>
      <c r="DIV37" s="419"/>
      <c r="DIW37" s="419"/>
      <c r="DIX37" s="418"/>
      <c r="DIY37" s="420"/>
      <c r="DIZ37" s="421"/>
      <c r="DJA37" s="422"/>
      <c r="DJB37" s="423"/>
      <c r="DJC37" s="419"/>
      <c r="DJD37" s="419"/>
      <c r="DJE37" s="418"/>
      <c r="DJF37" s="420"/>
      <c r="DJG37" s="421"/>
      <c r="DJH37" s="422"/>
      <c r="DJI37" s="423"/>
      <c r="DJJ37" s="419"/>
      <c r="DJK37" s="419"/>
      <c r="DJL37" s="418"/>
      <c r="DJM37" s="420"/>
      <c r="DJN37" s="421"/>
      <c r="DJO37" s="422"/>
      <c r="DJP37" s="423"/>
      <c r="DJQ37" s="419"/>
      <c r="DJR37" s="419"/>
      <c r="DJS37" s="418"/>
      <c r="DJT37" s="420"/>
      <c r="DJU37" s="421"/>
      <c r="DJV37" s="422"/>
      <c r="DJW37" s="423"/>
      <c r="DJX37" s="419"/>
      <c r="DJY37" s="419"/>
      <c r="DJZ37" s="418"/>
      <c r="DKA37" s="420"/>
      <c r="DKB37" s="421"/>
      <c r="DKC37" s="422"/>
      <c r="DKD37" s="423"/>
      <c r="DKE37" s="419"/>
      <c r="DKF37" s="419"/>
      <c r="DKG37" s="418"/>
      <c r="DKH37" s="420"/>
      <c r="DKI37" s="421"/>
      <c r="DKJ37" s="422"/>
      <c r="DKK37" s="423"/>
      <c r="DKL37" s="419"/>
      <c r="DKM37" s="419"/>
      <c r="DKN37" s="418"/>
      <c r="DKO37" s="420"/>
      <c r="DKP37" s="421"/>
      <c r="DKQ37" s="422"/>
      <c r="DKR37" s="423"/>
      <c r="DKS37" s="419"/>
      <c r="DKT37" s="419"/>
      <c r="DKU37" s="418"/>
      <c r="DKV37" s="420"/>
      <c r="DKW37" s="421"/>
      <c r="DKX37" s="422"/>
      <c r="DKY37" s="423"/>
      <c r="DKZ37" s="419"/>
      <c r="DLA37" s="419"/>
      <c r="DLB37" s="418"/>
      <c r="DLC37" s="420"/>
      <c r="DLD37" s="421"/>
      <c r="DLE37" s="422"/>
      <c r="DLF37" s="423"/>
      <c r="DLG37" s="419"/>
      <c r="DLH37" s="419"/>
      <c r="DLI37" s="418"/>
      <c r="DLJ37" s="420"/>
      <c r="DLK37" s="421"/>
      <c r="DLL37" s="422"/>
      <c r="DLM37" s="423"/>
      <c r="DLN37" s="419"/>
      <c r="DLO37" s="419"/>
      <c r="DLP37" s="418"/>
      <c r="DLQ37" s="420"/>
      <c r="DLR37" s="421"/>
      <c r="DLS37" s="422"/>
      <c r="DLT37" s="423"/>
      <c r="DLU37" s="419"/>
      <c r="DLV37" s="419"/>
      <c r="DLW37" s="418"/>
      <c r="DLX37" s="420"/>
      <c r="DLY37" s="421"/>
      <c r="DLZ37" s="422"/>
      <c r="DMA37" s="423"/>
      <c r="DMB37" s="419"/>
      <c r="DMC37" s="419"/>
      <c r="DMD37" s="418"/>
      <c r="DME37" s="420"/>
      <c r="DMF37" s="421"/>
      <c r="DMG37" s="422"/>
      <c r="DMH37" s="423"/>
      <c r="DMI37" s="419"/>
      <c r="DMJ37" s="419"/>
      <c r="DMK37" s="418"/>
      <c r="DML37" s="420"/>
      <c r="DMM37" s="421"/>
      <c r="DMN37" s="422"/>
      <c r="DMO37" s="423"/>
      <c r="DMP37" s="419"/>
      <c r="DMQ37" s="419"/>
      <c r="DMR37" s="418"/>
      <c r="DMS37" s="420"/>
      <c r="DMT37" s="421"/>
      <c r="DMU37" s="422"/>
      <c r="DMV37" s="423"/>
      <c r="DMW37" s="419"/>
      <c r="DMX37" s="419"/>
      <c r="DMY37" s="418"/>
      <c r="DMZ37" s="420"/>
      <c r="DNA37" s="421"/>
      <c r="DNB37" s="422"/>
      <c r="DNC37" s="423"/>
      <c r="DND37" s="419"/>
      <c r="DNE37" s="419"/>
      <c r="DNF37" s="418"/>
      <c r="DNG37" s="420"/>
      <c r="DNH37" s="421"/>
      <c r="DNI37" s="422"/>
      <c r="DNJ37" s="423"/>
      <c r="DNK37" s="419"/>
      <c r="DNL37" s="419"/>
      <c r="DNM37" s="418"/>
      <c r="DNN37" s="420"/>
      <c r="DNO37" s="421"/>
      <c r="DNP37" s="422"/>
      <c r="DNQ37" s="423"/>
      <c r="DNR37" s="419"/>
      <c r="DNS37" s="419"/>
      <c r="DNT37" s="418"/>
      <c r="DNU37" s="420"/>
      <c r="DNV37" s="421"/>
      <c r="DNW37" s="422"/>
      <c r="DNX37" s="423"/>
      <c r="DNY37" s="419"/>
      <c r="DNZ37" s="419"/>
      <c r="DOA37" s="418"/>
      <c r="DOB37" s="420"/>
      <c r="DOC37" s="421"/>
      <c r="DOD37" s="422"/>
      <c r="DOE37" s="423"/>
      <c r="DOF37" s="419"/>
      <c r="DOG37" s="419"/>
      <c r="DOH37" s="418"/>
      <c r="DOI37" s="420"/>
      <c r="DOJ37" s="421"/>
      <c r="DOK37" s="422"/>
      <c r="DOL37" s="423"/>
      <c r="DOM37" s="419"/>
      <c r="DON37" s="419"/>
      <c r="DOO37" s="418"/>
      <c r="DOP37" s="420"/>
      <c r="DOQ37" s="421"/>
      <c r="DOR37" s="422"/>
      <c r="DOS37" s="423"/>
      <c r="DOT37" s="419"/>
      <c r="DOU37" s="419"/>
      <c r="DOV37" s="418"/>
      <c r="DOW37" s="420"/>
      <c r="DOX37" s="421"/>
      <c r="DOY37" s="422"/>
      <c r="DOZ37" s="423"/>
      <c r="DPA37" s="419"/>
      <c r="DPB37" s="419"/>
      <c r="DPC37" s="418"/>
      <c r="DPD37" s="420"/>
      <c r="DPE37" s="421"/>
      <c r="DPF37" s="422"/>
      <c r="DPG37" s="423"/>
      <c r="DPH37" s="419"/>
      <c r="DPI37" s="419"/>
      <c r="DPJ37" s="418"/>
      <c r="DPK37" s="420"/>
      <c r="DPL37" s="421"/>
      <c r="DPM37" s="422"/>
      <c r="DPN37" s="423"/>
      <c r="DPO37" s="419"/>
      <c r="DPP37" s="419"/>
      <c r="DPQ37" s="418"/>
      <c r="DPR37" s="420"/>
      <c r="DPS37" s="421"/>
      <c r="DPT37" s="422"/>
      <c r="DPU37" s="423"/>
      <c r="DPV37" s="419"/>
      <c r="DPW37" s="419"/>
      <c r="DPX37" s="418"/>
      <c r="DPY37" s="420"/>
      <c r="DPZ37" s="421"/>
      <c r="DQA37" s="422"/>
      <c r="DQB37" s="423"/>
      <c r="DQC37" s="419"/>
      <c r="DQD37" s="419"/>
      <c r="DQE37" s="418"/>
      <c r="DQF37" s="420"/>
      <c r="DQG37" s="421"/>
      <c r="DQH37" s="422"/>
      <c r="DQI37" s="423"/>
      <c r="DQJ37" s="419"/>
      <c r="DQK37" s="419"/>
      <c r="DQL37" s="418"/>
      <c r="DQM37" s="420"/>
      <c r="DQN37" s="421"/>
      <c r="DQO37" s="422"/>
      <c r="DQP37" s="423"/>
      <c r="DQQ37" s="419"/>
      <c r="DQR37" s="419"/>
      <c r="DQS37" s="418"/>
      <c r="DQT37" s="420"/>
      <c r="DQU37" s="421"/>
      <c r="DQV37" s="422"/>
      <c r="DQW37" s="423"/>
      <c r="DQX37" s="419"/>
      <c r="DQY37" s="419"/>
      <c r="DQZ37" s="418"/>
      <c r="DRA37" s="420"/>
      <c r="DRB37" s="421"/>
      <c r="DRC37" s="422"/>
      <c r="DRD37" s="423"/>
      <c r="DRE37" s="419"/>
      <c r="DRF37" s="419"/>
      <c r="DRG37" s="418"/>
      <c r="DRH37" s="420"/>
      <c r="DRI37" s="421"/>
      <c r="DRJ37" s="422"/>
      <c r="DRK37" s="423"/>
      <c r="DRL37" s="419"/>
      <c r="DRM37" s="419"/>
      <c r="DRN37" s="418"/>
      <c r="DRO37" s="420"/>
      <c r="DRP37" s="421"/>
      <c r="DRQ37" s="422"/>
      <c r="DRR37" s="423"/>
      <c r="DRS37" s="419"/>
      <c r="DRT37" s="419"/>
      <c r="DRU37" s="418"/>
      <c r="DRV37" s="420"/>
      <c r="DRW37" s="421"/>
      <c r="DRX37" s="422"/>
      <c r="DRY37" s="423"/>
      <c r="DRZ37" s="419"/>
      <c r="DSA37" s="419"/>
      <c r="DSB37" s="418"/>
      <c r="DSC37" s="420"/>
      <c r="DSD37" s="421"/>
      <c r="DSE37" s="422"/>
      <c r="DSF37" s="423"/>
      <c r="DSG37" s="419"/>
      <c r="DSH37" s="419"/>
      <c r="DSI37" s="418"/>
      <c r="DSJ37" s="420"/>
      <c r="DSK37" s="421"/>
      <c r="DSL37" s="422"/>
      <c r="DSM37" s="423"/>
      <c r="DSN37" s="419"/>
      <c r="DSO37" s="419"/>
      <c r="DSP37" s="418"/>
      <c r="DSQ37" s="420"/>
      <c r="DSR37" s="421"/>
      <c r="DSS37" s="422"/>
      <c r="DST37" s="423"/>
      <c r="DSU37" s="419"/>
      <c r="DSV37" s="419"/>
      <c r="DSW37" s="418"/>
      <c r="DSX37" s="420"/>
      <c r="DSY37" s="421"/>
      <c r="DSZ37" s="422"/>
      <c r="DTA37" s="423"/>
      <c r="DTB37" s="419"/>
      <c r="DTC37" s="419"/>
      <c r="DTD37" s="418"/>
      <c r="DTE37" s="420"/>
      <c r="DTF37" s="421"/>
      <c r="DTG37" s="422"/>
      <c r="DTH37" s="423"/>
      <c r="DTI37" s="419"/>
      <c r="DTJ37" s="419"/>
      <c r="DTK37" s="418"/>
      <c r="DTL37" s="420"/>
      <c r="DTM37" s="421"/>
      <c r="DTN37" s="422"/>
      <c r="DTO37" s="423"/>
      <c r="DTP37" s="419"/>
      <c r="DTQ37" s="419"/>
      <c r="DTR37" s="418"/>
      <c r="DTS37" s="420"/>
      <c r="DTT37" s="421"/>
      <c r="DTU37" s="422"/>
      <c r="DTV37" s="423"/>
      <c r="DTW37" s="419"/>
      <c r="DTX37" s="419"/>
      <c r="DTY37" s="418"/>
      <c r="DTZ37" s="420"/>
      <c r="DUA37" s="421"/>
      <c r="DUB37" s="422"/>
      <c r="DUC37" s="423"/>
      <c r="DUD37" s="419"/>
      <c r="DUE37" s="419"/>
      <c r="DUF37" s="418"/>
      <c r="DUG37" s="420"/>
      <c r="DUH37" s="421"/>
      <c r="DUI37" s="422"/>
      <c r="DUJ37" s="423"/>
      <c r="DUK37" s="419"/>
      <c r="DUL37" s="419"/>
      <c r="DUM37" s="418"/>
      <c r="DUN37" s="420"/>
      <c r="DUO37" s="421"/>
      <c r="DUP37" s="422"/>
      <c r="DUQ37" s="423"/>
      <c r="DUR37" s="419"/>
      <c r="DUS37" s="419"/>
      <c r="DUT37" s="418"/>
      <c r="DUU37" s="420"/>
      <c r="DUV37" s="421"/>
      <c r="DUW37" s="422"/>
      <c r="DUX37" s="423"/>
      <c r="DUY37" s="419"/>
      <c r="DUZ37" s="419"/>
      <c r="DVA37" s="418"/>
      <c r="DVB37" s="420"/>
      <c r="DVC37" s="421"/>
      <c r="DVD37" s="422"/>
      <c r="DVE37" s="423"/>
      <c r="DVF37" s="419"/>
      <c r="DVG37" s="419"/>
      <c r="DVH37" s="418"/>
      <c r="DVI37" s="420"/>
      <c r="DVJ37" s="421"/>
      <c r="DVK37" s="422"/>
      <c r="DVL37" s="423"/>
      <c r="DVM37" s="419"/>
      <c r="DVN37" s="419"/>
      <c r="DVO37" s="418"/>
      <c r="DVP37" s="420"/>
      <c r="DVQ37" s="421"/>
      <c r="DVR37" s="422"/>
      <c r="DVS37" s="423"/>
      <c r="DVT37" s="419"/>
      <c r="DVU37" s="419"/>
      <c r="DVV37" s="418"/>
      <c r="DVW37" s="420"/>
      <c r="DVX37" s="421"/>
      <c r="DVY37" s="422"/>
      <c r="DVZ37" s="423"/>
      <c r="DWA37" s="419"/>
      <c r="DWB37" s="419"/>
      <c r="DWC37" s="418"/>
      <c r="DWD37" s="420"/>
      <c r="DWE37" s="421"/>
      <c r="DWF37" s="422"/>
      <c r="DWG37" s="423"/>
      <c r="DWH37" s="419"/>
      <c r="DWI37" s="419"/>
      <c r="DWJ37" s="418"/>
      <c r="DWK37" s="420"/>
      <c r="DWL37" s="421"/>
      <c r="DWM37" s="422"/>
      <c r="DWN37" s="423"/>
      <c r="DWO37" s="419"/>
      <c r="DWP37" s="419"/>
      <c r="DWQ37" s="418"/>
      <c r="DWR37" s="420"/>
      <c r="DWS37" s="421"/>
      <c r="DWT37" s="422"/>
      <c r="DWU37" s="423"/>
      <c r="DWV37" s="419"/>
      <c r="DWW37" s="419"/>
      <c r="DWX37" s="418"/>
      <c r="DWY37" s="420"/>
      <c r="DWZ37" s="421"/>
      <c r="DXA37" s="422"/>
      <c r="DXB37" s="423"/>
      <c r="DXC37" s="419"/>
      <c r="DXD37" s="419"/>
      <c r="DXE37" s="418"/>
      <c r="DXF37" s="420"/>
      <c r="DXG37" s="421"/>
      <c r="DXH37" s="422"/>
      <c r="DXI37" s="423"/>
      <c r="DXJ37" s="419"/>
      <c r="DXK37" s="419"/>
      <c r="DXL37" s="418"/>
      <c r="DXM37" s="420"/>
      <c r="DXN37" s="421"/>
      <c r="DXO37" s="422"/>
      <c r="DXP37" s="423"/>
      <c r="DXQ37" s="419"/>
      <c r="DXR37" s="419"/>
      <c r="DXS37" s="418"/>
      <c r="DXT37" s="420"/>
      <c r="DXU37" s="421"/>
      <c r="DXV37" s="422"/>
      <c r="DXW37" s="423"/>
      <c r="DXX37" s="419"/>
      <c r="DXY37" s="419"/>
      <c r="DXZ37" s="418"/>
      <c r="DYA37" s="420"/>
      <c r="DYB37" s="421"/>
      <c r="DYC37" s="422"/>
      <c r="DYD37" s="423"/>
      <c r="DYE37" s="419"/>
      <c r="DYF37" s="419"/>
      <c r="DYG37" s="418"/>
      <c r="DYH37" s="420"/>
      <c r="DYI37" s="421"/>
      <c r="DYJ37" s="422"/>
      <c r="DYK37" s="423"/>
      <c r="DYL37" s="419"/>
      <c r="DYM37" s="419"/>
      <c r="DYN37" s="418"/>
      <c r="DYO37" s="420"/>
      <c r="DYP37" s="421"/>
      <c r="DYQ37" s="422"/>
      <c r="DYR37" s="423"/>
      <c r="DYS37" s="419"/>
      <c r="DYT37" s="419"/>
      <c r="DYU37" s="418"/>
      <c r="DYV37" s="420"/>
      <c r="DYW37" s="421"/>
      <c r="DYX37" s="422"/>
      <c r="DYY37" s="423"/>
      <c r="DYZ37" s="419"/>
      <c r="DZA37" s="419"/>
      <c r="DZB37" s="418"/>
      <c r="DZC37" s="420"/>
      <c r="DZD37" s="421"/>
      <c r="DZE37" s="422"/>
      <c r="DZF37" s="423"/>
      <c r="DZG37" s="419"/>
      <c r="DZH37" s="419"/>
      <c r="DZI37" s="418"/>
      <c r="DZJ37" s="420"/>
      <c r="DZK37" s="421"/>
      <c r="DZL37" s="422"/>
      <c r="DZM37" s="423"/>
      <c r="DZN37" s="419"/>
      <c r="DZO37" s="419"/>
      <c r="DZP37" s="418"/>
      <c r="DZQ37" s="420"/>
      <c r="DZR37" s="421"/>
      <c r="DZS37" s="422"/>
      <c r="DZT37" s="423"/>
      <c r="DZU37" s="419"/>
      <c r="DZV37" s="419"/>
      <c r="DZW37" s="418"/>
      <c r="DZX37" s="420"/>
      <c r="DZY37" s="421"/>
      <c r="DZZ37" s="422"/>
      <c r="EAA37" s="423"/>
      <c r="EAB37" s="419"/>
      <c r="EAC37" s="419"/>
      <c r="EAD37" s="418"/>
      <c r="EAE37" s="420"/>
      <c r="EAF37" s="421"/>
      <c r="EAG37" s="422"/>
      <c r="EAH37" s="423"/>
      <c r="EAI37" s="419"/>
      <c r="EAJ37" s="419"/>
      <c r="EAK37" s="418"/>
      <c r="EAL37" s="420"/>
      <c r="EAM37" s="421"/>
      <c r="EAN37" s="422"/>
      <c r="EAO37" s="423"/>
      <c r="EAP37" s="419"/>
      <c r="EAQ37" s="419"/>
      <c r="EAR37" s="418"/>
      <c r="EAS37" s="420"/>
      <c r="EAT37" s="421"/>
      <c r="EAU37" s="422"/>
      <c r="EAV37" s="423"/>
      <c r="EAW37" s="419"/>
      <c r="EAX37" s="419"/>
      <c r="EAY37" s="418"/>
      <c r="EAZ37" s="420"/>
      <c r="EBA37" s="421"/>
      <c r="EBB37" s="422"/>
      <c r="EBC37" s="423"/>
      <c r="EBD37" s="419"/>
      <c r="EBE37" s="419"/>
      <c r="EBF37" s="418"/>
      <c r="EBG37" s="420"/>
      <c r="EBH37" s="421"/>
      <c r="EBI37" s="422"/>
      <c r="EBJ37" s="423"/>
      <c r="EBK37" s="419"/>
      <c r="EBL37" s="419"/>
      <c r="EBM37" s="418"/>
      <c r="EBN37" s="420"/>
      <c r="EBO37" s="421"/>
      <c r="EBP37" s="422"/>
      <c r="EBQ37" s="423"/>
      <c r="EBR37" s="419"/>
      <c r="EBS37" s="419"/>
      <c r="EBT37" s="418"/>
      <c r="EBU37" s="420"/>
      <c r="EBV37" s="421"/>
      <c r="EBW37" s="422"/>
      <c r="EBX37" s="423"/>
      <c r="EBY37" s="419"/>
      <c r="EBZ37" s="419"/>
      <c r="ECA37" s="418"/>
      <c r="ECB37" s="420"/>
      <c r="ECC37" s="421"/>
      <c r="ECD37" s="422"/>
      <c r="ECE37" s="423"/>
      <c r="ECF37" s="419"/>
      <c r="ECG37" s="419"/>
      <c r="ECH37" s="418"/>
      <c r="ECI37" s="420"/>
      <c r="ECJ37" s="421"/>
      <c r="ECK37" s="422"/>
      <c r="ECL37" s="423"/>
      <c r="ECM37" s="419"/>
      <c r="ECN37" s="419"/>
      <c r="ECO37" s="418"/>
      <c r="ECP37" s="420"/>
      <c r="ECQ37" s="421"/>
      <c r="ECR37" s="422"/>
      <c r="ECS37" s="423"/>
      <c r="ECT37" s="419"/>
      <c r="ECU37" s="419"/>
      <c r="ECV37" s="418"/>
      <c r="ECW37" s="420"/>
      <c r="ECX37" s="421"/>
      <c r="ECY37" s="422"/>
      <c r="ECZ37" s="423"/>
      <c r="EDA37" s="419"/>
      <c r="EDB37" s="419"/>
      <c r="EDC37" s="418"/>
      <c r="EDD37" s="420"/>
      <c r="EDE37" s="421"/>
      <c r="EDF37" s="422"/>
      <c r="EDG37" s="423"/>
      <c r="EDH37" s="419"/>
      <c r="EDI37" s="419"/>
      <c r="EDJ37" s="418"/>
      <c r="EDK37" s="420"/>
      <c r="EDL37" s="421"/>
      <c r="EDM37" s="422"/>
      <c r="EDN37" s="423"/>
      <c r="EDO37" s="419"/>
      <c r="EDP37" s="419"/>
      <c r="EDQ37" s="418"/>
      <c r="EDR37" s="420"/>
      <c r="EDS37" s="421"/>
      <c r="EDT37" s="422"/>
      <c r="EDU37" s="423"/>
      <c r="EDV37" s="419"/>
      <c r="EDW37" s="419"/>
      <c r="EDX37" s="418"/>
      <c r="EDY37" s="420"/>
      <c r="EDZ37" s="421"/>
      <c r="EEA37" s="422"/>
      <c r="EEB37" s="423"/>
      <c r="EEC37" s="419"/>
      <c r="EED37" s="419"/>
      <c r="EEE37" s="418"/>
      <c r="EEF37" s="420"/>
      <c r="EEG37" s="421"/>
      <c r="EEH37" s="422"/>
      <c r="EEI37" s="423"/>
      <c r="EEJ37" s="419"/>
      <c r="EEK37" s="419"/>
      <c r="EEL37" s="418"/>
      <c r="EEM37" s="420"/>
      <c r="EEN37" s="421"/>
      <c r="EEO37" s="422"/>
      <c r="EEP37" s="423"/>
      <c r="EEQ37" s="419"/>
      <c r="EER37" s="419"/>
      <c r="EES37" s="418"/>
      <c r="EET37" s="420"/>
      <c r="EEU37" s="421"/>
      <c r="EEV37" s="422"/>
      <c r="EEW37" s="423"/>
      <c r="EEX37" s="419"/>
      <c r="EEY37" s="419"/>
      <c r="EEZ37" s="418"/>
      <c r="EFA37" s="420"/>
      <c r="EFB37" s="421"/>
      <c r="EFC37" s="422"/>
      <c r="EFD37" s="423"/>
      <c r="EFE37" s="419"/>
      <c r="EFF37" s="419"/>
      <c r="EFG37" s="418"/>
      <c r="EFH37" s="420"/>
      <c r="EFI37" s="421"/>
      <c r="EFJ37" s="422"/>
      <c r="EFK37" s="423"/>
      <c r="EFL37" s="419"/>
      <c r="EFM37" s="419"/>
      <c r="EFN37" s="418"/>
      <c r="EFO37" s="420"/>
      <c r="EFP37" s="421"/>
      <c r="EFQ37" s="422"/>
      <c r="EFR37" s="423"/>
      <c r="EFS37" s="419"/>
      <c r="EFT37" s="419"/>
      <c r="EFU37" s="418"/>
      <c r="EFV37" s="420"/>
      <c r="EFW37" s="421"/>
      <c r="EFX37" s="422"/>
      <c r="EFY37" s="423"/>
      <c r="EFZ37" s="419"/>
      <c r="EGA37" s="419"/>
      <c r="EGB37" s="418"/>
      <c r="EGC37" s="420"/>
      <c r="EGD37" s="421"/>
      <c r="EGE37" s="422"/>
      <c r="EGF37" s="423"/>
      <c r="EGG37" s="419"/>
      <c r="EGH37" s="419"/>
      <c r="EGI37" s="418"/>
      <c r="EGJ37" s="420"/>
      <c r="EGK37" s="421"/>
      <c r="EGL37" s="422"/>
      <c r="EGM37" s="423"/>
      <c r="EGN37" s="419"/>
      <c r="EGO37" s="419"/>
      <c r="EGP37" s="418"/>
      <c r="EGQ37" s="420"/>
      <c r="EGR37" s="421"/>
      <c r="EGS37" s="422"/>
      <c r="EGT37" s="423"/>
      <c r="EGU37" s="419"/>
      <c r="EGV37" s="419"/>
      <c r="EGW37" s="418"/>
      <c r="EGX37" s="420"/>
      <c r="EGY37" s="421"/>
      <c r="EGZ37" s="422"/>
      <c r="EHA37" s="423"/>
      <c r="EHB37" s="419"/>
      <c r="EHC37" s="419"/>
      <c r="EHD37" s="418"/>
      <c r="EHE37" s="420"/>
      <c r="EHF37" s="421"/>
      <c r="EHG37" s="422"/>
      <c r="EHH37" s="423"/>
      <c r="EHI37" s="419"/>
      <c r="EHJ37" s="419"/>
      <c r="EHK37" s="418"/>
      <c r="EHL37" s="420"/>
      <c r="EHM37" s="421"/>
      <c r="EHN37" s="422"/>
      <c r="EHO37" s="423"/>
      <c r="EHP37" s="419"/>
      <c r="EHQ37" s="419"/>
      <c r="EHR37" s="418"/>
      <c r="EHS37" s="420"/>
      <c r="EHT37" s="421"/>
      <c r="EHU37" s="422"/>
      <c r="EHV37" s="423"/>
      <c r="EHW37" s="419"/>
      <c r="EHX37" s="419"/>
      <c r="EHY37" s="418"/>
      <c r="EHZ37" s="420"/>
      <c r="EIA37" s="421"/>
      <c r="EIB37" s="422"/>
      <c r="EIC37" s="423"/>
      <c r="EID37" s="419"/>
      <c r="EIE37" s="419"/>
      <c r="EIF37" s="418"/>
      <c r="EIG37" s="420"/>
      <c r="EIH37" s="421"/>
      <c r="EII37" s="422"/>
      <c r="EIJ37" s="423"/>
      <c r="EIK37" s="419"/>
      <c r="EIL37" s="419"/>
      <c r="EIM37" s="418"/>
      <c r="EIN37" s="420"/>
      <c r="EIO37" s="421"/>
      <c r="EIP37" s="422"/>
      <c r="EIQ37" s="423"/>
      <c r="EIR37" s="419"/>
      <c r="EIS37" s="419"/>
      <c r="EIT37" s="418"/>
      <c r="EIU37" s="420"/>
      <c r="EIV37" s="421"/>
      <c r="EIW37" s="422"/>
      <c r="EIX37" s="423"/>
      <c r="EIY37" s="419"/>
      <c r="EIZ37" s="419"/>
      <c r="EJA37" s="418"/>
      <c r="EJB37" s="420"/>
      <c r="EJC37" s="421"/>
      <c r="EJD37" s="422"/>
      <c r="EJE37" s="423"/>
      <c r="EJF37" s="419"/>
      <c r="EJG37" s="419"/>
      <c r="EJH37" s="418"/>
      <c r="EJI37" s="420"/>
      <c r="EJJ37" s="421"/>
      <c r="EJK37" s="422"/>
      <c r="EJL37" s="423"/>
      <c r="EJM37" s="419"/>
      <c r="EJN37" s="419"/>
      <c r="EJO37" s="418"/>
      <c r="EJP37" s="420"/>
      <c r="EJQ37" s="421"/>
      <c r="EJR37" s="422"/>
      <c r="EJS37" s="423"/>
      <c r="EJT37" s="419"/>
      <c r="EJU37" s="419"/>
      <c r="EJV37" s="418"/>
      <c r="EJW37" s="420"/>
      <c r="EJX37" s="421"/>
      <c r="EJY37" s="422"/>
      <c r="EJZ37" s="423"/>
      <c r="EKA37" s="419"/>
      <c r="EKB37" s="419"/>
      <c r="EKC37" s="418"/>
      <c r="EKD37" s="420"/>
      <c r="EKE37" s="421"/>
      <c r="EKF37" s="422"/>
      <c r="EKG37" s="423"/>
      <c r="EKH37" s="419"/>
      <c r="EKI37" s="419"/>
      <c r="EKJ37" s="418"/>
      <c r="EKK37" s="420"/>
      <c r="EKL37" s="421"/>
      <c r="EKM37" s="422"/>
      <c r="EKN37" s="423"/>
      <c r="EKO37" s="419"/>
      <c r="EKP37" s="419"/>
      <c r="EKQ37" s="418"/>
      <c r="EKR37" s="420"/>
      <c r="EKS37" s="421"/>
      <c r="EKT37" s="422"/>
      <c r="EKU37" s="423"/>
      <c r="EKV37" s="419"/>
      <c r="EKW37" s="419"/>
      <c r="EKX37" s="418"/>
      <c r="EKY37" s="420"/>
      <c r="EKZ37" s="421"/>
      <c r="ELA37" s="422"/>
      <c r="ELB37" s="423"/>
      <c r="ELC37" s="419"/>
      <c r="ELD37" s="419"/>
      <c r="ELE37" s="418"/>
      <c r="ELF37" s="420"/>
      <c r="ELG37" s="421"/>
      <c r="ELH37" s="422"/>
      <c r="ELI37" s="423"/>
      <c r="ELJ37" s="419"/>
      <c r="ELK37" s="419"/>
      <c r="ELL37" s="418"/>
      <c r="ELM37" s="420"/>
      <c r="ELN37" s="421"/>
      <c r="ELO37" s="422"/>
      <c r="ELP37" s="423"/>
      <c r="ELQ37" s="419"/>
      <c r="ELR37" s="419"/>
      <c r="ELS37" s="418"/>
      <c r="ELT37" s="420"/>
      <c r="ELU37" s="421"/>
      <c r="ELV37" s="422"/>
      <c r="ELW37" s="423"/>
      <c r="ELX37" s="419"/>
      <c r="ELY37" s="419"/>
      <c r="ELZ37" s="418"/>
      <c r="EMA37" s="420"/>
      <c r="EMB37" s="421"/>
      <c r="EMC37" s="422"/>
      <c r="EMD37" s="423"/>
      <c r="EME37" s="419"/>
      <c r="EMF37" s="419"/>
      <c r="EMG37" s="418"/>
      <c r="EMH37" s="420"/>
      <c r="EMI37" s="421"/>
      <c r="EMJ37" s="422"/>
      <c r="EMK37" s="423"/>
      <c r="EML37" s="419"/>
      <c r="EMM37" s="419"/>
      <c r="EMN37" s="418"/>
      <c r="EMO37" s="420"/>
      <c r="EMP37" s="421"/>
      <c r="EMQ37" s="422"/>
      <c r="EMR37" s="423"/>
      <c r="EMS37" s="419"/>
      <c r="EMT37" s="419"/>
      <c r="EMU37" s="418"/>
      <c r="EMV37" s="420"/>
      <c r="EMW37" s="421"/>
      <c r="EMX37" s="422"/>
      <c r="EMY37" s="423"/>
      <c r="EMZ37" s="419"/>
      <c r="ENA37" s="419"/>
      <c r="ENB37" s="418"/>
      <c r="ENC37" s="420"/>
      <c r="END37" s="421"/>
      <c r="ENE37" s="422"/>
      <c r="ENF37" s="423"/>
      <c r="ENG37" s="419"/>
      <c r="ENH37" s="419"/>
      <c r="ENI37" s="418"/>
      <c r="ENJ37" s="420"/>
      <c r="ENK37" s="421"/>
      <c r="ENL37" s="422"/>
      <c r="ENM37" s="423"/>
      <c r="ENN37" s="419"/>
      <c r="ENO37" s="419"/>
      <c r="ENP37" s="418"/>
      <c r="ENQ37" s="420"/>
      <c r="ENR37" s="421"/>
      <c r="ENS37" s="422"/>
      <c r="ENT37" s="423"/>
      <c r="ENU37" s="419"/>
      <c r="ENV37" s="419"/>
      <c r="ENW37" s="418"/>
      <c r="ENX37" s="420"/>
      <c r="ENY37" s="421"/>
      <c r="ENZ37" s="422"/>
      <c r="EOA37" s="423"/>
      <c r="EOB37" s="419"/>
      <c r="EOC37" s="419"/>
      <c r="EOD37" s="418"/>
      <c r="EOE37" s="420"/>
      <c r="EOF37" s="421"/>
      <c r="EOG37" s="422"/>
      <c r="EOH37" s="423"/>
      <c r="EOI37" s="419"/>
      <c r="EOJ37" s="419"/>
      <c r="EOK37" s="418"/>
      <c r="EOL37" s="420"/>
      <c r="EOM37" s="421"/>
      <c r="EON37" s="422"/>
      <c r="EOO37" s="423"/>
      <c r="EOP37" s="419"/>
      <c r="EOQ37" s="419"/>
      <c r="EOR37" s="418"/>
      <c r="EOS37" s="420"/>
      <c r="EOT37" s="421"/>
      <c r="EOU37" s="422"/>
      <c r="EOV37" s="423"/>
      <c r="EOW37" s="419"/>
      <c r="EOX37" s="419"/>
      <c r="EOY37" s="418"/>
      <c r="EOZ37" s="420"/>
      <c r="EPA37" s="421"/>
      <c r="EPB37" s="422"/>
      <c r="EPC37" s="423"/>
      <c r="EPD37" s="419"/>
      <c r="EPE37" s="419"/>
      <c r="EPF37" s="418"/>
      <c r="EPG37" s="420"/>
      <c r="EPH37" s="421"/>
      <c r="EPI37" s="422"/>
      <c r="EPJ37" s="423"/>
      <c r="EPK37" s="419"/>
      <c r="EPL37" s="419"/>
      <c r="EPM37" s="418"/>
      <c r="EPN37" s="420"/>
      <c r="EPO37" s="421"/>
      <c r="EPP37" s="422"/>
      <c r="EPQ37" s="423"/>
      <c r="EPR37" s="419"/>
      <c r="EPS37" s="419"/>
      <c r="EPT37" s="418"/>
      <c r="EPU37" s="420"/>
      <c r="EPV37" s="421"/>
      <c r="EPW37" s="422"/>
      <c r="EPX37" s="423"/>
      <c r="EPY37" s="419"/>
      <c r="EPZ37" s="419"/>
      <c r="EQA37" s="418"/>
      <c r="EQB37" s="420"/>
      <c r="EQC37" s="421"/>
      <c r="EQD37" s="422"/>
      <c r="EQE37" s="423"/>
      <c r="EQF37" s="419"/>
      <c r="EQG37" s="419"/>
      <c r="EQH37" s="418"/>
      <c r="EQI37" s="420"/>
      <c r="EQJ37" s="421"/>
      <c r="EQK37" s="422"/>
      <c r="EQL37" s="423"/>
      <c r="EQM37" s="419"/>
      <c r="EQN37" s="419"/>
      <c r="EQO37" s="418"/>
      <c r="EQP37" s="420"/>
      <c r="EQQ37" s="421"/>
      <c r="EQR37" s="422"/>
      <c r="EQS37" s="423"/>
      <c r="EQT37" s="419"/>
      <c r="EQU37" s="419"/>
      <c r="EQV37" s="418"/>
      <c r="EQW37" s="420"/>
      <c r="EQX37" s="421"/>
      <c r="EQY37" s="422"/>
      <c r="EQZ37" s="423"/>
      <c r="ERA37" s="419"/>
      <c r="ERB37" s="419"/>
      <c r="ERC37" s="418"/>
      <c r="ERD37" s="420"/>
      <c r="ERE37" s="421"/>
      <c r="ERF37" s="422"/>
      <c r="ERG37" s="423"/>
      <c r="ERH37" s="419"/>
      <c r="ERI37" s="419"/>
      <c r="ERJ37" s="418"/>
      <c r="ERK37" s="420"/>
      <c r="ERL37" s="421"/>
      <c r="ERM37" s="422"/>
      <c r="ERN37" s="423"/>
      <c r="ERO37" s="419"/>
      <c r="ERP37" s="419"/>
      <c r="ERQ37" s="418"/>
      <c r="ERR37" s="420"/>
      <c r="ERS37" s="421"/>
      <c r="ERT37" s="422"/>
      <c r="ERU37" s="423"/>
      <c r="ERV37" s="419"/>
      <c r="ERW37" s="419"/>
      <c r="ERX37" s="418"/>
      <c r="ERY37" s="420"/>
      <c r="ERZ37" s="421"/>
      <c r="ESA37" s="422"/>
      <c r="ESB37" s="423"/>
      <c r="ESC37" s="419"/>
      <c r="ESD37" s="419"/>
      <c r="ESE37" s="418"/>
      <c r="ESF37" s="420"/>
      <c r="ESG37" s="421"/>
      <c r="ESH37" s="422"/>
      <c r="ESI37" s="423"/>
      <c r="ESJ37" s="419"/>
      <c r="ESK37" s="419"/>
      <c r="ESL37" s="418"/>
      <c r="ESM37" s="420"/>
      <c r="ESN37" s="421"/>
      <c r="ESO37" s="422"/>
      <c r="ESP37" s="423"/>
      <c r="ESQ37" s="419"/>
      <c r="ESR37" s="419"/>
      <c r="ESS37" s="418"/>
      <c r="EST37" s="420"/>
      <c r="ESU37" s="421"/>
      <c r="ESV37" s="422"/>
      <c r="ESW37" s="423"/>
      <c r="ESX37" s="419"/>
      <c r="ESY37" s="419"/>
      <c r="ESZ37" s="418"/>
      <c r="ETA37" s="420"/>
      <c r="ETB37" s="421"/>
      <c r="ETC37" s="422"/>
      <c r="ETD37" s="423"/>
      <c r="ETE37" s="419"/>
      <c r="ETF37" s="419"/>
      <c r="ETG37" s="418"/>
      <c r="ETH37" s="420"/>
      <c r="ETI37" s="421"/>
      <c r="ETJ37" s="422"/>
      <c r="ETK37" s="423"/>
      <c r="ETL37" s="419"/>
      <c r="ETM37" s="419"/>
      <c r="ETN37" s="418"/>
      <c r="ETO37" s="420"/>
      <c r="ETP37" s="421"/>
      <c r="ETQ37" s="422"/>
      <c r="ETR37" s="423"/>
      <c r="ETS37" s="419"/>
      <c r="ETT37" s="419"/>
      <c r="ETU37" s="418"/>
      <c r="ETV37" s="420"/>
      <c r="ETW37" s="421"/>
      <c r="ETX37" s="422"/>
      <c r="ETY37" s="423"/>
      <c r="ETZ37" s="419"/>
      <c r="EUA37" s="419"/>
      <c r="EUB37" s="418"/>
      <c r="EUC37" s="420"/>
      <c r="EUD37" s="421"/>
      <c r="EUE37" s="422"/>
      <c r="EUF37" s="423"/>
      <c r="EUG37" s="419"/>
      <c r="EUH37" s="419"/>
      <c r="EUI37" s="418"/>
      <c r="EUJ37" s="420"/>
      <c r="EUK37" s="421"/>
      <c r="EUL37" s="422"/>
      <c r="EUM37" s="423"/>
      <c r="EUN37" s="419"/>
      <c r="EUO37" s="419"/>
      <c r="EUP37" s="418"/>
      <c r="EUQ37" s="420"/>
      <c r="EUR37" s="421"/>
      <c r="EUS37" s="422"/>
      <c r="EUT37" s="423"/>
      <c r="EUU37" s="419"/>
      <c r="EUV37" s="419"/>
      <c r="EUW37" s="418"/>
      <c r="EUX37" s="420"/>
      <c r="EUY37" s="421"/>
      <c r="EUZ37" s="422"/>
      <c r="EVA37" s="423"/>
      <c r="EVB37" s="419"/>
      <c r="EVC37" s="419"/>
      <c r="EVD37" s="418"/>
      <c r="EVE37" s="420"/>
      <c r="EVF37" s="421"/>
      <c r="EVG37" s="422"/>
      <c r="EVH37" s="423"/>
      <c r="EVI37" s="419"/>
      <c r="EVJ37" s="419"/>
      <c r="EVK37" s="418"/>
      <c r="EVL37" s="420"/>
      <c r="EVM37" s="421"/>
      <c r="EVN37" s="422"/>
      <c r="EVO37" s="423"/>
      <c r="EVP37" s="419"/>
      <c r="EVQ37" s="419"/>
      <c r="EVR37" s="418"/>
      <c r="EVS37" s="420"/>
      <c r="EVT37" s="421"/>
      <c r="EVU37" s="422"/>
      <c r="EVV37" s="423"/>
      <c r="EVW37" s="419"/>
      <c r="EVX37" s="419"/>
      <c r="EVY37" s="418"/>
      <c r="EVZ37" s="420"/>
      <c r="EWA37" s="421"/>
      <c r="EWB37" s="422"/>
      <c r="EWC37" s="423"/>
      <c r="EWD37" s="419"/>
      <c r="EWE37" s="419"/>
      <c r="EWF37" s="418"/>
      <c r="EWG37" s="420"/>
      <c r="EWH37" s="421"/>
      <c r="EWI37" s="422"/>
      <c r="EWJ37" s="423"/>
      <c r="EWK37" s="419"/>
      <c r="EWL37" s="419"/>
      <c r="EWM37" s="418"/>
      <c r="EWN37" s="420"/>
      <c r="EWO37" s="421"/>
      <c r="EWP37" s="422"/>
      <c r="EWQ37" s="423"/>
      <c r="EWR37" s="419"/>
      <c r="EWS37" s="419"/>
      <c r="EWT37" s="418"/>
      <c r="EWU37" s="420"/>
      <c r="EWV37" s="421"/>
      <c r="EWW37" s="422"/>
      <c r="EWX37" s="423"/>
      <c r="EWY37" s="419"/>
      <c r="EWZ37" s="419"/>
      <c r="EXA37" s="418"/>
      <c r="EXB37" s="420"/>
      <c r="EXC37" s="421"/>
      <c r="EXD37" s="422"/>
      <c r="EXE37" s="423"/>
      <c r="EXF37" s="419"/>
      <c r="EXG37" s="419"/>
      <c r="EXH37" s="418"/>
      <c r="EXI37" s="420"/>
      <c r="EXJ37" s="421"/>
      <c r="EXK37" s="422"/>
      <c r="EXL37" s="423"/>
      <c r="EXM37" s="419"/>
      <c r="EXN37" s="419"/>
      <c r="EXO37" s="418"/>
      <c r="EXP37" s="420"/>
      <c r="EXQ37" s="421"/>
      <c r="EXR37" s="422"/>
      <c r="EXS37" s="423"/>
      <c r="EXT37" s="419"/>
      <c r="EXU37" s="419"/>
      <c r="EXV37" s="418"/>
      <c r="EXW37" s="420"/>
      <c r="EXX37" s="421"/>
      <c r="EXY37" s="422"/>
      <c r="EXZ37" s="423"/>
      <c r="EYA37" s="419"/>
      <c r="EYB37" s="419"/>
      <c r="EYC37" s="418"/>
      <c r="EYD37" s="420"/>
      <c r="EYE37" s="421"/>
      <c r="EYF37" s="422"/>
      <c r="EYG37" s="423"/>
      <c r="EYH37" s="419"/>
      <c r="EYI37" s="419"/>
      <c r="EYJ37" s="418"/>
      <c r="EYK37" s="420"/>
      <c r="EYL37" s="421"/>
      <c r="EYM37" s="422"/>
      <c r="EYN37" s="423"/>
      <c r="EYO37" s="419"/>
      <c r="EYP37" s="419"/>
      <c r="EYQ37" s="418"/>
      <c r="EYR37" s="420"/>
      <c r="EYS37" s="421"/>
      <c r="EYT37" s="422"/>
      <c r="EYU37" s="423"/>
      <c r="EYV37" s="419"/>
      <c r="EYW37" s="419"/>
      <c r="EYX37" s="418"/>
      <c r="EYY37" s="420"/>
      <c r="EYZ37" s="421"/>
      <c r="EZA37" s="422"/>
      <c r="EZB37" s="423"/>
      <c r="EZC37" s="419"/>
      <c r="EZD37" s="419"/>
      <c r="EZE37" s="418"/>
      <c r="EZF37" s="420"/>
      <c r="EZG37" s="421"/>
      <c r="EZH37" s="422"/>
      <c r="EZI37" s="423"/>
      <c r="EZJ37" s="419"/>
      <c r="EZK37" s="419"/>
      <c r="EZL37" s="418"/>
      <c r="EZM37" s="420"/>
      <c r="EZN37" s="421"/>
      <c r="EZO37" s="422"/>
      <c r="EZP37" s="423"/>
      <c r="EZQ37" s="419"/>
      <c r="EZR37" s="419"/>
      <c r="EZS37" s="418"/>
      <c r="EZT37" s="420"/>
      <c r="EZU37" s="421"/>
      <c r="EZV37" s="422"/>
      <c r="EZW37" s="423"/>
      <c r="EZX37" s="419"/>
      <c r="EZY37" s="419"/>
      <c r="EZZ37" s="418"/>
      <c r="FAA37" s="420"/>
      <c r="FAB37" s="421"/>
      <c r="FAC37" s="422"/>
      <c r="FAD37" s="423"/>
      <c r="FAE37" s="419"/>
      <c r="FAF37" s="419"/>
      <c r="FAG37" s="418"/>
      <c r="FAH37" s="420"/>
      <c r="FAI37" s="421"/>
      <c r="FAJ37" s="422"/>
      <c r="FAK37" s="423"/>
      <c r="FAL37" s="419"/>
      <c r="FAM37" s="419"/>
      <c r="FAN37" s="418"/>
      <c r="FAO37" s="420"/>
      <c r="FAP37" s="421"/>
      <c r="FAQ37" s="422"/>
      <c r="FAR37" s="423"/>
      <c r="FAS37" s="419"/>
      <c r="FAT37" s="419"/>
      <c r="FAU37" s="418"/>
      <c r="FAV37" s="420"/>
      <c r="FAW37" s="421"/>
      <c r="FAX37" s="422"/>
      <c r="FAY37" s="423"/>
      <c r="FAZ37" s="419"/>
      <c r="FBA37" s="419"/>
      <c r="FBB37" s="418"/>
      <c r="FBC37" s="420"/>
      <c r="FBD37" s="421"/>
      <c r="FBE37" s="422"/>
      <c r="FBF37" s="423"/>
      <c r="FBG37" s="419"/>
      <c r="FBH37" s="419"/>
      <c r="FBI37" s="418"/>
      <c r="FBJ37" s="420"/>
      <c r="FBK37" s="421"/>
      <c r="FBL37" s="422"/>
      <c r="FBM37" s="423"/>
      <c r="FBN37" s="419"/>
      <c r="FBO37" s="419"/>
      <c r="FBP37" s="418"/>
      <c r="FBQ37" s="420"/>
      <c r="FBR37" s="421"/>
      <c r="FBS37" s="422"/>
      <c r="FBT37" s="423"/>
      <c r="FBU37" s="419"/>
      <c r="FBV37" s="419"/>
      <c r="FBW37" s="418"/>
      <c r="FBX37" s="420"/>
      <c r="FBY37" s="421"/>
      <c r="FBZ37" s="422"/>
      <c r="FCA37" s="423"/>
      <c r="FCB37" s="419"/>
      <c r="FCC37" s="419"/>
      <c r="FCD37" s="418"/>
      <c r="FCE37" s="420"/>
      <c r="FCF37" s="421"/>
      <c r="FCG37" s="422"/>
      <c r="FCH37" s="423"/>
      <c r="FCI37" s="419"/>
      <c r="FCJ37" s="419"/>
      <c r="FCK37" s="418"/>
      <c r="FCL37" s="420"/>
      <c r="FCM37" s="421"/>
      <c r="FCN37" s="422"/>
      <c r="FCO37" s="423"/>
      <c r="FCP37" s="419"/>
      <c r="FCQ37" s="419"/>
      <c r="FCR37" s="418"/>
      <c r="FCS37" s="420"/>
      <c r="FCT37" s="421"/>
      <c r="FCU37" s="422"/>
      <c r="FCV37" s="423"/>
      <c r="FCW37" s="419"/>
      <c r="FCX37" s="419"/>
      <c r="FCY37" s="418"/>
      <c r="FCZ37" s="420"/>
      <c r="FDA37" s="421"/>
      <c r="FDB37" s="422"/>
      <c r="FDC37" s="423"/>
      <c r="FDD37" s="419"/>
      <c r="FDE37" s="419"/>
      <c r="FDF37" s="418"/>
      <c r="FDG37" s="420"/>
      <c r="FDH37" s="421"/>
      <c r="FDI37" s="422"/>
      <c r="FDJ37" s="423"/>
      <c r="FDK37" s="419"/>
      <c r="FDL37" s="419"/>
      <c r="FDM37" s="418"/>
      <c r="FDN37" s="420"/>
      <c r="FDO37" s="421"/>
      <c r="FDP37" s="422"/>
      <c r="FDQ37" s="423"/>
      <c r="FDR37" s="419"/>
      <c r="FDS37" s="419"/>
      <c r="FDT37" s="418"/>
      <c r="FDU37" s="420"/>
      <c r="FDV37" s="421"/>
      <c r="FDW37" s="422"/>
      <c r="FDX37" s="423"/>
      <c r="FDY37" s="419"/>
      <c r="FDZ37" s="419"/>
      <c r="FEA37" s="418"/>
      <c r="FEB37" s="420"/>
      <c r="FEC37" s="421"/>
      <c r="FED37" s="422"/>
      <c r="FEE37" s="423"/>
      <c r="FEF37" s="419"/>
      <c r="FEG37" s="419"/>
      <c r="FEH37" s="418"/>
      <c r="FEI37" s="420"/>
      <c r="FEJ37" s="421"/>
      <c r="FEK37" s="422"/>
      <c r="FEL37" s="423"/>
      <c r="FEM37" s="419"/>
      <c r="FEN37" s="419"/>
      <c r="FEO37" s="418"/>
      <c r="FEP37" s="420"/>
      <c r="FEQ37" s="421"/>
      <c r="FER37" s="422"/>
      <c r="FES37" s="423"/>
      <c r="FET37" s="419"/>
      <c r="FEU37" s="419"/>
      <c r="FEV37" s="418"/>
      <c r="FEW37" s="420"/>
      <c r="FEX37" s="421"/>
      <c r="FEY37" s="422"/>
      <c r="FEZ37" s="423"/>
      <c r="FFA37" s="419"/>
      <c r="FFB37" s="419"/>
      <c r="FFC37" s="418"/>
      <c r="FFD37" s="420"/>
      <c r="FFE37" s="421"/>
      <c r="FFF37" s="422"/>
      <c r="FFG37" s="423"/>
      <c r="FFH37" s="419"/>
      <c r="FFI37" s="419"/>
      <c r="FFJ37" s="418"/>
      <c r="FFK37" s="420"/>
      <c r="FFL37" s="421"/>
      <c r="FFM37" s="422"/>
      <c r="FFN37" s="423"/>
      <c r="FFO37" s="419"/>
      <c r="FFP37" s="419"/>
      <c r="FFQ37" s="418"/>
      <c r="FFR37" s="420"/>
      <c r="FFS37" s="421"/>
      <c r="FFT37" s="422"/>
      <c r="FFU37" s="423"/>
      <c r="FFV37" s="419"/>
      <c r="FFW37" s="419"/>
      <c r="FFX37" s="418"/>
      <c r="FFY37" s="420"/>
      <c r="FFZ37" s="421"/>
      <c r="FGA37" s="422"/>
      <c r="FGB37" s="423"/>
      <c r="FGC37" s="419"/>
      <c r="FGD37" s="419"/>
      <c r="FGE37" s="418"/>
      <c r="FGF37" s="420"/>
      <c r="FGG37" s="421"/>
      <c r="FGH37" s="422"/>
      <c r="FGI37" s="423"/>
      <c r="FGJ37" s="419"/>
      <c r="FGK37" s="419"/>
      <c r="FGL37" s="418"/>
      <c r="FGM37" s="420"/>
      <c r="FGN37" s="421"/>
      <c r="FGO37" s="422"/>
      <c r="FGP37" s="423"/>
      <c r="FGQ37" s="419"/>
      <c r="FGR37" s="419"/>
      <c r="FGS37" s="418"/>
      <c r="FGT37" s="420"/>
      <c r="FGU37" s="421"/>
      <c r="FGV37" s="422"/>
      <c r="FGW37" s="423"/>
      <c r="FGX37" s="419"/>
      <c r="FGY37" s="419"/>
      <c r="FGZ37" s="418"/>
      <c r="FHA37" s="420"/>
      <c r="FHB37" s="421"/>
      <c r="FHC37" s="422"/>
      <c r="FHD37" s="423"/>
      <c r="FHE37" s="419"/>
      <c r="FHF37" s="419"/>
      <c r="FHG37" s="418"/>
      <c r="FHH37" s="420"/>
      <c r="FHI37" s="421"/>
      <c r="FHJ37" s="422"/>
      <c r="FHK37" s="423"/>
      <c r="FHL37" s="419"/>
      <c r="FHM37" s="419"/>
      <c r="FHN37" s="418"/>
      <c r="FHO37" s="420"/>
      <c r="FHP37" s="421"/>
      <c r="FHQ37" s="422"/>
      <c r="FHR37" s="423"/>
      <c r="FHS37" s="419"/>
      <c r="FHT37" s="419"/>
      <c r="FHU37" s="418"/>
      <c r="FHV37" s="420"/>
      <c r="FHW37" s="421"/>
      <c r="FHX37" s="422"/>
      <c r="FHY37" s="423"/>
      <c r="FHZ37" s="419"/>
      <c r="FIA37" s="419"/>
      <c r="FIB37" s="418"/>
      <c r="FIC37" s="420"/>
      <c r="FID37" s="421"/>
      <c r="FIE37" s="422"/>
      <c r="FIF37" s="423"/>
      <c r="FIG37" s="419"/>
      <c r="FIH37" s="419"/>
      <c r="FII37" s="418"/>
      <c r="FIJ37" s="420"/>
      <c r="FIK37" s="421"/>
      <c r="FIL37" s="422"/>
      <c r="FIM37" s="423"/>
      <c r="FIN37" s="419"/>
      <c r="FIO37" s="419"/>
      <c r="FIP37" s="418"/>
      <c r="FIQ37" s="420"/>
      <c r="FIR37" s="421"/>
      <c r="FIS37" s="422"/>
      <c r="FIT37" s="423"/>
      <c r="FIU37" s="419"/>
      <c r="FIV37" s="419"/>
      <c r="FIW37" s="418"/>
      <c r="FIX37" s="420"/>
      <c r="FIY37" s="421"/>
      <c r="FIZ37" s="422"/>
      <c r="FJA37" s="423"/>
      <c r="FJB37" s="419"/>
      <c r="FJC37" s="419"/>
      <c r="FJD37" s="418"/>
      <c r="FJE37" s="420"/>
      <c r="FJF37" s="421"/>
      <c r="FJG37" s="422"/>
      <c r="FJH37" s="423"/>
      <c r="FJI37" s="419"/>
      <c r="FJJ37" s="419"/>
      <c r="FJK37" s="418"/>
      <c r="FJL37" s="420"/>
      <c r="FJM37" s="421"/>
      <c r="FJN37" s="422"/>
      <c r="FJO37" s="423"/>
      <c r="FJP37" s="419"/>
      <c r="FJQ37" s="419"/>
      <c r="FJR37" s="418"/>
      <c r="FJS37" s="420"/>
      <c r="FJT37" s="421"/>
      <c r="FJU37" s="422"/>
      <c r="FJV37" s="423"/>
      <c r="FJW37" s="419"/>
      <c r="FJX37" s="419"/>
      <c r="FJY37" s="418"/>
      <c r="FJZ37" s="420"/>
      <c r="FKA37" s="421"/>
      <c r="FKB37" s="422"/>
      <c r="FKC37" s="423"/>
      <c r="FKD37" s="419"/>
      <c r="FKE37" s="419"/>
      <c r="FKF37" s="418"/>
      <c r="FKG37" s="420"/>
      <c r="FKH37" s="421"/>
      <c r="FKI37" s="422"/>
      <c r="FKJ37" s="423"/>
      <c r="FKK37" s="419"/>
      <c r="FKL37" s="419"/>
      <c r="FKM37" s="418"/>
      <c r="FKN37" s="420"/>
      <c r="FKO37" s="421"/>
      <c r="FKP37" s="422"/>
      <c r="FKQ37" s="423"/>
      <c r="FKR37" s="419"/>
      <c r="FKS37" s="419"/>
      <c r="FKT37" s="418"/>
      <c r="FKU37" s="420"/>
      <c r="FKV37" s="421"/>
      <c r="FKW37" s="422"/>
      <c r="FKX37" s="423"/>
      <c r="FKY37" s="419"/>
      <c r="FKZ37" s="419"/>
      <c r="FLA37" s="418"/>
      <c r="FLB37" s="420"/>
      <c r="FLC37" s="421"/>
      <c r="FLD37" s="422"/>
      <c r="FLE37" s="423"/>
      <c r="FLF37" s="419"/>
      <c r="FLG37" s="419"/>
      <c r="FLH37" s="418"/>
      <c r="FLI37" s="420"/>
      <c r="FLJ37" s="421"/>
      <c r="FLK37" s="422"/>
      <c r="FLL37" s="423"/>
      <c r="FLM37" s="419"/>
      <c r="FLN37" s="419"/>
      <c r="FLO37" s="418"/>
      <c r="FLP37" s="420"/>
      <c r="FLQ37" s="421"/>
      <c r="FLR37" s="422"/>
      <c r="FLS37" s="423"/>
      <c r="FLT37" s="419"/>
      <c r="FLU37" s="419"/>
      <c r="FLV37" s="418"/>
      <c r="FLW37" s="420"/>
      <c r="FLX37" s="421"/>
      <c r="FLY37" s="422"/>
      <c r="FLZ37" s="423"/>
      <c r="FMA37" s="419"/>
      <c r="FMB37" s="419"/>
      <c r="FMC37" s="418"/>
      <c r="FMD37" s="420"/>
      <c r="FME37" s="421"/>
      <c r="FMF37" s="422"/>
      <c r="FMG37" s="423"/>
      <c r="FMH37" s="419"/>
      <c r="FMI37" s="419"/>
      <c r="FMJ37" s="418"/>
      <c r="FMK37" s="420"/>
      <c r="FML37" s="421"/>
      <c r="FMM37" s="422"/>
      <c r="FMN37" s="423"/>
      <c r="FMO37" s="419"/>
      <c r="FMP37" s="419"/>
      <c r="FMQ37" s="418"/>
      <c r="FMR37" s="420"/>
      <c r="FMS37" s="421"/>
      <c r="FMT37" s="422"/>
      <c r="FMU37" s="423"/>
      <c r="FMV37" s="419"/>
      <c r="FMW37" s="419"/>
      <c r="FMX37" s="418"/>
      <c r="FMY37" s="420"/>
      <c r="FMZ37" s="421"/>
      <c r="FNA37" s="422"/>
      <c r="FNB37" s="423"/>
      <c r="FNC37" s="419"/>
      <c r="FND37" s="419"/>
      <c r="FNE37" s="418"/>
      <c r="FNF37" s="420"/>
      <c r="FNG37" s="421"/>
      <c r="FNH37" s="422"/>
      <c r="FNI37" s="423"/>
      <c r="FNJ37" s="419"/>
      <c r="FNK37" s="419"/>
      <c r="FNL37" s="418"/>
      <c r="FNM37" s="420"/>
      <c r="FNN37" s="421"/>
      <c r="FNO37" s="422"/>
      <c r="FNP37" s="423"/>
      <c r="FNQ37" s="419"/>
      <c r="FNR37" s="419"/>
      <c r="FNS37" s="418"/>
      <c r="FNT37" s="420"/>
      <c r="FNU37" s="421"/>
      <c r="FNV37" s="422"/>
      <c r="FNW37" s="423"/>
      <c r="FNX37" s="419"/>
      <c r="FNY37" s="419"/>
      <c r="FNZ37" s="418"/>
      <c r="FOA37" s="420"/>
      <c r="FOB37" s="421"/>
      <c r="FOC37" s="422"/>
      <c r="FOD37" s="423"/>
      <c r="FOE37" s="419"/>
      <c r="FOF37" s="419"/>
      <c r="FOG37" s="418"/>
      <c r="FOH37" s="420"/>
      <c r="FOI37" s="421"/>
      <c r="FOJ37" s="422"/>
      <c r="FOK37" s="423"/>
      <c r="FOL37" s="419"/>
      <c r="FOM37" s="419"/>
      <c r="FON37" s="418"/>
      <c r="FOO37" s="420"/>
      <c r="FOP37" s="421"/>
      <c r="FOQ37" s="422"/>
      <c r="FOR37" s="423"/>
      <c r="FOS37" s="419"/>
      <c r="FOT37" s="419"/>
      <c r="FOU37" s="418"/>
      <c r="FOV37" s="420"/>
      <c r="FOW37" s="421"/>
      <c r="FOX37" s="422"/>
      <c r="FOY37" s="423"/>
      <c r="FOZ37" s="419"/>
      <c r="FPA37" s="419"/>
      <c r="FPB37" s="418"/>
      <c r="FPC37" s="420"/>
      <c r="FPD37" s="421"/>
      <c r="FPE37" s="422"/>
      <c r="FPF37" s="423"/>
      <c r="FPG37" s="419"/>
      <c r="FPH37" s="419"/>
      <c r="FPI37" s="418"/>
      <c r="FPJ37" s="420"/>
      <c r="FPK37" s="421"/>
      <c r="FPL37" s="422"/>
      <c r="FPM37" s="423"/>
      <c r="FPN37" s="419"/>
      <c r="FPO37" s="419"/>
      <c r="FPP37" s="418"/>
      <c r="FPQ37" s="420"/>
      <c r="FPR37" s="421"/>
      <c r="FPS37" s="422"/>
      <c r="FPT37" s="423"/>
      <c r="FPU37" s="419"/>
      <c r="FPV37" s="419"/>
      <c r="FPW37" s="418"/>
      <c r="FPX37" s="420"/>
      <c r="FPY37" s="421"/>
      <c r="FPZ37" s="422"/>
      <c r="FQA37" s="423"/>
      <c r="FQB37" s="419"/>
      <c r="FQC37" s="419"/>
      <c r="FQD37" s="418"/>
      <c r="FQE37" s="420"/>
      <c r="FQF37" s="421"/>
      <c r="FQG37" s="422"/>
      <c r="FQH37" s="423"/>
      <c r="FQI37" s="419"/>
      <c r="FQJ37" s="419"/>
      <c r="FQK37" s="418"/>
      <c r="FQL37" s="420"/>
      <c r="FQM37" s="421"/>
      <c r="FQN37" s="422"/>
      <c r="FQO37" s="423"/>
      <c r="FQP37" s="419"/>
      <c r="FQQ37" s="419"/>
      <c r="FQR37" s="418"/>
      <c r="FQS37" s="420"/>
      <c r="FQT37" s="421"/>
      <c r="FQU37" s="422"/>
      <c r="FQV37" s="423"/>
      <c r="FQW37" s="419"/>
      <c r="FQX37" s="419"/>
      <c r="FQY37" s="418"/>
      <c r="FQZ37" s="420"/>
      <c r="FRA37" s="421"/>
      <c r="FRB37" s="422"/>
      <c r="FRC37" s="423"/>
      <c r="FRD37" s="419"/>
      <c r="FRE37" s="419"/>
      <c r="FRF37" s="418"/>
      <c r="FRG37" s="420"/>
      <c r="FRH37" s="421"/>
      <c r="FRI37" s="422"/>
      <c r="FRJ37" s="423"/>
      <c r="FRK37" s="419"/>
      <c r="FRL37" s="419"/>
      <c r="FRM37" s="418"/>
      <c r="FRN37" s="420"/>
      <c r="FRO37" s="421"/>
      <c r="FRP37" s="422"/>
      <c r="FRQ37" s="423"/>
      <c r="FRR37" s="419"/>
      <c r="FRS37" s="419"/>
      <c r="FRT37" s="418"/>
      <c r="FRU37" s="420"/>
      <c r="FRV37" s="421"/>
      <c r="FRW37" s="422"/>
      <c r="FRX37" s="423"/>
      <c r="FRY37" s="419"/>
      <c r="FRZ37" s="419"/>
      <c r="FSA37" s="418"/>
      <c r="FSB37" s="420"/>
      <c r="FSC37" s="421"/>
      <c r="FSD37" s="422"/>
      <c r="FSE37" s="423"/>
      <c r="FSF37" s="419"/>
      <c r="FSG37" s="419"/>
      <c r="FSH37" s="418"/>
      <c r="FSI37" s="420"/>
      <c r="FSJ37" s="421"/>
      <c r="FSK37" s="422"/>
      <c r="FSL37" s="423"/>
      <c r="FSM37" s="419"/>
      <c r="FSN37" s="419"/>
      <c r="FSO37" s="418"/>
      <c r="FSP37" s="420"/>
      <c r="FSQ37" s="421"/>
      <c r="FSR37" s="422"/>
      <c r="FSS37" s="423"/>
      <c r="FST37" s="419"/>
      <c r="FSU37" s="419"/>
      <c r="FSV37" s="418"/>
      <c r="FSW37" s="420"/>
      <c r="FSX37" s="421"/>
      <c r="FSY37" s="422"/>
      <c r="FSZ37" s="423"/>
      <c r="FTA37" s="419"/>
      <c r="FTB37" s="419"/>
      <c r="FTC37" s="418"/>
      <c r="FTD37" s="420"/>
      <c r="FTE37" s="421"/>
      <c r="FTF37" s="422"/>
      <c r="FTG37" s="423"/>
      <c r="FTH37" s="419"/>
      <c r="FTI37" s="419"/>
      <c r="FTJ37" s="418"/>
      <c r="FTK37" s="420"/>
      <c r="FTL37" s="421"/>
      <c r="FTM37" s="422"/>
      <c r="FTN37" s="423"/>
      <c r="FTO37" s="419"/>
      <c r="FTP37" s="419"/>
      <c r="FTQ37" s="418"/>
      <c r="FTR37" s="420"/>
      <c r="FTS37" s="421"/>
      <c r="FTT37" s="422"/>
      <c r="FTU37" s="423"/>
      <c r="FTV37" s="419"/>
      <c r="FTW37" s="419"/>
      <c r="FTX37" s="418"/>
      <c r="FTY37" s="420"/>
      <c r="FTZ37" s="421"/>
      <c r="FUA37" s="422"/>
      <c r="FUB37" s="423"/>
      <c r="FUC37" s="419"/>
      <c r="FUD37" s="419"/>
      <c r="FUE37" s="418"/>
      <c r="FUF37" s="420"/>
      <c r="FUG37" s="421"/>
      <c r="FUH37" s="422"/>
      <c r="FUI37" s="423"/>
      <c r="FUJ37" s="419"/>
      <c r="FUK37" s="419"/>
      <c r="FUL37" s="418"/>
      <c r="FUM37" s="420"/>
      <c r="FUN37" s="421"/>
      <c r="FUO37" s="422"/>
      <c r="FUP37" s="423"/>
      <c r="FUQ37" s="419"/>
      <c r="FUR37" s="419"/>
      <c r="FUS37" s="418"/>
      <c r="FUT37" s="420"/>
      <c r="FUU37" s="421"/>
      <c r="FUV37" s="422"/>
      <c r="FUW37" s="423"/>
      <c r="FUX37" s="419"/>
      <c r="FUY37" s="419"/>
      <c r="FUZ37" s="418"/>
      <c r="FVA37" s="420"/>
      <c r="FVB37" s="421"/>
      <c r="FVC37" s="422"/>
      <c r="FVD37" s="423"/>
      <c r="FVE37" s="419"/>
      <c r="FVF37" s="419"/>
      <c r="FVG37" s="418"/>
      <c r="FVH37" s="420"/>
      <c r="FVI37" s="421"/>
      <c r="FVJ37" s="422"/>
      <c r="FVK37" s="423"/>
      <c r="FVL37" s="419"/>
      <c r="FVM37" s="419"/>
      <c r="FVN37" s="418"/>
      <c r="FVO37" s="420"/>
      <c r="FVP37" s="421"/>
      <c r="FVQ37" s="422"/>
      <c r="FVR37" s="423"/>
      <c r="FVS37" s="419"/>
      <c r="FVT37" s="419"/>
      <c r="FVU37" s="418"/>
      <c r="FVV37" s="420"/>
      <c r="FVW37" s="421"/>
      <c r="FVX37" s="422"/>
      <c r="FVY37" s="423"/>
      <c r="FVZ37" s="419"/>
      <c r="FWA37" s="419"/>
      <c r="FWB37" s="418"/>
      <c r="FWC37" s="420"/>
      <c r="FWD37" s="421"/>
      <c r="FWE37" s="422"/>
      <c r="FWF37" s="423"/>
      <c r="FWG37" s="419"/>
      <c r="FWH37" s="419"/>
      <c r="FWI37" s="418"/>
      <c r="FWJ37" s="420"/>
      <c r="FWK37" s="421"/>
      <c r="FWL37" s="422"/>
      <c r="FWM37" s="423"/>
      <c r="FWN37" s="419"/>
      <c r="FWO37" s="419"/>
      <c r="FWP37" s="418"/>
      <c r="FWQ37" s="420"/>
      <c r="FWR37" s="421"/>
      <c r="FWS37" s="422"/>
      <c r="FWT37" s="423"/>
      <c r="FWU37" s="419"/>
      <c r="FWV37" s="419"/>
      <c r="FWW37" s="418"/>
      <c r="FWX37" s="420"/>
      <c r="FWY37" s="421"/>
      <c r="FWZ37" s="422"/>
      <c r="FXA37" s="423"/>
      <c r="FXB37" s="419"/>
      <c r="FXC37" s="419"/>
      <c r="FXD37" s="418"/>
      <c r="FXE37" s="420"/>
      <c r="FXF37" s="421"/>
      <c r="FXG37" s="422"/>
      <c r="FXH37" s="423"/>
      <c r="FXI37" s="419"/>
      <c r="FXJ37" s="419"/>
      <c r="FXK37" s="418"/>
      <c r="FXL37" s="420"/>
      <c r="FXM37" s="421"/>
      <c r="FXN37" s="422"/>
      <c r="FXO37" s="423"/>
      <c r="FXP37" s="419"/>
      <c r="FXQ37" s="419"/>
      <c r="FXR37" s="418"/>
      <c r="FXS37" s="420"/>
      <c r="FXT37" s="421"/>
      <c r="FXU37" s="422"/>
      <c r="FXV37" s="423"/>
      <c r="FXW37" s="419"/>
      <c r="FXX37" s="419"/>
      <c r="FXY37" s="418"/>
      <c r="FXZ37" s="420"/>
      <c r="FYA37" s="421"/>
      <c r="FYB37" s="422"/>
      <c r="FYC37" s="423"/>
      <c r="FYD37" s="419"/>
      <c r="FYE37" s="419"/>
      <c r="FYF37" s="418"/>
      <c r="FYG37" s="420"/>
      <c r="FYH37" s="421"/>
      <c r="FYI37" s="422"/>
      <c r="FYJ37" s="423"/>
      <c r="FYK37" s="419"/>
      <c r="FYL37" s="419"/>
      <c r="FYM37" s="418"/>
      <c r="FYN37" s="420"/>
      <c r="FYO37" s="421"/>
      <c r="FYP37" s="422"/>
      <c r="FYQ37" s="423"/>
      <c r="FYR37" s="419"/>
      <c r="FYS37" s="419"/>
      <c r="FYT37" s="418"/>
      <c r="FYU37" s="420"/>
      <c r="FYV37" s="421"/>
      <c r="FYW37" s="422"/>
      <c r="FYX37" s="423"/>
      <c r="FYY37" s="419"/>
      <c r="FYZ37" s="419"/>
      <c r="FZA37" s="418"/>
      <c r="FZB37" s="420"/>
      <c r="FZC37" s="421"/>
      <c r="FZD37" s="422"/>
      <c r="FZE37" s="423"/>
      <c r="FZF37" s="419"/>
      <c r="FZG37" s="419"/>
      <c r="FZH37" s="418"/>
      <c r="FZI37" s="420"/>
      <c r="FZJ37" s="421"/>
      <c r="FZK37" s="422"/>
      <c r="FZL37" s="423"/>
      <c r="FZM37" s="419"/>
      <c r="FZN37" s="419"/>
      <c r="FZO37" s="418"/>
      <c r="FZP37" s="420"/>
      <c r="FZQ37" s="421"/>
      <c r="FZR37" s="422"/>
      <c r="FZS37" s="423"/>
      <c r="FZT37" s="419"/>
      <c r="FZU37" s="419"/>
      <c r="FZV37" s="418"/>
      <c r="FZW37" s="420"/>
      <c r="FZX37" s="421"/>
      <c r="FZY37" s="422"/>
      <c r="FZZ37" s="423"/>
      <c r="GAA37" s="419"/>
      <c r="GAB37" s="419"/>
      <c r="GAC37" s="418"/>
      <c r="GAD37" s="420"/>
      <c r="GAE37" s="421"/>
      <c r="GAF37" s="422"/>
      <c r="GAG37" s="423"/>
      <c r="GAH37" s="419"/>
      <c r="GAI37" s="419"/>
      <c r="GAJ37" s="418"/>
      <c r="GAK37" s="420"/>
      <c r="GAL37" s="421"/>
      <c r="GAM37" s="422"/>
      <c r="GAN37" s="423"/>
      <c r="GAO37" s="419"/>
      <c r="GAP37" s="419"/>
      <c r="GAQ37" s="418"/>
      <c r="GAR37" s="420"/>
      <c r="GAS37" s="421"/>
      <c r="GAT37" s="422"/>
      <c r="GAU37" s="423"/>
      <c r="GAV37" s="419"/>
      <c r="GAW37" s="419"/>
      <c r="GAX37" s="418"/>
      <c r="GAY37" s="420"/>
      <c r="GAZ37" s="421"/>
      <c r="GBA37" s="422"/>
      <c r="GBB37" s="423"/>
      <c r="GBC37" s="419"/>
      <c r="GBD37" s="419"/>
      <c r="GBE37" s="418"/>
      <c r="GBF37" s="420"/>
      <c r="GBG37" s="421"/>
      <c r="GBH37" s="422"/>
      <c r="GBI37" s="423"/>
      <c r="GBJ37" s="419"/>
      <c r="GBK37" s="419"/>
      <c r="GBL37" s="418"/>
      <c r="GBM37" s="420"/>
      <c r="GBN37" s="421"/>
      <c r="GBO37" s="422"/>
      <c r="GBP37" s="423"/>
      <c r="GBQ37" s="419"/>
      <c r="GBR37" s="419"/>
      <c r="GBS37" s="418"/>
      <c r="GBT37" s="420"/>
      <c r="GBU37" s="421"/>
      <c r="GBV37" s="422"/>
      <c r="GBW37" s="423"/>
      <c r="GBX37" s="419"/>
      <c r="GBY37" s="419"/>
      <c r="GBZ37" s="418"/>
      <c r="GCA37" s="420"/>
      <c r="GCB37" s="421"/>
      <c r="GCC37" s="422"/>
      <c r="GCD37" s="423"/>
      <c r="GCE37" s="419"/>
      <c r="GCF37" s="419"/>
      <c r="GCG37" s="418"/>
      <c r="GCH37" s="420"/>
      <c r="GCI37" s="421"/>
      <c r="GCJ37" s="422"/>
      <c r="GCK37" s="423"/>
      <c r="GCL37" s="419"/>
      <c r="GCM37" s="419"/>
      <c r="GCN37" s="418"/>
      <c r="GCO37" s="420"/>
      <c r="GCP37" s="421"/>
      <c r="GCQ37" s="422"/>
      <c r="GCR37" s="423"/>
      <c r="GCS37" s="419"/>
      <c r="GCT37" s="419"/>
      <c r="GCU37" s="418"/>
      <c r="GCV37" s="420"/>
      <c r="GCW37" s="421"/>
      <c r="GCX37" s="422"/>
      <c r="GCY37" s="423"/>
      <c r="GCZ37" s="419"/>
      <c r="GDA37" s="419"/>
      <c r="GDB37" s="418"/>
      <c r="GDC37" s="420"/>
      <c r="GDD37" s="421"/>
      <c r="GDE37" s="422"/>
      <c r="GDF37" s="423"/>
      <c r="GDG37" s="419"/>
      <c r="GDH37" s="419"/>
      <c r="GDI37" s="418"/>
      <c r="GDJ37" s="420"/>
      <c r="GDK37" s="421"/>
      <c r="GDL37" s="422"/>
      <c r="GDM37" s="423"/>
      <c r="GDN37" s="419"/>
      <c r="GDO37" s="419"/>
      <c r="GDP37" s="418"/>
      <c r="GDQ37" s="420"/>
      <c r="GDR37" s="421"/>
      <c r="GDS37" s="422"/>
      <c r="GDT37" s="423"/>
      <c r="GDU37" s="419"/>
      <c r="GDV37" s="419"/>
      <c r="GDW37" s="418"/>
      <c r="GDX37" s="420"/>
      <c r="GDY37" s="421"/>
      <c r="GDZ37" s="422"/>
      <c r="GEA37" s="423"/>
      <c r="GEB37" s="419"/>
      <c r="GEC37" s="419"/>
      <c r="GED37" s="418"/>
      <c r="GEE37" s="420"/>
      <c r="GEF37" s="421"/>
      <c r="GEG37" s="422"/>
      <c r="GEH37" s="423"/>
      <c r="GEI37" s="419"/>
      <c r="GEJ37" s="419"/>
      <c r="GEK37" s="418"/>
      <c r="GEL37" s="420"/>
      <c r="GEM37" s="421"/>
      <c r="GEN37" s="422"/>
      <c r="GEO37" s="423"/>
      <c r="GEP37" s="419"/>
      <c r="GEQ37" s="419"/>
      <c r="GER37" s="418"/>
      <c r="GES37" s="420"/>
      <c r="GET37" s="421"/>
      <c r="GEU37" s="422"/>
      <c r="GEV37" s="423"/>
      <c r="GEW37" s="419"/>
      <c r="GEX37" s="419"/>
      <c r="GEY37" s="418"/>
      <c r="GEZ37" s="420"/>
      <c r="GFA37" s="421"/>
      <c r="GFB37" s="422"/>
      <c r="GFC37" s="423"/>
      <c r="GFD37" s="419"/>
      <c r="GFE37" s="419"/>
      <c r="GFF37" s="418"/>
      <c r="GFG37" s="420"/>
      <c r="GFH37" s="421"/>
      <c r="GFI37" s="422"/>
      <c r="GFJ37" s="423"/>
      <c r="GFK37" s="419"/>
      <c r="GFL37" s="419"/>
      <c r="GFM37" s="418"/>
      <c r="GFN37" s="420"/>
      <c r="GFO37" s="421"/>
      <c r="GFP37" s="422"/>
      <c r="GFQ37" s="423"/>
      <c r="GFR37" s="419"/>
      <c r="GFS37" s="419"/>
      <c r="GFT37" s="418"/>
      <c r="GFU37" s="420"/>
      <c r="GFV37" s="421"/>
      <c r="GFW37" s="422"/>
      <c r="GFX37" s="423"/>
      <c r="GFY37" s="419"/>
      <c r="GFZ37" s="419"/>
      <c r="GGA37" s="418"/>
      <c r="GGB37" s="420"/>
      <c r="GGC37" s="421"/>
      <c r="GGD37" s="422"/>
      <c r="GGE37" s="423"/>
      <c r="GGF37" s="419"/>
      <c r="GGG37" s="419"/>
      <c r="GGH37" s="418"/>
      <c r="GGI37" s="420"/>
      <c r="GGJ37" s="421"/>
      <c r="GGK37" s="422"/>
      <c r="GGL37" s="423"/>
      <c r="GGM37" s="419"/>
      <c r="GGN37" s="419"/>
      <c r="GGO37" s="418"/>
      <c r="GGP37" s="420"/>
      <c r="GGQ37" s="421"/>
      <c r="GGR37" s="422"/>
      <c r="GGS37" s="423"/>
      <c r="GGT37" s="419"/>
      <c r="GGU37" s="419"/>
      <c r="GGV37" s="418"/>
      <c r="GGW37" s="420"/>
      <c r="GGX37" s="421"/>
      <c r="GGY37" s="422"/>
      <c r="GGZ37" s="423"/>
      <c r="GHA37" s="419"/>
      <c r="GHB37" s="419"/>
      <c r="GHC37" s="418"/>
      <c r="GHD37" s="420"/>
      <c r="GHE37" s="421"/>
      <c r="GHF37" s="422"/>
      <c r="GHG37" s="423"/>
      <c r="GHH37" s="419"/>
      <c r="GHI37" s="419"/>
      <c r="GHJ37" s="418"/>
      <c r="GHK37" s="420"/>
      <c r="GHL37" s="421"/>
      <c r="GHM37" s="422"/>
      <c r="GHN37" s="423"/>
      <c r="GHO37" s="419"/>
      <c r="GHP37" s="419"/>
      <c r="GHQ37" s="418"/>
      <c r="GHR37" s="420"/>
      <c r="GHS37" s="421"/>
      <c r="GHT37" s="422"/>
      <c r="GHU37" s="423"/>
      <c r="GHV37" s="419"/>
      <c r="GHW37" s="419"/>
      <c r="GHX37" s="418"/>
      <c r="GHY37" s="420"/>
      <c r="GHZ37" s="421"/>
      <c r="GIA37" s="422"/>
      <c r="GIB37" s="423"/>
      <c r="GIC37" s="419"/>
      <c r="GID37" s="419"/>
      <c r="GIE37" s="418"/>
      <c r="GIF37" s="420"/>
      <c r="GIG37" s="421"/>
      <c r="GIH37" s="422"/>
      <c r="GII37" s="423"/>
      <c r="GIJ37" s="419"/>
      <c r="GIK37" s="419"/>
      <c r="GIL37" s="418"/>
      <c r="GIM37" s="420"/>
      <c r="GIN37" s="421"/>
      <c r="GIO37" s="422"/>
      <c r="GIP37" s="423"/>
      <c r="GIQ37" s="419"/>
      <c r="GIR37" s="419"/>
      <c r="GIS37" s="418"/>
      <c r="GIT37" s="420"/>
      <c r="GIU37" s="421"/>
      <c r="GIV37" s="422"/>
      <c r="GIW37" s="423"/>
      <c r="GIX37" s="419"/>
      <c r="GIY37" s="419"/>
      <c r="GIZ37" s="418"/>
      <c r="GJA37" s="420"/>
      <c r="GJB37" s="421"/>
      <c r="GJC37" s="422"/>
      <c r="GJD37" s="423"/>
      <c r="GJE37" s="419"/>
      <c r="GJF37" s="419"/>
      <c r="GJG37" s="418"/>
      <c r="GJH37" s="420"/>
      <c r="GJI37" s="421"/>
      <c r="GJJ37" s="422"/>
      <c r="GJK37" s="423"/>
      <c r="GJL37" s="419"/>
      <c r="GJM37" s="419"/>
      <c r="GJN37" s="418"/>
      <c r="GJO37" s="420"/>
      <c r="GJP37" s="421"/>
      <c r="GJQ37" s="422"/>
      <c r="GJR37" s="423"/>
      <c r="GJS37" s="419"/>
      <c r="GJT37" s="419"/>
      <c r="GJU37" s="418"/>
      <c r="GJV37" s="420"/>
      <c r="GJW37" s="421"/>
      <c r="GJX37" s="422"/>
      <c r="GJY37" s="423"/>
      <c r="GJZ37" s="419"/>
      <c r="GKA37" s="419"/>
      <c r="GKB37" s="418"/>
      <c r="GKC37" s="420"/>
      <c r="GKD37" s="421"/>
      <c r="GKE37" s="422"/>
      <c r="GKF37" s="423"/>
      <c r="GKG37" s="419"/>
      <c r="GKH37" s="419"/>
      <c r="GKI37" s="418"/>
      <c r="GKJ37" s="420"/>
      <c r="GKK37" s="421"/>
      <c r="GKL37" s="422"/>
      <c r="GKM37" s="423"/>
      <c r="GKN37" s="419"/>
      <c r="GKO37" s="419"/>
      <c r="GKP37" s="418"/>
      <c r="GKQ37" s="420"/>
      <c r="GKR37" s="421"/>
      <c r="GKS37" s="422"/>
      <c r="GKT37" s="423"/>
      <c r="GKU37" s="419"/>
      <c r="GKV37" s="419"/>
      <c r="GKW37" s="418"/>
      <c r="GKX37" s="420"/>
      <c r="GKY37" s="421"/>
      <c r="GKZ37" s="422"/>
      <c r="GLA37" s="423"/>
      <c r="GLB37" s="419"/>
      <c r="GLC37" s="419"/>
      <c r="GLD37" s="418"/>
      <c r="GLE37" s="420"/>
      <c r="GLF37" s="421"/>
      <c r="GLG37" s="422"/>
      <c r="GLH37" s="423"/>
      <c r="GLI37" s="419"/>
      <c r="GLJ37" s="419"/>
      <c r="GLK37" s="418"/>
      <c r="GLL37" s="420"/>
      <c r="GLM37" s="421"/>
      <c r="GLN37" s="422"/>
      <c r="GLO37" s="423"/>
      <c r="GLP37" s="419"/>
      <c r="GLQ37" s="419"/>
      <c r="GLR37" s="418"/>
      <c r="GLS37" s="420"/>
      <c r="GLT37" s="421"/>
      <c r="GLU37" s="422"/>
      <c r="GLV37" s="423"/>
      <c r="GLW37" s="419"/>
      <c r="GLX37" s="419"/>
      <c r="GLY37" s="418"/>
      <c r="GLZ37" s="420"/>
      <c r="GMA37" s="421"/>
      <c r="GMB37" s="422"/>
      <c r="GMC37" s="423"/>
      <c r="GMD37" s="419"/>
      <c r="GME37" s="419"/>
      <c r="GMF37" s="418"/>
      <c r="GMG37" s="420"/>
      <c r="GMH37" s="421"/>
      <c r="GMI37" s="422"/>
      <c r="GMJ37" s="423"/>
      <c r="GMK37" s="419"/>
      <c r="GML37" s="419"/>
      <c r="GMM37" s="418"/>
      <c r="GMN37" s="420"/>
      <c r="GMO37" s="421"/>
      <c r="GMP37" s="422"/>
      <c r="GMQ37" s="423"/>
      <c r="GMR37" s="419"/>
      <c r="GMS37" s="419"/>
      <c r="GMT37" s="418"/>
      <c r="GMU37" s="420"/>
      <c r="GMV37" s="421"/>
      <c r="GMW37" s="422"/>
      <c r="GMX37" s="423"/>
      <c r="GMY37" s="419"/>
      <c r="GMZ37" s="419"/>
      <c r="GNA37" s="418"/>
      <c r="GNB37" s="420"/>
      <c r="GNC37" s="421"/>
      <c r="GND37" s="422"/>
      <c r="GNE37" s="423"/>
      <c r="GNF37" s="419"/>
      <c r="GNG37" s="419"/>
      <c r="GNH37" s="418"/>
      <c r="GNI37" s="420"/>
      <c r="GNJ37" s="421"/>
      <c r="GNK37" s="422"/>
      <c r="GNL37" s="423"/>
      <c r="GNM37" s="419"/>
      <c r="GNN37" s="419"/>
      <c r="GNO37" s="418"/>
      <c r="GNP37" s="420"/>
      <c r="GNQ37" s="421"/>
      <c r="GNR37" s="422"/>
      <c r="GNS37" s="423"/>
      <c r="GNT37" s="419"/>
      <c r="GNU37" s="419"/>
      <c r="GNV37" s="418"/>
      <c r="GNW37" s="420"/>
      <c r="GNX37" s="421"/>
      <c r="GNY37" s="422"/>
      <c r="GNZ37" s="423"/>
      <c r="GOA37" s="419"/>
      <c r="GOB37" s="419"/>
      <c r="GOC37" s="418"/>
      <c r="GOD37" s="420"/>
      <c r="GOE37" s="421"/>
      <c r="GOF37" s="422"/>
      <c r="GOG37" s="423"/>
      <c r="GOH37" s="419"/>
      <c r="GOI37" s="419"/>
      <c r="GOJ37" s="418"/>
      <c r="GOK37" s="420"/>
      <c r="GOL37" s="421"/>
      <c r="GOM37" s="422"/>
      <c r="GON37" s="423"/>
      <c r="GOO37" s="419"/>
      <c r="GOP37" s="419"/>
      <c r="GOQ37" s="418"/>
      <c r="GOR37" s="420"/>
      <c r="GOS37" s="421"/>
      <c r="GOT37" s="422"/>
      <c r="GOU37" s="423"/>
      <c r="GOV37" s="419"/>
      <c r="GOW37" s="419"/>
      <c r="GOX37" s="418"/>
      <c r="GOY37" s="420"/>
      <c r="GOZ37" s="421"/>
      <c r="GPA37" s="422"/>
      <c r="GPB37" s="423"/>
      <c r="GPC37" s="419"/>
      <c r="GPD37" s="419"/>
      <c r="GPE37" s="418"/>
      <c r="GPF37" s="420"/>
      <c r="GPG37" s="421"/>
      <c r="GPH37" s="422"/>
      <c r="GPI37" s="423"/>
      <c r="GPJ37" s="419"/>
      <c r="GPK37" s="419"/>
      <c r="GPL37" s="418"/>
      <c r="GPM37" s="420"/>
      <c r="GPN37" s="421"/>
      <c r="GPO37" s="422"/>
      <c r="GPP37" s="423"/>
      <c r="GPQ37" s="419"/>
      <c r="GPR37" s="419"/>
      <c r="GPS37" s="418"/>
      <c r="GPT37" s="420"/>
      <c r="GPU37" s="421"/>
      <c r="GPV37" s="422"/>
      <c r="GPW37" s="423"/>
      <c r="GPX37" s="419"/>
      <c r="GPY37" s="419"/>
      <c r="GPZ37" s="418"/>
      <c r="GQA37" s="420"/>
      <c r="GQB37" s="421"/>
      <c r="GQC37" s="422"/>
      <c r="GQD37" s="423"/>
      <c r="GQE37" s="419"/>
      <c r="GQF37" s="419"/>
      <c r="GQG37" s="418"/>
      <c r="GQH37" s="420"/>
      <c r="GQI37" s="421"/>
      <c r="GQJ37" s="422"/>
      <c r="GQK37" s="423"/>
      <c r="GQL37" s="419"/>
      <c r="GQM37" s="419"/>
      <c r="GQN37" s="418"/>
      <c r="GQO37" s="420"/>
      <c r="GQP37" s="421"/>
      <c r="GQQ37" s="422"/>
      <c r="GQR37" s="423"/>
      <c r="GQS37" s="419"/>
      <c r="GQT37" s="419"/>
      <c r="GQU37" s="418"/>
      <c r="GQV37" s="420"/>
      <c r="GQW37" s="421"/>
      <c r="GQX37" s="422"/>
      <c r="GQY37" s="423"/>
      <c r="GQZ37" s="419"/>
      <c r="GRA37" s="419"/>
      <c r="GRB37" s="418"/>
      <c r="GRC37" s="420"/>
      <c r="GRD37" s="421"/>
      <c r="GRE37" s="422"/>
      <c r="GRF37" s="423"/>
      <c r="GRG37" s="419"/>
      <c r="GRH37" s="419"/>
      <c r="GRI37" s="418"/>
      <c r="GRJ37" s="420"/>
      <c r="GRK37" s="421"/>
      <c r="GRL37" s="422"/>
      <c r="GRM37" s="423"/>
      <c r="GRN37" s="419"/>
      <c r="GRO37" s="419"/>
      <c r="GRP37" s="418"/>
      <c r="GRQ37" s="420"/>
      <c r="GRR37" s="421"/>
      <c r="GRS37" s="422"/>
      <c r="GRT37" s="423"/>
      <c r="GRU37" s="419"/>
      <c r="GRV37" s="419"/>
      <c r="GRW37" s="418"/>
      <c r="GRX37" s="420"/>
      <c r="GRY37" s="421"/>
      <c r="GRZ37" s="422"/>
      <c r="GSA37" s="423"/>
      <c r="GSB37" s="419"/>
      <c r="GSC37" s="419"/>
      <c r="GSD37" s="418"/>
      <c r="GSE37" s="420"/>
      <c r="GSF37" s="421"/>
      <c r="GSG37" s="422"/>
      <c r="GSH37" s="423"/>
      <c r="GSI37" s="419"/>
      <c r="GSJ37" s="419"/>
      <c r="GSK37" s="418"/>
      <c r="GSL37" s="420"/>
      <c r="GSM37" s="421"/>
      <c r="GSN37" s="422"/>
      <c r="GSO37" s="423"/>
      <c r="GSP37" s="419"/>
      <c r="GSQ37" s="419"/>
      <c r="GSR37" s="418"/>
      <c r="GSS37" s="420"/>
      <c r="GST37" s="421"/>
      <c r="GSU37" s="422"/>
      <c r="GSV37" s="423"/>
      <c r="GSW37" s="419"/>
      <c r="GSX37" s="419"/>
      <c r="GSY37" s="418"/>
      <c r="GSZ37" s="420"/>
      <c r="GTA37" s="421"/>
      <c r="GTB37" s="422"/>
      <c r="GTC37" s="423"/>
      <c r="GTD37" s="419"/>
      <c r="GTE37" s="419"/>
      <c r="GTF37" s="418"/>
      <c r="GTG37" s="420"/>
      <c r="GTH37" s="421"/>
      <c r="GTI37" s="422"/>
      <c r="GTJ37" s="423"/>
      <c r="GTK37" s="419"/>
      <c r="GTL37" s="419"/>
      <c r="GTM37" s="418"/>
      <c r="GTN37" s="420"/>
      <c r="GTO37" s="421"/>
      <c r="GTP37" s="422"/>
      <c r="GTQ37" s="423"/>
      <c r="GTR37" s="419"/>
      <c r="GTS37" s="419"/>
      <c r="GTT37" s="418"/>
      <c r="GTU37" s="420"/>
      <c r="GTV37" s="421"/>
      <c r="GTW37" s="422"/>
      <c r="GTX37" s="423"/>
      <c r="GTY37" s="419"/>
      <c r="GTZ37" s="419"/>
      <c r="GUA37" s="418"/>
      <c r="GUB37" s="420"/>
      <c r="GUC37" s="421"/>
      <c r="GUD37" s="422"/>
      <c r="GUE37" s="423"/>
      <c r="GUF37" s="419"/>
      <c r="GUG37" s="419"/>
      <c r="GUH37" s="418"/>
      <c r="GUI37" s="420"/>
      <c r="GUJ37" s="421"/>
      <c r="GUK37" s="422"/>
      <c r="GUL37" s="423"/>
      <c r="GUM37" s="419"/>
      <c r="GUN37" s="419"/>
      <c r="GUO37" s="418"/>
      <c r="GUP37" s="420"/>
      <c r="GUQ37" s="421"/>
      <c r="GUR37" s="422"/>
      <c r="GUS37" s="423"/>
      <c r="GUT37" s="419"/>
      <c r="GUU37" s="419"/>
      <c r="GUV37" s="418"/>
      <c r="GUW37" s="420"/>
      <c r="GUX37" s="421"/>
      <c r="GUY37" s="422"/>
      <c r="GUZ37" s="423"/>
      <c r="GVA37" s="419"/>
      <c r="GVB37" s="419"/>
      <c r="GVC37" s="418"/>
      <c r="GVD37" s="420"/>
      <c r="GVE37" s="421"/>
      <c r="GVF37" s="422"/>
      <c r="GVG37" s="423"/>
      <c r="GVH37" s="419"/>
      <c r="GVI37" s="419"/>
      <c r="GVJ37" s="418"/>
      <c r="GVK37" s="420"/>
      <c r="GVL37" s="421"/>
      <c r="GVM37" s="422"/>
      <c r="GVN37" s="423"/>
      <c r="GVO37" s="419"/>
      <c r="GVP37" s="419"/>
      <c r="GVQ37" s="418"/>
      <c r="GVR37" s="420"/>
      <c r="GVS37" s="421"/>
      <c r="GVT37" s="422"/>
      <c r="GVU37" s="423"/>
      <c r="GVV37" s="419"/>
      <c r="GVW37" s="419"/>
      <c r="GVX37" s="418"/>
      <c r="GVY37" s="420"/>
      <c r="GVZ37" s="421"/>
      <c r="GWA37" s="422"/>
      <c r="GWB37" s="423"/>
      <c r="GWC37" s="419"/>
      <c r="GWD37" s="419"/>
      <c r="GWE37" s="418"/>
      <c r="GWF37" s="420"/>
      <c r="GWG37" s="421"/>
      <c r="GWH37" s="422"/>
      <c r="GWI37" s="423"/>
      <c r="GWJ37" s="419"/>
      <c r="GWK37" s="419"/>
      <c r="GWL37" s="418"/>
      <c r="GWM37" s="420"/>
      <c r="GWN37" s="421"/>
      <c r="GWO37" s="422"/>
      <c r="GWP37" s="423"/>
      <c r="GWQ37" s="419"/>
      <c r="GWR37" s="419"/>
      <c r="GWS37" s="418"/>
      <c r="GWT37" s="420"/>
      <c r="GWU37" s="421"/>
      <c r="GWV37" s="422"/>
      <c r="GWW37" s="423"/>
      <c r="GWX37" s="419"/>
      <c r="GWY37" s="419"/>
      <c r="GWZ37" s="418"/>
      <c r="GXA37" s="420"/>
      <c r="GXB37" s="421"/>
      <c r="GXC37" s="422"/>
      <c r="GXD37" s="423"/>
      <c r="GXE37" s="419"/>
      <c r="GXF37" s="419"/>
      <c r="GXG37" s="418"/>
      <c r="GXH37" s="420"/>
      <c r="GXI37" s="421"/>
      <c r="GXJ37" s="422"/>
      <c r="GXK37" s="423"/>
      <c r="GXL37" s="419"/>
      <c r="GXM37" s="419"/>
      <c r="GXN37" s="418"/>
      <c r="GXO37" s="420"/>
      <c r="GXP37" s="421"/>
      <c r="GXQ37" s="422"/>
      <c r="GXR37" s="423"/>
      <c r="GXS37" s="419"/>
      <c r="GXT37" s="419"/>
      <c r="GXU37" s="418"/>
      <c r="GXV37" s="420"/>
      <c r="GXW37" s="421"/>
      <c r="GXX37" s="422"/>
      <c r="GXY37" s="423"/>
      <c r="GXZ37" s="419"/>
      <c r="GYA37" s="419"/>
      <c r="GYB37" s="418"/>
      <c r="GYC37" s="420"/>
      <c r="GYD37" s="421"/>
      <c r="GYE37" s="422"/>
      <c r="GYF37" s="423"/>
      <c r="GYG37" s="419"/>
      <c r="GYH37" s="419"/>
      <c r="GYI37" s="418"/>
      <c r="GYJ37" s="420"/>
      <c r="GYK37" s="421"/>
      <c r="GYL37" s="422"/>
      <c r="GYM37" s="423"/>
      <c r="GYN37" s="419"/>
      <c r="GYO37" s="419"/>
      <c r="GYP37" s="418"/>
      <c r="GYQ37" s="420"/>
      <c r="GYR37" s="421"/>
      <c r="GYS37" s="422"/>
      <c r="GYT37" s="423"/>
      <c r="GYU37" s="419"/>
      <c r="GYV37" s="419"/>
      <c r="GYW37" s="418"/>
      <c r="GYX37" s="420"/>
      <c r="GYY37" s="421"/>
      <c r="GYZ37" s="422"/>
      <c r="GZA37" s="423"/>
      <c r="GZB37" s="419"/>
      <c r="GZC37" s="419"/>
      <c r="GZD37" s="418"/>
      <c r="GZE37" s="420"/>
      <c r="GZF37" s="421"/>
      <c r="GZG37" s="422"/>
      <c r="GZH37" s="423"/>
      <c r="GZI37" s="419"/>
      <c r="GZJ37" s="419"/>
      <c r="GZK37" s="418"/>
      <c r="GZL37" s="420"/>
      <c r="GZM37" s="421"/>
      <c r="GZN37" s="422"/>
      <c r="GZO37" s="423"/>
      <c r="GZP37" s="419"/>
      <c r="GZQ37" s="419"/>
      <c r="GZR37" s="418"/>
      <c r="GZS37" s="420"/>
      <c r="GZT37" s="421"/>
      <c r="GZU37" s="422"/>
      <c r="GZV37" s="423"/>
      <c r="GZW37" s="419"/>
      <c r="GZX37" s="419"/>
      <c r="GZY37" s="418"/>
      <c r="GZZ37" s="420"/>
      <c r="HAA37" s="421"/>
      <c r="HAB37" s="422"/>
      <c r="HAC37" s="423"/>
      <c r="HAD37" s="419"/>
      <c r="HAE37" s="419"/>
      <c r="HAF37" s="418"/>
      <c r="HAG37" s="420"/>
      <c r="HAH37" s="421"/>
      <c r="HAI37" s="422"/>
      <c r="HAJ37" s="423"/>
      <c r="HAK37" s="419"/>
      <c r="HAL37" s="419"/>
      <c r="HAM37" s="418"/>
      <c r="HAN37" s="420"/>
      <c r="HAO37" s="421"/>
      <c r="HAP37" s="422"/>
      <c r="HAQ37" s="423"/>
      <c r="HAR37" s="419"/>
      <c r="HAS37" s="419"/>
      <c r="HAT37" s="418"/>
      <c r="HAU37" s="420"/>
      <c r="HAV37" s="421"/>
      <c r="HAW37" s="422"/>
      <c r="HAX37" s="423"/>
      <c r="HAY37" s="419"/>
      <c r="HAZ37" s="419"/>
      <c r="HBA37" s="418"/>
      <c r="HBB37" s="420"/>
      <c r="HBC37" s="421"/>
      <c r="HBD37" s="422"/>
      <c r="HBE37" s="423"/>
      <c r="HBF37" s="419"/>
      <c r="HBG37" s="419"/>
      <c r="HBH37" s="418"/>
      <c r="HBI37" s="420"/>
      <c r="HBJ37" s="421"/>
      <c r="HBK37" s="422"/>
      <c r="HBL37" s="423"/>
      <c r="HBM37" s="419"/>
      <c r="HBN37" s="419"/>
      <c r="HBO37" s="418"/>
      <c r="HBP37" s="420"/>
      <c r="HBQ37" s="421"/>
      <c r="HBR37" s="422"/>
      <c r="HBS37" s="423"/>
      <c r="HBT37" s="419"/>
      <c r="HBU37" s="419"/>
      <c r="HBV37" s="418"/>
      <c r="HBW37" s="420"/>
      <c r="HBX37" s="421"/>
      <c r="HBY37" s="422"/>
      <c r="HBZ37" s="423"/>
      <c r="HCA37" s="419"/>
      <c r="HCB37" s="419"/>
      <c r="HCC37" s="418"/>
      <c r="HCD37" s="420"/>
      <c r="HCE37" s="421"/>
      <c r="HCF37" s="422"/>
      <c r="HCG37" s="423"/>
      <c r="HCH37" s="419"/>
      <c r="HCI37" s="419"/>
      <c r="HCJ37" s="418"/>
      <c r="HCK37" s="420"/>
      <c r="HCL37" s="421"/>
      <c r="HCM37" s="422"/>
      <c r="HCN37" s="423"/>
      <c r="HCO37" s="419"/>
      <c r="HCP37" s="419"/>
      <c r="HCQ37" s="418"/>
      <c r="HCR37" s="420"/>
      <c r="HCS37" s="421"/>
      <c r="HCT37" s="422"/>
      <c r="HCU37" s="423"/>
      <c r="HCV37" s="419"/>
      <c r="HCW37" s="419"/>
      <c r="HCX37" s="418"/>
      <c r="HCY37" s="420"/>
      <c r="HCZ37" s="421"/>
      <c r="HDA37" s="422"/>
      <c r="HDB37" s="423"/>
      <c r="HDC37" s="419"/>
      <c r="HDD37" s="419"/>
      <c r="HDE37" s="418"/>
      <c r="HDF37" s="420"/>
      <c r="HDG37" s="421"/>
      <c r="HDH37" s="422"/>
      <c r="HDI37" s="423"/>
      <c r="HDJ37" s="419"/>
      <c r="HDK37" s="419"/>
      <c r="HDL37" s="418"/>
      <c r="HDM37" s="420"/>
      <c r="HDN37" s="421"/>
      <c r="HDO37" s="422"/>
      <c r="HDP37" s="423"/>
      <c r="HDQ37" s="419"/>
      <c r="HDR37" s="419"/>
      <c r="HDS37" s="418"/>
      <c r="HDT37" s="420"/>
      <c r="HDU37" s="421"/>
      <c r="HDV37" s="422"/>
      <c r="HDW37" s="423"/>
      <c r="HDX37" s="419"/>
      <c r="HDY37" s="419"/>
      <c r="HDZ37" s="418"/>
      <c r="HEA37" s="420"/>
      <c r="HEB37" s="421"/>
      <c r="HEC37" s="422"/>
      <c r="HED37" s="423"/>
      <c r="HEE37" s="419"/>
      <c r="HEF37" s="419"/>
      <c r="HEG37" s="418"/>
      <c r="HEH37" s="420"/>
      <c r="HEI37" s="421"/>
      <c r="HEJ37" s="422"/>
      <c r="HEK37" s="423"/>
      <c r="HEL37" s="419"/>
      <c r="HEM37" s="419"/>
      <c r="HEN37" s="418"/>
      <c r="HEO37" s="420"/>
      <c r="HEP37" s="421"/>
      <c r="HEQ37" s="422"/>
      <c r="HER37" s="423"/>
      <c r="HES37" s="419"/>
      <c r="HET37" s="419"/>
      <c r="HEU37" s="418"/>
      <c r="HEV37" s="420"/>
      <c r="HEW37" s="421"/>
      <c r="HEX37" s="422"/>
      <c r="HEY37" s="423"/>
      <c r="HEZ37" s="419"/>
      <c r="HFA37" s="419"/>
      <c r="HFB37" s="418"/>
      <c r="HFC37" s="420"/>
      <c r="HFD37" s="421"/>
      <c r="HFE37" s="422"/>
      <c r="HFF37" s="423"/>
      <c r="HFG37" s="419"/>
      <c r="HFH37" s="419"/>
      <c r="HFI37" s="418"/>
      <c r="HFJ37" s="420"/>
      <c r="HFK37" s="421"/>
      <c r="HFL37" s="422"/>
      <c r="HFM37" s="423"/>
      <c r="HFN37" s="419"/>
      <c r="HFO37" s="419"/>
      <c r="HFP37" s="418"/>
      <c r="HFQ37" s="420"/>
      <c r="HFR37" s="421"/>
      <c r="HFS37" s="422"/>
      <c r="HFT37" s="423"/>
      <c r="HFU37" s="419"/>
      <c r="HFV37" s="419"/>
      <c r="HFW37" s="418"/>
      <c r="HFX37" s="420"/>
      <c r="HFY37" s="421"/>
      <c r="HFZ37" s="422"/>
      <c r="HGA37" s="423"/>
      <c r="HGB37" s="419"/>
      <c r="HGC37" s="419"/>
      <c r="HGD37" s="418"/>
      <c r="HGE37" s="420"/>
      <c r="HGF37" s="421"/>
      <c r="HGG37" s="422"/>
      <c r="HGH37" s="423"/>
      <c r="HGI37" s="419"/>
      <c r="HGJ37" s="419"/>
      <c r="HGK37" s="418"/>
      <c r="HGL37" s="420"/>
      <c r="HGM37" s="421"/>
      <c r="HGN37" s="422"/>
      <c r="HGO37" s="423"/>
      <c r="HGP37" s="419"/>
      <c r="HGQ37" s="419"/>
      <c r="HGR37" s="418"/>
      <c r="HGS37" s="420"/>
      <c r="HGT37" s="421"/>
      <c r="HGU37" s="422"/>
      <c r="HGV37" s="423"/>
      <c r="HGW37" s="419"/>
      <c r="HGX37" s="419"/>
      <c r="HGY37" s="418"/>
      <c r="HGZ37" s="420"/>
      <c r="HHA37" s="421"/>
      <c r="HHB37" s="422"/>
      <c r="HHC37" s="423"/>
      <c r="HHD37" s="419"/>
      <c r="HHE37" s="419"/>
      <c r="HHF37" s="418"/>
      <c r="HHG37" s="420"/>
      <c r="HHH37" s="421"/>
      <c r="HHI37" s="422"/>
      <c r="HHJ37" s="423"/>
      <c r="HHK37" s="419"/>
      <c r="HHL37" s="419"/>
      <c r="HHM37" s="418"/>
      <c r="HHN37" s="420"/>
      <c r="HHO37" s="421"/>
      <c r="HHP37" s="422"/>
      <c r="HHQ37" s="423"/>
      <c r="HHR37" s="419"/>
      <c r="HHS37" s="419"/>
      <c r="HHT37" s="418"/>
      <c r="HHU37" s="420"/>
      <c r="HHV37" s="421"/>
      <c r="HHW37" s="422"/>
      <c r="HHX37" s="423"/>
      <c r="HHY37" s="419"/>
      <c r="HHZ37" s="419"/>
      <c r="HIA37" s="418"/>
      <c r="HIB37" s="420"/>
      <c r="HIC37" s="421"/>
      <c r="HID37" s="422"/>
      <c r="HIE37" s="423"/>
      <c r="HIF37" s="419"/>
      <c r="HIG37" s="419"/>
      <c r="HIH37" s="418"/>
      <c r="HII37" s="420"/>
      <c r="HIJ37" s="421"/>
      <c r="HIK37" s="422"/>
      <c r="HIL37" s="423"/>
      <c r="HIM37" s="419"/>
      <c r="HIN37" s="419"/>
      <c r="HIO37" s="418"/>
      <c r="HIP37" s="420"/>
      <c r="HIQ37" s="421"/>
      <c r="HIR37" s="422"/>
      <c r="HIS37" s="423"/>
      <c r="HIT37" s="419"/>
      <c r="HIU37" s="419"/>
      <c r="HIV37" s="418"/>
      <c r="HIW37" s="420"/>
      <c r="HIX37" s="421"/>
      <c r="HIY37" s="422"/>
      <c r="HIZ37" s="423"/>
      <c r="HJA37" s="419"/>
      <c r="HJB37" s="419"/>
      <c r="HJC37" s="418"/>
      <c r="HJD37" s="420"/>
      <c r="HJE37" s="421"/>
      <c r="HJF37" s="422"/>
      <c r="HJG37" s="423"/>
      <c r="HJH37" s="419"/>
      <c r="HJI37" s="419"/>
      <c r="HJJ37" s="418"/>
      <c r="HJK37" s="420"/>
      <c r="HJL37" s="421"/>
      <c r="HJM37" s="422"/>
      <c r="HJN37" s="423"/>
      <c r="HJO37" s="419"/>
      <c r="HJP37" s="419"/>
      <c r="HJQ37" s="418"/>
      <c r="HJR37" s="420"/>
      <c r="HJS37" s="421"/>
      <c r="HJT37" s="422"/>
      <c r="HJU37" s="423"/>
      <c r="HJV37" s="419"/>
      <c r="HJW37" s="419"/>
      <c r="HJX37" s="418"/>
      <c r="HJY37" s="420"/>
      <c r="HJZ37" s="421"/>
      <c r="HKA37" s="422"/>
      <c r="HKB37" s="423"/>
      <c r="HKC37" s="419"/>
      <c r="HKD37" s="419"/>
      <c r="HKE37" s="418"/>
      <c r="HKF37" s="420"/>
      <c r="HKG37" s="421"/>
      <c r="HKH37" s="422"/>
      <c r="HKI37" s="423"/>
      <c r="HKJ37" s="419"/>
      <c r="HKK37" s="419"/>
      <c r="HKL37" s="418"/>
      <c r="HKM37" s="420"/>
      <c r="HKN37" s="421"/>
      <c r="HKO37" s="422"/>
      <c r="HKP37" s="423"/>
      <c r="HKQ37" s="419"/>
      <c r="HKR37" s="419"/>
      <c r="HKS37" s="418"/>
      <c r="HKT37" s="420"/>
      <c r="HKU37" s="421"/>
      <c r="HKV37" s="422"/>
      <c r="HKW37" s="423"/>
      <c r="HKX37" s="419"/>
      <c r="HKY37" s="419"/>
      <c r="HKZ37" s="418"/>
      <c r="HLA37" s="420"/>
      <c r="HLB37" s="421"/>
      <c r="HLC37" s="422"/>
      <c r="HLD37" s="423"/>
      <c r="HLE37" s="419"/>
      <c r="HLF37" s="419"/>
      <c r="HLG37" s="418"/>
      <c r="HLH37" s="420"/>
      <c r="HLI37" s="421"/>
      <c r="HLJ37" s="422"/>
      <c r="HLK37" s="423"/>
      <c r="HLL37" s="419"/>
      <c r="HLM37" s="419"/>
      <c r="HLN37" s="418"/>
      <c r="HLO37" s="420"/>
      <c r="HLP37" s="421"/>
      <c r="HLQ37" s="422"/>
      <c r="HLR37" s="423"/>
      <c r="HLS37" s="419"/>
      <c r="HLT37" s="419"/>
      <c r="HLU37" s="418"/>
      <c r="HLV37" s="420"/>
      <c r="HLW37" s="421"/>
      <c r="HLX37" s="422"/>
      <c r="HLY37" s="423"/>
      <c r="HLZ37" s="419"/>
      <c r="HMA37" s="419"/>
      <c r="HMB37" s="418"/>
      <c r="HMC37" s="420"/>
      <c r="HMD37" s="421"/>
      <c r="HME37" s="422"/>
      <c r="HMF37" s="423"/>
      <c r="HMG37" s="419"/>
      <c r="HMH37" s="419"/>
      <c r="HMI37" s="418"/>
      <c r="HMJ37" s="420"/>
      <c r="HMK37" s="421"/>
      <c r="HML37" s="422"/>
      <c r="HMM37" s="423"/>
      <c r="HMN37" s="419"/>
      <c r="HMO37" s="419"/>
      <c r="HMP37" s="418"/>
      <c r="HMQ37" s="420"/>
      <c r="HMR37" s="421"/>
      <c r="HMS37" s="422"/>
      <c r="HMT37" s="423"/>
      <c r="HMU37" s="419"/>
      <c r="HMV37" s="419"/>
      <c r="HMW37" s="418"/>
      <c r="HMX37" s="420"/>
      <c r="HMY37" s="421"/>
      <c r="HMZ37" s="422"/>
      <c r="HNA37" s="423"/>
      <c r="HNB37" s="419"/>
      <c r="HNC37" s="419"/>
      <c r="HND37" s="418"/>
      <c r="HNE37" s="420"/>
      <c r="HNF37" s="421"/>
      <c r="HNG37" s="422"/>
      <c r="HNH37" s="423"/>
      <c r="HNI37" s="419"/>
      <c r="HNJ37" s="419"/>
      <c r="HNK37" s="418"/>
      <c r="HNL37" s="420"/>
      <c r="HNM37" s="421"/>
      <c r="HNN37" s="422"/>
      <c r="HNO37" s="423"/>
      <c r="HNP37" s="419"/>
      <c r="HNQ37" s="419"/>
      <c r="HNR37" s="418"/>
      <c r="HNS37" s="420"/>
      <c r="HNT37" s="421"/>
      <c r="HNU37" s="422"/>
      <c r="HNV37" s="423"/>
      <c r="HNW37" s="419"/>
      <c r="HNX37" s="419"/>
      <c r="HNY37" s="418"/>
      <c r="HNZ37" s="420"/>
      <c r="HOA37" s="421"/>
      <c r="HOB37" s="422"/>
      <c r="HOC37" s="423"/>
      <c r="HOD37" s="419"/>
      <c r="HOE37" s="419"/>
      <c r="HOF37" s="418"/>
      <c r="HOG37" s="420"/>
      <c r="HOH37" s="421"/>
      <c r="HOI37" s="422"/>
      <c r="HOJ37" s="423"/>
      <c r="HOK37" s="419"/>
      <c r="HOL37" s="419"/>
      <c r="HOM37" s="418"/>
      <c r="HON37" s="420"/>
      <c r="HOO37" s="421"/>
      <c r="HOP37" s="422"/>
      <c r="HOQ37" s="423"/>
      <c r="HOR37" s="419"/>
      <c r="HOS37" s="419"/>
      <c r="HOT37" s="418"/>
      <c r="HOU37" s="420"/>
      <c r="HOV37" s="421"/>
      <c r="HOW37" s="422"/>
      <c r="HOX37" s="423"/>
      <c r="HOY37" s="419"/>
      <c r="HOZ37" s="419"/>
      <c r="HPA37" s="418"/>
      <c r="HPB37" s="420"/>
      <c r="HPC37" s="421"/>
      <c r="HPD37" s="422"/>
      <c r="HPE37" s="423"/>
      <c r="HPF37" s="419"/>
      <c r="HPG37" s="419"/>
      <c r="HPH37" s="418"/>
      <c r="HPI37" s="420"/>
      <c r="HPJ37" s="421"/>
      <c r="HPK37" s="422"/>
      <c r="HPL37" s="423"/>
      <c r="HPM37" s="419"/>
      <c r="HPN37" s="419"/>
      <c r="HPO37" s="418"/>
      <c r="HPP37" s="420"/>
      <c r="HPQ37" s="421"/>
      <c r="HPR37" s="422"/>
      <c r="HPS37" s="423"/>
      <c r="HPT37" s="419"/>
      <c r="HPU37" s="419"/>
      <c r="HPV37" s="418"/>
      <c r="HPW37" s="420"/>
      <c r="HPX37" s="421"/>
      <c r="HPY37" s="422"/>
      <c r="HPZ37" s="423"/>
      <c r="HQA37" s="419"/>
      <c r="HQB37" s="419"/>
      <c r="HQC37" s="418"/>
      <c r="HQD37" s="420"/>
      <c r="HQE37" s="421"/>
      <c r="HQF37" s="422"/>
      <c r="HQG37" s="423"/>
      <c r="HQH37" s="419"/>
      <c r="HQI37" s="419"/>
      <c r="HQJ37" s="418"/>
      <c r="HQK37" s="420"/>
      <c r="HQL37" s="421"/>
      <c r="HQM37" s="422"/>
      <c r="HQN37" s="423"/>
      <c r="HQO37" s="419"/>
      <c r="HQP37" s="419"/>
      <c r="HQQ37" s="418"/>
      <c r="HQR37" s="420"/>
      <c r="HQS37" s="421"/>
      <c r="HQT37" s="422"/>
      <c r="HQU37" s="423"/>
      <c r="HQV37" s="419"/>
      <c r="HQW37" s="419"/>
      <c r="HQX37" s="418"/>
      <c r="HQY37" s="420"/>
      <c r="HQZ37" s="421"/>
      <c r="HRA37" s="422"/>
      <c r="HRB37" s="423"/>
      <c r="HRC37" s="419"/>
      <c r="HRD37" s="419"/>
      <c r="HRE37" s="418"/>
      <c r="HRF37" s="420"/>
      <c r="HRG37" s="421"/>
      <c r="HRH37" s="422"/>
      <c r="HRI37" s="423"/>
      <c r="HRJ37" s="419"/>
      <c r="HRK37" s="419"/>
      <c r="HRL37" s="418"/>
      <c r="HRM37" s="420"/>
      <c r="HRN37" s="421"/>
      <c r="HRO37" s="422"/>
      <c r="HRP37" s="423"/>
      <c r="HRQ37" s="419"/>
      <c r="HRR37" s="419"/>
      <c r="HRS37" s="418"/>
      <c r="HRT37" s="420"/>
      <c r="HRU37" s="421"/>
      <c r="HRV37" s="422"/>
      <c r="HRW37" s="423"/>
      <c r="HRX37" s="419"/>
      <c r="HRY37" s="419"/>
      <c r="HRZ37" s="418"/>
      <c r="HSA37" s="420"/>
      <c r="HSB37" s="421"/>
      <c r="HSC37" s="422"/>
      <c r="HSD37" s="423"/>
      <c r="HSE37" s="419"/>
      <c r="HSF37" s="419"/>
      <c r="HSG37" s="418"/>
      <c r="HSH37" s="420"/>
      <c r="HSI37" s="421"/>
      <c r="HSJ37" s="422"/>
      <c r="HSK37" s="423"/>
      <c r="HSL37" s="419"/>
      <c r="HSM37" s="419"/>
      <c r="HSN37" s="418"/>
      <c r="HSO37" s="420"/>
      <c r="HSP37" s="421"/>
      <c r="HSQ37" s="422"/>
      <c r="HSR37" s="423"/>
      <c r="HSS37" s="419"/>
      <c r="HST37" s="419"/>
      <c r="HSU37" s="418"/>
      <c r="HSV37" s="420"/>
      <c r="HSW37" s="421"/>
      <c r="HSX37" s="422"/>
      <c r="HSY37" s="423"/>
      <c r="HSZ37" s="419"/>
      <c r="HTA37" s="419"/>
      <c r="HTB37" s="418"/>
      <c r="HTC37" s="420"/>
      <c r="HTD37" s="421"/>
      <c r="HTE37" s="422"/>
      <c r="HTF37" s="423"/>
      <c r="HTG37" s="419"/>
      <c r="HTH37" s="419"/>
      <c r="HTI37" s="418"/>
      <c r="HTJ37" s="420"/>
      <c r="HTK37" s="421"/>
      <c r="HTL37" s="422"/>
      <c r="HTM37" s="423"/>
      <c r="HTN37" s="419"/>
      <c r="HTO37" s="419"/>
      <c r="HTP37" s="418"/>
      <c r="HTQ37" s="420"/>
      <c r="HTR37" s="421"/>
      <c r="HTS37" s="422"/>
      <c r="HTT37" s="423"/>
      <c r="HTU37" s="419"/>
      <c r="HTV37" s="419"/>
      <c r="HTW37" s="418"/>
      <c r="HTX37" s="420"/>
      <c r="HTY37" s="421"/>
      <c r="HTZ37" s="422"/>
      <c r="HUA37" s="423"/>
      <c r="HUB37" s="419"/>
      <c r="HUC37" s="419"/>
      <c r="HUD37" s="418"/>
      <c r="HUE37" s="420"/>
      <c r="HUF37" s="421"/>
      <c r="HUG37" s="422"/>
      <c r="HUH37" s="423"/>
      <c r="HUI37" s="419"/>
      <c r="HUJ37" s="419"/>
      <c r="HUK37" s="418"/>
      <c r="HUL37" s="420"/>
      <c r="HUM37" s="421"/>
      <c r="HUN37" s="422"/>
      <c r="HUO37" s="423"/>
      <c r="HUP37" s="419"/>
      <c r="HUQ37" s="419"/>
      <c r="HUR37" s="418"/>
      <c r="HUS37" s="420"/>
      <c r="HUT37" s="421"/>
      <c r="HUU37" s="422"/>
      <c r="HUV37" s="423"/>
      <c r="HUW37" s="419"/>
      <c r="HUX37" s="419"/>
      <c r="HUY37" s="418"/>
      <c r="HUZ37" s="420"/>
      <c r="HVA37" s="421"/>
      <c r="HVB37" s="422"/>
      <c r="HVC37" s="423"/>
      <c r="HVD37" s="419"/>
      <c r="HVE37" s="419"/>
      <c r="HVF37" s="418"/>
      <c r="HVG37" s="420"/>
      <c r="HVH37" s="421"/>
      <c r="HVI37" s="422"/>
      <c r="HVJ37" s="423"/>
      <c r="HVK37" s="419"/>
      <c r="HVL37" s="419"/>
      <c r="HVM37" s="418"/>
      <c r="HVN37" s="420"/>
      <c r="HVO37" s="421"/>
      <c r="HVP37" s="422"/>
      <c r="HVQ37" s="423"/>
      <c r="HVR37" s="419"/>
      <c r="HVS37" s="419"/>
      <c r="HVT37" s="418"/>
      <c r="HVU37" s="420"/>
      <c r="HVV37" s="421"/>
      <c r="HVW37" s="422"/>
      <c r="HVX37" s="423"/>
      <c r="HVY37" s="419"/>
      <c r="HVZ37" s="419"/>
      <c r="HWA37" s="418"/>
      <c r="HWB37" s="420"/>
      <c r="HWC37" s="421"/>
      <c r="HWD37" s="422"/>
      <c r="HWE37" s="423"/>
      <c r="HWF37" s="419"/>
      <c r="HWG37" s="419"/>
      <c r="HWH37" s="418"/>
      <c r="HWI37" s="420"/>
      <c r="HWJ37" s="421"/>
      <c r="HWK37" s="422"/>
      <c r="HWL37" s="423"/>
      <c r="HWM37" s="419"/>
      <c r="HWN37" s="419"/>
      <c r="HWO37" s="418"/>
      <c r="HWP37" s="420"/>
      <c r="HWQ37" s="421"/>
      <c r="HWR37" s="422"/>
      <c r="HWS37" s="423"/>
      <c r="HWT37" s="419"/>
      <c r="HWU37" s="419"/>
      <c r="HWV37" s="418"/>
      <c r="HWW37" s="420"/>
      <c r="HWX37" s="421"/>
      <c r="HWY37" s="422"/>
      <c r="HWZ37" s="423"/>
      <c r="HXA37" s="419"/>
      <c r="HXB37" s="419"/>
      <c r="HXC37" s="418"/>
      <c r="HXD37" s="420"/>
      <c r="HXE37" s="421"/>
      <c r="HXF37" s="422"/>
      <c r="HXG37" s="423"/>
      <c r="HXH37" s="419"/>
      <c r="HXI37" s="419"/>
      <c r="HXJ37" s="418"/>
      <c r="HXK37" s="420"/>
      <c r="HXL37" s="421"/>
      <c r="HXM37" s="422"/>
      <c r="HXN37" s="423"/>
      <c r="HXO37" s="419"/>
      <c r="HXP37" s="419"/>
      <c r="HXQ37" s="418"/>
      <c r="HXR37" s="420"/>
      <c r="HXS37" s="421"/>
      <c r="HXT37" s="422"/>
      <c r="HXU37" s="423"/>
      <c r="HXV37" s="419"/>
      <c r="HXW37" s="419"/>
      <c r="HXX37" s="418"/>
      <c r="HXY37" s="420"/>
      <c r="HXZ37" s="421"/>
      <c r="HYA37" s="422"/>
      <c r="HYB37" s="423"/>
      <c r="HYC37" s="419"/>
      <c r="HYD37" s="419"/>
      <c r="HYE37" s="418"/>
      <c r="HYF37" s="420"/>
      <c r="HYG37" s="421"/>
      <c r="HYH37" s="422"/>
      <c r="HYI37" s="423"/>
      <c r="HYJ37" s="419"/>
      <c r="HYK37" s="419"/>
      <c r="HYL37" s="418"/>
      <c r="HYM37" s="420"/>
      <c r="HYN37" s="421"/>
      <c r="HYO37" s="422"/>
      <c r="HYP37" s="423"/>
      <c r="HYQ37" s="419"/>
      <c r="HYR37" s="419"/>
      <c r="HYS37" s="418"/>
      <c r="HYT37" s="420"/>
      <c r="HYU37" s="421"/>
      <c r="HYV37" s="422"/>
      <c r="HYW37" s="423"/>
      <c r="HYX37" s="419"/>
      <c r="HYY37" s="419"/>
      <c r="HYZ37" s="418"/>
      <c r="HZA37" s="420"/>
      <c r="HZB37" s="421"/>
      <c r="HZC37" s="422"/>
      <c r="HZD37" s="423"/>
      <c r="HZE37" s="419"/>
      <c r="HZF37" s="419"/>
      <c r="HZG37" s="418"/>
      <c r="HZH37" s="420"/>
      <c r="HZI37" s="421"/>
      <c r="HZJ37" s="422"/>
      <c r="HZK37" s="423"/>
      <c r="HZL37" s="419"/>
      <c r="HZM37" s="419"/>
      <c r="HZN37" s="418"/>
      <c r="HZO37" s="420"/>
      <c r="HZP37" s="421"/>
      <c r="HZQ37" s="422"/>
      <c r="HZR37" s="423"/>
      <c r="HZS37" s="419"/>
      <c r="HZT37" s="419"/>
      <c r="HZU37" s="418"/>
      <c r="HZV37" s="420"/>
      <c r="HZW37" s="421"/>
      <c r="HZX37" s="422"/>
      <c r="HZY37" s="423"/>
      <c r="HZZ37" s="419"/>
      <c r="IAA37" s="419"/>
      <c r="IAB37" s="418"/>
      <c r="IAC37" s="420"/>
      <c r="IAD37" s="421"/>
      <c r="IAE37" s="422"/>
      <c r="IAF37" s="423"/>
      <c r="IAG37" s="419"/>
      <c r="IAH37" s="419"/>
      <c r="IAI37" s="418"/>
      <c r="IAJ37" s="420"/>
      <c r="IAK37" s="421"/>
      <c r="IAL37" s="422"/>
      <c r="IAM37" s="423"/>
      <c r="IAN37" s="419"/>
      <c r="IAO37" s="419"/>
      <c r="IAP37" s="418"/>
      <c r="IAQ37" s="420"/>
      <c r="IAR37" s="421"/>
      <c r="IAS37" s="422"/>
      <c r="IAT37" s="423"/>
      <c r="IAU37" s="419"/>
      <c r="IAV37" s="419"/>
      <c r="IAW37" s="418"/>
      <c r="IAX37" s="420"/>
      <c r="IAY37" s="421"/>
      <c r="IAZ37" s="422"/>
      <c r="IBA37" s="423"/>
      <c r="IBB37" s="419"/>
      <c r="IBC37" s="419"/>
      <c r="IBD37" s="418"/>
      <c r="IBE37" s="420"/>
      <c r="IBF37" s="421"/>
      <c r="IBG37" s="422"/>
      <c r="IBH37" s="423"/>
      <c r="IBI37" s="419"/>
      <c r="IBJ37" s="419"/>
      <c r="IBK37" s="418"/>
      <c r="IBL37" s="420"/>
      <c r="IBM37" s="421"/>
      <c r="IBN37" s="422"/>
      <c r="IBO37" s="423"/>
      <c r="IBP37" s="419"/>
      <c r="IBQ37" s="419"/>
      <c r="IBR37" s="418"/>
      <c r="IBS37" s="420"/>
      <c r="IBT37" s="421"/>
      <c r="IBU37" s="422"/>
      <c r="IBV37" s="423"/>
      <c r="IBW37" s="419"/>
      <c r="IBX37" s="419"/>
      <c r="IBY37" s="418"/>
      <c r="IBZ37" s="420"/>
      <c r="ICA37" s="421"/>
      <c r="ICB37" s="422"/>
      <c r="ICC37" s="423"/>
      <c r="ICD37" s="419"/>
      <c r="ICE37" s="419"/>
      <c r="ICF37" s="418"/>
      <c r="ICG37" s="420"/>
      <c r="ICH37" s="421"/>
      <c r="ICI37" s="422"/>
      <c r="ICJ37" s="423"/>
      <c r="ICK37" s="419"/>
      <c r="ICL37" s="419"/>
      <c r="ICM37" s="418"/>
      <c r="ICN37" s="420"/>
      <c r="ICO37" s="421"/>
      <c r="ICP37" s="422"/>
      <c r="ICQ37" s="423"/>
      <c r="ICR37" s="419"/>
      <c r="ICS37" s="419"/>
      <c r="ICT37" s="418"/>
      <c r="ICU37" s="420"/>
      <c r="ICV37" s="421"/>
      <c r="ICW37" s="422"/>
      <c r="ICX37" s="423"/>
      <c r="ICY37" s="419"/>
      <c r="ICZ37" s="419"/>
      <c r="IDA37" s="418"/>
      <c r="IDB37" s="420"/>
      <c r="IDC37" s="421"/>
      <c r="IDD37" s="422"/>
      <c r="IDE37" s="423"/>
      <c r="IDF37" s="419"/>
      <c r="IDG37" s="419"/>
      <c r="IDH37" s="418"/>
      <c r="IDI37" s="420"/>
      <c r="IDJ37" s="421"/>
      <c r="IDK37" s="422"/>
      <c r="IDL37" s="423"/>
      <c r="IDM37" s="419"/>
      <c r="IDN37" s="419"/>
      <c r="IDO37" s="418"/>
      <c r="IDP37" s="420"/>
      <c r="IDQ37" s="421"/>
      <c r="IDR37" s="422"/>
      <c r="IDS37" s="423"/>
      <c r="IDT37" s="419"/>
      <c r="IDU37" s="419"/>
      <c r="IDV37" s="418"/>
      <c r="IDW37" s="420"/>
      <c r="IDX37" s="421"/>
      <c r="IDY37" s="422"/>
      <c r="IDZ37" s="423"/>
      <c r="IEA37" s="419"/>
      <c r="IEB37" s="419"/>
      <c r="IEC37" s="418"/>
      <c r="IED37" s="420"/>
      <c r="IEE37" s="421"/>
      <c r="IEF37" s="422"/>
      <c r="IEG37" s="423"/>
      <c r="IEH37" s="419"/>
      <c r="IEI37" s="419"/>
      <c r="IEJ37" s="418"/>
      <c r="IEK37" s="420"/>
      <c r="IEL37" s="421"/>
      <c r="IEM37" s="422"/>
      <c r="IEN37" s="423"/>
      <c r="IEO37" s="419"/>
      <c r="IEP37" s="419"/>
      <c r="IEQ37" s="418"/>
      <c r="IER37" s="420"/>
      <c r="IES37" s="421"/>
      <c r="IET37" s="422"/>
      <c r="IEU37" s="423"/>
      <c r="IEV37" s="419"/>
      <c r="IEW37" s="419"/>
      <c r="IEX37" s="418"/>
      <c r="IEY37" s="420"/>
      <c r="IEZ37" s="421"/>
      <c r="IFA37" s="422"/>
      <c r="IFB37" s="423"/>
      <c r="IFC37" s="419"/>
      <c r="IFD37" s="419"/>
      <c r="IFE37" s="418"/>
      <c r="IFF37" s="420"/>
      <c r="IFG37" s="421"/>
      <c r="IFH37" s="422"/>
      <c r="IFI37" s="423"/>
      <c r="IFJ37" s="419"/>
      <c r="IFK37" s="419"/>
      <c r="IFL37" s="418"/>
      <c r="IFM37" s="420"/>
      <c r="IFN37" s="421"/>
      <c r="IFO37" s="422"/>
      <c r="IFP37" s="423"/>
      <c r="IFQ37" s="419"/>
      <c r="IFR37" s="419"/>
      <c r="IFS37" s="418"/>
      <c r="IFT37" s="420"/>
      <c r="IFU37" s="421"/>
      <c r="IFV37" s="422"/>
      <c r="IFW37" s="423"/>
      <c r="IFX37" s="419"/>
      <c r="IFY37" s="419"/>
      <c r="IFZ37" s="418"/>
      <c r="IGA37" s="420"/>
      <c r="IGB37" s="421"/>
      <c r="IGC37" s="422"/>
      <c r="IGD37" s="423"/>
      <c r="IGE37" s="419"/>
      <c r="IGF37" s="419"/>
      <c r="IGG37" s="418"/>
      <c r="IGH37" s="420"/>
      <c r="IGI37" s="421"/>
      <c r="IGJ37" s="422"/>
      <c r="IGK37" s="423"/>
      <c r="IGL37" s="419"/>
      <c r="IGM37" s="419"/>
      <c r="IGN37" s="418"/>
      <c r="IGO37" s="420"/>
      <c r="IGP37" s="421"/>
      <c r="IGQ37" s="422"/>
      <c r="IGR37" s="423"/>
      <c r="IGS37" s="419"/>
      <c r="IGT37" s="419"/>
      <c r="IGU37" s="418"/>
      <c r="IGV37" s="420"/>
      <c r="IGW37" s="421"/>
      <c r="IGX37" s="422"/>
      <c r="IGY37" s="423"/>
      <c r="IGZ37" s="419"/>
      <c r="IHA37" s="419"/>
      <c r="IHB37" s="418"/>
      <c r="IHC37" s="420"/>
      <c r="IHD37" s="421"/>
      <c r="IHE37" s="422"/>
      <c r="IHF37" s="423"/>
      <c r="IHG37" s="419"/>
      <c r="IHH37" s="419"/>
      <c r="IHI37" s="418"/>
      <c r="IHJ37" s="420"/>
      <c r="IHK37" s="421"/>
      <c r="IHL37" s="422"/>
      <c r="IHM37" s="423"/>
      <c r="IHN37" s="419"/>
      <c r="IHO37" s="419"/>
      <c r="IHP37" s="418"/>
      <c r="IHQ37" s="420"/>
      <c r="IHR37" s="421"/>
      <c r="IHS37" s="422"/>
      <c r="IHT37" s="423"/>
      <c r="IHU37" s="419"/>
      <c r="IHV37" s="419"/>
      <c r="IHW37" s="418"/>
      <c r="IHX37" s="420"/>
      <c r="IHY37" s="421"/>
      <c r="IHZ37" s="422"/>
      <c r="IIA37" s="423"/>
      <c r="IIB37" s="419"/>
      <c r="IIC37" s="419"/>
      <c r="IID37" s="418"/>
      <c r="IIE37" s="420"/>
      <c r="IIF37" s="421"/>
      <c r="IIG37" s="422"/>
      <c r="IIH37" s="423"/>
      <c r="III37" s="419"/>
      <c r="IIJ37" s="419"/>
      <c r="IIK37" s="418"/>
      <c r="IIL37" s="420"/>
      <c r="IIM37" s="421"/>
      <c r="IIN37" s="422"/>
      <c r="IIO37" s="423"/>
      <c r="IIP37" s="419"/>
      <c r="IIQ37" s="419"/>
      <c r="IIR37" s="418"/>
      <c r="IIS37" s="420"/>
      <c r="IIT37" s="421"/>
      <c r="IIU37" s="422"/>
      <c r="IIV37" s="423"/>
      <c r="IIW37" s="419"/>
      <c r="IIX37" s="419"/>
      <c r="IIY37" s="418"/>
      <c r="IIZ37" s="420"/>
      <c r="IJA37" s="421"/>
      <c r="IJB37" s="422"/>
      <c r="IJC37" s="423"/>
      <c r="IJD37" s="419"/>
      <c r="IJE37" s="419"/>
      <c r="IJF37" s="418"/>
      <c r="IJG37" s="420"/>
      <c r="IJH37" s="421"/>
      <c r="IJI37" s="422"/>
      <c r="IJJ37" s="423"/>
      <c r="IJK37" s="419"/>
      <c r="IJL37" s="419"/>
      <c r="IJM37" s="418"/>
      <c r="IJN37" s="420"/>
      <c r="IJO37" s="421"/>
      <c r="IJP37" s="422"/>
      <c r="IJQ37" s="423"/>
      <c r="IJR37" s="419"/>
      <c r="IJS37" s="419"/>
      <c r="IJT37" s="418"/>
      <c r="IJU37" s="420"/>
      <c r="IJV37" s="421"/>
      <c r="IJW37" s="422"/>
      <c r="IJX37" s="423"/>
      <c r="IJY37" s="419"/>
      <c r="IJZ37" s="419"/>
      <c r="IKA37" s="418"/>
      <c r="IKB37" s="420"/>
      <c r="IKC37" s="421"/>
      <c r="IKD37" s="422"/>
      <c r="IKE37" s="423"/>
      <c r="IKF37" s="419"/>
      <c r="IKG37" s="419"/>
      <c r="IKH37" s="418"/>
      <c r="IKI37" s="420"/>
      <c r="IKJ37" s="421"/>
      <c r="IKK37" s="422"/>
      <c r="IKL37" s="423"/>
      <c r="IKM37" s="419"/>
      <c r="IKN37" s="419"/>
      <c r="IKO37" s="418"/>
      <c r="IKP37" s="420"/>
      <c r="IKQ37" s="421"/>
      <c r="IKR37" s="422"/>
      <c r="IKS37" s="423"/>
      <c r="IKT37" s="419"/>
      <c r="IKU37" s="419"/>
      <c r="IKV37" s="418"/>
      <c r="IKW37" s="420"/>
      <c r="IKX37" s="421"/>
      <c r="IKY37" s="422"/>
      <c r="IKZ37" s="423"/>
      <c r="ILA37" s="419"/>
      <c r="ILB37" s="419"/>
      <c r="ILC37" s="418"/>
      <c r="ILD37" s="420"/>
      <c r="ILE37" s="421"/>
      <c r="ILF37" s="422"/>
      <c r="ILG37" s="423"/>
      <c r="ILH37" s="419"/>
      <c r="ILI37" s="419"/>
      <c r="ILJ37" s="418"/>
      <c r="ILK37" s="420"/>
      <c r="ILL37" s="421"/>
      <c r="ILM37" s="422"/>
      <c r="ILN37" s="423"/>
      <c r="ILO37" s="419"/>
      <c r="ILP37" s="419"/>
      <c r="ILQ37" s="418"/>
      <c r="ILR37" s="420"/>
      <c r="ILS37" s="421"/>
      <c r="ILT37" s="422"/>
      <c r="ILU37" s="423"/>
      <c r="ILV37" s="419"/>
      <c r="ILW37" s="419"/>
      <c r="ILX37" s="418"/>
      <c r="ILY37" s="420"/>
      <c r="ILZ37" s="421"/>
      <c r="IMA37" s="422"/>
      <c r="IMB37" s="423"/>
      <c r="IMC37" s="419"/>
      <c r="IMD37" s="419"/>
      <c r="IME37" s="418"/>
      <c r="IMF37" s="420"/>
      <c r="IMG37" s="421"/>
      <c r="IMH37" s="422"/>
      <c r="IMI37" s="423"/>
      <c r="IMJ37" s="419"/>
      <c r="IMK37" s="419"/>
      <c r="IML37" s="418"/>
      <c r="IMM37" s="420"/>
      <c r="IMN37" s="421"/>
      <c r="IMO37" s="422"/>
      <c r="IMP37" s="423"/>
      <c r="IMQ37" s="419"/>
      <c r="IMR37" s="419"/>
      <c r="IMS37" s="418"/>
      <c r="IMT37" s="420"/>
      <c r="IMU37" s="421"/>
      <c r="IMV37" s="422"/>
      <c r="IMW37" s="423"/>
      <c r="IMX37" s="419"/>
      <c r="IMY37" s="419"/>
      <c r="IMZ37" s="418"/>
      <c r="INA37" s="420"/>
      <c r="INB37" s="421"/>
      <c r="INC37" s="422"/>
      <c r="IND37" s="423"/>
      <c r="INE37" s="419"/>
      <c r="INF37" s="419"/>
      <c r="ING37" s="418"/>
      <c r="INH37" s="420"/>
      <c r="INI37" s="421"/>
      <c r="INJ37" s="422"/>
      <c r="INK37" s="423"/>
      <c r="INL37" s="419"/>
      <c r="INM37" s="419"/>
      <c r="INN37" s="418"/>
      <c r="INO37" s="420"/>
      <c r="INP37" s="421"/>
      <c r="INQ37" s="422"/>
      <c r="INR37" s="423"/>
      <c r="INS37" s="419"/>
      <c r="INT37" s="419"/>
      <c r="INU37" s="418"/>
      <c r="INV37" s="420"/>
      <c r="INW37" s="421"/>
      <c r="INX37" s="422"/>
      <c r="INY37" s="423"/>
      <c r="INZ37" s="419"/>
      <c r="IOA37" s="419"/>
      <c r="IOB37" s="418"/>
      <c r="IOC37" s="420"/>
      <c r="IOD37" s="421"/>
      <c r="IOE37" s="422"/>
      <c r="IOF37" s="423"/>
      <c r="IOG37" s="419"/>
      <c r="IOH37" s="419"/>
      <c r="IOI37" s="418"/>
      <c r="IOJ37" s="420"/>
      <c r="IOK37" s="421"/>
      <c r="IOL37" s="422"/>
      <c r="IOM37" s="423"/>
      <c r="ION37" s="419"/>
      <c r="IOO37" s="419"/>
      <c r="IOP37" s="418"/>
      <c r="IOQ37" s="420"/>
      <c r="IOR37" s="421"/>
      <c r="IOS37" s="422"/>
      <c r="IOT37" s="423"/>
      <c r="IOU37" s="419"/>
      <c r="IOV37" s="419"/>
      <c r="IOW37" s="418"/>
      <c r="IOX37" s="420"/>
      <c r="IOY37" s="421"/>
      <c r="IOZ37" s="422"/>
      <c r="IPA37" s="423"/>
      <c r="IPB37" s="419"/>
      <c r="IPC37" s="419"/>
      <c r="IPD37" s="418"/>
      <c r="IPE37" s="420"/>
      <c r="IPF37" s="421"/>
      <c r="IPG37" s="422"/>
      <c r="IPH37" s="423"/>
      <c r="IPI37" s="419"/>
      <c r="IPJ37" s="419"/>
      <c r="IPK37" s="418"/>
      <c r="IPL37" s="420"/>
      <c r="IPM37" s="421"/>
      <c r="IPN37" s="422"/>
      <c r="IPO37" s="423"/>
      <c r="IPP37" s="419"/>
      <c r="IPQ37" s="419"/>
      <c r="IPR37" s="418"/>
      <c r="IPS37" s="420"/>
      <c r="IPT37" s="421"/>
      <c r="IPU37" s="422"/>
      <c r="IPV37" s="423"/>
      <c r="IPW37" s="419"/>
      <c r="IPX37" s="419"/>
      <c r="IPY37" s="418"/>
      <c r="IPZ37" s="420"/>
      <c r="IQA37" s="421"/>
      <c r="IQB37" s="422"/>
      <c r="IQC37" s="423"/>
      <c r="IQD37" s="419"/>
      <c r="IQE37" s="419"/>
      <c r="IQF37" s="418"/>
      <c r="IQG37" s="420"/>
      <c r="IQH37" s="421"/>
      <c r="IQI37" s="422"/>
      <c r="IQJ37" s="423"/>
      <c r="IQK37" s="419"/>
      <c r="IQL37" s="419"/>
      <c r="IQM37" s="418"/>
      <c r="IQN37" s="420"/>
      <c r="IQO37" s="421"/>
      <c r="IQP37" s="422"/>
      <c r="IQQ37" s="423"/>
      <c r="IQR37" s="419"/>
      <c r="IQS37" s="419"/>
      <c r="IQT37" s="418"/>
      <c r="IQU37" s="420"/>
      <c r="IQV37" s="421"/>
      <c r="IQW37" s="422"/>
      <c r="IQX37" s="423"/>
      <c r="IQY37" s="419"/>
      <c r="IQZ37" s="419"/>
      <c r="IRA37" s="418"/>
      <c r="IRB37" s="420"/>
      <c r="IRC37" s="421"/>
      <c r="IRD37" s="422"/>
      <c r="IRE37" s="423"/>
      <c r="IRF37" s="419"/>
      <c r="IRG37" s="419"/>
      <c r="IRH37" s="418"/>
      <c r="IRI37" s="420"/>
      <c r="IRJ37" s="421"/>
      <c r="IRK37" s="422"/>
      <c r="IRL37" s="423"/>
      <c r="IRM37" s="419"/>
      <c r="IRN37" s="419"/>
      <c r="IRO37" s="418"/>
      <c r="IRP37" s="420"/>
      <c r="IRQ37" s="421"/>
      <c r="IRR37" s="422"/>
      <c r="IRS37" s="423"/>
      <c r="IRT37" s="419"/>
      <c r="IRU37" s="419"/>
      <c r="IRV37" s="418"/>
      <c r="IRW37" s="420"/>
      <c r="IRX37" s="421"/>
      <c r="IRY37" s="422"/>
      <c r="IRZ37" s="423"/>
      <c r="ISA37" s="419"/>
      <c r="ISB37" s="419"/>
      <c r="ISC37" s="418"/>
      <c r="ISD37" s="420"/>
      <c r="ISE37" s="421"/>
      <c r="ISF37" s="422"/>
      <c r="ISG37" s="423"/>
      <c r="ISH37" s="419"/>
      <c r="ISI37" s="419"/>
      <c r="ISJ37" s="418"/>
      <c r="ISK37" s="420"/>
      <c r="ISL37" s="421"/>
      <c r="ISM37" s="422"/>
      <c r="ISN37" s="423"/>
      <c r="ISO37" s="419"/>
      <c r="ISP37" s="419"/>
      <c r="ISQ37" s="418"/>
      <c r="ISR37" s="420"/>
      <c r="ISS37" s="421"/>
      <c r="IST37" s="422"/>
      <c r="ISU37" s="423"/>
      <c r="ISV37" s="419"/>
      <c r="ISW37" s="419"/>
      <c r="ISX37" s="418"/>
      <c r="ISY37" s="420"/>
      <c r="ISZ37" s="421"/>
      <c r="ITA37" s="422"/>
      <c r="ITB37" s="423"/>
      <c r="ITC37" s="419"/>
      <c r="ITD37" s="419"/>
      <c r="ITE37" s="418"/>
      <c r="ITF37" s="420"/>
      <c r="ITG37" s="421"/>
      <c r="ITH37" s="422"/>
      <c r="ITI37" s="423"/>
      <c r="ITJ37" s="419"/>
      <c r="ITK37" s="419"/>
      <c r="ITL37" s="418"/>
      <c r="ITM37" s="420"/>
      <c r="ITN37" s="421"/>
      <c r="ITO37" s="422"/>
      <c r="ITP37" s="423"/>
      <c r="ITQ37" s="419"/>
      <c r="ITR37" s="419"/>
      <c r="ITS37" s="418"/>
      <c r="ITT37" s="420"/>
      <c r="ITU37" s="421"/>
      <c r="ITV37" s="422"/>
      <c r="ITW37" s="423"/>
      <c r="ITX37" s="419"/>
      <c r="ITY37" s="419"/>
      <c r="ITZ37" s="418"/>
      <c r="IUA37" s="420"/>
      <c r="IUB37" s="421"/>
      <c r="IUC37" s="422"/>
      <c r="IUD37" s="423"/>
      <c r="IUE37" s="419"/>
      <c r="IUF37" s="419"/>
      <c r="IUG37" s="418"/>
      <c r="IUH37" s="420"/>
      <c r="IUI37" s="421"/>
      <c r="IUJ37" s="422"/>
      <c r="IUK37" s="423"/>
      <c r="IUL37" s="419"/>
      <c r="IUM37" s="419"/>
      <c r="IUN37" s="418"/>
      <c r="IUO37" s="420"/>
      <c r="IUP37" s="421"/>
      <c r="IUQ37" s="422"/>
      <c r="IUR37" s="423"/>
      <c r="IUS37" s="419"/>
      <c r="IUT37" s="419"/>
      <c r="IUU37" s="418"/>
      <c r="IUV37" s="420"/>
      <c r="IUW37" s="421"/>
      <c r="IUX37" s="422"/>
      <c r="IUY37" s="423"/>
      <c r="IUZ37" s="419"/>
      <c r="IVA37" s="419"/>
      <c r="IVB37" s="418"/>
      <c r="IVC37" s="420"/>
      <c r="IVD37" s="421"/>
      <c r="IVE37" s="422"/>
      <c r="IVF37" s="423"/>
      <c r="IVG37" s="419"/>
      <c r="IVH37" s="419"/>
      <c r="IVI37" s="418"/>
      <c r="IVJ37" s="420"/>
      <c r="IVK37" s="421"/>
      <c r="IVL37" s="422"/>
      <c r="IVM37" s="423"/>
      <c r="IVN37" s="419"/>
      <c r="IVO37" s="419"/>
      <c r="IVP37" s="418"/>
      <c r="IVQ37" s="420"/>
      <c r="IVR37" s="421"/>
      <c r="IVS37" s="422"/>
      <c r="IVT37" s="423"/>
      <c r="IVU37" s="419"/>
      <c r="IVV37" s="419"/>
      <c r="IVW37" s="418"/>
      <c r="IVX37" s="420"/>
      <c r="IVY37" s="421"/>
      <c r="IVZ37" s="422"/>
      <c r="IWA37" s="423"/>
      <c r="IWB37" s="419"/>
      <c r="IWC37" s="419"/>
      <c r="IWD37" s="418"/>
      <c r="IWE37" s="420"/>
      <c r="IWF37" s="421"/>
      <c r="IWG37" s="422"/>
      <c r="IWH37" s="423"/>
      <c r="IWI37" s="419"/>
      <c r="IWJ37" s="419"/>
      <c r="IWK37" s="418"/>
      <c r="IWL37" s="420"/>
      <c r="IWM37" s="421"/>
      <c r="IWN37" s="422"/>
      <c r="IWO37" s="423"/>
      <c r="IWP37" s="419"/>
      <c r="IWQ37" s="419"/>
      <c r="IWR37" s="418"/>
      <c r="IWS37" s="420"/>
      <c r="IWT37" s="421"/>
      <c r="IWU37" s="422"/>
      <c r="IWV37" s="423"/>
      <c r="IWW37" s="419"/>
      <c r="IWX37" s="419"/>
      <c r="IWY37" s="418"/>
      <c r="IWZ37" s="420"/>
      <c r="IXA37" s="421"/>
      <c r="IXB37" s="422"/>
      <c r="IXC37" s="423"/>
      <c r="IXD37" s="419"/>
      <c r="IXE37" s="419"/>
      <c r="IXF37" s="418"/>
      <c r="IXG37" s="420"/>
      <c r="IXH37" s="421"/>
      <c r="IXI37" s="422"/>
      <c r="IXJ37" s="423"/>
      <c r="IXK37" s="419"/>
      <c r="IXL37" s="419"/>
      <c r="IXM37" s="418"/>
      <c r="IXN37" s="420"/>
      <c r="IXO37" s="421"/>
      <c r="IXP37" s="422"/>
      <c r="IXQ37" s="423"/>
      <c r="IXR37" s="419"/>
      <c r="IXS37" s="419"/>
      <c r="IXT37" s="418"/>
      <c r="IXU37" s="420"/>
      <c r="IXV37" s="421"/>
      <c r="IXW37" s="422"/>
      <c r="IXX37" s="423"/>
      <c r="IXY37" s="419"/>
      <c r="IXZ37" s="419"/>
      <c r="IYA37" s="418"/>
      <c r="IYB37" s="420"/>
      <c r="IYC37" s="421"/>
      <c r="IYD37" s="422"/>
      <c r="IYE37" s="423"/>
      <c r="IYF37" s="419"/>
      <c r="IYG37" s="419"/>
      <c r="IYH37" s="418"/>
      <c r="IYI37" s="420"/>
      <c r="IYJ37" s="421"/>
      <c r="IYK37" s="422"/>
      <c r="IYL37" s="423"/>
      <c r="IYM37" s="419"/>
      <c r="IYN37" s="419"/>
      <c r="IYO37" s="418"/>
      <c r="IYP37" s="420"/>
      <c r="IYQ37" s="421"/>
      <c r="IYR37" s="422"/>
      <c r="IYS37" s="423"/>
      <c r="IYT37" s="419"/>
      <c r="IYU37" s="419"/>
      <c r="IYV37" s="418"/>
      <c r="IYW37" s="420"/>
      <c r="IYX37" s="421"/>
      <c r="IYY37" s="422"/>
      <c r="IYZ37" s="423"/>
      <c r="IZA37" s="419"/>
      <c r="IZB37" s="419"/>
      <c r="IZC37" s="418"/>
      <c r="IZD37" s="420"/>
      <c r="IZE37" s="421"/>
      <c r="IZF37" s="422"/>
      <c r="IZG37" s="423"/>
      <c r="IZH37" s="419"/>
      <c r="IZI37" s="419"/>
      <c r="IZJ37" s="418"/>
      <c r="IZK37" s="420"/>
      <c r="IZL37" s="421"/>
      <c r="IZM37" s="422"/>
      <c r="IZN37" s="423"/>
      <c r="IZO37" s="419"/>
      <c r="IZP37" s="419"/>
      <c r="IZQ37" s="418"/>
      <c r="IZR37" s="420"/>
      <c r="IZS37" s="421"/>
      <c r="IZT37" s="422"/>
      <c r="IZU37" s="423"/>
      <c r="IZV37" s="419"/>
      <c r="IZW37" s="419"/>
      <c r="IZX37" s="418"/>
      <c r="IZY37" s="420"/>
      <c r="IZZ37" s="421"/>
      <c r="JAA37" s="422"/>
      <c r="JAB37" s="423"/>
      <c r="JAC37" s="419"/>
      <c r="JAD37" s="419"/>
      <c r="JAE37" s="418"/>
      <c r="JAF37" s="420"/>
      <c r="JAG37" s="421"/>
      <c r="JAH37" s="422"/>
      <c r="JAI37" s="423"/>
      <c r="JAJ37" s="419"/>
      <c r="JAK37" s="419"/>
      <c r="JAL37" s="418"/>
      <c r="JAM37" s="420"/>
      <c r="JAN37" s="421"/>
      <c r="JAO37" s="422"/>
      <c r="JAP37" s="423"/>
      <c r="JAQ37" s="419"/>
      <c r="JAR37" s="419"/>
      <c r="JAS37" s="418"/>
      <c r="JAT37" s="420"/>
      <c r="JAU37" s="421"/>
      <c r="JAV37" s="422"/>
      <c r="JAW37" s="423"/>
      <c r="JAX37" s="419"/>
      <c r="JAY37" s="419"/>
      <c r="JAZ37" s="418"/>
      <c r="JBA37" s="420"/>
      <c r="JBB37" s="421"/>
      <c r="JBC37" s="422"/>
      <c r="JBD37" s="423"/>
      <c r="JBE37" s="419"/>
      <c r="JBF37" s="419"/>
      <c r="JBG37" s="418"/>
      <c r="JBH37" s="420"/>
      <c r="JBI37" s="421"/>
      <c r="JBJ37" s="422"/>
      <c r="JBK37" s="423"/>
      <c r="JBL37" s="419"/>
      <c r="JBM37" s="419"/>
      <c r="JBN37" s="418"/>
      <c r="JBO37" s="420"/>
      <c r="JBP37" s="421"/>
      <c r="JBQ37" s="422"/>
      <c r="JBR37" s="423"/>
      <c r="JBS37" s="419"/>
      <c r="JBT37" s="419"/>
      <c r="JBU37" s="418"/>
      <c r="JBV37" s="420"/>
      <c r="JBW37" s="421"/>
      <c r="JBX37" s="422"/>
      <c r="JBY37" s="423"/>
      <c r="JBZ37" s="419"/>
      <c r="JCA37" s="419"/>
      <c r="JCB37" s="418"/>
      <c r="JCC37" s="420"/>
      <c r="JCD37" s="421"/>
      <c r="JCE37" s="422"/>
      <c r="JCF37" s="423"/>
      <c r="JCG37" s="419"/>
      <c r="JCH37" s="419"/>
      <c r="JCI37" s="418"/>
      <c r="JCJ37" s="420"/>
      <c r="JCK37" s="421"/>
      <c r="JCL37" s="422"/>
      <c r="JCM37" s="423"/>
      <c r="JCN37" s="419"/>
      <c r="JCO37" s="419"/>
      <c r="JCP37" s="418"/>
      <c r="JCQ37" s="420"/>
      <c r="JCR37" s="421"/>
      <c r="JCS37" s="422"/>
      <c r="JCT37" s="423"/>
      <c r="JCU37" s="419"/>
      <c r="JCV37" s="419"/>
      <c r="JCW37" s="418"/>
      <c r="JCX37" s="420"/>
      <c r="JCY37" s="421"/>
      <c r="JCZ37" s="422"/>
      <c r="JDA37" s="423"/>
      <c r="JDB37" s="419"/>
      <c r="JDC37" s="419"/>
      <c r="JDD37" s="418"/>
      <c r="JDE37" s="420"/>
      <c r="JDF37" s="421"/>
      <c r="JDG37" s="422"/>
      <c r="JDH37" s="423"/>
      <c r="JDI37" s="419"/>
      <c r="JDJ37" s="419"/>
      <c r="JDK37" s="418"/>
      <c r="JDL37" s="420"/>
      <c r="JDM37" s="421"/>
      <c r="JDN37" s="422"/>
      <c r="JDO37" s="423"/>
      <c r="JDP37" s="419"/>
      <c r="JDQ37" s="419"/>
      <c r="JDR37" s="418"/>
      <c r="JDS37" s="420"/>
      <c r="JDT37" s="421"/>
      <c r="JDU37" s="422"/>
      <c r="JDV37" s="423"/>
      <c r="JDW37" s="419"/>
      <c r="JDX37" s="419"/>
      <c r="JDY37" s="418"/>
      <c r="JDZ37" s="420"/>
      <c r="JEA37" s="421"/>
      <c r="JEB37" s="422"/>
      <c r="JEC37" s="423"/>
      <c r="JED37" s="419"/>
      <c r="JEE37" s="419"/>
      <c r="JEF37" s="418"/>
      <c r="JEG37" s="420"/>
      <c r="JEH37" s="421"/>
      <c r="JEI37" s="422"/>
      <c r="JEJ37" s="423"/>
      <c r="JEK37" s="419"/>
      <c r="JEL37" s="419"/>
      <c r="JEM37" s="418"/>
      <c r="JEN37" s="420"/>
      <c r="JEO37" s="421"/>
      <c r="JEP37" s="422"/>
      <c r="JEQ37" s="423"/>
      <c r="JER37" s="419"/>
      <c r="JES37" s="419"/>
      <c r="JET37" s="418"/>
      <c r="JEU37" s="420"/>
      <c r="JEV37" s="421"/>
      <c r="JEW37" s="422"/>
      <c r="JEX37" s="423"/>
      <c r="JEY37" s="419"/>
      <c r="JEZ37" s="419"/>
      <c r="JFA37" s="418"/>
      <c r="JFB37" s="420"/>
      <c r="JFC37" s="421"/>
      <c r="JFD37" s="422"/>
      <c r="JFE37" s="423"/>
      <c r="JFF37" s="419"/>
      <c r="JFG37" s="419"/>
      <c r="JFH37" s="418"/>
      <c r="JFI37" s="420"/>
      <c r="JFJ37" s="421"/>
      <c r="JFK37" s="422"/>
      <c r="JFL37" s="423"/>
      <c r="JFM37" s="419"/>
      <c r="JFN37" s="419"/>
      <c r="JFO37" s="418"/>
      <c r="JFP37" s="420"/>
      <c r="JFQ37" s="421"/>
      <c r="JFR37" s="422"/>
      <c r="JFS37" s="423"/>
      <c r="JFT37" s="419"/>
      <c r="JFU37" s="419"/>
      <c r="JFV37" s="418"/>
      <c r="JFW37" s="420"/>
      <c r="JFX37" s="421"/>
      <c r="JFY37" s="422"/>
      <c r="JFZ37" s="423"/>
      <c r="JGA37" s="419"/>
      <c r="JGB37" s="419"/>
      <c r="JGC37" s="418"/>
      <c r="JGD37" s="420"/>
      <c r="JGE37" s="421"/>
      <c r="JGF37" s="422"/>
      <c r="JGG37" s="423"/>
      <c r="JGH37" s="419"/>
      <c r="JGI37" s="419"/>
      <c r="JGJ37" s="418"/>
      <c r="JGK37" s="420"/>
      <c r="JGL37" s="421"/>
      <c r="JGM37" s="422"/>
      <c r="JGN37" s="423"/>
      <c r="JGO37" s="419"/>
      <c r="JGP37" s="419"/>
      <c r="JGQ37" s="418"/>
      <c r="JGR37" s="420"/>
      <c r="JGS37" s="421"/>
      <c r="JGT37" s="422"/>
      <c r="JGU37" s="423"/>
      <c r="JGV37" s="419"/>
      <c r="JGW37" s="419"/>
      <c r="JGX37" s="418"/>
      <c r="JGY37" s="420"/>
      <c r="JGZ37" s="421"/>
      <c r="JHA37" s="422"/>
      <c r="JHB37" s="423"/>
      <c r="JHC37" s="419"/>
      <c r="JHD37" s="419"/>
      <c r="JHE37" s="418"/>
      <c r="JHF37" s="420"/>
      <c r="JHG37" s="421"/>
      <c r="JHH37" s="422"/>
      <c r="JHI37" s="423"/>
      <c r="JHJ37" s="419"/>
      <c r="JHK37" s="419"/>
      <c r="JHL37" s="418"/>
      <c r="JHM37" s="420"/>
      <c r="JHN37" s="421"/>
      <c r="JHO37" s="422"/>
      <c r="JHP37" s="423"/>
      <c r="JHQ37" s="419"/>
      <c r="JHR37" s="419"/>
      <c r="JHS37" s="418"/>
      <c r="JHT37" s="420"/>
      <c r="JHU37" s="421"/>
      <c r="JHV37" s="422"/>
      <c r="JHW37" s="423"/>
      <c r="JHX37" s="419"/>
      <c r="JHY37" s="419"/>
      <c r="JHZ37" s="418"/>
      <c r="JIA37" s="420"/>
      <c r="JIB37" s="421"/>
      <c r="JIC37" s="422"/>
      <c r="JID37" s="423"/>
      <c r="JIE37" s="419"/>
      <c r="JIF37" s="419"/>
      <c r="JIG37" s="418"/>
      <c r="JIH37" s="420"/>
      <c r="JII37" s="421"/>
      <c r="JIJ37" s="422"/>
      <c r="JIK37" s="423"/>
      <c r="JIL37" s="419"/>
      <c r="JIM37" s="419"/>
      <c r="JIN37" s="418"/>
      <c r="JIO37" s="420"/>
      <c r="JIP37" s="421"/>
      <c r="JIQ37" s="422"/>
      <c r="JIR37" s="423"/>
      <c r="JIS37" s="419"/>
      <c r="JIT37" s="419"/>
      <c r="JIU37" s="418"/>
      <c r="JIV37" s="420"/>
      <c r="JIW37" s="421"/>
      <c r="JIX37" s="422"/>
      <c r="JIY37" s="423"/>
      <c r="JIZ37" s="419"/>
      <c r="JJA37" s="419"/>
      <c r="JJB37" s="418"/>
      <c r="JJC37" s="420"/>
      <c r="JJD37" s="421"/>
      <c r="JJE37" s="422"/>
      <c r="JJF37" s="423"/>
      <c r="JJG37" s="419"/>
      <c r="JJH37" s="419"/>
      <c r="JJI37" s="418"/>
      <c r="JJJ37" s="420"/>
      <c r="JJK37" s="421"/>
      <c r="JJL37" s="422"/>
      <c r="JJM37" s="423"/>
      <c r="JJN37" s="419"/>
      <c r="JJO37" s="419"/>
      <c r="JJP37" s="418"/>
      <c r="JJQ37" s="420"/>
      <c r="JJR37" s="421"/>
      <c r="JJS37" s="422"/>
      <c r="JJT37" s="423"/>
      <c r="JJU37" s="419"/>
      <c r="JJV37" s="419"/>
      <c r="JJW37" s="418"/>
      <c r="JJX37" s="420"/>
      <c r="JJY37" s="421"/>
      <c r="JJZ37" s="422"/>
      <c r="JKA37" s="423"/>
      <c r="JKB37" s="419"/>
      <c r="JKC37" s="419"/>
      <c r="JKD37" s="418"/>
      <c r="JKE37" s="420"/>
      <c r="JKF37" s="421"/>
      <c r="JKG37" s="422"/>
      <c r="JKH37" s="423"/>
      <c r="JKI37" s="419"/>
      <c r="JKJ37" s="419"/>
      <c r="JKK37" s="418"/>
      <c r="JKL37" s="420"/>
      <c r="JKM37" s="421"/>
      <c r="JKN37" s="422"/>
      <c r="JKO37" s="423"/>
      <c r="JKP37" s="419"/>
      <c r="JKQ37" s="419"/>
      <c r="JKR37" s="418"/>
      <c r="JKS37" s="420"/>
      <c r="JKT37" s="421"/>
      <c r="JKU37" s="422"/>
      <c r="JKV37" s="423"/>
      <c r="JKW37" s="419"/>
      <c r="JKX37" s="419"/>
      <c r="JKY37" s="418"/>
      <c r="JKZ37" s="420"/>
      <c r="JLA37" s="421"/>
      <c r="JLB37" s="422"/>
      <c r="JLC37" s="423"/>
      <c r="JLD37" s="419"/>
      <c r="JLE37" s="419"/>
      <c r="JLF37" s="418"/>
      <c r="JLG37" s="420"/>
      <c r="JLH37" s="421"/>
      <c r="JLI37" s="422"/>
      <c r="JLJ37" s="423"/>
      <c r="JLK37" s="419"/>
      <c r="JLL37" s="419"/>
      <c r="JLM37" s="418"/>
      <c r="JLN37" s="420"/>
      <c r="JLO37" s="421"/>
      <c r="JLP37" s="422"/>
      <c r="JLQ37" s="423"/>
      <c r="JLR37" s="419"/>
      <c r="JLS37" s="419"/>
      <c r="JLT37" s="418"/>
      <c r="JLU37" s="420"/>
      <c r="JLV37" s="421"/>
      <c r="JLW37" s="422"/>
      <c r="JLX37" s="423"/>
      <c r="JLY37" s="419"/>
      <c r="JLZ37" s="419"/>
      <c r="JMA37" s="418"/>
      <c r="JMB37" s="420"/>
      <c r="JMC37" s="421"/>
      <c r="JMD37" s="422"/>
      <c r="JME37" s="423"/>
      <c r="JMF37" s="419"/>
      <c r="JMG37" s="419"/>
      <c r="JMH37" s="418"/>
      <c r="JMI37" s="420"/>
      <c r="JMJ37" s="421"/>
      <c r="JMK37" s="422"/>
      <c r="JML37" s="423"/>
      <c r="JMM37" s="419"/>
      <c r="JMN37" s="419"/>
      <c r="JMO37" s="418"/>
      <c r="JMP37" s="420"/>
      <c r="JMQ37" s="421"/>
      <c r="JMR37" s="422"/>
      <c r="JMS37" s="423"/>
      <c r="JMT37" s="419"/>
      <c r="JMU37" s="419"/>
      <c r="JMV37" s="418"/>
      <c r="JMW37" s="420"/>
      <c r="JMX37" s="421"/>
      <c r="JMY37" s="422"/>
      <c r="JMZ37" s="423"/>
      <c r="JNA37" s="419"/>
      <c r="JNB37" s="419"/>
      <c r="JNC37" s="418"/>
      <c r="JND37" s="420"/>
      <c r="JNE37" s="421"/>
      <c r="JNF37" s="422"/>
      <c r="JNG37" s="423"/>
      <c r="JNH37" s="419"/>
      <c r="JNI37" s="419"/>
      <c r="JNJ37" s="418"/>
      <c r="JNK37" s="420"/>
      <c r="JNL37" s="421"/>
      <c r="JNM37" s="422"/>
      <c r="JNN37" s="423"/>
      <c r="JNO37" s="419"/>
      <c r="JNP37" s="419"/>
      <c r="JNQ37" s="418"/>
      <c r="JNR37" s="420"/>
      <c r="JNS37" s="421"/>
      <c r="JNT37" s="422"/>
      <c r="JNU37" s="423"/>
      <c r="JNV37" s="419"/>
      <c r="JNW37" s="419"/>
      <c r="JNX37" s="418"/>
      <c r="JNY37" s="420"/>
      <c r="JNZ37" s="421"/>
      <c r="JOA37" s="422"/>
      <c r="JOB37" s="423"/>
      <c r="JOC37" s="419"/>
      <c r="JOD37" s="419"/>
      <c r="JOE37" s="418"/>
      <c r="JOF37" s="420"/>
      <c r="JOG37" s="421"/>
      <c r="JOH37" s="422"/>
      <c r="JOI37" s="423"/>
      <c r="JOJ37" s="419"/>
      <c r="JOK37" s="419"/>
      <c r="JOL37" s="418"/>
      <c r="JOM37" s="420"/>
      <c r="JON37" s="421"/>
      <c r="JOO37" s="422"/>
      <c r="JOP37" s="423"/>
      <c r="JOQ37" s="419"/>
      <c r="JOR37" s="419"/>
      <c r="JOS37" s="418"/>
      <c r="JOT37" s="420"/>
      <c r="JOU37" s="421"/>
      <c r="JOV37" s="422"/>
      <c r="JOW37" s="423"/>
      <c r="JOX37" s="419"/>
      <c r="JOY37" s="419"/>
      <c r="JOZ37" s="418"/>
      <c r="JPA37" s="420"/>
      <c r="JPB37" s="421"/>
      <c r="JPC37" s="422"/>
      <c r="JPD37" s="423"/>
      <c r="JPE37" s="419"/>
      <c r="JPF37" s="419"/>
      <c r="JPG37" s="418"/>
      <c r="JPH37" s="420"/>
      <c r="JPI37" s="421"/>
      <c r="JPJ37" s="422"/>
      <c r="JPK37" s="423"/>
      <c r="JPL37" s="419"/>
      <c r="JPM37" s="419"/>
      <c r="JPN37" s="418"/>
      <c r="JPO37" s="420"/>
      <c r="JPP37" s="421"/>
      <c r="JPQ37" s="422"/>
      <c r="JPR37" s="423"/>
      <c r="JPS37" s="419"/>
      <c r="JPT37" s="419"/>
      <c r="JPU37" s="418"/>
      <c r="JPV37" s="420"/>
      <c r="JPW37" s="421"/>
      <c r="JPX37" s="422"/>
      <c r="JPY37" s="423"/>
      <c r="JPZ37" s="419"/>
      <c r="JQA37" s="419"/>
      <c r="JQB37" s="418"/>
      <c r="JQC37" s="420"/>
      <c r="JQD37" s="421"/>
      <c r="JQE37" s="422"/>
      <c r="JQF37" s="423"/>
      <c r="JQG37" s="419"/>
      <c r="JQH37" s="419"/>
      <c r="JQI37" s="418"/>
      <c r="JQJ37" s="420"/>
      <c r="JQK37" s="421"/>
      <c r="JQL37" s="422"/>
      <c r="JQM37" s="423"/>
      <c r="JQN37" s="419"/>
      <c r="JQO37" s="419"/>
      <c r="JQP37" s="418"/>
      <c r="JQQ37" s="420"/>
      <c r="JQR37" s="421"/>
      <c r="JQS37" s="422"/>
      <c r="JQT37" s="423"/>
      <c r="JQU37" s="419"/>
      <c r="JQV37" s="419"/>
      <c r="JQW37" s="418"/>
      <c r="JQX37" s="420"/>
      <c r="JQY37" s="421"/>
      <c r="JQZ37" s="422"/>
      <c r="JRA37" s="423"/>
      <c r="JRB37" s="419"/>
      <c r="JRC37" s="419"/>
      <c r="JRD37" s="418"/>
      <c r="JRE37" s="420"/>
      <c r="JRF37" s="421"/>
      <c r="JRG37" s="422"/>
      <c r="JRH37" s="423"/>
      <c r="JRI37" s="419"/>
      <c r="JRJ37" s="419"/>
      <c r="JRK37" s="418"/>
      <c r="JRL37" s="420"/>
      <c r="JRM37" s="421"/>
      <c r="JRN37" s="422"/>
      <c r="JRO37" s="423"/>
      <c r="JRP37" s="419"/>
      <c r="JRQ37" s="419"/>
      <c r="JRR37" s="418"/>
      <c r="JRS37" s="420"/>
      <c r="JRT37" s="421"/>
      <c r="JRU37" s="422"/>
      <c r="JRV37" s="423"/>
      <c r="JRW37" s="419"/>
      <c r="JRX37" s="419"/>
      <c r="JRY37" s="418"/>
      <c r="JRZ37" s="420"/>
      <c r="JSA37" s="421"/>
      <c r="JSB37" s="422"/>
      <c r="JSC37" s="423"/>
      <c r="JSD37" s="419"/>
      <c r="JSE37" s="419"/>
      <c r="JSF37" s="418"/>
      <c r="JSG37" s="420"/>
      <c r="JSH37" s="421"/>
      <c r="JSI37" s="422"/>
      <c r="JSJ37" s="423"/>
      <c r="JSK37" s="419"/>
      <c r="JSL37" s="419"/>
      <c r="JSM37" s="418"/>
      <c r="JSN37" s="420"/>
      <c r="JSO37" s="421"/>
      <c r="JSP37" s="422"/>
      <c r="JSQ37" s="423"/>
      <c r="JSR37" s="419"/>
      <c r="JSS37" s="419"/>
      <c r="JST37" s="418"/>
      <c r="JSU37" s="420"/>
      <c r="JSV37" s="421"/>
      <c r="JSW37" s="422"/>
      <c r="JSX37" s="423"/>
      <c r="JSY37" s="419"/>
      <c r="JSZ37" s="419"/>
      <c r="JTA37" s="418"/>
      <c r="JTB37" s="420"/>
      <c r="JTC37" s="421"/>
      <c r="JTD37" s="422"/>
      <c r="JTE37" s="423"/>
      <c r="JTF37" s="419"/>
      <c r="JTG37" s="419"/>
      <c r="JTH37" s="418"/>
      <c r="JTI37" s="420"/>
      <c r="JTJ37" s="421"/>
      <c r="JTK37" s="422"/>
      <c r="JTL37" s="423"/>
      <c r="JTM37" s="419"/>
      <c r="JTN37" s="419"/>
      <c r="JTO37" s="418"/>
      <c r="JTP37" s="420"/>
      <c r="JTQ37" s="421"/>
      <c r="JTR37" s="422"/>
      <c r="JTS37" s="423"/>
      <c r="JTT37" s="419"/>
      <c r="JTU37" s="419"/>
      <c r="JTV37" s="418"/>
      <c r="JTW37" s="420"/>
      <c r="JTX37" s="421"/>
      <c r="JTY37" s="422"/>
      <c r="JTZ37" s="423"/>
      <c r="JUA37" s="419"/>
      <c r="JUB37" s="419"/>
      <c r="JUC37" s="418"/>
      <c r="JUD37" s="420"/>
      <c r="JUE37" s="421"/>
      <c r="JUF37" s="422"/>
      <c r="JUG37" s="423"/>
      <c r="JUH37" s="419"/>
      <c r="JUI37" s="419"/>
      <c r="JUJ37" s="418"/>
      <c r="JUK37" s="420"/>
      <c r="JUL37" s="421"/>
      <c r="JUM37" s="422"/>
      <c r="JUN37" s="423"/>
      <c r="JUO37" s="419"/>
      <c r="JUP37" s="419"/>
      <c r="JUQ37" s="418"/>
      <c r="JUR37" s="420"/>
      <c r="JUS37" s="421"/>
      <c r="JUT37" s="422"/>
      <c r="JUU37" s="423"/>
      <c r="JUV37" s="419"/>
      <c r="JUW37" s="419"/>
      <c r="JUX37" s="418"/>
      <c r="JUY37" s="420"/>
      <c r="JUZ37" s="421"/>
      <c r="JVA37" s="422"/>
      <c r="JVB37" s="423"/>
      <c r="JVC37" s="419"/>
      <c r="JVD37" s="419"/>
      <c r="JVE37" s="418"/>
      <c r="JVF37" s="420"/>
      <c r="JVG37" s="421"/>
      <c r="JVH37" s="422"/>
      <c r="JVI37" s="423"/>
      <c r="JVJ37" s="419"/>
      <c r="JVK37" s="419"/>
      <c r="JVL37" s="418"/>
      <c r="JVM37" s="420"/>
      <c r="JVN37" s="421"/>
      <c r="JVO37" s="422"/>
      <c r="JVP37" s="423"/>
      <c r="JVQ37" s="419"/>
      <c r="JVR37" s="419"/>
      <c r="JVS37" s="418"/>
      <c r="JVT37" s="420"/>
      <c r="JVU37" s="421"/>
      <c r="JVV37" s="422"/>
      <c r="JVW37" s="423"/>
      <c r="JVX37" s="419"/>
      <c r="JVY37" s="419"/>
      <c r="JVZ37" s="418"/>
      <c r="JWA37" s="420"/>
      <c r="JWB37" s="421"/>
      <c r="JWC37" s="422"/>
      <c r="JWD37" s="423"/>
      <c r="JWE37" s="419"/>
      <c r="JWF37" s="419"/>
      <c r="JWG37" s="418"/>
      <c r="JWH37" s="420"/>
      <c r="JWI37" s="421"/>
      <c r="JWJ37" s="422"/>
      <c r="JWK37" s="423"/>
      <c r="JWL37" s="419"/>
      <c r="JWM37" s="419"/>
      <c r="JWN37" s="418"/>
      <c r="JWO37" s="420"/>
      <c r="JWP37" s="421"/>
      <c r="JWQ37" s="422"/>
      <c r="JWR37" s="423"/>
      <c r="JWS37" s="419"/>
      <c r="JWT37" s="419"/>
      <c r="JWU37" s="418"/>
      <c r="JWV37" s="420"/>
      <c r="JWW37" s="421"/>
      <c r="JWX37" s="422"/>
      <c r="JWY37" s="423"/>
      <c r="JWZ37" s="419"/>
      <c r="JXA37" s="419"/>
      <c r="JXB37" s="418"/>
      <c r="JXC37" s="420"/>
      <c r="JXD37" s="421"/>
      <c r="JXE37" s="422"/>
      <c r="JXF37" s="423"/>
      <c r="JXG37" s="419"/>
      <c r="JXH37" s="419"/>
      <c r="JXI37" s="418"/>
      <c r="JXJ37" s="420"/>
      <c r="JXK37" s="421"/>
      <c r="JXL37" s="422"/>
      <c r="JXM37" s="423"/>
      <c r="JXN37" s="419"/>
      <c r="JXO37" s="419"/>
      <c r="JXP37" s="418"/>
      <c r="JXQ37" s="420"/>
      <c r="JXR37" s="421"/>
      <c r="JXS37" s="422"/>
      <c r="JXT37" s="423"/>
      <c r="JXU37" s="419"/>
      <c r="JXV37" s="419"/>
      <c r="JXW37" s="418"/>
      <c r="JXX37" s="420"/>
      <c r="JXY37" s="421"/>
      <c r="JXZ37" s="422"/>
      <c r="JYA37" s="423"/>
      <c r="JYB37" s="419"/>
      <c r="JYC37" s="419"/>
      <c r="JYD37" s="418"/>
      <c r="JYE37" s="420"/>
      <c r="JYF37" s="421"/>
      <c r="JYG37" s="422"/>
      <c r="JYH37" s="423"/>
      <c r="JYI37" s="419"/>
      <c r="JYJ37" s="419"/>
      <c r="JYK37" s="418"/>
      <c r="JYL37" s="420"/>
      <c r="JYM37" s="421"/>
      <c r="JYN37" s="422"/>
      <c r="JYO37" s="423"/>
      <c r="JYP37" s="419"/>
      <c r="JYQ37" s="419"/>
      <c r="JYR37" s="418"/>
      <c r="JYS37" s="420"/>
      <c r="JYT37" s="421"/>
      <c r="JYU37" s="422"/>
      <c r="JYV37" s="423"/>
      <c r="JYW37" s="419"/>
      <c r="JYX37" s="419"/>
      <c r="JYY37" s="418"/>
      <c r="JYZ37" s="420"/>
      <c r="JZA37" s="421"/>
      <c r="JZB37" s="422"/>
      <c r="JZC37" s="423"/>
      <c r="JZD37" s="419"/>
      <c r="JZE37" s="419"/>
      <c r="JZF37" s="418"/>
      <c r="JZG37" s="420"/>
      <c r="JZH37" s="421"/>
      <c r="JZI37" s="422"/>
      <c r="JZJ37" s="423"/>
      <c r="JZK37" s="419"/>
      <c r="JZL37" s="419"/>
      <c r="JZM37" s="418"/>
      <c r="JZN37" s="420"/>
      <c r="JZO37" s="421"/>
      <c r="JZP37" s="422"/>
      <c r="JZQ37" s="423"/>
      <c r="JZR37" s="419"/>
      <c r="JZS37" s="419"/>
      <c r="JZT37" s="418"/>
      <c r="JZU37" s="420"/>
      <c r="JZV37" s="421"/>
      <c r="JZW37" s="422"/>
      <c r="JZX37" s="423"/>
      <c r="JZY37" s="419"/>
      <c r="JZZ37" s="419"/>
      <c r="KAA37" s="418"/>
      <c r="KAB37" s="420"/>
      <c r="KAC37" s="421"/>
      <c r="KAD37" s="422"/>
      <c r="KAE37" s="423"/>
      <c r="KAF37" s="419"/>
      <c r="KAG37" s="419"/>
      <c r="KAH37" s="418"/>
      <c r="KAI37" s="420"/>
      <c r="KAJ37" s="421"/>
      <c r="KAK37" s="422"/>
      <c r="KAL37" s="423"/>
      <c r="KAM37" s="419"/>
      <c r="KAN37" s="419"/>
      <c r="KAO37" s="418"/>
      <c r="KAP37" s="420"/>
      <c r="KAQ37" s="421"/>
      <c r="KAR37" s="422"/>
      <c r="KAS37" s="423"/>
      <c r="KAT37" s="419"/>
      <c r="KAU37" s="419"/>
      <c r="KAV37" s="418"/>
      <c r="KAW37" s="420"/>
      <c r="KAX37" s="421"/>
      <c r="KAY37" s="422"/>
      <c r="KAZ37" s="423"/>
      <c r="KBA37" s="419"/>
      <c r="KBB37" s="419"/>
      <c r="KBC37" s="418"/>
      <c r="KBD37" s="420"/>
      <c r="KBE37" s="421"/>
      <c r="KBF37" s="422"/>
      <c r="KBG37" s="423"/>
      <c r="KBH37" s="419"/>
      <c r="KBI37" s="419"/>
      <c r="KBJ37" s="418"/>
      <c r="KBK37" s="420"/>
      <c r="KBL37" s="421"/>
      <c r="KBM37" s="422"/>
      <c r="KBN37" s="423"/>
      <c r="KBO37" s="419"/>
      <c r="KBP37" s="419"/>
      <c r="KBQ37" s="418"/>
      <c r="KBR37" s="420"/>
      <c r="KBS37" s="421"/>
      <c r="KBT37" s="422"/>
      <c r="KBU37" s="423"/>
      <c r="KBV37" s="419"/>
      <c r="KBW37" s="419"/>
      <c r="KBX37" s="418"/>
      <c r="KBY37" s="420"/>
      <c r="KBZ37" s="421"/>
      <c r="KCA37" s="422"/>
      <c r="KCB37" s="423"/>
      <c r="KCC37" s="419"/>
      <c r="KCD37" s="419"/>
      <c r="KCE37" s="418"/>
      <c r="KCF37" s="420"/>
      <c r="KCG37" s="421"/>
      <c r="KCH37" s="422"/>
      <c r="KCI37" s="423"/>
      <c r="KCJ37" s="419"/>
      <c r="KCK37" s="419"/>
      <c r="KCL37" s="418"/>
      <c r="KCM37" s="420"/>
      <c r="KCN37" s="421"/>
      <c r="KCO37" s="422"/>
      <c r="KCP37" s="423"/>
      <c r="KCQ37" s="419"/>
      <c r="KCR37" s="419"/>
      <c r="KCS37" s="418"/>
      <c r="KCT37" s="420"/>
      <c r="KCU37" s="421"/>
      <c r="KCV37" s="422"/>
      <c r="KCW37" s="423"/>
      <c r="KCX37" s="419"/>
      <c r="KCY37" s="419"/>
      <c r="KCZ37" s="418"/>
      <c r="KDA37" s="420"/>
      <c r="KDB37" s="421"/>
      <c r="KDC37" s="422"/>
      <c r="KDD37" s="423"/>
      <c r="KDE37" s="419"/>
      <c r="KDF37" s="419"/>
      <c r="KDG37" s="418"/>
      <c r="KDH37" s="420"/>
      <c r="KDI37" s="421"/>
      <c r="KDJ37" s="422"/>
      <c r="KDK37" s="423"/>
      <c r="KDL37" s="419"/>
      <c r="KDM37" s="419"/>
      <c r="KDN37" s="418"/>
      <c r="KDO37" s="420"/>
      <c r="KDP37" s="421"/>
      <c r="KDQ37" s="422"/>
      <c r="KDR37" s="423"/>
      <c r="KDS37" s="419"/>
      <c r="KDT37" s="419"/>
      <c r="KDU37" s="418"/>
      <c r="KDV37" s="420"/>
      <c r="KDW37" s="421"/>
      <c r="KDX37" s="422"/>
      <c r="KDY37" s="423"/>
      <c r="KDZ37" s="419"/>
      <c r="KEA37" s="419"/>
      <c r="KEB37" s="418"/>
      <c r="KEC37" s="420"/>
      <c r="KED37" s="421"/>
      <c r="KEE37" s="422"/>
      <c r="KEF37" s="423"/>
      <c r="KEG37" s="419"/>
      <c r="KEH37" s="419"/>
      <c r="KEI37" s="418"/>
      <c r="KEJ37" s="420"/>
      <c r="KEK37" s="421"/>
      <c r="KEL37" s="422"/>
      <c r="KEM37" s="423"/>
      <c r="KEN37" s="419"/>
      <c r="KEO37" s="419"/>
      <c r="KEP37" s="418"/>
      <c r="KEQ37" s="420"/>
      <c r="KER37" s="421"/>
      <c r="KES37" s="422"/>
      <c r="KET37" s="423"/>
      <c r="KEU37" s="419"/>
      <c r="KEV37" s="419"/>
      <c r="KEW37" s="418"/>
      <c r="KEX37" s="420"/>
      <c r="KEY37" s="421"/>
      <c r="KEZ37" s="422"/>
      <c r="KFA37" s="423"/>
      <c r="KFB37" s="419"/>
      <c r="KFC37" s="419"/>
      <c r="KFD37" s="418"/>
      <c r="KFE37" s="420"/>
      <c r="KFF37" s="421"/>
      <c r="KFG37" s="422"/>
      <c r="KFH37" s="423"/>
      <c r="KFI37" s="419"/>
      <c r="KFJ37" s="419"/>
      <c r="KFK37" s="418"/>
      <c r="KFL37" s="420"/>
      <c r="KFM37" s="421"/>
      <c r="KFN37" s="422"/>
      <c r="KFO37" s="423"/>
      <c r="KFP37" s="419"/>
      <c r="KFQ37" s="419"/>
      <c r="KFR37" s="418"/>
      <c r="KFS37" s="420"/>
      <c r="KFT37" s="421"/>
      <c r="KFU37" s="422"/>
      <c r="KFV37" s="423"/>
      <c r="KFW37" s="419"/>
      <c r="KFX37" s="419"/>
      <c r="KFY37" s="418"/>
      <c r="KFZ37" s="420"/>
      <c r="KGA37" s="421"/>
      <c r="KGB37" s="422"/>
      <c r="KGC37" s="423"/>
      <c r="KGD37" s="419"/>
      <c r="KGE37" s="419"/>
      <c r="KGF37" s="418"/>
      <c r="KGG37" s="420"/>
      <c r="KGH37" s="421"/>
      <c r="KGI37" s="422"/>
      <c r="KGJ37" s="423"/>
      <c r="KGK37" s="419"/>
      <c r="KGL37" s="419"/>
      <c r="KGM37" s="418"/>
      <c r="KGN37" s="420"/>
      <c r="KGO37" s="421"/>
      <c r="KGP37" s="422"/>
      <c r="KGQ37" s="423"/>
      <c r="KGR37" s="419"/>
      <c r="KGS37" s="419"/>
      <c r="KGT37" s="418"/>
      <c r="KGU37" s="420"/>
      <c r="KGV37" s="421"/>
      <c r="KGW37" s="422"/>
      <c r="KGX37" s="423"/>
      <c r="KGY37" s="419"/>
      <c r="KGZ37" s="419"/>
      <c r="KHA37" s="418"/>
      <c r="KHB37" s="420"/>
      <c r="KHC37" s="421"/>
      <c r="KHD37" s="422"/>
      <c r="KHE37" s="423"/>
      <c r="KHF37" s="419"/>
      <c r="KHG37" s="419"/>
      <c r="KHH37" s="418"/>
      <c r="KHI37" s="420"/>
      <c r="KHJ37" s="421"/>
      <c r="KHK37" s="422"/>
      <c r="KHL37" s="423"/>
      <c r="KHM37" s="419"/>
      <c r="KHN37" s="419"/>
      <c r="KHO37" s="418"/>
      <c r="KHP37" s="420"/>
      <c r="KHQ37" s="421"/>
      <c r="KHR37" s="422"/>
      <c r="KHS37" s="423"/>
      <c r="KHT37" s="419"/>
      <c r="KHU37" s="419"/>
      <c r="KHV37" s="418"/>
      <c r="KHW37" s="420"/>
      <c r="KHX37" s="421"/>
      <c r="KHY37" s="422"/>
      <c r="KHZ37" s="423"/>
      <c r="KIA37" s="419"/>
      <c r="KIB37" s="419"/>
      <c r="KIC37" s="418"/>
      <c r="KID37" s="420"/>
      <c r="KIE37" s="421"/>
      <c r="KIF37" s="422"/>
      <c r="KIG37" s="423"/>
      <c r="KIH37" s="419"/>
      <c r="KII37" s="419"/>
      <c r="KIJ37" s="418"/>
      <c r="KIK37" s="420"/>
      <c r="KIL37" s="421"/>
      <c r="KIM37" s="422"/>
      <c r="KIN37" s="423"/>
      <c r="KIO37" s="419"/>
      <c r="KIP37" s="419"/>
      <c r="KIQ37" s="418"/>
      <c r="KIR37" s="420"/>
      <c r="KIS37" s="421"/>
      <c r="KIT37" s="422"/>
      <c r="KIU37" s="423"/>
      <c r="KIV37" s="419"/>
      <c r="KIW37" s="419"/>
      <c r="KIX37" s="418"/>
      <c r="KIY37" s="420"/>
      <c r="KIZ37" s="421"/>
      <c r="KJA37" s="422"/>
      <c r="KJB37" s="423"/>
      <c r="KJC37" s="419"/>
      <c r="KJD37" s="419"/>
      <c r="KJE37" s="418"/>
      <c r="KJF37" s="420"/>
      <c r="KJG37" s="421"/>
      <c r="KJH37" s="422"/>
      <c r="KJI37" s="423"/>
      <c r="KJJ37" s="419"/>
      <c r="KJK37" s="419"/>
      <c r="KJL37" s="418"/>
      <c r="KJM37" s="420"/>
      <c r="KJN37" s="421"/>
      <c r="KJO37" s="422"/>
      <c r="KJP37" s="423"/>
      <c r="KJQ37" s="419"/>
      <c r="KJR37" s="419"/>
      <c r="KJS37" s="418"/>
      <c r="KJT37" s="420"/>
      <c r="KJU37" s="421"/>
      <c r="KJV37" s="422"/>
      <c r="KJW37" s="423"/>
      <c r="KJX37" s="419"/>
      <c r="KJY37" s="419"/>
      <c r="KJZ37" s="418"/>
      <c r="KKA37" s="420"/>
      <c r="KKB37" s="421"/>
      <c r="KKC37" s="422"/>
      <c r="KKD37" s="423"/>
      <c r="KKE37" s="419"/>
      <c r="KKF37" s="419"/>
      <c r="KKG37" s="418"/>
      <c r="KKH37" s="420"/>
      <c r="KKI37" s="421"/>
      <c r="KKJ37" s="422"/>
      <c r="KKK37" s="423"/>
      <c r="KKL37" s="419"/>
      <c r="KKM37" s="419"/>
      <c r="KKN37" s="418"/>
      <c r="KKO37" s="420"/>
      <c r="KKP37" s="421"/>
      <c r="KKQ37" s="422"/>
      <c r="KKR37" s="423"/>
      <c r="KKS37" s="419"/>
      <c r="KKT37" s="419"/>
      <c r="KKU37" s="418"/>
      <c r="KKV37" s="420"/>
      <c r="KKW37" s="421"/>
      <c r="KKX37" s="422"/>
      <c r="KKY37" s="423"/>
      <c r="KKZ37" s="419"/>
      <c r="KLA37" s="419"/>
      <c r="KLB37" s="418"/>
      <c r="KLC37" s="420"/>
      <c r="KLD37" s="421"/>
      <c r="KLE37" s="422"/>
      <c r="KLF37" s="423"/>
      <c r="KLG37" s="419"/>
      <c r="KLH37" s="419"/>
      <c r="KLI37" s="418"/>
      <c r="KLJ37" s="420"/>
      <c r="KLK37" s="421"/>
      <c r="KLL37" s="422"/>
      <c r="KLM37" s="423"/>
      <c r="KLN37" s="419"/>
      <c r="KLO37" s="419"/>
      <c r="KLP37" s="418"/>
      <c r="KLQ37" s="420"/>
      <c r="KLR37" s="421"/>
      <c r="KLS37" s="422"/>
      <c r="KLT37" s="423"/>
      <c r="KLU37" s="419"/>
      <c r="KLV37" s="419"/>
      <c r="KLW37" s="418"/>
      <c r="KLX37" s="420"/>
      <c r="KLY37" s="421"/>
      <c r="KLZ37" s="422"/>
      <c r="KMA37" s="423"/>
      <c r="KMB37" s="419"/>
      <c r="KMC37" s="419"/>
      <c r="KMD37" s="418"/>
      <c r="KME37" s="420"/>
      <c r="KMF37" s="421"/>
      <c r="KMG37" s="422"/>
      <c r="KMH37" s="423"/>
      <c r="KMI37" s="419"/>
      <c r="KMJ37" s="419"/>
      <c r="KMK37" s="418"/>
      <c r="KML37" s="420"/>
      <c r="KMM37" s="421"/>
      <c r="KMN37" s="422"/>
      <c r="KMO37" s="423"/>
      <c r="KMP37" s="419"/>
      <c r="KMQ37" s="419"/>
      <c r="KMR37" s="418"/>
      <c r="KMS37" s="420"/>
      <c r="KMT37" s="421"/>
      <c r="KMU37" s="422"/>
      <c r="KMV37" s="423"/>
      <c r="KMW37" s="419"/>
      <c r="KMX37" s="419"/>
      <c r="KMY37" s="418"/>
      <c r="KMZ37" s="420"/>
      <c r="KNA37" s="421"/>
      <c r="KNB37" s="422"/>
      <c r="KNC37" s="423"/>
      <c r="KND37" s="419"/>
      <c r="KNE37" s="419"/>
      <c r="KNF37" s="418"/>
      <c r="KNG37" s="420"/>
      <c r="KNH37" s="421"/>
      <c r="KNI37" s="422"/>
      <c r="KNJ37" s="423"/>
      <c r="KNK37" s="419"/>
      <c r="KNL37" s="419"/>
      <c r="KNM37" s="418"/>
      <c r="KNN37" s="420"/>
      <c r="KNO37" s="421"/>
      <c r="KNP37" s="422"/>
      <c r="KNQ37" s="423"/>
      <c r="KNR37" s="419"/>
      <c r="KNS37" s="419"/>
      <c r="KNT37" s="418"/>
      <c r="KNU37" s="420"/>
      <c r="KNV37" s="421"/>
      <c r="KNW37" s="422"/>
      <c r="KNX37" s="423"/>
      <c r="KNY37" s="419"/>
      <c r="KNZ37" s="419"/>
      <c r="KOA37" s="418"/>
      <c r="KOB37" s="420"/>
      <c r="KOC37" s="421"/>
      <c r="KOD37" s="422"/>
      <c r="KOE37" s="423"/>
      <c r="KOF37" s="419"/>
      <c r="KOG37" s="419"/>
      <c r="KOH37" s="418"/>
      <c r="KOI37" s="420"/>
      <c r="KOJ37" s="421"/>
      <c r="KOK37" s="422"/>
      <c r="KOL37" s="423"/>
      <c r="KOM37" s="419"/>
      <c r="KON37" s="419"/>
      <c r="KOO37" s="418"/>
      <c r="KOP37" s="420"/>
      <c r="KOQ37" s="421"/>
      <c r="KOR37" s="422"/>
      <c r="KOS37" s="423"/>
      <c r="KOT37" s="419"/>
      <c r="KOU37" s="419"/>
      <c r="KOV37" s="418"/>
      <c r="KOW37" s="420"/>
      <c r="KOX37" s="421"/>
      <c r="KOY37" s="422"/>
      <c r="KOZ37" s="423"/>
      <c r="KPA37" s="419"/>
      <c r="KPB37" s="419"/>
      <c r="KPC37" s="418"/>
      <c r="KPD37" s="420"/>
      <c r="KPE37" s="421"/>
      <c r="KPF37" s="422"/>
      <c r="KPG37" s="423"/>
      <c r="KPH37" s="419"/>
      <c r="KPI37" s="419"/>
      <c r="KPJ37" s="418"/>
      <c r="KPK37" s="420"/>
      <c r="KPL37" s="421"/>
      <c r="KPM37" s="422"/>
      <c r="KPN37" s="423"/>
      <c r="KPO37" s="419"/>
      <c r="KPP37" s="419"/>
      <c r="KPQ37" s="418"/>
      <c r="KPR37" s="420"/>
      <c r="KPS37" s="421"/>
      <c r="KPT37" s="422"/>
      <c r="KPU37" s="423"/>
      <c r="KPV37" s="419"/>
      <c r="KPW37" s="419"/>
      <c r="KPX37" s="418"/>
      <c r="KPY37" s="420"/>
      <c r="KPZ37" s="421"/>
      <c r="KQA37" s="422"/>
      <c r="KQB37" s="423"/>
      <c r="KQC37" s="419"/>
      <c r="KQD37" s="419"/>
      <c r="KQE37" s="418"/>
      <c r="KQF37" s="420"/>
      <c r="KQG37" s="421"/>
      <c r="KQH37" s="422"/>
      <c r="KQI37" s="423"/>
      <c r="KQJ37" s="419"/>
      <c r="KQK37" s="419"/>
      <c r="KQL37" s="418"/>
      <c r="KQM37" s="420"/>
      <c r="KQN37" s="421"/>
      <c r="KQO37" s="422"/>
      <c r="KQP37" s="423"/>
      <c r="KQQ37" s="419"/>
      <c r="KQR37" s="419"/>
      <c r="KQS37" s="418"/>
      <c r="KQT37" s="420"/>
      <c r="KQU37" s="421"/>
      <c r="KQV37" s="422"/>
      <c r="KQW37" s="423"/>
      <c r="KQX37" s="419"/>
      <c r="KQY37" s="419"/>
      <c r="KQZ37" s="418"/>
      <c r="KRA37" s="420"/>
      <c r="KRB37" s="421"/>
      <c r="KRC37" s="422"/>
      <c r="KRD37" s="423"/>
      <c r="KRE37" s="419"/>
      <c r="KRF37" s="419"/>
      <c r="KRG37" s="418"/>
      <c r="KRH37" s="420"/>
      <c r="KRI37" s="421"/>
      <c r="KRJ37" s="422"/>
      <c r="KRK37" s="423"/>
      <c r="KRL37" s="419"/>
      <c r="KRM37" s="419"/>
      <c r="KRN37" s="418"/>
      <c r="KRO37" s="420"/>
      <c r="KRP37" s="421"/>
      <c r="KRQ37" s="422"/>
      <c r="KRR37" s="423"/>
      <c r="KRS37" s="419"/>
      <c r="KRT37" s="419"/>
      <c r="KRU37" s="418"/>
      <c r="KRV37" s="420"/>
      <c r="KRW37" s="421"/>
      <c r="KRX37" s="422"/>
      <c r="KRY37" s="423"/>
      <c r="KRZ37" s="419"/>
      <c r="KSA37" s="419"/>
      <c r="KSB37" s="418"/>
      <c r="KSC37" s="420"/>
      <c r="KSD37" s="421"/>
      <c r="KSE37" s="422"/>
      <c r="KSF37" s="423"/>
      <c r="KSG37" s="419"/>
      <c r="KSH37" s="419"/>
      <c r="KSI37" s="418"/>
      <c r="KSJ37" s="420"/>
      <c r="KSK37" s="421"/>
      <c r="KSL37" s="422"/>
      <c r="KSM37" s="423"/>
      <c r="KSN37" s="419"/>
      <c r="KSO37" s="419"/>
      <c r="KSP37" s="418"/>
      <c r="KSQ37" s="420"/>
      <c r="KSR37" s="421"/>
      <c r="KSS37" s="422"/>
      <c r="KST37" s="423"/>
      <c r="KSU37" s="419"/>
      <c r="KSV37" s="419"/>
      <c r="KSW37" s="418"/>
      <c r="KSX37" s="420"/>
      <c r="KSY37" s="421"/>
      <c r="KSZ37" s="422"/>
      <c r="KTA37" s="423"/>
      <c r="KTB37" s="419"/>
      <c r="KTC37" s="419"/>
      <c r="KTD37" s="418"/>
      <c r="KTE37" s="420"/>
      <c r="KTF37" s="421"/>
      <c r="KTG37" s="422"/>
      <c r="KTH37" s="423"/>
      <c r="KTI37" s="419"/>
      <c r="KTJ37" s="419"/>
      <c r="KTK37" s="418"/>
      <c r="KTL37" s="420"/>
      <c r="KTM37" s="421"/>
      <c r="KTN37" s="422"/>
      <c r="KTO37" s="423"/>
      <c r="KTP37" s="419"/>
      <c r="KTQ37" s="419"/>
      <c r="KTR37" s="418"/>
      <c r="KTS37" s="420"/>
      <c r="KTT37" s="421"/>
      <c r="KTU37" s="422"/>
      <c r="KTV37" s="423"/>
      <c r="KTW37" s="419"/>
      <c r="KTX37" s="419"/>
      <c r="KTY37" s="418"/>
      <c r="KTZ37" s="420"/>
      <c r="KUA37" s="421"/>
      <c r="KUB37" s="422"/>
      <c r="KUC37" s="423"/>
      <c r="KUD37" s="419"/>
      <c r="KUE37" s="419"/>
      <c r="KUF37" s="418"/>
      <c r="KUG37" s="420"/>
      <c r="KUH37" s="421"/>
      <c r="KUI37" s="422"/>
      <c r="KUJ37" s="423"/>
      <c r="KUK37" s="419"/>
      <c r="KUL37" s="419"/>
      <c r="KUM37" s="418"/>
      <c r="KUN37" s="420"/>
      <c r="KUO37" s="421"/>
      <c r="KUP37" s="422"/>
      <c r="KUQ37" s="423"/>
      <c r="KUR37" s="419"/>
      <c r="KUS37" s="419"/>
      <c r="KUT37" s="418"/>
      <c r="KUU37" s="420"/>
      <c r="KUV37" s="421"/>
      <c r="KUW37" s="422"/>
      <c r="KUX37" s="423"/>
      <c r="KUY37" s="419"/>
      <c r="KUZ37" s="419"/>
      <c r="KVA37" s="418"/>
      <c r="KVB37" s="420"/>
      <c r="KVC37" s="421"/>
      <c r="KVD37" s="422"/>
      <c r="KVE37" s="423"/>
      <c r="KVF37" s="419"/>
      <c r="KVG37" s="419"/>
      <c r="KVH37" s="418"/>
      <c r="KVI37" s="420"/>
      <c r="KVJ37" s="421"/>
      <c r="KVK37" s="422"/>
      <c r="KVL37" s="423"/>
      <c r="KVM37" s="419"/>
      <c r="KVN37" s="419"/>
      <c r="KVO37" s="418"/>
      <c r="KVP37" s="420"/>
      <c r="KVQ37" s="421"/>
      <c r="KVR37" s="422"/>
      <c r="KVS37" s="423"/>
      <c r="KVT37" s="419"/>
      <c r="KVU37" s="419"/>
      <c r="KVV37" s="418"/>
      <c r="KVW37" s="420"/>
      <c r="KVX37" s="421"/>
      <c r="KVY37" s="422"/>
      <c r="KVZ37" s="423"/>
      <c r="KWA37" s="419"/>
      <c r="KWB37" s="419"/>
      <c r="KWC37" s="418"/>
      <c r="KWD37" s="420"/>
      <c r="KWE37" s="421"/>
      <c r="KWF37" s="422"/>
      <c r="KWG37" s="423"/>
      <c r="KWH37" s="419"/>
      <c r="KWI37" s="419"/>
      <c r="KWJ37" s="418"/>
      <c r="KWK37" s="420"/>
      <c r="KWL37" s="421"/>
      <c r="KWM37" s="422"/>
      <c r="KWN37" s="423"/>
      <c r="KWO37" s="419"/>
      <c r="KWP37" s="419"/>
      <c r="KWQ37" s="418"/>
      <c r="KWR37" s="420"/>
      <c r="KWS37" s="421"/>
      <c r="KWT37" s="422"/>
      <c r="KWU37" s="423"/>
      <c r="KWV37" s="419"/>
      <c r="KWW37" s="419"/>
      <c r="KWX37" s="418"/>
      <c r="KWY37" s="420"/>
      <c r="KWZ37" s="421"/>
      <c r="KXA37" s="422"/>
      <c r="KXB37" s="423"/>
      <c r="KXC37" s="419"/>
      <c r="KXD37" s="419"/>
      <c r="KXE37" s="418"/>
      <c r="KXF37" s="420"/>
      <c r="KXG37" s="421"/>
      <c r="KXH37" s="422"/>
      <c r="KXI37" s="423"/>
      <c r="KXJ37" s="419"/>
      <c r="KXK37" s="419"/>
      <c r="KXL37" s="418"/>
      <c r="KXM37" s="420"/>
      <c r="KXN37" s="421"/>
      <c r="KXO37" s="422"/>
      <c r="KXP37" s="423"/>
      <c r="KXQ37" s="419"/>
      <c r="KXR37" s="419"/>
      <c r="KXS37" s="418"/>
      <c r="KXT37" s="420"/>
      <c r="KXU37" s="421"/>
      <c r="KXV37" s="422"/>
      <c r="KXW37" s="423"/>
      <c r="KXX37" s="419"/>
      <c r="KXY37" s="419"/>
      <c r="KXZ37" s="418"/>
      <c r="KYA37" s="420"/>
      <c r="KYB37" s="421"/>
      <c r="KYC37" s="422"/>
      <c r="KYD37" s="423"/>
      <c r="KYE37" s="419"/>
      <c r="KYF37" s="419"/>
      <c r="KYG37" s="418"/>
      <c r="KYH37" s="420"/>
      <c r="KYI37" s="421"/>
      <c r="KYJ37" s="422"/>
      <c r="KYK37" s="423"/>
      <c r="KYL37" s="419"/>
      <c r="KYM37" s="419"/>
      <c r="KYN37" s="418"/>
      <c r="KYO37" s="420"/>
      <c r="KYP37" s="421"/>
      <c r="KYQ37" s="422"/>
      <c r="KYR37" s="423"/>
      <c r="KYS37" s="419"/>
      <c r="KYT37" s="419"/>
      <c r="KYU37" s="418"/>
      <c r="KYV37" s="420"/>
      <c r="KYW37" s="421"/>
      <c r="KYX37" s="422"/>
      <c r="KYY37" s="423"/>
      <c r="KYZ37" s="419"/>
      <c r="KZA37" s="419"/>
      <c r="KZB37" s="418"/>
      <c r="KZC37" s="420"/>
      <c r="KZD37" s="421"/>
      <c r="KZE37" s="422"/>
      <c r="KZF37" s="423"/>
      <c r="KZG37" s="419"/>
      <c r="KZH37" s="419"/>
      <c r="KZI37" s="418"/>
      <c r="KZJ37" s="420"/>
      <c r="KZK37" s="421"/>
      <c r="KZL37" s="422"/>
      <c r="KZM37" s="423"/>
      <c r="KZN37" s="419"/>
      <c r="KZO37" s="419"/>
      <c r="KZP37" s="418"/>
      <c r="KZQ37" s="420"/>
      <c r="KZR37" s="421"/>
      <c r="KZS37" s="422"/>
      <c r="KZT37" s="423"/>
      <c r="KZU37" s="419"/>
      <c r="KZV37" s="419"/>
      <c r="KZW37" s="418"/>
      <c r="KZX37" s="420"/>
      <c r="KZY37" s="421"/>
      <c r="KZZ37" s="422"/>
      <c r="LAA37" s="423"/>
      <c r="LAB37" s="419"/>
      <c r="LAC37" s="419"/>
      <c r="LAD37" s="418"/>
      <c r="LAE37" s="420"/>
      <c r="LAF37" s="421"/>
      <c r="LAG37" s="422"/>
      <c r="LAH37" s="423"/>
      <c r="LAI37" s="419"/>
      <c r="LAJ37" s="419"/>
      <c r="LAK37" s="418"/>
      <c r="LAL37" s="420"/>
      <c r="LAM37" s="421"/>
      <c r="LAN37" s="422"/>
      <c r="LAO37" s="423"/>
      <c r="LAP37" s="419"/>
      <c r="LAQ37" s="419"/>
      <c r="LAR37" s="418"/>
      <c r="LAS37" s="420"/>
      <c r="LAT37" s="421"/>
      <c r="LAU37" s="422"/>
      <c r="LAV37" s="423"/>
      <c r="LAW37" s="419"/>
      <c r="LAX37" s="419"/>
      <c r="LAY37" s="418"/>
      <c r="LAZ37" s="420"/>
      <c r="LBA37" s="421"/>
      <c r="LBB37" s="422"/>
      <c r="LBC37" s="423"/>
      <c r="LBD37" s="419"/>
      <c r="LBE37" s="419"/>
      <c r="LBF37" s="418"/>
      <c r="LBG37" s="420"/>
      <c r="LBH37" s="421"/>
      <c r="LBI37" s="422"/>
      <c r="LBJ37" s="423"/>
      <c r="LBK37" s="419"/>
      <c r="LBL37" s="419"/>
      <c r="LBM37" s="418"/>
      <c r="LBN37" s="420"/>
      <c r="LBO37" s="421"/>
      <c r="LBP37" s="422"/>
      <c r="LBQ37" s="423"/>
      <c r="LBR37" s="419"/>
      <c r="LBS37" s="419"/>
      <c r="LBT37" s="418"/>
      <c r="LBU37" s="420"/>
      <c r="LBV37" s="421"/>
      <c r="LBW37" s="422"/>
      <c r="LBX37" s="423"/>
      <c r="LBY37" s="419"/>
      <c r="LBZ37" s="419"/>
      <c r="LCA37" s="418"/>
      <c r="LCB37" s="420"/>
      <c r="LCC37" s="421"/>
      <c r="LCD37" s="422"/>
      <c r="LCE37" s="423"/>
      <c r="LCF37" s="419"/>
      <c r="LCG37" s="419"/>
      <c r="LCH37" s="418"/>
      <c r="LCI37" s="420"/>
      <c r="LCJ37" s="421"/>
      <c r="LCK37" s="422"/>
      <c r="LCL37" s="423"/>
      <c r="LCM37" s="419"/>
      <c r="LCN37" s="419"/>
      <c r="LCO37" s="418"/>
      <c r="LCP37" s="420"/>
      <c r="LCQ37" s="421"/>
      <c r="LCR37" s="422"/>
      <c r="LCS37" s="423"/>
      <c r="LCT37" s="419"/>
      <c r="LCU37" s="419"/>
      <c r="LCV37" s="418"/>
      <c r="LCW37" s="420"/>
      <c r="LCX37" s="421"/>
      <c r="LCY37" s="422"/>
      <c r="LCZ37" s="423"/>
      <c r="LDA37" s="419"/>
      <c r="LDB37" s="419"/>
      <c r="LDC37" s="418"/>
      <c r="LDD37" s="420"/>
      <c r="LDE37" s="421"/>
      <c r="LDF37" s="422"/>
      <c r="LDG37" s="423"/>
      <c r="LDH37" s="419"/>
      <c r="LDI37" s="419"/>
      <c r="LDJ37" s="418"/>
      <c r="LDK37" s="420"/>
      <c r="LDL37" s="421"/>
      <c r="LDM37" s="422"/>
      <c r="LDN37" s="423"/>
      <c r="LDO37" s="419"/>
      <c r="LDP37" s="419"/>
      <c r="LDQ37" s="418"/>
      <c r="LDR37" s="420"/>
      <c r="LDS37" s="421"/>
      <c r="LDT37" s="422"/>
      <c r="LDU37" s="423"/>
      <c r="LDV37" s="419"/>
      <c r="LDW37" s="419"/>
      <c r="LDX37" s="418"/>
      <c r="LDY37" s="420"/>
      <c r="LDZ37" s="421"/>
      <c r="LEA37" s="422"/>
      <c r="LEB37" s="423"/>
      <c r="LEC37" s="419"/>
      <c r="LED37" s="419"/>
      <c r="LEE37" s="418"/>
      <c r="LEF37" s="420"/>
      <c r="LEG37" s="421"/>
      <c r="LEH37" s="422"/>
      <c r="LEI37" s="423"/>
      <c r="LEJ37" s="419"/>
      <c r="LEK37" s="419"/>
      <c r="LEL37" s="418"/>
      <c r="LEM37" s="420"/>
      <c r="LEN37" s="421"/>
      <c r="LEO37" s="422"/>
      <c r="LEP37" s="423"/>
      <c r="LEQ37" s="419"/>
      <c r="LER37" s="419"/>
      <c r="LES37" s="418"/>
      <c r="LET37" s="420"/>
      <c r="LEU37" s="421"/>
      <c r="LEV37" s="422"/>
      <c r="LEW37" s="423"/>
      <c r="LEX37" s="419"/>
      <c r="LEY37" s="419"/>
      <c r="LEZ37" s="418"/>
      <c r="LFA37" s="420"/>
      <c r="LFB37" s="421"/>
      <c r="LFC37" s="422"/>
      <c r="LFD37" s="423"/>
      <c r="LFE37" s="419"/>
      <c r="LFF37" s="419"/>
      <c r="LFG37" s="418"/>
      <c r="LFH37" s="420"/>
      <c r="LFI37" s="421"/>
      <c r="LFJ37" s="422"/>
      <c r="LFK37" s="423"/>
      <c r="LFL37" s="419"/>
      <c r="LFM37" s="419"/>
      <c r="LFN37" s="418"/>
      <c r="LFO37" s="420"/>
      <c r="LFP37" s="421"/>
      <c r="LFQ37" s="422"/>
      <c r="LFR37" s="423"/>
      <c r="LFS37" s="419"/>
      <c r="LFT37" s="419"/>
      <c r="LFU37" s="418"/>
      <c r="LFV37" s="420"/>
      <c r="LFW37" s="421"/>
      <c r="LFX37" s="422"/>
      <c r="LFY37" s="423"/>
      <c r="LFZ37" s="419"/>
      <c r="LGA37" s="419"/>
      <c r="LGB37" s="418"/>
      <c r="LGC37" s="420"/>
      <c r="LGD37" s="421"/>
      <c r="LGE37" s="422"/>
      <c r="LGF37" s="423"/>
      <c r="LGG37" s="419"/>
      <c r="LGH37" s="419"/>
      <c r="LGI37" s="418"/>
      <c r="LGJ37" s="420"/>
      <c r="LGK37" s="421"/>
      <c r="LGL37" s="422"/>
      <c r="LGM37" s="423"/>
      <c r="LGN37" s="419"/>
      <c r="LGO37" s="419"/>
      <c r="LGP37" s="418"/>
      <c r="LGQ37" s="420"/>
      <c r="LGR37" s="421"/>
      <c r="LGS37" s="422"/>
      <c r="LGT37" s="423"/>
      <c r="LGU37" s="419"/>
      <c r="LGV37" s="419"/>
      <c r="LGW37" s="418"/>
      <c r="LGX37" s="420"/>
      <c r="LGY37" s="421"/>
      <c r="LGZ37" s="422"/>
      <c r="LHA37" s="423"/>
      <c r="LHB37" s="419"/>
      <c r="LHC37" s="419"/>
      <c r="LHD37" s="418"/>
      <c r="LHE37" s="420"/>
      <c r="LHF37" s="421"/>
      <c r="LHG37" s="422"/>
      <c r="LHH37" s="423"/>
      <c r="LHI37" s="419"/>
      <c r="LHJ37" s="419"/>
      <c r="LHK37" s="418"/>
      <c r="LHL37" s="420"/>
      <c r="LHM37" s="421"/>
      <c r="LHN37" s="422"/>
      <c r="LHO37" s="423"/>
      <c r="LHP37" s="419"/>
      <c r="LHQ37" s="419"/>
      <c r="LHR37" s="418"/>
      <c r="LHS37" s="420"/>
      <c r="LHT37" s="421"/>
      <c r="LHU37" s="422"/>
      <c r="LHV37" s="423"/>
      <c r="LHW37" s="419"/>
      <c r="LHX37" s="419"/>
      <c r="LHY37" s="418"/>
      <c r="LHZ37" s="420"/>
      <c r="LIA37" s="421"/>
      <c r="LIB37" s="422"/>
      <c r="LIC37" s="423"/>
      <c r="LID37" s="419"/>
      <c r="LIE37" s="419"/>
      <c r="LIF37" s="418"/>
      <c r="LIG37" s="420"/>
      <c r="LIH37" s="421"/>
      <c r="LII37" s="422"/>
      <c r="LIJ37" s="423"/>
      <c r="LIK37" s="419"/>
      <c r="LIL37" s="419"/>
      <c r="LIM37" s="418"/>
      <c r="LIN37" s="420"/>
      <c r="LIO37" s="421"/>
      <c r="LIP37" s="422"/>
      <c r="LIQ37" s="423"/>
      <c r="LIR37" s="419"/>
      <c r="LIS37" s="419"/>
      <c r="LIT37" s="418"/>
      <c r="LIU37" s="420"/>
      <c r="LIV37" s="421"/>
      <c r="LIW37" s="422"/>
      <c r="LIX37" s="423"/>
      <c r="LIY37" s="419"/>
      <c r="LIZ37" s="419"/>
      <c r="LJA37" s="418"/>
      <c r="LJB37" s="420"/>
      <c r="LJC37" s="421"/>
      <c r="LJD37" s="422"/>
      <c r="LJE37" s="423"/>
      <c r="LJF37" s="419"/>
      <c r="LJG37" s="419"/>
      <c r="LJH37" s="418"/>
      <c r="LJI37" s="420"/>
      <c r="LJJ37" s="421"/>
      <c r="LJK37" s="422"/>
      <c r="LJL37" s="423"/>
      <c r="LJM37" s="419"/>
      <c r="LJN37" s="419"/>
      <c r="LJO37" s="418"/>
      <c r="LJP37" s="420"/>
      <c r="LJQ37" s="421"/>
      <c r="LJR37" s="422"/>
      <c r="LJS37" s="423"/>
      <c r="LJT37" s="419"/>
      <c r="LJU37" s="419"/>
      <c r="LJV37" s="418"/>
      <c r="LJW37" s="420"/>
      <c r="LJX37" s="421"/>
      <c r="LJY37" s="422"/>
      <c r="LJZ37" s="423"/>
      <c r="LKA37" s="419"/>
      <c r="LKB37" s="419"/>
      <c r="LKC37" s="418"/>
      <c r="LKD37" s="420"/>
      <c r="LKE37" s="421"/>
      <c r="LKF37" s="422"/>
      <c r="LKG37" s="423"/>
      <c r="LKH37" s="419"/>
      <c r="LKI37" s="419"/>
      <c r="LKJ37" s="418"/>
      <c r="LKK37" s="420"/>
      <c r="LKL37" s="421"/>
      <c r="LKM37" s="422"/>
      <c r="LKN37" s="423"/>
      <c r="LKO37" s="419"/>
      <c r="LKP37" s="419"/>
      <c r="LKQ37" s="418"/>
      <c r="LKR37" s="420"/>
      <c r="LKS37" s="421"/>
      <c r="LKT37" s="422"/>
      <c r="LKU37" s="423"/>
      <c r="LKV37" s="419"/>
      <c r="LKW37" s="419"/>
      <c r="LKX37" s="418"/>
      <c r="LKY37" s="420"/>
      <c r="LKZ37" s="421"/>
      <c r="LLA37" s="422"/>
      <c r="LLB37" s="423"/>
      <c r="LLC37" s="419"/>
      <c r="LLD37" s="419"/>
      <c r="LLE37" s="418"/>
      <c r="LLF37" s="420"/>
      <c r="LLG37" s="421"/>
      <c r="LLH37" s="422"/>
      <c r="LLI37" s="423"/>
      <c r="LLJ37" s="419"/>
      <c r="LLK37" s="419"/>
      <c r="LLL37" s="418"/>
      <c r="LLM37" s="420"/>
      <c r="LLN37" s="421"/>
      <c r="LLO37" s="422"/>
      <c r="LLP37" s="423"/>
      <c r="LLQ37" s="419"/>
      <c r="LLR37" s="419"/>
      <c r="LLS37" s="418"/>
      <c r="LLT37" s="420"/>
      <c r="LLU37" s="421"/>
      <c r="LLV37" s="422"/>
      <c r="LLW37" s="423"/>
      <c r="LLX37" s="419"/>
      <c r="LLY37" s="419"/>
      <c r="LLZ37" s="418"/>
      <c r="LMA37" s="420"/>
      <c r="LMB37" s="421"/>
      <c r="LMC37" s="422"/>
      <c r="LMD37" s="423"/>
      <c r="LME37" s="419"/>
      <c r="LMF37" s="419"/>
      <c r="LMG37" s="418"/>
      <c r="LMH37" s="420"/>
      <c r="LMI37" s="421"/>
      <c r="LMJ37" s="422"/>
      <c r="LMK37" s="423"/>
      <c r="LML37" s="419"/>
      <c r="LMM37" s="419"/>
      <c r="LMN37" s="418"/>
      <c r="LMO37" s="420"/>
      <c r="LMP37" s="421"/>
      <c r="LMQ37" s="422"/>
      <c r="LMR37" s="423"/>
      <c r="LMS37" s="419"/>
      <c r="LMT37" s="419"/>
      <c r="LMU37" s="418"/>
      <c r="LMV37" s="420"/>
      <c r="LMW37" s="421"/>
      <c r="LMX37" s="422"/>
      <c r="LMY37" s="423"/>
      <c r="LMZ37" s="419"/>
      <c r="LNA37" s="419"/>
      <c r="LNB37" s="418"/>
      <c r="LNC37" s="420"/>
      <c r="LND37" s="421"/>
      <c r="LNE37" s="422"/>
      <c r="LNF37" s="423"/>
      <c r="LNG37" s="419"/>
      <c r="LNH37" s="419"/>
      <c r="LNI37" s="418"/>
      <c r="LNJ37" s="420"/>
      <c r="LNK37" s="421"/>
      <c r="LNL37" s="422"/>
      <c r="LNM37" s="423"/>
      <c r="LNN37" s="419"/>
      <c r="LNO37" s="419"/>
      <c r="LNP37" s="418"/>
      <c r="LNQ37" s="420"/>
      <c r="LNR37" s="421"/>
      <c r="LNS37" s="422"/>
      <c r="LNT37" s="423"/>
      <c r="LNU37" s="419"/>
      <c r="LNV37" s="419"/>
      <c r="LNW37" s="418"/>
      <c r="LNX37" s="420"/>
      <c r="LNY37" s="421"/>
      <c r="LNZ37" s="422"/>
      <c r="LOA37" s="423"/>
      <c r="LOB37" s="419"/>
      <c r="LOC37" s="419"/>
      <c r="LOD37" s="418"/>
      <c r="LOE37" s="420"/>
      <c r="LOF37" s="421"/>
      <c r="LOG37" s="422"/>
      <c r="LOH37" s="423"/>
      <c r="LOI37" s="419"/>
      <c r="LOJ37" s="419"/>
      <c r="LOK37" s="418"/>
      <c r="LOL37" s="420"/>
      <c r="LOM37" s="421"/>
      <c r="LON37" s="422"/>
      <c r="LOO37" s="423"/>
      <c r="LOP37" s="419"/>
      <c r="LOQ37" s="419"/>
      <c r="LOR37" s="418"/>
      <c r="LOS37" s="420"/>
      <c r="LOT37" s="421"/>
      <c r="LOU37" s="422"/>
      <c r="LOV37" s="423"/>
      <c r="LOW37" s="419"/>
      <c r="LOX37" s="419"/>
      <c r="LOY37" s="418"/>
      <c r="LOZ37" s="420"/>
      <c r="LPA37" s="421"/>
      <c r="LPB37" s="422"/>
      <c r="LPC37" s="423"/>
      <c r="LPD37" s="419"/>
      <c r="LPE37" s="419"/>
      <c r="LPF37" s="418"/>
      <c r="LPG37" s="420"/>
      <c r="LPH37" s="421"/>
      <c r="LPI37" s="422"/>
      <c r="LPJ37" s="423"/>
      <c r="LPK37" s="419"/>
      <c r="LPL37" s="419"/>
      <c r="LPM37" s="418"/>
      <c r="LPN37" s="420"/>
      <c r="LPO37" s="421"/>
      <c r="LPP37" s="422"/>
      <c r="LPQ37" s="423"/>
      <c r="LPR37" s="419"/>
      <c r="LPS37" s="419"/>
      <c r="LPT37" s="418"/>
      <c r="LPU37" s="420"/>
      <c r="LPV37" s="421"/>
      <c r="LPW37" s="422"/>
      <c r="LPX37" s="423"/>
      <c r="LPY37" s="419"/>
      <c r="LPZ37" s="419"/>
      <c r="LQA37" s="418"/>
      <c r="LQB37" s="420"/>
      <c r="LQC37" s="421"/>
      <c r="LQD37" s="422"/>
      <c r="LQE37" s="423"/>
      <c r="LQF37" s="419"/>
      <c r="LQG37" s="419"/>
      <c r="LQH37" s="418"/>
      <c r="LQI37" s="420"/>
      <c r="LQJ37" s="421"/>
      <c r="LQK37" s="422"/>
      <c r="LQL37" s="423"/>
      <c r="LQM37" s="419"/>
      <c r="LQN37" s="419"/>
      <c r="LQO37" s="418"/>
      <c r="LQP37" s="420"/>
      <c r="LQQ37" s="421"/>
      <c r="LQR37" s="422"/>
      <c r="LQS37" s="423"/>
      <c r="LQT37" s="419"/>
      <c r="LQU37" s="419"/>
      <c r="LQV37" s="418"/>
      <c r="LQW37" s="420"/>
      <c r="LQX37" s="421"/>
      <c r="LQY37" s="422"/>
      <c r="LQZ37" s="423"/>
      <c r="LRA37" s="419"/>
      <c r="LRB37" s="419"/>
      <c r="LRC37" s="418"/>
      <c r="LRD37" s="420"/>
      <c r="LRE37" s="421"/>
      <c r="LRF37" s="422"/>
      <c r="LRG37" s="423"/>
      <c r="LRH37" s="419"/>
      <c r="LRI37" s="419"/>
      <c r="LRJ37" s="418"/>
      <c r="LRK37" s="420"/>
      <c r="LRL37" s="421"/>
      <c r="LRM37" s="422"/>
      <c r="LRN37" s="423"/>
      <c r="LRO37" s="419"/>
      <c r="LRP37" s="419"/>
      <c r="LRQ37" s="418"/>
      <c r="LRR37" s="420"/>
      <c r="LRS37" s="421"/>
      <c r="LRT37" s="422"/>
      <c r="LRU37" s="423"/>
      <c r="LRV37" s="419"/>
      <c r="LRW37" s="419"/>
      <c r="LRX37" s="418"/>
      <c r="LRY37" s="420"/>
      <c r="LRZ37" s="421"/>
      <c r="LSA37" s="422"/>
      <c r="LSB37" s="423"/>
      <c r="LSC37" s="419"/>
      <c r="LSD37" s="419"/>
      <c r="LSE37" s="418"/>
      <c r="LSF37" s="420"/>
      <c r="LSG37" s="421"/>
      <c r="LSH37" s="422"/>
      <c r="LSI37" s="423"/>
      <c r="LSJ37" s="419"/>
      <c r="LSK37" s="419"/>
      <c r="LSL37" s="418"/>
      <c r="LSM37" s="420"/>
      <c r="LSN37" s="421"/>
      <c r="LSO37" s="422"/>
      <c r="LSP37" s="423"/>
      <c r="LSQ37" s="419"/>
      <c r="LSR37" s="419"/>
      <c r="LSS37" s="418"/>
      <c r="LST37" s="420"/>
      <c r="LSU37" s="421"/>
      <c r="LSV37" s="422"/>
      <c r="LSW37" s="423"/>
      <c r="LSX37" s="419"/>
      <c r="LSY37" s="419"/>
      <c r="LSZ37" s="418"/>
      <c r="LTA37" s="420"/>
      <c r="LTB37" s="421"/>
      <c r="LTC37" s="422"/>
      <c r="LTD37" s="423"/>
      <c r="LTE37" s="419"/>
      <c r="LTF37" s="419"/>
      <c r="LTG37" s="418"/>
      <c r="LTH37" s="420"/>
      <c r="LTI37" s="421"/>
      <c r="LTJ37" s="422"/>
      <c r="LTK37" s="423"/>
      <c r="LTL37" s="419"/>
      <c r="LTM37" s="419"/>
      <c r="LTN37" s="418"/>
      <c r="LTO37" s="420"/>
      <c r="LTP37" s="421"/>
      <c r="LTQ37" s="422"/>
      <c r="LTR37" s="423"/>
      <c r="LTS37" s="419"/>
      <c r="LTT37" s="419"/>
      <c r="LTU37" s="418"/>
      <c r="LTV37" s="420"/>
      <c r="LTW37" s="421"/>
      <c r="LTX37" s="422"/>
      <c r="LTY37" s="423"/>
      <c r="LTZ37" s="419"/>
      <c r="LUA37" s="419"/>
      <c r="LUB37" s="418"/>
      <c r="LUC37" s="420"/>
      <c r="LUD37" s="421"/>
      <c r="LUE37" s="422"/>
      <c r="LUF37" s="423"/>
      <c r="LUG37" s="419"/>
      <c r="LUH37" s="419"/>
      <c r="LUI37" s="418"/>
      <c r="LUJ37" s="420"/>
      <c r="LUK37" s="421"/>
      <c r="LUL37" s="422"/>
      <c r="LUM37" s="423"/>
      <c r="LUN37" s="419"/>
      <c r="LUO37" s="419"/>
      <c r="LUP37" s="418"/>
      <c r="LUQ37" s="420"/>
      <c r="LUR37" s="421"/>
      <c r="LUS37" s="422"/>
      <c r="LUT37" s="423"/>
      <c r="LUU37" s="419"/>
      <c r="LUV37" s="419"/>
      <c r="LUW37" s="418"/>
      <c r="LUX37" s="420"/>
      <c r="LUY37" s="421"/>
      <c r="LUZ37" s="422"/>
      <c r="LVA37" s="423"/>
      <c r="LVB37" s="419"/>
      <c r="LVC37" s="419"/>
      <c r="LVD37" s="418"/>
      <c r="LVE37" s="420"/>
      <c r="LVF37" s="421"/>
      <c r="LVG37" s="422"/>
      <c r="LVH37" s="423"/>
      <c r="LVI37" s="419"/>
      <c r="LVJ37" s="419"/>
      <c r="LVK37" s="418"/>
      <c r="LVL37" s="420"/>
      <c r="LVM37" s="421"/>
      <c r="LVN37" s="422"/>
      <c r="LVO37" s="423"/>
      <c r="LVP37" s="419"/>
      <c r="LVQ37" s="419"/>
      <c r="LVR37" s="418"/>
      <c r="LVS37" s="420"/>
      <c r="LVT37" s="421"/>
      <c r="LVU37" s="422"/>
      <c r="LVV37" s="423"/>
      <c r="LVW37" s="419"/>
      <c r="LVX37" s="419"/>
      <c r="LVY37" s="418"/>
      <c r="LVZ37" s="420"/>
      <c r="LWA37" s="421"/>
      <c r="LWB37" s="422"/>
      <c r="LWC37" s="423"/>
      <c r="LWD37" s="419"/>
      <c r="LWE37" s="419"/>
      <c r="LWF37" s="418"/>
      <c r="LWG37" s="420"/>
      <c r="LWH37" s="421"/>
      <c r="LWI37" s="422"/>
      <c r="LWJ37" s="423"/>
      <c r="LWK37" s="419"/>
      <c r="LWL37" s="419"/>
      <c r="LWM37" s="418"/>
      <c r="LWN37" s="420"/>
      <c r="LWO37" s="421"/>
      <c r="LWP37" s="422"/>
      <c r="LWQ37" s="423"/>
      <c r="LWR37" s="419"/>
      <c r="LWS37" s="419"/>
      <c r="LWT37" s="418"/>
      <c r="LWU37" s="420"/>
      <c r="LWV37" s="421"/>
      <c r="LWW37" s="422"/>
      <c r="LWX37" s="423"/>
      <c r="LWY37" s="419"/>
      <c r="LWZ37" s="419"/>
      <c r="LXA37" s="418"/>
      <c r="LXB37" s="420"/>
      <c r="LXC37" s="421"/>
      <c r="LXD37" s="422"/>
      <c r="LXE37" s="423"/>
      <c r="LXF37" s="419"/>
      <c r="LXG37" s="419"/>
      <c r="LXH37" s="418"/>
      <c r="LXI37" s="420"/>
      <c r="LXJ37" s="421"/>
      <c r="LXK37" s="422"/>
      <c r="LXL37" s="423"/>
      <c r="LXM37" s="419"/>
      <c r="LXN37" s="419"/>
      <c r="LXO37" s="418"/>
      <c r="LXP37" s="420"/>
      <c r="LXQ37" s="421"/>
      <c r="LXR37" s="422"/>
      <c r="LXS37" s="423"/>
      <c r="LXT37" s="419"/>
      <c r="LXU37" s="419"/>
      <c r="LXV37" s="418"/>
      <c r="LXW37" s="420"/>
      <c r="LXX37" s="421"/>
      <c r="LXY37" s="422"/>
      <c r="LXZ37" s="423"/>
      <c r="LYA37" s="419"/>
      <c r="LYB37" s="419"/>
      <c r="LYC37" s="418"/>
      <c r="LYD37" s="420"/>
      <c r="LYE37" s="421"/>
      <c r="LYF37" s="422"/>
      <c r="LYG37" s="423"/>
      <c r="LYH37" s="419"/>
      <c r="LYI37" s="419"/>
      <c r="LYJ37" s="418"/>
      <c r="LYK37" s="420"/>
      <c r="LYL37" s="421"/>
      <c r="LYM37" s="422"/>
      <c r="LYN37" s="423"/>
      <c r="LYO37" s="419"/>
      <c r="LYP37" s="419"/>
      <c r="LYQ37" s="418"/>
      <c r="LYR37" s="420"/>
      <c r="LYS37" s="421"/>
      <c r="LYT37" s="422"/>
      <c r="LYU37" s="423"/>
      <c r="LYV37" s="419"/>
      <c r="LYW37" s="419"/>
      <c r="LYX37" s="418"/>
      <c r="LYY37" s="420"/>
      <c r="LYZ37" s="421"/>
      <c r="LZA37" s="422"/>
      <c r="LZB37" s="423"/>
      <c r="LZC37" s="419"/>
      <c r="LZD37" s="419"/>
      <c r="LZE37" s="418"/>
      <c r="LZF37" s="420"/>
      <c r="LZG37" s="421"/>
      <c r="LZH37" s="422"/>
      <c r="LZI37" s="423"/>
      <c r="LZJ37" s="419"/>
      <c r="LZK37" s="419"/>
      <c r="LZL37" s="418"/>
      <c r="LZM37" s="420"/>
      <c r="LZN37" s="421"/>
      <c r="LZO37" s="422"/>
      <c r="LZP37" s="423"/>
      <c r="LZQ37" s="419"/>
      <c r="LZR37" s="419"/>
      <c r="LZS37" s="418"/>
      <c r="LZT37" s="420"/>
      <c r="LZU37" s="421"/>
      <c r="LZV37" s="422"/>
      <c r="LZW37" s="423"/>
      <c r="LZX37" s="419"/>
      <c r="LZY37" s="419"/>
      <c r="LZZ37" s="418"/>
      <c r="MAA37" s="420"/>
      <c r="MAB37" s="421"/>
      <c r="MAC37" s="422"/>
      <c r="MAD37" s="423"/>
      <c r="MAE37" s="419"/>
      <c r="MAF37" s="419"/>
      <c r="MAG37" s="418"/>
      <c r="MAH37" s="420"/>
      <c r="MAI37" s="421"/>
      <c r="MAJ37" s="422"/>
      <c r="MAK37" s="423"/>
      <c r="MAL37" s="419"/>
      <c r="MAM37" s="419"/>
      <c r="MAN37" s="418"/>
      <c r="MAO37" s="420"/>
      <c r="MAP37" s="421"/>
      <c r="MAQ37" s="422"/>
      <c r="MAR37" s="423"/>
      <c r="MAS37" s="419"/>
      <c r="MAT37" s="419"/>
      <c r="MAU37" s="418"/>
      <c r="MAV37" s="420"/>
      <c r="MAW37" s="421"/>
      <c r="MAX37" s="422"/>
      <c r="MAY37" s="423"/>
      <c r="MAZ37" s="419"/>
      <c r="MBA37" s="419"/>
      <c r="MBB37" s="418"/>
      <c r="MBC37" s="420"/>
      <c r="MBD37" s="421"/>
      <c r="MBE37" s="422"/>
      <c r="MBF37" s="423"/>
      <c r="MBG37" s="419"/>
      <c r="MBH37" s="419"/>
      <c r="MBI37" s="418"/>
      <c r="MBJ37" s="420"/>
      <c r="MBK37" s="421"/>
      <c r="MBL37" s="422"/>
      <c r="MBM37" s="423"/>
      <c r="MBN37" s="419"/>
      <c r="MBO37" s="419"/>
      <c r="MBP37" s="418"/>
      <c r="MBQ37" s="420"/>
      <c r="MBR37" s="421"/>
      <c r="MBS37" s="422"/>
      <c r="MBT37" s="423"/>
      <c r="MBU37" s="419"/>
      <c r="MBV37" s="419"/>
      <c r="MBW37" s="418"/>
      <c r="MBX37" s="420"/>
      <c r="MBY37" s="421"/>
      <c r="MBZ37" s="422"/>
      <c r="MCA37" s="423"/>
      <c r="MCB37" s="419"/>
      <c r="MCC37" s="419"/>
      <c r="MCD37" s="418"/>
      <c r="MCE37" s="420"/>
      <c r="MCF37" s="421"/>
      <c r="MCG37" s="422"/>
      <c r="MCH37" s="423"/>
      <c r="MCI37" s="419"/>
      <c r="MCJ37" s="419"/>
      <c r="MCK37" s="418"/>
      <c r="MCL37" s="420"/>
      <c r="MCM37" s="421"/>
      <c r="MCN37" s="422"/>
      <c r="MCO37" s="423"/>
      <c r="MCP37" s="419"/>
      <c r="MCQ37" s="419"/>
      <c r="MCR37" s="418"/>
      <c r="MCS37" s="420"/>
      <c r="MCT37" s="421"/>
      <c r="MCU37" s="422"/>
      <c r="MCV37" s="423"/>
      <c r="MCW37" s="419"/>
      <c r="MCX37" s="419"/>
      <c r="MCY37" s="418"/>
      <c r="MCZ37" s="420"/>
      <c r="MDA37" s="421"/>
      <c r="MDB37" s="422"/>
      <c r="MDC37" s="423"/>
      <c r="MDD37" s="419"/>
      <c r="MDE37" s="419"/>
      <c r="MDF37" s="418"/>
      <c r="MDG37" s="420"/>
      <c r="MDH37" s="421"/>
      <c r="MDI37" s="422"/>
      <c r="MDJ37" s="423"/>
      <c r="MDK37" s="419"/>
      <c r="MDL37" s="419"/>
      <c r="MDM37" s="418"/>
      <c r="MDN37" s="420"/>
      <c r="MDO37" s="421"/>
      <c r="MDP37" s="422"/>
      <c r="MDQ37" s="423"/>
      <c r="MDR37" s="419"/>
      <c r="MDS37" s="419"/>
      <c r="MDT37" s="418"/>
      <c r="MDU37" s="420"/>
      <c r="MDV37" s="421"/>
      <c r="MDW37" s="422"/>
      <c r="MDX37" s="423"/>
      <c r="MDY37" s="419"/>
      <c r="MDZ37" s="419"/>
      <c r="MEA37" s="418"/>
      <c r="MEB37" s="420"/>
      <c r="MEC37" s="421"/>
      <c r="MED37" s="422"/>
      <c r="MEE37" s="423"/>
      <c r="MEF37" s="419"/>
      <c r="MEG37" s="419"/>
      <c r="MEH37" s="418"/>
      <c r="MEI37" s="420"/>
      <c r="MEJ37" s="421"/>
      <c r="MEK37" s="422"/>
      <c r="MEL37" s="423"/>
      <c r="MEM37" s="419"/>
      <c r="MEN37" s="419"/>
      <c r="MEO37" s="418"/>
      <c r="MEP37" s="420"/>
      <c r="MEQ37" s="421"/>
      <c r="MER37" s="422"/>
      <c r="MES37" s="423"/>
      <c r="MET37" s="419"/>
      <c r="MEU37" s="419"/>
      <c r="MEV37" s="418"/>
      <c r="MEW37" s="420"/>
      <c r="MEX37" s="421"/>
      <c r="MEY37" s="422"/>
      <c r="MEZ37" s="423"/>
      <c r="MFA37" s="419"/>
      <c r="MFB37" s="419"/>
      <c r="MFC37" s="418"/>
      <c r="MFD37" s="420"/>
      <c r="MFE37" s="421"/>
      <c r="MFF37" s="422"/>
      <c r="MFG37" s="423"/>
      <c r="MFH37" s="419"/>
      <c r="MFI37" s="419"/>
      <c r="MFJ37" s="418"/>
      <c r="MFK37" s="420"/>
      <c r="MFL37" s="421"/>
      <c r="MFM37" s="422"/>
      <c r="MFN37" s="423"/>
      <c r="MFO37" s="419"/>
      <c r="MFP37" s="419"/>
      <c r="MFQ37" s="418"/>
      <c r="MFR37" s="420"/>
      <c r="MFS37" s="421"/>
      <c r="MFT37" s="422"/>
      <c r="MFU37" s="423"/>
      <c r="MFV37" s="419"/>
      <c r="MFW37" s="419"/>
      <c r="MFX37" s="418"/>
      <c r="MFY37" s="420"/>
      <c r="MFZ37" s="421"/>
      <c r="MGA37" s="422"/>
      <c r="MGB37" s="423"/>
      <c r="MGC37" s="419"/>
      <c r="MGD37" s="419"/>
      <c r="MGE37" s="418"/>
      <c r="MGF37" s="420"/>
      <c r="MGG37" s="421"/>
      <c r="MGH37" s="422"/>
      <c r="MGI37" s="423"/>
      <c r="MGJ37" s="419"/>
      <c r="MGK37" s="419"/>
      <c r="MGL37" s="418"/>
      <c r="MGM37" s="420"/>
      <c r="MGN37" s="421"/>
      <c r="MGO37" s="422"/>
      <c r="MGP37" s="423"/>
      <c r="MGQ37" s="419"/>
      <c r="MGR37" s="419"/>
      <c r="MGS37" s="418"/>
      <c r="MGT37" s="420"/>
      <c r="MGU37" s="421"/>
      <c r="MGV37" s="422"/>
      <c r="MGW37" s="423"/>
      <c r="MGX37" s="419"/>
      <c r="MGY37" s="419"/>
      <c r="MGZ37" s="418"/>
      <c r="MHA37" s="420"/>
      <c r="MHB37" s="421"/>
      <c r="MHC37" s="422"/>
      <c r="MHD37" s="423"/>
      <c r="MHE37" s="419"/>
      <c r="MHF37" s="419"/>
      <c r="MHG37" s="418"/>
      <c r="MHH37" s="420"/>
      <c r="MHI37" s="421"/>
      <c r="MHJ37" s="422"/>
      <c r="MHK37" s="423"/>
      <c r="MHL37" s="419"/>
      <c r="MHM37" s="419"/>
      <c r="MHN37" s="418"/>
      <c r="MHO37" s="420"/>
      <c r="MHP37" s="421"/>
      <c r="MHQ37" s="422"/>
      <c r="MHR37" s="423"/>
      <c r="MHS37" s="419"/>
      <c r="MHT37" s="419"/>
      <c r="MHU37" s="418"/>
      <c r="MHV37" s="420"/>
      <c r="MHW37" s="421"/>
      <c r="MHX37" s="422"/>
      <c r="MHY37" s="423"/>
      <c r="MHZ37" s="419"/>
      <c r="MIA37" s="419"/>
      <c r="MIB37" s="418"/>
      <c r="MIC37" s="420"/>
      <c r="MID37" s="421"/>
      <c r="MIE37" s="422"/>
      <c r="MIF37" s="423"/>
      <c r="MIG37" s="419"/>
      <c r="MIH37" s="419"/>
      <c r="MII37" s="418"/>
      <c r="MIJ37" s="420"/>
      <c r="MIK37" s="421"/>
      <c r="MIL37" s="422"/>
      <c r="MIM37" s="423"/>
      <c r="MIN37" s="419"/>
      <c r="MIO37" s="419"/>
      <c r="MIP37" s="418"/>
      <c r="MIQ37" s="420"/>
      <c r="MIR37" s="421"/>
      <c r="MIS37" s="422"/>
      <c r="MIT37" s="423"/>
      <c r="MIU37" s="419"/>
      <c r="MIV37" s="419"/>
      <c r="MIW37" s="418"/>
      <c r="MIX37" s="420"/>
      <c r="MIY37" s="421"/>
      <c r="MIZ37" s="422"/>
      <c r="MJA37" s="423"/>
      <c r="MJB37" s="419"/>
      <c r="MJC37" s="419"/>
      <c r="MJD37" s="418"/>
      <c r="MJE37" s="420"/>
      <c r="MJF37" s="421"/>
      <c r="MJG37" s="422"/>
      <c r="MJH37" s="423"/>
      <c r="MJI37" s="419"/>
      <c r="MJJ37" s="419"/>
      <c r="MJK37" s="418"/>
      <c r="MJL37" s="420"/>
      <c r="MJM37" s="421"/>
      <c r="MJN37" s="422"/>
      <c r="MJO37" s="423"/>
      <c r="MJP37" s="419"/>
      <c r="MJQ37" s="419"/>
      <c r="MJR37" s="418"/>
      <c r="MJS37" s="420"/>
      <c r="MJT37" s="421"/>
      <c r="MJU37" s="422"/>
      <c r="MJV37" s="423"/>
      <c r="MJW37" s="419"/>
      <c r="MJX37" s="419"/>
      <c r="MJY37" s="418"/>
      <c r="MJZ37" s="420"/>
      <c r="MKA37" s="421"/>
      <c r="MKB37" s="422"/>
      <c r="MKC37" s="423"/>
      <c r="MKD37" s="419"/>
      <c r="MKE37" s="419"/>
      <c r="MKF37" s="418"/>
      <c r="MKG37" s="420"/>
      <c r="MKH37" s="421"/>
      <c r="MKI37" s="422"/>
      <c r="MKJ37" s="423"/>
      <c r="MKK37" s="419"/>
      <c r="MKL37" s="419"/>
      <c r="MKM37" s="418"/>
      <c r="MKN37" s="420"/>
      <c r="MKO37" s="421"/>
      <c r="MKP37" s="422"/>
      <c r="MKQ37" s="423"/>
      <c r="MKR37" s="419"/>
      <c r="MKS37" s="419"/>
      <c r="MKT37" s="418"/>
      <c r="MKU37" s="420"/>
      <c r="MKV37" s="421"/>
      <c r="MKW37" s="422"/>
      <c r="MKX37" s="423"/>
      <c r="MKY37" s="419"/>
      <c r="MKZ37" s="419"/>
      <c r="MLA37" s="418"/>
      <c r="MLB37" s="420"/>
      <c r="MLC37" s="421"/>
      <c r="MLD37" s="422"/>
      <c r="MLE37" s="423"/>
      <c r="MLF37" s="419"/>
      <c r="MLG37" s="419"/>
      <c r="MLH37" s="418"/>
      <c r="MLI37" s="420"/>
      <c r="MLJ37" s="421"/>
      <c r="MLK37" s="422"/>
      <c r="MLL37" s="423"/>
      <c r="MLM37" s="419"/>
      <c r="MLN37" s="419"/>
      <c r="MLO37" s="418"/>
      <c r="MLP37" s="420"/>
      <c r="MLQ37" s="421"/>
      <c r="MLR37" s="422"/>
      <c r="MLS37" s="423"/>
      <c r="MLT37" s="419"/>
      <c r="MLU37" s="419"/>
      <c r="MLV37" s="418"/>
      <c r="MLW37" s="420"/>
      <c r="MLX37" s="421"/>
      <c r="MLY37" s="422"/>
      <c r="MLZ37" s="423"/>
      <c r="MMA37" s="419"/>
      <c r="MMB37" s="419"/>
      <c r="MMC37" s="418"/>
      <c r="MMD37" s="420"/>
      <c r="MME37" s="421"/>
      <c r="MMF37" s="422"/>
      <c r="MMG37" s="423"/>
      <c r="MMH37" s="419"/>
      <c r="MMI37" s="419"/>
      <c r="MMJ37" s="418"/>
      <c r="MMK37" s="420"/>
      <c r="MML37" s="421"/>
      <c r="MMM37" s="422"/>
      <c r="MMN37" s="423"/>
      <c r="MMO37" s="419"/>
      <c r="MMP37" s="419"/>
      <c r="MMQ37" s="418"/>
      <c r="MMR37" s="420"/>
      <c r="MMS37" s="421"/>
      <c r="MMT37" s="422"/>
      <c r="MMU37" s="423"/>
      <c r="MMV37" s="419"/>
      <c r="MMW37" s="419"/>
      <c r="MMX37" s="418"/>
      <c r="MMY37" s="420"/>
      <c r="MMZ37" s="421"/>
      <c r="MNA37" s="422"/>
      <c r="MNB37" s="423"/>
      <c r="MNC37" s="419"/>
      <c r="MND37" s="419"/>
      <c r="MNE37" s="418"/>
      <c r="MNF37" s="420"/>
      <c r="MNG37" s="421"/>
      <c r="MNH37" s="422"/>
      <c r="MNI37" s="423"/>
      <c r="MNJ37" s="419"/>
      <c r="MNK37" s="419"/>
      <c r="MNL37" s="418"/>
      <c r="MNM37" s="420"/>
      <c r="MNN37" s="421"/>
      <c r="MNO37" s="422"/>
      <c r="MNP37" s="423"/>
      <c r="MNQ37" s="419"/>
      <c r="MNR37" s="419"/>
      <c r="MNS37" s="418"/>
      <c r="MNT37" s="420"/>
      <c r="MNU37" s="421"/>
      <c r="MNV37" s="422"/>
      <c r="MNW37" s="423"/>
      <c r="MNX37" s="419"/>
      <c r="MNY37" s="419"/>
      <c r="MNZ37" s="418"/>
      <c r="MOA37" s="420"/>
      <c r="MOB37" s="421"/>
      <c r="MOC37" s="422"/>
      <c r="MOD37" s="423"/>
      <c r="MOE37" s="419"/>
      <c r="MOF37" s="419"/>
      <c r="MOG37" s="418"/>
      <c r="MOH37" s="420"/>
      <c r="MOI37" s="421"/>
      <c r="MOJ37" s="422"/>
      <c r="MOK37" s="423"/>
      <c r="MOL37" s="419"/>
      <c r="MOM37" s="419"/>
      <c r="MON37" s="418"/>
      <c r="MOO37" s="420"/>
      <c r="MOP37" s="421"/>
      <c r="MOQ37" s="422"/>
      <c r="MOR37" s="423"/>
      <c r="MOS37" s="419"/>
      <c r="MOT37" s="419"/>
      <c r="MOU37" s="418"/>
      <c r="MOV37" s="420"/>
      <c r="MOW37" s="421"/>
      <c r="MOX37" s="422"/>
      <c r="MOY37" s="423"/>
      <c r="MOZ37" s="419"/>
      <c r="MPA37" s="419"/>
      <c r="MPB37" s="418"/>
      <c r="MPC37" s="420"/>
      <c r="MPD37" s="421"/>
      <c r="MPE37" s="422"/>
      <c r="MPF37" s="423"/>
      <c r="MPG37" s="419"/>
      <c r="MPH37" s="419"/>
      <c r="MPI37" s="418"/>
      <c r="MPJ37" s="420"/>
      <c r="MPK37" s="421"/>
      <c r="MPL37" s="422"/>
      <c r="MPM37" s="423"/>
      <c r="MPN37" s="419"/>
      <c r="MPO37" s="419"/>
      <c r="MPP37" s="418"/>
      <c r="MPQ37" s="420"/>
      <c r="MPR37" s="421"/>
      <c r="MPS37" s="422"/>
      <c r="MPT37" s="423"/>
      <c r="MPU37" s="419"/>
      <c r="MPV37" s="419"/>
      <c r="MPW37" s="418"/>
      <c r="MPX37" s="420"/>
      <c r="MPY37" s="421"/>
      <c r="MPZ37" s="422"/>
      <c r="MQA37" s="423"/>
      <c r="MQB37" s="419"/>
      <c r="MQC37" s="419"/>
      <c r="MQD37" s="418"/>
      <c r="MQE37" s="420"/>
      <c r="MQF37" s="421"/>
      <c r="MQG37" s="422"/>
      <c r="MQH37" s="423"/>
      <c r="MQI37" s="419"/>
      <c r="MQJ37" s="419"/>
      <c r="MQK37" s="418"/>
      <c r="MQL37" s="420"/>
      <c r="MQM37" s="421"/>
      <c r="MQN37" s="422"/>
      <c r="MQO37" s="423"/>
      <c r="MQP37" s="419"/>
      <c r="MQQ37" s="419"/>
      <c r="MQR37" s="418"/>
      <c r="MQS37" s="420"/>
      <c r="MQT37" s="421"/>
      <c r="MQU37" s="422"/>
      <c r="MQV37" s="423"/>
      <c r="MQW37" s="419"/>
      <c r="MQX37" s="419"/>
      <c r="MQY37" s="418"/>
      <c r="MQZ37" s="420"/>
      <c r="MRA37" s="421"/>
      <c r="MRB37" s="422"/>
      <c r="MRC37" s="423"/>
      <c r="MRD37" s="419"/>
      <c r="MRE37" s="419"/>
      <c r="MRF37" s="418"/>
      <c r="MRG37" s="420"/>
      <c r="MRH37" s="421"/>
      <c r="MRI37" s="422"/>
      <c r="MRJ37" s="423"/>
      <c r="MRK37" s="419"/>
      <c r="MRL37" s="419"/>
      <c r="MRM37" s="418"/>
      <c r="MRN37" s="420"/>
      <c r="MRO37" s="421"/>
      <c r="MRP37" s="422"/>
      <c r="MRQ37" s="423"/>
      <c r="MRR37" s="419"/>
      <c r="MRS37" s="419"/>
      <c r="MRT37" s="418"/>
      <c r="MRU37" s="420"/>
      <c r="MRV37" s="421"/>
      <c r="MRW37" s="422"/>
      <c r="MRX37" s="423"/>
      <c r="MRY37" s="419"/>
      <c r="MRZ37" s="419"/>
      <c r="MSA37" s="418"/>
      <c r="MSB37" s="420"/>
      <c r="MSC37" s="421"/>
      <c r="MSD37" s="422"/>
      <c r="MSE37" s="423"/>
      <c r="MSF37" s="419"/>
      <c r="MSG37" s="419"/>
      <c r="MSH37" s="418"/>
      <c r="MSI37" s="420"/>
      <c r="MSJ37" s="421"/>
      <c r="MSK37" s="422"/>
      <c r="MSL37" s="423"/>
      <c r="MSM37" s="419"/>
      <c r="MSN37" s="419"/>
      <c r="MSO37" s="418"/>
      <c r="MSP37" s="420"/>
      <c r="MSQ37" s="421"/>
      <c r="MSR37" s="422"/>
      <c r="MSS37" s="423"/>
      <c r="MST37" s="419"/>
      <c r="MSU37" s="419"/>
      <c r="MSV37" s="418"/>
      <c r="MSW37" s="420"/>
      <c r="MSX37" s="421"/>
      <c r="MSY37" s="422"/>
      <c r="MSZ37" s="423"/>
      <c r="MTA37" s="419"/>
      <c r="MTB37" s="419"/>
      <c r="MTC37" s="418"/>
      <c r="MTD37" s="420"/>
      <c r="MTE37" s="421"/>
      <c r="MTF37" s="422"/>
      <c r="MTG37" s="423"/>
      <c r="MTH37" s="419"/>
      <c r="MTI37" s="419"/>
      <c r="MTJ37" s="418"/>
      <c r="MTK37" s="420"/>
      <c r="MTL37" s="421"/>
      <c r="MTM37" s="422"/>
      <c r="MTN37" s="423"/>
      <c r="MTO37" s="419"/>
      <c r="MTP37" s="419"/>
      <c r="MTQ37" s="418"/>
      <c r="MTR37" s="420"/>
      <c r="MTS37" s="421"/>
      <c r="MTT37" s="422"/>
      <c r="MTU37" s="423"/>
      <c r="MTV37" s="419"/>
      <c r="MTW37" s="419"/>
      <c r="MTX37" s="418"/>
      <c r="MTY37" s="420"/>
      <c r="MTZ37" s="421"/>
      <c r="MUA37" s="422"/>
      <c r="MUB37" s="423"/>
      <c r="MUC37" s="419"/>
      <c r="MUD37" s="419"/>
      <c r="MUE37" s="418"/>
      <c r="MUF37" s="420"/>
      <c r="MUG37" s="421"/>
      <c r="MUH37" s="422"/>
      <c r="MUI37" s="423"/>
      <c r="MUJ37" s="419"/>
      <c r="MUK37" s="419"/>
      <c r="MUL37" s="418"/>
      <c r="MUM37" s="420"/>
      <c r="MUN37" s="421"/>
      <c r="MUO37" s="422"/>
      <c r="MUP37" s="423"/>
      <c r="MUQ37" s="419"/>
      <c r="MUR37" s="419"/>
      <c r="MUS37" s="418"/>
      <c r="MUT37" s="420"/>
      <c r="MUU37" s="421"/>
      <c r="MUV37" s="422"/>
      <c r="MUW37" s="423"/>
      <c r="MUX37" s="419"/>
      <c r="MUY37" s="419"/>
      <c r="MUZ37" s="418"/>
      <c r="MVA37" s="420"/>
      <c r="MVB37" s="421"/>
      <c r="MVC37" s="422"/>
      <c r="MVD37" s="423"/>
      <c r="MVE37" s="419"/>
      <c r="MVF37" s="419"/>
      <c r="MVG37" s="418"/>
      <c r="MVH37" s="420"/>
      <c r="MVI37" s="421"/>
      <c r="MVJ37" s="422"/>
      <c r="MVK37" s="423"/>
      <c r="MVL37" s="419"/>
      <c r="MVM37" s="419"/>
      <c r="MVN37" s="418"/>
      <c r="MVO37" s="420"/>
      <c r="MVP37" s="421"/>
      <c r="MVQ37" s="422"/>
      <c r="MVR37" s="423"/>
      <c r="MVS37" s="419"/>
      <c r="MVT37" s="419"/>
      <c r="MVU37" s="418"/>
      <c r="MVV37" s="420"/>
      <c r="MVW37" s="421"/>
      <c r="MVX37" s="422"/>
      <c r="MVY37" s="423"/>
      <c r="MVZ37" s="419"/>
      <c r="MWA37" s="419"/>
      <c r="MWB37" s="418"/>
      <c r="MWC37" s="420"/>
      <c r="MWD37" s="421"/>
      <c r="MWE37" s="422"/>
      <c r="MWF37" s="423"/>
      <c r="MWG37" s="419"/>
      <c r="MWH37" s="419"/>
      <c r="MWI37" s="418"/>
      <c r="MWJ37" s="420"/>
      <c r="MWK37" s="421"/>
      <c r="MWL37" s="422"/>
      <c r="MWM37" s="423"/>
      <c r="MWN37" s="419"/>
      <c r="MWO37" s="419"/>
      <c r="MWP37" s="418"/>
      <c r="MWQ37" s="420"/>
      <c r="MWR37" s="421"/>
      <c r="MWS37" s="422"/>
      <c r="MWT37" s="423"/>
      <c r="MWU37" s="419"/>
      <c r="MWV37" s="419"/>
      <c r="MWW37" s="418"/>
      <c r="MWX37" s="420"/>
      <c r="MWY37" s="421"/>
      <c r="MWZ37" s="422"/>
      <c r="MXA37" s="423"/>
      <c r="MXB37" s="419"/>
      <c r="MXC37" s="419"/>
      <c r="MXD37" s="418"/>
      <c r="MXE37" s="420"/>
      <c r="MXF37" s="421"/>
      <c r="MXG37" s="422"/>
      <c r="MXH37" s="423"/>
      <c r="MXI37" s="419"/>
      <c r="MXJ37" s="419"/>
      <c r="MXK37" s="418"/>
      <c r="MXL37" s="420"/>
      <c r="MXM37" s="421"/>
      <c r="MXN37" s="422"/>
      <c r="MXO37" s="423"/>
      <c r="MXP37" s="419"/>
      <c r="MXQ37" s="419"/>
      <c r="MXR37" s="418"/>
      <c r="MXS37" s="420"/>
      <c r="MXT37" s="421"/>
      <c r="MXU37" s="422"/>
      <c r="MXV37" s="423"/>
      <c r="MXW37" s="419"/>
      <c r="MXX37" s="419"/>
      <c r="MXY37" s="418"/>
      <c r="MXZ37" s="420"/>
      <c r="MYA37" s="421"/>
      <c r="MYB37" s="422"/>
      <c r="MYC37" s="423"/>
      <c r="MYD37" s="419"/>
      <c r="MYE37" s="419"/>
      <c r="MYF37" s="418"/>
      <c r="MYG37" s="420"/>
      <c r="MYH37" s="421"/>
      <c r="MYI37" s="422"/>
      <c r="MYJ37" s="423"/>
      <c r="MYK37" s="419"/>
      <c r="MYL37" s="419"/>
      <c r="MYM37" s="418"/>
      <c r="MYN37" s="420"/>
      <c r="MYO37" s="421"/>
      <c r="MYP37" s="422"/>
      <c r="MYQ37" s="423"/>
      <c r="MYR37" s="419"/>
      <c r="MYS37" s="419"/>
      <c r="MYT37" s="418"/>
      <c r="MYU37" s="420"/>
      <c r="MYV37" s="421"/>
      <c r="MYW37" s="422"/>
      <c r="MYX37" s="423"/>
      <c r="MYY37" s="419"/>
      <c r="MYZ37" s="419"/>
      <c r="MZA37" s="418"/>
      <c r="MZB37" s="420"/>
      <c r="MZC37" s="421"/>
      <c r="MZD37" s="422"/>
      <c r="MZE37" s="423"/>
      <c r="MZF37" s="419"/>
      <c r="MZG37" s="419"/>
      <c r="MZH37" s="418"/>
      <c r="MZI37" s="420"/>
      <c r="MZJ37" s="421"/>
      <c r="MZK37" s="422"/>
      <c r="MZL37" s="423"/>
      <c r="MZM37" s="419"/>
      <c r="MZN37" s="419"/>
      <c r="MZO37" s="418"/>
      <c r="MZP37" s="420"/>
      <c r="MZQ37" s="421"/>
      <c r="MZR37" s="422"/>
      <c r="MZS37" s="423"/>
      <c r="MZT37" s="419"/>
      <c r="MZU37" s="419"/>
      <c r="MZV37" s="418"/>
      <c r="MZW37" s="420"/>
      <c r="MZX37" s="421"/>
      <c r="MZY37" s="422"/>
      <c r="MZZ37" s="423"/>
      <c r="NAA37" s="419"/>
      <c r="NAB37" s="419"/>
      <c r="NAC37" s="418"/>
      <c r="NAD37" s="420"/>
      <c r="NAE37" s="421"/>
      <c r="NAF37" s="422"/>
      <c r="NAG37" s="423"/>
      <c r="NAH37" s="419"/>
      <c r="NAI37" s="419"/>
      <c r="NAJ37" s="418"/>
      <c r="NAK37" s="420"/>
      <c r="NAL37" s="421"/>
      <c r="NAM37" s="422"/>
      <c r="NAN37" s="423"/>
      <c r="NAO37" s="419"/>
      <c r="NAP37" s="419"/>
      <c r="NAQ37" s="418"/>
      <c r="NAR37" s="420"/>
      <c r="NAS37" s="421"/>
      <c r="NAT37" s="422"/>
      <c r="NAU37" s="423"/>
      <c r="NAV37" s="419"/>
      <c r="NAW37" s="419"/>
      <c r="NAX37" s="418"/>
      <c r="NAY37" s="420"/>
      <c r="NAZ37" s="421"/>
      <c r="NBA37" s="422"/>
      <c r="NBB37" s="423"/>
      <c r="NBC37" s="419"/>
      <c r="NBD37" s="419"/>
      <c r="NBE37" s="418"/>
      <c r="NBF37" s="420"/>
      <c r="NBG37" s="421"/>
      <c r="NBH37" s="422"/>
      <c r="NBI37" s="423"/>
      <c r="NBJ37" s="419"/>
      <c r="NBK37" s="419"/>
      <c r="NBL37" s="418"/>
      <c r="NBM37" s="420"/>
      <c r="NBN37" s="421"/>
      <c r="NBO37" s="422"/>
      <c r="NBP37" s="423"/>
      <c r="NBQ37" s="419"/>
      <c r="NBR37" s="419"/>
      <c r="NBS37" s="418"/>
      <c r="NBT37" s="420"/>
      <c r="NBU37" s="421"/>
      <c r="NBV37" s="422"/>
      <c r="NBW37" s="423"/>
      <c r="NBX37" s="419"/>
      <c r="NBY37" s="419"/>
      <c r="NBZ37" s="418"/>
      <c r="NCA37" s="420"/>
      <c r="NCB37" s="421"/>
      <c r="NCC37" s="422"/>
      <c r="NCD37" s="423"/>
      <c r="NCE37" s="419"/>
      <c r="NCF37" s="419"/>
      <c r="NCG37" s="418"/>
      <c r="NCH37" s="420"/>
      <c r="NCI37" s="421"/>
      <c r="NCJ37" s="422"/>
      <c r="NCK37" s="423"/>
      <c r="NCL37" s="419"/>
      <c r="NCM37" s="419"/>
      <c r="NCN37" s="418"/>
      <c r="NCO37" s="420"/>
      <c r="NCP37" s="421"/>
      <c r="NCQ37" s="422"/>
      <c r="NCR37" s="423"/>
      <c r="NCS37" s="419"/>
      <c r="NCT37" s="419"/>
      <c r="NCU37" s="418"/>
      <c r="NCV37" s="420"/>
      <c r="NCW37" s="421"/>
      <c r="NCX37" s="422"/>
      <c r="NCY37" s="423"/>
      <c r="NCZ37" s="419"/>
      <c r="NDA37" s="419"/>
      <c r="NDB37" s="418"/>
      <c r="NDC37" s="420"/>
      <c r="NDD37" s="421"/>
      <c r="NDE37" s="422"/>
      <c r="NDF37" s="423"/>
      <c r="NDG37" s="419"/>
      <c r="NDH37" s="419"/>
      <c r="NDI37" s="418"/>
      <c r="NDJ37" s="420"/>
      <c r="NDK37" s="421"/>
      <c r="NDL37" s="422"/>
      <c r="NDM37" s="423"/>
      <c r="NDN37" s="419"/>
      <c r="NDO37" s="419"/>
      <c r="NDP37" s="418"/>
      <c r="NDQ37" s="420"/>
      <c r="NDR37" s="421"/>
      <c r="NDS37" s="422"/>
      <c r="NDT37" s="423"/>
      <c r="NDU37" s="419"/>
      <c r="NDV37" s="419"/>
      <c r="NDW37" s="418"/>
      <c r="NDX37" s="420"/>
      <c r="NDY37" s="421"/>
      <c r="NDZ37" s="422"/>
      <c r="NEA37" s="423"/>
      <c r="NEB37" s="419"/>
      <c r="NEC37" s="419"/>
      <c r="NED37" s="418"/>
      <c r="NEE37" s="420"/>
      <c r="NEF37" s="421"/>
      <c r="NEG37" s="422"/>
      <c r="NEH37" s="423"/>
      <c r="NEI37" s="419"/>
      <c r="NEJ37" s="419"/>
      <c r="NEK37" s="418"/>
      <c r="NEL37" s="420"/>
      <c r="NEM37" s="421"/>
      <c r="NEN37" s="422"/>
      <c r="NEO37" s="423"/>
      <c r="NEP37" s="419"/>
      <c r="NEQ37" s="419"/>
      <c r="NER37" s="418"/>
      <c r="NES37" s="420"/>
      <c r="NET37" s="421"/>
      <c r="NEU37" s="422"/>
      <c r="NEV37" s="423"/>
      <c r="NEW37" s="419"/>
      <c r="NEX37" s="419"/>
      <c r="NEY37" s="418"/>
      <c r="NEZ37" s="420"/>
      <c r="NFA37" s="421"/>
      <c r="NFB37" s="422"/>
      <c r="NFC37" s="423"/>
      <c r="NFD37" s="419"/>
      <c r="NFE37" s="419"/>
      <c r="NFF37" s="418"/>
      <c r="NFG37" s="420"/>
      <c r="NFH37" s="421"/>
      <c r="NFI37" s="422"/>
      <c r="NFJ37" s="423"/>
      <c r="NFK37" s="419"/>
      <c r="NFL37" s="419"/>
      <c r="NFM37" s="418"/>
      <c r="NFN37" s="420"/>
      <c r="NFO37" s="421"/>
      <c r="NFP37" s="422"/>
      <c r="NFQ37" s="423"/>
      <c r="NFR37" s="419"/>
      <c r="NFS37" s="419"/>
      <c r="NFT37" s="418"/>
      <c r="NFU37" s="420"/>
      <c r="NFV37" s="421"/>
      <c r="NFW37" s="422"/>
      <c r="NFX37" s="423"/>
      <c r="NFY37" s="419"/>
      <c r="NFZ37" s="419"/>
      <c r="NGA37" s="418"/>
      <c r="NGB37" s="420"/>
      <c r="NGC37" s="421"/>
      <c r="NGD37" s="422"/>
      <c r="NGE37" s="423"/>
      <c r="NGF37" s="419"/>
      <c r="NGG37" s="419"/>
      <c r="NGH37" s="418"/>
      <c r="NGI37" s="420"/>
      <c r="NGJ37" s="421"/>
      <c r="NGK37" s="422"/>
      <c r="NGL37" s="423"/>
      <c r="NGM37" s="419"/>
      <c r="NGN37" s="419"/>
      <c r="NGO37" s="418"/>
      <c r="NGP37" s="420"/>
      <c r="NGQ37" s="421"/>
      <c r="NGR37" s="422"/>
      <c r="NGS37" s="423"/>
      <c r="NGT37" s="419"/>
      <c r="NGU37" s="419"/>
      <c r="NGV37" s="418"/>
      <c r="NGW37" s="420"/>
      <c r="NGX37" s="421"/>
      <c r="NGY37" s="422"/>
      <c r="NGZ37" s="423"/>
      <c r="NHA37" s="419"/>
      <c r="NHB37" s="419"/>
      <c r="NHC37" s="418"/>
      <c r="NHD37" s="420"/>
      <c r="NHE37" s="421"/>
      <c r="NHF37" s="422"/>
      <c r="NHG37" s="423"/>
      <c r="NHH37" s="419"/>
      <c r="NHI37" s="419"/>
      <c r="NHJ37" s="418"/>
      <c r="NHK37" s="420"/>
      <c r="NHL37" s="421"/>
      <c r="NHM37" s="422"/>
      <c r="NHN37" s="423"/>
      <c r="NHO37" s="419"/>
      <c r="NHP37" s="419"/>
      <c r="NHQ37" s="418"/>
      <c r="NHR37" s="420"/>
      <c r="NHS37" s="421"/>
      <c r="NHT37" s="422"/>
      <c r="NHU37" s="423"/>
      <c r="NHV37" s="419"/>
      <c r="NHW37" s="419"/>
      <c r="NHX37" s="418"/>
      <c r="NHY37" s="420"/>
      <c r="NHZ37" s="421"/>
      <c r="NIA37" s="422"/>
      <c r="NIB37" s="423"/>
      <c r="NIC37" s="419"/>
      <c r="NID37" s="419"/>
      <c r="NIE37" s="418"/>
      <c r="NIF37" s="420"/>
      <c r="NIG37" s="421"/>
      <c r="NIH37" s="422"/>
      <c r="NII37" s="423"/>
      <c r="NIJ37" s="419"/>
      <c r="NIK37" s="419"/>
      <c r="NIL37" s="418"/>
      <c r="NIM37" s="420"/>
      <c r="NIN37" s="421"/>
      <c r="NIO37" s="422"/>
      <c r="NIP37" s="423"/>
      <c r="NIQ37" s="419"/>
      <c r="NIR37" s="419"/>
      <c r="NIS37" s="418"/>
      <c r="NIT37" s="420"/>
      <c r="NIU37" s="421"/>
      <c r="NIV37" s="422"/>
      <c r="NIW37" s="423"/>
      <c r="NIX37" s="419"/>
      <c r="NIY37" s="419"/>
      <c r="NIZ37" s="418"/>
      <c r="NJA37" s="420"/>
      <c r="NJB37" s="421"/>
      <c r="NJC37" s="422"/>
      <c r="NJD37" s="423"/>
      <c r="NJE37" s="419"/>
      <c r="NJF37" s="419"/>
      <c r="NJG37" s="418"/>
      <c r="NJH37" s="420"/>
      <c r="NJI37" s="421"/>
      <c r="NJJ37" s="422"/>
      <c r="NJK37" s="423"/>
      <c r="NJL37" s="419"/>
      <c r="NJM37" s="419"/>
      <c r="NJN37" s="418"/>
      <c r="NJO37" s="420"/>
      <c r="NJP37" s="421"/>
      <c r="NJQ37" s="422"/>
      <c r="NJR37" s="423"/>
      <c r="NJS37" s="419"/>
      <c r="NJT37" s="419"/>
      <c r="NJU37" s="418"/>
      <c r="NJV37" s="420"/>
      <c r="NJW37" s="421"/>
      <c r="NJX37" s="422"/>
      <c r="NJY37" s="423"/>
      <c r="NJZ37" s="419"/>
      <c r="NKA37" s="419"/>
      <c r="NKB37" s="418"/>
      <c r="NKC37" s="420"/>
      <c r="NKD37" s="421"/>
      <c r="NKE37" s="422"/>
      <c r="NKF37" s="423"/>
      <c r="NKG37" s="419"/>
      <c r="NKH37" s="419"/>
      <c r="NKI37" s="418"/>
      <c r="NKJ37" s="420"/>
      <c r="NKK37" s="421"/>
      <c r="NKL37" s="422"/>
      <c r="NKM37" s="423"/>
      <c r="NKN37" s="419"/>
      <c r="NKO37" s="419"/>
      <c r="NKP37" s="418"/>
      <c r="NKQ37" s="420"/>
      <c r="NKR37" s="421"/>
      <c r="NKS37" s="422"/>
      <c r="NKT37" s="423"/>
      <c r="NKU37" s="419"/>
      <c r="NKV37" s="419"/>
      <c r="NKW37" s="418"/>
      <c r="NKX37" s="420"/>
      <c r="NKY37" s="421"/>
      <c r="NKZ37" s="422"/>
      <c r="NLA37" s="423"/>
      <c r="NLB37" s="419"/>
      <c r="NLC37" s="419"/>
      <c r="NLD37" s="418"/>
      <c r="NLE37" s="420"/>
      <c r="NLF37" s="421"/>
      <c r="NLG37" s="422"/>
      <c r="NLH37" s="423"/>
      <c r="NLI37" s="419"/>
      <c r="NLJ37" s="419"/>
      <c r="NLK37" s="418"/>
      <c r="NLL37" s="420"/>
      <c r="NLM37" s="421"/>
      <c r="NLN37" s="422"/>
      <c r="NLO37" s="423"/>
      <c r="NLP37" s="419"/>
      <c r="NLQ37" s="419"/>
      <c r="NLR37" s="418"/>
      <c r="NLS37" s="420"/>
      <c r="NLT37" s="421"/>
      <c r="NLU37" s="422"/>
      <c r="NLV37" s="423"/>
      <c r="NLW37" s="419"/>
      <c r="NLX37" s="419"/>
      <c r="NLY37" s="418"/>
      <c r="NLZ37" s="420"/>
      <c r="NMA37" s="421"/>
      <c r="NMB37" s="422"/>
      <c r="NMC37" s="423"/>
      <c r="NMD37" s="419"/>
      <c r="NME37" s="419"/>
      <c r="NMF37" s="418"/>
      <c r="NMG37" s="420"/>
      <c r="NMH37" s="421"/>
      <c r="NMI37" s="422"/>
      <c r="NMJ37" s="423"/>
      <c r="NMK37" s="419"/>
      <c r="NML37" s="419"/>
      <c r="NMM37" s="418"/>
      <c r="NMN37" s="420"/>
      <c r="NMO37" s="421"/>
      <c r="NMP37" s="422"/>
      <c r="NMQ37" s="423"/>
      <c r="NMR37" s="419"/>
      <c r="NMS37" s="419"/>
      <c r="NMT37" s="418"/>
      <c r="NMU37" s="420"/>
      <c r="NMV37" s="421"/>
      <c r="NMW37" s="422"/>
      <c r="NMX37" s="423"/>
      <c r="NMY37" s="419"/>
      <c r="NMZ37" s="419"/>
      <c r="NNA37" s="418"/>
      <c r="NNB37" s="420"/>
      <c r="NNC37" s="421"/>
      <c r="NND37" s="422"/>
      <c r="NNE37" s="423"/>
      <c r="NNF37" s="419"/>
      <c r="NNG37" s="419"/>
      <c r="NNH37" s="418"/>
      <c r="NNI37" s="420"/>
      <c r="NNJ37" s="421"/>
      <c r="NNK37" s="422"/>
      <c r="NNL37" s="423"/>
      <c r="NNM37" s="419"/>
      <c r="NNN37" s="419"/>
      <c r="NNO37" s="418"/>
      <c r="NNP37" s="420"/>
      <c r="NNQ37" s="421"/>
      <c r="NNR37" s="422"/>
      <c r="NNS37" s="423"/>
      <c r="NNT37" s="419"/>
      <c r="NNU37" s="419"/>
      <c r="NNV37" s="418"/>
      <c r="NNW37" s="420"/>
      <c r="NNX37" s="421"/>
      <c r="NNY37" s="422"/>
      <c r="NNZ37" s="423"/>
      <c r="NOA37" s="419"/>
      <c r="NOB37" s="419"/>
      <c r="NOC37" s="418"/>
      <c r="NOD37" s="420"/>
      <c r="NOE37" s="421"/>
      <c r="NOF37" s="422"/>
      <c r="NOG37" s="423"/>
      <c r="NOH37" s="419"/>
      <c r="NOI37" s="419"/>
      <c r="NOJ37" s="418"/>
      <c r="NOK37" s="420"/>
      <c r="NOL37" s="421"/>
      <c r="NOM37" s="422"/>
      <c r="NON37" s="423"/>
      <c r="NOO37" s="419"/>
      <c r="NOP37" s="419"/>
      <c r="NOQ37" s="418"/>
      <c r="NOR37" s="420"/>
      <c r="NOS37" s="421"/>
      <c r="NOT37" s="422"/>
      <c r="NOU37" s="423"/>
      <c r="NOV37" s="419"/>
      <c r="NOW37" s="419"/>
      <c r="NOX37" s="418"/>
      <c r="NOY37" s="420"/>
      <c r="NOZ37" s="421"/>
      <c r="NPA37" s="422"/>
      <c r="NPB37" s="423"/>
      <c r="NPC37" s="419"/>
      <c r="NPD37" s="419"/>
      <c r="NPE37" s="418"/>
      <c r="NPF37" s="420"/>
      <c r="NPG37" s="421"/>
      <c r="NPH37" s="422"/>
      <c r="NPI37" s="423"/>
      <c r="NPJ37" s="419"/>
      <c r="NPK37" s="419"/>
      <c r="NPL37" s="418"/>
      <c r="NPM37" s="420"/>
      <c r="NPN37" s="421"/>
      <c r="NPO37" s="422"/>
      <c r="NPP37" s="423"/>
      <c r="NPQ37" s="419"/>
      <c r="NPR37" s="419"/>
      <c r="NPS37" s="418"/>
      <c r="NPT37" s="420"/>
      <c r="NPU37" s="421"/>
      <c r="NPV37" s="422"/>
      <c r="NPW37" s="423"/>
      <c r="NPX37" s="419"/>
      <c r="NPY37" s="419"/>
      <c r="NPZ37" s="418"/>
      <c r="NQA37" s="420"/>
      <c r="NQB37" s="421"/>
      <c r="NQC37" s="422"/>
      <c r="NQD37" s="423"/>
      <c r="NQE37" s="419"/>
      <c r="NQF37" s="419"/>
      <c r="NQG37" s="418"/>
      <c r="NQH37" s="420"/>
      <c r="NQI37" s="421"/>
      <c r="NQJ37" s="422"/>
      <c r="NQK37" s="423"/>
      <c r="NQL37" s="419"/>
      <c r="NQM37" s="419"/>
      <c r="NQN37" s="418"/>
      <c r="NQO37" s="420"/>
      <c r="NQP37" s="421"/>
      <c r="NQQ37" s="422"/>
      <c r="NQR37" s="423"/>
      <c r="NQS37" s="419"/>
      <c r="NQT37" s="419"/>
      <c r="NQU37" s="418"/>
      <c r="NQV37" s="420"/>
      <c r="NQW37" s="421"/>
      <c r="NQX37" s="422"/>
      <c r="NQY37" s="423"/>
      <c r="NQZ37" s="419"/>
      <c r="NRA37" s="419"/>
      <c r="NRB37" s="418"/>
      <c r="NRC37" s="420"/>
      <c r="NRD37" s="421"/>
      <c r="NRE37" s="422"/>
      <c r="NRF37" s="423"/>
      <c r="NRG37" s="419"/>
      <c r="NRH37" s="419"/>
      <c r="NRI37" s="418"/>
      <c r="NRJ37" s="420"/>
      <c r="NRK37" s="421"/>
      <c r="NRL37" s="422"/>
      <c r="NRM37" s="423"/>
      <c r="NRN37" s="419"/>
      <c r="NRO37" s="419"/>
      <c r="NRP37" s="418"/>
      <c r="NRQ37" s="420"/>
      <c r="NRR37" s="421"/>
      <c r="NRS37" s="422"/>
      <c r="NRT37" s="423"/>
      <c r="NRU37" s="419"/>
      <c r="NRV37" s="419"/>
      <c r="NRW37" s="418"/>
      <c r="NRX37" s="420"/>
      <c r="NRY37" s="421"/>
      <c r="NRZ37" s="422"/>
      <c r="NSA37" s="423"/>
      <c r="NSB37" s="419"/>
      <c r="NSC37" s="419"/>
      <c r="NSD37" s="418"/>
      <c r="NSE37" s="420"/>
      <c r="NSF37" s="421"/>
      <c r="NSG37" s="422"/>
      <c r="NSH37" s="423"/>
      <c r="NSI37" s="419"/>
      <c r="NSJ37" s="419"/>
      <c r="NSK37" s="418"/>
      <c r="NSL37" s="420"/>
      <c r="NSM37" s="421"/>
      <c r="NSN37" s="422"/>
      <c r="NSO37" s="423"/>
      <c r="NSP37" s="419"/>
      <c r="NSQ37" s="419"/>
      <c r="NSR37" s="418"/>
      <c r="NSS37" s="420"/>
      <c r="NST37" s="421"/>
      <c r="NSU37" s="422"/>
      <c r="NSV37" s="423"/>
      <c r="NSW37" s="419"/>
      <c r="NSX37" s="419"/>
      <c r="NSY37" s="418"/>
      <c r="NSZ37" s="420"/>
      <c r="NTA37" s="421"/>
      <c r="NTB37" s="422"/>
      <c r="NTC37" s="423"/>
      <c r="NTD37" s="419"/>
      <c r="NTE37" s="419"/>
      <c r="NTF37" s="418"/>
      <c r="NTG37" s="420"/>
      <c r="NTH37" s="421"/>
      <c r="NTI37" s="422"/>
      <c r="NTJ37" s="423"/>
      <c r="NTK37" s="419"/>
      <c r="NTL37" s="419"/>
      <c r="NTM37" s="418"/>
      <c r="NTN37" s="420"/>
      <c r="NTO37" s="421"/>
      <c r="NTP37" s="422"/>
      <c r="NTQ37" s="423"/>
      <c r="NTR37" s="419"/>
      <c r="NTS37" s="419"/>
      <c r="NTT37" s="418"/>
      <c r="NTU37" s="420"/>
      <c r="NTV37" s="421"/>
      <c r="NTW37" s="422"/>
      <c r="NTX37" s="423"/>
      <c r="NTY37" s="419"/>
      <c r="NTZ37" s="419"/>
      <c r="NUA37" s="418"/>
      <c r="NUB37" s="420"/>
      <c r="NUC37" s="421"/>
      <c r="NUD37" s="422"/>
      <c r="NUE37" s="423"/>
      <c r="NUF37" s="419"/>
      <c r="NUG37" s="419"/>
      <c r="NUH37" s="418"/>
      <c r="NUI37" s="420"/>
      <c r="NUJ37" s="421"/>
      <c r="NUK37" s="422"/>
      <c r="NUL37" s="423"/>
      <c r="NUM37" s="419"/>
      <c r="NUN37" s="419"/>
      <c r="NUO37" s="418"/>
      <c r="NUP37" s="420"/>
      <c r="NUQ37" s="421"/>
      <c r="NUR37" s="422"/>
      <c r="NUS37" s="423"/>
      <c r="NUT37" s="419"/>
      <c r="NUU37" s="419"/>
      <c r="NUV37" s="418"/>
      <c r="NUW37" s="420"/>
      <c r="NUX37" s="421"/>
      <c r="NUY37" s="422"/>
      <c r="NUZ37" s="423"/>
      <c r="NVA37" s="419"/>
      <c r="NVB37" s="419"/>
      <c r="NVC37" s="418"/>
      <c r="NVD37" s="420"/>
      <c r="NVE37" s="421"/>
      <c r="NVF37" s="422"/>
      <c r="NVG37" s="423"/>
      <c r="NVH37" s="419"/>
      <c r="NVI37" s="419"/>
      <c r="NVJ37" s="418"/>
      <c r="NVK37" s="420"/>
      <c r="NVL37" s="421"/>
      <c r="NVM37" s="422"/>
      <c r="NVN37" s="423"/>
      <c r="NVO37" s="419"/>
      <c r="NVP37" s="419"/>
      <c r="NVQ37" s="418"/>
      <c r="NVR37" s="420"/>
      <c r="NVS37" s="421"/>
      <c r="NVT37" s="422"/>
      <c r="NVU37" s="423"/>
      <c r="NVV37" s="419"/>
      <c r="NVW37" s="419"/>
      <c r="NVX37" s="418"/>
      <c r="NVY37" s="420"/>
      <c r="NVZ37" s="421"/>
      <c r="NWA37" s="422"/>
      <c r="NWB37" s="423"/>
      <c r="NWC37" s="419"/>
      <c r="NWD37" s="419"/>
      <c r="NWE37" s="418"/>
      <c r="NWF37" s="420"/>
      <c r="NWG37" s="421"/>
      <c r="NWH37" s="422"/>
      <c r="NWI37" s="423"/>
      <c r="NWJ37" s="419"/>
      <c r="NWK37" s="419"/>
      <c r="NWL37" s="418"/>
      <c r="NWM37" s="420"/>
      <c r="NWN37" s="421"/>
      <c r="NWO37" s="422"/>
      <c r="NWP37" s="423"/>
      <c r="NWQ37" s="419"/>
      <c r="NWR37" s="419"/>
      <c r="NWS37" s="418"/>
      <c r="NWT37" s="420"/>
      <c r="NWU37" s="421"/>
      <c r="NWV37" s="422"/>
      <c r="NWW37" s="423"/>
      <c r="NWX37" s="419"/>
      <c r="NWY37" s="419"/>
      <c r="NWZ37" s="418"/>
      <c r="NXA37" s="420"/>
      <c r="NXB37" s="421"/>
      <c r="NXC37" s="422"/>
      <c r="NXD37" s="423"/>
      <c r="NXE37" s="419"/>
      <c r="NXF37" s="419"/>
      <c r="NXG37" s="418"/>
      <c r="NXH37" s="420"/>
      <c r="NXI37" s="421"/>
      <c r="NXJ37" s="422"/>
      <c r="NXK37" s="423"/>
      <c r="NXL37" s="419"/>
      <c r="NXM37" s="419"/>
      <c r="NXN37" s="418"/>
      <c r="NXO37" s="420"/>
      <c r="NXP37" s="421"/>
      <c r="NXQ37" s="422"/>
      <c r="NXR37" s="423"/>
      <c r="NXS37" s="419"/>
      <c r="NXT37" s="419"/>
      <c r="NXU37" s="418"/>
      <c r="NXV37" s="420"/>
      <c r="NXW37" s="421"/>
      <c r="NXX37" s="422"/>
      <c r="NXY37" s="423"/>
      <c r="NXZ37" s="419"/>
      <c r="NYA37" s="419"/>
      <c r="NYB37" s="418"/>
      <c r="NYC37" s="420"/>
      <c r="NYD37" s="421"/>
      <c r="NYE37" s="422"/>
      <c r="NYF37" s="423"/>
      <c r="NYG37" s="419"/>
      <c r="NYH37" s="419"/>
      <c r="NYI37" s="418"/>
      <c r="NYJ37" s="420"/>
      <c r="NYK37" s="421"/>
      <c r="NYL37" s="422"/>
      <c r="NYM37" s="423"/>
      <c r="NYN37" s="419"/>
      <c r="NYO37" s="419"/>
      <c r="NYP37" s="418"/>
      <c r="NYQ37" s="420"/>
      <c r="NYR37" s="421"/>
      <c r="NYS37" s="422"/>
      <c r="NYT37" s="423"/>
      <c r="NYU37" s="419"/>
      <c r="NYV37" s="419"/>
      <c r="NYW37" s="418"/>
      <c r="NYX37" s="420"/>
      <c r="NYY37" s="421"/>
      <c r="NYZ37" s="422"/>
      <c r="NZA37" s="423"/>
      <c r="NZB37" s="419"/>
      <c r="NZC37" s="419"/>
      <c r="NZD37" s="418"/>
      <c r="NZE37" s="420"/>
      <c r="NZF37" s="421"/>
      <c r="NZG37" s="422"/>
      <c r="NZH37" s="423"/>
      <c r="NZI37" s="419"/>
      <c r="NZJ37" s="419"/>
      <c r="NZK37" s="418"/>
      <c r="NZL37" s="420"/>
      <c r="NZM37" s="421"/>
      <c r="NZN37" s="422"/>
      <c r="NZO37" s="423"/>
      <c r="NZP37" s="419"/>
      <c r="NZQ37" s="419"/>
      <c r="NZR37" s="418"/>
      <c r="NZS37" s="420"/>
      <c r="NZT37" s="421"/>
      <c r="NZU37" s="422"/>
      <c r="NZV37" s="423"/>
      <c r="NZW37" s="419"/>
      <c r="NZX37" s="419"/>
      <c r="NZY37" s="418"/>
      <c r="NZZ37" s="420"/>
      <c r="OAA37" s="421"/>
      <c r="OAB37" s="422"/>
      <c r="OAC37" s="423"/>
      <c r="OAD37" s="419"/>
      <c r="OAE37" s="419"/>
      <c r="OAF37" s="418"/>
      <c r="OAG37" s="420"/>
      <c r="OAH37" s="421"/>
      <c r="OAI37" s="422"/>
      <c r="OAJ37" s="423"/>
      <c r="OAK37" s="419"/>
      <c r="OAL37" s="419"/>
      <c r="OAM37" s="418"/>
      <c r="OAN37" s="420"/>
      <c r="OAO37" s="421"/>
      <c r="OAP37" s="422"/>
      <c r="OAQ37" s="423"/>
      <c r="OAR37" s="419"/>
      <c r="OAS37" s="419"/>
      <c r="OAT37" s="418"/>
      <c r="OAU37" s="420"/>
      <c r="OAV37" s="421"/>
      <c r="OAW37" s="422"/>
      <c r="OAX37" s="423"/>
      <c r="OAY37" s="419"/>
      <c r="OAZ37" s="419"/>
      <c r="OBA37" s="418"/>
      <c r="OBB37" s="420"/>
      <c r="OBC37" s="421"/>
      <c r="OBD37" s="422"/>
      <c r="OBE37" s="423"/>
      <c r="OBF37" s="419"/>
      <c r="OBG37" s="419"/>
      <c r="OBH37" s="418"/>
      <c r="OBI37" s="420"/>
      <c r="OBJ37" s="421"/>
      <c r="OBK37" s="422"/>
      <c r="OBL37" s="423"/>
      <c r="OBM37" s="419"/>
      <c r="OBN37" s="419"/>
      <c r="OBO37" s="418"/>
      <c r="OBP37" s="420"/>
      <c r="OBQ37" s="421"/>
      <c r="OBR37" s="422"/>
      <c r="OBS37" s="423"/>
      <c r="OBT37" s="419"/>
      <c r="OBU37" s="419"/>
      <c r="OBV37" s="418"/>
      <c r="OBW37" s="420"/>
      <c r="OBX37" s="421"/>
      <c r="OBY37" s="422"/>
      <c r="OBZ37" s="423"/>
      <c r="OCA37" s="419"/>
      <c r="OCB37" s="419"/>
      <c r="OCC37" s="418"/>
      <c r="OCD37" s="420"/>
      <c r="OCE37" s="421"/>
      <c r="OCF37" s="422"/>
      <c r="OCG37" s="423"/>
      <c r="OCH37" s="419"/>
      <c r="OCI37" s="419"/>
      <c r="OCJ37" s="418"/>
      <c r="OCK37" s="420"/>
      <c r="OCL37" s="421"/>
      <c r="OCM37" s="422"/>
      <c r="OCN37" s="423"/>
      <c r="OCO37" s="419"/>
      <c r="OCP37" s="419"/>
      <c r="OCQ37" s="418"/>
      <c r="OCR37" s="420"/>
      <c r="OCS37" s="421"/>
      <c r="OCT37" s="422"/>
      <c r="OCU37" s="423"/>
      <c r="OCV37" s="419"/>
      <c r="OCW37" s="419"/>
      <c r="OCX37" s="418"/>
      <c r="OCY37" s="420"/>
      <c r="OCZ37" s="421"/>
      <c r="ODA37" s="422"/>
      <c r="ODB37" s="423"/>
      <c r="ODC37" s="419"/>
      <c r="ODD37" s="419"/>
      <c r="ODE37" s="418"/>
      <c r="ODF37" s="420"/>
      <c r="ODG37" s="421"/>
      <c r="ODH37" s="422"/>
      <c r="ODI37" s="423"/>
      <c r="ODJ37" s="419"/>
      <c r="ODK37" s="419"/>
      <c r="ODL37" s="418"/>
      <c r="ODM37" s="420"/>
      <c r="ODN37" s="421"/>
      <c r="ODO37" s="422"/>
      <c r="ODP37" s="423"/>
      <c r="ODQ37" s="419"/>
      <c r="ODR37" s="419"/>
      <c r="ODS37" s="418"/>
      <c r="ODT37" s="420"/>
      <c r="ODU37" s="421"/>
      <c r="ODV37" s="422"/>
      <c r="ODW37" s="423"/>
      <c r="ODX37" s="419"/>
      <c r="ODY37" s="419"/>
      <c r="ODZ37" s="418"/>
      <c r="OEA37" s="420"/>
      <c r="OEB37" s="421"/>
      <c r="OEC37" s="422"/>
      <c r="OED37" s="423"/>
      <c r="OEE37" s="419"/>
      <c r="OEF37" s="419"/>
      <c r="OEG37" s="418"/>
      <c r="OEH37" s="420"/>
      <c r="OEI37" s="421"/>
      <c r="OEJ37" s="422"/>
      <c r="OEK37" s="423"/>
      <c r="OEL37" s="419"/>
      <c r="OEM37" s="419"/>
      <c r="OEN37" s="418"/>
      <c r="OEO37" s="420"/>
      <c r="OEP37" s="421"/>
      <c r="OEQ37" s="422"/>
      <c r="OER37" s="423"/>
      <c r="OES37" s="419"/>
      <c r="OET37" s="419"/>
      <c r="OEU37" s="418"/>
      <c r="OEV37" s="420"/>
      <c r="OEW37" s="421"/>
      <c r="OEX37" s="422"/>
      <c r="OEY37" s="423"/>
      <c r="OEZ37" s="419"/>
      <c r="OFA37" s="419"/>
      <c r="OFB37" s="418"/>
      <c r="OFC37" s="420"/>
      <c r="OFD37" s="421"/>
      <c r="OFE37" s="422"/>
      <c r="OFF37" s="423"/>
      <c r="OFG37" s="419"/>
      <c r="OFH37" s="419"/>
      <c r="OFI37" s="418"/>
      <c r="OFJ37" s="420"/>
      <c r="OFK37" s="421"/>
      <c r="OFL37" s="422"/>
      <c r="OFM37" s="423"/>
      <c r="OFN37" s="419"/>
      <c r="OFO37" s="419"/>
      <c r="OFP37" s="418"/>
      <c r="OFQ37" s="420"/>
      <c r="OFR37" s="421"/>
      <c r="OFS37" s="422"/>
      <c r="OFT37" s="423"/>
      <c r="OFU37" s="419"/>
      <c r="OFV37" s="419"/>
      <c r="OFW37" s="418"/>
      <c r="OFX37" s="420"/>
      <c r="OFY37" s="421"/>
      <c r="OFZ37" s="422"/>
      <c r="OGA37" s="423"/>
      <c r="OGB37" s="419"/>
      <c r="OGC37" s="419"/>
      <c r="OGD37" s="418"/>
      <c r="OGE37" s="420"/>
      <c r="OGF37" s="421"/>
      <c r="OGG37" s="422"/>
      <c r="OGH37" s="423"/>
      <c r="OGI37" s="419"/>
      <c r="OGJ37" s="419"/>
      <c r="OGK37" s="418"/>
      <c r="OGL37" s="420"/>
      <c r="OGM37" s="421"/>
      <c r="OGN37" s="422"/>
      <c r="OGO37" s="423"/>
      <c r="OGP37" s="419"/>
      <c r="OGQ37" s="419"/>
      <c r="OGR37" s="418"/>
      <c r="OGS37" s="420"/>
      <c r="OGT37" s="421"/>
      <c r="OGU37" s="422"/>
      <c r="OGV37" s="423"/>
      <c r="OGW37" s="419"/>
      <c r="OGX37" s="419"/>
      <c r="OGY37" s="418"/>
      <c r="OGZ37" s="420"/>
      <c r="OHA37" s="421"/>
      <c r="OHB37" s="422"/>
      <c r="OHC37" s="423"/>
      <c r="OHD37" s="419"/>
      <c r="OHE37" s="419"/>
      <c r="OHF37" s="418"/>
      <c r="OHG37" s="420"/>
      <c r="OHH37" s="421"/>
      <c r="OHI37" s="422"/>
      <c r="OHJ37" s="423"/>
      <c r="OHK37" s="419"/>
      <c r="OHL37" s="419"/>
      <c r="OHM37" s="418"/>
      <c r="OHN37" s="420"/>
      <c r="OHO37" s="421"/>
      <c r="OHP37" s="422"/>
      <c r="OHQ37" s="423"/>
      <c r="OHR37" s="419"/>
      <c r="OHS37" s="419"/>
      <c r="OHT37" s="418"/>
      <c r="OHU37" s="420"/>
      <c r="OHV37" s="421"/>
      <c r="OHW37" s="422"/>
      <c r="OHX37" s="423"/>
      <c r="OHY37" s="419"/>
      <c r="OHZ37" s="419"/>
      <c r="OIA37" s="418"/>
      <c r="OIB37" s="420"/>
      <c r="OIC37" s="421"/>
      <c r="OID37" s="422"/>
      <c r="OIE37" s="423"/>
      <c r="OIF37" s="419"/>
      <c r="OIG37" s="419"/>
      <c r="OIH37" s="418"/>
      <c r="OII37" s="420"/>
      <c r="OIJ37" s="421"/>
      <c r="OIK37" s="422"/>
      <c r="OIL37" s="423"/>
      <c r="OIM37" s="419"/>
      <c r="OIN37" s="419"/>
      <c r="OIO37" s="418"/>
      <c r="OIP37" s="420"/>
      <c r="OIQ37" s="421"/>
      <c r="OIR37" s="422"/>
      <c r="OIS37" s="423"/>
      <c r="OIT37" s="419"/>
      <c r="OIU37" s="419"/>
      <c r="OIV37" s="418"/>
      <c r="OIW37" s="420"/>
      <c r="OIX37" s="421"/>
      <c r="OIY37" s="422"/>
      <c r="OIZ37" s="423"/>
      <c r="OJA37" s="419"/>
      <c r="OJB37" s="419"/>
      <c r="OJC37" s="418"/>
      <c r="OJD37" s="420"/>
      <c r="OJE37" s="421"/>
      <c r="OJF37" s="422"/>
      <c r="OJG37" s="423"/>
      <c r="OJH37" s="419"/>
      <c r="OJI37" s="419"/>
      <c r="OJJ37" s="418"/>
      <c r="OJK37" s="420"/>
      <c r="OJL37" s="421"/>
      <c r="OJM37" s="422"/>
      <c r="OJN37" s="423"/>
      <c r="OJO37" s="419"/>
      <c r="OJP37" s="419"/>
      <c r="OJQ37" s="418"/>
      <c r="OJR37" s="420"/>
      <c r="OJS37" s="421"/>
      <c r="OJT37" s="422"/>
      <c r="OJU37" s="423"/>
      <c r="OJV37" s="419"/>
      <c r="OJW37" s="419"/>
      <c r="OJX37" s="418"/>
      <c r="OJY37" s="420"/>
      <c r="OJZ37" s="421"/>
      <c r="OKA37" s="422"/>
      <c r="OKB37" s="423"/>
      <c r="OKC37" s="419"/>
      <c r="OKD37" s="419"/>
      <c r="OKE37" s="418"/>
      <c r="OKF37" s="420"/>
      <c r="OKG37" s="421"/>
      <c r="OKH37" s="422"/>
      <c r="OKI37" s="423"/>
      <c r="OKJ37" s="419"/>
      <c r="OKK37" s="419"/>
      <c r="OKL37" s="418"/>
      <c r="OKM37" s="420"/>
      <c r="OKN37" s="421"/>
      <c r="OKO37" s="422"/>
      <c r="OKP37" s="423"/>
      <c r="OKQ37" s="419"/>
      <c r="OKR37" s="419"/>
      <c r="OKS37" s="418"/>
      <c r="OKT37" s="420"/>
      <c r="OKU37" s="421"/>
      <c r="OKV37" s="422"/>
      <c r="OKW37" s="423"/>
      <c r="OKX37" s="419"/>
      <c r="OKY37" s="419"/>
      <c r="OKZ37" s="418"/>
      <c r="OLA37" s="420"/>
      <c r="OLB37" s="421"/>
      <c r="OLC37" s="422"/>
      <c r="OLD37" s="423"/>
      <c r="OLE37" s="419"/>
      <c r="OLF37" s="419"/>
      <c r="OLG37" s="418"/>
      <c r="OLH37" s="420"/>
      <c r="OLI37" s="421"/>
      <c r="OLJ37" s="422"/>
      <c r="OLK37" s="423"/>
      <c r="OLL37" s="419"/>
      <c r="OLM37" s="419"/>
      <c r="OLN37" s="418"/>
      <c r="OLO37" s="420"/>
      <c r="OLP37" s="421"/>
      <c r="OLQ37" s="422"/>
      <c r="OLR37" s="423"/>
      <c r="OLS37" s="419"/>
      <c r="OLT37" s="419"/>
      <c r="OLU37" s="418"/>
      <c r="OLV37" s="420"/>
      <c r="OLW37" s="421"/>
      <c r="OLX37" s="422"/>
      <c r="OLY37" s="423"/>
      <c r="OLZ37" s="419"/>
      <c r="OMA37" s="419"/>
      <c r="OMB37" s="418"/>
      <c r="OMC37" s="420"/>
      <c r="OMD37" s="421"/>
      <c r="OME37" s="422"/>
      <c r="OMF37" s="423"/>
      <c r="OMG37" s="419"/>
      <c r="OMH37" s="419"/>
      <c r="OMI37" s="418"/>
      <c r="OMJ37" s="420"/>
      <c r="OMK37" s="421"/>
      <c r="OML37" s="422"/>
      <c r="OMM37" s="423"/>
      <c r="OMN37" s="419"/>
      <c r="OMO37" s="419"/>
      <c r="OMP37" s="418"/>
      <c r="OMQ37" s="420"/>
      <c r="OMR37" s="421"/>
      <c r="OMS37" s="422"/>
      <c r="OMT37" s="423"/>
      <c r="OMU37" s="419"/>
      <c r="OMV37" s="419"/>
      <c r="OMW37" s="418"/>
      <c r="OMX37" s="420"/>
      <c r="OMY37" s="421"/>
      <c r="OMZ37" s="422"/>
      <c r="ONA37" s="423"/>
      <c r="ONB37" s="419"/>
      <c r="ONC37" s="419"/>
      <c r="OND37" s="418"/>
      <c r="ONE37" s="420"/>
      <c r="ONF37" s="421"/>
      <c r="ONG37" s="422"/>
      <c r="ONH37" s="423"/>
      <c r="ONI37" s="419"/>
      <c r="ONJ37" s="419"/>
      <c r="ONK37" s="418"/>
      <c r="ONL37" s="420"/>
      <c r="ONM37" s="421"/>
      <c r="ONN37" s="422"/>
      <c r="ONO37" s="423"/>
      <c r="ONP37" s="419"/>
      <c r="ONQ37" s="419"/>
      <c r="ONR37" s="418"/>
      <c r="ONS37" s="420"/>
      <c r="ONT37" s="421"/>
      <c r="ONU37" s="422"/>
      <c r="ONV37" s="423"/>
      <c r="ONW37" s="419"/>
      <c r="ONX37" s="419"/>
      <c r="ONY37" s="418"/>
      <c r="ONZ37" s="420"/>
      <c r="OOA37" s="421"/>
      <c r="OOB37" s="422"/>
      <c r="OOC37" s="423"/>
      <c r="OOD37" s="419"/>
      <c r="OOE37" s="419"/>
      <c r="OOF37" s="418"/>
      <c r="OOG37" s="420"/>
      <c r="OOH37" s="421"/>
      <c r="OOI37" s="422"/>
      <c r="OOJ37" s="423"/>
      <c r="OOK37" s="419"/>
      <c r="OOL37" s="419"/>
      <c r="OOM37" s="418"/>
      <c r="OON37" s="420"/>
      <c r="OOO37" s="421"/>
      <c r="OOP37" s="422"/>
      <c r="OOQ37" s="423"/>
      <c r="OOR37" s="419"/>
      <c r="OOS37" s="419"/>
      <c r="OOT37" s="418"/>
      <c r="OOU37" s="420"/>
      <c r="OOV37" s="421"/>
      <c r="OOW37" s="422"/>
      <c r="OOX37" s="423"/>
      <c r="OOY37" s="419"/>
      <c r="OOZ37" s="419"/>
      <c r="OPA37" s="418"/>
      <c r="OPB37" s="420"/>
      <c r="OPC37" s="421"/>
      <c r="OPD37" s="422"/>
      <c r="OPE37" s="423"/>
      <c r="OPF37" s="419"/>
      <c r="OPG37" s="419"/>
      <c r="OPH37" s="418"/>
      <c r="OPI37" s="420"/>
      <c r="OPJ37" s="421"/>
      <c r="OPK37" s="422"/>
      <c r="OPL37" s="423"/>
      <c r="OPM37" s="419"/>
      <c r="OPN37" s="419"/>
      <c r="OPO37" s="418"/>
      <c r="OPP37" s="420"/>
      <c r="OPQ37" s="421"/>
      <c r="OPR37" s="422"/>
      <c r="OPS37" s="423"/>
      <c r="OPT37" s="419"/>
      <c r="OPU37" s="419"/>
      <c r="OPV37" s="418"/>
      <c r="OPW37" s="420"/>
      <c r="OPX37" s="421"/>
      <c r="OPY37" s="422"/>
      <c r="OPZ37" s="423"/>
      <c r="OQA37" s="419"/>
      <c r="OQB37" s="419"/>
      <c r="OQC37" s="418"/>
      <c r="OQD37" s="420"/>
      <c r="OQE37" s="421"/>
      <c r="OQF37" s="422"/>
      <c r="OQG37" s="423"/>
      <c r="OQH37" s="419"/>
      <c r="OQI37" s="419"/>
      <c r="OQJ37" s="418"/>
      <c r="OQK37" s="420"/>
      <c r="OQL37" s="421"/>
      <c r="OQM37" s="422"/>
      <c r="OQN37" s="423"/>
      <c r="OQO37" s="419"/>
      <c r="OQP37" s="419"/>
      <c r="OQQ37" s="418"/>
      <c r="OQR37" s="420"/>
      <c r="OQS37" s="421"/>
      <c r="OQT37" s="422"/>
      <c r="OQU37" s="423"/>
      <c r="OQV37" s="419"/>
      <c r="OQW37" s="419"/>
      <c r="OQX37" s="418"/>
      <c r="OQY37" s="420"/>
      <c r="OQZ37" s="421"/>
      <c r="ORA37" s="422"/>
      <c r="ORB37" s="423"/>
      <c r="ORC37" s="419"/>
      <c r="ORD37" s="419"/>
      <c r="ORE37" s="418"/>
      <c r="ORF37" s="420"/>
      <c r="ORG37" s="421"/>
      <c r="ORH37" s="422"/>
      <c r="ORI37" s="423"/>
      <c r="ORJ37" s="419"/>
      <c r="ORK37" s="419"/>
      <c r="ORL37" s="418"/>
      <c r="ORM37" s="420"/>
      <c r="ORN37" s="421"/>
      <c r="ORO37" s="422"/>
      <c r="ORP37" s="423"/>
      <c r="ORQ37" s="419"/>
      <c r="ORR37" s="419"/>
      <c r="ORS37" s="418"/>
      <c r="ORT37" s="420"/>
      <c r="ORU37" s="421"/>
      <c r="ORV37" s="422"/>
      <c r="ORW37" s="423"/>
      <c r="ORX37" s="419"/>
      <c r="ORY37" s="419"/>
      <c r="ORZ37" s="418"/>
      <c r="OSA37" s="420"/>
      <c r="OSB37" s="421"/>
      <c r="OSC37" s="422"/>
      <c r="OSD37" s="423"/>
      <c r="OSE37" s="419"/>
      <c r="OSF37" s="419"/>
      <c r="OSG37" s="418"/>
      <c r="OSH37" s="420"/>
      <c r="OSI37" s="421"/>
      <c r="OSJ37" s="422"/>
      <c r="OSK37" s="423"/>
      <c r="OSL37" s="419"/>
      <c r="OSM37" s="419"/>
      <c r="OSN37" s="418"/>
      <c r="OSO37" s="420"/>
      <c r="OSP37" s="421"/>
      <c r="OSQ37" s="422"/>
      <c r="OSR37" s="423"/>
      <c r="OSS37" s="419"/>
      <c r="OST37" s="419"/>
      <c r="OSU37" s="418"/>
      <c r="OSV37" s="420"/>
      <c r="OSW37" s="421"/>
      <c r="OSX37" s="422"/>
      <c r="OSY37" s="423"/>
      <c r="OSZ37" s="419"/>
      <c r="OTA37" s="419"/>
      <c r="OTB37" s="418"/>
      <c r="OTC37" s="420"/>
      <c r="OTD37" s="421"/>
      <c r="OTE37" s="422"/>
      <c r="OTF37" s="423"/>
      <c r="OTG37" s="419"/>
      <c r="OTH37" s="419"/>
      <c r="OTI37" s="418"/>
      <c r="OTJ37" s="420"/>
      <c r="OTK37" s="421"/>
      <c r="OTL37" s="422"/>
      <c r="OTM37" s="423"/>
      <c r="OTN37" s="419"/>
      <c r="OTO37" s="419"/>
      <c r="OTP37" s="418"/>
      <c r="OTQ37" s="420"/>
      <c r="OTR37" s="421"/>
      <c r="OTS37" s="422"/>
      <c r="OTT37" s="423"/>
      <c r="OTU37" s="419"/>
      <c r="OTV37" s="419"/>
      <c r="OTW37" s="418"/>
      <c r="OTX37" s="420"/>
      <c r="OTY37" s="421"/>
      <c r="OTZ37" s="422"/>
      <c r="OUA37" s="423"/>
      <c r="OUB37" s="419"/>
      <c r="OUC37" s="419"/>
      <c r="OUD37" s="418"/>
      <c r="OUE37" s="420"/>
      <c r="OUF37" s="421"/>
      <c r="OUG37" s="422"/>
      <c r="OUH37" s="423"/>
      <c r="OUI37" s="419"/>
      <c r="OUJ37" s="419"/>
      <c r="OUK37" s="418"/>
      <c r="OUL37" s="420"/>
      <c r="OUM37" s="421"/>
      <c r="OUN37" s="422"/>
      <c r="OUO37" s="423"/>
      <c r="OUP37" s="419"/>
      <c r="OUQ37" s="419"/>
      <c r="OUR37" s="418"/>
      <c r="OUS37" s="420"/>
      <c r="OUT37" s="421"/>
      <c r="OUU37" s="422"/>
      <c r="OUV37" s="423"/>
      <c r="OUW37" s="419"/>
      <c r="OUX37" s="419"/>
      <c r="OUY37" s="418"/>
      <c r="OUZ37" s="420"/>
      <c r="OVA37" s="421"/>
      <c r="OVB37" s="422"/>
      <c r="OVC37" s="423"/>
      <c r="OVD37" s="419"/>
      <c r="OVE37" s="419"/>
      <c r="OVF37" s="418"/>
      <c r="OVG37" s="420"/>
      <c r="OVH37" s="421"/>
      <c r="OVI37" s="422"/>
      <c r="OVJ37" s="423"/>
      <c r="OVK37" s="419"/>
      <c r="OVL37" s="419"/>
      <c r="OVM37" s="418"/>
      <c r="OVN37" s="420"/>
      <c r="OVO37" s="421"/>
      <c r="OVP37" s="422"/>
      <c r="OVQ37" s="423"/>
      <c r="OVR37" s="419"/>
      <c r="OVS37" s="419"/>
      <c r="OVT37" s="418"/>
      <c r="OVU37" s="420"/>
      <c r="OVV37" s="421"/>
      <c r="OVW37" s="422"/>
      <c r="OVX37" s="423"/>
      <c r="OVY37" s="419"/>
      <c r="OVZ37" s="419"/>
      <c r="OWA37" s="418"/>
      <c r="OWB37" s="420"/>
      <c r="OWC37" s="421"/>
      <c r="OWD37" s="422"/>
      <c r="OWE37" s="423"/>
      <c r="OWF37" s="419"/>
      <c r="OWG37" s="419"/>
      <c r="OWH37" s="418"/>
      <c r="OWI37" s="420"/>
      <c r="OWJ37" s="421"/>
      <c r="OWK37" s="422"/>
      <c r="OWL37" s="423"/>
      <c r="OWM37" s="419"/>
      <c r="OWN37" s="419"/>
      <c r="OWO37" s="418"/>
      <c r="OWP37" s="420"/>
      <c r="OWQ37" s="421"/>
      <c r="OWR37" s="422"/>
      <c r="OWS37" s="423"/>
      <c r="OWT37" s="419"/>
      <c r="OWU37" s="419"/>
      <c r="OWV37" s="418"/>
      <c r="OWW37" s="420"/>
      <c r="OWX37" s="421"/>
      <c r="OWY37" s="422"/>
      <c r="OWZ37" s="423"/>
      <c r="OXA37" s="419"/>
      <c r="OXB37" s="419"/>
      <c r="OXC37" s="418"/>
      <c r="OXD37" s="420"/>
      <c r="OXE37" s="421"/>
      <c r="OXF37" s="422"/>
      <c r="OXG37" s="423"/>
      <c r="OXH37" s="419"/>
      <c r="OXI37" s="419"/>
      <c r="OXJ37" s="418"/>
      <c r="OXK37" s="420"/>
      <c r="OXL37" s="421"/>
      <c r="OXM37" s="422"/>
      <c r="OXN37" s="423"/>
      <c r="OXO37" s="419"/>
      <c r="OXP37" s="419"/>
      <c r="OXQ37" s="418"/>
      <c r="OXR37" s="420"/>
      <c r="OXS37" s="421"/>
      <c r="OXT37" s="422"/>
      <c r="OXU37" s="423"/>
      <c r="OXV37" s="419"/>
      <c r="OXW37" s="419"/>
      <c r="OXX37" s="418"/>
      <c r="OXY37" s="420"/>
      <c r="OXZ37" s="421"/>
      <c r="OYA37" s="422"/>
      <c r="OYB37" s="423"/>
      <c r="OYC37" s="419"/>
      <c r="OYD37" s="419"/>
      <c r="OYE37" s="418"/>
      <c r="OYF37" s="420"/>
      <c r="OYG37" s="421"/>
      <c r="OYH37" s="422"/>
      <c r="OYI37" s="423"/>
      <c r="OYJ37" s="419"/>
      <c r="OYK37" s="419"/>
      <c r="OYL37" s="418"/>
      <c r="OYM37" s="420"/>
      <c r="OYN37" s="421"/>
      <c r="OYO37" s="422"/>
      <c r="OYP37" s="423"/>
      <c r="OYQ37" s="419"/>
      <c r="OYR37" s="419"/>
      <c r="OYS37" s="418"/>
      <c r="OYT37" s="420"/>
      <c r="OYU37" s="421"/>
      <c r="OYV37" s="422"/>
      <c r="OYW37" s="423"/>
      <c r="OYX37" s="419"/>
      <c r="OYY37" s="419"/>
      <c r="OYZ37" s="418"/>
      <c r="OZA37" s="420"/>
      <c r="OZB37" s="421"/>
      <c r="OZC37" s="422"/>
      <c r="OZD37" s="423"/>
      <c r="OZE37" s="419"/>
      <c r="OZF37" s="419"/>
      <c r="OZG37" s="418"/>
      <c r="OZH37" s="420"/>
      <c r="OZI37" s="421"/>
      <c r="OZJ37" s="422"/>
      <c r="OZK37" s="423"/>
      <c r="OZL37" s="419"/>
      <c r="OZM37" s="419"/>
      <c r="OZN37" s="418"/>
      <c r="OZO37" s="420"/>
      <c r="OZP37" s="421"/>
      <c r="OZQ37" s="422"/>
      <c r="OZR37" s="423"/>
      <c r="OZS37" s="419"/>
      <c r="OZT37" s="419"/>
      <c r="OZU37" s="418"/>
      <c r="OZV37" s="420"/>
      <c r="OZW37" s="421"/>
      <c r="OZX37" s="422"/>
      <c r="OZY37" s="423"/>
      <c r="OZZ37" s="419"/>
      <c r="PAA37" s="419"/>
      <c r="PAB37" s="418"/>
      <c r="PAC37" s="420"/>
      <c r="PAD37" s="421"/>
      <c r="PAE37" s="422"/>
      <c r="PAF37" s="423"/>
      <c r="PAG37" s="419"/>
      <c r="PAH37" s="419"/>
      <c r="PAI37" s="418"/>
      <c r="PAJ37" s="420"/>
      <c r="PAK37" s="421"/>
      <c r="PAL37" s="422"/>
      <c r="PAM37" s="423"/>
      <c r="PAN37" s="419"/>
      <c r="PAO37" s="419"/>
      <c r="PAP37" s="418"/>
      <c r="PAQ37" s="420"/>
      <c r="PAR37" s="421"/>
      <c r="PAS37" s="422"/>
      <c r="PAT37" s="423"/>
      <c r="PAU37" s="419"/>
      <c r="PAV37" s="419"/>
      <c r="PAW37" s="418"/>
      <c r="PAX37" s="420"/>
      <c r="PAY37" s="421"/>
      <c r="PAZ37" s="422"/>
      <c r="PBA37" s="423"/>
      <c r="PBB37" s="419"/>
      <c r="PBC37" s="419"/>
      <c r="PBD37" s="418"/>
      <c r="PBE37" s="420"/>
      <c r="PBF37" s="421"/>
      <c r="PBG37" s="422"/>
      <c r="PBH37" s="423"/>
      <c r="PBI37" s="419"/>
      <c r="PBJ37" s="419"/>
      <c r="PBK37" s="418"/>
      <c r="PBL37" s="420"/>
      <c r="PBM37" s="421"/>
      <c r="PBN37" s="422"/>
      <c r="PBO37" s="423"/>
      <c r="PBP37" s="419"/>
      <c r="PBQ37" s="419"/>
      <c r="PBR37" s="418"/>
      <c r="PBS37" s="420"/>
      <c r="PBT37" s="421"/>
      <c r="PBU37" s="422"/>
      <c r="PBV37" s="423"/>
      <c r="PBW37" s="419"/>
      <c r="PBX37" s="419"/>
      <c r="PBY37" s="418"/>
      <c r="PBZ37" s="420"/>
      <c r="PCA37" s="421"/>
      <c r="PCB37" s="422"/>
      <c r="PCC37" s="423"/>
      <c r="PCD37" s="419"/>
      <c r="PCE37" s="419"/>
      <c r="PCF37" s="418"/>
      <c r="PCG37" s="420"/>
      <c r="PCH37" s="421"/>
      <c r="PCI37" s="422"/>
      <c r="PCJ37" s="423"/>
      <c r="PCK37" s="419"/>
      <c r="PCL37" s="419"/>
      <c r="PCM37" s="418"/>
      <c r="PCN37" s="420"/>
      <c r="PCO37" s="421"/>
      <c r="PCP37" s="422"/>
      <c r="PCQ37" s="423"/>
      <c r="PCR37" s="419"/>
      <c r="PCS37" s="419"/>
      <c r="PCT37" s="418"/>
      <c r="PCU37" s="420"/>
      <c r="PCV37" s="421"/>
      <c r="PCW37" s="422"/>
      <c r="PCX37" s="423"/>
      <c r="PCY37" s="419"/>
      <c r="PCZ37" s="419"/>
      <c r="PDA37" s="418"/>
      <c r="PDB37" s="420"/>
      <c r="PDC37" s="421"/>
      <c r="PDD37" s="422"/>
      <c r="PDE37" s="423"/>
      <c r="PDF37" s="419"/>
      <c r="PDG37" s="419"/>
      <c r="PDH37" s="418"/>
      <c r="PDI37" s="420"/>
      <c r="PDJ37" s="421"/>
      <c r="PDK37" s="422"/>
      <c r="PDL37" s="423"/>
      <c r="PDM37" s="419"/>
      <c r="PDN37" s="419"/>
      <c r="PDO37" s="418"/>
      <c r="PDP37" s="420"/>
      <c r="PDQ37" s="421"/>
      <c r="PDR37" s="422"/>
      <c r="PDS37" s="423"/>
      <c r="PDT37" s="419"/>
      <c r="PDU37" s="419"/>
      <c r="PDV37" s="418"/>
      <c r="PDW37" s="420"/>
      <c r="PDX37" s="421"/>
      <c r="PDY37" s="422"/>
      <c r="PDZ37" s="423"/>
      <c r="PEA37" s="419"/>
      <c r="PEB37" s="419"/>
      <c r="PEC37" s="418"/>
      <c r="PED37" s="420"/>
      <c r="PEE37" s="421"/>
      <c r="PEF37" s="422"/>
      <c r="PEG37" s="423"/>
      <c r="PEH37" s="419"/>
      <c r="PEI37" s="419"/>
      <c r="PEJ37" s="418"/>
      <c r="PEK37" s="420"/>
      <c r="PEL37" s="421"/>
      <c r="PEM37" s="422"/>
      <c r="PEN37" s="423"/>
      <c r="PEO37" s="419"/>
      <c r="PEP37" s="419"/>
      <c r="PEQ37" s="418"/>
      <c r="PER37" s="420"/>
      <c r="PES37" s="421"/>
      <c r="PET37" s="422"/>
      <c r="PEU37" s="423"/>
      <c r="PEV37" s="419"/>
      <c r="PEW37" s="419"/>
      <c r="PEX37" s="418"/>
      <c r="PEY37" s="420"/>
      <c r="PEZ37" s="421"/>
      <c r="PFA37" s="422"/>
      <c r="PFB37" s="423"/>
      <c r="PFC37" s="419"/>
      <c r="PFD37" s="419"/>
      <c r="PFE37" s="418"/>
      <c r="PFF37" s="420"/>
      <c r="PFG37" s="421"/>
      <c r="PFH37" s="422"/>
      <c r="PFI37" s="423"/>
      <c r="PFJ37" s="419"/>
      <c r="PFK37" s="419"/>
      <c r="PFL37" s="418"/>
      <c r="PFM37" s="420"/>
      <c r="PFN37" s="421"/>
      <c r="PFO37" s="422"/>
      <c r="PFP37" s="423"/>
      <c r="PFQ37" s="419"/>
      <c r="PFR37" s="419"/>
      <c r="PFS37" s="418"/>
      <c r="PFT37" s="420"/>
      <c r="PFU37" s="421"/>
      <c r="PFV37" s="422"/>
      <c r="PFW37" s="423"/>
      <c r="PFX37" s="419"/>
      <c r="PFY37" s="419"/>
      <c r="PFZ37" s="418"/>
      <c r="PGA37" s="420"/>
      <c r="PGB37" s="421"/>
      <c r="PGC37" s="422"/>
      <c r="PGD37" s="423"/>
      <c r="PGE37" s="419"/>
      <c r="PGF37" s="419"/>
      <c r="PGG37" s="418"/>
      <c r="PGH37" s="420"/>
      <c r="PGI37" s="421"/>
      <c r="PGJ37" s="422"/>
      <c r="PGK37" s="423"/>
      <c r="PGL37" s="419"/>
      <c r="PGM37" s="419"/>
      <c r="PGN37" s="418"/>
      <c r="PGO37" s="420"/>
      <c r="PGP37" s="421"/>
      <c r="PGQ37" s="422"/>
      <c r="PGR37" s="423"/>
      <c r="PGS37" s="419"/>
      <c r="PGT37" s="419"/>
      <c r="PGU37" s="418"/>
      <c r="PGV37" s="420"/>
      <c r="PGW37" s="421"/>
      <c r="PGX37" s="422"/>
      <c r="PGY37" s="423"/>
      <c r="PGZ37" s="419"/>
      <c r="PHA37" s="419"/>
      <c r="PHB37" s="418"/>
      <c r="PHC37" s="420"/>
      <c r="PHD37" s="421"/>
      <c r="PHE37" s="422"/>
      <c r="PHF37" s="423"/>
      <c r="PHG37" s="419"/>
      <c r="PHH37" s="419"/>
      <c r="PHI37" s="418"/>
      <c r="PHJ37" s="420"/>
      <c r="PHK37" s="421"/>
      <c r="PHL37" s="422"/>
      <c r="PHM37" s="423"/>
      <c r="PHN37" s="419"/>
      <c r="PHO37" s="419"/>
      <c r="PHP37" s="418"/>
      <c r="PHQ37" s="420"/>
      <c r="PHR37" s="421"/>
      <c r="PHS37" s="422"/>
      <c r="PHT37" s="423"/>
      <c r="PHU37" s="419"/>
      <c r="PHV37" s="419"/>
      <c r="PHW37" s="418"/>
      <c r="PHX37" s="420"/>
      <c r="PHY37" s="421"/>
      <c r="PHZ37" s="422"/>
      <c r="PIA37" s="423"/>
      <c r="PIB37" s="419"/>
      <c r="PIC37" s="419"/>
      <c r="PID37" s="418"/>
      <c r="PIE37" s="420"/>
      <c r="PIF37" s="421"/>
      <c r="PIG37" s="422"/>
      <c r="PIH37" s="423"/>
      <c r="PII37" s="419"/>
      <c r="PIJ37" s="419"/>
      <c r="PIK37" s="418"/>
      <c r="PIL37" s="420"/>
      <c r="PIM37" s="421"/>
      <c r="PIN37" s="422"/>
      <c r="PIO37" s="423"/>
      <c r="PIP37" s="419"/>
      <c r="PIQ37" s="419"/>
      <c r="PIR37" s="418"/>
      <c r="PIS37" s="420"/>
      <c r="PIT37" s="421"/>
      <c r="PIU37" s="422"/>
      <c r="PIV37" s="423"/>
      <c r="PIW37" s="419"/>
      <c r="PIX37" s="419"/>
      <c r="PIY37" s="418"/>
      <c r="PIZ37" s="420"/>
      <c r="PJA37" s="421"/>
      <c r="PJB37" s="422"/>
      <c r="PJC37" s="423"/>
      <c r="PJD37" s="419"/>
      <c r="PJE37" s="419"/>
      <c r="PJF37" s="418"/>
      <c r="PJG37" s="420"/>
      <c r="PJH37" s="421"/>
      <c r="PJI37" s="422"/>
      <c r="PJJ37" s="423"/>
      <c r="PJK37" s="419"/>
      <c r="PJL37" s="419"/>
      <c r="PJM37" s="418"/>
      <c r="PJN37" s="420"/>
      <c r="PJO37" s="421"/>
      <c r="PJP37" s="422"/>
      <c r="PJQ37" s="423"/>
      <c r="PJR37" s="419"/>
      <c r="PJS37" s="419"/>
      <c r="PJT37" s="418"/>
      <c r="PJU37" s="420"/>
      <c r="PJV37" s="421"/>
      <c r="PJW37" s="422"/>
      <c r="PJX37" s="423"/>
      <c r="PJY37" s="419"/>
      <c r="PJZ37" s="419"/>
      <c r="PKA37" s="418"/>
      <c r="PKB37" s="420"/>
      <c r="PKC37" s="421"/>
      <c r="PKD37" s="422"/>
      <c r="PKE37" s="423"/>
      <c r="PKF37" s="419"/>
      <c r="PKG37" s="419"/>
      <c r="PKH37" s="418"/>
      <c r="PKI37" s="420"/>
      <c r="PKJ37" s="421"/>
      <c r="PKK37" s="422"/>
      <c r="PKL37" s="423"/>
      <c r="PKM37" s="419"/>
      <c r="PKN37" s="419"/>
      <c r="PKO37" s="418"/>
      <c r="PKP37" s="420"/>
      <c r="PKQ37" s="421"/>
      <c r="PKR37" s="422"/>
      <c r="PKS37" s="423"/>
      <c r="PKT37" s="419"/>
      <c r="PKU37" s="419"/>
      <c r="PKV37" s="418"/>
      <c r="PKW37" s="420"/>
      <c r="PKX37" s="421"/>
      <c r="PKY37" s="422"/>
      <c r="PKZ37" s="423"/>
      <c r="PLA37" s="419"/>
      <c r="PLB37" s="419"/>
      <c r="PLC37" s="418"/>
      <c r="PLD37" s="420"/>
      <c r="PLE37" s="421"/>
      <c r="PLF37" s="422"/>
      <c r="PLG37" s="423"/>
      <c r="PLH37" s="419"/>
      <c r="PLI37" s="419"/>
      <c r="PLJ37" s="418"/>
      <c r="PLK37" s="420"/>
      <c r="PLL37" s="421"/>
      <c r="PLM37" s="422"/>
      <c r="PLN37" s="423"/>
      <c r="PLO37" s="419"/>
      <c r="PLP37" s="419"/>
      <c r="PLQ37" s="418"/>
      <c r="PLR37" s="420"/>
      <c r="PLS37" s="421"/>
      <c r="PLT37" s="422"/>
      <c r="PLU37" s="423"/>
      <c r="PLV37" s="419"/>
      <c r="PLW37" s="419"/>
      <c r="PLX37" s="418"/>
      <c r="PLY37" s="420"/>
      <c r="PLZ37" s="421"/>
      <c r="PMA37" s="422"/>
      <c r="PMB37" s="423"/>
      <c r="PMC37" s="419"/>
      <c r="PMD37" s="419"/>
      <c r="PME37" s="418"/>
      <c r="PMF37" s="420"/>
      <c r="PMG37" s="421"/>
      <c r="PMH37" s="422"/>
      <c r="PMI37" s="423"/>
      <c r="PMJ37" s="419"/>
      <c r="PMK37" s="419"/>
      <c r="PML37" s="418"/>
      <c r="PMM37" s="420"/>
      <c r="PMN37" s="421"/>
      <c r="PMO37" s="422"/>
      <c r="PMP37" s="423"/>
      <c r="PMQ37" s="419"/>
      <c r="PMR37" s="419"/>
      <c r="PMS37" s="418"/>
      <c r="PMT37" s="420"/>
      <c r="PMU37" s="421"/>
      <c r="PMV37" s="422"/>
      <c r="PMW37" s="423"/>
      <c r="PMX37" s="419"/>
      <c r="PMY37" s="419"/>
      <c r="PMZ37" s="418"/>
      <c r="PNA37" s="420"/>
      <c r="PNB37" s="421"/>
      <c r="PNC37" s="422"/>
      <c r="PND37" s="423"/>
      <c r="PNE37" s="419"/>
      <c r="PNF37" s="419"/>
      <c r="PNG37" s="418"/>
      <c r="PNH37" s="420"/>
      <c r="PNI37" s="421"/>
      <c r="PNJ37" s="422"/>
      <c r="PNK37" s="423"/>
      <c r="PNL37" s="419"/>
      <c r="PNM37" s="419"/>
      <c r="PNN37" s="418"/>
      <c r="PNO37" s="420"/>
      <c r="PNP37" s="421"/>
      <c r="PNQ37" s="422"/>
      <c r="PNR37" s="423"/>
      <c r="PNS37" s="419"/>
      <c r="PNT37" s="419"/>
      <c r="PNU37" s="418"/>
      <c r="PNV37" s="420"/>
      <c r="PNW37" s="421"/>
      <c r="PNX37" s="422"/>
      <c r="PNY37" s="423"/>
      <c r="PNZ37" s="419"/>
      <c r="POA37" s="419"/>
      <c r="POB37" s="418"/>
      <c r="POC37" s="420"/>
      <c r="POD37" s="421"/>
      <c r="POE37" s="422"/>
      <c r="POF37" s="423"/>
      <c r="POG37" s="419"/>
      <c r="POH37" s="419"/>
      <c r="POI37" s="418"/>
      <c r="POJ37" s="420"/>
      <c r="POK37" s="421"/>
      <c r="POL37" s="422"/>
      <c r="POM37" s="423"/>
      <c r="PON37" s="419"/>
      <c r="POO37" s="419"/>
      <c r="POP37" s="418"/>
      <c r="POQ37" s="420"/>
      <c r="POR37" s="421"/>
      <c r="POS37" s="422"/>
      <c r="POT37" s="423"/>
      <c r="POU37" s="419"/>
      <c r="POV37" s="419"/>
      <c r="POW37" s="418"/>
      <c r="POX37" s="420"/>
      <c r="POY37" s="421"/>
      <c r="POZ37" s="422"/>
      <c r="PPA37" s="423"/>
      <c r="PPB37" s="419"/>
      <c r="PPC37" s="419"/>
      <c r="PPD37" s="418"/>
      <c r="PPE37" s="420"/>
      <c r="PPF37" s="421"/>
      <c r="PPG37" s="422"/>
      <c r="PPH37" s="423"/>
      <c r="PPI37" s="419"/>
      <c r="PPJ37" s="419"/>
      <c r="PPK37" s="418"/>
      <c r="PPL37" s="420"/>
      <c r="PPM37" s="421"/>
      <c r="PPN37" s="422"/>
      <c r="PPO37" s="423"/>
      <c r="PPP37" s="419"/>
      <c r="PPQ37" s="419"/>
      <c r="PPR37" s="418"/>
      <c r="PPS37" s="420"/>
      <c r="PPT37" s="421"/>
      <c r="PPU37" s="422"/>
      <c r="PPV37" s="423"/>
      <c r="PPW37" s="419"/>
      <c r="PPX37" s="419"/>
      <c r="PPY37" s="418"/>
      <c r="PPZ37" s="420"/>
      <c r="PQA37" s="421"/>
      <c r="PQB37" s="422"/>
      <c r="PQC37" s="423"/>
      <c r="PQD37" s="419"/>
      <c r="PQE37" s="419"/>
      <c r="PQF37" s="418"/>
      <c r="PQG37" s="420"/>
      <c r="PQH37" s="421"/>
      <c r="PQI37" s="422"/>
      <c r="PQJ37" s="423"/>
      <c r="PQK37" s="419"/>
      <c r="PQL37" s="419"/>
      <c r="PQM37" s="418"/>
      <c r="PQN37" s="420"/>
      <c r="PQO37" s="421"/>
      <c r="PQP37" s="422"/>
      <c r="PQQ37" s="423"/>
      <c r="PQR37" s="419"/>
      <c r="PQS37" s="419"/>
      <c r="PQT37" s="418"/>
      <c r="PQU37" s="420"/>
      <c r="PQV37" s="421"/>
      <c r="PQW37" s="422"/>
      <c r="PQX37" s="423"/>
      <c r="PQY37" s="419"/>
      <c r="PQZ37" s="419"/>
      <c r="PRA37" s="418"/>
      <c r="PRB37" s="420"/>
      <c r="PRC37" s="421"/>
      <c r="PRD37" s="422"/>
      <c r="PRE37" s="423"/>
      <c r="PRF37" s="419"/>
      <c r="PRG37" s="419"/>
      <c r="PRH37" s="418"/>
      <c r="PRI37" s="420"/>
      <c r="PRJ37" s="421"/>
      <c r="PRK37" s="422"/>
      <c r="PRL37" s="423"/>
      <c r="PRM37" s="419"/>
      <c r="PRN37" s="419"/>
      <c r="PRO37" s="418"/>
      <c r="PRP37" s="420"/>
      <c r="PRQ37" s="421"/>
      <c r="PRR37" s="422"/>
      <c r="PRS37" s="423"/>
      <c r="PRT37" s="419"/>
      <c r="PRU37" s="419"/>
      <c r="PRV37" s="418"/>
      <c r="PRW37" s="420"/>
      <c r="PRX37" s="421"/>
      <c r="PRY37" s="422"/>
      <c r="PRZ37" s="423"/>
      <c r="PSA37" s="419"/>
      <c r="PSB37" s="419"/>
      <c r="PSC37" s="418"/>
      <c r="PSD37" s="420"/>
      <c r="PSE37" s="421"/>
      <c r="PSF37" s="422"/>
      <c r="PSG37" s="423"/>
      <c r="PSH37" s="419"/>
      <c r="PSI37" s="419"/>
      <c r="PSJ37" s="418"/>
      <c r="PSK37" s="420"/>
      <c r="PSL37" s="421"/>
      <c r="PSM37" s="422"/>
      <c r="PSN37" s="423"/>
      <c r="PSO37" s="419"/>
      <c r="PSP37" s="419"/>
      <c r="PSQ37" s="418"/>
      <c r="PSR37" s="420"/>
      <c r="PSS37" s="421"/>
      <c r="PST37" s="422"/>
      <c r="PSU37" s="423"/>
      <c r="PSV37" s="419"/>
      <c r="PSW37" s="419"/>
      <c r="PSX37" s="418"/>
      <c r="PSY37" s="420"/>
      <c r="PSZ37" s="421"/>
      <c r="PTA37" s="422"/>
      <c r="PTB37" s="423"/>
      <c r="PTC37" s="419"/>
      <c r="PTD37" s="419"/>
      <c r="PTE37" s="418"/>
      <c r="PTF37" s="420"/>
      <c r="PTG37" s="421"/>
      <c r="PTH37" s="422"/>
      <c r="PTI37" s="423"/>
      <c r="PTJ37" s="419"/>
      <c r="PTK37" s="419"/>
      <c r="PTL37" s="418"/>
      <c r="PTM37" s="420"/>
      <c r="PTN37" s="421"/>
      <c r="PTO37" s="422"/>
      <c r="PTP37" s="423"/>
      <c r="PTQ37" s="419"/>
      <c r="PTR37" s="419"/>
      <c r="PTS37" s="418"/>
      <c r="PTT37" s="420"/>
      <c r="PTU37" s="421"/>
      <c r="PTV37" s="422"/>
      <c r="PTW37" s="423"/>
      <c r="PTX37" s="419"/>
      <c r="PTY37" s="419"/>
      <c r="PTZ37" s="418"/>
      <c r="PUA37" s="420"/>
      <c r="PUB37" s="421"/>
      <c r="PUC37" s="422"/>
      <c r="PUD37" s="423"/>
      <c r="PUE37" s="419"/>
      <c r="PUF37" s="419"/>
      <c r="PUG37" s="418"/>
      <c r="PUH37" s="420"/>
      <c r="PUI37" s="421"/>
      <c r="PUJ37" s="422"/>
      <c r="PUK37" s="423"/>
      <c r="PUL37" s="419"/>
      <c r="PUM37" s="419"/>
      <c r="PUN37" s="418"/>
      <c r="PUO37" s="420"/>
      <c r="PUP37" s="421"/>
      <c r="PUQ37" s="422"/>
      <c r="PUR37" s="423"/>
      <c r="PUS37" s="419"/>
      <c r="PUT37" s="419"/>
      <c r="PUU37" s="418"/>
      <c r="PUV37" s="420"/>
      <c r="PUW37" s="421"/>
      <c r="PUX37" s="422"/>
      <c r="PUY37" s="423"/>
      <c r="PUZ37" s="419"/>
      <c r="PVA37" s="419"/>
      <c r="PVB37" s="418"/>
      <c r="PVC37" s="420"/>
      <c r="PVD37" s="421"/>
      <c r="PVE37" s="422"/>
      <c r="PVF37" s="423"/>
      <c r="PVG37" s="419"/>
      <c r="PVH37" s="419"/>
      <c r="PVI37" s="418"/>
      <c r="PVJ37" s="420"/>
      <c r="PVK37" s="421"/>
      <c r="PVL37" s="422"/>
      <c r="PVM37" s="423"/>
      <c r="PVN37" s="419"/>
      <c r="PVO37" s="419"/>
      <c r="PVP37" s="418"/>
      <c r="PVQ37" s="420"/>
      <c r="PVR37" s="421"/>
      <c r="PVS37" s="422"/>
      <c r="PVT37" s="423"/>
      <c r="PVU37" s="419"/>
      <c r="PVV37" s="419"/>
      <c r="PVW37" s="418"/>
      <c r="PVX37" s="420"/>
      <c r="PVY37" s="421"/>
      <c r="PVZ37" s="422"/>
      <c r="PWA37" s="423"/>
      <c r="PWB37" s="419"/>
      <c r="PWC37" s="419"/>
      <c r="PWD37" s="418"/>
      <c r="PWE37" s="420"/>
      <c r="PWF37" s="421"/>
      <c r="PWG37" s="422"/>
      <c r="PWH37" s="423"/>
      <c r="PWI37" s="419"/>
      <c r="PWJ37" s="419"/>
      <c r="PWK37" s="418"/>
      <c r="PWL37" s="420"/>
      <c r="PWM37" s="421"/>
      <c r="PWN37" s="422"/>
      <c r="PWO37" s="423"/>
      <c r="PWP37" s="419"/>
      <c r="PWQ37" s="419"/>
      <c r="PWR37" s="418"/>
      <c r="PWS37" s="420"/>
      <c r="PWT37" s="421"/>
      <c r="PWU37" s="422"/>
      <c r="PWV37" s="423"/>
      <c r="PWW37" s="419"/>
      <c r="PWX37" s="419"/>
      <c r="PWY37" s="418"/>
      <c r="PWZ37" s="420"/>
      <c r="PXA37" s="421"/>
      <c r="PXB37" s="422"/>
      <c r="PXC37" s="423"/>
      <c r="PXD37" s="419"/>
      <c r="PXE37" s="419"/>
      <c r="PXF37" s="418"/>
      <c r="PXG37" s="420"/>
      <c r="PXH37" s="421"/>
      <c r="PXI37" s="422"/>
      <c r="PXJ37" s="423"/>
      <c r="PXK37" s="419"/>
      <c r="PXL37" s="419"/>
      <c r="PXM37" s="418"/>
      <c r="PXN37" s="420"/>
      <c r="PXO37" s="421"/>
      <c r="PXP37" s="422"/>
      <c r="PXQ37" s="423"/>
      <c r="PXR37" s="419"/>
      <c r="PXS37" s="419"/>
      <c r="PXT37" s="418"/>
      <c r="PXU37" s="420"/>
      <c r="PXV37" s="421"/>
      <c r="PXW37" s="422"/>
      <c r="PXX37" s="423"/>
      <c r="PXY37" s="419"/>
      <c r="PXZ37" s="419"/>
      <c r="PYA37" s="418"/>
      <c r="PYB37" s="420"/>
      <c r="PYC37" s="421"/>
      <c r="PYD37" s="422"/>
      <c r="PYE37" s="423"/>
      <c r="PYF37" s="419"/>
      <c r="PYG37" s="419"/>
      <c r="PYH37" s="418"/>
      <c r="PYI37" s="420"/>
      <c r="PYJ37" s="421"/>
      <c r="PYK37" s="422"/>
      <c r="PYL37" s="423"/>
      <c r="PYM37" s="419"/>
      <c r="PYN37" s="419"/>
      <c r="PYO37" s="418"/>
      <c r="PYP37" s="420"/>
      <c r="PYQ37" s="421"/>
      <c r="PYR37" s="422"/>
      <c r="PYS37" s="423"/>
      <c r="PYT37" s="419"/>
      <c r="PYU37" s="419"/>
      <c r="PYV37" s="418"/>
      <c r="PYW37" s="420"/>
      <c r="PYX37" s="421"/>
      <c r="PYY37" s="422"/>
      <c r="PYZ37" s="423"/>
      <c r="PZA37" s="419"/>
      <c r="PZB37" s="419"/>
      <c r="PZC37" s="418"/>
      <c r="PZD37" s="420"/>
      <c r="PZE37" s="421"/>
      <c r="PZF37" s="422"/>
      <c r="PZG37" s="423"/>
      <c r="PZH37" s="419"/>
      <c r="PZI37" s="419"/>
      <c r="PZJ37" s="418"/>
      <c r="PZK37" s="420"/>
      <c r="PZL37" s="421"/>
      <c r="PZM37" s="422"/>
      <c r="PZN37" s="423"/>
      <c r="PZO37" s="419"/>
      <c r="PZP37" s="419"/>
      <c r="PZQ37" s="418"/>
      <c r="PZR37" s="420"/>
      <c r="PZS37" s="421"/>
      <c r="PZT37" s="422"/>
      <c r="PZU37" s="423"/>
      <c r="PZV37" s="419"/>
      <c r="PZW37" s="419"/>
      <c r="PZX37" s="418"/>
      <c r="PZY37" s="420"/>
      <c r="PZZ37" s="421"/>
      <c r="QAA37" s="422"/>
      <c r="QAB37" s="423"/>
      <c r="QAC37" s="419"/>
      <c r="QAD37" s="419"/>
      <c r="QAE37" s="418"/>
      <c r="QAF37" s="420"/>
      <c r="QAG37" s="421"/>
      <c r="QAH37" s="422"/>
      <c r="QAI37" s="423"/>
      <c r="QAJ37" s="419"/>
      <c r="QAK37" s="419"/>
      <c r="QAL37" s="418"/>
      <c r="QAM37" s="420"/>
      <c r="QAN37" s="421"/>
      <c r="QAO37" s="422"/>
      <c r="QAP37" s="423"/>
      <c r="QAQ37" s="419"/>
      <c r="QAR37" s="419"/>
      <c r="QAS37" s="418"/>
      <c r="QAT37" s="420"/>
      <c r="QAU37" s="421"/>
      <c r="QAV37" s="422"/>
      <c r="QAW37" s="423"/>
      <c r="QAX37" s="419"/>
      <c r="QAY37" s="419"/>
      <c r="QAZ37" s="418"/>
      <c r="QBA37" s="420"/>
      <c r="QBB37" s="421"/>
      <c r="QBC37" s="422"/>
      <c r="QBD37" s="423"/>
      <c r="QBE37" s="419"/>
      <c r="QBF37" s="419"/>
      <c r="QBG37" s="418"/>
      <c r="QBH37" s="420"/>
      <c r="QBI37" s="421"/>
      <c r="QBJ37" s="422"/>
      <c r="QBK37" s="423"/>
      <c r="QBL37" s="419"/>
      <c r="QBM37" s="419"/>
      <c r="QBN37" s="418"/>
      <c r="QBO37" s="420"/>
      <c r="QBP37" s="421"/>
      <c r="QBQ37" s="422"/>
      <c r="QBR37" s="423"/>
      <c r="QBS37" s="419"/>
      <c r="QBT37" s="419"/>
      <c r="QBU37" s="418"/>
      <c r="QBV37" s="420"/>
      <c r="QBW37" s="421"/>
      <c r="QBX37" s="422"/>
      <c r="QBY37" s="423"/>
      <c r="QBZ37" s="419"/>
      <c r="QCA37" s="419"/>
      <c r="QCB37" s="418"/>
      <c r="QCC37" s="420"/>
      <c r="QCD37" s="421"/>
      <c r="QCE37" s="422"/>
      <c r="QCF37" s="423"/>
      <c r="QCG37" s="419"/>
      <c r="QCH37" s="419"/>
      <c r="QCI37" s="418"/>
      <c r="QCJ37" s="420"/>
      <c r="QCK37" s="421"/>
      <c r="QCL37" s="422"/>
      <c r="QCM37" s="423"/>
      <c r="QCN37" s="419"/>
      <c r="QCO37" s="419"/>
      <c r="QCP37" s="418"/>
      <c r="QCQ37" s="420"/>
      <c r="QCR37" s="421"/>
      <c r="QCS37" s="422"/>
      <c r="QCT37" s="423"/>
      <c r="QCU37" s="419"/>
      <c r="QCV37" s="419"/>
      <c r="QCW37" s="418"/>
      <c r="QCX37" s="420"/>
      <c r="QCY37" s="421"/>
      <c r="QCZ37" s="422"/>
      <c r="QDA37" s="423"/>
      <c r="QDB37" s="419"/>
      <c r="QDC37" s="419"/>
      <c r="QDD37" s="418"/>
      <c r="QDE37" s="420"/>
      <c r="QDF37" s="421"/>
      <c r="QDG37" s="422"/>
      <c r="QDH37" s="423"/>
      <c r="QDI37" s="419"/>
      <c r="QDJ37" s="419"/>
      <c r="QDK37" s="418"/>
      <c r="QDL37" s="420"/>
      <c r="QDM37" s="421"/>
      <c r="QDN37" s="422"/>
      <c r="QDO37" s="423"/>
      <c r="QDP37" s="419"/>
      <c r="QDQ37" s="419"/>
      <c r="QDR37" s="418"/>
      <c r="QDS37" s="420"/>
      <c r="QDT37" s="421"/>
      <c r="QDU37" s="422"/>
      <c r="QDV37" s="423"/>
      <c r="QDW37" s="419"/>
      <c r="QDX37" s="419"/>
      <c r="QDY37" s="418"/>
      <c r="QDZ37" s="420"/>
      <c r="QEA37" s="421"/>
      <c r="QEB37" s="422"/>
      <c r="QEC37" s="423"/>
      <c r="QED37" s="419"/>
      <c r="QEE37" s="419"/>
      <c r="QEF37" s="418"/>
      <c r="QEG37" s="420"/>
      <c r="QEH37" s="421"/>
      <c r="QEI37" s="422"/>
      <c r="QEJ37" s="423"/>
      <c r="QEK37" s="419"/>
      <c r="QEL37" s="419"/>
      <c r="QEM37" s="418"/>
      <c r="QEN37" s="420"/>
      <c r="QEO37" s="421"/>
      <c r="QEP37" s="422"/>
      <c r="QEQ37" s="423"/>
      <c r="QER37" s="419"/>
      <c r="QES37" s="419"/>
      <c r="QET37" s="418"/>
      <c r="QEU37" s="420"/>
      <c r="QEV37" s="421"/>
      <c r="QEW37" s="422"/>
      <c r="QEX37" s="423"/>
      <c r="QEY37" s="419"/>
      <c r="QEZ37" s="419"/>
      <c r="QFA37" s="418"/>
      <c r="QFB37" s="420"/>
      <c r="QFC37" s="421"/>
      <c r="QFD37" s="422"/>
      <c r="QFE37" s="423"/>
      <c r="QFF37" s="419"/>
      <c r="QFG37" s="419"/>
      <c r="QFH37" s="418"/>
      <c r="QFI37" s="420"/>
      <c r="QFJ37" s="421"/>
      <c r="QFK37" s="422"/>
      <c r="QFL37" s="423"/>
      <c r="QFM37" s="419"/>
      <c r="QFN37" s="419"/>
      <c r="QFO37" s="418"/>
      <c r="QFP37" s="420"/>
      <c r="QFQ37" s="421"/>
      <c r="QFR37" s="422"/>
      <c r="QFS37" s="423"/>
      <c r="QFT37" s="419"/>
      <c r="QFU37" s="419"/>
      <c r="QFV37" s="418"/>
      <c r="QFW37" s="420"/>
      <c r="QFX37" s="421"/>
      <c r="QFY37" s="422"/>
      <c r="QFZ37" s="423"/>
      <c r="QGA37" s="419"/>
      <c r="QGB37" s="419"/>
      <c r="QGC37" s="418"/>
      <c r="QGD37" s="420"/>
      <c r="QGE37" s="421"/>
      <c r="QGF37" s="422"/>
      <c r="QGG37" s="423"/>
      <c r="QGH37" s="419"/>
      <c r="QGI37" s="419"/>
      <c r="QGJ37" s="418"/>
      <c r="QGK37" s="420"/>
      <c r="QGL37" s="421"/>
      <c r="QGM37" s="422"/>
      <c r="QGN37" s="423"/>
      <c r="QGO37" s="419"/>
      <c r="QGP37" s="419"/>
      <c r="QGQ37" s="418"/>
      <c r="QGR37" s="420"/>
      <c r="QGS37" s="421"/>
      <c r="QGT37" s="422"/>
      <c r="QGU37" s="423"/>
      <c r="QGV37" s="419"/>
      <c r="QGW37" s="419"/>
      <c r="QGX37" s="418"/>
      <c r="QGY37" s="420"/>
      <c r="QGZ37" s="421"/>
      <c r="QHA37" s="422"/>
      <c r="QHB37" s="423"/>
      <c r="QHC37" s="419"/>
      <c r="QHD37" s="419"/>
      <c r="QHE37" s="418"/>
      <c r="QHF37" s="420"/>
      <c r="QHG37" s="421"/>
      <c r="QHH37" s="422"/>
      <c r="QHI37" s="423"/>
      <c r="QHJ37" s="419"/>
      <c r="QHK37" s="419"/>
      <c r="QHL37" s="418"/>
      <c r="QHM37" s="420"/>
      <c r="QHN37" s="421"/>
      <c r="QHO37" s="422"/>
      <c r="QHP37" s="423"/>
      <c r="QHQ37" s="419"/>
      <c r="QHR37" s="419"/>
      <c r="QHS37" s="418"/>
      <c r="QHT37" s="420"/>
      <c r="QHU37" s="421"/>
      <c r="QHV37" s="422"/>
      <c r="QHW37" s="423"/>
      <c r="QHX37" s="419"/>
      <c r="QHY37" s="419"/>
      <c r="QHZ37" s="418"/>
      <c r="QIA37" s="420"/>
      <c r="QIB37" s="421"/>
      <c r="QIC37" s="422"/>
      <c r="QID37" s="423"/>
      <c r="QIE37" s="419"/>
      <c r="QIF37" s="419"/>
      <c r="QIG37" s="418"/>
      <c r="QIH37" s="420"/>
      <c r="QII37" s="421"/>
      <c r="QIJ37" s="422"/>
      <c r="QIK37" s="423"/>
      <c r="QIL37" s="419"/>
      <c r="QIM37" s="419"/>
      <c r="QIN37" s="418"/>
      <c r="QIO37" s="420"/>
      <c r="QIP37" s="421"/>
      <c r="QIQ37" s="422"/>
      <c r="QIR37" s="423"/>
      <c r="QIS37" s="419"/>
      <c r="QIT37" s="419"/>
      <c r="QIU37" s="418"/>
      <c r="QIV37" s="420"/>
      <c r="QIW37" s="421"/>
      <c r="QIX37" s="422"/>
      <c r="QIY37" s="423"/>
      <c r="QIZ37" s="419"/>
      <c r="QJA37" s="419"/>
      <c r="QJB37" s="418"/>
      <c r="QJC37" s="420"/>
      <c r="QJD37" s="421"/>
      <c r="QJE37" s="422"/>
      <c r="QJF37" s="423"/>
      <c r="QJG37" s="419"/>
      <c r="QJH37" s="419"/>
      <c r="QJI37" s="418"/>
      <c r="QJJ37" s="420"/>
      <c r="QJK37" s="421"/>
      <c r="QJL37" s="422"/>
      <c r="QJM37" s="423"/>
      <c r="QJN37" s="419"/>
      <c r="QJO37" s="419"/>
      <c r="QJP37" s="418"/>
      <c r="QJQ37" s="420"/>
      <c r="QJR37" s="421"/>
      <c r="QJS37" s="422"/>
      <c r="QJT37" s="423"/>
      <c r="QJU37" s="419"/>
      <c r="QJV37" s="419"/>
      <c r="QJW37" s="418"/>
      <c r="QJX37" s="420"/>
      <c r="QJY37" s="421"/>
      <c r="QJZ37" s="422"/>
      <c r="QKA37" s="423"/>
      <c r="QKB37" s="419"/>
      <c r="QKC37" s="419"/>
      <c r="QKD37" s="418"/>
      <c r="QKE37" s="420"/>
      <c r="QKF37" s="421"/>
      <c r="QKG37" s="422"/>
      <c r="QKH37" s="423"/>
      <c r="QKI37" s="419"/>
      <c r="QKJ37" s="419"/>
      <c r="QKK37" s="418"/>
      <c r="QKL37" s="420"/>
      <c r="QKM37" s="421"/>
      <c r="QKN37" s="422"/>
      <c r="QKO37" s="423"/>
      <c r="QKP37" s="419"/>
      <c r="QKQ37" s="419"/>
      <c r="QKR37" s="418"/>
      <c r="QKS37" s="420"/>
      <c r="QKT37" s="421"/>
      <c r="QKU37" s="422"/>
      <c r="QKV37" s="423"/>
      <c r="QKW37" s="419"/>
      <c r="QKX37" s="419"/>
      <c r="QKY37" s="418"/>
      <c r="QKZ37" s="420"/>
      <c r="QLA37" s="421"/>
      <c r="QLB37" s="422"/>
      <c r="QLC37" s="423"/>
      <c r="QLD37" s="419"/>
      <c r="QLE37" s="419"/>
      <c r="QLF37" s="418"/>
      <c r="QLG37" s="420"/>
      <c r="QLH37" s="421"/>
      <c r="QLI37" s="422"/>
      <c r="QLJ37" s="423"/>
      <c r="QLK37" s="419"/>
      <c r="QLL37" s="419"/>
      <c r="QLM37" s="418"/>
      <c r="QLN37" s="420"/>
      <c r="QLO37" s="421"/>
      <c r="QLP37" s="422"/>
      <c r="QLQ37" s="423"/>
      <c r="QLR37" s="419"/>
      <c r="QLS37" s="419"/>
      <c r="QLT37" s="418"/>
      <c r="QLU37" s="420"/>
      <c r="QLV37" s="421"/>
      <c r="QLW37" s="422"/>
      <c r="QLX37" s="423"/>
      <c r="QLY37" s="419"/>
      <c r="QLZ37" s="419"/>
      <c r="QMA37" s="418"/>
      <c r="QMB37" s="420"/>
      <c r="QMC37" s="421"/>
      <c r="QMD37" s="422"/>
      <c r="QME37" s="423"/>
      <c r="QMF37" s="419"/>
      <c r="QMG37" s="419"/>
      <c r="QMH37" s="418"/>
      <c r="QMI37" s="420"/>
      <c r="QMJ37" s="421"/>
      <c r="QMK37" s="422"/>
      <c r="QML37" s="423"/>
      <c r="QMM37" s="419"/>
      <c r="QMN37" s="419"/>
      <c r="QMO37" s="418"/>
      <c r="QMP37" s="420"/>
      <c r="QMQ37" s="421"/>
      <c r="QMR37" s="422"/>
      <c r="QMS37" s="423"/>
      <c r="QMT37" s="419"/>
      <c r="QMU37" s="419"/>
      <c r="QMV37" s="418"/>
      <c r="QMW37" s="420"/>
      <c r="QMX37" s="421"/>
      <c r="QMY37" s="422"/>
      <c r="QMZ37" s="423"/>
      <c r="QNA37" s="419"/>
      <c r="QNB37" s="419"/>
      <c r="QNC37" s="418"/>
      <c r="QND37" s="420"/>
      <c r="QNE37" s="421"/>
      <c r="QNF37" s="422"/>
      <c r="QNG37" s="423"/>
      <c r="QNH37" s="419"/>
      <c r="QNI37" s="419"/>
      <c r="QNJ37" s="418"/>
      <c r="QNK37" s="420"/>
      <c r="QNL37" s="421"/>
      <c r="QNM37" s="422"/>
      <c r="QNN37" s="423"/>
      <c r="QNO37" s="419"/>
      <c r="QNP37" s="419"/>
      <c r="QNQ37" s="418"/>
      <c r="QNR37" s="420"/>
      <c r="QNS37" s="421"/>
      <c r="QNT37" s="422"/>
      <c r="QNU37" s="423"/>
      <c r="QNV37" s="419"/>
      <c r="QNW37" s="419"/>
      <c r="QNX37" s="418"/>
      <c r="QNY37" s="420"/>
      <c r="QNZ37" s="421"/>
      <c r="QOA37" s="422"/>
      <c r="QOB37" s="423"/>
      <c r="QOC37" s="419"/>
      <c r="QOD37" s="419"/>
      <c r="QOE37" s="418"/>
      <c r="QOF37" s="420"/>
      <c r="QOG37" s="421"/>
      <c r="QOH37" s="422"/>
      <c r="QOI37" s="423"/>
      <c r="QOJ37" s="419"/>
      <c r="QOK37" s="419"/>
      <c r="QOL37" s="418"/>
      <c r="QOM37" s="420"/>
      <c r="QON37" s="421"/>
      <c r="QOO37" s="422"/>
      <c r="QOP37" s="423"/>
      <c r="QOQ37" s="419"/>
      <c r="QOR37" s="419"/>
      <c r="QOS37" s="418"/>
      <c r="QOT37" s="420"/>
      <c r="QOU37" s="421"/>
      <c r="QOV37" s="422"/>
      <c r="QOW37" s="423"/>
      <c r="QOX37" s="419"/>
      <c r="QOY37" s="419"/>
      <c r="QOZ37" s="418"/>
      <c r="QPA37" s="420"/>
      <c r="QPB37" s="421"/>
      <c r="QPC37" s="422"/>
      <c r="QPD37" s="423"/>
      <c r="QPE37" s="419"/>
      <c r="QPF37" s="419"/>
      <c r="QPG37" s="418"/>
      <c r="QPH37" s="420"/>
      <c r="QPI37" s="421"/>
      <c r="QPJ37" s="422"/>
      <c r="QPK37" s="423"/>
      <c r="QPL37" s="419"/>
      <c r="QPM37" s="419"/>
      <c r="QPN37" s="418"/>
      <c r="QPO37" s="420"/>
      <c r="QPP37" s="421"/>
      <c r="QPQ37" s="422"/>
      <c r="QPR37" s="423"/>
      <c r="QPS37" s="419"/>
      <c r="QPT37" s="419"/>
      <c r="QPU37" s="418"/>
      <c r="QPV37" s="420"/>
      <c r="QPW37" s="421"/>
      <c r="QPX37" s="422"/>
      <c r="QPY37" s="423"/>
      <c r="QPZ37" s="419"/>
      <c r="QQA37" s="419"/>
      <c r="QQB37" s="418"/>
      <c r="QQC37" s="420"/>
      <c r="QQD37" s="421"/>
      <c r="QQE37" s="422"/>
      <c r="QQF37" s="423"/>
      <c r="QQG37" s="419"/>
      <c r="QQH37" s="419"/>
      <c r="QQI37" s="418"/>
      <c r="QQJ37" s="420"/>
      <c r="QQK37" s="421"/>
      <c r="QQL37" s="422"/>
      <c r="QQM37" s="423"/>
      <c r="QQN37" s="419"/>
      <c r="QQO37" s="419"/>
      <c r="QQP37" s="418"/>
      <c r="QQQ37" s="420"/>
      <c r="QQR37" s="421"/>
      <c r="QQS37" s="422"/>
      <c r="QQT37" s="423"/>
      <c r="QQU37" s="419"/>
      <c r="QQV37" s="419"/>
      <c r="QQW37" s="418"/>
      <c r="QQX37" s="420"/>
      <c r="QQY37" s="421"/>
      <c r="QQZ37" s="422"/>
      <c r="QRA37" s="423"/>
      <c r="QRB37" s="419"/>
      <c r="QRC37" s="419"/>
      <c r="QRD37" s="418"/>
      <c r="QRE37" s="420"/>
      <c r="QRF37" s="421"/>
      <c r="QRG37" s="422"/>
      <c r="QRH37" s="423"/>
      <c r="QRI37" s="419"/>
      <c r="QRJ37" s="419"/>
      <c r="QRK37" s="418"/>
      <c r="QRL37" s="420"/>
      <c r="QRM37" s="421"/>
      <c r="QRN37" s="422"/>
      <c r="QRO37" s="423"/>
      <c r="QRP37" s="419"/>
      <c r="QRQ37" s="419"/>
      <c r="QRR37" s="418"/>
      <c r="QRS37" s="420"/>
      <c r="QRT37" s="421"/>
      <c r="QRU37" s="422"/>
      <c r="QRV37" s="423"/>
      <c r="QRW37" s="419"/>
      <c r="QRX37" s="419"/>
      <c r="QRY37" s="418"/>
      <c r="QRZ37" s="420"/>
      <c r="QSA37" s="421"/>
      <c r="QSB37" s="422"/>
      <c r="QSC37" s="423"/>
      <c r="QSD37" s="419"/>
      <c r="QSE37" s="419"/>
      <c r="QSF37" s="418"/>
      <c r="QSG37" s="420"/>
      <c r="QSH37" s="421"/>
      <c r="QSI37" s="422"/>
      <c r="QSJ37" s="423"/>
      <c r="QSK37" s="419"/>
      <c r="QSL37" s="419"/>
      <c r="QSM37" s="418"/>
      <c r="QSN37" s="420"/>
      <c r="QSO37" s="421"/>
      <c r="QSP37" s="422"/>
      <c r="QSQ37" s="423"/>
      <c r="QSR37" s="419"/>
      <c r="QSS37" s="419"/>
      <c r="QST37" s="418"/>
      <c r="QSU37" s="420"/>
      <c r="QSV37" s="421"/>
      <c r="QSW37" s="422"/>
      <c r="QSX37" s="423"/>
      <c r="QSY37" s="419"/>
      <c r="QSZ37" s="419"/>
      <c r="QTA37" s="418"/>
      <c r="QTB37" s="420"/>
      <c r="QTC37" s="421"/>
      <c r="QTD37" s="422"/>
      <c r="QTE37" s="423"/>
      <c r="QTF37" s="419"/>
      <c r="QTG37" s="419"/>
      <c r="QTH37" s="418"/>
      <c r="QTI37" s="420"/>
      <c r="QTJ37" s="421"/>
      <c r="QTK37" s="422"/>
      <c r="QTL37" s="423"/>
      <c r="QTM37" s="419"/>
      <c r="QTN37" s="419"/>
      <c r="QTO37" s="418"/>
      <c r="QTP37" s="420"/>
      <c r="QTQ37" s="421"/>
      <c r="QTR37" s="422"/>
      <c r="QTS37" s="423"/>
      <c r="QTT37" s="419"/>
      <c r="QTU37" s="419"/>
      <c r="QTV37" s="418"/>
      <c r="QTW37" s="420"/>
      <c r="QTX37" s="421"/>
      <c r="QTY37" s="422"/>
      <c r="QTZ37" s="423"/>
      <c r="QUA37" s="419"/>
      <c r="QUB37" s="419"/>
      <c r="QUC37" s="418"/>
      <c r="QUD37" s="420"/>
      <c r="QUE37" s="421"/>
      <c r="QUF37" s="422"/>
      <c r="QUG37" s="423"/>
      <c r="QUH37" s="419"/>
      <c r="QUI37" s="419"/>
      <c r="QUJ37" s="418"/>
      <c r="QUK37" s="420"/>
      <c r="QUL37" s="421"/>
      <c r="QUM37" s="422"/>
      <c r="QUN37" s="423"/>
      <c r="QUO37" s="419"/>
      <c r="QUP37" s="419"/>
      <c r="QUQ37" s="418"/>
      <c r="QUR37" s="420"/>
      <c r="QUS37" s="421"/>
      <c r="QUT37" s="422"/>
      <c r="QUU37" s="423"/>
      <c r="QUV37" s="419"/>
      <c r="QUW37" s="419"/>
      <c r="QUX37" s="418"/>
      <c r="QUY37" s="420"/>
      <c r="QUZ37" s="421"/>
      <c r="QVA37" s="422"/>
      <c r="QVB37" s="423"/>
      <c r="QVC37" s="419"/>
      <c r="QVD37" s="419"/>
      <c r="QVE37" s="418"/>
      <c r="QVF37" s="420"/>
      <c r="QVG37" s="421"/>
      <c r="QVH37" s="422"/>
      <c r="QVI37" s="423"/>
      <c r="QVJ37" s="419"/>
      <c r="QVK37" s="419"/>
      <c r="QVL37" s="418"/>
      <c r="QVM37" s="420"/>
      <c r="QVN37" s="421"/>
      <c r="QVO37" s="422"/>
      <c r="QVP37" s="423"/>
      <c r="QVQ37" s="419"/>
      <c r="QVR37" s="419"/>
      <c r="QVS37" s="418"/>
      <c r="QVT37" s="420"/>
      <c r="QVU37" s="421"/>
      <c r="QVV37" s="422"/>
      <c r="QVW37" s="423"/>
      <c r="QVX37" s="419"/>
      <c r="QVY37" s="419"/>
      <c r="QVZ37" s="418"/>
      <c r="QWA37" s="420"/>
      <c r="QWB37" s="421"/>
      <c r="QWC37" s="422"/>
      <c r="QWD37" s="423"/>
      <c r="QWE37" s="419"/>
      <c r="QWF37" s="419"/>
      <c r="QWG37" s="418"/>
      <c r="QWH37" s="420"/>
      <c r="QWI37" s="421"/>
      <c r="QWJ37" s="422"/>
      <c r="QWK37" s="423"/>
      <c r="QWL37" s="419"/>
      <c r="QWM37" s="419"/>
      <c r="QWN37" s="418"/>
      <c r="QWO37" s="420"/>
      <c r="QWP37" s="421"/>
      <c r="QWQ37" s="422"/>
      <c r="QWR37" s="423"/>
      <c r="QWS37" s="419"/>
      <c r="QWT37" s="419"/>
      <c r="QWU37" s="418"/>
      <c r="QWV37" s="420"/>
      <c r="QWW37" s="421"/>
      <c r="QWX37" s="422"/>
      <c r="QWY37" s="423"/>
      <c r="QWZ37" s="419"/>
      <c r="QXA37" s="419"/>
      <c r="QXB37" s="418"/>
      <c r="QXC37" s="420"/>
      <c r="QXD37" s="421"/>
      <c r="QXE37" s="422"/>
      <c r="QXF37" s="423"/>
      <c r="QXG37" s="419"/>
      <c r="QXH37" s="419"/>
      <c r="QXI37" s="418"/>
      <c r="QXJ37" s="420"/>
      <c r="QXK37" s="421"/>
      <c r="QXL37" s="422"/>
      <c r="QXM37" s="423"/>
      <c r="QXN37" s="419"/>
      <c r="QXO37" s="419"/>
      <c r="QXP37" s="418"/>
      <c r="QXQ37" s="420"/>
      <c r="QXR37" s="421"/>
      <c r="QXS37" s="422"/>
      <c r="QXT37" s="423"/>
      <c r="QXU37" s="419"/>
      <c r="QXV37" s="419"/>
      <c r="QXW37" s="418"/>
      <c r="QXX37" s="420"/>
      <c r="QXY37" s="421"/>
      <c r="QXZ37" s="422"/>
      <c r="QYA37" s="423"/>
      <c r="QYB37" s="419"/>
      <c r="QYC37" s="419"/>
      <c r="QYD37" s="418"/>
      <c r="QYE37" s="420"/>
      <c r="QYF37" s="421"/>
      <c r="QYG37" s="422"/>
      <c r="QYH37" s="423"/>
      <c r="QYI37" s="419"/>
      <c r="QYJ37" s="419"/>
      <c r="QYK37" s="418"/>
      <c r="QYL37" s="420"/>
      <c r="QYM37" s="421"/>
      <c r="QYN37" s="422"/>
      <c r="QYO37" s="423"/>
      <c r="QYP37" s="419"/>
      <c r="QYQ37" s="419"/>
      <c r="QYR37" s="418"/>
      <c r="QYS37" s="420"/>
      <c r="QYT37" s="421"/>
      <c r="QYU37" s="422"/>
      <c r="QYV37" s="423"/>
      <c r="QYW37" s="419"/>
      <c r="QYX37" s="419"/>
      <c r="QYY37" s="418"/>
      <c r="QYZ37" s="420"/>
      <c r="QZA37" s="421"/>
      <c r="QZB37" s="422"/>
      <c r="QZC37" s="423"/>
      <c r="QZD37" s="419"/>
      <c r="QZE37" s="419"/>
      <c r="QZF37" s="418"/>
      <c r="QZG37" s="420"/>
      <c r="QZH37" s="421"/>
      <c r="QZI37" s="422"/>
      <c r="QZJ37" s="423"/>
      <c r="QZK37" s="419"/>
      <c r="QZL37" s="419"/>
      <c r="QZM37" s="418"/>
      <c r="QZN37" s="420"/>
      <c r="QZO37" s="421"/>
      <c r="QZP37" s="422"/>
      <c r="QZQ37" s="423"/>
      <c r="QZR37" s="419"/>
      <c r="QZS37" s="419"/>
      <c r="QZT37" s="418"/>
      <c r="QZU37" s="420"/>
      <c r="QZV37" s="421"/>
      <c r="QZW37" s="422"/>
      <c r="QZX37" s="423"/>
      <c r="QZY37" s="419"/>
      <c r="QZZ37" s="419"/>
      <c r="RAA37" s="418"/>
      <c r="RAB37" s="420"/>
      <c r="RAC37" s="421"/>
      <c r="RAD37" s="422"/>
      <c r="RAE37" s="423"/>
      <c r="RAF37" s="419"/>
      <c r="RAG37" s="419"/>
      <c r="RAH37" s="418"/>
      <c r="RAI37" s="420"/>
      <c r="RAJ37" s="421"/>
      <c r="RAK37" s="422"/>
      <c r="RAL37" s="423"/>
      <c r="RAM37" s="419"/>
      <c r="RAN37" s="419"/>
      <c r="RAO37" s="418"/>
      <c r="RAP37" s="420"/>
      <c r="RAQ37" s="421"/>
      <c r="RAR37" s="422"/>
      <c r="RAS37" s="423"/>
      <c r="RAT37" s="419"/>
      <c r="RAU37" s="419"/>
      <c r="RAV37" s="418"/>
      <c r="RAW37" s="420"/>
      <c r="RAX37" s="421"/>
      <c r="RAY37" s="422"/>
      <c r="RAZ37" s="423"/>
      <c r="RBA37" s="419"/>
      <c r="RBB37" s="419"/>
      <c r="RBC37" s="418"/>
      <c r="RBD37" s="420"/>
      <c r="RBE37" s="421"/>
      <c r="RBF37" s="422"/>
      <c r="RBG37" s="423"/>
      <c r="RBH37" s="419"/>
      <c r="RBI37" s="419"/>
      <c r="RBJ37" s="418"/>
      <c r="RBK37" s="420"/>
      <c r="RBL37" s="421"/>
      <c r="RBM37" s="422"/>
      <c r="RBN37" s="423"/>
      <c r="RBO37" s="419"/>
      <c r="RBP37" s="419"/>
      <c r="RBQ37" s="418"/>
      <c r="RBR37" s="420"/>
      <c r="RBS37" s="421"/>
      <c r="RBT37" s="422"/>
      <c r="RBU37" s="423"/>
      <c r="RBV37" s="419"/>
      <c r="RBW37" s="419"/>
      <c r="RBX37" s="418"/>
      <c r="RBY37" s="420"/>
      <c r="RBZ37" s="421"/>
      <c r="RCA37" s="422"/>
      <c r="RCB37" s="423"/>
      <c r="RCC37" s="419"/>
      <c r="RCD37" s="419"/>
      <c r="RCE37" s="418"/>
      <c r="RCF37" s="420"/>
      <c r="RCG37" s="421"/>
      <c r="RCH37" s="422"/>
      <c r="RCI37" s="423"/>
      <c r="RCJ37" s="419"/>
      <c r="RCK37" s="419"/>
      <c r="RCL37" s="418"/>
      <c r="RCM37" s="420"/>
      <c r="RCN37" s="421"/>
      <c r="RCO37" s="422"/>
      <c r="RCP37" s="423"/>
      <c r="RCQ37" s="419"/>
      <c r="RCR37" s="419"/>
      <c r="RCS37" s="418"/>
      <c r="RCT37" s="420"/>
      <c r="RCU37" s="421"/>
      <c r="RCV37" s="422"/>
      <c r="RCW37" s="423"/>
      <c r="RCX37" s="419"/>
      <c r="RCY37" s="419"/>
      <c r="RCZ37" s="418"/>
      <c r="RDA37" s="420"/>
      <c r="RDB37" s="421"/>
      <c r="RDC37" s="422"/>
      <c r="RDD37" s="423"/>
      <c r="RDE37" s="419"/>
      <c r="RDF37" s="419"/>
      <c r="RDG37" s="418"/>
      <c r="RDH37" s="420"/>
      <c r="RDI37" s="421"/>
      <c r="RDJ37" s="422"/>
      <c r="RDK37" s="423"/>
      <c r="RDL37" s="419"/>
      <c r="RDM37" s="419"/>
      <c r="RDN37" s="418"/>
      <c r="RDO37" s="420"/>
      <c r="RDP37" s="421"/>
      <c r="RDQ37" s="422"/>
      <c r="RDR37" s="423"/>
      <c r="RDS37" s="419"/>
      <c r="RDT37" s="419"/>
      <c r="RDU37" s="418"/>
      <c r="RDV37" s="420"/>
      <c r="RDW37" s="421"/>
      <c r="RDX37" s="422"/>
      <c r="RDY37" s="423"/>
      <c r="RDZ37" s="419"/>
      <c r="REA37" s="419"/>
      <c r="REB37" s="418"/>
      <c r="REC37" s="420"/>
      <c r="RED37" s="421"/>
      <c r="REE37" s="422"/>
      <c r="REF37" s="423"/>
      <c r="REG37" s="419"/>
      <c r="REH37" s="419"/>
      <c r="REI37" s="418"/>
      <c r="REJ37" s="420"/>
      <c r="REK37" s="421"/>
      <c r="REL37" s="422"/>
      <c r="REM37" s="423"/>
      <c r="REN37" s="419"/>
      <c r="REO37" s="419"/>
      <c r="REP37" s="418"/>
      <c r="REQ37" s="420"/>
      <c r="RER37" s="421"/>
      <c r="RES37" s="422"/>
      <c r="RET37" s="423"/>
      <c r="REU37" s="419"/>
      <c r="REV37" s="419"/>
      <c r="REW37" s="418"/>
      <c r="REX37" s="420"/>
      <c r="REY37" s="421"/>
      <c r="REZ37" s="422"/>
      <c r="RFA37" s="423"/>
      <c r="RFB37" s="419"/>
      <c r="RFC37" s="419"/>
      <c r="RFD37" s="418"/>
      <c r="RFE37" s="420"/>
      <c r="RFF37" s="421"/>
      <c r="RFG37" s="422"/>
      <c r="RFH37" s="423"/>
      <c r="RFI37" s="419"/>
      <c r="RFJ37" s="419"/>
      <c r="RFK37" s="418"/>
      <c r="RFL37" s="420"/>
      <c r="RFM37" s="421"/>
      <c r="RFN37" s="422"/>
      <c r="RFO37" s="423"/>
      <c r="RFP37" s="419"/>
      <c r="RFQ37" s="419"/>
      <c r="RFR37" s="418"/>
      <c r="RFS37" s="420"/>
      <c r="RFT37" s="421"/>
      <c r="RFU37" s="422"/>
      <c r="RFV37" s="423"/>
      <c r="RFW37" s="419"/>
      <c r="RFX37" s="419"/>
      <c r="RFY37" s="418"/>
      <c r="RFZ37" s="420"/>
      <c r="RGA37" s="421"/>
      <c r="RGB37" s="422"/>
      <c r="RGC37" s="423"/>
      <c r="RGD37" s="419"/>
      <c r="RGE37" s="419"/>
      <c r="RGF37" s="418"/>
      <c r="RGG37" s="420"/>
      <c r="RGH37" s="421"/>
      <c r="RGI37" s="422"/>
      <c r="RGJ37" s="423"/>
      <c r="RGK37" s="419"/>
      <c r="RGL37" s="419"/>
      <c r="RGM37" s="418"/>
      <c r="RGN37" s="420"/>
      <c r="RGO37" s="421"/>
      <c r="RGP37" s="422"/>
      <c r="RGQ37" s="423"/>
      <c r="RGR37" s="419"/>
      <c r="RGS37" s="419"/>
      <c r="RGT37" s="418"/>
      <c r="RGU37" s="420"/>
      <c r="RGV37" s="421"/>
      <c r="RGW37" s="422"/>
      <c r="RGX37" s="423"/>
      <c r="RGY37" s="419"/>
      <c r="RGZ37" s="419"/>
      <c r="RHA37" s="418"/>
      <c r="RHB37" s="420"/>
      <c r="RHC37" s="421"/>
      <c r="RHD37" s="422"/>
      <c r="RHE37" s="423"/>
      <c r="RHF37" s="419"/>
      <c r="RHG37" s="419"/>
      <c r="RHH37" s="418"/>
      <c r="RHI37" s="420"/>
      <c r="RHJ37" s="421"/>
      <c r="RHK37" s="422"/>
      <c r="RHL37" s="423"/>
      <c r="RHM37" s="419"/>
      <c r="RHN37" s="419"/>
      <c r="RHO37" s="418"/>
      <c r="RHP37" s="420"/>
      <c r="RHQ37" s="421"/>
      <c r="RHR37" s="422"/>
      <c r="RHS37" s="423"/>
      <c r="RHT37" s="419"/>
      <c r="RHU37" s="419"/>
      <c r="RHV37" s="418"/>
      <c r="RHW37" s="420"/>
      <c r="RHX37" s="421"/>
      <c r="RHY37" s="422"/>
      <c r="RHZ37" s="423"/>
      <c r="RIA37" s="419"/>
      <c r="RIB37" s="419"/>
      <c r="RIC37" s="418"/>
      <c r="RID37" s="420"/>
      <c r="RIE37" s="421"/>
      <c r="RIF37" s="422"/>
      <c r="RIG37" s="423"/>
      <c r="RIH37" s="419"/>
      <c r="RII37" s="419"/>
      <c r="RIJ37" s="418"/>
      <c r="RIK37" s="420"/>
      <c r="RIL37" s="421"/>
      <c r="RIM37" s="422"/>
      <c r="RIN37" s="423"/>
      <c r="RIO37" s="419"/>
      <c r="RIP37" s="419"/>
      <c r="RIQ37" s="418"/>
      <c r="RIR37" s="420"/>
      <c r="RIS37" s="421"/>
      <c r="RIT37" s="422"/>
      <c r="RIU37" s="423"/>
      <c r="RIV37" s="419"/>
      <c r="RIW37" s="419"/>
      <c r="RIX37" s="418"/>
      <c r="RIY37" s="420"/>
      <c r="RIZ37" s="421"/>
      <c r="RJA37" s="422"/>
      <c r="RJB37" s="423"/>
      <c r="RJC37" s="419"/>
      <c r="RJD37" s="419"/>
      <c r="RJE37" s="418"/>
      <c r="RJF37" s="420"/>
      <c r="RJG37" s="421"/>
      <c r="RJH37" s="422"/>
      <c r="RJI37" s="423"/>
      <c r="RJJ37" s="419"/>
      <c r="RJK37" s="419"/>
      <c r="RJL37" s="418"/>
      <c r="RJM37" s="420"/>
      <c r="RJN37" s="421"/>
      <c r="RJO37" s="422"/>
      <c r="RJP37" s="423"/>
      <c r="RJQ37" s="419"/>
      <c r="RJR37" s="419"/>
      <c r="RJS37" s="418"/>
      <c r="RJT37" s="420"/>
      <c r="RJU37" s="421"/>
      <c r="RJV37" s="422"/>
      <c r="RJW37" s="423"/>
      <c r="RJX37" s="419"/>
      <c r="RJY37" s="419"/>
      <c r="RJZ37" s="418"/>
      <c r="RKA37" s="420"/>
      <c r="RKB37" s="421"/>
      <c r="RKC37" s="422"/>
      <c r="RKD37" s="423"/>
      <c r="RKE37" s="419"/>
      <c r="RKF37" s="419"/>
      <c r="RKG37" s="418"/>
      <c r="RKH37" s="420"/>
      <c r="RKI37" s="421"/>
      <c r="RKJ37" s="422"/>
      <c r="RKK37" s="423"/>
      <c r="RKL37" s="419"/>
      <c r="RKM37" s="419"/>
      <c r="RKN37" s="418"/>
      <c r="RKO37" s="420"/>
      <c r="RKP37" s="421"/>
      <c r="RKQ37" s="422"/>
      <c r="RKR37" s="423"/>
      <c r="RKS37" s="419"/>
      <c r="RKT37" s="419"/>
      <c r="RKU37" s="418"/>
      <c r="RKV37" s="420"/>
      <c r="RKW37" s="421"/>
      <c r="RKX37" s="422"/>
      <c r="RKY37" s="423"/>
      <c r="RKZ37" s="419"/>
      <c r="RLA37" s="419"/>
      <c r="RLB37" s="418"/>
      <c r="RLC37" s="420"/>
      <c r="RLD37" s="421"/>
      <c r="RLE37" s="422"/>
      <c r="RLF37" s="423"/>
      <c r="RLG37" s="419"/>
      <c r="RLH37" s="419"/>
      <c r="RLI37" s="418"/>
      <c r="RLJ37" s="420"/>
      <c r="RLK37" s="421"/>
      <c r="RLL37" s="422"/>
      <c r="RLM37" s="423"/>
      <c r="RLN37" s="419"/>
      <c r="RLO37" s="419"/>
      <c r="RLP37" s="418"/>
      <c r="RLQ37" s="420"/>
      <c r="RLR37" s="421"/>
      <c r="RLS37" s="422"/>
      <c r="RLT37" s="423"/>
      <c r="RLU37" s="419"/>
      <c r="RLV37" s="419"/>
      <c r="RLW37" s="418"/>
      <c r="RLX37" s="420"/>
      <c r="RLY37" s="421"/>
      <c r="RLZ37" s="422"/>
      <c r="RMA37" s="423"/>
      <c r="RMB37" s="419"/>
      <c r="RMC37" s="419"/>
      <c r="RMD37" s="418"/>
      <c r="RME37" s="420"/>
      <c r="RMF37" s="421"/>
      <c r="RMG37" s="422"/>
      <c r="RMH37" s="423"/>
      <c r="RMI37" s="419"/>
      <c r="RMJ37" s="419"/>
      <c r="RMK37" s="418"/>
      <c r="RML37" s="420"/>
      <c r="RMM37" s="421"/>
      <c r="RMN37" s="422"/>
      <c r="RMO37" s="423"/>
      <c r="RMP37" s="419"/>
      <c r="RMQ37" s="419"/>
      <c r="RMR37" s="418"/>
      <c r="RMS37" s="420"/>
      <c r="RMT37" s="421"/>
      <c r="RMU37" s="422"/>
      <c r="RMV37" s="423"/>
      <c r="RMW37" s="419"/>
      <c r="RMX37" s="419"/>
      <c r="RMY37" s="418"/>
      <c r="RMZ37" s="420"/>
      <c r="RNA37" s="421"/>
      <c r="RNB37" s="422"/>
      <c r="RNC37" s="423"/>
      <c r="RND37" s="419"/>
      <c r="RNE37" s="419"/>
      <c r="RNF37" s="418"/>
      <c r="RNG37" s="420"/>
      <c r="RNH37" s="421"/>
      <c r="RNI37" s="422"/>
      <c r="RNJ37" s="423"/>
      <c r="RNK37" s="419"/>
      <c r="RNL37" s="419"/>
      <c r="RNM37" s="418"/>
      <c r="RNN37" s="420"/>
      <c r="RNO37" s="421"/>
      <c r="RNP37" s="422"/>
      <c r="RNQ37" s="423"/>
      <c r="RNR37" s="419"/>
      <c r="RNS37" s="419"/>
      <c r="RNT37" s="418"/>
      <c r="RNU37" s="420"/>
      <c r="RNV37" s="421"/>
      <c r="RNW37" s="422"/>
      <c r="RNX37" s="423"/>
      <c r="RNY37" s="419"/>
      <c r="RNZ37" s="419"/>
      <c r="ROA37" s="418"/>
      <c r="ROB37" s="420"/>
      <c r="ROC37" s="421"/>
      <c r="ROD37" s="422"/>
      <c r="ROE37" s="423"/>
      <c r="ROF37" s="419"/>
      <c r="ROG37" s="419"/>
      <c r="ROH37" s="418"/>
      <c r="ROI37" s="420"/>
      <c r="ROJ37" s="421"/>
      <c r="ROK37" s="422"/>
      <c r="ROL37" s="423"/>
      <c r="ROM37" s="419"/>
      <c r="RON37" s="419"/>
      <c r="ROO37" s="418"/>
      <c r="ROP37" s="420"/>
      <c r="ROQ37" s="421"/>
      <c r="ROR37" s="422"/>
      <c r="ROS37" s="423"/>
      <c r="ROT37" s="419"/>
      <c r="ROU37" s="419"/>
      <c r="ROV37" s="418"/>
      <c r="ROW37" s="420"/>
      <c r="ROX37" s="421"/>
      <c r="ROY37" s="422"/>
      <c r="ROZ37" s="423"/>
      <c r="RPA37" s="419"/>
      <c r="RPB37" s="419"/>
      <c r="RPC37" s="418"/>
      <c r="RPD37" s="420"/>
      <c r="RPE37" s="421"/>
      <c r="RPF37" s="422"/>
      <c r="RPG37" s="423"/>
      <c r="RPH37" s="419"/>
      <c r="RPI37" s="419"/>
      <c r="RPJ37" s="418"/>
      <c r="RPK37" s="420"/>
      <c r="RPL37" s="421"/>
      <c r="RPM37" s="422"/>
      <c r="RPN37" s="423"/>
      <c r="RPO37" s="419"/>
      <c r="RPP37" s="419"/>
      <c r="RPQ37" s="418"/>
      <c r="RPR37" s="420"/>
      <c r="RPS37" s="421"/>
      <c r="RPT37" s="422"/>
      <c r="RPU37" s="423"/>
      <c r="RPV37" s="419"/>
      <c r="RPW37" s="419"/>
      <c r="RPX37" s="418"/>
      <c r="RPY37" s="420"/>
      <c r="RPZ37" s="421"/>
      <c r="RQA37" s="422"/>
      <c r="RQB37" s="423"/>
      <c r="RQC37" s="419"/>
      <c r="RQD37" s="419"/>
      <c r="RQE37" s="418"/>
      <c r="RQF37" s="420"/>
      <c r="RQG37" s="421"/>
      <c r="RQH37" s="422"/>
      <c r="RQI37" s="423"/>
      <c r="RQJ37" s="419"/>
      <c r="RQK37" s="419"/>
      <c r="RQL37" s="418"/>
      <c r="RQM37" s="420"/>
      <c r="RQN37" s="421"/>
      <c r="RQO37" s="422"/>
      <c r="RQP37" s="423"/>
      <c r="RQQ37" s="419"/>
      <c r="RQR37" s="419"/>
      <c r="RQS37" s="418"/>
      <c r="RQT37" s="420"/>
      <c r="RQU37" s="421"/>
      <c r="RQV37" s="422"/>
      <c r="RQW37" s="423"/>
      <c r="RQX37" s="419"/>
      <c r="RQY37" s="419"/>
      <c r="RQZ37" s="418"/>
      <c r="RRA37" s="420"/>
      <c r="RRB37" s="421"/>
      <c r="RRC37" s="422"/>
      <c r="RRD37" s="423"/>
      <c r="RRE37" s="419"/>
      <c r="RRF37" s="419"/>
      <c r="RRG37" s="418"/>
      <c r="RRH37" s="420"/>
      <c r="RRI37" s="421"/>
      <c r="RRJ37" s="422"/>
      <c r="RRK37" s="423"/>
      <c r="RRL37" s="419"/>
      <c r="RRM37" s="419"/>
      <c r="RRN37" s="418"/>
      <c r="RRO37" s="420"/>
      <c r="RRP37" s="421"/>
      <c r="RRQ37" s="422"/>
      <c r="RRR37" s="423"/>
      <c r="RRS37" s="419"/>
      <c r="RRT37" s="419"/>
      <c r="RRU37" s="418"/>
      <c r="RRV37" s="420"/>
      <c r="RRW37" s="421"/>
      <c r="RRX37" s="422"/>
      <c r="RRY37" s="423"/>
      <c r="RRZ37" s="419"/>
      <c r="RSA37" s="419"/>
      <c r="RSB37" s="418"/>
      <c r="RSC37" s="420"/>
      <c r="RSD37" s="421"/>
      <c r="RSE37" s="422"/>
      <c r="RSF37" s="423"/>
      <c r="RSG37" s="419"/>
      <c r="RSH37" s="419"/>
      <c r="RSI37" s="418"/>
      <c r="RSJ37" s="420"/>
      <c r="RSK37" s="421"/>
      <c r="RSL37" s="422"/>
      <c r="RSM37" s="423"/>
      <c r="RSN37" s="419"/>
      <c r="RSO37" s="419"/>
      <c r="RSP37" s="418"/>
      <c r="RSQ37" s="420"/>
      <c r="RSR37" s="421"/>
      <c r="RSS37" s="422"/>
      <c r="RST37" s="423"/>
      <c r="RSU37" s="419"/>
      <c r="RSV37" s="419"/>
      <c r="RSW37" s="418"/>
      <c r="RSX37" s="420"/>
      <c r="RSY37" s="421"/>
      <c r="RSZ37" s="422"/>
      <c r="RTA37" s="423"/>
      <c r="RTB37" s="419"/>
      <c r="RTC37" s="419"/>
      <c r="RTD37" s="418"/>
      <c r="RTE37" s="420"/>
      <c r="RTF37" s="421"/>
      <c r="RTG37" s="422"/>
      <c r="RTH37" s="423"/>
      <c r="RTI37" s="419"/>
      <c r="RTJ37" s="419"/>
      <c r="RTK37" s="418"/>
      <c r="RTL37" s="420"/>
      <c r="RTM37" s="421"/>
      <c r="RTN37" s="422"/>
      <c r="RTO37" s="423"/>
      <c r="RTP37" s="419"/>
      <c r="RTQ37" s="419"/>
      <c r="RTR37" s="418"/>
      <c r="RTS37" s="420"/>
      <c r="RTT37" s="421"/>
      <c r="RTU37" s="422"/>
      <c r="RTV37" s="423"/>
      <c r="RTW37" s="419"/>
      <c r="RTX37" s="419"/>
      <c r="RTY37" s="418"/>
      <c r="RTZ37" s="420"/>
      <c r="RUA37" s="421"/>
      <c r="RUB37" s="422"/>
      <c r="RUC37" s="423"/>
      <c r="RUD37" s="419"/>
      <c r="RUE37" s="419"/>
      <c r="RUF37" s="418"/>
      <c r="RUG37" s="420"/>
      <c r="RUH37" s="421"/>
      <c r="RUI37" s="422"/>
      <c r="RUJ37" s="423"/>
      <c r="RUK37" s="419"/>
      <c r="RUL37" s="419"/>
      <c r="RUM37" s="418"/>
      <c r="RUN37" s="420"/>
      <c r="RUO37" s="421"/>
      <c r="RUP37" s="422"/>
      <c r="RUQ37" s="423"/>
      <c r="RUR37" s="419"/>
      <c r="RUS37" s="419"/>
      <c r="RUT37" s="418"/>
      <c r="RUU37" s="420"/>
      <c r="RUV37" s="421"/>
      <c r="RUW37" s="422"/>
      <c r="RUX37" s="423"/>
      <c r="RUY37" s="419"/>
      <c r="RUZ37" s="419"/>
      <c r="RVA37" s="418"/>
      <c r="RVB37" s="420"/>
      <c r="RVC37" s="421"/>
      <c r="RVD37" s="422"/>
      <c r="RVE37" s="423"/>
      <c r="RVF37" s="419"/>
      <c r="RVG37" s="419"/>
      <c r="RVH37" s="418"/>
      <c r="RVI37" s="420"/>
      <c r="RVJ37" s="421"/>
      <c r="RVK37" s="422"/>
      <c r="RVL37" s="423"/>
      <c r="RVM37" s="419"/>
      <c r="RVN37" s="419"/>
      <c r="RVO37" s="418"/>
      <c r="RVP37" s="420"/>
      <c r="RVQ37" s="421"/>
      <c r="RVR37" s="422"/>
      <c r="RVS37" s="423"/>
      <c r="RVT37" s="419"/>
      <c r="RVU37" s="419"/>
      <c r="RVV37" s="418"/>
      <c r="RVW37" s="420"/>
      <c r="RVX37" s="421"/>
      <c r="RVY37" s="422"/>
      <c r="RVZ37" s="423"/>
      <c r="RWA37" s="419"/>
      <c r="RWB37" s="419"/>
      <c r="RWC37" s="418"/>
      <c r="RWD37" s="420"/>
      <c r="RWE37" s="421"/>
      <c r="RWF37" s="422"/>
      <c r="RWG37" s="423"/>
      <c r="RWH37" s="419"/>
      <c r="RWI37" s="419"/>
      <c r="RWJ37" s="418"/>
      <c r="RWK37" s="420"/>
      <c r="RWL37" s="421"/>
      <c r="RWM37" s="422"/>
      <c r="RWN37" s="423"/>
      <c r="RWO37" s="419"/>
      <c r="RWP37" s="419"/>
      <c r="RWQ37" s="418"/>
      <c r="RWR37" s="420"/>
      <c r="RWS37" s="421"/>
      <c r="RWT37" s="422"/>
      <c r="RWU37" s="423"/>
      <c r="RWV37" s="419"/>
      <c r="RWW37" s="419"/>
      <c r="RWX37" s="418"/>
      <c r="RWY37" s="420"/>
      <c r="RWZ37" s="421"/>
      <c r="RXA37" s="422"/>
      <c r="RXB37" s="423"/>
      <c r="RXC37" s="419"/>
      <c r="RXD37" s="419"/>
      <c r="RXE37" s="418"/>
      <c r="RXF37" s="420"/>
      <c r="RXG37" s="421"/>
      <c r="RXH37" s="422"/>
      <c r="RXI37" s="423"/>
      <c r="RXJ37" s="419"/>
      <c r="RXK37" s="419"/>
      <c r="RXL37" s="418"/>
      <c r="RXM37" s="420"/>
      <c r="RXN37" s="421"/>
      <c r="RXO37" s="422"/>
      <c r="RXP37" s="423"/>
      <c r="RXQ37" s="419"/>
      <c r="RXR37" s="419"/>
      <c r="RXS37" s="418"/>
      <c r="RXT37" s="420"/>
      <c r="RXU37" s="421"/>
      <c r="RXV37" s="422"/>
      <c r="RXW37" s="423"/>
      <c r="RXX37" s="419"/>
      <c r="RXY37" s="419"/>
      <c r="RXZ37" s="418"/>
      <c r="RYA37" s="420"/>
      <c r="RYB37" s="421"/>
      <c r="RYC37" s="422"/>
      <c r="RYD37" s="423"/>
      <c r="RYE37" s="419"/>
      <c r="RYF37" s="419"/>
      <c r="RYG37" s="418"/>
      <c r="RYH37" s="420"/>
      <c r="RYI37" s="421"/>
      <c r="RYJ37" s="422"/>
      <c r="RYK37" s="423"/>
      <c r="RYL37" s="419"/>
      <c r="RYM37" s="419"/>
      <c r="RYN37" s="418"/>
      <c r="RYO37" s="420"/>
      <c r="RYP37" s="421"/>
      <c r="RYQ37" s="422"/>
      <c r="RYR37" s="423"/>
      <c r="RYS37" s="419"/>
      <c r="RYT37" s="419"/>
      <c r="RYU37" s="418"/>
      <c r="RYV37" s="420"/>
      <c r="RYW37" s="421"/>
      <c r="RYX37" s="422"/>
      <c r="RYY37" s="423"/>
      <c r="RYZ37" s="419"/>
      <c r="RZA37" s="419"/>
      <c r="RZB37" s="418"/>
      <c r="RZC37" s="420"/>
      <c r="RZD37" s="421"/>
      <c r="RZE37" s="422"/>
      <c r="RZF37" s="423"/>
      <c r="RZG37" s="419"/>
      <c r="RZH37" s="419"/>
      <c r="RZI37" s="418"/>
      <c r="RZJ37" s="420"/>
      <c r="RZK37" s="421"/>
      <c r="RZL37" s="422"/>
      <c r="RZM37" s="423"/>
      <c r="RZN37" s="419"/>
      <c r="RZO37" s="419"/>
      <c r="RZP37" s="418"/>
      <c r="RZQ37" s="420"/>
      <c r="RZR37" s="421"/>
      <c r="RZS37" s="422"/>
      <c r="RZT37" s="423"/>
      <c r="RZU37" s="419"/>
      <c r="RZV37" s="419"/>
      <c r="RZW37" s="418"/>
      <c r="RZX37" s="420"/>
      <c r="RZY37" s="421"/>
      <c r="RZZ37" s="422"/>
      <c r="SAA37" s="423"/>
      <c r="SAB37" s="419"/>
      <c r="SAC37" s="419"/>
      <c r="SAD37" s="418"/>
      <c r="SAE37" s="420"/>
      <c r="SAF37" s="421"/>
      <c r="SAG37" s="422"/>
      <c r="SAH37" s="423"/>
      <c r="SAI37" s="419"/>
      <c r="SAJ37" s="419"/>
      <c r="SAK37" s="418"/>
      <c r="SAL37" s="420"/>
      <c r="SAM37" s="421"/>
      <c r="SAN37" s="422"/>
      <c r="SAO37" s="423"/>
      <c r="SAP37" s="419"/>
      <c r="SAQ37" s="419"/>
      <c r="SAR37" s="418"/>
      <c r="SAS37" s="420"/>
      <c r="SAT37" s="421"/>
      <c r="SAU37" s="422"/>
      <c r="SAV37" s="423"/>
      <c r="SAW37" s="419"/>
      <c r="SAX37" s="419"/>
      <c r="SAY37" s="418"/>
      <c r="SAZ37" s="420"/>
      <c r="SBA37" s="421"/>
      <c r="SBB37" s="422"/>
      <c r="SBC37" s="423"/>
      <c r="SBD37" s="419"/>
      <c r="SBE37" s="419"/>
      <c r="SBF37" s="418"/>
      <c r="SBG37" s="420"/>
      <c r="SBH37" s="421"/>
      <c r="SBI37" s="422"/>
      <c r="SBJ37" s="423"/>
      <c r="SBK37" s="419"/>
      <c r="SBL37" s="419"/>
      <c r="SBM37" s="418"/>
      <c r="SBN37" s="420"/>
      <c r="SBO37" s="421"/>
      <c r="SBP37" s="422"/>
      <c r="SBQ37" s="423"/>
      <c r="SBR37" s="419"/>
      <c r="SBS37" s="419"/>
      <c r="SBT37" s="418"/>
      <c r="SBU37" s="420"/>
      <c r="SBV37" s="421"/>
      <c r="SBW37" s="422"/>
      <c r="SBX37" s="423"/>
      <c r="SBY37" s="419"/>
      <c r="SBZ37" s="419"/>
      <c r="SCA37" s="418"/>
      <c r="SCB37" s="420"/>
      <c r="SCC37" s="421"/>
      <c r="SCD37" s="422"/>
      <c r="SCE37" s="423"/>
      <c r="SCF37" s="419"/>
      <c r="SCG37" s="419"/>
      <c r="SCH37" s="418"/>
      <c r="SCI37" s="420"/>
      <c r="SCJ37" s="421"/>
      <c r="SCK37" s="422"/>
      <c r="SCL37" s="423"/>
      <c r="SCM37" s="419"/>
      <c r="SCN37" s="419"/>
      <c r="SCO37" s="418"/>
      <c r="SCP37" s="420"/>
      <c r="SCQ37" s="421"/>
      <c r="SCR37" s="422"/>
      <c r="SCS37" s="423"/>
      <c r="SCT37" s="419"/>
      <c r="SCU37" s="419"/>
      <c r="SCV37" s="418"/>
      <c r="SCW37" s="420"/>
      <c r="SCX37" s="421"/>
      <c r="SCY37" s="422"/>
      <c r="SCZ37" s="423"/>
      <c r="SDA37" s="419"/>
      <c r="SDB37" s="419"/>
      <c r="SDC37" s="418"/>
      <c r="SDD37" s="420"/>
      <c r="SDE37" s="421"/>
      <c r="SDF37" s="422"/>
      <c r="SDG37" s="423"/>
      <c r="SDH37" s="419"/>
      <c r="SDI37" s="419"/>
      <c r="SDJ37" s="418"/>
      <c r="SDK37" s="420"/>
      <c r="SDL37" s="421"/>
      <c r="SDM37" s="422"/>
      <c r="SDN37" s="423"/>
      <c r="SDO37" s="419"/>
      <c r="SDP37" s="419"/>
      <c r="SDQ37" s="418"/>
      <c r="SDR37" s="420"/>
      <c r="SDS37" s="421"/>
      <c r="SDT37" s="422"/>
      <c r="SDU37" s="423"/>
      <c r="SDV37" s="419"/>
      <c r="SDW37" s="419"/>
      <c r="SDX37" s="418"/>
      <c r="SDY37" s="420"/>
      <c r="SDZ37" s="421"/>
      <c r="SEA37" s="422"/>
      <c r="SEB37" s="423"/>
      <c r="SEC37" s="419"/>
      <c r="SED37" s="419"/>
      <c r="SEE37" s="418"/>
      <c r="SEF37" s="420"/>
      <c r="SEG37" s="421"/>
      <c r="SEH37" s="422"/>
      <c r="SEI37" s="423"/>
      <c r="SEJ37" s="419"/>
      <c r="SEK37" s="419"/>
      <c r="SEL37" s="418"/>
      <c r="SEM37" s="420"/>
      <c r="SEN37" s="421"/>
      <c r="SEO37" s="422"/>
      <c r="SEP37" s="423"/>
      <c r="SEQ37" s="419"/>
      <c r="SER37" s="419"/>
      <c r="SES37" s="418"/>
      <c r="SET37" s="420"/>
      <c r="SEU37" s="421"/>
      <c r="SEV37" s="422"/>
      <c r="SEW37" s="423"/>
      <c r="SEX37" s="419"/>
      <c r="SEY37" s="419"/>
      <c r="SEZ37" s="418"/>
      <c r="SFA37" s="420"/>
      <c r="SFB37" s="421"/>
      <c r="SFC37" s="422"/>
      <c r="SFD37" s="423"/>
      <c r="SFE37" s="419"/>
      <c r="SFF37" s="419"/>
      <c r="SFG37" s="418"/>
      <c r="SFH37" s="420"/>
      <c r="SFI37" s="421"/>
      <c r="SFJ37" s="422"/>
      <c r="SFK37" s="423"/>
      <c r="SFL37" s="419"/>
      <c r="SFM37" s="419"/>
      <c r="SFN37" s="418"/>
      <c r="SFO37" s="420"/>
      <c r="SFP37" s="421"/>
      <c r="SFQ37" s="422"/>
      <c r="SFR37" s="423"/>
      <c r="SFS37" s="419"/>
      <c r="SFT37" s="419"/>
      <c r="SFU37" s="418"/>
      <c r="SFV37" s="420"/>
      <c r="SFW37" s="421"/>
      <c r="SFX37" s="422"/>
      <c r="SFY37" s="423"/>
      <c r="SFZ37" s="419"/>
      <c r="SGA37" s="419"/>
      <c r="SGB37" s="418"/>
      <c r="SGC37" s="420"/>
      <c r="SGD37" s="421"/>
      <c r="SGE37" s="422"/>
      <c r="SGF37" s="423"/>
      <c r="SGG37" s="419"/>
      <c r="SGH37" s="419"/>
      <c r="SGI37" s="418"/>
      <c r="SGJ37" s="420"/>
      <c r="SGK37" s="421"/>
      <c r="SGL37" s="422"/>
      <c r="SGM37" s="423"/>
      <c r="SGN37" s="419"/>
      <c r="SGO37" s="419"/>
      <c r="SGP37" s="418"/>
      <c r="SGQ37" s="420"/>
      <c r="SGR37" s="421"/>
      <c r="SGS37" s="422"/>
      <c r="SGT37" s="423"/>
      <c r="SGU37" s="419"/>
      <c r="SGV37" s="419"/>
      <c r="SGW37" s="418"/>
      <c r="SGX37" s="420"/>
      <c r="SGY37" s="421"/>
      <c r="SGZ37" s="422"/>
      <c r="SHA37" s="423"/>
      <c r="SHB37" s="419"/>
      <c r="SHC37" s="419"/>
      <c r="SHD37" s="418"/>
      <c r="SHE37" s="420"/>
      <c r="SHF37" s="421"/>
      <c r="SHG37" s="422"/>
      <c r="SHH37" s="423"/>
      <c r="SHI37" s="419"/>
      <c r="SHJ37" s="419"/>
      <c r="SHK37" s="418"/>
      <c r="SHL37" s="420"/>
      <c r="SHM37" s="421"/>
      <c r="SHN37" s="422"/>
      <c r="SHO37" s="423"/>
      <c r="SHP37" s="419"/>
      <c r="SHQ37" s="419"/>
      <c r="SHR37" s="418"/>
      <c r="SHS37" s="420"/>
      <c r="SHT37" s="421"/>
      <c r="SHU37" s="422"/>
      <c r="SHV37" s="423"/>
      <c r="SHW37" s="419"/>
      <c r="SHX37" s="419"/>
      <c r="SHY37" s="418"/>
      <c r="SHZ37" s="420"/>
      <c r="SIA37" s="421"/>
      <c r="SIB37" s="422"/>
      <c r="SIC37" s="423"/>
      <c r="SID37" s="419"/>
      <c r="SIE37" s="419"/>
      <c r="SIF37" s="418"/>
      <c r="SIG37" s="420"/>
      <c r="SIH37" s="421"/>
      <c r="SII37" s="422"/>
      <c r="SIJ37" s="423"/>
      <c r="SIK37" s="419"/>
      <c r="SIL37" s="419"/>
      <c r="SIM37" s="418"/>
      <c r="SIN37" s="420"/>
      <c r="SIO37" s="421"/>
      <c r="SIP37" s="422"/>
      <c r="SIQ37" s="423"/>
      <c r="SIR37" s="419"/>
      <c r="SIS37" s="419"/>
      <c r="SIT37" s="418"/>
      <c r="SIU37" s="420"/>
      <c r="SIV37" s="421"/>
      <c r="SIW37" s="422"/>
      <c r="SIX37" s="423"/>
      <c r="SIY37" s="419"/>
      <c r="SIZ37" s="419"/>
      <c r="SJA37" s="418"/>
      <c r="SJB37" s="420"/>
      <c r="SJC37" s="421"/>
      <c r="SJD37" s="422"/>
      <c r="SJE37" s="423"/>
      <c r="SJF37" s="419"/>
      <c r="SJG37" s="419"/>
      <c r="SJH37" s="418"/>
      <c r="SJI37" s="420"/>
      <c r="SJJ37" s="421"/>
      <c r="SJK37" s="422"/>
      <c r="SJL37" s="423"/>
      <c r="SJM37" s="419"/>
      <c r="SJN37" s="419"/>
      <c r="SJO37" s="418"/>
      <c r="SJP37" s="420"/>
      <c r="SJQ37" s="421"/>
      <c r="SJR37" s="422"/>
      <c r="SJS37" s="423"/>
      <c r="SJT37" s="419"/>
      <c r="SJU37" s="419"/>
      <c r="SJV37" s="418"/>
      <c r="SJW37" s="420"/>
      <c r="SJX37" s="421"/>
      <c r="SJY37" s="422"/>
      <c r="SJZ37" s="423"/>
      <c r="SKA37" s="419"/>
      <c r="SKB37" s="419"/>
      <c r="SKC37" s="418"/>
      <c r="SKD37" s="420"/>
      <c r="SKE37" s="421"/>
      <c r="SKF37" s="422"/>
      <c r="SKG37" s="423"/>
      <c r="SKH37" s="419"/>
      <c r="SKI37" s="419"/>
      <c r="SKJ37" s="418"/>
      <c r="SKK37" s="420"/>
      <c r="SKL37" s="421"/>
      <c r="SKM37" s="422"/>
      <c r="SKN37" s="423"/>
      <c r="SKO37" s="419"/>
      <c r="SKP37" s="419"/>
      <c r="SKQ37" s="418"/>
      <c r="SKR37" s="420"/>
      <c r="SKS37" s="421"/>
      <c r="SKT37" s="422"/>
      <c r="SKU37" s="423"/>
      <c r="SKV37" s="419"/>
      <c r="SKW37" s="419"/>
      <c r="SKX37" s="418"/>
      <c r="SKY37" s="420"/>
      <c r="SKZ37" s="421"/>
      <c r="SLA37" s="422"/>
      <c r="SLB37" s="423"/>
      <c r="SLC37" s="419"/>
      <c r="SLD37" s="419"/>
      <c r="SLE37" s="418"/>
      <c r="SLF37" s="420"/>
      <c r="SLG37" s="421"/>
      <c r="SLH37" s="422"/>
      <c r="SLI37" s="423"/>
      <c r="SLJ37" s="419"/>
      <c r="SLK37" s="419"/>
      <c r="SLL37" s="418"/>
      <c r="SLM37" s="420"/>
      <c r="SLN37" s="421"/>
      <c r="SLO37" s="422"/>
      <c r="SLP37" s="423"/>
      <c r="SLQ37" s="419"/>
      <c r="SLR37" s="419"/>
      <c r="SLS37" s="418"/>
      <c r="SLT37" s="420"/>
      <c r="SLU37" s="421"/>
      <c r="SLV37" s="422"/>
      <c r="SLW37" s="423"/>
      <c r="SLX37" s="419"/>
      <c r="SLY37" s="419"/>
      <c r="SLZ37" s="418"/>
      <c r="SMA37" s="420"/>
      <c r="SMB37" s="421"/>
      <c r="SMC37" s="422"/>
      <c r="SMD37" s="423"/>
      <c r="SME37" s="419"/>
      <c r="SMF37" s="419"/>
      <c r="SMG37" s="418"/>
      <c r="SMH37" s="420"/>
      <c r="SMI37" s="421"/>
      <c r="SMJ37" s="422"/>
      <c r="SMK37" s="423"/>
      <c r="SML37" s="419"/>
      <c r="SMM37" s="419"/>
      <c r="SMN37" s="418"/>
      <c r="SMO37" s="420"/>
      <c r="SMP37" s="421"/>
      <c r="SMQ37" s="422"/>
      <c r="SMR37" s="423"/>
      <c r="SMS37" s="419"/>
      <c r="SMT37" s="419"/>
      <c r="SMU37" s="418"/>
      <c r="SMV37" s="420"/>
      <c r="SMW37" s="421"/>
      <c r="SMX37" s="422"/>
      <c r="SMY37" s="423"/>
      <c r="SMZ37" s="419"/>
      <c r="SNA37" s="419"/>
      <c r="SNB37" s="418"/>
      <c r="SNC37" s="420"/>
      <c r="SND37" s="421"/>
      <c r="SNE37" s="422"/>
      <c r="SNF37" s="423"/>
      <c r="SNG37" s="419"/>
      <c r="SNH37" s="419"/>
      <c r="SNI37" s="418"/>
      <c r="SNJ37" s="420"/>
      <c r="SNK37" s="421"/>
      <c r="SNL37" s="422"/>
      <c r="SNM37" s="423"/>
      <c r="SNN37" s="419"/>
      <c r="SNO37" s="419"/>
      <c r="SNP37" s="418"/>
      <c r="SNQ37" s="420"/>
      <c r="SNR37" s="421"/>
      <c r="SNS37" s="422"/>
      <c r="SNT37" s="423"/>
      <c r="SNU37" s="419"/>
      <c r="SNV37" s="419"/>
      <c r="SNW37" s="418"/>
      <c r="SNX37" s="420"/>
      <c r="SNY37" s="421"/>
      <c r="SNZ37" s="422"/>
      <c r="SOA37" s="423"/>
      <c r="SOB37" s="419"/>
      <c r="SOC37" s="419"/>
      <c r="SOD37" s="418"/>
      <c r="SOE37" s="420"/>
      <c r="SOF37" s="421"/>
      <c r="SOG37" s="422"/>
      <c r="SOH37" s="423"/>
      <c r="SOI37" s="419"/>
      <c r="SOJ37" s="419"/>
      <c r="SOK37" s="418"/>
      <c r="SOL37" s="420"/>
      <c r="SOM37" s="421"/>
      <c r="SON37" s="422"/>
      <c r="SOO37" s="423"/>
      <c r="SOP37" s="419"/>
      <c r="SOQ37" s="419"/>
      <c r="SOR37" s="418"/>
      <c r="SOS37" s="420"/>
      <c r="SOT37" s="421"/>
      <c r="SOU37" s="422"/>
      <c r="SOV37" s="423"/>
      <c r="SOW37" s="419"/>
      <c r="SOX37" s="419"/>
      <c r="SOY37" s="418"/>
      <c r="SOZ37" s="420"/>
      <c r="SPA37" s="421"/>
      <c r="SPB37" s="422"/>
      <c r="SPC37" s="423"/>
      <c r="SPD37" s="419"/>
      <c r="SPE37" s="419"/>
      <c r="SPF37" s="418"/>
      <c r="SPG37" s="420"/>
      <c r="SPH37" s="421"/>
      <c r="SPI37" s="422"/>
      <c r="SPJ37" s="423"/>
      <c r="SPK37" s="419"/>
      <c r="SPL37" s="419"/>
      <c r="SPM37" s="418"/>
      <c r="SPN37" s="420"/>
      <c r="SPO37" s="421"/>
      <c r="SPP37" s="422"/>
      <c r="SPQ37" s="423"/>
      <c r="SPR37" s="419"/>
      <c r="SPS37" s="419"/>
      <c r="SPT37" s="418"/>
      <c r="SPU37" s="420"/>
      <c r="SPV37" s="421"/>
      <c r="SPW37" s="422"/>
      <c r="SPX37" s="423"/>
      <c r="SPY37" s="419"/>
      <c r="SPZ37" s="419"/>
      <c r="SQA37" s="418"/>
      <c r="SQB37" s="420"/>
      <c r="SQC37" s="421"/>
      <c r="SQD37" s="422"/>
      <c r="SQE37" s="423"/>
      <c r="SQF37" s="419"/>
      <c r="SQG37" s="419"/>
      <c r="SQH37" s="418"/>
      <c r="SQI37" s="420"/>
      <c r="SQJ37" s="421"/>
      <c r="SQK37" s="422"/>
      <c r="SQL37" s="423"/>
      <c r="SQM37" s="419"/>
      <c r="SQN37" s="419"/>
      <c r="SQO37" s="418"/>
      <c r="SQP37" s="420"/>
      <c r="SQQ37" s="421"/>
      <c r="SQR37" s="422"/>
      <c r="SQS37" s="423"/>
      <c r="SQT37" s="419"/>
      <c r="SQU37" s="419"/>
      <c r="SQV37" s="418"/>
      <c r="SQW37" s="420"/>
      <c r="SQX37" s="421"/>
      <c r="SQY37" s="422"/>
      <c r="SQZ37" s="423"/>
      <c r="SRA37" s="419"/>
      <c r="SRB37" s="419"/>
      <c r="SRC37" s="418"/>
      <c r="SRD37" s="420"/>
      <c r="SRE37" s="421"/>
      <c r="SRF37" s="422"/>
      <c r="SRG37" s="423"/>
      <c r="SRH37" s="419"/>
      <c r="SRI37" s="419"/>
      <c r="SRJ37" s="418"/>
      <c r="SRK37" s="420"/>
      <c r="SRL37" s="421"/>
      <c r="SRM37" s="422"/>
      <c r="SRN37" s="423"/>
      <c r="SRO37" s="419"/>
      <c r="SRP37" s="419"/>
      <c r="SRQ37" s="418"/>
      <c r="SRR37" s="420"/>
      <c r="SRS37" s="421"/>
      <c r="SRT37" s="422"/>
      <c r="SRU37" s="423"/>
      <c r="SRV37" s="419"/>
      <c r="SRW37" s="419"/>
      <c r="SRX37" s="418"/>
      <c r="SRY37" s="420"/>
      <c r="SRZ37" s="421"/>
      <c r="SSA37" s="422"/>
      <c r="SSB37" s="423"/>
      <c r="SSC37" s="419"/>
      <c r="SSD37" s="419"/>
      <c r="SSE37" s="418"/>
      <c r="SSF37" s="420"/>
      <c r="SSG37" s="421"/>
      <c r="SSH37" s="422"/>
      <c r="SSI37" s="423"/>
      <c r="SSJ37" s="419"/>
      <c r="SSK37" s="419"/>
      <c r="SSL37" s="418"/>
      <c r="SSM37" s="420"/>
      <c r="SSN37" s="421"/>
      <c r="SSO37" s="422"/>
      <c r="SSP37" s="423"/>
      <c r="SSQ37" s="419"/>
      <c r="SSR37" s="419"/>
      <c r="SSS37" s="418"/>
      <c r="SST37" s="420"/>
      <c r="SSU37" s="421"/>
      <c r="SSV37" s="422"/>
      <c r="SSW37" s="423"/>
      <c r="SSX37" s="419"/>
      <c r="SSY37" s="419"/>
      <c r="SSZ37" s="418"/>
      <c r="STA37" s="420"/>
      <c r="STB37" s="421"/>
      <c r="STC37" s="422"/>
      <c r="STD37" s="423"/>
      <c r="STE37" s="419"/>
      <c r="STF37" s="419"/>
      <c r="STG37" s="418"/>
      <c r="STH37" s="420"/>
      <c r="STI37" s="421"/>
      <c r="STJ37" s="422"/>
      <c r="STK37" s="423"/>
      <c r="STL37" s="419"/>
      <c r="STM37" s="419"/>
      <c r="STN37" s="418"/>
      <c r="STO37" s="420"/>
      <c r="STP37" s="421"/>
      <c r="STQ37" s="422"/>
      <c r="STR37" s="423"/>
      <c r="STS37" s="419"/>
      <c r="STT37" s="419"/>
      <c r="STU37" s="418"/>
      <c r="STV37" s="420"/>
      <c r="STW37" s="421"/>
      <c r="STX37" s="422"/>
      <c r="STY37" s="423"/>
      <c r="STZ37" s="419"/>
      <c r="SUA37" s="419"/>
      <c r="SUB37" s="418"/>
      <c r="SUC37" s="420"/>
      <c r="SUD37" s="421"/>
      <c r="SUE37" s="422"/>
      <c r="SUF37" s="423"/>
      <c r="SUG37" s="419"/>
      <c r="SUH37" s="419"/>
      <c r="SUI37" s="418"/>
      <c r="SUJ37" s="420"/>
      <c r="SUK37" s="421"/>
      <c r="SUL37" s="422"/>
      <c r="SUM37" s="423"/>
      <c r="SUN37" s="419"/>
      <c r="SUO37" s="419"/>
      <c r="SUP37" s="418"/>
      <c r="SUQ37" s="420"/>
      <c r="SUR37" s="421"/>
      <c r="SUS37" s="422"/>
      <c r="SUT37" s="423"/>
      <c r="SUU37" s="419"/>
      <c r="SUV37" s="419"/>
      <c r="SUW37" s="418"/>
      <c r="SUX37" s="420"/>
      <c r="SUY37" s="421"/>
      <c r="SUZ37" s="422"/>
      <c r="SVA37" s="423"/>
      <c r="SVB37" s="419"/>
      <c r="SVC37" s="419"/>
      <c r="SVD37" s="418"/>
      <c r="SVE37" s="420"/>
      <c r="SVF37" s="421"/>
      <c r="SVG37" s="422"/>
      <c r="SVH37" s="423"/>
      <c r="SVI37" s="419"/>
      <c r="SVJ37" s="419"/>
      <c r="SVK37" s="418"/>
      <c r="SVL37" s="420"/>
      <c r="SVM37" s="421"/>
      <c r="SVN37" s="422"/>
      <c r="SVO37" s="423"/>
      <c r="SVP37" s="419"/>
      <c r="SVQ37" s="419"/>
      <c r="SVR37" s="418"/>
      <c r="SVS37" s="420"/>
      <c r="SVT37" s="421"/>
      <c r="SVU37" s="422"/>
      <c r="SVV37" s="423"/>
      <c r="SVW37" s="419"/>
      <c r="SVX37" s="419"/>
      <c r="SVY37" s="418"/>
      <c r="SVZ37" s="420"/>
      <c r="SWA37" s="421"/>
      <c r="SWB37" s="422"/>
      <c r="SWC37" s="423"/>
      <c r="SWD37" s="419"/>
      <c r="SWE37" s="419"/>
      <c r="SWF37" s="418"/>
      <c r="SWG37" s="420"/>
      <c r="SWH37" s="421"/>
      <c r="SWI37" s="422"/>
      <c r="SWJ37" s="423"/>
      <c r="SWK37" s="419"/>
      <c r="SWL37" s="419"/>
      <c r="SWM37" s="418"/>
      <c r="SWN37" s="420"/>
      <c r="SWO37" s="421"/>
      <c r="SWP37" s="422"/>
      <c r="SWQ37" s="423"/>
      <c r="SWR37" s="419"/>
      <c r="SWS37" s="419"/>
      <c r="SWT37" s="418"/>
      <c r="SWU37" s="420"/>
      <c r="SWV37" s="421"/>
      <c r="SWW37" s="422"/>
      <c r="SWX37" s="423"/>
      <c r="SWY37" s="419"/>
      <c r="SWZ37" s="419"/>
      <c r="SXA37" s="418"/>
      <c r="SXB37" s="420"/>
      <c r="SXC37" s="421"/>
      <c r="SXD37" s="422"/>
      <c r="SXE37" s="423"/>
      <c r="SXF37" s="419"/>
      <c r="SXG37" s="419"/>
      <c r="SXH37" s="418"/>
      <c r="SXI37" s="420"/>
      <c r="SXJ37" s="421"/>
      <c r="SXK37" s="422"/>
      <c r="SXL37" s="423"/>
      <c r="SXM37" s="419"/>
      <c r="SXN37" s="419"/>
      <c r="SXO37" s="418"/>
      <c r="SXP37" s="420"/>
      <c r="SXQ37" s="421"/>
      <c r="SXR37" s="422"/>
      <c r="SXS37" s="423"/>
      <c r="SXT37" s="419"/>
      <c r="SXU37" s="419"/>
      <c r="SXV37" s="418"/>
      <c r="SXW37" s="420"/>
      <c r="SXX37" s="421"/>
      <c r="SXY37" s="422"/>
      <c r="SXZ37" s="423"/>
      <c r="SYA37" s="419"/>
      <c r="SYB37" s="419"/>
      <c r="SYC37" s="418"/>
      <c r="SYD37" s="420"/>
      <c r="SYE37" s="421"/>
      <c r="SYF37" s="422"/>
      <c r="SYG37" s="423"/>
      <c r="SYH37" s="419"/>
      <c r="SYI37" s="419"/>
      <c r="SYJ37" s="418"/>
      <c r="SYK37" s="420"/>
      <c r="SYL37" s="421"/>
      <c r="SYM37" s="422"/>
      <c r="SYN37" s="423"/>
      <c r="SYO37" s="419"/>
      <c r="SYP37" s="419"/>
      <c r="SYQ37" s="418"/>
      <c r="SYR37" s="420"/>
      <c r="SYS37" s="421"/>
      <c r="SYT37" s="422"/>
      <c r="SYU37" s="423"/>
      <c r="SYV37" s="419"/>
      <c r="SYW37" s="419"/>
      <c r="SYX37" s="418"/>
      <c r="SYY37" s="420"/>
      <c r="SYZ37" s="421"/>
      <c r="SZA37" s="422"/>
      <c r="SZB37" s="423"/>
      <c r="SZC37" s="419"/>
      <c r="SZD37" s="419"/>
      <c r="SZE37" s="418"/>
      <c r="SZF37" s="420"/>
      <c r="SZG37" s="421"/>
      <c r="SZH37" s="422"/>
      <c r="SZI37" s="423"/>
      <c r="SZJ37" s="419"/>
      <c r="SZK37" s="419"/>
      <c r="SZL37" s="418"/>
      <c r="SZM37" s="420"/>
      <c r="SZN37" s="421"/>
      <c r="SZO37" s="422"/>
      <c r="SZP37" s="423"/>
      <c r="SZQ37" s="419"/>
      <c r="SZR37" s="419"/>
      <c r="SZS37" s="418"/>
      <c r="SZT37" s="420"/>
      <c r="SZU37" s="421"/>
      <c r="SZV37" s="422"/>
      <c r="SZW37" s="423"/>
      <c r="SZX37" s="419"/>
      <c r="SZY37" s="419"/>
      <c r="SZZ37" s="418"/>
      <c r="TAA37" s="420"/>
      <c r="TAB37" s="421"/>
      <c r="TAC37" s="422"/>
      <c r="TAD37" s="423"/>
      <c r="TAE37" s="419"/>
      <c r="TAF37" s="419"/>
      <c r="TAG37" s="418"/>
      <c r="TAH37" s="420"/>
      <c r="TAI37" s="421"/>
      <c r="TAJ37" s="422"/>
      <c r="TAK37" s="423"/>
      <c r="TAL37" s="419"/>
      <c r="TAM37" s="419"/>
      <c r="TAN37" s="418"/>
      <c r="TAO37" s="420"/>
      <c r="TAP37" s="421"/>
      <c r="TAQ37" s="422"/>
      <c r="TAR37" s="423"/>
      <c r="TAS37" s="419"/>
      <c r="TAT37" s="419"/>
      <c r="TAU37" s="418"/>
      <c r="TAV37" s="420"/>
      <c r="TAW37" s="421"/>
      <c r="TAX37" s="422"/>
      <c r="TAY37" s="423"/>
      <c r="TAZ37" s="419"/>
      <c r="TBA37" s="419"/>
      <c r="TBB37" s="418"/>
      <c r="TBC37" s="420"/>
      <c r="TBD37" s="421"/>
      <c r="TBE37" s="422"/>
      <c r="TBF37" s="423"/>
      <c r="TBG37" s="419"/>
      <c r="TBH37" s="419"/>
      <c r="TBI37" s="418"/>
      <c r="TBJ37" s="420"/>
      <c r="TBK37" s="421"/>
      <c r="TBL37" s="422"/>
      <c r="TBM37" s="423"/>
      <c r="TBN37" s="419"/>
      <c r="TBO37" s="419"/>
      <c r="TBP37" s="418"/>
      <c r="TBQ37" s="420"/>
      <c r="TBR37" s="421"/>
      <c r="TBS37" s="422"/>
      <c r="TBT37" s="423"/>
      <c r="TBU37" s="419"/>
      <c r="TBV37" s="419"/>
      <c r="TBW37" s="418"/>
      <c r="TBX37" s="420"/>
      <c r="TBY37" s="421"/>
      <c r="TBZ37" s="422"/>
      <c r="TCA37" s="423"/>
      <c r="TCB37" s="419"/>
      <c r="TCC37" s="419"/>
      <c r="TCD37" s="418"/>
      <c r="TCE37" s="420"/>
      <c r="TCF37" s="421"/>
      <c r="TCG37" s="422"/>
      <c r="TCH37" s="423"/>
      <c r="TCI37" s="419"/>
      <c r="TCJ37" s="419"/>
      <c r="TCK37" s="418"/>
      <c r="TCL37" s="420"/>
      <c r="TCM37" s="421"/>
      <c r="TCN37" s="422"/>
      <c r="TCO37" s="423"/>
      <c r="TCP37" s="419"/>
      <c r="TCQ37" s="419"/>
      <c r="TCR37" s="418"/>
      <c r="TCS37" s="420"/>
      <c r="TCT37" s="421"/>
      <c r="TCU37" s="422"/>
      <c r="TCV37" s="423"/>
      <c r="TCW37" s="419"/>
      <c r="TCX37" s="419"/>
      <c r="TCY37" s="418"/>
      <c r="TCZ37" s="420"/>
      <c r="TDA37" s="421"/>
      <c r="TDB37" s="422"/>
      <c r="TDC37" s="423"/>
      <c r="TDD37" s="419"/>
      <c r="TDE37" s="419"/>
      <c r="TDF37" s="418"/>
      <c r="TDG37" s="420"/>
      <c r="TDH37" s="421"/>
      <c r="TDI37" s="422"/>
      <c r="TDJ37" s="423"/>
      <c r="TDK37" s="419"/>
      <c r="TDL37" s="419"/>
      <c r="TDM37" s="418"/>
      <c r="TDN37" s="420"/>
      <c r="TDO37" s="421"/>
      <c r="TDP37" s="422"/>
      <c r="TDQ37" s="423"/>
      <c r="TDR37" s="419"/>
      <c r="TDS37" s="419"/>
      <c r="TDT37" s="418"/>
      <c r="TDU37" s="420"/>
      <c r="TDV37" s="421"/>
      <c r="TDW37" s="422"/>
      <c r="TDX37" s="423"/>
      <c r="TDY37" s="419"/>
      <c r="TDZ37" s="419"/>
      <c r="TEA37" s="418"/>
      <c r="TEB37" s="420"/>
      <c r="TEC37" s="421"/>
      <c r="TED37" s="422"/>
      <c r="TEE37" s="423"/>
      <c r="TEF37" s="419"/>
      <c r="TEG37" s="419"/>
      <c r="TEH37" s="418"/>
      <c r="TEI37" s="420"/>
      <c r="TEJ37" s="421"/>
      <c r="TEK37" s="422"/>
      <c r="TEL37" s="423"/>
      <c r="TEM37" s="419"/>
      <c r="TEN37" s="419"/>
      <c r="TEO37" s="418"/>
      <c r="TEP37" s="420"/>
      <c r="TEQ37" s="421"/>
      <c r="TER37" s="422"/>
      <c r="TES37" s="423"/>
      <c r="TET37" s="419"/>
      <c r="TEU37" s="419"/>
      <c r="TEV37" s="418"/>
      <c r="TEW37" s="420"/>
      <c r="TEX37" s="421"/>
      <c r="TEY37" s="422"/>
      <c r="TEZ37" s="423"/>
      <c r="TFA37" s="419"/>
      <c r="TFB37" s="419"/>
      <c r="TFC37" s="418"/>
      <c r="TFD37" s="420"/>
      <c r="TFE37" s="421"/>
      <c r="TFF37" s="422"/>
      <c r="TFG37" s="423"/>
      <c r="TFH37" s="419"/>
      <c r="TFI37" s="419"/>
      <c r="TFJ37" s="418"/>
      <c r="TFK37" s="420"/>
      <c r="TFL37" s="421"/>
      <c r="TFM37" s="422"/>
      <c r="TFN37" s="423"/>
      <c r="TFO37" s="419"/>
      <c r="TFP37" s="419"/>
      <c r="TFQ37" s="418"/>
      <c r="TFR37" s="420"/>
      <c r="TFS37" s="421"/>
      <c r="TFT37" s="422"/>
      <c r="TFU37" s="423"/>
      <c r="TFV37" s="419"/>
      <c r="TFW37" s="419"/>
      <c r="TFX37" s="418"/>
      <c r="TFY37" s="420"/>
      <c r="TFZ37" s="421"/>
      <c r="TGA37" s="422"/>
      <c r="TGB37" s="423"/>
      <c r="TGC37" s="419"/>
      <c r="TGD37" s="419"/>
      <c r="TGE37" s="418"/>
      <c r="TGF37" s="420"/>
      <c r="TGG37" s="421"/>
      <c r="TGH37" s="422"/>
      <c r="TGI37" s="423"/>
      <c r="TGJ37" s="419"/>
      <c r="TGK37" s="419"/>
      <c r="TGL37" s="418"/>
      <c r="TGM37" s="420"/>
      <c r="TGN37" s="421"/>
      <c r="TGO37" s="422"/>
      <c r="TGP37" s="423"/>
      <c r="TGQ37" s="419"/>
      <c r="TGR37" s="419"/>
      <c r="TGS37" s="418"/>
      <c r="TGT37" s="420"/>
      <c r="TGU37" s="421"/>
      <c r="TGV37" s="422"/>
      <c r="TGW37" s="423"/>
      <c r="TGX37" s="419"/>
      <c r="TGY37" s="419"/>
      <c r="TGZ37" s="418"/>
      <c r="THA37" s="420"/>
      <c r="THB37" s="421"/>
      <c r="THC37" s="422"/>
      <c r="THD37" s="423"/>
      <c r="THE37" s="419"/>
      <c r="THF37" s="419"/>
      <c r="THG37" s="418"/>
      <c r="THH37" s="420"/>
      <c r="THI37" s="421"/>
      <c r="THJ37" s="422"/>
      <c r="THK37" s="423"/>
      <c r="THL37" s="419"/>
      <c r="THM37" s="419"/>
      <c r="THN37" s="418"/>
      <c r="THO37" s="420"/>
      <c r="THP37" s="421"/>
      <c r="THQ37" s="422"/>
      <c r="THR37" s="423"/>
      <c r="THS37" s="419"/>
      <c r="THT37" s="419"/>
      <c r="THU37" s="418"/>
      <c r="THV37" s="420"/>
      <c r="THW37" s="421"/>
      <c r="THX37" s="422"/>
      <c r="THY37" s="423"/>
      <c r="THZ37" s="419"/>
      <c r="TIA37" s="419"/>
      <c r="TIB37" s="418"/>
      <c r="TIC37" s="420"/>
      <c r="TID37" s="421"/>
      <c r="TIE37" s="422"/>
      <c r="TIF37" s="423"/>
      <c r="TIG37" s="419"/>
      <c r="TIH37" s="419"/>
      <c r="TII37" s="418"/>
      <c r="TIJ37" s="420"/>
      <c r="TIK37" s="421"/>
      <c r="TIL37" s="422"/>
      <c r="TIM37" s="423"/>
      <c r="TIN37" s="419"/>
      <c r="TIO37" s="419"/>
      <c r="TIP37" s="418"/>
      <c r="TIQ37" s="420"/>
      <c r="TIR37" s="421"/>
      <c r="TIS37" s="422"/>
      <c r="TIT37" s="423"/>
      <c r="TIU37" s="419"/>
      <c r="TIV37" s="419"/>
      <c r="TIW37" s="418"/>
      <c r="TIX37" s="420"/>
      <c r="TIY37" s="421"/>
      <c r="TIZ37" s="422"/>
      <c r="TJA37" s="423"/>
      <c r="TJB37" s="419"/>
      <c r="TJC37" s="419"/>
      <c r="TJD37" s="418"/>
      <c r="TJE37" s="420"/>
      <c r="TJF37" s="421"/>
      <c r="TJG37" s="422"/>
      <c r="TJH37" s="423"/>
      <c r="TJI37" s="419"/>
      <c r="TJJ37" s="419"/>
      <c r="TJK37" s="418"/>
      <c r="TJL37" s="420"/>
      <c r="TJM37" s="421"/>
      <c r="TJN37" s="422"/>
      <c r="TJO37" s="423"/>
      <c r="TJP37" s="419"/>
      <c r="TJQ37" s="419"/>
      <c r="TJR37" s="418"/>
      <c r="TJS37" s="420"/>
      <c r="TJT37" s="421"/>
      <c r="TJU37" s="422"/>
      <c r="TJV37" s="423"/>
      <c r="TJW37" s="419"/>
      <c r="TJX37" s="419"/>
      <c r="TJY37" s="418"/>
      <c r="TJZ37" s="420"/>
      <c r="TKA37" s="421"/>
      <c r="TKB37" s="422"/>
      <c r="TKC37" s="423"/>
      <c r="TKD37" s="419"/>
      <c r="TKE37" s="419"/>
      <c r="TKF37" s="418"/>
      <c r="TKG37" s="420"/>
      <c r="TKH37" s="421"/>
      <c r="TKI37" s="422"/>
      <c r="TKJ37" s="423"/>
      <c r="TKK37" s="419"/>
      <c r="TKL37" s="419"/>
      <c r="TKM37" s="418"/>
      <c r="TKN37" s="420"/>
      <c r="TKO37" s="421"/>
      <c r="TKP37" s="422"/>
      <c r="TKQ37" s="423"/>
      <c r="TKR37" s="419"/>
      <c r="TKS37" s="419"/>
      <c r="TKT37" s="418"/>
      <c r="TKU37" s="420"/>
      <c r="TKV37" s="421"/>
      <c r="TKW37" s="422"/>
      <c r="TKX37" s="423"/>
      <c r="TKY37" s="419"/>
      <c r="TKZ37" s="419"/>
      <c r="TLA37" s="418"/>
      <c r="TLB37" s="420"/>
      <c r="TLC37" s="421"/>
      <c r="TLD37" s="422"/>
      <c r="TLE37" s="423"/>
      <c r="TLF37" s="419"/>
      <c r="TLG37" s="419"/>
      <c r="TLH37" s="418"/>
      <c r="TLI37" s="420"/>
      <c r="TLJ37" s="421"/>
      <c r="TLK37" s="422"/>
      <c r="TLL37" s="423"/>
      <c r="TLM37" s="419"/>
      <c r="TLN37" s="419"/>
      <c r="TLO37" s="418"/>
      <c r="TLP37" s="420"/>
      <c r="TLQ37" s="421"/>
      <c r="TLR37" s="422"/>
      <c r="TLS37" s="423"/>
      <c r="TLT37" s="419"/>
      <c r="TLU37" s="419"/>
      <c r="TLV37" s="418"/>
      <c r="TLW37" s="420"/>
      <c r="TLX37" s="421"/>
      <c r="TLY37" s="422"/>
      <c r="TLZ37" s="423"/>
      <c r="TMA37" s="419"/>
      <c r="TMB37" s="419"/>
      <c r="TMC37" s="418"/>
      <c r="TMD37" s="420"/>
      <c r="TME37" s="421"/>
      <c r="TMF37" s="422"/>
      <c r="TMG37" s="423"/>
      <c r="TMH37" s="419"/>
      <c r="TMI37" s="419"/>
      <c r="TMJ37" s="418"/>
      <c r="TMK37" s="420"/>
      <c r="TML37" s="421"/>
      <c r="TMM37" s="422"/>
      <c r="TMN37" s="423"/>
      <c r="TMO37" s="419"/>
      <c r="TMP37" s="419"/>
      <c r="TMQ37" s="418"/>
      <c r="TMR37" s="420"/>
      <c r="TMS37" s="421"/>
      <c r="TMT37" s="422"/>
      <c r="TMU37" s="423"/>
      <c r="TMV37" s="419"/>
      <c r="TMW37" s="419"/>
      <c r="TMX37" s="418"/>
      <c r="TMY37" s="420"/>
      <c r="TMZ37" s="421"/>
      <c r="TNA37" s="422"/>
      <c r="TNB37" s="423"/>
      <c r="TNC37" s="419"/>
      <c r="TND37" s="419"/>
      <c r="TNE37" s="418"/>
      <c r="TNF37" s="420"/>
      <c r="TNG37" s="421"/>
      <c r="TNH37" s="422"/>
      <c r="TNI37" s="423"/>
      <c r="TNJ37" s="419"/>
      <c r="TNK37" s="419"/>
      <c r="TNL37" s="418"/>
      <c r="TNM37" s="420"/>
      <c r="TNN37" s="421"/>
      <c r="TNO37" s="422"/>
      <c r="TNP37" s="423"/>
      <c r="TNQ37" s="419"/>
      <c r="TNR37" s="419"/>
      <c r="TNS37" s="418"/>
      <c r="TNT37" s="420"/>
      <c r="TNU37" s="421"/>
      <c r="TNV37" s="422"/>
      <c r="TNW37" s="423"/>
      <c r="TNX37" s="419"/>
      <c r="TNY37" s="419"/>
      <c r="TNZ37" s="418"/>
      <c r="TOA37" s="420"/>
      <c r="TOB37" s="421"/>
      <c r="TOC37" s="422"/>
      <c r="TOD37" s="423"/>
      <c r="TOE37" s="419"/>
      <c r="TOF37" s="419"/>
      <c r="TOG37" s="418"/>
      <c r="TOH37" s="420"/>
      <c r="TOI37" s="421"/>
      <c r="TOJ37" s="422"/>
      <c r="TOK37" s="423"/>
      <c r="TOL37" s="419"/>
      <c r="TOM37" s="419"/>
      <c r="TON37" s="418"/>
      <c r="TOO37" s="420"/>
      <c r="TOP37" s="421"/>
      <c r="TOQ37" s="422"/>
      <c r="TOR37" s="423"/>
      <c r="TOS37" s="419"/>
      <c r="TOT37" s="419"/>
      <c r="TOU37" s="418"/>
      <c r="TOV37" s="420"/>
      <c r="TOW37" s="421"/>
      <c r="TOX37" s="422"/>
      <c r="TOY37" s="423"/>
      <c r="TOZ37" s="419"/>
      <c r="TPA37" s="419"/>
      <c r="TPB37" s="418"/>
      <c r="TPC37" s="420"/>
      <c r="TPD37" s="421"/>
      <c r="TPE37" s="422"/>
      <c r="TPF37" s="423"/>
      <c r="TPG37" s="419"/>
      <c r="TPH37" s="419"/>
      <c r="TPI37" s="418"/>
      <c r="TPJ37" s="420"/>
      <c r="TPK37" s="421"/>
      <c r="TPL37" s="422"/>
      <c r="TPM37" s="423"/>
      <c r="TPN37" s="419"/>
      <c r="TPO37" s="419"/>
      <c r="TPP37" s="418"/>
      <c r="TPQ37" s="420"/>
      <c r="TPR37" s="421"/>
      <c r="TPS37" s="422"/>
      <c r="TPT37" s="423"/>
      <c r="TPU37" s="419"/>
      <c r="TPV37" s="419"/>
      <c r="TPW37" s="418"/>
      <c r="TPX37" s="420"/>
      <c r="TPY37" s="421"/>
      <c r="TPZ37" s="422"/>
      <c r="TQA37" s="423"/>
      <c r="TQB37" s="419"/>
      <c r="TQC37" s="419"/>
      <c r="TQD37" s="418"/>
      <c r="TQE37" s="420"/>
      <c r="TQF37" s="421"/>
      <c r="TQG37" s="422"/>
      <c r="TQH37" s="423"/>
      <c r="TQI37" s="419"/>
      <c r="TQJ37" s="419"/>
      <c r="TQK37" s="418"/>
      <c r="TQL37" s="420"/>
      <c r="TQM37" s="421"/>
      <c r="TQN37" s="422"/>
      <c r="TQO37" s="423"/>
      <c r="TQP37" s="419"/>
      <c r="TQQ37" s="419"/>
      <c r="TQR37" s="418"/>
      <c r="TQS37" s="420"/>
      <c r="TQT37" s="421"/>
      <c r="TQU37" s="422"/>
      <c r="TQV37" s="423"/>
      <c r="TQW37" s="419"/>
      <c r="TQX37" s="419"/>
      <c r="TQY37" s="418"/>
      <c r="TQZ37" s="420"/>
      <c r="TRA37" s="421"/>
      <c r="TRB37" s="422"/>
      <c r="TRC37" s="423"/>
      <c r="TRD37" s="419"/>
      <c r="TRE37" s="419"/>
      <c r="TRF37" s="418"/>
      <c r="TRG37" s="420"/>
      <c r="TRH37" s="421"/>
      <c r="TRI37" s="422"/>
      <c r="TRJ37" s="423"/>
      <c r="TRK37" s="419"/>
      <c r="TRL37" s="419"/>
      <c r="TRM37" s="418"/>
      <c r="TRN37" s="420"/>
      <c r="TRO37" s="421"/>
      <c r="TRP37" s="422"/>
      <c r="TRQ37" s="423"/>
      <c r="TRR37" s="419"/>
      <c r="TRS37" s="419"/>
      <c r="TRT37" s="418"/>
      <c r="TRU37" s="420"/>
      <c r="TRV37" s="421"/>
      <c r="TRW37" s="422"/>
      <c r="TRX37" s="423"/>
      <c r="TRY37" s="419"/>
      <c r="TRZ37" s="419"/>
      <c r="TSA37" s="418"/>
      <c r="TSB37" s="420"/>
      <c r="TSC37" s="421"/>
      <c r="TSD37" s="422"/>
      <c r="TSE37" s="423"/>
      <c r="TSF37" s="419"/>
      <c r="TSG37" s="419"/>
      <c r="TSH37" s="418"/>
      <c r="TSI37" s="420"/>
      <c r="TSJ37" s="421"/>
      <c r="TSK37" s="422"/>
      <c r="TSL37" s="423"/>
      <c r="TSM37" s="419"/>
      <c r="TSN37" s="419"/>
      <c r="TSO37" s="418"/>
      <c r="TSP37" s="420"/>
      <c r="TSQ37" s="421"/>
      <c r="TSR37" s="422"/>
      <c r="TSS37" s="423"/>
      <c r="TST37" s="419"/>
      <c r="TSU37" s="419"/>
      <c r="TSV37" s="418"/>
      <c r="TSW37" s="420"/>
      <c r="TSX37" s="421"/>
      <c r="TSY37" s="422"/>
      <c r="TSZ37" s="423"/>
      <c r="TTA37" s="419"/>
      <c r="TTB37" s="419"/>
      <c r="TTC37" s="418"/>
      <c r="TTD37" s="420"/>
      <c r="TTE37" s="421"/>
      <c r="TTF37" s="422"/>
      <c r="TTG37" s="423"/>
      <c r="TTH37" s="419"/>
      <c r="TTI37" s="419"/>
      <c r="TTJ37" s="418"/>
      <c r="TTK37" s="420"/>
      <c r="TTL37" s="421"/>
      <c r="TTM37" s="422"/>
      <c r="TTN37" s="423"/>
      <c r="TTO37" s="419"/>
      <c r="TTP37" s="419"/>
      <c r="TTQ37" s="418"/>
      <c r="TTR37" s="420"/>
      <c r="TTS37" s="421"/>
      <c r="TTT37" s="422"/>
      <c r="TTU37" s="423"/>
      <c r="TTV37" s="419"/>
      <c r="TTW37" s="419"/>
      <c r="TTX37" s="418"/>
      <c r="TTY37" s="420"/>
      <c r="TTZ37" s="421"/>
      <c r="TUA37" s="422"/>
      <c r="TUB37" s="423"/>
      <c r="TUC37" s="419"/>
      <c r="TUD37" s="419"/>
      <c r="TUE37" s="418"/>
      <c r="TUF37" s="420"/>
      <c r="TUG37" s="421"/>
      <c r="TUH37" s="422"/>
      <c r="TUI37" s="423"/>
      <c r="TUJ37" s="419"/>
      <c r="TUK37" s="419"/>
      <c r="TUL37" s="418"/>
      <c r="TUM37" s="420"/>
      <c r="TUN37" s="421"/>
      <c r="TUO37" s="422"/>
      <c r="TUP37" s="423"/>
      <c r="TUQ37" s="419"/>
      <c r="TUR37" s="419"/>
      <c r="TUS37" s="418"/>
      <c r="TUT37" s="420"/>
      <c r="TUU37" s="421"/>
      <c r="TUV37" s="422"/>
      <c r="TUW37" s="423"/>
      <c r="TUX37" s="419"/>
      <c r="TUY37" s="419"/>
      <c r="TUZ37" s="418"/>
      <c r="TVA37" s="420"/>
      <c r="TVB37" s="421"/>
      <c r="TVC37" s="422"/>
      <c r="TVD37" s="423"/>
      <c r="TVE37" s="419"/>
      <c r="TVF37" s="419"/>
      <c r="TVG37" s="418"/>
      <c r="TVH37" s="420"/>
      <c r="TVI37" s="421"/>
      <c r="TVJ37" s="422"/>
      <c r="TVK37" s="423"/>
      <c r="TVL37" s="419"/>
      <c r="TVM37" s="419"/>
      <c r="TVN37" s="418"/>
      <c r="TVO37" s="420"/>
      <c r="TVP37" s="421"/>
      <c r="TVQ37" s="422"/>
      <c r="TVR37" s="423"/>
      <c r="TVS37" s="419"/>
      <c r="TVT37" s="419"/>
      <c r="TVU37" s="418"/>
      <c r="TVV37" s="420"/>
      <c r="TVW37" s="421"/>
      <c r="TVX37" s="422"/>
      <c r="TVY37" s="423"/>
      <c r="TVZ37" s="419"/>
      <c r="TWA37" s="419"/>
      <c r="TWB37" s="418"/>
      <c r="TWC37" s="420"/>
      <c r="TWD37" s="421"/>
      <c r="TWE37" s="422"/>
      <c r="TWF37" s="423"/>
      <c r="TWG37" s="419"/>
      <c r="TWH37" s="419"/>
      <c r="TWI37" s="418"/>
      <c r="TWJ37" s="420"/>
      <c r="TWK37" s="421"/>
      <c r="TWL37" s="422"/>
      <c r="TWM37" s="423"/>
      <c r="TWN37" s="419"/>
      <c r="TWO37" s="419"/>
      <c r="TWP37" s="418"/>
      <c r="TWQ37" s="420"/>
      <c r="TWR37" s="421"/>
      <c r="TWS37" s="422"/>
      <c r="TWT37" s="423"/>
      <c r="TWU37" s="419"/>
      <c r="TWV37" s="419"/>
      <c r="TWW37" s="418"/>
      <c r="TWX37" s="420"/>
      <c r="TWY37" s="421"/>
      <c r="TWZ37" s="422"/>
      <c r="TXA37" s="423"/>
      <c r="TXB37" s="419"/>
      <c r="TXC37" s="419"/>
      <c r="TXD37" s="418"/>
      <c r="TXE37" s="420"/>
      <c r="TXF37" s="421"/>
      <c r="TXG37" s="422"/>
      <c r="TXH37" s="423"/>
      <c r="TXI37" s="419"/>
      <c r="TXJ37" s="419"/>
      <c r="TXK37" s="418"/>
      <c r="TXL37" s="420"/>
      <c r="TXM37" s="421"/>
      <c r="TXN37" s="422"/>
      <c r="TXO37" s="423"/>
      <c r="TXP37" s="419"/>
      <c r="TXQ37" s="419"/>
      <c r="TXR37" s="418"/>
      <c r="TXS37" s="420"/>
      <c r="TXT37" s="421"/>
      <c r="TXU37" s="422"/>
      <c r="TXV37" s="423"/>
      <c r="TXW37" s="419"/>
      <c r="TXX37" s="419"/>
      <c r="TXY37" s="418"/>
      <c r="TXZ37" s="420"/>
      <c r="TYA37" s="421"/>
      <c r="TYB37" s="422"/>
      <c r="TYC37" s="423"/>
      <c r="TYD37" s="419"/>
      <c r="TYE37" s="419"/>
      <c r="TYF37" s="418"/>
      <c r="TYG37" s="420"/>
      <c r="TYH37" s="421"/>
      <c r="TYI37" s="422"/>
      <c r="TYJ37" s="423"/>
      <c r="TYK37" s="419"/>
      <c r="TYL37" s="419"/>
      <c r="TYM37" s="418"/>
      <c r="TYN37" s="420"/>
      <c r="TYO37" s="421"/>
      <c r="TYP37" s="422"/>
      <c r="TYQ37" s="423"/>
      <c r="TYR37" s="419"/>
      <c r="TYS37" s="419"/>
      <c r="TYT37" s="418"/>
      <c r="TYU37" s="420"/>
      <c r="TYV37" s="421"/>
      <c r="TYW37" s="422"/>
      <c r="TYX37" s="423"/>
      <c r="TYY37" s="419"/>
      <c r="TYZ37" s="419"/>
      <c r="TZA37" s="418"/>
      <c r="TZB37" s="420"/>
      <c r="TZC37" s="421"/>
      <c r="TZD37" s="422"/>
      <c r="TZE37" s="423"/>
      <c r="TZF37" s="419"/>
      <c r="TZG37" s="419"/>
      <c r="TZH37" s="418"/>
      <c r="TZI37" s="420"/>
      <c r="TZJ37" s="421"/>
      <c r="TZK37" s="422"/>
      <c r="TZL37" s="423"/>
      <c r="TZM37" s="419"/>
      <c r="TZN37" s="419"/>
      <c r="TZO37" s="418"/>
      <c r="TZP37" s="420"/>
      <c r="TZQ37" s="421"/>
      <c r="TZR37" s="422"/>
      <c r="TZS37" s="423"/>
      <c r="TZT37" s="419"/>
      <c r="TZU37" s="419"/>
      <c r="TZV37" s="418"/>
      <c r="TZW37" s="420"/>
      <c r="TZX37" s="421"/>
      <c r="TZY37" s="422"/>
      <c r="TZZ37" s="423"/>
      <c r="UAA37" s="419"/>
      <c r="UAB37" s="419"/>
      <c r="UAC37" s="418"/>
      <c r="UAD37" s="420"/>
      <c r="UAE37" s="421"/>
      <c r="UAF37" s="422"/>
      <c r="UAG37" s="423"/>
      <c r="UAH37" s="419"/>
      <c r="UAI37" s="419"/>
      <c r="UAJ37" s="418"/>
      <c r="UAK37" s="420"/>
      <c r="UAL37" s="421"/>
      <c r="UAM37" s="422"/>
      <c r="UAN37" s="423"/>
      <c r="UAO37" s="419"/>
      <c r="UAP37" s="419"/>
      <c r="UAQ37" s="418"/>
      <c r="UAR37" s="420"/>
      <c r="UAS37" s="421"/>
      <c r="UAT37" s="422"/>
      <c r="UAU37" s="423"/>
      <c r="UAV37" s="419"/>
      <c r="UAW37" s="419"/>
      <c r="UAX37" s="418"/>
      <c r="UAY37" s="420"/>
      <c r="UAZ37" s="421"/>
      <c r="UBA37" s="422"/>
      <c r="UBB37" s="423"/>
      <c r="UBC37" s="419"/>
      <c r="UBD37" s="419"/>
      <c r="UBE37" s="418"/>
      <c r="UBF37" s="420"/>
      <c r="UBG37" s="421"/>
      <c r="UBH37" s="422"/>
      <c r="UBI37" s="423"/>
      <c r="UBJ37" s="419"/>
      <c r="UBK37" s="419"/>
      <c r="UBL37" s="418"/>
      <c r="UBM37" s="420"/>
      <c r="UBN37" s="421"/>
      <c r="UBO37" s="422"/>
      <c r="UBP37" s="423"/>
      <c r="UBQ37" s="419"/>
      <c r="UBR37" s="419"/>
      <c r="UBS37" s="418"/>
      <c r="UBT37" s="420"/>
      <c r="UBU37" s="421"/>
      <c r="UBV37" s="422"/>
      <c r="UBW37" s="423"/>
      <c r="UBX37" s="419"/>
      <c r="UBY37" s="419"/>
      <c r="UBZ37" s="418"/>
      <c r="UCA37" s="420"/>
      <c r="UCB37" s="421"/>
      <c r="UCC37" s="422"/>
      <c r="UCD37" s="423"/>
      <c r="UCE37" s="419"/>
      <c r="UCF37" s="419"/>
      <c r="UCG37" s="418"/>
      <c r="UCH37" s="420"/>
      <c r="UCI37" s="421"/>
      <c r="UCJ37" s="422"/>
      <c r="UCK37" s="423"/>
      <c r="UCL37" s="419"/>
      <c r="UCM37" s="419"/>
      <c r="UCN37" s="418"/>
      <c r="UCO37" s="420"/>
      <c r="UCP37" s="421"/>
      <c r="UCQ37" s="422"/>
      <c r="UCR37" s="423"/>
      <c r="UCS37" s="419"/>
      <c r="UCT37" s="419"/>
      <c r="UCU37" s="418"/>
      <c r="UCV37" s="420"/>
      <c r="UCW37" s="421"/>
      <c r="UCX37" s="422"/>
      <c r="UCY37" s="423"/>
      <c r="UCZ37" s="419"/>
      <c r="UDA37" s="419"/>
      <c r="UDB37" s="418"/>
      <c r="UDC37" s="420"/>
      <c r="UDD37" s="421"/>
      <c r="UDE37" s="422"/>
      <c r="UDF37" s="423"/>
      <c r="UDG37" s="419"/>
      <c r="UDH37" s="419"/>
      <c r="UDI37" s="418"/>
      <c r="UDJ37" s="420"/>
      <c r="UDK37" s="421"/>
      <c r="UDL37" s="422"/>
      <c r="UDM37" s="423"/>
      <c r="UDN37" s="419"/>
      <c r="UDO37" s="419"/>
      <c r="UDP37" s="418"/>
      <c r="UDQ37" s="420"/>
      <c r="UDR37" s="421"/>
      <c r="UDS37" s="422"/>
      <c r="UDT37" s="423"/>
      <c r="UDU37" s="419"/>
      <c r="UDV37" s="419"/>
      <c r="UDW37" s="418"/>
      <c r="UDX37" s="420"/>
      <c r="UDY37" s="421"/>
      <c r="UDZ37" s="422"/>
      <c r="UEA37" s="423"/>
      <c r="UEB37" s="419"/>
      <c r="UEC37" s="419"/>
      <c r="UED37" s="418"/>
      <c r="UEE37" s="420"/>
      <c r="UEF37" s="421"/>
      <c r="UEG37" s="422"/>
      <c r="UEH37" s="423"/>
      <c r="UEI37" s="419"/>
      <c r="UEJ37" s="419"/>
      <c r="UEK37" s="418"/>
      <c r="UEL37" s="420"/>
      <c r="UEM37" s="421"/>
      <c r="UEN37" s="422"/>
      <c r="UEO37" s="423"/>
      <c r="UEP37" s="419"/>
      <c r="UEQ37" s="419"/>
      <c r="UER37" s="418"/>
      <c r="UES37" s="420"/>
      <c r="UET37" s="421"/>
      <c r="UEU37" s="422"/>
      <c r="UEV37" s="423"/>
      <c r="UEW37" s="419"/>
      <c r="UEX37" s="419"/>
      <c r="UEY37" s="418"/>
      <c r="UEZ37" s="420"/>
      <c r="UFA37" s="421"/>
      <c r="UFB37" s="422"/>
      <c r="UFC37" s="423"/>
      <c r="UFD37" s="419"/>
      <c r="UFE37" s="419"/>
      <c r="UFF37" s="418"/>
      <c r="UFG37" s="420"/>
      <c r="UFH37" s="421"/>
      <c r="UFI37" s="422"/>
      <c r="UFJ37" s="423"/>
      <c r="UFK37" s="419"/>
      <c r="UFL37" s="419"/>
      <c r="UFM37" s="418"/>
      <c r="UFN37" s="420"/>
      <c r="UFO37" s="421"/>
      <c r="UFP37" s="422"/>
      <c r="UFQ37" s="423"/>
      <c r="UFR37" s="419"/>
      <c r="UFS37" s="419"/>
      <c r="UFT37" s="418"/>
      <c r="UFU37" s="420"/>
      <c r="UFV37" s="421"/>
      <c r="UFW37" s="422"/>
      <c r="UFX37" s="423"/>
      <c r="UFY37" s="419"/>
      <c r="UFZ37" s="419"/>
      <c r="UGA37" s="418"/>
      <c r="UGB37" s="420"/>
      <c r="UGC37" s="421"/>
      <c r="UGD37" s="422"/>
      <c r="UGE37" s="423"/>
      <c r="UGF37" s="419"/>
      <c r="UGG37" s="419"/>
      <c r="UGH37" s="418"/>
      <c r="UGI37" s="420"/>
      <c r="UGJ37" s="421"/>
      <c r="UGK37" s="422"/>
      <c r="UGL37" s="423"/>
      <c r="UGM37" s="419"/>
      <c r="UGN37" s="419"/>
      <c r="UGO37" s="418"/>
      <c r="UGP37" s="420"/>
      <c r="UGQ37" s="421"/>
      <c r="UGR37" s="422"/>
      <c r="UGS37" s="423"/>
      <c r="UGT37" s="419"/>
      <c r="UGU37" s="419"/>
      <c r="UGV37" s="418"/>
      <c r="UGW37" s="420"/>
      <c r="UGX37" s="421"/>
      <c r="UGY37" s="422"/>
      <c r="UGZ37" s="423"/>
      <c r="UHA37" s="419"/>
      <c r="UHB37" s="419"/>
      <c r="UHC37" s="418"/>
      <c r="UHD37" s="420"/>
      <c r="UHE37" s="421"/>
      <c r="UHF37" s="422"/>
      <c r="UHG37" s="423"/>
      <c r="UHH37" s="419"/>
      <c r="UHI37" s="419"/>
      <c r="UHJ37" s="418"/>
      <c r="UHK37" s="420"/>
      <c r="UHL37" s="421"/>
      <c r="UHM37" s="422"/>
      <c r="UHN37" s="423"/>
      <c r="UHO37" s="419"/>
      <c r="UHP37" s="419"/>
      <c r="UHQ37" s="418"/>
      <c r="UHR37" s="420"/>
      <c r="UHS37" s="421"/>
      <c r="UHT37" s="422"/>
      <c r="UHU37" s="423"/>
      <c r="UHV37" s="419"/>
      <c r="UHW37" s="419"/>
      <c r="UHX37" s="418"/>
      <c r="UHY37" s="420"/>
      <c r="UHZ37" s="421"/>
      <c r="UIA37" s="422"/>
      <c r="UIB37" s="423"/>
      <c r="UIC37" s="419"/>
      <c r="UID37" s="419"/>
      <c r="UIE37" s="418"/>
      <c r="UIF37" s="420"/>
      <c r="UIG37" s="421"/>
      <c r="UIH37" s="422"/>
      <c r="UII37" s="423"/>
      <c r="UIJ37" s="419"/>
      <c r="UIK37" s="419"/>
      <c r="UIL37" s="418"/>
      <c r="UIM37" s="420"/>
      <c r="UIN37" s="421"/>
      <c r="UIO37" s="422"/>
      <c r="UIP37" s="423"/>
      <c r="UIQ37" s="419"/>
      <c r="UIR37" s="419"/>
      <c r="UIS37" s="418"/>
      <c r="UIT37" s="420"/>
      <c r="UIU37" s="421"/>
      <c r="UIV37" s="422"/>
      <c r="UIW37" s="423"/>
      <c r="UIX37" s="419"/>
      <c r="UIY37" s="419"/>
      <c r="UIZ37" s="418"/>
      <c r="UJA37" s="420"/>
      <c r="UJB37" s="421"/>
      <c r="UJC37" s="422"/>
      <c r="UJD37" s="423"/>
      <c r="UJE37" s="419"/>
      <c r="UJF37" s="419"/>
      <c r="UJG37" s="418"/>
      <c r="UJH37" s="420"/>
      <c r="UJI37" s="421"/>
      <c r="UJJ37" s="422"/>
      <c r="UJK37" s="423"/>
      <c r="UJL37" s="419"/>
      <c r="UJM37" s="419"/>
      <c r="UJN37" s="418"/>
      <c r="UJO37" s="420"/>
      <c r="UJP37" s="421"/>
      <c r="UJQ37" s="422"/>
      <c r="UJR37" s="423"/>
      <c r="UJS37" s="419"/>
      <c r="UJT37" s="419"/>
      <c r="UJU37" s="418"/>
      <c r="UJV37" s="420"/>
      <c r="UJW37" s="421"/>
      <c r="UJX37" s="422"/>
      <c r="UJY37" s="423"/>
      <c r="UJZ37" s="419"/>
      <c r="UKA37" s="419"/>
      <c r="UKB37" s="418"/>
      <c r="UKC37" s="420"/>
      <c r="UKD37" s="421"/>
      <c r="UKE37" s="422"/>
      <c r="UKF37" s="423"/>
      <c r="UKG37" s="419"/>
      <c r="UKH37" s="419"/>
      <c r="UKI37" s="418"/>
      <c r="UKJ37" s="420"/>
      <c r="UKK37" s="421"/>
      <c r="UKL37" s="422"/>
      <c r="UKM37" s="423"/>
      <c r="UKN37" s="419"/>
      <c r="UKO37" s="419"/>
      <c r="UKP37" s="418"/>
      <c r="UKQ37" s="420"/>
      <c r="UKR37" s="421"/>
      <c r="UKS37" s="422"/>
      <c r="UKT37" s="423"/>
      <c r="UKU37" s="419"/>
      <c r="UKV37" s="419"/>
      <c r="UKW37" s="418"/>
      <c r="UKX37" s="420"/>
      <c r="UKY37" s="421"/>
      <c r="UKZ37" s="422"/>
      <c r="ULA37" s="423"/>
      <c r="ULB37" s="419"/>
      <c r="ULC37" s="419"/>
      <c r="ULD37" s="418"/>
      <c r="ULE37" s="420"/>
      <c r="ULF37" s="421"/>
      <c r="ULG37" s="422"/>
      <c r="ULH37" s="423"/>
      <c r="ULI37" s="419"/>
      <c r="ULJ37" s="419"/>
      <c r="ULK37" s="418"/>
      <c r="ULL37" s="420"/>
      <c r="ULM37" s="421"/>
      <c r="ULN37" s="422"/>
      <c r="ULO37" s="423"/>
      <c r="ULP37" s="419"/>
      <c r="ULQ37" s="419"/>
      <c r="ULR37" s="418"/>
      <c r="ULS37" s="420"/>
      <c r="ULT37" s="421"/>
      <c r="ULU37" s="422"/>
      <c r="ULV37" s="423"/>
      <c r="ULW37" s="419"/>
      <c r="ULX37" s="419"/>
      <c r="ULY37" s="418"/>
      <c r="ULZ37" s="420"/>
      <c r="UMA37" s="421"/>
      <c r="UMB37" s="422"/>
      <c r="UMC37" s="423"/>
      <c r="UMD37" s="419"/>
      <c r="UME37" s="419"/>
      <c r="UMF37" s="418"/>
      <c r="UMG37" s="420"/>
      <c r="UMH37" s="421"/>
      <c r="UMI37" s="422"/>
      <c r="UMJ37" s="423"/>
      <c r="UMK37" s="419"/>
      <c r="UML37" s="419"/>
      <c r="UMM37" s="418"/>
      <c r="UMN37" s="420"/>
      <c r="UMO37" s="421"/>
      <c r="UMP37" s="422"/>
      <c r="UMQ37" s="423"/>
      <c r="UMR37" s="419"/>
      <c r="UMS37" s="419"/>
      <c r="UMT37" s="418"/>
      <c r="UMU37" s="420"/>
      <c r="UMV37" s="421"/>
      <c r="UMW37" s="422"/>
      <c r="UMX37" s="423"/>
      <c r="UMY37" s="419"/>
      <c r="UMZ37" s="419"/>
      <c r="UNA37" s="418"/>
      <c r="UNB37" s="420"/>
      <c r="UNC37" s="421"/>
      <c r="UND37" s="422"/>
      <c r="UNE37" s="423"/>
      <c r="UNF37" s="419"/>
      <c r="UNG37" s="419"/>
      <c r="UNH37" s="418"/>
      <c r="UNI37" s="420"/>
      <c r="UNJ37" s="421"/>
      <c r="UNK37" s="422"/>
      <c r="UNL37" s="423"/>
      <c r="UNM37" s="419"/>
      <c r="UNN37" s="419"/>
      <c r="UNO37" s="418"/>
      <c r="UNP37" s="420"/>
      <c r="UNQ37" s="421"/>
      <c r="UNR37" s="422"/>
      <c r="UNS37" s="423"/>
      <c r="UNT37" s="419"/>
      <c r="UNU37" s="419"/>
      <c r="UNV37" s="418"/>
      <c r="UNW37" s="420"/>
      <c r="UNX37" s="421"/>
      <c r="UNY37" s="422"/>
      <c r="UNZ37" s="423"/>
      <c r="UOA37" s="419"/>
      <c r="UOB37" s="419"/>
      <c r="UOC37" s="418"/>
      <c r="UOD37" s="420"/>
      <c r="UOE37" s="421"/>
      <c r="UOF37" s="422"/>
      <c r="UOG37" s="423"/>
      <c r="UOH37" s="419"/>
      <c r="UOI37" s="419"/>
      <c r="UOJ37" s="418"/>
      <c r="UOK37" s="420"/>
      <c r="UOL37" s="421"/>
      <c r="UOM37" s="422"/>
      <c r="UON37" s="423"/>
      <c r="UOO37" s="419"/>
      <c r="UOP37" s="419"/>
      <c r="UOQ37" s="418"/>
      <c r="UOR37" s="420"/>
      <c r="UOS37" s="421"/>
      <c r="UOT37" s="422"/>
      <c r="UOU37" s="423"/>
      <c r="UOV37" s="419"/>
      <c r="UOW37" s="419"/>
      <c r="UOX37" s="418"/>
      <c r="UOY37" s="420"/>
      <c r="UOZ37" s="421"/>
      <c r="UPA37" s="422"/>
      <c r="UPB37" s="423"/>
      <c r="UPC37" s="419"/>
      <c r="UPD37" s="419"/>
      <c r="UPE37" s="418"/>
      <c r="UPF37" s="420"/>
      <c r="UPG37" s="421"/>
      <c r="UPH37" s="422"/>
      <c r="UPI37" s="423"/>
      <c r="UPJ37" s="419"/>
      <c r="UPK37" s="419"/>
      <c r="UPL37" s="418"/>
      <c r="UPM37" s="420"/>
      <c r="UPN37" s="421"/>
      <c r="UPO37" s="422"/>
      <c r="UPP37" s="423"/>
      <c r="UPQ37" s="419"/>
      <c r="UPR37" s="419"/>
      <c r="UPS37" s="418"/>
      <c r="UPT37" s="420"/>
      <c r="UPU37" s="421"/>
      <c r="UPV37" s="422"/>
      <c r="UPW37" s="423"/>
      <c r="UPX37" s="419"/>
      <c r="UPY37" s="419"/>
      <c r="UPZ37" s="418"/>
      <c r="UQA37" s="420"/>
      <c r="UQB37" s="421"/>
      <c r="UQC37" s="422"/>
      <c r="UQD37" s="423"/>
      <c r="UQE37" s="419"/>
      <c r="UQF37" s="419"/>
      <c r="UQG37" s="418"/>
      <c r="UQH37" s="420"/>
      <c r="UQI37" s="421"/>
      <c r="UQJ37" s="422"/>
      <c r="UQK37" s="423"/>
      <c r="UQL37" s="419"/>
      <c r="UQM37" s="419"/>
      <c r="UQN37" s="418"/>
      <c r="UQO37" s="420"/>
      <c r="UQP37" s="421"/>
      <c r="UQQ37" s="422"/>
      <c r="UQR37" s="423"/>
      <c r="UQS37" s="419"/>
      <c r="UQT37" s="419"/>
      <c r="UQU37" s="418"/>
      <c r="UQV37" s="420"/>
      <c r="UQW37" s="421"/>
      <c r="UQX37" s="422"/>
      <c r="UQY37" s="423"/>
      <c r="UQZ37" s="419"/>
      <c r="URA37" s="419"/>
      <c r="URB37" s="418"/>
      <c r="URC37" s="420"/>
      <c r="URD37" s="421"/>
      <c r="URE37" s="422"/>
      <c r="URF37" s="423"/>
      <c r="URG37" s="419"/>
      <c r="URH37" s="419"/>
      <c r="URI37" s="418"/>
      <c r="URJ37" s="420"/>
      <c r="URK37" s="421"/>
      <c r="URL37" s="422"/>
      <c r="URM37" s="423"/>
      <c r="URN37" s="419"/>
      <c r="URO37" s="419"/>
      <c r="URP37" s="418"/>
      <c r="URQ37" s="420"/>
      <c r="URR37" s="421"/>
      <c r="URS37" s="422"/>
      <c r="URT37" s="423"/>
      <c r="URU37" s="419"/>
      <c r="URV37" s="419"/>
      <c r="URW37" s="418"/>
      <c r="URX37" s="420"/>
      <c r="URY37" s="421"/>
      <c r="URZ37" s="422"/>
      <c r="USA37" s="423"/>
      <c r="USB37" s="419"/>
      <c r="USC37" s="419"/>
      <c r="USD37" s="418"/>
      <c r="USE37" s="420"/>
      <c r="USF37" s="421"/>
      <c r="USG37" s="422"/>
      <c r="USH37" s="423"/>
      <c r="USI37" s="419"/>
      <c r="USJ37" s="419"/>
      <c r="USK37" s="418"/>
      <c r="USL37" s="420"/>
      <c r="USM37" s="421"/>
      <c r="USN37" s="422"/>
      <c r="USO37" s="423"/>
      <c r="USP37" s="419"/>
      <c r="USQ37" s="419"/>
      <c r="USR37" s="418"/>
      <c r="USS37" s="420"/>
      <c r="UST37" s="421"/>
      <c r="USU37" s="422"/>
      <c r="USV37" s="423"/>
      <c r="USW37" s="419"/>
      <c r="USX37" s="419"/>
      <c r="USY37" s="418"/>
      <c r="USZ37" s="420"/>
      <c r="UTA37" s="421"/>
      <c r="UTB37" s="422"/>
      <c r="UTC37" s="423"/>
      <c r="UTD37" s="419"/>
      <c r="UTE37" s="419"/>
      <c r="UTF37" s="418"/>
      <c r="UTG37" s="420"/>
      <c r="UTH37" s="421"/>
      <c r="UTI37" s="422"/>
      <c r="UTJ37" s="423"/>
      <c r="UTK37" s="419"/>
      <c r="UTL37" s="419"/>
      <c r="UTM37" s="418"/>
      <c r="UTN37" s="420"/>
      <c r="UTO37" s="421"/>
      <c r="UTP37" s="422"/>
      <c r="UTQ37" s="423"/>
      <c r="UTR37" s="419"/>
      <c r="UTS37" s="419"/>
      <c r="UTT37" s="418"/>
      <c r="UTU37" s="420"/>
      <c r="UTV37" s="421"/>
      <c r="UTW37" s="422"/>
      <c r="UTX37" s="423"/>
      <c r="UTY37" s="419"/>
      <c r="UTZ37" s="419"/>
      <c r="UUA37" s="418"/>
      <c r="UUB37" s="420"/>
      <c r="UUC37" s="421"/>
      <c r="UUD37" s="422"/>
      <c r="UUE37" s="423"/>
      <c r="UUF37" s="419"/>
      <c r="UUG37" s="419"/>
      <c r="UUH37" s="418"/>
      <c r="UUI37" s="420"/>
      <c r="UUJ37" s="421"/>
      <c r="UUK37" s="422"/>
      <c r="UUL37" s="423"/>
      <c r="UUM37" s="419"/>
      <c r="UUN37" s="419"/>
      <c r="UUO37" s="418"/>
      <c r="UUP37" s="420"/>
      <c r="UUQ37" s="421"/>
      <c r="UUR37" s="422"/>
      <c r="UUS37" s="423"/>
      <c r="UUT37" s="419"/>
      <c r="UUU37" s="419"/>
      <c r="UUV37" s="418"/>
      <c r="UUW37" s="420"/>
      <c r="UUX37" s="421"/>
      <c r="UUY37" s="422"/>
      <c r="UUZ37" s="423"/>
      <c r="UVA37" s="419"/>
      <c r="UVB37" s="419"/>
      <c r="UVC37" s="418"/>
      <c r="UVD37" s="420"/>
      <c r="UVE37" s="421"/>
      <c r="UVF37" s="422"/>
      <c r="UVG37" s="423"/>
      <c r="UVH37" s="419"/>
      <c r="UVI37" s="419"/>
      <c r="UVJ37" s="418"/>
      <c r="UVK37" s="420"/>
      <c r="UVL37" s="421"/>
      <c r="UVM37" s="422"/>
      <c r="UVN37" s="423"/>
      <c r="UVO37" s="419"/>
      <c r="UVP37" s="419"/>
      <c r="UVQ37" s="418"/>
      <c r="UVR37" s="420"/>
      <c r="UVS37" s="421"/>
      <c r="UVT37" s="422"/>
      <c r="UVU37" s="423"/>
      <c r="UVV37" s="419"/>
      <c r="UVW37" s="419"/>
      <c r="UVX37" s="418"/>
      <c r="UVY37" s="420"/>
      <c r="UVZ37" s="421"/>
      <c r="UWA37" s="422"/>
      <c r="UWB37" s="423"/>
      <c r="UWC37" s="419"/>
      <c r="UWD37" s="419"/>
      <c r="UWE37" s="418"/>
      <c r="UWF37" s="420"/>
      <c r="UWG37" s="421"/>
      <c r="UWH37" s="422"/>
      <c r="UWI37" s="423"/>
      <c r="UWJ37" s="419"/>
      <c r="UWK37" s="419"/>
      <c r="UWL37" s="418"/>
      <c r="UWM37" s="420"/>
      <c r="UWN37" s="421"/>
      <c r="UWO37" s="422"/>
      <c r="UWP37" s="423"/>
      <c r="UWQ37" s="419"/>
      <c r="UWR37" s="419"/>
      <c r="UWS37" s="418"/>
      <c r="UWT37" s="420"/>
      <c r="UWU37" s="421"/>
      <c r="UWV37" s="422"/>
      <c r="UWW37" s="423"/>
      <c r="UWX37" s="419"/>
      <c r="UWY37" s="419"/>
      <c r="UWZ37" s="418"/>
      <c r="UXA37" s="420"/>
      <c r="UXB37" s="421"/>
      <c r="UXC37" s="422"/>
      <c r="UXD37" s="423"/>
      <c r="UXE37" s="419"/>
      <c r="UXF37" s="419"/>
      <c r="UXG37" s="418"/>
      <c r="UXH37" s="420"/>
      <c r="UXI37" s="421"/>
      <c r="UXJ37" s="422"/>
      <c r="UXK37" s="423"/>
      <c r="UXL37" s="419"/>
      <c r="UXM37" s="419"/>
      <c r="UXN37" s="418"/>
      <c r="UXO37" s="420"/>
      <c r="UXP37" s="421"/>
      <c r="UXQ37" s="422"/>
      <c r="UXR37" s="423"/>
      <c r="UXS37" s="419"/>
      <c r="UXT37" s="419"/>
      <c r="UXU37" s="418"/>
      <c r="UXV37" s="420"/>
      <c r="UXW37" s="421"/>
      <c r="UXX37" s="422"/>
      <c r="UXY37" s="423"/>
      <c r="UXZ37" s="419"/>
      <c r="UYA37" s="419"/>
      <c r="UYB37" s="418"/>
      <c r="UYC37" s="420"/>
      <c r="UYD37" s="421"/>
      <c r="UYE37" s="422"/>
      <c r="UYF37" s="423"/>
      <c r="UYG37" s="419"/>
      <c r="UYH37" s="419"/>
      <c r="UYI37" s="418"/>
      <c r="UYJ37" s="420"/>
      <c r="UYK37" s="421"/>
      <c r="UYL37" s="422"/>
      <c r="UYM37" s="423"/>
      <c r="UYN37" s="419"/>
      <c r="UYO37" s="419"/>
      <c r="UYP37" s="418"/>
      <c r="UYQ37" s="420"/>
      <c r="UYR37" s="421"/>
      <c r="UYS37" s="422"/>
      <c r="UYT37" s="423"/>
      <c r="UYU37" s="419"/>
      <c r="UYV37" s="419"/>
      <c r="UYW37" s="418"/>
      <c r="UYX37" s="420"/>
      <c r="UYY37" s="421"/>
      <c r="UYZ37" s="422"/>
      <c r="UZA37" s="423"/>
      <c r="UZB37" s="419"/>
      <c r="UZC37" s="419"/>
      <c r="UZD37" s="418"/>
      <c r="UZE37" s="420"/>
      <c r="UZF37" s="421"/>
      <c r="UZG37" s="422"/>
      <c r="UZH37" s="423"/>
      <c r="UZI37" s="419"/>
      <c r="UZJ37" s="419"/>
      <c r="UZK37" s="418"/>
      <c r="UZL37" s="420"/>
      <c r="UZM37" s="421"/>
      <c r="UZN37" s="422"/>
      <c r="UZO37" s="423"/>
      <c r="UZP37" s="419"/>
      <c r="UZQ37" s="419"/>
      <c r="UZR37" s="418"/>
      <c r="UZS37" s="420"/>
      <c r="UZT37" s="421"/>
      <c r="UZU37" s="422"/>
      <c r="UZV37" s="423"/>
      <c r="UZW37" s="419"/>
      <c r="UZX37" s="419"/>
      <c r="UZY37" s="418"/>
      <c r="UZZ37" s="420"/>
      <c r="VAA37" s="421"/>
      <c r="VAB37" s="422"/>
      <c r="VAC37" s="423"/>
      <c r="VAD37" s="419"/>
      <c r="VAE37" s="419"/>
      <c r="VAF37" s="418"/>
      <c r="VAG37" s="420"/>
      <c r="VAH37" s="421"/>
      <c r="VAI37" s="422"/>
      <c r="VAJ37" s="423"/>
      <c r="VAK37" s="419"/>
      <c r="VAL37" s="419"/>
      <c r="VAM37" s="418"/>
      <c r="VAN37" s="420"/>
      <c r="VAO37" s="421"/>
      <c r="VAP37" s="422"/>
      <c r="VAQ37" s="423"/>
      <c r="VAR37" s="419"/>
      <c r="VAS37" s="419"/>
      <c r="VAT37" s="418"/>
      <c r="VAU37" s="420"/>
      <c r="VAV37" s="421"/>
      <c r="VAW37" s="422"/>
      <c r="VAX37" s="423"/>
      <c r="VAY37" s="419"/>
      <c r="VAZ37" s="419"/>
      <c r="VBA37" s="418"/>
      <c r="VBB37" s="420"/>
      <c r="VBC37" s="421"/>
      <c r="VBD37" s="422"/>
      <c r="VBE37" s="423"/>
      <c r="VBF37" s="419"/>
      <c r="VBG37" s="419"/>
      <c r="VBH37" s="418"/>
      <c r="VBI37" s="420"/>
      <c r="VBJ37" s="421"/>
      <c r="VBK37" s="422"/>
      <c r="VBL37" s="423"/>
      <c r="VBM37" s="419"/>
      <c r="VBN37" s="419"/>
      <c r="VBO37" s="418"/>
      <c r="VBP37" s="420"/>
      <c r="VBQ37" s="421"/>
      <c r="VBR37" s="422"/>
      <c r="VBS37" s="423"/>
      <c r="VBT37" s="419"/>
      <c r="VBU37" s="419"/>
      <c r="VBV37" s="418"/>
      <c r="VBW37" s="420"/>
      <c r="VBX37" s="421"/>
      <c r="VBY37" s="422"/>
      <c r="VBZ37" s="423"/>
      <c r="VCA37" s="419"/>
      <c r="VCB37" s="419"/>
      <c r="VCC37" s="418"/>
      <c r="VCD37" s="420"/>
      <c r="VCE37" s="421"/>
      <c r="VCF37" s="422"/>
      <c r="VCG37" s="423"/>
      <c r="VCH37" s="419"/>
      <c r="VCI37" s="419"/>
      <c r="VCJ37" s="418"/>
      <c r="VCK37" s="420"/>
      <c r="VCL37" s="421"/>
      <c r="VCM37" s="422"/>
      <c r="VCN37" s="423"/>
      <c r="VCO37" s="419"/>
      <c r="VCP37" s="419"/>
      <c r="VCQ37" s="418"/>
      <c r="VCR37" s="420"/>
      <c r="VCS37" s="421"/>
      <c r="VCT37" s="422"/>
      <c r="VCU37" s="423"/>
      <c r="VCV37" s="419"/>
      <c r="VCW37" s="419"/>
      <c r="VCX37" s="418"/>
      <c r="VCY37" s="420"/>
      <c r="VCZ37" s="421"/>
      <c r="VDA37" s="422"/>
      <c r="VDB37" s="423"/>
      <c r="VDC37" s="419"/>
      <c r="VDD37" s="419"/>
      <c r="VDE37" s="418"/>
      <c r="VDF37" s="420"/>
      <c r="VDG37" s="421"/>
      <c r="VDH37" s="422"/>
      <c r="VDI37" s="423"/>
      <c r="VDJ37" s="419"/>
      <c r="VDK37" s="419"/>
      <c r="VDL37" s="418"/>
      <c r="VDM37" s="420"/>
      <c r="VDN37" s="421"/>
      <c r="VDO37" s="422"/>
      <c r="VDP37" s="423"/>
      <c r="VDQ37" s="419"/>
      <c r="VDR37" s="419"/>
      <c r="VDS37" s="418"/>
      <c r="VDT37" s="420"/>
      <c r="VDU37" s="421"/>
      <c r="VDV37" s="422"/>
      <c r="VDW37" s="423"/>
      <c r="VDX37" s="419"/>
      <c r="VDY37" s="419"/>
      <c r="VDZ37" s="418"/>
      <c r="VEA37" s="420"/>
      <c r="VEB37" s="421"/>
      <c r="VEC37" s="422"/>
      <c r="VED37" s="423"/>
      <c r="VEE37" s="419"/>
      <c r="VEF37" s="419"/>
      <c r="VEG37" s="418"/>
      <c r="VEH37" s="420"/>
      <c r="VEI37" s="421"/>
      <c r="VEJ37" s="422"/>
      <c r="VEK37" s="423"/>
      <c r="VEL37" s="419"/>
      <c r="VEM37" s="419"/>
      <c r="VEN37" s="418"/>
      <c r="VEO37" s="420"/>
      <c r="VEP37" s="421"/>
      <c r="VEQ37" s="422"/>
      <c r="VER37" s="423"/>
      <c r="VES37" s="419"/>
      <c r="VET37" s="419"/>
      <c r="VEU37" s="418"/>
      <c r="VEV37" s="420"/>
      <c r="VEW37" s="421"/>
      <c r="VEX37" s="422"/>
      <c r="VEY37" s="423"/>
      <c r="VEZ37" s="419"/>
      <c r="VFA37" s="419"/>
      <c r="VFB37" s="418"/>
      <c r="VFC37" s="420"/>
      <c r="VFD37" s="421"/>
      <c r="VFE37" s="422"/>
      <c r="VFF37" s="423"/>
      <c r="VFG37" s="419"/>
      <c r="VFH37" s="419"/>
      <c r="VFI37" s="418"/>
      <c r="VFJ37" s="420"/>
      <c r="VFK37" s="421"/>
      <c r="VFL37" s="422"/>
      <c r="VFM37" s="423"/>
      <c r="VFN37" s="419"/>
      <c r="VFO37" s="419"/>
      <c r="VFP37" s="418"/>
      <c r="VFQ37" s="420"/>
      <c r="VFR37" s="421"/>
      <c r="VFS37" s="422"/>
      <c r="VFT37" s="423"/>
      <c r="VFU37" s="419"/>
      <c r="VFV37" s="419"/>
      <c r="VFW37" s="418"/>
      <c r="VFX37" s="420"/>
      <c r="VFY37" s="421"/>
      <c r="VFZ37" s="422"/>
      <c r="VGA37" s="423"/>
      <c r="VGB37" s="419"/>
      <c r="VGC37" s="419"/>
      <c r="VGD37" s="418"/>
      <c r="VGE37" s="420"/>
      <c r="VGF37" s="421"/>
      <c r="VGG37" s="422"/>
      <c r="VGH37" s="423"/>
      <c r="VGI37" s="419"/>
      <c r="VGJ37" s="419"/>
      <c r="VGK37" s="418"/>
      <c r="VGL37" s="420"/>
      <c r="VGM37" s="421"/>
      <c r="VGN37" s="422"/>
      <c r="VGO37" s="423"/>
      <c r="VGP37" s="419"/>
      <c r="VGQ37" s="419"/>
      <c r="VGR37" s="418"/>
      <c r="VGS37" s="420"/>
      <c r="VGT37" s="421"/>
      <c r="VGU37" s="422"/>
      <c r="VGV37" s="423"/>
      <c r="VGW37" s="419"/>
      <c r="VGX37" s="419"/>
      <c r="VGY37" s="418"/>
      <c r="VGZ37" s="420"/>
      <c r="VHA37" s="421"/>
      <c r="VHB37" s="422"/>
      <c r="VHC37" s="423"/>
      <c r="VHD37" s="419"/>
      <c r="VHE37" s="419"/>
      <c r="VHF37" s="418"/>
      <c r="VHG37" s="420"/>
      <c r="VHH37" s="421"/>
      <c r="VHI37" s="422"/>
      <c r="VHJ37" s="423"/>
      <c r="VHK37" s="419"/>
      <c r="VHL37" s="419"/>
      <c r="VHM37" s="418"/>
      <c r="VHN37" s="420"/>
      <c r="VHO37" s="421"/>
      <c r="VHP37" s="422"/>
      <c r="VHQ37" s="423"/>
      <c r="VHR37" s="419"/>
      <c r="VHS37" s="419"/>
      <c r="VHT37" s="418"/>
      <c r="VHU37" s="420"/>
      <c r="VHV37" s="421"/>
      <c r="VHW37" s="422"/>
      <c r="VHX37" s="423"/>
      <c r="VHY37" s="419"/>
      <c r="VHZ37" s="419"/>
      <c r="VIA37" s="418"/>
      <c r="VIB37" s="420"/>
      <c r="VIC37" s="421"/>
      <c r="VID37" s="422"/>
      <c r="VIE37" s="423"/>
      <c r="VIF37" s="419"/>
      <c r="VIG37" s="419"/>
      <c r="VIH37" s="418"/>
      <c r="VII37" s="420"/>
      <c r="VIJ37" s="421"/>
      <c r="VIK37" s="422"/>
      <c r="VIL37" s="423"/>
      <c r="VIM37" s="419"/>
      <c r="VIN37" s="419"/>
      <c r="VIO37" s="418"/>
      <c r="VIP37" s="420"/>
      <c r="VIQ37" s="421"/>
      <c r="VIR37" s="422"/>
      <c r="VIS37" s="423"/>
      <c r="VIT37" s="419"/>
      <c r="VIU37" s="419"/>
      <c r="VIV37" s="418"/>
      <c r="VIW37" s="420"/>
      <c r="VIX37" s="421"/>
      <c r="VIY37" s="422"/>
      <c r="VIZ37" s="423"/>
      <c r="VJA37" s="419"/>
      <c r="VJB37" s="419"/>
      <c r="VJC37" s="418"/>
      <c r="VJD37" s="420"/>
      <c r="VJE37" s="421"/>
      <c r="VJF37" s="422"/>
      <c r="VJG37" s="423"/>
      <c r="VJH37" s="419"/>
      <c r="VJI37" s="419"/>
      <c r="VJJ37" s="418"/>
      <c r="VJK37" s="420"/>
      <c r="VJL37" s="421"/>
      <c r="VJM37" s="422"/>
      <c r="VJN37" s="423"/>
      <c r="VJO37" s="419"/>
      <c r="VJP37" s="419"/>
      <c r="VJQ37" s="418"/>
      <c r="VJR37" s="420"/>
      <c r="VJS37" s="421"/>
      <c r="VJT37" s="422"/>
      <c r="VJU37" s="423"/>
      <c r="VJV37" s="419"/>
      <c r="VJW37" s="419"/>
      <c r="VJX37" s="418"/>
      <c r="VJY37" s="420"/>
      <c r="VJZ37" s="421"/>
      <c r="VKA37" s="422"/>
      <c r="VKB37" s="423"/>
      <c r="VKC37" s="419"/>
      <c r="VKD37" s="419"/>
      <c r="VKE37" s="418"/>
      <c r="VKF37" s="420"/>
      <c r="VKG37" s="421"/>
      <c r="VKH37" s="422"/>
      <c r="VKI37" s="423"/>
      <c r="VKJ37" s="419"/>
      <c r="VKK37" s="419"/>
      <c r="VKL37" s="418"/>
      <c r="VKM37" s="420"/>
      <c r="VKN37" s="421"/>
      <c r="VKO37" s="422"/>
      <c r="VKP37" s="423"/>
      <c r="VKQ37" s="419"/>
      <c r="VKR37" s="419"/>
      <c r="VKS37" s="418"/>
      <c r="VKT37" s="420"/>
      <c r="VKU37" s="421"/>
      <c r="VKV37" s="422"/>
      <c r="VKW37" s="423"/>
      <c r="VKX37" s="419"/>
      <c r="VKY37" s="419"/>
      <c r="VKZ37" s="418"/>
      <c r="VLA37" s="420"/>
      <c r="VLB37" s="421"/>
      <c r="VLC37" s="422"/>
      <c r="VLD37" s="423"/>
      <c r="VLE37" s="419"/>
      <c r="VLF37" s="419"/>
      <c r="VLG37" s="418"/>
      <c r="VLH37" s="420"/>
      <c r="VLI37" s="421"/>
      <c r="VLJ37" s="422"/>
      <c r="VLK37" s="423"/>
      <c r="VLL37" s="419"/>
      <c r="VLM37" s="419"/>
      <c r="VLN37" s="418"/>
      <c r="VLO37" s="420"/>
      <c r="VLP37" s="421"/>
      <c r="VLQ37" s="422"/>
      <c r="VLR37" s="423"/>
      <c r="VLS37" s="419"/>
      <c r="VLT37" s="419"/>
      <c r="VLU37" s="418"/>
      <c r="VLV37" s="420"/>
      <c r="VLW37" s="421"/>
      <c r="VLX37" s="422"/>
      <c r="VLY37" s="423"/>
      <c r="VLZ37" s="419"/>
      <c r="VMA37" s="419"/>
      <c r="VMB37" s="418"/>
      <c r="VMC37" s="420"/>
      <c r="VMD37" s="421"/>
      <c r="VME37" s="422"/>
      <c r="VMF37" s="423"/>
      <c r="VMG37" s="419"/>
      <c r="VMH37" s="419"/>
      <c r="VMI37" s="418"/>
      <c r="VMJ37" s="420"/>
      <c r="VMK37" s="421"/>
      <c r="VML37" s="422"/>
      <c r="VMM37" s="423"/>
      <c r="VMN37" s="419"/>
      <c r="VMO37" s="419"/>
      <c r="VMP37" s="418"/>
      <c r="VMQ37" s="420"/>
      <c r="VMR37" s="421"/>
      <c r="VMS37" s="422"/>
      <c r="VMT37" s="423"/>
      <c r="VMU37" s="419"/>
      <c r="VMV37" s="419"/>
      <c r="VMW37" s="418"/>
      <c r="VMX37" s="420"/>
      <c r="VMY37" s="421"/>
      <c r="VMZ37" s="422"/>
      <c r="VNA37" s="423"/>
      <c r="VNB37" s="419"/>
      <c r="VNC37" s="419"/>
      <c r="VND37" s="418"/>
      <c r="VNE37" s="420"/>
      <c r="VNF37" s="421"/>
      <c r="VNG37" s="422"/>
      <c r="VNH37" s="423"/>
      <c r="VNI37" s="419"/>
      <c r="VNJ37" s="419"/>
      <c r="VNK37" s="418"/>
      <c r="VNL37" s="420"/>
      <c r="VNM37" s="421"/>
      <c r="VNN37" s="422"/>
      <c r="VNO37" s="423"/>
      <c r="VNP37" s="419"/>
      <c r="VNQ37" s="419"/>
      <c r="VNR37" s="418"/>
      <c r="VNS37" s="420"/>
      <c r="VNT37" s="421"/>
      <c r="VNU37" s="422"/>
      <c r="VNV37" s="423"/>
      <c r="VNW37" s="419"/>
      <c r="VNX37" s="419"/>
      <c r="VNY37" s="418"/>
      <c r="VNZ37" s="420"/>
      <c r="VOA37" s="421"/>
      <c r="VOB37" s="422"/>
      <c r="VOC37" s="423"/>
      <c r="VOD37" s="419"/>
      <c r="VOE37" s="419"/>
      <c r="VOF37" s="418"/>
      <c r="VOG37" s="420"/>
      <c r="VOH37" s="421"/>
      <c r="VOI37" s="422"/>
      <c r="VOJ37" s="423"/>
      <c r="VOK37" s="419"/>
      <c r="VOL37" s="419"/>
      <c r="VOM37" s="418"/>
      <c r="VON37" s="420"/>
      <c r="VOO37" s="421"/>
      <c r="VOP37" s="422"/>
      <c r="VOQ37" s="423"/>
      <c r="VOR37" s="419"/>
      <c r="VOS37" s="419"/>
      <c r="VOT37" s="418"/>
      <c r="VOU37" s="420"/>
      <c r="VOV37" s="421"/>
      <c r="VOW37" s="422"/>
      <c r="VOX37" s="423"/>
      <c r="VOY37" s="419"/>
      <c r="VOZ37" s="419"/>
      <c r="VPA37" s="418"/>
      <c r="VPB37" s="420"/>
      <c r="VPC37" s="421"/>
      <c r="VPD37" s="422"/>
      <c r="VPE37" s="423"/>
      <c r="VPF37" s="419"/>
      <c r="VPG37" s="419"/>
      <c r="VPH37" s="418"/>
      <c r="VPI37" s="420"/>
      <c r="VPJ37" s="421"/>
      <c r="VPK37" s="422"/>
      <c r="VPL37" s="423"/>
      <c r="VPM37" s="419"/>
      <c r="VPN37" s="419"/>
      <c r="VPO37" s="418"/>
      <c r="VPP37" s="420"/>
      <c r="VPQ37" s="421"/>
      <c r="VPR37" s="422"/>
      <c r="VPS37" s="423"/>
      <c r="VPT37" s="419"/>
      <c r="VPU37" s="419"/>
      <c r="VPV37" s="418"/>
      <c r="VPW37" s="420"/>
      <c r="VPX37" s="421"/>
      <c r="VPY37" s="422"/>
      <c r="VPZ37" s="423"/>
      <c r="VQA37" s="419"/>
      <c r="VQB37" s="419"/>
      <c r="VQC37" s="418"/>
      <c r="VQD37" s="420"/>
      <c r="VQE37" s="421"/>
      <c r="VQF37" s="422"/>
      <c r="VQG37" s="423"/>
      <c r="VQH37" s="419"/>
      <c r="VQI37" s="419"/>
      <c r="VQJ37" s="418"/>
      <c r="VQK37" s="420"/>
      <c r="VQL37" s="421"/>
      <c r="VQM37" s="422"/>
      <c r="VQN37" s="423"/>
      <c r="VQO37" s="419"/>
      <c r="VQP37" s="419"/>
      <c r="VQQ37" s="418"/>
      <c r="VQR37" s="420"/>
      <c r="VQS37" s="421"/>
      <c r="VQT37" s="422"/>
      <c r="VQU37" s="423"/>
      <c r="VQV37" s="419"/>
      <c r="VQW37" s="419"/>
      <c r="VQX37" s="418"/>
      <c r="VQY37" s="420"/>
      <c r="VQZ37" s="421"/>
      <c r="VRA37" s="422"/>
      <c r="VRB37" s="423"/>
      <c r="VRC37" s="419"/>
      <c r="VRD37" s="419"/>
      <c r="VRE37" s="418"/>
      <c r="VRF37" s="420"/>
      <c r="VRG37" s="421"/>
      <c r="VRH37" s="422"/>
      <c r="VRI37" s="423"/>
      <c r="VRJ37" s="419"/>
      <c r="VRK37" s="419"/>
      <c r="VRL37" s="418"/>
      <c r="VRM37" s="420"/>
      <c r="VRN37" s="421"/>
      <c r="VRO37" s="422"/>
      <c r="VRP37" s="423"/>
      <c r="VRQ37" s="419"/>
      <c r="VRR37" s="419"/>
      <c r="VRS37" s="418"/>
      <c r="VRT37" s="420"/>
      <c r="VRU37" s="421"/>
      <c r="VRV37" s="422"/>
      <c r="VRW37" s="423"/>
      <c r="VRX37" s="419"/>
      <c r="VRY37" s="419"/>
      <c r="VRZ37" s="418"/>
      <c r="VSA37" s="420"/>
      <c r="VSB37" s="421"/>
      <c r="VSC37" s="422"/>
      <c r="VSD37" s="423"/>
      <c r="VSE37" s="419"/>
      <c r="VSF37" s="419"/>
      <c r="VSG37" s="418"/>
      <c r="VSH37" s="420"/>
      <c r="VSI37" s="421"/>
      <c r="VSJ37" s="422"/>
      <c r="VSK37" s="423"/>
      <c r="VSL37" s="419"/>
      <c r="VSM37" s="419"/>
      <c r="VSN37" s="418"/>
      <c r="VSO37" s="420"/>
      <c r="VSP37" s="421"/>
      <c r="VSQ37" s="422"/>
      <c r="VSR37" s="423"/>
      <c r="VSS37" s="419"/>
      <c r="VST37" s="419"/>
      <c r="VSU37" s="418"/>
      <c r="VSV37" s="420"/>
      <c r="VSW37" s="421"/>
      <c r="VSX37" s="422"/>
      <c r="VSY37" s="423"/>
      <c r="VSZ37" s="419"/>
      <c r="VTA37" s="419"/>
      <c r="VTB37" s="418"/>
      <c r="VTC37" s="420"/>
      <c r="VTD37" s="421"/>
      <c r="VTE37" s="422"/>
      <c r="VTF37" s="423"/>
      <c r="VTG37" s="419"/>
      <c r="VTH37" s="419"/>
      <c r="VTI37" s="418"/>
      <c r="VTJ37" s="420"/>
      <c r="VTK37" s="421"/>
      <c r="VTL37" s="422"/>
      <c r="VTM37" s="423"/>
      <c r="VTN37" s="419"/>
      <c r="VTO37" s="419"/>
      <c r="VTP37" s="418"/>
      <c r="VTQ37" s="420"/>
      <c r="VTR37" s="421"/>
      <c r="VTS37" s="422"/>
      <c r="VTT37" s="423"/>
      <c r="VTU37" s="419"/>
      <c r="VTV37" s="419"/>
      <c r="VTW37" s="418"/>
      <c r="VTX37" s="420"/>
      <c r="VTY37" s="421"/>
      <c r="VTZ37" s="422"/>
      <c r="VUA37" s="423"/>
      <c r="VUB37" s="419"/>
      <c r="VUC37" s="419"/>
      <c r="VUD37" s="418"/>
      <c r="VUE37" s="420"/>
      <c r="VUF37" s="421"/>
      <c r="VUG37" s="422"/>
      <c r="VUH37" s="423"/>
      <c r="VUI37" s="419"/>
      <c r="VUJ37" s="419"/>
      <c r="VUK37" s="418"/>
      <c r="VUL37" s="420"/>
      <c r="VUM37" s="421"/>
      <c r="VUN37" s="422"/>
      <c r="VUO37" s="423"/>
      <c r="VUP37" s="419"/>
      <c r="VUQ37" s="419"/>
      <c r="VUR37" s="418"/>
      <c r="VUS37" s="420"/>
      <c r="VUT37" s="421"/>
      <c r="VUU37" s="422"/>
      <c r="VUV37" s="423"/>
      <c r="VUW37" s="419"/>
      <c r="VUX37" s="419"/>
      <c r="VUY37" s="418"/>
      <c r="VUZ37" s="420"/>
      <c r="VVA37" s="421"/>
      <c r="VVB37" s="422"/>
      <c r="VVC37" s="423"/>
      <c r="VVD37" s="419"/>
      <c r="VVE37" s="419"/>
      <c r="VVF37" s="418"/>
      <c r="VVG37" s="420"/>
      <c r="VVH37" s="421"/>
      <c r="VVI37" s="422"/>
      <c r="VVJ37" s="423"/>
      <c r="VVK37" s="419"/>
      <c r="VVL37" s="419"/>
      <c r="VVM37" s="418"/>
      <c r="VVN37" s="420"/>
      <c r="VVO37" s="421"/>
      <c r="VVP37" s="422"/>
      <c r="VVQ37" s="423"/>
      <c r="VVR37" s="419"/>
      <c r="VVS37" s="419"/>
      <c r="VVT37" s="418"/>
      <c r="VVU37" s="420"/>
      <c r="VVV37" s="421"/>
      <c r="VVW37" s="422"/>
      <c r="VVX37" s="423"/>
      <c r="VVY37" s="419"/>
      <c r="VVZ37" s="419"/>
      <c r="VWA37" s="418"/>
      <c r="VWB37" s="420"/>
      <c r="VWC37" s="421"/>
      <c r="VWD37" s="422"/>
      <c r="VWE37" s="423"/>
      <c r="VWF37" s="419"/>
      <c r="VWG37" s="419"/>
      <c r="VWH37" s="418"/>
      <c r="VWI37" s="420"/>
      <c r="VWJ37" s="421"/>
      <c r="VWK37" s="422"/>
      <c r="VWL37" s="423"/>
      <c r="VWM37" s="419"/>
      <c r="VWN37" s="419"/>
      <c r="VWO37" s="418"/>
      <c r="VWP37" s="420"/>
      <c r="VWQ37" s="421"/>
      <c r="VWR37" s="422"/>
      <c r="VWS37" s="423"/>
      <c r="VWT37" s="419"/>
      <c r="VWU37" s="419"/>
      <c r="VWV37" s="418"/>
      <c r="VWW37" s="420"/>
      <c r="VWX37" s="421"/>
      <c r="VWY37" s="422"/>
      <c r="VWZ37" s="423"/>
      <c r="VXA37" s="419"/>
      <c r="VXB37" s="419"/>
      <c r="VXC37" s="418"/>
      <c r="VXD37" s="420"/>
      <c r="VXE37" s="421"/>
      <c r="VXF37" s="422"/>
      <c r="VXG37" s="423"/>
      <c r="VXH37" s="419"/>
      <c r="VXI37" s="419"/>
      <c r="VXJ37" s="418"/>
      <c r="VXK37" s="420"/>
      <c r="VXL37" s="421"/>
      <c r="VXM37" s="422"/>
      <c r="VXN37" s="423"/>
      <c r="VXO37" s="419"/>
      <c r="VXP37" s="419"/>
      <c r="VXQ37" s="418"/>
      <c r="VXR37" s="420"/>
      <c r="VXS37" s="421"/>
      <c r="VXT37" s="422"/>
      <c r="VXU37" s="423"/>
      <c r="VXV37" s="419"/>
      <c r="VXW37" s="419"/>
      <c r="VXX37" s="418"/>
      <c r="VXY37" s="420"/>
      <c r="VXZ37" s="421"/>
      <c r="VYA37" s="422"/>
      <c r="VYB37" s="423"/>
      <c r="VYC37" s="419"/>
      <c r="VYD37" s="419"/>
      <c r="VYE37" s="418"/>
      <c r="VYF37" s="420"/>
      <c r="VYG37" s="421"/>
      <c r="VYH37" s="422"/>
      <c r="VYI37" s="423"/>
      <c r="VYJ37" s="419"/>
      <c r="VYK37" s="419"/>
      <c r="VYL37" s="418"/>
      <c r="VYM37" s="420"/>
      <c r="VYN37" s="421"/>
      <c r="VYO37" s="422"/>
      <c r="VYP37" s="423"/>
      <c r="VYQ37" s="419"/>
      <c r="VYR37" s="419"/>
      <c r="VYS37" s="418"/>
      <c r="VYT37" s="420"/>
      <c r="VYU37" s="421"/>
      <c r="VYV37" s="422"/>
      <c r="VYW37" s="423"/>
      <c r="VYX37" s="419"/>
      <c r="VYY37" s="419"/>
      <c r="VYZ37" s="418"/>
      <c r="VZA37" s="420"/>
      <c r="VZB37" s="421"/>
      <c r="VZC37" s="422"/>
      <c r="VZD37" s="423"/>
      <c r="VZE37" s="419"/>
      <c r="VZF37" s="419"/>
      <c r="VZG37" s="418"/>
      <c r="VZH37" s="420"/>
      <c r="VZI37" s="421"/>
      <c r="VZJ37" s="422"/>
      <c r="VZK37" s="423"/>
      <c r="VZL37" s="419"/>
      <c r="VZM37" s="419"/>
      <c r="VZN37" s="418"/>
      <c r="VZO37" s="420"/>
      <c r="VZP37" s="421"/>
      <c r="VZQ37" s="422"/>
      <c r="VZR37" s="423"/>
      <c r="VZS37" s="419"/>
      <c r="VZT37" s="419"/>
      <c r="VZU37" s="418"/>
      <c r="VZV37" s="420"/>
      <c r="VZW37" s="421"/>
      <c r="VZX37" s="422"/>
      <c r="VZY37" s="423"/>
      <c r="VZZ37" s="419"/>
      <c r="WAA37" s="419"/>
      <c r="WAB37" s="418"/>
      <c r="WAC37" s="420"/>
      <c r="WAD37" s="421"/>
      <c r="WAE37" s="422"/>
      <c r="WAF37" s="423"/>
      <c r="WAG37" s="419"/>
      <c r="WAH37" s="419"/>
      <c r="WAI37" s="418"/>
      <c r="WAJ37" s="420"/>
      <c r="WAK37" s="421"/>
      <c r="WAL37" s="422"/>
      <c r="WAM37" s="423"/>
      <c r="WAN37" s="419"/>
      <c r="WAO37" s="419"/>
      <c r="WAP37" s="418"/>
      <c r="WAQ37" s="420"/>
      <c r="WAR37" s="421"/>
      <c r="WAS37" s="422"/>
      <c r="WAT37" s="423"/>
      <c r="WAU37" s="419"/>
      <c r="WAV37" s="419"/>
      <c r="WAW37" s="418"/>
      <c r="WAX37" s="420"/>
      <c r="WAY37" s="421"/>
      <c r="WAZ37" s="422"/>
      <c r="WBA37" s="423"/>
      <c r="WBB37" s="419"/>
      <c r="WBC37" s="419"/>
      <c r="WBD37" s="418"/>
      <c r="WBE37" s="420"/>
      <c r="WBF37" s="421"/>
      <c r="WBG37" s="422"/>
      <c r="WBH37" s="423"/>
      <c r="WBI37" s="419"/>
      <c r="WBJ37" s="419"/>
      <c r="WBK37" s="418"/>
      <c r="WBL37" s="420"/>
      <c r="WBM37" s="421"/>
      <c r="WBN37" s="422"/>
      <c r="WBO37" s="423"/>
      <c r="WBP37" s="419"/>
      <c r="WBQ37" s="419"/>
      <c r="WBR37" s="418"/>
      <c r="WBS37" s="420"/>
      <c r="WBT37" s="421"/>
      <c r="WBU37" s="422"/>
      <c r="WBV37" s="423"/>
      <c r="WBW37" s="419"/>
      <c r="WBX37" s="419"/>
      <c r="WBY37" s="418"/>
      <c r="WBZ37" s="420"/>
      <c r="WCA37" s="421"/>
      <c r="WCB37" s="422"/>
      <c r="WCC37" s="423"/>
      <c r="WCD37" s="419"/>
      <c r="WCE37" s="419"/>
      <c r="WCF37" s="418"/>
      <c r="WCG37" s="420"/>
      <c r="WCH37" s="421"/>
      <c r="WCI37" s="422"/>
      <c r="WCJ37" s="423"/>
      <c r="WCK37" s="419"/>
      <c r="WCL37" s="419"/>
      <c r="WCM37" s="418"/>
      <c r="WCN37" s="420"/>
      <c r="WCO37" s="421"/>
      <c r="WCP37" s="422"/>
      <c r="WCQ37" s="423"/>
      <c r="WCR37" s="419"/>
      <c r="WCS37" s="419"/>
      <c r="WCT37" s="418"/>
      <c r="WCU37" s="420"/>
      <c r="WCV37" s="421"/>
      <c r="WCW37" s="422"/>
      <c r="WCX37" s="423"/>
      <c r="WCY37" s="419"/>
      <c r="WCZ37" s="419"/>
      <c r="WDA37" s="418"/>
      <c r="WDB37" s="420"/>
      <c r="WDC37" s="421"/>
      <c r="WDD37" s="422"/>
      <c r="WDE37" s="423"/>
      <c r="WDF37" s="419"/>
      <c r="WDG37" s="419"/>
      <c r="WDH37" s="418"/>
      <c r="WDI37" s="420"/>
      <c r="WDJ37" s="421"/>
      <c r="WDK37" s="422"/>
      <c r="WDL37" s="423"/>
      <c r="WDM37" s="419"/>
      <c r="WDN37" s="419"/>
      <c r="WDO37" s="418"/>
      <c r="WDP37" s="420"/>
      <c r="WDQ37" s="421"/>
      <c r="WDR37" s="422"/>
      <c r="WDS37" s="423"/>
      <c r="WDT37" s="419"/>
      <c r="WDU37" s="419"/>
      <c r="WDV37" s="418"/>
      <c r="WDW37" s="420"/>
      <c r="WDX37" s="421"/>
      <c r="WDY37" s="422"/>
      <c r="WDZ37" s="423"/>
      <c r="WEA37" s="419"/>
      <c r="WEB37" s="419"/>
      <c r="WEC37" s="418"/>
      <c r="WED37" s="420"/>
      <c r="WEE37" s="421"/>
      <c r="WEF37" s="422"/>
      <c r="WEG37" s="423"/>
      <c r="WEH37" s="419"/>
      <c r="WEI37" s="419"/>
      <c r="WEJ37" s="418"/>
      <c r="WEK37" s="420"/>
      <c r="WEL37" s="421"/>
      <c r="WEM37" s="422"/>
      <c r="WEN37" s="423"/>
      <c r="WEO37" s="419"/>
      <c r="WEP37" s="419"/>
      <c r="WEQ37" s="418"/>
      <c r="WER37" s="420"/>
      <c r="WES37" s="421"/>
      <c r="WET37" s="422"/>
      <c r="WEU37" s="423"/>
      <c r="WEV37" s="419"/>
      <c r="WEW37" s="419"/>
      <c r="WEX37" s="418"/>
      <c r="WEY37" s="420"/>
      <c r="WEZ37" s="421"/>
      <c r="WFA37" s="422"/>
      <c r="WFB37" s="423"/>
      <c r="WFC37" s="419"/>
      <c r="WFD37" s="419"/>
      <c r="WFE37" s="418"/>
      <c r="WFF37" s="420"/>
      <c r="WFG37" s="421"/>
      <c r="WFH37" s="422"/>
      <c r="WFI37" s="423"/>
      <c r="WFJ37" s="419"/>
      <c r="WFK37" s="419"/>
      <c r="WFL37" s="418"/>
      <c r="WFM37" s="420"/>
      <c r="WFN37" s="421"/>
      <c r="WFO37" s="422"/>
      <c r="WFP37" s="423"/>
      <c r="WFQ37" s="419"/>
      <c r="WFR37" s="419"/>
      <c r="WFS37" s="418"/>
      <c r="WFT37" s="420"/>
      <c r="WFU37" s="421"/>
      <c r="WFV37" s="422"/>
      <c r="WFW37" s="423"/>
      <c r="WFX37" s="419"/>
      <c r="WFY37" s="419"/>
      <c r="WFZ37" s="418"/>
      <c r="WGA37" s="420"/>
      <c r="WGB37" s="421"/>
      <c r="WGC37" s="422"/>
      <c r="WGD37" s="423"/>
      <c r="WGE37" s="419"/>
      <c r="WGF37" s="419"/>
      <c r="WGG37" s="418"/>
      <c r="WGH37" s="420"/>
      <c r="WGI37" s="421"/>
      <c r="WGJ37" s="422"/>
      <c r="WGK37" s="423"/>
      <c r="WGL37" s="419"/>
      <c r="WGM37" s="419"/>
      <c r="WGN37" s="418"/>
      <c r="WGO37" s="420"/>
      <c r="WGP37" s="421"/>
      <c r="WGQ37" s="422"/>
      <c r="WGR37" s="423"/>
      <c r="WGS37" s="419"/>
      <c r="WGT37" s="419"/>
      <c r="WGU37" s="418"/>
      <c r="WGV37" s="420"/>
      <c r="WGW37" s="421"/>
      <c r="WGX37" s="422"/>
      <c r="WGY37" s="423"/>
      <c r="WGZ37" s="419"/>
      <c r="WHA37" s="419"/>
      <c r="WHB37" s="418"/>
      <c r="WHC37" s="420"/>
      <c r="WHD37" s="421"/>
      <c r="WHE37" s="422"/>
      <c r="WHF37" s="423"/>
      <c r="WHG37" s="419"/>
      <c r="WHH37" s="419"/>
      <c r="WHI37" s="418"/>
      <c r="WHJ37" s="420"/>
      <c r="WHK37" s="421"/>
      <c r="WHL37" s="422"/>
      <c r="WHM37" s="423"/>
      <c r="WHN37" s="419"/>
      <c r="WHO37" s="419"/>
      <c r="WHP37" s="418"/>
      <c r="WHQ37" s="420"/>
      <c r="WHR37" s="421"/>
      <c r="WHS37" s="422"/>
      <c r="WHT37" s="423"/>
      <c r="WHU37" s="419"/>
      <c r="WHV37" s="419"/>
      <c r="WHW37" s="418"/>
      <c r="WHX37" s="420"/>
      <c r="WHY37" s="421"/>
      <c r="WHZ37" s="422"/>
      <c r="WIA37" s="423"/>
      <c r="WIB37" s="419"/>
      <c r="WIC37" s="419"/>
      <c r="WID37" s="418"/>
      <c r="WIE37" s="420"/>
      <c r="WIF37" s="421"/>
      <c r="WIG37" s="422"/>
      <c r="WIH37" s="423"/>
      <c r="WII37" s="419"/>
      <c r="WIJ37" s="419"/>
      <c r="WIK37" s="418"/>
      <c r="WIL37" s="420"/>
      <c r="WIM37" s="421"/>
      <c r="WIN37" s="422"/>
      <c r="WIO37" s="423"/>
      <c r="WIP37" s="419"/>
      <c r="WIQ37" s="419"/>
      <c r="WIR37" s="418"/>
      <c r="WIS37" s="420"/>
      <c r="WIT37" s="421"/>
      <c r="WIU37" s="422"/>
      <c r="WIV37" s="423"/>
      <c r="WIW37" s="419"/>
      <c r="WIX37" s="419"/>
      <c r="WIY37" s="418"/>
      <c r="WIZ37" s="420"/>
      <c r="WJA37" s="421"/>
      <c r="WJB37" s="422"/>
      <c r="WJC37" s="423"/>
      <c r="WJD37" s="419"/>
      <c r="WJE37" s="419"/>
      <c r="WJF37" s="418"/>
      <c r="WJG37" s="420"/>
      <c r="WJH37" s="421"/>
      <c r="WJI37" s="422"/>
      <c r="WJJ37" s="423"/>
      <c r="WJK37" s="419"/>
      <c r="WJL37" s="419"/>
      <c r="WJM37" s="418"/>
      <c r="WJN37" s="420"/>
      <c r="WJO37" s="421"/>
      <c r="WJP37" s="422"/>
      <c r="WJQ37" s="423"/>
      <c r="WJR37" s="419"/>
      <c r="WJS37" s="419"/>
      <c r="WJT37" s="418"/>
      <c r="WJU37" s="420"/>
      <c r="WJV37" s="421"/>
      <c r="WJW37" s="422"/>
      <c r="WJX37" s="423"/>
      <c r="WJY37" s="419"/>
      <c r="WJZ37" s="419"/>
      <c r="WKA37" s="418"/>
      <c r="WKB37" s="420"/>
      <c r="WKC37" s="421"/>
      <c r="WKD37" s="422"/>
      <c r="WKE37" s="423"/>
      <c r="WKF37" s="419"/>
      <c r="WKG37" s="419"/>
      <c r="WKH37" s="418"/>
      <c r="WKI37" s="420"/>
      <c r="WKJ37" s="421"/>
      <c r="WKK37" s="422"/>
      <c r="WKL37" s="423"/>
      <c r="WKM37" s="419"/>
      <c r="WKN37" s="419"/>
      <c r="WKO37" s="418"/>
      <c r="WKP37" s="420"/>
      <c r="WKQ37" s="421"/>
      <c r="WKR37" s="422"/>
      <c r="WKS37" s="423"/>
      <c r="WKT37" s="419"/>
      <c r="WKU37" s="419"/>
      <c r="WKV37" s="418"/>
      <c r="WKW37" s="420"/>
      <c r="WKX37" s="421"/>
      <c r="WKY37" s="422"/>
      <c r="WKZ37" s="423"/>
      <c r="WLA37" s="419"/>
      <c r="WLB37" s="419"/>
      <c r="WLC37" s="418"/>
      <c r="WLD37" s="420"/>
      <c r="WLE37" s="421"/>
      <c r="WLF37" s="422"/>
      <c r="WLG37" s="423"/>
      <c r="WLH37" s="419"/>
      <c r="WLI37" s="419"/>
      <c r="WLJ37" s="418"/>
      <c r="WLK37" s="420"/>
      <c r="WLL37" s="421"/>
      <c r="WLM37" s="422"/>
      <c r="WLN37" s="423"/>
      <c r="WLO37" s="419"/>
      <c r="WLP37" s="419"/>
      <c r="WLQ37" s="418"/>
      <c r="WLR37" s="420"/>
      <c r="WLS37" s="421"/>
      <c r="WLT37" s="422"/>
      <c r="WLU37" s="423"/>
      <c r="WLV37" s="419"/>
      <c r="WLW37" s="419"/>
      <c r="WLX37" s="418"/>
      <c r="WLY37" s="420"/>
      <c r="WLZ37" s="421"/>
      <c r="WMA37" s="422"/>
      <c r="WMB37" s="423"/>
      <c r="WMC37" s="419"/>
      <c r="WMD37" s="419"/>
      <c r="WME37" s="418"/>
      <c r="WMF37" s="420"/>
      <c r="WMG37" s="421"/>
      <c r="WMH37" s="422"/>
      <c r="WMI37" s="423"/>
      <c r="WMJ37" s="419"/>
      <c r="WMK37" s="419"/>
      <c r="WML37" s="418"/>
      <c r="WMM37" s="420"/>
      <c r="WMN37" s="421"/>
      <c r="WMO37" s="422"/>
      <c r="WMP37" s="423"/>
      <c r="WMQ37" s="419"/>
      <c r="WMR37" s="419"/>
      <c r="WMS37" s="418"/>
      <c r="WMT37" s="420"/>
      <c r="WMU37" s="421"/>
      <c r="WMV37" s="422"/>
      <c r="WMW37" s="423"/>
      <c r="WMX37" s="419"/>
      <c r="WMY37" s="419"/>
      <c r="WMZ37" s="418"/>
      <c r="WNA37" s="420"/>
      <c r="WNB37" s="421"/>
      <c r="WNC37" s="422"/>
      <c r="WND37" s="423"/>
      <c r="WNE37" s="419"/>
      <c r="WNF37" s="419"/>
      <c r="WNG37" s="418"/>
      <c r="WNH37" s="420"/>
      <c r="WNI37" s="421"/>
      <c r="WNJ37" s="422"/>
      <c r="WNK37" s="423"/>
      <c r="WNL37" s="419"/>
      <c r="WNM37" s="419"/>
      <c r="WNN37" s="418"/>
      <c r="WNO37" s="420"/>
      <c r="WNP37" s="421"/>
      <c r="WNQ37" s="422"/>
      <c r="WNR37" s="423"/>
      <c r="WNS37" s="419"/>
      <c r="WNT37" s="419"/>
      <c r="WNU37" s="418"/>
      <c r="WNV37" s="420"/>
      <c r="WNW37" s="421"/>
      <c r="WNX37" s="422"/>
      <c r="WNY37" s="423"/>
      <c r="WNZ37" s="419"/>
      <c r="WOA37" s="419"/>
      <c r="WOB37" s="418"/>
      <c r="WOC37" s="420"/>
      <c r="WOD37" s="421"/>
      <c r="WOE37" s="422"/>
      <c r="WOF37" s="423"/>
      <c r="WOG37" s="419"/>
      <c r="WOH37" s="419"/>
      <c r="WOI37" s="418"/>
      <c r="WOJ37" s="420"/>
      <c r="WOK37" s="421"/>
      <c r="WOL37" s="422"/>
      <c r="WOM37" s="423"/>
      <c r="WON37" s="419"/>
      <c r="WOO37" s="419"/>
      <c r="WOP37" s="418"/>
      <c r="WOQ37" s="420"/>
      <c r="WOR37" s="421"/>
      <c r="WOS37" s="422"/>
      <c r="WOT37" s="423"/>
      <c r="WOU37" s="419"/>
      <c r="WOV37" s="419"/>
      <c r="WOW37" s="418"/>
      <c r="WOX37" s="420"/>
      <c r="WOY37" s="421"/>
      <c r="WOZ37" s="422"/>
      <c r="WPA37" s="423"/>
      <c r="WPB37" s="419"/>
      <c r="WPC37" s="419"/>
      <c r="WPD37" s="418"/>
      <c r="WPE37" s="420"/>
      <c r="WPF37" s="421"/>
      <c r="WPG37" s="422"/>
      <c r="WPH37" s="423"/>
      <c r="WPI37" s="419"/>
      <c r="WPJ37" s="419"/>
      <c r="WPK37" s="418"/>
      <c r="WPL37" s="420"/>
      <c r="WPM37" s="421"/>
      <c r="WPN37" s="422"/>
      <c r="WPO37" s="423"/>
      <c r="WPP37" s="419"/>
      <c r="WPQ37" s="419"/>
      <c r="WPR37" s="418"/>
      <c r="WPS37" s="420"/>
      <c r="WPT37" s="421"/>
      <c r="WPU37" s="422"/>
      <c r="WPV37" s="423"/>
      <c r="WPW37" s="419"/>
      <c r="WPX37" s="419"/>
      <c r="WPY37" s="418"/>
      <c r="WPZ37" s="420"/>
      <c r="WQA37" s="421"/>
      <c r="WQB37" s="422"/>
      <c r="WQC37" s="423"/>
      <c r="WQD37" s="419"/>
      <c r="WQE37" s="419"/>
      <c r="WQF37" s="418"/>
      <c r="WQG37" s="420"/>
      <c r="WQH37" s="421"/>
      <c r="WQI37" s="422"/>
      <c r="WQJ37" s="423"/>
      <c r="WQK37" s="419"/>
      <c r="WQL37" s="419"/>
      <c r="WQM37" s="418"/>
      <c r="WQN37" s="420"/>
      <c r="WQO37" s="421"/>
      <c r="WQP37" s="422"/>
      <c r="WQQ37" s="423"/>
      <c r="WQR37" s="419"/>
      <c r="WQS37" s="419"/>
      <c r="WQT37" s="418"/>
      <c r="WQU37" s="420"/>
      <c r="WQV37" s="421"/>
      <c r="WQW37" s="422"/>
      <c r="WQX37" s="423"/>
      <c r="WQY37" s="419"/>
      <c r="WQZ37" s="419"/>
      <c r="WRA37" s="418"/>
      <c r="WRB37" s="420"/>
      <c r="WRC37" s="421"/>
      <c r="WRD37" s="422"/>
      <c r="WRE37" s="423"/>
      <c r="WRF37" s="419"/>
      <c r="WRG37" s="419"/>
      <c r="WRH37" s="418"/>
      <c r="WRI37" s="420"/>
      <c r="WRJ37" s="421"/>
      <c r="WRK37" s="422"/>
      <c r="WRL37" s="423"/>
      <c r="WRM37" s="419"/>
      <c r="WRN37" s="419"/>
      <c r="WRO37" s="418"/>
      <c r="WRP37" s="420"/>
      <c r="WRQ37" s="421"/>
      <c r="WRR37" s="422"/>
      <c r="WRS37" s="423"/>
      <c r="WRT37" s="419"/>
      <c r="WRU37" s="419"/>
      <c r="WRV37" s="418"/>
      <c r="WRW37" s="420"/>
      <c r="WRX37" s="421"/>
      <c r="WRY37" s="422"/>
      <c r="WRZ37" s="423"/>
      <c r="WSA37" s="419"/>
      <c r="WSB37" s="419"/>
      <c r="WSC37" s="418"/>
      <c r="WSD37" s="420"/>
      <c r="WSE37" s="421"/>
      <c r="WSF37" s="422"/>
      <c r="WSG37" s="423"/>
      <c r="WSH37" s="419"/>
      <c r="WSI37" s="419"/>
      <c r="WSJ37" s="418"/>
      <c r="WSK37" s="420"/>
      <c r="WSL37" s="421"/>
      <c r="WSM37" s="422"/>
      <c r="WSN37" s="423"/>
      <c r="WSO37" s="419"/>
      <c r="WSP37" s="419"/>
      <c r="WSQ37" s="418"/>
      <c r="WSR37" s="420"/>
      <c r="WSS37" s="421"/>
      <c r="WST37" s="422"/>
      <c r="WSU37" s="423"/>
      <c r="WSV37" s="419"/>
      <c r="WSW37" s="419"/>
      <c r="WSX37" s="418"/>
      <c r="WSY37" s="420"/>
      <c r="WSZ37" s="421"/>
      <c r="WTA37" s="422"/>
      <c r="WTB37" s="423"/>
      <c r="WTC37" s="419"/>
      <c r="WTD37" s="419"/>
      <c r="WTE37" s="418"/>
      <c r="WTF37" s="420"/>
      <c r="WTG37" s="421"/>
      <c r="WTH37" s="422"/>
      <c r="WTI37" s="423"/>
      <c r="WTJ37" s="419"/>
      <c r="WTK37" s="419"/>
      <c r="WTL37" s="418"/>
      <c r="WTM37" s="420"/>
      <c r="WTN37" s="421"/>
      <c r="WTO37" s="422"/>
      <c r="WTP37" s="423"/>
      <c r="WTQ37" s="419"/>
      <c r="WTR37" s="419"/>
      <c r="WTS37" s="418"/>
      <c r="WTT37" s="420"/>
      <c r="WTU37" s="421"/>
      <c r="WTV37" s="422"/>
      <c r="WTW37" s="423"/>
      <c r="WTX37" s="419"/>
      <c r="WTY37" s="419"/>
      <c r="WTZ37" s="418"/>
      <c r="WUA37" s="420"/>
      <c r="WUB37" s="421"/>
      <c r="WUC37" s="422"/>
      <c r="WUD37" s="423"/>
      <c r="WUE37" s="419"/>
      <c r="WUF37" s="419"/>
      <c r="WUG37" s="418"/>
      <c r="WUH37" s="420"/>
      <c r="WUI37" s="421"/>
      <c r="WUJ37" s="422"/>
      <c r="WUK37" s="423"/>
      <c r="WUL37" s="419"/>
      <c r="WUM37" s="419"/>
      <c r="WUN37" s="418"/>
      <c r="WUO37" s="420"/>
      <c r="WUP37" s="421"/>
      <c r="WUQ37" s="422"/>
      <c r="WUR37" s="423"/>
      <c r="WUS37" s="419"/>
      <c r="WUT37" s="419"/>
      <c r="WUU37" s="418"/>
      <c r="WUV37" s="420"/>
      <c r="WUW37" s="421"/>
      <c r="WUX37" s="422"/>
      <c r="WUY37" s="423"/>
      <c r="WUZ37" s="419"/>
      <c r="WVA37" s="419"/>
      <c r="WVB37" s="418"/>
      <c r="WVC37" s="420"/>
      <c r="WVD37" s="421"/>
      <c r="WVE37" s="422"/>
      <c r="WVF37" s="423"/>
      <c r="WVG37" s="419"/>
      <c r="WVH37" s="419"/>
      <c r="WVI37" s="418"/>
      <c r="WVJ37" s="420"/>
      <c r="WVK37" s="421"/>
      <c r="WVL37" s="422"/>
      <c r="WVM37" s="423"/>
      <c r="WVN37" s="419"/>
      <c r="WVO37" s="419"/>
      <c r="WVP37" s="418"/>
      <c r="WVQ37" s="420"/>
      <c r="WVR37" s="421"/>
      <c r="WVS37" s="422"/>
      <c r="WVT37" s="423"/>
      <c r="WVU37" s="419"/>
      <c r="WVV37" s="419"/>
      <c r="WVW37" s="418"/>
      <c r="WVX37" s="420"/>
      <c r="WVY37" s="421"/>
      <c r="WVZ37" s="422"/>
      <c r="WWA37" s="423"/>
      <c r="WWB37" s="419"/>
      <c r="WWC37" s="419"/>
      <c r="WWD37" s="418"/>
      <c r="WWE37" s="420"/>
      <c r="WWF37" s="421"/>
      <c r="WWG37" s="422"/>
      <c r="WWH37" s="423"/>
      <c r="WWI37" s="419"/>
      <c r="WWJ37" s="419"/>
      <c r="WWK37" s="418"/>
      <c r="WWL37" s="420"/>
      <c r="WWM37" s="421"/>
      <c r="WWN37" s="422"/>
      <c r="WWO37" s="423"/>
      <c r="WWP37" s="419"/>
      <c r="WWQ37" s="419"/>
      <c r="WWR37" s="418"/>
      <c r="WWS37" s="420"/>
      <c r="WWT37" s="421"/>
      <c r="WWU37" s="422"/>
      <c r="WWV37" s="423"/>
      <c r="WWW37" s="419"/>
      <c r="WWX37" s="419"/>
      <c r="WWY37" s="418"/>
      <c r="WWZ37" s="420"/>
      <c r="WXA37" s="421"/>
      <c r="WXB37" s="422"/>
      <c r="WXC37" s="423"/>
      <c r="WXD37" s="419"/>
      <c r="WXE37" s="419"/>
      <c r="WXF37" s="418"/>
      <c r="WXG37" s="420"/>
      <c r="WXH37" s="421"/>
      <c r="WXI37" s="422"/>
      <c r="WXJ37" s="423"/>
      <c r="WXK37" s="419"/>
      <c r="WXL37" s="419"/>
      <c r="WXM37" s="418"/>
      <c r="WXN37" s="420"/>
      <c r="WXO37" s="421"/>
      <c r="WXP37" s="422"/>
      <c r="WXQ37" s="423"/>
      <c r="WXR37" s="419"/>
      <c r="WXS37" s="419"/>
      <c r="WXT37" s="418"/>
      <c r="WXU37" s="420"/>
      <c r="WXV37" s="421"/>
      <c r="WXW37" s="422"/>
      <c r="WXX37" s="423"/>
      <c r="WXY37" s="419"/>
      <c r="WXZ37" s="419"/>
      <c r="WYA37" s="418"/>
      <c r="WYB37" s="420"/>
      <c r="WYC37" s="421"/>
      <c r="WYD37" s="422"/>
      <c r="WYE37" s="423"/>
      <c r="WYF37" s="419"/>
      <c r="WYG37" s="419"/>
      <c r="WYH37" s="418"/>
      <c r="WYI37" s="420"/>
      <c r="WYJ37" s="421"/>
      <c r="WYK37" s="422"/>
      <c r="WYL37" s="423"/>
      <c r="WYM37" s="419"/>
      <c r="WYN37" s="419"/>
      <c r="WYO37" s="418"/>
      <c r="WYP37" s="420"/>
      <c r="WYQ37" s="421"/>
      <c r="WYR37" s="422"/>
      <c r="WYS37" s="423"/>
      <c r="WYT37" s="419"/>
      <c r="WYU37" s="419"/>
      <c r="WYV37" s="418"/>
      <c r="WYW37" s="420"/>
      <c r="WYX37" s="421"/>
      <c r="WYY37" s="422"/>
      <c r="WYZ37" s="423"/>
      <c r="WZA37" s="419"/>
      <c r="WZB37" s="419"/>
      <c r="WZC37" s="418"/>
      <c r="WZD37" s="420"/>
      <c r="WZE37" s="421"/>
      <c r="WZF37" s="422"/>
      <c r="WZG37" s="423"/>
      <c r="WZH37" s="419"/>
      <c r="WZI37" s="419"/>
      <c r="WZJ37" s="418"/>
      <c r="WZK37" s="420"/>
      <c r="WZL37" s="421"/>
      <c r="WZM37" s="422"/>
      <c r="WZN37" s="423"/>
      <c r="WZO37" s="419"/>
      <c r="WZP37" s="419"/>
      <c r="WZQ37" s="418"/>
      <c r="WZR37" s="420"/>
      <c r="WZS37" s="421"/>
      <c r="WZT37" s="422"/>
      <c r="WZU37" s="423"/>
      <c r="WZV37" s="419"/>
      <c r="WZW37" s="419"/>
      <c r="WZX37" s="418"/>
      <c r="WZY37" s="420"/>
      <c r="WZZ37" s="421"/>
      <c r="XAA37" s="422"/>
      <c r="XAB37" s="423"/>
      <c r="XAC37" s="419"/>
      <c r="XAD37" s="419"/>
      <c r="XAE37" s="418"/>
      <c r="XAF37" s="420"/>
      <c r="XAG37" s="421"/>
      <c r="XAH37" s="422"/>
      <c r="XAI37" s="423"/>
      <c r="XAJ37" s="419"/>
      <c r="XAK37" s="419"/>
      <c r="XAL37" s="418"/>
      <c r="XAM37" s="420"/>
      <c r="XAN37" s="421"/>
      <c r="XAO37" s="422"/>
      <c r="XAP37" s="423"/>
      <c r="XAQ37" s="419"/>
      <c r="XAR37" s="419"/>
      <c r="XAS37" s="418"/>
      <c r="XAT37" s="420"/>
      <c r="XAU37" s="421"/>
      <c r="XAV37" s="422"/>
      <c r="XAW37" s="423"/>
      <c r="XAX37" s="419"/>
      <c r="XAY37" s="419"/>
      <c r="XAZ37" s="418"/>
      <c r="XBA37" s="420"/>
      <c r="XBB37" s="421"/>
      <c r="XBC37" s="422"/>
      <c r="XBD37" s="423"/>
      <c r="XBE37" s="419"/>
      <c r="XBF37" s="419"/>
      <c r="XBG37" s="418"/>
      <c r="XBH37" s="420"/>
      <c r="XBI37" s="421"/>
      <c r="XBJ37" s="422"/>
      <c r="XBK37" s="423"/>
      <c r="XBL37" s="419"/>
      <c r="XBM37" s="419"/>
      <c r="XBN37" s="418"/>
      <c r="XBO37" s="420"/>
      <c r="XBP37" s="421"/>
      <c r="XBQ37" s="422"/>
      <c r="XBR37" s="423"/>
      <c r="XBS37" s="419"/>
      <c r="XBT37" s="419"/>
      <c r="XBU37" s="418"/>
      <c r="XBV37" s="420"/>
      <c r="XBW37" s="421"/>
      <c r="XBX37" s="422"/>
      <c r="XBY37" s="423"/>
      <c r="XBZ37" s="419"/>
      <c r="XCA37" s="419"/>
      <c r="XCB37" s="418"/>
      <c r="XCC37" s="420"/>
      <c r="XCD37" s="421"/>
      <c r="XCE37" s="422"/>
      <c r="XCF37" s="423"/>
      <c r="XCG37" s="419"/>
      <c r="XCH37" s="419"/>
      <c r="XCI37" s="418"/>
      <c r="XCJ37" s="420"/>
      <c r="XCK37" s="421"/>
      <c r="XCL37" s="422"/>
      <c r="XCM37" s="423"/>
      <c r="XCN37" s="419"/>
      <c r="XCO37" s="419"/>
      <c r="XCP37" s="418"/>
      <c r="XCQ37" s="420"/>
      <c r="XCR37" s="421"/>
      <c r="XCS37" s="422"/>
      <c r="XCT37" s="423"/>
      <c r="XCU37" s="419"/>
      <c r="XCV37" s="419"/>
      <c r="XCW37" s="418"/>
      <c r="XCX37" s="420"/>
      <c r="XCY37" s="421"/>
      <c r="XCZ37" s="422"/>
      <c r="XDA37" s="423"/>
      <c r="XDB37" s="419"/>
      <c r="XDC37" s="419"/>
      <c r="XDD37" s="418"/>
      <c r="XDE37" s="420"/>
      <c r="XDF37" s="421"/>
      <c r="XDG37" s="422"/>
      <c r="XDH37" s="423"/>
      <c r="XDI37" s="419"/>
      <c r="XDJ37" s="419"/>
      <c r="XDK37" s="418"/>
      <c r="XDL37" s="420"/>
      <c r="XDM37" s="421"/>
      <c r="XDN37" s="422"/>
      <c r="XDO37" s="423"/>
      <c r="XDP37" s="419"/>
      <c r="XDQ37" s="419"/>
      <c r="XDR37" s="418"/>
      <c r="XDS37" s="420"/>
      <c r="XDT37" s="421"/>
      <c r="XDU37" s="422"/>
      <c r="XDV37" s="423"/>
      <c r="XDW37" s="419"/>
      <c r="XDX37" s="419"/>
      <c r="XDY37" s="418"/>
      <c r="XDZ37" s="420"/>
      <c r="XEA37" s="421"/>
      <c r="XEB37" s="422"/>
      <c r="XEC37" s="423"/>
      <c r="XED37" s="419"/>
      <c r="XEE37" s="419"/>
      <c r="XEF37" s="418"/>
      <c r="XEG37" s="420"/>
      <c r="XEH37" s="421"/>
      <c r="XEI37" s="422"/>
      <c r="XEJ37" s="423"/>
      <c r="XEK37" s="419"/>
      <c r="XEL37" s="419"/>
      <c r="XEM37" s="418"/>
      <c r="XEN37" s="420"/>
      <c r="XEO37" s="421"/>
      <c r="XEP37" s="422"/>
      <c r="XEQ37" s="423"/>
      <c r="XER37" s="419"/>
      <c r="XES37" s="419"/>
      <c r="XET37" s="418"/>
      <c r="XEU37" s="420"/>
      <c r="XEV37" s="421"/>
      <c r="XEW37" s="422"/>
      <c r="XEX37" s="423"/>
      <c r="XEY37" s="419"/>
      <c r="XEZ37" s="419"/>
      <c r="XFA37" s="418"/>
      <c r="XFB37" s="420"/>
      <c r="XFC37" s="421"/>
      <c r="XFD37" s="422"/>
    </row>
    <row r="38" spans="1:16384" ht="30" x14ac:dyDescent="0.25">
      <c r="A38" s="737">
        <v>1</v>
      </c>
      <c r="B38" s="738">
        <v>21114</v>
      </c>
      <c r="C38" s="750" t="s">
        <v>43</v>
      </c>
      <c r="D38" s="720">
        <v>492</v>
      </c>
      <c r="E38" s="740" t="s">
        <v>1233</v>
      </c>
      <c r="F38" s="1855"/>
      <c r="G38" s="720">
        <f>ROUND(D38*F38,2)</f>
        <v>0</v>
      </c>
      <c r="K38" s="422"/>
    </row>
    <row r="39" spans="1:16384" ht="30" x14ac:dyDescent="0.25">
      <c r="A39" s="737">
        <f>1+A38</f>
        <v>2</v>
      </c>
      <c r="B39" s="738" t="s">
        <v>44</v>
      </c>
      <c r="C39" s="739" t="s">
        <v>45</v>
      </c>
      <c r="D39" s="720">
        <v>402</v>
      </c>
      <c r="E39" s="740" t="s">
        <v>1233</v>
      </c>
      <c r="F39" s="1855"/>
      <c r="G39" s="720">
        <f t="shared" ref="G39:G57" si="1">ROUND(D39*F39,2)</f>
        <v>0</v>
      </c>
      <c r="K39" s="760"/>
      <c r="M39" s="760"/>
      <c r="O39" s="760"/>
    </row>
    <row r="40" spans="1:16384" ht="30" x14ac:dyDescent="0.25">
      <c r="A40" s="737">
        <f>1+A39</f>
        <v>3</v>
      </c>
      <c r="B40" s="738">
        <v>21234</v>
      </c>
      <c r="C40" s="739" t="s">
        <v>46</v>
      </c>
      <c r="D40" s="720">
        <v>804</v>
      </c>
      <c r="E40" s="740" t="s">
        <v>1233</v>
      </c>
      <c r="F40" s="1855"/>
      <c r="G40" s="720">
        <f t="shared" si="1"/>
        <v>0</v>
      </c>
      <c r="I40" s="760"/>
      <c r="J40" s="760"/>
      <c r="K40" s="760"/>
    </row>
    <row r="41" spans="1:16384" s="424" customFormat="1" ht="30" x14ac:dyDescent="0.25">
      <c r="A41" s="737">
        <f>1+A40</f>
        <v>4</v>
      </c>
      <c r="B41" s="738">
        <v>21243</v>
      </c>
      <c r="C41" s="739" t="s">
        <v>47</v>
      </c>
      <c r="D41" s="720">
        <v>1072</v>
      </c>
      <c r="E41" s="740" t="s">
        <v>1233</v>
      </c>
      <c r="F41" s="1855"/>
      <c r="G41" s="720">
        <f t="shared" si="1"/>
        <v>0</v>
      </c>
      <c r="I41" s="422"/>
    </row>
    <row r="42" spans="1:16384" s="424" customFormat="1" ht="25.5" customHeight="1" x14ac:dyDescent="0.25">
      <c r="A42" s="737">
        <f>1+A41</f>
        <v>5</v>
      </c>
      <c r="B42" s="738" t="s">
        <v>184</v>
      </c>
      <c r="C42" s="739" t="s">
        <v>185</v>
      </c>
      <c r="D42" s="720">
        <v>402</v>
      </c>
      <c r="E42" s="740" t="s">
        <v>1233</v>
      </c>
      <c r="F42" s="1855"/>
      <c r="G42" s="720">
        <f t="shared" si="1"/>
        <v>0</v>
      </c>
      <c r="I42" s="422"/>
    </row>
    <row r="43" spans="1:16384" ht="60" x14ac:dyDescent="0.25">
      <c r="A43" s="737">
        <f>1+A42</f>
        <v>6</v>
      </c>
      <c r="B43" s="738">
        <v>21315</v>
      </c>
      <c r="C43" s="739" t="s">
        <v>48</v>
      </c>
      <c r="D43" s="720">
        <v>304</v>
      </c>
      <c r="E43" s="740" t="s">
        <v>1233</v>
      </c>
      <c r="F43" s="1855"/>
      <c r="G43" s="720">
        <f t="shared" si="1"/>
        <v>0</v>
      </c>
      <c r="I43" s="760"/>
      <c r="J43" s="760"/>
      <c r="K43" s="760"/>
    </row>
    <row r="44" spans="1:16384" s="425" customFormat="1" x14ac:dyDescent="0.25">
      <c r="A44" s="818"/>
      <c r="B44" s="819" t="s">
        <v>41</v>
      </c>
      <c r="C44" s="826" t="s">
        <v>49</v>
      </c>
      <c r="D44" s="828"/>
      <c r="E44" s="827"/>
      <c r="F44" s="1868"/>
      <c r="G44" s="821"/>
      <c r="I44" s="764"/>
    </row>
    <row r="45" spans="1:16384" ht="30" x14ac:dyDescent="0.25">
      <c r="A45" s="737">
        <f>A43+1</f>
        <v>7</v>
      </c>
      <c r="B45" s="738" t="s">
        <v>50</v>
      </c>
      <c r="C45" s="739" t="s">
        <v>51</v>
      </c>
      <c r="D45" s="720">
        <v>954</v>
      </c>
      <c r="E45" s="740" t="s">
        <v>1232</v>
      </c>
      <c r="F45" s="1855"/>
      <c r="G45" s="720">
        <f t="shared" si="1"/>
        <v>0</v>
      </c>
      <c r="J45" s="760"/>
      <c r="K45" s="760"/>
    </row>
    <row r="46" spans="1:16384" ht="30" x14ac:dyDescent="0.25">
      <c r="A46" s="737">
        <f>A45+1</f>
        <v>8</v>
      </c>
      <c r="B46" s="738">
        <v>22114</v>
      </c>
      <c r="C46" s="739" t="s">
        <v>52</v>
      </c>
      <c r="D46" s="720">
        <v>2226</v>
      </c>
      <c r="E46" s="740" t="s">
        <v>1232</v>
      </c>
      <c r="F46" s="1855"/>
      <c r="G46" s="720">
        <f t="shared" si="1"/>
        <v>0</v>
      </c>
      <c r="J46" s="760"/>
      <c r="K46" s="760"/>
    </row>
    <row r="47" spans="1:16384" x14ac:dyDescent="0.25">
      <c r="A47" s="823"/>
      <c r="B47" s="819" t="s">
        <v>53</v>
      </c>
      <c r="C47" s="825" t="s">
        <v>54</v>
      </c>
      <c r="D47" s="822"/>
      <c r="E47" s="824"/>
      <c r="F47" s="1868"/>
      <c r="G47" s="821"/>
      <c r="J47" s="760"/>
      <c r="K47" s="760"/>
    </row>
    <row r="48" spans="1:16384" ht="30" x14ac:dyDescent="0.25">
      <c r="A48" s="737">
        <f>A46+1</f>
        <v>9</v>
      </c>
      <c r="B48" s="738" t="s">
        <v>55</v>
      </c>
      <c r="C48" s="739" t="s">
        <v>56</v>
      </c>
      <c r="D48" s="720">
        <v>3180</v>
      </c>
      <c r="E48" s="740" t="s">
        <v>1232</v>
      </c>
      <c r="F48" s="1855"/>
      <c r="G48" s="720">
        <f t="shared" si="1"/>
        <v>0</v>
      </c>
      <c r="K48" s="422"/>
    </row>
    <row r="49" spans="1:11" s="425" customFormat="1" x14ac:dyDescent="0.25">
      <c r="A49" s="818"/>
      <c r="B49" s="819" t="s">
        <v>57</v>
      </c>
      <c r="C49" s="825" t="s">
        <v>58</v>
      </c>
      <c r="D49" s="828"/>
      <c r="E49" s="821"/>
      <c r="F49" s="1868"/>
      <c r="G49" s="821"/>
    </row>
    <row r="50" spans="1:11" ht="30" x14ac:dyDescent="0.25">
      <c r="A50" s="737">
        <f>A48+1</f>
        <v>10</v>
      </c>
      <c r="B50" s="738" t="s">
        <v>60</v>
      </c>
      <c r="C50" s="750" t="s">
        <v>59</v>
      </c>
      <c r="D50" s="720">
        <v>667</v>
      </c>
      <c r="E50" s="740" t="s">
        <v>1233</v>
      </c>
      <c r="F50" s="1855"/>
      <c r="G50" s="720">
        <f t="shared" si="1"/>
        <v>0</v>
      </c>
      <c r="K50" s="422"/>
    </row>
    <row r="51" spans="1:11" s="425" customFormat="1" x14ac:dyDescent="0.25">
      <c r="A51" s="818"/>
      <c r="B51" s="819" t="s">
        <v>62</v>
      </c>
      <c r="C51" s="826" t="s">
        <v>63</v>
      </c>
      <c r="D51" s="828"/>
      <c r="E51" s="821"/>
      <c r="F51" s="1868"/>
      <c r="G51" s="821"/>
    </row>
    <row r="52" spans="1:11" ht="17.25" x14ac:dyDescent="0.25">
      <c r="A52" s="737">
        <f>A50+1</f>
        <v>11</v>
      </c>
      <c r="B52" s="738" t="s">
        <v>64</v>
      </c>
      <c r="C52" s="750" t="s">
        <v>65</v>
      </c>
      <c r="D52" s="720">
        <v>3006</v>
      </c>
      <c r="E52" s="740" t="s">
        <v>1232</v>
      </c>
      <c r="F52" s="1855"/>
      <c r="G52" s="720">
        <f t="shared" si="1"/>
        <v>0</v>
      </c>
      <c r="K52" s="422"/>
    </row>
    <row r="53" spans="1:11" ht="17.25" x14ac:dyDescent="0.25">
      <c r="A53" s="737">
        <f>A52+1</f>
        <v>12</v>
      </c>
      <c r="B53" s="738" t="s">
        <v>66</v>
      </c>
      <c r="C53" s="750" t="s">
        <v>67</v>
      </c>
      <c r="D53" s="720">
        <v>3006</v>
      </c>
      <c r="E53" s="740" t="s">
        <v>1232</v>
      </c>
      <c r="F53" s="1855"/>
      <c r="G53" s="720">
        <f t="shared" si="1"/>
        <v>0</v>
      </c>
      <c r="K53" s="422"/>
    </row>
    <row r="54" spans="1:11" ht="30" x14ac:dyDescent="0.25">
      <c r="A54" s="737">
        <f>A53+1</f>
        <v>13</v>
      </c>
      <c r="B54" s="738" t="s">
        <v>213</v>
      </c>
      <c r="C54" s="750" t="s">
        <v>214</v>
      </c>
      <c r="D54" s="720">
        <v>300</v>
      </c>
      <c r="E54" s="740" t="s">
        <v>1232</v>
      </c>
      <c r="F54" s="1855"/>
      <c r="G54" s="720">
        <f t="shared" si="1"/>
        <v>0</v>
      </c>
      <c r="K54" s="422"/>
    </row>
    <row r="55" spans="1:11" ht="17.25" x14ac:dyDescent="0.25">
      <c r="A55" s="737">
        <f>A54+1</f>
        <v>14</v>
      </c>
      <c r="B55" s="738" t="s">
        <v>215</v>
      </c>
      <c r="C55" s="750" t="s">
        <v>216</v>
      </c>
      <c r="D55" s="720">
        <v>800</v>
      </c>
      <c r="E55" s="740" t="s">
        <v>1232</v>
      </c>
      <c r="F55" s="1855"/>
      <c r="G55" s="720">
        <f t="shared" si="1"/>
        <v>0</v>
      </c>
      <c r="K55" s="422"/>
    </row>
    <row r="56" spans="1:11" s="425" customFormat="1" x14ac:dyDescent="0.25">
      <c r="A56" s="818"/>
      <c r="B56" s="819" t="s">
        <v>68</v>
      </c>
      <c r="C56" s="826" t="s">
        <v>69</v>
      </c>
      <c r="D56" s="828"/>
      <c r="E56" s="821"/>
      <c r="F56" s="1868"/>
      <c r="G56" s="821"/>
    </row>
    <row r="57" spans="1:11" ht="30" x14ac:dyDescent="0.25">
      <c r="A57" s="2132">
        <f>1+A55</f>
        <v>15</v>
      </c>
      <c r="B57" s="2133" t="s">
        <v>35</v>
      </c>
      <c r="C57" s="2134" t="s">
        <v>70</v>
      </c>
      <c r="D57" s="2135">
        <v>1915</v>
      </c>
      <c r="E57" s="2136" t="s">
        <v>2981</v>
      </c>
      <c r="F57" s="2137"/>
      <c r="G57" s="2135">
        <f t="shared" si="1"/>
        <v>0</v>
      </c>
      <c r="H57" s="842"/>
      <c r="I57" s="914"/>
      <c r="J57" s="913"/>
      <c r="K57" s="422"/>
    </row>
    <row r="58" spans="1:11" x14ac:dyDescent="0.25">
      <c r="A58" s="742"/>
      <c r="B58" s="742"/>
      <c r="C58" s="743" t="s">
        <v>71</v>
      </c>
      <c r="D58" s="733"/>
      <c r="E58" s="744"/>
      <c r="F58" s="1864"/>
      <c r="G58" s="745">
        <f>SUM(G37:G57)</f>
        <v>0</v>
      </c>
      <c r="K58" s="422"/>
    </row>
    <row r="59" spans="1:11" x14ac:dyDescent="0.25">
      <c r="A59" s="737"/>
      <c r="B59" s="737"/>
      <c r="C59" s="746"/>
      <c r="D59" s="720"/>
      <c r="E59" s="740"/>
      <c r="F59" s="1855"/>
      <c r="G59" s="747"/>
      <c r="K59" s="422"/>
    </row>
    <row r="60" spans="1:11" x14ac:dyDescent="0.25">
      <c r="A60" s="742"/>
      <c r="B60" s="748" t="s">
        <v>72</v>
      </c>
      <c r="C60" s="749" t="s">
        <v>73</v>
      </c>
      <c r="D60" s="733"/>
      <c r="E60" s="744"/>
      <c r="F60" s="1864"/>
      <c r="G60" s="733"/>
      <c r="K60" s="422"/>
    </row>
    <row r="61" spans="1:11" s="425" customFormat="1" x14ac:dyDescent="0.25">
      <c r="A61" s="818"/>
      <c r="B61" s="819" t="s">
        <v>74</v>
      </c>
      <c r="C61" s="825" t="s">
        <v>75</v>
      </c>
      <c r="D61" s="828"/>
      <c r="E61" s="821"/>
      <c r="F61" s="1869"/>
      <c r="G61" s="828"/>
    </row>
    <row r="62" spans="1:11" ht="45" x14ac:dyDescent="0.25">
      <c r="A62" s="737">
        <v>1</v>
      </c>
      <c r="B62" s="738" t="s">
        <v>76</v>
      </c>
      <c r="C62" s="739" t="s">
        <v>77</v>
      </c>
      <c r="D62" s="720">
        <v>1934</v>
      </c>
      <c r="E62" s="740" t="s">
        <v>1233</v>
      </c>
      <c r="F62" s="1855"/>
      <c r="G62" s="720">
        <f>ROUND(D62*F62,2)</f>
        <v>0</v>
      </c>
      <c r="K62" s="422"/>
    </row>
    <row r="63" spans="1:11" ht="45" x14ac:dyDescent="0.25">
      <c r="A63" s="737">
        <f>1+A62</f>
        <v>2</v>
      </c>
      <c r="B63" s="738" t="s">
        <v>78</v>
      </c>
      <c r="C63" s="739" t="s">
        <v>79</v>
      </c>
      <c r="D63" s="720">
        <v>1022</v>
      </c>
      <c r="E63" s="740" t="s">
        <v>1233</v>
      </c>
      <c r="F63" s="1855"/>
      <c r="G63" s="720">
        <f t="shared" ref="G63:G68" si="2">ROUND(D63*F63,2)</f>
        <v>0</v>
      </c>
      <c r="K63" s="422"/>
    </row>
    <row r="64" spans="1:11" ht="45" x14ac:dyDescent="0.25">
      <c r="A64" s="737">
        <f>1+A63</f>
        <v>3</v>
      </c>
      <c r="B64" s="738" t="s">
        <v>80</v>
      </c>
      <c r="C64" s="739" t="s">
        <v>81</v>
      </c>
      <c r="D64" s="720">
        <v>3045</v>
      </c>
      <c r="E64" s="740" t="s">
        <v>1232</v>
      </c>
      <c r="F64" s="1855"/>
      <c r="G64" s="720">
        <f t="shared" si="2"/>
        <v>0</v>
      </c>
      <c r="K64" s="422"/>
    </row>
    <row r="65" spans="1:11" x14ac:dyDescent="0.25">
      <c r="A65" s="823"/>
      <c r="B65" s="819" t="s">
        <v>83</v>
      </c>
      <c r="C65" s="825" t="s">
        <v>84</v>
      </c>
      <c r="D65" s="822"/>
      <c r="E65" s="824"/>
      <c r="F65" s="1856"/>
      <c r="G65" s="824"/>
      <c r="K65" s="422"/>
    </row>
    <row r="66" spans="1:11" ht="60" x14ac:dyDescent="0.25">
      <c r="A66" s="2132">
        <f>A64+1</f>
        <v>4</v>
      </c>
      <c r="B66" s="2133" t="s">
        <v>85</v>
      </c>
      <c r="C66" s="2134" t="s">
        <v>2983</v>
      </c>
      <c r="D66" s="2135">
        <v>3045</v>
      </c>
      <c r="E66" s="2136" t="s">
        <v>2984</v>
      </c>
      <c r="F66" s="2137"/>
      <c r="G66" s="2135">
        <f t="shared" si="2"/>
        <v>0</v>
      </c>
      <c r="K66" s="422"/>
    </row>
    <row r="67" spans="1:11" s="425" customFormat="1" x14ac:dyDescent="0.25">
      <c r="A67" s="818"/>
      <c r="B67" s="819" t="s">
        <v>95</v>
      </c>
      <c r="C67" s="825" t="s">
        <v>96</v>
      </c>
      <c r="D67" s="828"/>
      <c r="E67" s="821"/>
      <c r="F67" s="1856"/>
      <c r="G67" s="824"/>
    </row>
    <row r="68" spans="1:11" ht="45" x14ac:dyDescent="0.25">
      <c r="A68" s="737">
        <f>1+A66</f>
        <v>5</v>
      </c>
      <c r="B68" s="738" t="s">
        <v>187</v>
      </c>
      <c r="C68" s="739" t="s">
        <v>188</v>
      </c>
      <c r="D68" s="720">
        <v>1020</v>
      </c>
      <c r="E68" s="740" t="s">
        <v>1232</v>
      </c>
      <c r="F68" s="1855"/>
      <c r="G68" s="720">
        <f t="shared" si="2"/>
        <v>0</v>
      </c>
      <c r="K68" s="422"/>
    </row>
    <row r="69" spans="1:11" x14ac:dyDescent="0.25">
      <c r="A69" s="742"/>
      <c r="B69" s="742"/>
      <c r="C69" s="743" t="s">
        <v>99</v>
      </c>
      <c r="D69" s="733"/>
      <c r="E69" s="744"/>
      <c r="F69" s="1864"/>
      <c r="G69" s="745">
        <f>SUM(G62:G68)</f>
        <v>0</v>
      </c>
      <c r="K69" s="422"/>
    </row>
    <row r="70" spans="1:11" x14ac:dyDescent="0.25">
      <c r="A70" s="737"/>
      <c r="B70" s="737"/>
      <c r="C70" s="746"/>
      <c r="D70" s="720"/>
      <c r="E70" s="740"/>
      <c r="F70" s="1855"/>
      <c r="G70" s="747"/>
      <c r="K70" s="422"/>
    </row>
    <row r="71" spans="1:11" x14ac:dyDescent="0.25">
      <c r="A71" s="742"/>
      <c r="B71" s="748" t="s">
        <v>100</v>
      </c>
      <c r="C71" s="749" t="s">
        <v>101</v>
      </c>
      <c r="D71" s="733"/>
      <c r="E71" s="744"/>
      <c r="F71" s="1864"/>
      <c r="G71" s="733"/>
      <c r="K71" s="422"/>
    </row>
    <row r="72" spans="1:11" x14ac:dyDescent="0.25">
      <c r="A72" s="823"/>
      <c r="B72" s="819" t="s">
        <v>102</v>
      </c>
      <c r="C72" s="826" t="s">
        <v>103</v>
      </c>
      <c r="D72" s="822"/>
      <c r="E72" s="824"/>
      <c r="F72" s="1865"/>
      <c r="G72" s="822"/>
      <c r="K72" s="422"/>
    </row>
    <row r="73" spans="1:11" ht="45" x14ac:dyDescent="0.25">
      <c r="A73" s="737">
        <v>1</v>
      </c>
      <c r="B73" s="738" t="s">
        <v>104</v>
      </c>
      <c r="C73" s="739" t="s">
        <v>105</v>
      </c>
      <c r="D73" s="720">
        <v>62</v>
      </c>
      <c r="E73" s="740" t="s">
        <v>1232</v>
      </c>
      <c r="F73" s="1855"/>
      <c r="G73" s="720">
        <f>ROUND(D73*F73,2)</f>
        <v>0</v>
      </c>
      <c r="K73" s="422"/>
    </row>
    <row r="74" spans="1:11" ht="30" x14ac:dyDescent="0.25">
      <c r="A74" s="737">
        <f>1+A73</f>
        <v>2</v>
      </c>
      <c r="B74" s="738" t="s">
        <v>16</v>
      </c>
      <c r="C74" s="739" t="s">
        <v>1234</v>
      </c>
      <c r="D74" s="720">
        <v>40</v>
      </c>
      <c r="E74" s="740" t="s">
        <v>1232</v>
      </c>
      <c r="F74" s="1855"/>
      <c r="G74" s="720">
        <f t="shared" ref="G74:G91" si="3">ROUND(D74*F74,2)</f>
        <v>0</v>
      </c>
      <c r="K74" s="422"/>
    </row>
    <row r="75" spans="1:11" ht="45" x14ac:dyDescent="0.25">
      <c r="A75" s="737">
        <f>1+A74</f>
        <v>3</v>
      </c>
      <c r="B75" s="738" t="s">
        <v>16</v>
      </c>
      <c r="C75" s="739" t="s">
        <v>106</v>
      </c>
      <c r="D75" s="720">
        <v>924</v>
      </c>
      <c r="E75" s="740" t="s">
        <v>12</v>
      </c>
      <c r="F75" s="1855"/>
      <c r="G75" s="720">
        <f t="shared" si="3"/>
        <v>0</v>
      </c>
      <c r="K75" s="422"/>
    </row>
    <row r="76" spans="1:11" s="425" customFormat="1" x14ac:dyDescent="0.25">
      <c r="A76" s="818"/>
      <c r="B76" s="819" t="s">
        <v>217</v>
      </c>
      <c r="C76" s="825" t="s">
        <v>218</v>
      </c>
      <c r="D76" s="828"/>
      <c r="E76" s="821"/>
      <c r="F76" s="1868"/>
      <c r="G76" s="821"/>
    </row>
    <row r="77" spans="1:11" ht="60" x14ac:dyDescent="0.25">
      <c r="A77" s="737">
        <f>1+A75</f>
        <v>4</v>
      </c>
      <c r="B77" s="738" t="s">
        <v>219</v>
      </c>
      <c r="C77" s="739" t="s">
        <v>220</v>
      </c>
      <c r="D77" s="720">
        <v>754</v>
      </c>
      <c r="E77" s="740" t="s">
        <v>12</v>
      </c>
      <c r="F77" s="1855"/>
      <c r="G77" s="720">
        <f t="shared" si="3"/>
        <v>0</v>
      </c>
      <c r="K77" s="422"/>
    </row>
    <row r="78" spans="1:11" ht="30" x14ac:dyDescent="0.25">
      <c r="A78" s="737">
        <f>1+A77</f>
        <v>5</v>
      </c>
      <c r="B78" s="738">
        <v>42312</v>
      </c>
      <c r="C78" s="739" t="s">
        <v>221</v>
      </c>
      <c r="D78" s="720">
        <v>754</v>
      </c>
      <c r="E78" s="740" t="s">
        <v>12</v>
      </c>
      <c r="F78" s="1855"/>
      <c r="G78" s="720">
        <f t="shared" si="3"/>
        <v>0</v>
      </c>
      <c r="K78" s="422"/>
    </row>
    <row r="79" spans="1:11" x14ac:dyDescent="0.25">
      <c r="A79" s="823"/>
      <c r="B79" s="819" t="s">
        <v>107</v>
      </c>
      <c r="C79" s="825" t="s">
        <v>108</v>
      </c>
      <c r="D79" s="822"/>
      <c r="E79" s="824"/>
      <c r="F79" s="1868"/>
      <c r="G79" s="821"/>
      <c r="K79" s="422"/>
    </row>
    <row r="80" spans="1:11" ht="45" x14ac:dyDescent="0.25">
      <c r="A80" s="737">
        <f>1+A78</f>
        <v>6</v>
      </c>
      <c r="B80" s="738" t="s">
        <v>109</v>
      </c>
      <c r="C80" s="739" t="s">
        <v>1235</v>
      </c>
      <c r="D80" s="720">
        <v>8</v>
      </c>
      <c r="E80" s="740" t="s">
        <v>12</v>
      </c>
      <c r="F80" s="1855"/>
      <c r="G80" s="720">
        <f t="shared" si="3"/>
        <v>0</v>
      </c>
      <c r="K80" s="422"/>
    </row>
    <row r="81" spans="1:11" s="425" customFormat="1" x14ac:dyDescent="0.25">
      <c r="A81" s="818"/>
      <c r="B81" s="819" t="s">
        <v>111</v>
      </c>
      <c r="C81" s="825" t="s">
        <v>112</v>
      </c>
      <c r="D81" s="828"/>
      <c r="E81" s="821"/>
      <c r="F81" s="1868"/>
      <c r="G81" s="821"/>
    </row>
    <row r="82" spans="1:11" ht="45" x14ac:dyDescent="0.25">
      <c r="A82" s="737">
        <f>1+A80</f>
        <v>7</v>
      </c>
      <c r="B82" s="738" t="s">
        <v>113</v>
      </c>
      <c r="C82" s="739" t="s">
        <v>114</v>
      </c>
      <c r="D82" s="720">
        <v>4</v>
      </c>
      <c r="E82" s="740" t="s">
        <v>15</v>
      </c>
      <c r="F82" s="1855"/>
      <c r="G82" s="720">
        <f t="shared" si="3"/>
        <v>0</v>
      </c>
      <c r="K82" s="422"/>
    </row>
    <row r="83" spans="1:11" ht="60" x14ac:dyDescent="0.25">
      <c r="A83" s="737">
        <f>1+A82</f>
        <v>8</v>
      </c>
      <c r="B83" s="738" t="s">
        <v>1236</v>
      </c>
      <c r="C83" s="739" t="s">
        <v>1237</v>
      </c>
      <c r="D83" s="720">
        <v>2</v>
      </c>
      <c r="E83" s="740" t="s">
        <v>15</v>
      </c>
      <c r="F83" s="1855"/>
      <c r="G83" s="720">
        <f t="shared" si="3"/>
        <v>0</v>
      </c>
      <c r="K83" s="422"/>
    </row>
    <row r="84" spans="1:11" ht="60" x14ac:dyDescent="0.25">
      <c r="A84" s="737">
        <f>1+A83</f>
        <v>9</v>
      </c>
      <c r="B84" s="738">
        <v>44163</v>
      </c>
      <c r="C84" s="739" t="s">
        <v>222</v>
      </c>
      <c r="D84" s="720">
        <v>5</v>
      </c>
      <c r="E84" s="740" t="s">
        <v>15</v>
      </c>
      <c r="F84" s="1855"/>
      <c r="G84" s="720">
        <f t="shared" si="3"/>
        <v>0</v>
      </c>
      <c r="K84" s="422"/>
    </row>
    <row r="85" spans="1:11" ht="30" x14ac:dyDescent="0.25">
      <c r="A85" s="737">
        <f>1+A84</f>
        <v>10</v>
      </c>
      <c r="B85" s="738" t="s">
        <v>115</v>
      </c>
      <c r="C85" s="739" t="s">
        <v>223</v>
      </c>
      <c r="D85" s="720">
        <v>5</v>
      </c>
      <c r="E85" s="740" t="s">
        <v>15</v>
      </c>
      <c r="F85" s="1855"/>
      <c r="G85" s="720">
        <f t="shared" si="3"/>
        <v>0</v>
      </c>
      <c r="K85" s="422"/>
    </row>
    <row r="86" spans="1:11" ht="30" x14ac:dyDescent="0.25">
      <c r="A86" s="737">
        <f>1+A85</f>
        <v>11</v>
      </c>
      <c r="B86" s="738" t="s">
        <v>1238</v>
      </c>
      <c r="C86" s="739" t="s">
        <v>1239</v>
      </c>
      <c r="D86" s="720">
        <v>7</v>
      </c>
      <c r="E86" s="740" t="s">
        <v>15</v>
      </c>
      <c r="F86" s="1855"/>
      <c r="G86" s="720">
        <f t="shared" si="3"/>
        <v>0</v>
      </c>
      <c r="K86" s="422"/>
    </row>
    <row r="87" spans="1:11" s="425" customFormat="1" x14ac:dyDescent="0.25">
      <c r="A87" s="818"/>
      <c r="B87" s="819" t="s">
        <v>117</v>
      </c>
      <c r="C87" s="825" t="s">
        <v>118</v>
      </c>
      <c r="D87" s="828"/>
      <c r="E87" s="821"/>
      <c r="F87" s="1868"/>
      <c r="G87" s="821"/>
      <c r="I87" s="764"/>
    </row>
    <row r="88" spans="1:11" ht="30" x14ac:dyDescent="0.25">
      <c r="A88" s="737">
        <f>1+A86</f>
        <v>12</v>
      </c>
      <c r="B88" s="738">
        <v>45131</v>
      </c>
      <c r="C88" s="739" t="s">
        <v>119</v>
      </c>
      <c r="D88" s="720">
        <v>12.6</v>
      </c>
      <c r="E88" s="740" t="s">
        <v>1233</v>
      </c>
      <c r="F88" s="1855"/>
      <c r="G88" s="720">
        <f t="shared" si="3"/>
        <v>0</v>
      </c>
      <c r="K88" s="422"/>
    </row>
    <row r="89" spans="1:11" ht="30" x14ac:dyDescent="0.25">
      <c r="A89" s="737">
        <f>1+A88</f>
        <v>13</v>
      </c>
      <c r="B89" s="738" t="s">
        <v>1240</v>
      </c>
      <c r="C89" s="739" t="s">
        <v>1241</v>
      </c>
      <c r="D89" s="720">
        <v>8</v>
      </c>
      <c r="E89" s="740" t="s">
        <v>12</v>
      </c>
      <c r="F89" s="1855"/>
      <c r="G89" s="720">
        <f t="shared" si="3"/>
        <v>0</v>
      </c>
      <c r="K89" s="422"/>
    </row>
    <row r="90" spans="1:11" ht="30" x14ac:dyDescent="0.25">
      <c r="A90" s="737">
        <f>1+A89</f>
        <v>14</v>
      </c>
      <c r="B90" s="738" t="s">
        <v>189</v>
      </c>
      <c r="C90" s="739" t="s">
        <v>224</v>
      </c>
      <c r="D90" s="720">
        <v>65</v>
      </c>
      <c r="E90" s="740" t="s">
        <v>12</v>
      </c>
      <c r="F90" s="1855"/>
      <c r="G90" s="720">
        <f t="shared" si="3"/>
        <v>0</v>
      </c>
      <c r="K90" s="422"/>
    </row>
    <row r="91" spans="1:11" ht="45" x14ac:dyDescent="0.25">
      <c r="A91" s="737">
        <f>1+A90</f>
        <v>15</v>
      </c>
      <c r="B91" s="738" t="s">
        <v>191</v>
      </c>
      <c r="C91" s="739" t="s">
        <v>192</v>
      </c>
      <c r="D91" s="720">
        <v>9</v>
      </c>
      <c r="E91" s="740" t="s">
        <v>15</v>
      </c>
      <c r="F91" s="1855"/>
      <c r="G91" s="720">
        <f t="shared" si="3"/>
        <v>0</v>
      </c>
      <c r="K91" s="422"/>
    </row>
    <row r="92" spans="1:11" x14ac:dyDescent="0.25">
      <c r="A92" s="742"/>
      <c r="B92" s="742"/>
      <c r="C92" s="743" t="s">
        <v>125</v>
      </c>
      <c r="D92" s="733"/>
      <c r="E92" s="744"/>
      <c r="F92" s="1864"/>
      <c r="G92" s="745">
        <f>SUM(G73:G91)</f>
        <v>0</v>
      </c>
      <c r="K92" s="422"/>
    </row>
    <row r="93" spans="1:11" x14ac:dyDescent="0.25">
      <c r="A93" s="737"/>
      <c r="B93" s="737"/>
      <c r="C93" s="746"/>
      <c r="D93" s="720"/>
      <c r="E93" s="740"/>
      <c r="F93" s="1855"/>
      <c r="G93" s="747"/>
      <c r="K93" s="422"/>
    </row>
    <row r="94" spans="1:11" x14ac:dyDescent="0.25">
      <c r="A94" s="730"/>
      <c r="B94" s="748" t="s">
        <v>126</v>
      </c>
      <c r="C94" s="749" t="s">
        <v>127</v>
      </c>
      <c r="D94" s="745"/>
      <c r="E94" s="732"/>
      <c r="F94" s="1870"/>
      <c r="G94" s="745"/>
      <c r="K94" s="422"/>
    </row>
    <row r="95" spans="1:11" x14ac:dyDescent="0.25">
      <c r="A95" s="818"/>
      <c r="B95" s="819" t="s">
        <v>128</v>
      </c>
      <c r="C95" s="826" t="s">
        <v>129</v>
      </c>
      <c r="D95" s="828"/>
      <c r="E95" s="821"/>
      <c r="F95" s="1869"/>
      <c r="G95" s="828"/>
      <c r="K95" s="422"/>
    </row>
    <row r="96" spans="1:11" ht="30" x14ac:dyDescent="0.25">
      <c r="A96" s="737">
        <v>1</v>
      </c>
      <c r="B96" s="738" t="s">
        <v>130</v>
      </c>
      <c r="C96" s="739" t="s">
        <v>131</v>
      </c>
      <c r="D96" s="720">
        <v>9</v>
      </c>
      <c r="E96" s="740" t="s">
        <v>15</v>
      </c>
      <c r="F96" s="1855"/>
      <c r="G96" s="720">
        <f>ROUND(D96*F96,2)</f>
        <v>0</v>
      </c>
      <c r="K96" s="422"/>
    </row>
    <row r="97" spans="1:11" ht="45" x14ac:dyDescent="0.25">
      <c r="A97" s="737">
        <f>A96+1</f>
        <v>2</v>
      </c>
      <c r="B97" s="738">
        <v>61214</v>
      </c>
      <c r="C97" s="739" t="s">
        <v>132</v>
      </c>
      <c r="D97" s="720">
        <v>6</v>
      </c>
      <c r="E97" s="740" t="s">
        <v>15</v>
      </c>
      <c r="F97" s="1855"/>
      <c r="G97" s="720">
        <f t="shared" ref="G97:G114" si="4">ROUND(D97*F97,2)</f>
        <v>0</v>
      </c>
      <c r="K97" s="422"/>
    </row>
    <row r="98" spans="1:11" ht="75" x14ac:dyDescent="0.25">
      <c r="A98" s="737">
        <f>A97+1</f>
        <v>3</v>
      </c>
      <c r="B98" s="738" t="s">
        <v>133</v>
      </c>
      <c r="C98" s="739" t="s">
        <v>134</v>
      </c>
      <c r="D98" s="720">
        <v>5</v>
      </c>
      <c r="E98" s="740" t="s">
        <v>15</v>
      </c>
      <c r="F98" s="1855"/>
      <c r="G98" s="720">
        <f t="shared" si="4"/>
        <v>0</v>
      </c>
      <c r="K98" s="422"/>
    </row>
    <row r="99" spans="1:11" ht="45" x14ac:dyDescent="0.25">
      <c r="A99" s="737">
        <f>1+A98</f>
        <v>4</v>
      </c>
      <c r="B99" s="738" t="s">
        <v>139</v>
      </c>
      <c r="C99" s="739" t="s">
        <v>140</v>
      </c>
      <c r="D99" s="720">
        <v>4</v>
      </c>
      <c r="E99" s="740" t="s">
        <v>15</v>
      </c>
      <c r="F99" s="1855"/>
      <c r="G99" s="720">
        <f t="shared" si="4"/>
        <v>0</v>
      </c>
      <c r="K99" s="422"/>
    </row>
    <row r="100" spans="1:11" ht="45" x14ac:dyDescent="0.25">
      <c r="A100" s="737">
        <f>A99+1</f>
        <v>5</v>
      </c>
      <c r="B100" s="738" t="s">
        <v>2960</v>
      </c>
      <c r="C100" s="739" t="s">
        <v>1906</v>
      </c>
      <c r="D100" s="720">
        <v>3</v>
      </c>
      <c r="E100" s="740" t="s">
        <v>15</v>
      </c>
      <c r="F100" s="1855"/>
      <c r="G100" s="720">
        <f t="shared" si="4"/>
        <v>0</v>
      </c>
      <c r="H100" s="841"/>
      <c r="K100" s="422"/>
    </row>
    <row r="101" spans="1:11" ht="30" x14ac:dyDescent="0.25">
      <c r="A101" s="737">
        <f>A100+1</f>
        <v>6</v>
      </c>
      <c r="B101" s="738" t="s">
        <v>16</v>
      </c>
      <c r="C101" s="739" t="s">
        <v>141</v>
      </c>
      <c r="D101" s="720">
        <v>3</v>
      </c>
      <c r="E101" s="740" t="s">
        <v>15</v>
      </c>
      <c r="F101" s="1855"/>
      <c r="G101" s="720">
        <f t="shared" si="4"/>
        <v>0</v>
      </c>
      <c r="K101" s="422"/>
    </row>
    <row r="102" spans="1:11" s="425" customFormat="1" x14ac:dyDescent="0.25">
      <c r="A102" s="818"/>
      <c r="B102" s="819" t="s">
        <v>142</v>
      </c>
      <c r="C102" s="826" t="s">
        <v>143</v>
      </c>
      <c r="D102" s="828"/>
      <c r="E102" s="821"/>
      <c r="F102" s="1868"/>
      <c r="G102" s="821"/>
    </row>
    <row r="103" spans="1:11" s="425" customFormat="1" ht="60" x14ac:dyDescent="0.25">
      <c r="A103" s="737">
        <f>1+A101</f>
        <v>7</v>
      </c>
      <c r="B103" s="738" t="s">
        <v>144</v>
      </c>
      <c r="C103" s="739" t="s">
        <v>145</v>
      </c>
      <c r="D103" s="720">
        <v>580</v>
      </c>
      <c r="E103" s="740" t="s">
        <v>12</v>
      </c>
      <c r="F103" s="1855"/>
      <c r="G103" s="720">
        <f t="shared" si="4"/>
        <v>0</v>
      </c>
    </row>
    <row r="104" spans="1:11" s="425" customFormat="1" ht="75" x14ac:dyDescent="0.25">
      <c r="A104" s="737">
        <f>1+A103</f>
        <v>8</v>
      </c>
      <c r="B104" s="738" t="s">
        <v>148</v>
      </c>
      <c r="C104" s="739" t="s">
        <v>201</v>
      </c>
      <c r="D104" s="720">
        <v>10</v>
      </c>
      <c r="E104" s="740" t="s">
        <v>12</v>
      </c>
      <c r="F104" s="1855"/>
      <c r="G104" s="720">
        <f t="shared" si="4"/>
        <v>0</v>
      </c>
    </row>
    <row r="105" spans="1:11" s="425" customFormat="1" ht="105" x14ac:dyDescent="0.25">
      <c r="A105" s="737">
        <f>A104+1</f>
        <v>9</v>
      </c>
      <c r="B105" s="738">
        <v>62165</v>
      </c>
      <c r="C105" s="739" t="s">
        <v>225</v>
      </c>
      <c r="D105" s="720">
        <v>11.25</v>
      </c>
      <c r="E105" s="740" t="s">
        <v>1232</v>
      </c>
      <c r="F105" s="1855"/>
      <c r="G105" s="720">
        <f t="shared" si="4"/>
        <v>0</v>
      </c>
    </row>
    <row r="106" spans="1:11" s="425" customFormat="1" ht="30" x14ac:dyDescent="0.25">
      <c r="A106" s="737">
        <f>A105+1</f>
        <v>10</v>
      </c>
      <c r="B106" s="738">
        <v>62241</v>
      </c>
      <c r="C106" s="739" t="s">
        <v>151</v>
      </c>
      <c r="D106" s="720">
        <v>11.25</v>
      </c>
      <c r="E106" s="740" t="s">
        <v>1232</v>
      </c>
      <c r="F106" s="1855"/>
      <c r="G106" s="720">
        <f t="shared" si="4"/>
        <v>0</v>
      </c>
      <c r="H106" s="422"/>
    </row>
    <row r="107" spans="1:11" s="425" customFormat="1" ht="30" x14ac:dyDescent="0.25">
      <c r="A107" s="737">
        <f>A106+1</f>
        <v>11</v>
      </c>
      <c r="B107" s="738" t="s">
        <v>152</v>
      </c>
      <c r="C107" s="739" t="s">
        <v>226</v>
      </c>
      <c r="D107" s="720">
        <v>580</v>
      </c>
      <c r="E107" s="740" t="s">
        <v>12</v>
      </c>
      <c r="F107" s="1855"/>
      <c r="G107" s="720">
        <f t="shared" si="4"/>
        <v>0</v>
      </c>
      <c r="H107" s="422"/>
    </row>
    <row r="108" spans="1:11" s="425" customFormat="1" x14ac:dyDescent="0.25">
      <c r="A108" s="818"/>
      <c r="B108" s="819" t="s">
        <v>156</v>
      </c>
      <c r="C108" s="825" t="s">
        <v>227</v>
      </c>
      <c r="D108" s="828"/>
      <c r="E108" s="821"/>
      <c r="F108" s="1868"/>
      <c r="G108" s="821"/>
    </row>
    <row r="109" spans="1:11" x14ac:dyDescent="0.25">
      <c r="A109" s="737">
        <f>1+A107</f>
        <v>12</v>
      </c>
      <c r="B109" s="738" t="s">
        <v>158</v>
      </c>
      <c r="C109" s="739" t="s">
        <v>159</v>
      </c>
      <c r="D109" s="720">
        <v>3</v>
      </c>
      <c r="E109" s="740" t="s">
        <v>15</v>
      </c>
      <c r="F109" s="1855"/>
      <c r="G109" s="720">
        <f t="shared" si="4"/>
        <v>0</v>
      </c>
      <c r="K109" s="422"/>
    </row>
    <row r="110" spans="1:11" x14ac:dyDescent="0.25">
      <c r="A110" s="740">
        <f>1+A109</f>
        <v>13</v>
      </c>
      <c r="B110" s="738" t="s">
        <v>160</v>
      </c>
      <c r="C110" s="739" t="s">
        <v>161</v>
      </c>
      <c r="D110" s="720">
        <v>1</v>
      </c>
      <c r="E110" s="740" t="s">
        <v>15</v>
      </c>
      <c r="F110" s="1855"/>
      <c r="G110" s="720">
        <f t="shared" si="4"/>
        <v>0</v>
      </c>
      <c r="K110" s="422"/>
    </row>
    <row r="111" spans="1:11" ht="45" x14ac:dyDescent="0.25">
      <c r="A111" s="740">
        <f>1+A110</f>
        <v>14</v>
      </c>
      <c r="B111" s="738" t="s">
        <v>162</v>
      </c>
      <c r="C111" s="739" t="s">
        <v>163</v>
      </c>
      <c r="D111" s="720">
        <v>40</v>
      </c>
      <c r="E111" s="740" t="s">
        <v>12</v>
      </c>
      <c r="F111" s="1855"/>
      <c r="G111" s="720">
        <f t="shared" si="4"/>
        <v>0</v>
      </c>
      <c r="K111" s="422"/>
    </row>
    <row r="112" spans="1:11" ht="60" x14ac:dyDescent="0.25">
      <c r="A112" s="740">
        <f>1+A111</f>
        <v>15</v>
      </c>
      <c r="B112" s="738" t="s">
        <v>164</v>
      </c>
      <c r="C112" s="739" t="s">
        <v>165</v>
      </c>
      <c r="D112" s="720">
        <v>20</v>
      </c>
      <c r="E112" s="740" t="s">
        <v>12</v>
      </c>
      <c r="F112" s="1855"/>
      <c r="G112" s="720">
        <f t="shared" si="4"/>
        <v>0</v>
      </c>
      <c r="K112" s="422"/>
    </row>
    <row r="113" spans="1:11" ht="45" x14ac:dyDescent="0.25">
      <c r="A113" s="740">
        <f>1+A112</f>
        <v>16</v>
      </c>
      <c r="B113" s="738" t="s">
        <v>16</v>
      </c>
      <c r="C113" s="739" t="s">
        <v>2951</v>
      </c>
      <c r="D113" s="720">
        <v>78</v>
      </c>
      <c r="E113" s="740" t="s">
        <v>12</v>
      </c>
      <c r="F113" s="1855"/>
      <c r="G113" s="720">
        <f t="shared" si="4"/>
        <v>0</v>
      </c>
      <c r="K113" s="422"/>
    </row>
    <row r="114" spans="1:11" ht="60" x14ac:dyDescent="0.25">
      <c r="A114" s="740">
        <f>1+A113</f>
        <v>17</v>
      </c>
      <c r="B114" s="738" t="s">
        <v>16</v>
      </c>
      <c r="C114" s="739" t="s">
        <v>2952</v>
      </c>
      <c r="D114" s="720">
        <v>315</v>
      </c>
      <c r="E114" s="740" t="s">
        <v>12</v>
      </c>
      <c r="F114" s="1855"/>
      <c r="G114" s="720">
        <f t="shared" si="4"/>
        <v>0</v>
      </c>
      <c r="K114" s="422"/>
    </row>
    <row r="115" spans="1:11" s="425" customFormat="1" x14ac:dyDescent="0.25">
      <c r="A115" s="730"/>
      <c r="B115" s="730"/>
      <c r="C115" s="743" t="s">
        <v>167</v>
      </c>
      <c r="D115" s="745"/>
      <c r="E115" s="732"/>
      <c r="F115" s="1870"/>
      <c r="G115" s="745">
        <f>SUM(G96:G114)</f>
        <v>0</v>
      </c>
    </row>
    <row r="116" spans="1:11" s="425" customFormat="1" x14ac:dyDescent="0.25">
      <c r="A116" s="734"/>
      <c r="B116" s="734"/>
      <c r="C116" s="746"/>
      <c r="D116" s="747"/>
      <c r="E116" s="736"/>
      <c r="F116" s="1871"/>
      <c r="G116" s="747"/>
      <c r="H116" s="766"/>
    </row>
    <row r="117" spans="1:11" s="425" customFormat="1" x14ac:dyDescent="0.25">
      <c r="A117" s="751"/>
      <c r="B117" s="751">
        <v>8</v>
      </c>
      <c r="C117" s="752" t="s">
        <v>168</v>
      </c>
      <c r="D117" s="835"/>
      <c r="E117" s="754"/>
      <c r="F117" s="1872"/>
      <c r="G117" s="755"/>
      <c r="H117" s="766"/>
    </row>
    <row r="118" spans="1:11" x14ac:dyDescent="0.25">
      <c r="A118" s="737">
        <v>1</v>
      </c>
      <c r="B118" s="726">
        <v>79311</v>
      </c>
      <c r="C118" s="727" t="s">
        <v>169</v>
      </c>
      <c r="D118" s="720">
        <v>50</v>
      </c>
      <c r="E118" s="726" t="s">
        <v>170</v>
      </c>
      <c r="F118" s="1875">
        <v>45</v>
      </c>
      <c r="G118" s="720">
        <f>ROUND(D118*F118,2)</f>
        <v>2250</v>
      </c>
      <c r="H118" s="766"/>
      <c r="K118" s="422"/>
    </row>
    <row r="119" spans="1:11" s="425" customFormat="1" x14ac:dyDescent="0.25">
      <c r="A119" s="737">
        <f>1+A118</f>
        <v>2</v>
      </c>
      <c r="B119" s="726">
        <v>79351</v>
      </c>
      <c r="C119" s="727" t="s">
        <v>171</v>
      </c>
      <c r="D119" s="720">
        <v>20</v>
      </c>
      <c r="E119" s="726" t="s">
        <v>170</v>
      </c>
      <c r="F119" s="1875">
        <v>45</v>
      </c>
      <c r="G119" s="720">
        <f t="shared" ref="G119:G120" si="5">ROUND(D119*F119,2)</f>
        <v>900</v>
      </c>
      <c r="H119" s="766"/>
    </row>
    <row r="120" spans="1:11" s="425" customFormat="1" ht="30" x14ac:dyDescent="0.25">
      <c r="A120" s="737">
        <f>A119+1</f>
        <v>3</v>
      </c>
      <c r="B120" s="726">
        <v>79514</v>
      </c>
      <c r="C120" s="727" t="s">
        <v>172</v>
      </c>
      <c r="D120" s="720">
        <v>1</v>
      </c>
      <c r="E120" s="726" t="s">
        <v>435</v>
      </c>
      <c r="F120" s="1855"/>
      <c r="G120" s="720">
        <f t="shared" si="5"/>
        <v>0</v>
      </c>
      <c r="H120" s="766"/>
    </row>
    <row r="121" spans="1:11" x14ac:dyDescent="0.25">
      <c r="A121" s="753"/>
      <c r="B121" s="756"/>
      <c r="C121" s="757" t="s">
        <v>173</v>
      </c>
      <c r="D121" s="755"/>
      <c r="E121" s="756"/>
      <c r="F121" s="1873"/>
      <c r="G121" s="758">
        <f>+SUM(G118:G120)</f>
        <v>3150</v>
      </c>
      <c r="K121" s="422"/>
    </row>
    <row r="122" spans="1:11" x14ac:dyDescent="0.25">
      <c r="A122" s="420"/>
      <c r="B122" s="420"/>
      <c r="C122" s="765"/>
      <c r="K122" s="422"/>
    </row>
    <row r="123" spans="1:11" x14ac:dyDescent="0.25">
      <c r="A123" s="420"/>
      <c r="B123" s="420"/>
      <c r="C123" s="765"/>
    </row>
  </sheetData>
  <sheetProtection selectLockedCells="1"/>
  <dataValidations count="1">
    <dataValidation type="custom" allowBlank="1" showInputMessage="1" showErrorMessage="1" error="Vnos Cena/EM je dovoljen na dve decimalni mesti." sqref="F22:F24 F26:F31 F33 F57 F52:F55 F50 F48 F38:F43 F45:F46 F62:F64 F66 F68 F88:F91 F82:F86 F80 F73:F75 F77:F78 F109:F114 F96:F101 F103:F107 F118:F120" xr:uid="{8840D8F2-B11D-4542-911F-B6A7DA876585}">
      <formula1>F22=ROUND(F22,2)</formula1>
    </dataValidation>
  </dataValidations>
  <pageMargins left="0.7" right="0.7" top="0.75" bottom="0.75" header="0.3" footer="0.3"/>
  <pageSetup paperSize="9" scale="83" orientation="portrait" r:id="rId1"/>
  <rowBreaks count="3" manualBreakCount="3">
    <brk id="17" max="6" man="1"/>
    <brk id="35" max="6" man="1"/>
    <brk id="93" max="6" man="1"/>
  </rowBreaks>
  <colBreaks count="1" manualBreakCount="1">
    <brk id="7" max="1048575"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F1656-86C1-4A74-B728-7D6CAD9B51A4}">
  <sheetPr>
    <tabColor theme="3" tint="0.59999389629810485"/>
  </sheetPr>
  <dimension ref="A1:IR77"/>
  <sheetViews>
    <sheetView topLeftCell="A58" workbookViewId="0">
      <selection activeCell="E83" sqref="E83"/>
    </sheetView>
  </sheetViews>
  <sheetFormatPr defaultRowHeight="15" x14ac:dyDescent="0.25"/>
  <cols>
    <col min="1" max="1" width="5.7109375" style="1099" customWidth="1"/>
    <col min="2" max="2" width="9.7109375" style="1008" customWidth="1"/>
    <col min="3" max="3" width="45.7109375" style="1008" customWidth="1"/>
    <col min="4" max="4" width="6.7109375" style="1088" customWidth="1"/>
    <col min="5" max="5" width="10.7109375" style="1029" customWidth="1"/>
    <col min="6" max="6" width="11.7109375" style="1029" customWidth="1"/>
    <col min="7" max="7" width="12.7109375" style="1126" customWidth="1"/>
    <col min="8" max="256" width="9.140625" style="1008"/>
    <col min="257" max="257" width="7.5703125" style="1008" customWidth="1"/>
    <col min="258" max="258" width="29.85546875" style="1008" customWidth="1"/>
    <col min="259" max="259" width="8.7109375" style="1008" customWidth="1"/>
    <col min="260" max="260" width="12.28515625" style="1008" customWidth="1"/>
    <col min="261" max="261" width="14.5703125" style="1008" customWidth="1"/>
    <col min="262" max="262" width="14.140625" style="1008" customWidth="1"/>
    <col min="263" max="512" width="9.140625" style="1008"/>
    <col min="513" max="513" width="7.5703125" style="1008" customWidth="1"/>
    <col min="514" max="514" width="29.85546875" style="1008" customWidth="1"/>
    <col min="515" max="515" width="8.7109375" style="1008" customWidth="1"/>
    <col min="516" max="516" width="12.28515625" style="1008" customWidth="1"/>
    <col min="517" max="517" width="14.5703125" style="1008" customWidth="1"/>
    <col min="518" max="518" width="14.140625" style="1008" customWidth="1"/>
    <col min="519" max="768" width="9.140625" style="1008"/>
    <col min="769" max="769" width="7.5703125" style="1008" customWidth="1"/>
    <col min="770" max="770" width="29.85546875" style="1008" customWidth="1"/>
    <col min="771" max="771" width="8.7109375" style="1008" customWidth="1"/>
    <col min="772" max="772" width="12.28515625" style="1008" customWidth="1"/>
    <col min="773" max="773" width="14.5703125" style="1008" customWidth="1"/>
    <col min="774" max="774" width="14.140625" style="1008" customWidth="1"/>
    <col min="775" max="1024" width="9.140625" style="1008"/>
    <col min="1025" max="1025" width="7.5703125" style="1008" customWidth="1"/>
    <col min="1026" max="1026" width="29.85546875" style="1008" customWidth="1"/>
    <col min="1027" max="1027" width="8.7109375" style="1008" customWidth="1"/>
    <col min="1028" max="1028" width="12.28515625" style="1008" customWidth="1"/>
    <col min="1029" max="1029" width="14.5703125" style="1008" customWidth="1"/>
    <col min="1030" max="1030" width="14.140625" style="1008" customWidth="1"/>
    <col min="1031" max="1280" width="9.140625" style="1008"/>
    <col min="1281" max="1281" width="7.5703125" style="1008" customWidth="1"/>
    <col min="1282" max="1282" width="29.85546875" style="1008" customWidth="1"/>
    <col min="1283" max="1283" width="8.7109375" style="1008" customWidth="1"/>
    <col min="1284" max="1284" width="12.28515625" style="1008" customWidth="1"/>
    <col min="1285" max="1285" width="14.5703125" style="1008" customWidth="1"/>
    <col min="1286" max="1286" width="14.140625" style="1008" customWidth="1"/>
    <col min="1287" max="1536" width="9.140625" style="1008"/>
    <col min="1537" max="1537" width="7.5703125" style="1008" customWidth="1"/>
    <col min="1538" max="1538" width="29.85546875" style="1008" customWidth="1"/>
    <col min="1539" max="1539" width="8.7109375" style="1008" customWidth="1"/>
    <col min="1540" max="1540" width="12.28515625" style="1008" customWidth="1"/>
    <col min="1541" max="1541" width="14.5703125" style="1008" customWidth="1"/>
    <col min="1542" max="1542" width="14.140625" style="1008" customWidth="1"/>
    <col min="1543" max="1792" width="9.140625" style="1008"/>
    <col min="1793" max="1793" width="7.5703125" style="1008" customWidth="1"/>
    <col min="1794" max="1794" width="29.85546875" style="1008" customWidth="1"/>
    <col min="1795" max="1795" width="8.7109375" style="1008" customWidth="1"/>
    <col min="1796" max="1796" width="12.28515625" style="1008" customWidth="1"/>
    <col min="1797" max="1797" width="14.5703125" style="1008" customWidth="1"/>
    <col min="1798" max="1798" width="14.140625" style="1008" customWidth="1"/>
    <col min="1799" max="2048" width="9.140625" style="1008"/>
    <col min="2049" max="2049" width="7.5703125" style="1008" customWidth="1"/>
    <col min="2050" max="2050" width="29.85546875" style="1008" customWidth="1"/>
    <col min="2051" max="2051" width="8.7109375" style="1008" customWidth="1"/>
    <col min="2052" max="2052" width="12.28515625" style="1008" customWidth="1"/>
    <col min="2053" max="2053" width="14.5703125" style="1008" customWidth="1"/>
    <col min="2054" max="2054" width="14.140625" style="1008" customWidth="1"/>
    <col min="2055" max="2304" width="9.140625" style="1008"/>
    <col min="2305" max="2305" width="7.5703125" style="1008" customWidth="1"/>
    <col min="2306" max="2306" width="29.85546875" style="1008" customWidth="1"/>
    <col min="2307" max="2307" width="8.7109375" style="1008" customWidth="1"/>
    <col min="2308" max="2308" width="12.28515625" style="1008" customWidth="1"/>
    <col min="2309" max="2309" width="14.5703125" style="1008" customWidth="1"/>
    <col min="2310" max="2310" width="14.140625" style="1008" customWidth="1"/>
    <col min="2311" max="2560" width="9.140625" style="1008"/>
    <col min="2561" max="2561" width="7.5703125" style="1008" customWidth="1"/>
    <col min="2562" max="2562" width="29.85546875" style="1008" customWidth="1"/>
    <col min="2563" max="2563" width="8.7109375" style="1008" customWidth="1"/>
    <col min="2564" max="2564" width="12.28515625" style="1008" customWidth="1"/>
    <col min="2565" max="2565" width="14.5703125" style="1008" customWidth="1"/>
    <col min="2566" max="2566" width="14.140625" style="1008" customWidth="1"/>
    <col min="2567" max="2816" width="9.140625" style="1008"/>
    <col min="2817" max="2817" width="7.5703125" style="1008" customWidth="1"/>
    <col min="2818" max="2818" width="29.85546875" style="1008" customWidth="1"/>
    <col min="2819" max="2819" width="8.7109375" style="1008" customWidth="1"/>
    <col min="2820" max="2820" width="12.28515625" style="1008" customWidth="1"/>
    <col min="2821" max="2821" width="14.5703125" style="1008" customWidth="1"/>
    <col min="2822" max="2822" width="14.140625" style="1008" customWidth="1"/>
    <col min="2823" max="3072" width="9.140625" style="1008"/>
    <col min="3073" max="3073" width="7.5703125" style="1008" customWidth="1"/>
    <col min="3074" max="3074" width="29.85546875" style="1008" customWidth="1"/>
    <col min="3075" max="3075" width="8.7109375" style="1008" customWidth="1"/>
    <col min="3076" max="3076" width="12.28515625" style="1008" customWidth="1"/>
    <col min="3077" max="3077" width="14.5703125" style="1008" customWidth="1"/>
    <col min="3078" max="3078" width="14.140625" style="1008" customWidth="1"/>
    <col min="3079" max="3328" width="9.140625" style="1008"/>
    <col min="3329" max="3329" width="7.5703125" style="1008" customWidth="1"/>
    <col min="3330" max="3330" width="29.85546875" style="1008" customWidth="1"/>
    <col min="3331" max="3331" width="8.7109375" style="1008" customWidth="1"/>
    <col min="3332" max="3332" width="12.28515625" style="1008" customWidth="1"/>
    <col min="3333" max="3333" width="14.5703125" style="1008" customWidth="1"/>
    <col min="3334" max="3334" width="14.140625" style="1008" customWidth="1"/>
    <col min="3335" max="3584" width="9.140625" style="1008"/>
    <col min="3585" max="3585" width="7.5703125" style="1008" customWidth="1"/>
    <col min="3586" max="3586" width="29.85546875" style="1008" customWidth="1"/>
    <col min="3587" max="3587" width="8.7109375" style="1008" customWidth="1"/>
    <col min="3588" max="3588" width="12.28515625" style="1008" customWidth="1"/>
    <col min="3589" max="3589" width="14.5703125" style="1008" customWidth="1"/>
    <col min="3590" max="3590" width="14.140625" style="1008" customWidth="1"/>
    <col min="3591" max="3840" width="9.140625" style="1008"/>
    <col min="3841" max="3841" width="7.5703125" style="1008" customWidth="1"/>
    <col min="3842" max="3842" width="29.85546875" style="1008" customWidth="1"/>
    <col min="3843" max="3843" width="8.7109375" style="1008" customWidth="1"/>
    <col min="3844" max="3844" width="12.28515625" style="1008" customWidth="1"/>
    <col min="3845" max="3845" width="14.5703125" style="1008" customWidth="1"/>
    <col min="3846" max="3846" width="14.140625" style="1008" customWidth="1"/>
    <col min="3847" max="4096" width="9.140625" style="1008"/>
    <col min="4097" max="4097" width="7.5703125" style="1008" customWidth="1"/>
    <col min="4098" max="4098" width="29.85546875" style="1008" customWidth="1"/>
    <col min="4099" max="4099" width="8.7109375" style="1008" customWidth="1"/>
    <col min="4100" max="4100" width="12.28515625" style="1008" customWidth="1"/>
    <col min="4101" max="4101" width="14.5703125" style="1008" customWidth="1"/>
    <col min="4102" max="4102" width="14.140625" style="1008" customWidth="1"/>
    <col min="4103" max="4352" width="9.140625" style="1008"/>
    <col min="4353" max="4353" width="7.5703125" style="1008" customWidth="1"/>
    <col min="4354" max="4354" width="29.85546875" style="1008" customWidth="1"/>
    <col min="4355" max="4355" width="8.7109375" style="1008" customWidth="1"/>
    <col min="4356" max="4356" width="12.28515625" style="1008" customWidth="1"/>
    <col min="4357" max="4357" width="14.5703125" style="1008" customWidth="1"/>
    <col min="4358" max="4358" width="14.140625" style="1008" customWidth="1"/>
    <col min="4359" max="4608" width="9.140625" style="1008"/>
    <col min="4609" max="4609" width="7.5703125" style="1008" customWidth="1"/>
    <col min="4610" max="4610" width="29.85546875" style="1008" customWidth="1"/>
    <col min="4611" max="4611" width="8.7109375" style="1008" customWidth="1"/>
    <col min="4612" max="4612" width="12.28515625" style="1008" customWidth="1"/>
    <col min="4613" max="4613" width="14.5703125" style="1008" customWidth="1"/>
    <col min="4614" max="4614" width="14.140625" style="1008" customWidth="1"/>
    <col min="4615" max="4864" width="9.140625" style="1008"/>
    <col min="4865" max="4865" width="7.5703125" style="1008" customWidth="1"/>
    <col min="4866" max="4866" width="29.85546875" style="1008" customWidth="1"/>
    <col min="4867" max="4867" width="8.7109375" style="1008" customWidth="1"/>
    <col min="4868" max="4868" width="12.28515625" style="1008" customWidth="1"/>
    <col min="4869" max="4869" width="14.5703125" style="1008" customWidth="1"/>
    <col min="4870" max="4870" width="14.140625" style="1008" customWidth="1"/>
    <col min="4871" max="5120" width="9.140625" style="1008"/>
    <col min="5121" max="5121" width="7.5703125" style="1008" customWidth="1"/>
    <col min="5122" max="5122" width="29.85546875" style="1008" customWidth="1"/>
    <col min="5123" max="5123" width="8.7109375" style="1008" customWidth="1"/>
    <col min="5124" max="5124" width="12.28515625" style="1008" customWidth="1"/>
    <col min="5125" max="5125" width="14.5703125" style="1008" customWidth="1"/>
    <col min="5126" max="5126" width="14.140625" style="1008" customWidth="1"/>
    <col min="5127" max="5376" width="9.140625" style="1008"/>
    <col min="5377" max="5377" width="7.5703125" style="1008" customWidth="1"/>
    <col min="5378" max="5378" width="29.85546875" style="1008" customWidth="1"/>
    <col min="5379" max="5379" width="8.7109375" style="1008" customWidth="1"/>
    <col min="5380" max="5380" width="12.28515625" style="1008" customWidth="1"/>
    <col min="5381" max="5381" width="14.5703125" style="1008" customWidth="1"/>
    <col min="5382" max="5382" width="14.140625" style="1008" customWidth="1"/>
    <col min="5383" max="5632" width="9.140625" style="1008"/>
    <col min="5633" max="5633" width="7.5703125" style="1008" customWidth="1"/>
    <col min="5634" max="5634" width="29.85546875" style="1008" customWidth="1"/>
    <col min="5635" max="5635" width="8.7109375" style="1008" customWidth="1"/>
    <col min="5636" max="5636" width="12.28515625" style="1008" customWidth="1"/>
    <col min="5637" max="5637" width="14.5703125" style="1008" customWidth="1"/>
    <col min="5638" max="5638" width="14.140625" style="1008" customWidth="1"/>
    <col min="5639" max="5888" width="9.140625" style="1008"/>
    <col min="5889" max="5889" width="7.5703125" style="1008" customWidth="1"/>
    <col min="5890" max="5890" width="29.85546875" style="1008" customWidth="1"/>
    <col min="5891" max="5891" width="8.7109375" style="1008" customWidth="1"/>
    <col min="5892" max="5892" width="12.28515625" style="1008" customWidth="1"/>
    <col min="5893" max="5893" width="14.5703125" style="1008" customWidth="1"/>
    <col min="5894" max="5894" width="14.140625" style="1008" customWidth="1"/>
    <col min="5895" max="6144" width="9.140625" style="1008"/>
    <col min="6145" max="6145" width="7.5703125" style="1008" customWidth="1"/>
    <col min="6146" max="6146" width="29.85546875" style="1008" customWidth="1"/>
    <col min="6147" max="6147" width="8.7109375" style="1008" customWidth="1"/>
    <col min="6148" max="6148" width="12.28515625" style="1008" customWidth="1"/>
    <col min="6149" max="6149" width="14.5703125" style="1008" customWidth="1"/>
    <col min="6150" max="6150" width="14.140625" style="1008" customWidth="1"/>
    <col min="6151" max="6400" width="9.140625" style="1008"/>
    <col min="6401" max="6401" width="7.5703125" style="1008" customWidth="1"/>
    <col min="6402" max="6402" width="29.85546875" style="1008" customWidth="1"/>
    <col min="6403" max="6403" width="8.7109375" style="1008" customWidth="1"/>
    <col min="6404" max="6404" width="12.28515625" style="1008" customWidth="1"/>
    <col min="6405" max="6405" width="14.5703125" style="1008" customWidth="1"/>
    <col min="6406" max="6406" width="14.140625" style="1008" customWidth="1"/>
    <col min="6407" max="6656" width="9.140625" style="1008"/>
    <col min="6657" max="6657" width="7.5703125" style="1008" customWidth="1"/>
    <col min="6658" max="6658" width="29.85546875" style="1008" customWidth="1"/>
    <col min="6659" max="6659" width="8.7109375" style="1008" customWidth="1"/>
    <col min="6660" max="6660" width="12.28515625" style="1008" customWidth="1"/>
    <col min="6661" max="6661" width="14.5703125" style="1008" customWidth="1"/>
    <col min="6662" max="6662" width="14.140625" style="1008" customWidth="1"/>
    <col min="6663" max="6912" width="9.140625" style="1008"/>
    <col min="6913" max="6913" width="7.5703125" style="1008" customWidth="1"/>
    <col min="6914" max="6914" width="29.85546875" style="1008" customWidth="1"/>
    <col min="6915" max="6915" width="8.7109375" style="1008" customWidth="1"/>
    <col min="6916" max="6916" width="12.28515625" style="1008" customWidth="1"/>
    <col min="6917" max="6917" width="14.5703125" style="1008" customWidth="1"/>
    <col min="6918" max="6918" width="14.140625" style="1008" customWidth="1"/>
    <col min="6919" max="7168" width="9.140625" style="1008"/>
    <col min="7169" max="7169" width="7.5703125" style="1008" customWidth="1"/>
    <col min="7170" max="7170" width="29.85546875" style="1008" customWidth="1"/>
    <col min="7171" max="7171" width="8.7109375" style="1008" customWidth="1"/>
    <col min="7172" max="7172" width="12.28515625" style="1008" customWidth="1"/>
    <col min="7173" max="7173" width="14.5703125" style="1008" customWidth="1"/>
    <col min="7174" max="7174" width="14.140625" style="1008" customWidth="1"/>
    <col min="7175" max="7424" width="9.140625" style="1008"/>
    <col min="7425" max="7425" width="7.5703125" style="1008" customWidth="1"/>
    <col min="7426" max="7426" width="29.85546875" style="1008" customWidth="1"/>
    <col min="7427" max="7427" width="8.7109375" style="1008" customWidth="1"/>
    <col min="7428" max="7428" width="12.28515625" style="1008" customWidth="1"/>
    <col min="7429" max="7429" width="14.5703125" style="1008" customWidth="1"/>
    <col min="7430" max="7430" width="14.140625" style="1008" customWidth="1"/>
    <col min="7431" max="7680" width="9.140625" style="1008"/>
    <col min="7681" max="7681" width="7.5703125" style="1008" customWidth="1"/>
    <col min="7682" max="7682" width="29.85546875" style="1008" customWidth="1"/>
    <col min="7683" max="7683" width="8.7109375" style="1008" customWidth="1"/>
    <col min="7684" max="7684" width="12.28515625" style="1008" customWidth="1"/>
    <col min="7685" max="7685" width="14.5703125" style="1008" customWidth="1"/>
    <col min="7686" max="7686" width="14.140625" style="1008" customWidth="1"/>
    <col min="7687" max="7936" width="9.140625" style="1008"/>
    <col min="7937" max="7937" width="7.5703125" style="1008" customWidth="1"/>
    <col min="7938" max="7938" width="29.85546875" style="1008" customWidth="1"/>
    <col min="7939" max="7939" width="8.7109375" style="1008" customWidth="1"/>
    <col min="7940" max="7940" width="12.28515625" style="1008" customWidth="1"/>
    <col min="7941" max="7941" width="14.5703125" style="1008" customWidth="1"/>
    <col min="7942" max="7942" width="14.140625" style="1008" customWidth="1"/>
    <col min="7943" max="8192" width="9.140625" style="1008"/>
    <col min="8193" max="8193" width="7.5703125" style="1008" customWidth="1"/>
    <col min="8194" max="8194" width="29.85546875" style="1008" customWidth="1"/>
    <col min="8195" max="8195" width="8.7109375" style="1008" customWidth="1"/>
    <col min="8196" max="8196" width="12.28515625" style="1008" customWidth="1"/>
    <col min="8197" max="8197" width="14.5703125" style="1008" customWidth="1"/>
    <col min="8198" max="8198" width="14.140625" style="1008" customWidth="1"/>
    <col min="8199" max="8448" width="9.140625" style="1008"/>
    <col min="8449" max="8449" width="7.5703125" style="1008" customWidth="1"/>
    <col min="8450" max="8450" width="29.85546875" style="1008" customWidth="1"/>
    <col min="8451" max="8451" width="8.7109375" style="1008" customWidth="1"/>
    <col min="8452" max="8452" width="12.28515625" style="1008" customWidth="1"/>
    <col min="8453" max="8453" width="14.5703125" style="1008" customWidth="1"/>
    <col min="8454" max="8454" width="14.140625" style="1008" customWidth="1"/>
    <col min="8455" max="8704" width="9.140625" style="1008"/>
    <col min="8705" max="8705" width="7.5703125" style="1008" customWidth="1"/>
    <col min="8706" max="8706" width="29.85546875" style="1008" customWidth="1"/>
    <col min="8707" max="8707" width="8.7109375" style="1008" customWidth="1"/>
    <col min="8708" max="8708" width="12.28515625" style="1008" customWidth="1"/>
    <col min="8709" max="8709" width="14.5703125" style="1008" customWidth="1"/>
    <col min="8710" max="8710" width="14.140625" style="1008" customWidth="1"/>
    <col min="8711" max="8960" width="9.140625" style="1008"/>
    <col min="8961" max="8961" width="7.5703125" style="1008" customWidth="1"/>
    <col min="8962" max="8962" width="29.85546875" style="1008" customWidth="1"/>
    <col min="8963" max="8963" width="8.7109375" style="1008" customWidth="1"/>
    <col min="8964" max="8964" width="12.28515625" style="1008" customWidth="1"/>
    <col min="8965" max="8965" width="14.5703125" style="1008" customWidth="1"/>
    <col min="8966" max="8966" width="14.140625" style="1008" customWidth="1"/>
    <col min="8967" max="9216" width="9.140625" style="1008"/>
    <col min="9217" max="9217" width="7.5703125" style="1008" customWidth="1"/>
    <col min="9218" max="9218" width="29.85546875" style="1008" customWidth="1"/>
    <col min="9219" max="9219" width="8.7109375" style="1008" customWidth="1"/>
    <col min="9220" max="9220" width="12.28515625" style="1008" customWidth="1"/>
    <col min="9221" max="9221" width="14.5703125" style="1008" customWidth="1"/>
    <col min="9222" max="9222" width="14.140625" style="1008" customWidth="1"/>
    <col min="9223" max="9472" width="9.140625" style="1008"/>
    <col min="9473" max="9473" width="7.5703125" style="1008" customWidth="1"/>
    <col min="9474" max="9474" width="29.85546875" style="1008" customWidth="1"/>
    <col min="9475" max="9475" width="8.7109375" style="1008" customWidth="1"/>
    <col min="9476" max="9476" width="12.28515625" style="1008" customWidth="1"/>
    <col min="9477" max="9477" width="14.5703125" style="1008" customWidth="1"/>
    <col min="9478" max="9478" width="14.140625" style="1008" customWidth="1"/>
    <col min="9479" max="9728" width="9.140625" style="1008"/>
    <col min="9729" max="9729" width="7.5703125" style="1008" customWidth="1"/>
    <col min="9730" max="9730" width="29.85546875" style="1008" customWidth="1"/>
    <col min="9731" max="9731" width="8.7109375" style="1008" customWidth="1"/>
    <col min="9732" max="9732" width="12.28515625" style="1008" customWidth="1"/>
    <col min="9733" max="9733" width="14.5703125" style="1008" customWidth="1"/>
    <col min="9734" max="9734" width="14.140625" style="1008" customWidth="1"/>
    <col min="9735" max="9984" width="9.140625" style="1008"/>
    <col min="9985" max="9985" width="7.5703125" style="1008" customWidth="1"/>
    <col min="9986" max="9986" width="29.85546875" style="1008" customWidth="1"/>
    <col min="9987" max="9987" width="8.7109375" style="1008" customWidth="1"/>
    <col min="9988" max="9988" width="12.28515625" style="1008" customWidth="1"/>
    <col min="9989" max="9989" width="14.5703125" style="1008" customWidth="1"/>
    <col min="9990" max="9990" width="14.140625" style="1008" customWidth="1"/>
    <col min="9991" max="10240" width="9.140625" style="1008"/>
    <col min="10241" max="10241" width="7.5703125" style="1008" customWidth="1"/>
    <col min="10242" max="10242" width="29.85546875" style="1008" customWidth="1"/>
    <col min="10243" max="10243" width="8.7109375" style="1008" customWidth="1"/>
    <col min="10244" max="10244" width="12.28515625" style="1008" customWidth="1"/>
    <col min="10245" max="10245" width="14.5703125" style="1008" customWidth="1"/>
    <col min="10246" max="10246" width="14.140625" style="1008" customWidth="1"/>
    <col min="10247" max="10496" width="9.140625" style="1008"/>
    <col min="10497" max="10497" width="7.5703125" style="1008" customWidth="1"/>
    <col min="10498" max="10498" width="29.85546875" style="1008" customWidth="1"/>
    <col min="10499" max="10499" width="8.7109375" style="1008" customWidth="1"/>
    <col min="10500" max="10500" width="12.28515625" style="1008" customWidth="1"/>
    <col min="10501" max="10501" width="14.5703125" style="1008" customWidth="1"/>
    <col min="10502" max="10502" width="14.140625" style="1008" customWidth="1"/>
    <col min="10503" max="10752" width="9.140625" style="1008"/>
    <col min="10753" max="10753" width="7.5703125" style="1008" customWidth="1"/>
    <col min="10754" max="10754" width="29.85546875" style="1008" customWidth="1"/>
    <col min="10755" max="10755" width="8.7109375" style="1008" customWidth="1"/>
    <col min="10756" max="10756" width="12.28515625" style="1008" customWidth="1"/>
    <col min="10757" max="10757" width="14.5703125" style="1008" customWidth="1"/>
    <col min="10758" max="10758" width="14.140625" style="1008" customWidth="1"/>
    <col min="10759" max="11008" width="9.140625" style="1008"/>
    <col min="11009" max="11009" width="7.5703125" style="1008" customWidth="1"/>
    <col min="11010" max="11010" width="29.85546875" style="1008" customWidth="1"/>
    <col min="11011" max="11011" width="8.7109375" style="1008" customWidth="1"/>
    <col min="11012" max="11012" width="12.28515625" style="1008" customWidth="1"/>
    <col min="11013" max="11013" width="14.5703125" style="1008" customWidth="1"/>
    <col min="11014" max="11014" width="14.140625" style="1008" customWidth="1"/>
    <col min="11015" max="11264" width="9.140625" style="1008"/>
    <col min="11265" max="11265" width="7.5703125" style="1008" customWidth="1"/>
    <col min="11266" max="11266" width="29.85546875" style="1008" customWidth="1"/>
    <col min="11267" max="11267" width="8.7109375" style="1008" customWidth="1"/>
    <col min="11268" max="11268" width="12.28515625" style="1008" customWidth="1"/>
    <col min="11269" max="11269" width="14.5703125" style="1008" customWidth="1"/>
    <col min="11270" max="11270" width="14.140625" style="1008" customWidth="1"/>
    <col min="11271" max="11520" width="9.140625" style="1008"/>
    <col min="11521" max="11521" width="7.5703125" style="1008" customWidth="1"/>
    <col min="11522" max="11522" width="29.85546875" style="1008" customWidth="1"/>
    <col min="11523" max="11523" width="8.7109375" style="1008" customWidth="1"/>
    <col min="11524" max="11524" width="12.28515625" style="1008" customWidth="1"/>
    <col min="11525" max="11525" width="14.5703125" style="1008" customWidth="1"/>
    <col min="11526" max="11526" width="14.140625" style="1008" customWidth="1"/>
    <col min="11527" max="11776" width="9.140625" style="1008"/>
    <col min="11777" max="11777" width="7.5703125" style="1008" customWidth="1"/>
    <col min="11778" max="11778" width="29.85546875" style="1008" customWidth="1"/>
    <col min="11779" max="11779" width="8.7109375" style="1008" customWidth="1"/>
    <col min="11780" max="11780" width="12.28515625" style="1008" customWidth="1"/>
    <col min="11781" max="11781" width="14.5703125" style="1008" customWidth="1"/>
    <col min="11782" max="11782" width="14.140625" style="1008" customWidth="1"/>
    <col min="11783" max="12032" width="9.140625" style="1008"/>
    <col min="12033" max="12033" width="7.5703125" style="1008" customWidth="1"/>
    <col min="12034" max="12034" width="29.85546875" style="1008" customWidth="1"/>
    <col min="12035" max="12035" width="8.7109375" style="1008" customWidth="1"/>
    <col min="12036" max="12036" width="12.28515625" style="1008" customWidth="1"/>
    <col min="12037" max="12037" width="14.5703125" style="1008" customWidth="1"/>
    <col min="12038" max="12038" width="14.140625" style="1008" customWidth="1"/>
    <col min="12039" max="12288" width="9.140625" style="1008"/>
    <col min="12289" max="12289" width="7.5703125" style="1008" customWidth="1"/>
    <col min="12290" max="12290" width="29.85546875" style="1008" customWidth="1"/>
    <col min="12291" max="12291" width="8.7109375" style="1008" customWidth="1"/>
    <col min="12292" max="12292" width="12.28515625" style="1008" customWidth="1"/>
    <col min="12293" max="12293" width="14.5703125" style="1008" customWidth="1"/>
    <col min="12294" max="12294" width="14.140625" style="1008" customWidth="1"/>
    <col min="12295" max="12544" width="9.140625" style="1008"/>
    <col min="12545" max="12545" width="7.5703125" style="1008" customWidth="1"/>
    <col min="12546" max="12546" width="29.85546875" style="1008" customWidth="1"/>
    <col min="12547" max="12547" width="8.7109375" style="1008" customWidth="1"/>
    <col min="12548" max="12548" width="12.28515625" style="1008" customWidth="1"/>
    <col min="12549" max="12549" width="14.5703125" style="1008" customWidth="1"/>
    <col min="12550" max="12550" width="14.140625" style="1008" customWidth="1"/>
    <col min="12551" max="12800" width="9.140625" style="1008"/>
    <col min="12801" max="12801" width="7.5703125" style="1008" customWidth="1"/>
    <col min="12802" max="12802" width="29.85546875" style="1008" customWidth="1"/>
    <col min="12803" max="12803" width="8.7109375" style="1008" customWidth="1"/>
    <col min="12804" max="12804" width="12.28515625" style="1008" customWidth="1"/>
    <col min="12805" max="12805" width="14.5703125" style="1008" customWidth="1"/>
    <col min="12806" max="12806" width="14.140625" style="1008" customWidth="1"/>
    <col min="12807" max="13056" width="9.140625" style="1008"/>
    <col min="13057" max="13057" width="7.5703125" style="1008" customWidth="1"/>
    <col min="13058" max="13058" width="29.85546875" style="1008" customWidth="1"/>
    <col min="13059" max="13059" width="8.7109375" style="1008" customWidth="1"/>
    <col min="13060" max="13060" width="12.28515625" style="1008" customWidth="1"/>
    <col min="13061" max="13061" width="14.5703125" style="1008" customWidth="1"/>
    <col min="13062" max="13062" width="14.140625" style="1008" customWidth="1"/>
    <col min="13063" max="13312" width="9.140625" style="1008"/>
    <col min="13313" max="13313" width="7.5703125" style="1008" customWidth="1"/>
    <col min="13314" max="13314" width="29.85546875" style="1008" customWidth="1"/>
    <col min="13315" max="13315" width="8.7109375" style="1008" customWidth="1"/>
    <col min="13316" max="13316" width="12.28515625" style="1008" customWidth="1"/>
    <col min="13317" max="13317" width="14.5703125" style="1008" customWidth="1"/>
    <col min="13318" max="13318" width="14.140625" style="1008" customWidth="1"/>
    <col min="13319" max="13568" width="9.140625" style="1008"/>
    <col min="13569" max="13569" width="7.5703125" style="1008" customWidth="1"/>
    <col min="13570" max="13570" width="29.85546875" style="1008" customWidth="1"/>
    <col min="13571" max="13571" width="8.7109375" style="1008" customWidth="1"/>
    <col min="13572" max="13572" width="12.28515625" style="1008" customWidth="1"/>
    <col min="13573" max="13573" width="14.5703125" style="1008" customWidth="1"/>
    <col min="13574" max="13574" width="14.140625" style="1008" customWidth="1"/>
    <col min="13575" max="13824" width="9.140625" style="1008"/>
    <col min="13825" max="13825" width="7.5703125" style="1008" customWidth="1"/>
    <col min="13826" max="13826" width="29.85546875" style="1008" customWidth="1"/>
    <col min="13827" max="13827" width="8.7109375" style="1008" customWidth="1"/>
    <col min="13828" max="13828" width="12.28515625" style="1008" customWidth="1"/>
    <col min="13829" max="13829" width="14.5703125" style="1008" customWidth="1"/>
    <col min="13830" max="13830" width="14.140625" style="1008" customWidth="1"/>
    <col min="13831" max="14080" width="9.140625" style="1008"/>
    <col min="14081" max="14081" width="7.5703125" style="1008" customWidth="1"/>
    <col min="14082" max="14082" width="29.85546875" style="1008" customWidth="1"/>
    <col min="14083" max="14083" width="8.7109375" style="1008" customWidth="1"/>
    <col min="14084" max="14084" width="12.28515625" style="1008" customWidth="1"/>
    <col min="14085" max="14085" width="14.5703125" style="1008" customWidth="1"/>
    <col min="14086" max="14086" width="14.140625" style="1008" customWidth="1"/>
    <col min="14087" max="14336" width="9.140625" style="1008"/>
    <col min="14337" max="14337" width="7.5703125" style="1008" customWidth="1"/>
    <col min="14338" max="14338" width="29.85546875" style="1008" customWidth="1"/>
    <col min="14339" max="14339" width="8.7109375" style="1008" customWidth="1"/>
    <col min="14340" max="14340" width="12.28515625" style="1008" customWidth="1"/>
    <col min="14341" max="14341" width="14.5703125" style="1008" customWidth="1"/>
    <col min="14342" max="14342" width="14.140625" style="1008" customWidth="1"/>
    <col min="14343" max="14592" width="9.140625" style="1008"/>
    <col min="14593" max="14593" width="7.5703125" style="1008" customWidth="1"/>
    <col min="14594" max="14594" width="29.85546875" style="1008" customWidth="1"/>
    <col min="14595" max="14595" width="8.7109375" style="1008" customWidth="1"/>
    <col min="14596" max="14596" width="12.28515625" style="1008" customWidth="1"/>
    <col min="14597" max="14597" width="14.5703125" style="1008" customWidth="1"/>
    <col min="14598" max="14598" width="14.140625" style="1008" customWidth="1"/>
    <col min="14599" max="14848" width="9.140625" style="1008"/>
    <col min="14849" max="14849" width="7.5703125" style="1008" customWidth="1"/>
    <col min="14850" max="14850" width="29.85546875" style="1008" customWidth="1"/>
    <col min="14851" max="14851" width="8.7109375" style="1008" customWidth="1"/>
    <col min="14852" max="14852" width="12.28515625" style="1008" customWidth="1"/>
    <col min="14853" max="14853" width="14.5703125" style="1008" customWidth="1"/>
    <col min="14854" max="14854" width="14.140625" style="1008" customWidth="1"/>
    <col min="14855" max="15104" width="9.140625" style="1008"/>
    <col min="15105" max="15105" width="7.5703125" style="1008" customWidth="1"/>
    <col min="15106" max="15106" width="29.85546875" style="1008" customWidth="1"/>
    <col min="15107" max="15107" width="8.7109375" style="1008" customWidth="1"/>
    <col min="15108" max="15108" width="12.28515625" style="1008" customWidth="1"/>
    <col min="15109" max="15109" width="14.5703125" style="1008" customWidth="1"/>
    <col min="15110" max="15110" width="14.140625" style="1008" customWidth="1"/>
    <col min="15111" max="15360" width="9.140625" style="1008"/>
    <col min="15361" max="15361" width="7.5703125" style="1008" customWidth="1"/>
    <col min="15362" max="15362" width="29.85546875" style="1008" customWidth="1"/>
    <col min="15363" max="15363" width="8.7109375" style="1008" customWidth="1"/>
    <col min="15364" max="15364" width="12.28515625" style="1008" customWidth="1"/>
    <col min="15365" max="15365" width="14.5703125" style="1008" customWidth="1"/>
    <col min="15366" max="15366" width="14.140625" style="1008" customWidth="1"/>
    <col min="15367" max="15616" width="9.140625" style="1008"/>
    <col min="15617" max="15617" width="7.5703125" style="1008" customWidth="1"/>
    <col min="15618" max="15618" width="29.85546875" style="1008" customWidth="1"/>
    <col min="15619" max="15619" width="8.7109375" style="1008" customWidth="1"/>
    <col min="15620" max="15620" width="12.28515625" style="1008" customWidth="1"/>
    <col min="15621" max="15621" width="14.5703125" style="1008" customWidth="1"/>
    <col min="15622" max="15622" width="14.140625" style="1008" customWidth="1"/>
    <col min="15623" max="15872" width="9.140625" style="1008"/>
    <col min="15873" max="15873" width="7.5703125" style="1008" customWidth="1"/>
    <col min="15874" max="15874" width="29.85546875" style="1008" customWidth="1"/>
    <col min="15875" max="15875" width="8.7109375" style="1008" customWidth="1"/>
    <col min="15876" max="15876" width="12.28515625" style="1008" customWidth="1"/>
    <col min="15877" max="15877" width="14.5703125" style="1008" customWidth="1"/>
    <col min="15878" max="15878" width="14.140625" style="1008" customWidth="1"/>
    <col min="15879" max="16128" width="9.140625" style="1008"/>
    <col min="16129" max="16129" width="7.5703125" style="1008" customWidth="1"/>
    <col min="16130" max="16130" width="29.85546875" style="1008" customWidth="1"/>
    <col min="16131" max="16131" width="8.7109375" style="1008" customWidth="1"/>
    <col min="16132" max="16132" width="12.28515625" style="1008" customWidth="1"/>
    <col min="16133" max="16133" width="14.5703125" style="1008" customWidth="1"/>
    <col min="16134" max="16134" width="14.140625" style="1008" customWidth="1"/>
    <col min="16135" max="16384" width="9.140625" style="1008"/>
  </cols>
  <sheetData>
    <row r="1" spans="1:252" s="481" customFormat="1" ht="15.75" x14ac:dyDescent="0.25">
      <c r="A1" s="812" t="s">
        <v>1486</v>
      </c>
      <c r="B1" s="1007"/>
      <c r="C1" s="812"/>
      <c r="D1" s="1061"/>
      <c r="E1" s="1022"/>
      <c r="F1" s="1030"/>
      <c r="G1" s="411"/>
      <c r="H1" s="967"/>
      <c r="J1" s="482"/>
      <c r="K1" s="807"/>
      <c r="L1" s="484"/>
      <c r="M1" s="482"/>
      <c r="N1" s="482"/>
      <c r="O1" s="482"/>
      <c r="P1" s="482"/>
      <c r="Q1" s="482"/>
      <c r="R1" s="482"/>
      <c r="S1" s="485"/>
      <c r="T1" s="485"/>
      <c r="U1" s="485"/>
      <c r="V1" s="485"/>
      <c r="W1" s="485"/>
      <c r="X1" s="485"/>
      <c r="Y1" s="485"/>
      <c r="Z1" s="485"/>
      <c r="AA1" s="485"/>
      <c r="AB1" s="485"/>
      <c r="AC1" s="485"/>
      <c r="AD1" s="485"/>
      <c r="AE1" s="485"/>
      <c r="AF1" s="485"/>
      <c r="AG1" s="485"/>
      <c r="AH1" s="485"/>
      <c r="AI1" s="485"/>
      <c r="AJ1" s="485"/>
      <c r="AK1" s="485"/>
      <c r="AL1" s="485"/>
      <c r="AM1" s="486"/>
      <c r="AN1" s="486"/>
      <c r="AO1" s="486"/>
      <c r="AP1" s="486"/>
      <c r="AQ1" s="486"/>
      <c r="AR1" s="486"/>
      <c r="AS1" s="486"/>
      <c r="AT1" s="486"/>
      <c r="AU1" s="486"/>
      <c r="AV1" s="486"/>
      <c r="AW1" s="486"/>
      <c r="AX1" s="486"/>
      <c r="AY1" s="486"/>
      <c r="AZ1" s="486"/>
      <c r="BA1" s="486"/>
      <c r="BB1" s="486"/>
      <c r="BC1" s="486"/>
      <c r="BD1" s="486"/>
      <c r="BE1" s="486"/>
      <c r="BF1" s="486"/>
      <c r="BG1" s="486"/>
      <c r="BH1" s="486"/>
      <c r="BI1" s="486"/>
      <c r="BJ1" s="486"/>
      <c r="BK1" s="486"/>
      <c r="BL1" s="486"/>
      <c r="BM1" s="486"/>
      <c r="BN1" s="486"/>
      <c r="BO1" s="486"/>
      <c r="BP1" s="486"/>
      <c r="BQ1" s="486"/>
      <c r="BR1" s="486"/>
      <c r="BS1" s="486"/>
      <c r="BT1" s="486"/>
      <c r="BU1" s="486"/>
      <c r="BV1" s="486"/>
      <c r="BW1" s="486"/>
      <c r="BX1" s="486"/>
      <c r="BY1" s="486"/>
      <c r="BZ1" s="486"/>
      <c r="CA1" s="486"/>
      <c r="CB1" s="487"/>
      <c r="CC1" s="487"/>
      <c r="CD1" s="487"/>
      <c r="CE1" s="487"/>
      <c r="CF1" s="487"/>
      <c r="CG1" s="487"/>
      <c r="CH1" s="487"/>
      <c r="CI1" s="487"/>
      <c r="CJ1" s="487"/>
      <c r="CK1" s="487"/>
      <c r="CL1" s="487"/>
      <c r="CM1" s="487"/>
      <c r="CN1" s="487"/>
      <c r="CO1" s="487"/>
      <c r="CP1" s="487"/>
      <c r="CQ1" s="487"/>
      <c r="CR1" s="487"/>
      <c r="CS1" s="487"/>
      <c r="CT1" s="487"/>
      <c r="CU1" s="487"/>
      <c r="CV1" s="487"/>
      <c r="CW1" s="487"/>
      <c r="CX1" s="487"/>
      <c r="CY1" s="487"/>
      <c r="CZ1" s="487"/>
      <c r="DA1" s="487"/>
      <c r="DB1" s="487"/>
      <c r="DC1" s="487"/>
      <c r="DD1" s="487"/>
      <c r="DE1" s="487"/>
      <c r="DF1" s="487"/>
      <c r="DG1" s="487"/>
      <c r="DH1" s="487"/>
      <c r="DI1" s="487"/>
      <c r="DJ1" s="487"/>
      <c r="DK1" s="487"/>
      <c r="DL1" s="487"/>
      <c r="DM1" s="487"/>
      <c r="DN1" s="487"/>
      <c r="DO1" s="487"/>
      <c r="DP1" s="487"/>
      <c r="DQ1" s="487"/>
      <c r="DR1" s="487"/>
      <c r="DS1" s="487"/>
      <c r="DT1" s="487"/>
      <c r="DU1" s="487"/>
      <c r="DV1" s="487"/>
      <c r="DW1" s="487"/>
      <c r="DX1" s="487"/>
      <c r="DY1" s="487"/>
      <c r="DZ1" s="487"/>
      <c r="EA1" s="487"/>
      <c r="EB1" s="487"/>
      <c r="EC1" s="487"/>
      <c r="ED1" s="487"/>
      <c r="EE1" s="487"/>
      <c r="EF1" s="487"/>
      <c r="EG1" s="487"/>
      <c r="EH1" s="487"/>
      <c r="EI1" s="487"/>
      <c r="EJ1" s="487"/>
      <c r="EK1" s="487"/>
      <c r="EL1" s="487"/>
      <c r="EM1" s="487"/>
      <c r="EN1" s="487"/>
      <c r="EO1" s="487"/>
      <c r="EP1" s="487"/>
      <c r="EQ1" s="487"/>
      <c r="ER1" s="487"/>
      <c r="ES1" s="487"/>
      <c r="ET1" s="487"/>
      <c r="EU1" s="487"/>
      <c r="EV1" s="487"/>
      <c r="EW1" s="487"/>
      <c r="EX1" s="487"/>
      <c r="EY1" s="487"/>
      <c r="EZ1" s="487"/>
      <c r="FA1" s="487"/>
      <c r="FB1" s="487"/>
      <c r="FC1" s="487"/>
      <c r="FD1" s="487"/>
      <c r="FE1" s="487"/>
      <c r="FF1" s="487"/>
      <c r="FG1" s="487"/>
      <c r="FH1" s="487"/>
      <c r="FI1" s="487"/>
      <c r="FJ1" s="487"/>
      <c r="FK1" s="487"/>
      <c r="FL1" s="487"/>
      <c r="FM1" s="487"/>
      <c r="FN1" s="487"/>
      <c r="FO1" s="487"/>
      <c r="FP1" s="487"/>
      <c r="FQ1" s="487"/>
      <c r="FR1" s="487"/>
      <c r="FS1" s="487"/>
      <c r="FT1" s="487"/>
      <c r="FU1" s="487"/>
      <c r="FV1" s="487"/>
      <c r="FW1" s="487"/>
      <c r="FX1" s="487"/>
      <c r="FY1" s="487"/>
      <c r="FZ1" s="487"/>
      <c r="GA1" s="487"/>
      <c r="GB1" s="487"/>
      <c r="GC1" s="487"/>
      <c r="GD1" s="487"/>
      <c r="GE1" s="487"/>
      <c r="GF1" s="487"/>
      <c r="GG1" s="487"/>
      <c r="GH1" s="487"/>
      <c r="GI1" s="487"/>
      <c r="GJ1" s="487"/>
      <c r="GK1" s="487"/>
      <c r="GL1" s="487"/>
      <c r="GM1" s="487"/>
      <c r="GN1" s="487"/>
      <c r="GO1" s="487"/>
      <c r="GP1" s="487"/>
      <c r="GQ1" s="487"/>
      <c r="GR1" s="487"/>
      <c r="GS1" s="487"/>
      <c r="GT1" s="487"/>
      <c r="GU1" s="487"/>
      <c r="GV1" s="487"/>
      <c r="GW1" s="487"/>
      <c r="GX1" s="487"/>
      <c r="GY1" s="487"/>
      <c r="GZ1" s="487"/>
      <c r="HA1" s="487"/>
      <c r="HB1" s="487"/>
      <c r="HC1" s="487"/>
      <c r="HD1" s="487"/>
      <c r="HE1" s="487"/>
      <c r="HF1" s="487"/>
      <c r="HG1" s="487"/>
      <c r="HH1" s="487"/>
      <c r="HI1" s="487"/>
      <c r="HJ1" s="487"/>
      <c r="HK1" s="487"/>
      <c r="HL1" s="487"/>
      <c r="HM1" s="487"/>
      <c r="HN1" s="487"/>
      <c r="HO1" s="487"/>
      <c r="HP1" s="487"/>
      <c r="HQ1" s="487"/>
      <c r="HR1" s="487"/>
      <c r="HS1" s="487"/>
      <c r="HT1" s="487"/>
      <c r="HU1" s="487"/>
      <c r="HV1" s="487"/>
      <c r="HW1" s="487"/>
      <c r="HX1" s="487"/>
      <c r="HY1" s="487"/>
      <c r="HZ1" s="487"/>
      <c r="IA1" s="487"/>
      <c r="IB1" s="487"/>
      <c r="IC1" s="487"/>
      <c r="ID1" s="487"/>
      <c r="IE1" s="487"/>
      <c r="IF1" s="487"/>
      <c r="IG1" s="487"/>
      <c r="IH1" s="487"/>
      <c r="II1" s="487"/>
      <c r="IJ1" s="487"/>
      <c r="IK1" s="487"/>
      <c r="IL1" s="487"/>
      <c r="IM1" s="487"/>
      <c r="IN1" s="487"/>
      <c r="IO1" s="487"/>
      <c r="IP1" s="487"/>
      <c r="IQ1" s="487"/>
      <c r="IR1" s="487"/>
    </row>
    <row r="2" spans="1:252" s="481" customFormat="1" ht="15.75" x14ac:dyDescent="0.25">
      <c r="A2" s="1484" t="s">
        <v>1727</v>
      </c>
      <c r="B2" s="415"/>
      <c r="C2" s="416"/>
      <c r="D2" s="1061"/>
      <c r="E2" s="1022"/>
      <c r="F2" s="1030"/>
      <c r="G2" s="411"/>
      <c r="H2" s="967"/>
      <c r="J2" s="482"/>
      <c r="K2" s="807"/>
      <c r="L2" s="483"/>
      <c r="M2" s="482"/>
      <c r="N2" s="482"/>
      <c r="O2" s="482"/>
      <c r="P2" s="482"/>
      <c r="Q2" s="482"/>
      <c r="R2" s="482"/>
      <c r="S2" s="485"/>
      <c r="T2" s="485"/>
      <c r="U2" s="485"/>
      <c r="V2" s="485"/>
      <c r="W2" s="485"/>
      <c r="X2" s="485"/>
      <c r="Y2" s="485"/>
      <c r="Z2" s="485"/>
      <c r="AA2" s="485"/>
      <c r="AB2" s="485"/>
      <c r="AC2" s="485"/>
      <c r="AD2" s="485"/>
      <c r="AE2" s="485"/>
      <c r="AF2" s="485"/>
      <c r="AG2" s="485"/>
      <c r="AH2" s="485"/>
      <c r="AI2" s="485"/>
      <c r="AJ2" s="485"/>
      <c r="AK2" s="485"/>
      <c r="AL2" s="485"/>
      <c r="AM2" s="486"/>
      <c r="AN2" s="486"/>
      <c r="AO2" s="486"/>
      <c r="AP2" s="486"/>
      <c r="AQ2" s="486"/>
      <c r="AR2" s="486"/>
      <c r="AS2" s="486"/>
      <c r="AT2" s="486"/>
      <c r="AU2" s="486"/>
      <c r="AV2" s="486"/>
      <c r="AW2" s="486"/>
      <c r="AX2" s="486"/>
      <c r="AY2" s="486"/>
      <c r="AZ2" s="486"/>
      <c r="BA2" s="486"/>
      <c r="BB2" s="486"/>
      <c r="BC2" s="486"/>
      <c r="BD2" s="486"/>
      <c r="BE2" s="486"/>
      <c r="BF2" s="486"/>
      <c r="BG2" s="486"/>
      <c r="BH2" s="486"/>
      <c r="BI2" s="486"/>
      <c r="BJ2" s="486"/>
      <c r="BK2" s="486"/>
      <c r="BL2" s="486"/>
      <c r="BM2" s="486"/>
      <c r="BN2" s="486"/>
      <c r="BO2" s="486"/>
      <c r="BP2" s="486"/>
      <c r="BQ2" s="486"/>
      <c r="BR2" s="486"/>
      <c r="BS2" s="486"/>
      <c r="BT2" s="486"/>
      <c r="BU2" s="486"/>
      <c r="BV2" s="486"/>
      <c r="BW2" s="486"/>
      <c r="BX2" s="486"/>
      <c r="BY2" s="486"/>
      <c r="BZ2" s="486"/>
      <c r="CA2" s="486"/>
      <c r="CB2" s="487"/>
      <c r="CC2" s="487"/>
      <c r="CD2" s="487"/>
      <c r="CE2" s="487"/>
      <c r="CF2" s="487"/>
      <c r="CG2" s="487"/>
      <c r="CH2" s="487"/>
      <c r="CI2" s="487"/>
      <c r="CJ2" s="487"/>
      <c r="CK2" s="487"/>
      <c r="CL2" s="487"/>
      <c r="CM2" s="487"/>
      <c r="CN2" s="487"/>
      <c r="CO2" s="487"/>
      <c r="CP2" s="487"/>
      <c r="CQ2" s="487"/>
      <c r="CR2" s="487"/>
      <c r="CS2" s="487"/>
      <c r="CT2" s="487"/>
      <c r="CU2" s="487"/>
      <c r="CV2" s="487"/>
      <c r="CW2" s="487"/>
      <c r="CX2" s="487"/>
      <c r="CY2" s="487"/>
      <c r="CZ2" s="487"/>
      <c r="DA2" s="487"/>
      <c r="DB2" s="487"/>
      <c r="DC2" s="487"/>
      <c r="DD2" s="487"/>
      <c r="DE2" s="487"/>
      <c r="DF2" s="487"/>
      <c r="DG2" s="487"/>
      <c r="DH2" s="487"/>
      <c r="DI2" s="487"/>
      <c r="DJ2" s="487"/>
      <c r="DK2" s="487"/>
      <c r="DL2" s="487"/>
      <c r="DM2" s="487"/>
      <c r="DN2" s="487"/>
      <c r="DO2" s="487"/>
      <c r="DP2" s="487"/>
      <c r="DQ2" s="487"/>
      <c r="DR2" s="487"/>
      <c r="DS2" s="487"/>
      <c r="DT2" s="487"/>
      <c r="DU2" s="487"/>
      <c r="DV2" s="487"/>
      <c r="DW2" s="487"/>
      <c r="DX2" s="487"/>
      <c r="DY2" s="487"/>
      <c r="DZ2" s="487"/>
      <c r="EA2" s="487"/>
      <c r="EB2" s="487"/>
      <c r="EC2" s="487"/>
      <c r="ED2" s="487"/>
      <c r="EE2" s="487"/>
      <c r="EF2" s="487"/>
      <c r="EG2" s="487"/>
      <c r="EH2" s="487"/>
      <c r="EI2" s="487"/>
      <c r="EJ2" s="487"/>
      <c r="EK2" s="487"/>
      <c r="EL2" s="487"/>
      <c r="EM2" s="487"/>
      <c r="EN2" s="487"/>
      <c r="EO2" s="487"/>
      <c r="EP2" s="487"/>
      <c r="EQ2" s="487"/>
      <c r="ER2" s="487"/>
      <c r="ES2" s="487"/>
      <c r="ET2" s="487"/>
      <c r="EU2" s="487"/>
      <c r="EV2" s="487"/>
      <c r="EW2" s="487"/>
      <c r="EX2" s="487"/>
      <c r="EY2" s="487"/>
      <c r="EZ2" s="487"/>
      <c r="FA2" s="487"/>
      <c r="FB2" s="487"/>
      <c r="FC2" s="487"/>
      <c r="FD2" s="487"/>
      <c r="FE2" s="487"/>
      <c r="FF2" s="487"/>
      <c r="FG2" s="487"/>
      <c r="FH2" s="487"/>
      <c r="FI2" s="487"/>
      <c r="FJ2" s="487"/>
      <c r="FK2" s="487"/>
      <c r="FL2" s="487"/>
      <c r="FM2" s="487"/>
      <c r="FN2" s="487"/>
      <c r="FO2" s="487"/>
      <c r="FP2" s="487"/>
      <c r="FQ2" s="487"/>
      <c r="FR2" s="487"/>
      <c r="FS2" s="487"/>
      <c r="FT2" s="487"/>
      <c r="FU2" s="487"/>
      <c r="FV2" s="487"/>
      <c r="FW2" s="487"/>
      <c r="FX2" s="487"/>
      <c r="FY2" s="487"/>
      <c r="FZ2" s="487"/>
      <c r="GA2" s="487"/>
      <c r="GB2" s="487"/>
      <c r="GC2" s="487"/>
      <c r="GD2" s="487"/>
      <c r="GE2" s="487"/>
      <c r="GF2" s="487"/>
      <c r="GG2" s="487"/>
      <c r="GH2" s="487"/>
      <c r="GI2" s="487"/>
      <c r="GJ2" s="487"/>
      <c r="GK2" s="487"/>
      <c r="GL2" s="487"/>
      <c r="GM2" s="487"/>
      <c r="GN2" s="487"/>
      <c r="GO2" s="487"/>
      <c r="GP2" s="487"/>
      <c r="GQ2" s="487"/>
      <c r="GR2" s="487"/>
      <c r="GS2" s="487"/>
      <c r="GT2" s="487"/>
      <c r="GU2" s="487"/>
      <c r="GV2" s="487"/>
      <c r="GW2" s="487"/>
      <c r="GX2" s="487"/>
      <c r="GY2" s="487"/>
      <c r="GZ2" s="487"/>
      <c r="HA2" s="487"/>
      <c r="HB2" s="487"/>
      <c r="HC2" s="487"/>
      <c r="HD2" s="487"/>
      <c r="HE2" s="487"/>
      <c r="HF2" s="487"/>
      <c r="HG2" s="487"/>
      <c r="HH2" s="487"/>
      <c r="HI2" s="487"/>
      <c r="HJ2" s="487"/>
      <c r="HK2" s="487"/>
      <c r="HL2" s="487"/>
      <c r="HM2" s="487"/>
      <c r="HN2" s="487"/>
      <c r="HO2" s="487"/>
      <c r="HP2" s="487"/>
      <c r="HQ2" s="487"/>
      <c r="HR2" s="487"/>
      <c r="HS2" s="487"/>
      <c r="HT2" s="487"/>
      <c r="HU2" s="487"/>
      <c r="HV2" s="487"/>
      <c r="HW2" s="487"/>
      <c r="HX2" s="487"/>
      <c r="HY2" s="487"/>
      <c r="HZ2" s="487"/>
      <c r="IA2" s="487"/>
      <c r="IB2" s="487"/>
      <c r="IC2" s="487"/>
      <c r="ID2" s="487"/>
      <c r="IE2" s="487"/>
      <c r="IF2" s="487"/>
      <c r="IG2" s="487"/>
      <c r="IH2" s="487"/>
      <c r="II2" s="487"/>
      <c r="IJ2" s="487"/>
      <c r="IK2" s="487"/>
      <c r="IL2" s="487"/>
      <c r="IM2" s="487"/>
      <c r="IN2" s="487"/>
      <c r="IO2" s="487"/>
      <c r="IP2" s="487"/>
      <c r="IQ2" s="487"/>
      <c r="IR2" s="487"/>
    </row>
    <row r="3" spans="1:252" s="481" customFormat="1" ht="15.75" x14ac:dyDescent="0.25">
      <c r="A3" s="1100" t="s">
        <v>2247</v>
      </c>
      <c r="B3" s="415"/>
      <c r="C3" s="416"/>
      <c r="D3" s="1061"/>
      <c r="E3" s="1022"/>
      <c r="F3" s="1030"/>
      <c r="G3" s="1119"/>
      <c r="H3" s="967"/>
      <c r="J3" s="482"/>
      <c r="K3" s="807"/>
      <c r="L3" s="483"/>
      <c r="M3" s="482"/>
      <c r="N3" s="482"/>
      <c r="O3" s="482"/>
      <c r="P3" s="482"/>
      <c r="Q3" s="482"/>
      <c r="R3" s="482"/>
      <c r="S3" s="485"/>
      <c r="T3" s="485"/>
      <c r="U3" s="485"/>
      <c r="V3" s="485"/>
      <c r="W3" s="485"/>
      <c r="X3" s="485"/>
      <c r="Y3" s="485"/>
      <c r="Z3" s="485"/>
      <c r="AA3" s="485"/>
      <c r="AB3" s="485"/>
      <c r="AC3" s="485"/>
      <c r="AD3" s="485"/>
      <c r="AE3" s="485"/>
      <c r="AF3" s="485"/>
      <c r="AG3" s="485"/>
      <c r="AH3" s="485"/>
      <c r="AI3" s="485"/>
      <c r="AJ3" s="485"/>
      <c r="AK3" s="485"/>
      <c r="AL3" s="485"/>
      <c r="AM3" s="486"/>
      <c r="AN3" s="486"/>
      <c r="AO3" s="486"/>
      <c r="AP3" s="486"/>
      <c r="AQ3" s="486"/>
      <c r="AR3" s="486"/>
      <c r="AS3" s="486"/>
      <c r="AT3" s="486"/>
      <c r="AU3" s="486"/>
      <c r="AV3" s="486"/>
      <c r="AW3" s="486"/>
      <c r="AX3" s="486"/>
      <c r="AY3" s="486"/>
      <c r="AZ3" s="486"/>
      <c r="BA3" s="486"/>
      <c r="BB3" s="486"/>
      <c r="BC3" s="486"/>
      <c r="BD3" s="486"/>
      <c r="BE3" s="486"/>
      <c r="BF3" s="486"/>
      <c r="BG3" s="486"/>
      <c r="BH3" s="486"/>
      <c r="BI3" s="486"/>
      <c r="BJ3" s="486"/>
      <c r="BK3" s="486"/>
      <c r="BL3" s="486"/>
      <c r="BM3" s="486"/>
      <c r="BN3" s="486"/>
      <c r="BO3" s="486"/>
      <c r="BP3" s="486"/>
      <c r="BQ3" s="486"/>
      <c r="BR3" s="486"/>
      <c r="BS3" s="486"/>
      <c r="BT3" s="486"/>
      <c r="BU3" s="486"/>
      <c r="BV3" s="486"/>
      <c r="BW3" s="486"/>
      <c r="BX3" s="486"/>
      <c r="BY3" s="486"/>
      <c r="BZ3" s="486"/>
      <c r="CA3" s="486"/>
      <c r="CB3" s="487"/>
      <c r="CC3" s="487"/>
      <c r="CD3" s="487"/>
      <c r="CE3" s="487"/>
      <c r="CF3" s="487"/>
      <c r="CG3" s="487"/>
      <c r="CH3" s="487"/>
      <c r="CI3" s="487"/>
      <c r="CJ3" s="487"/>
      <c r="CK3" s="487"/>
      <c r="CL3" s="487"/>
      <c r="CM3" s="487"/>
      <c r="CN3" s="487"/>
      <c r="CO3" s="487"/>
      <c r="CP3" s="487"/>
      <c r="CQ3" s="487"/>
      <c r="CR3" s="487"/>
      <c r="CS3" s="487"/>
      <c r="CT3" s="487"/>
      <c r="CU3" s="487"/>
      <c r="CV3" s="487"/>
      <c r="CW3" s="487"/>
      <c r="CX3" s="487"/>
      <c r="CY3" s="487"/>
      <c r="CZ3" s="487"/>
      <c r="DA3" s="487"/>
      <c r="DB3" s="487"/>
      <c r="DC3" s="487"/>
      <c r="DD3" s="487"/>
      <c r="DE3" s="487"/>
      <c r="DF3" s="487"/>
      <c r="DG3" s="487"/>
      <c r="DH3" s="487"/>
      <c r="DI3" s="487"/>
      <c r="DJ3" s="487"/>
      <c r="DK3" s="487"/>
      <c r="DL3" s="487"/>
      <c r="DM3" s="487"/>
      <c r="DN3" s="487"/>
      <c r="DO3" s="487"/>
      <c r="DP3" s="487"/>
      <c r="DQ3" s="487"/>
      <c r="DR3" s="487"/>
      <c r="DS3" s="487"/>
      <c r="DT3" s="487"/>
      <c r="DU3" s="487"/>
      <c r="DV3" s="487"/>
      <c r="DW3" s="487"/>
      <c r="DX3" s="487"/>
      <c r="DY3" s="487"/>
      <c r="DZ3" s="487"/>
      <c r="EA3" s="487"/>
      <c r="EB3" s="487"/>
      <c r="EC3" s="487"/>
      <c r="ED3" s="487"/>
      <c r="EE3" s="487"/>
      <c r="EF3" s="487"/>
      <c r="EG3" s="487"/>
      <c r="EH3" s="487"/>
      <c r="EI3" s="487"/>
      <c r="EJ3" s="487"/>
      <c r="EK3" s="487"/>
      <c r="EL3" s="487"/>
      <c r="EM3" s="487"/>
      <c r="EN3" s="487"/>
      <c r="EO3" s="487"/>
      <c r="EP3" s="487"/>
      <c r="EQ3" s="487"/>
      <c r="ER3" s="487"/>
      <c r="ES3" s="487"/>
      <c r="ET3" s="487"/>
      <c r="EU3" s="487"/>
      <c r="EV3" s="487"/>
      <c r="EW3" s="487"/>
      <c r="EX3" s="487"/>
      <c r="EY3" s="487"/>
      <c r="EZ3" s="487"/>
      <c r="FA3" s="487"/>
      <c r="FB3" s="487"/>
      <c r="FC3" s="487"/>
      <c r="FD3" s="487"/>
      <c r="FE3" s="487"/>
      <c r="FF3" s="487"/>
      <c r="FG3" s="487"/>
      <c r="FH3" s="487"/>
      <c r="FI3" s="487"/>
      <c r="FJ3" s="487"/>
      <c r="FK3" s="487"/>
      <c r="FL3" s="487"/>
      <c r="FM3" s="487"/>
      <c r="FN3" s="487"/>
      <c r="FO3" s="487"/>
      <c r="FP3" s="487"/>
      <c r="FQ3" s="487"/>
      <c r="FR3" s="487"/>
      <c r="FS3" s="487"/>
      <c r="FT3" s="487"/>
      <c r="FU3" s="487"/>
      <c r="FV3" s="487"/>
      <c r="FW3" s="487"/>
      <c r="FX3" s="487"/>
      <c r="FY3" s="487"/>
      <c r="FZ3" s="487"/>
      <c r="GA3" s="487"/>
      <c r="GB3" s="487"/>
      <c r="GC3" s="487"/>
      <c r="GD3" s="487"/>
      <c r="GE3" s="487"/>
      <c r="GF3" s="487"/>
      <c r="GG3" s="487"/>
      <c r="GH3" s="487"/>
      <c r="GI3" s="487"/>
      <c r="GJ3" s="487"/>
      <c r="GK3" s="487"/>
      <c r="GL3" s="487"/>
      <c r="GM3" s="487"/>
      <c r="GN3" s="487"/>
      <c r="GO3" s="487"/>
      <c r="GP3" s="487"/>
      <c r="GQ3" s="487"/>
      <c r="GR3" s="487"/>
      <c r="GS3" s="487"/>
      <c r="GT3" s="487"/>
      <c r="GU3" s="487"/>
      <c r="GV3" s="487"/>
      <c r="GW3" s="487"/>
      <c r="GX3" s="487"/>
      <c r="GY3" s="487"/>
      <c r="GZ3" s="487"/>
      <c r="HA3" s="487"/>
      <c r="HB3" s="487"/>
      <c r="HC3" s="487"/>
      <c r="HD3" s="487"/>
      <c r="HE3" s="487"/>
      <c r="HF3" s="487"/>
      <c r="HG3" s="487"/>
      <c r="HH3" s="487"/>
      <c r="HI3" s="487"/>
      <c r="HJ3" s="487"/>
      <c r="HK3" s="487"/>
      <c r="HL3" s="487"/>
      <c r="HM3" s="487"/>
      <c r="HN3" s="487"/>
      <c r="HO3" s="487"/>
      <c r="HP3" s="487"/>
      <c r="HQ3" s="487"/>
      <c r="HR3" s="487"/>
      <c r="HS3" s="487"/>
      <c r="HT3" s="487"/>
      <c r="HU3" s="487"/>
      <c r="HV3" s="487"/>
      <c r="HW3" s="487"/>
      <c r="HX3" s="487"/>
      <c r="HY3" s="487"/>
      <c r="HZ3" s="487"/>
      <c r="IA3" s="487"/>
      <c r="IB3" s="487"/>
      <c r="IC3" s="487"/>
      <c r="ID3" s="487"/>
      <c r="IE3" s="487"/>
      <c r="IF3" s="487"/>
      <c r="IG3" s="487"/>
      <c r="IH3" s="487"/>
      <c r="II3" s="487"/>
      <c r="IJ3" s="487"/>
      <c r="IK3" s="487"/>
      <c r="IL3" s="487"/>
      <c r="IM3" s="487"/>
      <c r="IN3" s="487"/>
      <c r="IO3" s="487"/>
      <c r="IP3" s="487"/>
      <c r="IQ3" s="487"/>
      <c r="IR3" s="487"/>
    </row>
    <row r="4" spans="1:252" s="481" customFormat="1" ht="15.75" x14ac:dyDescent="0.25">
      <c r="A4" s="1089"/>
      <c r="B4" s="415"/>
      <c r="C4" s="416"/>
      <c r="D4" s="1061"/>
      <c r="E4" s="1022"/>
      <c r="F4" s="1030"/>
      <c r="G4" s="1119"/>
      <c r="H4" s="967"/>
      <c r="J4" s="482"/>
      <c r="K4" s="807"/>
      <c r="L4" s="483"/>
      <c r="M4" s="482"/>
      <c r="N4" s="482"/>
      <c r="O4" s="482"/>
      <c r="P4" s="482"/>
      <c r="Q4" s="482"/>
      <c r="R4" s="482"/>
      <c r="S4" s="485"/>
      <c r="T4" s="485"/>
      <c r="U4" s="485"/>
      <c r="V4" s="485"/>
      <c r="W4" s="485"/>
      <c r="X4" s="485"/>
      <c r="Y4" s="485"/>
      <c r="Z4" s="485"/>
      <c r="AA4" s="485"/>
      <c r="AB4" s="485"/>
      <c r="AC4" s="485"/>
      <c r="AD4" s="485"/>
      <c r="AE4" s="485"/>
      <c r="AF4" s="485"/>
      <c r="AG4" s="485"/>
      <c r="AH4" s="485"/>
      <c r="AI4" s="485"/>
      <c r="AJ4" s="485"/>
      <c r="AK4" s="485"/>
      <c r="AL4" s="485"/>
      <c r="AM4" s="486"/>
      <c r="AN4" s="486"/>
      <c r="AO4" s="486"/>
      <c r="AP4" s="486"/>
      <c r="AQ4" s="486"/>
      <c r="AR4" s="486"/>
      <c r="AS4" s="486"/>
      <c r="AT4" s="486"/>
      <c r="AU4" s="486"/>
      <c r="AV4" s="486"/>
      <c r="AW4" s="486"/>
      <c r="AX4" s="486"/>
      <c r="AY4" s="486"/>
      <c r="AZ4" s="486"/>
      <c r="BA4" s="486"/>
      <c r="BB4" s="486"/>
      <c r="BC4" s="486"/>
      <c r="BD4" s="486"/>
      <c r="BE4" s="486"/>
      <c r="BF4" s="486"/>
      <c r="BG4" s="486"/>
      <c r="BH4" s="486"/>
      <c r="BI4" s="486"/>
      <c r="BJ4" s="486"/>
      <c r="BK4" s="486"/>
      <c r="BL4" s="486"/>
      <c r="BM4" s="486"/>
      <c r="BN4" s="486"/>
      <c r="BO4" s="486"/>
      <c r="BP4" s="486"/>
      <c r="BQ4" s="486"/>
      <c r="BR4" s="486"/>
      <c r="BS4" s="486"/>
      <c r="BT4" s="486"/>
      <c r="BU4" s="486"/>
      <c r="BV4" s="486"/>
      <c r="BW4" s="486"/>
      <c r="BX4" s="486"/>
      <c r="BY4" s="486"/>
      <c r="BZ4" s="486"/>
      <c r="CA4" s="486"/>
      <c r="CB4" s="487"/>
      <c r="CC4" s="487"/>
      <c r="CD4" s="487"/>
      <c r="CE4" s="487"/>
      <c r="CF4" s="487"/>
      <c r="CG4" s="487"/>
      <c r="CH4" s="487"/>
      <c r="CI4" s="487"/>
      <c r="CJ4" s="487"/>
      <c r="CK4" s="487"/>
      <c r="CL4" s="487"/>
      <c r="CM4" s="487"/>
      <c r="CN4" s="487"/>
      <c r="CO4" s="487"/>
      <c r="CP4" s="487"/>
      <c r="CQ4" s="487"/>
      <c r="CR4" s="487"/>
      <c r="CS4" s="487"/>
      <c r="CT4" s="487"/>
      <c r="CU4" s="487"/>
      <c r="CV4" s="487"/>
      <c r="CW4" s="487"/>
      <c r="CX4" s="487"/>
      <c r="CY4" s="487"/>
      <c r="CZ4" s="487"/>
      <c r="DA4" s="487"/>
      <c r="DB4" s="487"/>
      <c r="DC4" s="487"/>
      <c r="DD4" s="487"/>
      <c r="DE4" s="487"/>
      <c r="DF4" s="487"/>
      <c r="DG4" s="487"/>
      <c r="DH4" s="487"/>
      <c r="DI4" s="487"/>
      <c r="DJ4" s="487"/>
      <c r="DK4" s="487"/>
      <c r="DL4" s="487"/>
      <c r="DM4" s="487"/>
      <c r="DN4" s="487"/>
      <c r="DO4" s="487"/>
      <c r="DP4" s="487"/>
      <c r="DQ4" s="487"/>
      <c r="DR4" s="487"/>
      <c r="DS4" s="487"/>
      <c r="DT4" s="487"/>
      <c r="DU4" s="487"/>
      <c r="DV4" s="487"/>
      <c r="DW4" s="487"/>
      <c r="DX4" s="487"/>
      <c r="DY4" s="487"/>
      <c r="DZ4" s="487"/>
      <c r="EA4" s="487"/>
      <c r="EB4" s="487"/>
      <c r="EC4" s="487"/>
      <c r="ED4" s="487"/>
      <c r="EE4" s="487"/>
      <c r="EF4" s="487"/>
      <c r="EG4" s="487"/>
      <c r="EH4" s="487"/>
      <c r="EI4" s="487"/>
      <c r="EJ4" s="487"/>
      <c r="EK4" s="487"/>
      <c r="EL4" s="487"/>
      <c r="EM4" s="487"/>
      <c r="EN4" s="487"/>
      <c r="EO4" s="487"/>
      <c r="EP4" s="487"/>
      <c r="EQ4" s="487"/>
      <c r="ER4" s="487"/>
      <c r="ES4" s="487"/>
      <c r="ET4" s="487"/>
      <c r="EU4" s="487"/>
      <c r="EV4" s="487"/>
      <c r="EW4" s="487"/>
      <c r="EX4" s="487"/>
      <c r="EY4" s="487"/>
      <c r="EZ4" s="487"/>
      <c r="FA4" s="487"/>
      <c r="FB4" s="487"/>
      <c r="FC4" s="487"/>
      <c r="FD4" s="487"/>
      <c r="FE4" s="487"/>
      <c r="FF4" s="487"/>
      <c r="FG4" s="487"/>
      <c r="FH4" s="487"/>
      <c r="FI4" s="487"/>
      <c r="FJ4" s="487"/>
      <c r="FK4" s="487"/>
      <c r="FL4" s="487"/>
      <c r="FM4" s="487"/>
      <c r="FN4" s="487"/>
      <c r="FO4" s="487"/>
      <c r="FP4" s="487"/>
      <c r="FQ4" s="487"/>
      <c r="FR4" s="487"/>
      <c r="FS4" s="487"/>
      <c r="FT4" s="487"/>
      <c r="FU4" s="487"/>
      <c r="FV4" s="487"/>
      <c r="FW4" s="487"/>
      <c r="FX4" s="487"/>
      <c r="FY4" s="487"/>
      <c r="FZ4" s="487"/>
      <c r="GA4" s="487"/>
      <c r="GB4" s="487"/>
      <c r="GC4" s="487"/>
      <c r="GD4" s="487"/>
      <c r="GE4" s="487"/>
      <c r="GF4" s="487"/>
      <c r="GG4" s="487"/>
      <c r="GH4" s="487"/>
      <c r="GI4" s="487"/>
      <c r="GJ4" s="487"/>
      <c r="GK4" s="487"/>
      <c r="GL4" s="487"/>
      <c r="GM4" s="487"/>
      <c r="GN4" s="487"/>
      <c r="GO4" s="487"/>
      <c r="GP4" s="487"/>
      <c r="GQ4" s="487"/>
      <c r="GR4" s="487"/>
      <c r="GS4" s="487"/>
      <c r="GT4" s="487"/>
      <c r="GU4" s="487"/>
      <c r="GV4" s="487"/>
      <c r="GW4" s="487"/>
      <c r="GX4" s="487"/>
      <c r="GY4" s="487"/>
      <c r="GZ4" s="487"/>
      <c r="HA4" s="487"/>
      <c r="HB4" s="487"/>
      <c r="HC4" s="487"/>
      <c r="HD4" s="487"/>
      <c r="HE4" s="487"/>
      <c r="HF4" s="487"/>
      <c r="HG4" s="487"/>
      <c r="HH4" s="487"/>
      <c r="HI4" s="487"/>
      <c r="HJ4" s="487"/>
      <c r="HK4" s="487"/>
      <c r="HL4" s="487"/>
      <c r="HM4" s="487"/>
      <c r="HN4" s="487"/>
      <c r="HO4" s="487"/>
      <c r="HP4" s="487"/>
      <c r="HQ4" s="487"/>
      <c r="HR4" s="487"/>
      <c r="HS4" s="487"/>
      <c r="HT4" s="487"/>
      <c r="HU4" s="487"/>
      <c r="HV4" s="487"/>
      <c r="HW4" s="487"/>
      <c r="HX4" s="487"/>
      <c r="HY4" s="487"/>
      <c r="HZ4" s="487"/>
      <c r="IA4" s="487"/>
      <c r="IB4" s="487"/>
      <c r="IC4" s="487"/>
      <c r="ID4" s="487"/>
      <c r="IE4" s="487"/>
      <c r="IF4" s="487"/>
      <c r="IG4" s="487"/>
      <c r="IH4" s="487"/>
      <c r="II4" s="487"/>
      <c r="IJ4" s="487"/>
      <c r="IK4" s="487"/>
      <c r="IL4" s="487"/>
      <c r="IM4" s="487"/>
      <c r="IN4" s="487"/>
      <c r="IO4" s="487"/>
      <c r="IP4" s="487"/>
      <c r="IQ4" s="487"/>
      <c r="IR4" s="487"/>
    </row>
    <row r="5" spans="1:252" s="422" customFormat="1" x14ac:dyDescent="0.25">
      <c r="A5" s="1090"/>
      <c r="B5" s="767" t="s">
        <v>0</v>
      </c>
      <c r="C5" s="769" t="s">
        <v>174</v>
      </c>
      <c r="D5" s="771"/>
      <c r="E5" s="768"/>
      <c r="F5" s="770"/>
      <c r="G5" s="771" t="s">
        <v>175</v>
      </c>
      <c r="K5" s="419"/>
    </row>
    <row r="6" spans="1:252" s="422" customFormat="1" x14ac:dyDescent="0.25">
      <c r="A6" s="1090"/>
      <c r="B6" s="772"/>
      <c r="C6" s="773"/>
      <c r="D6" s="1081"/>
      <c r="E6" s="768"/>
      <c r="F6" s="770"/>
      <c r="G6" s="775"/>
      <c r="K6" s="419"/>
    </row>
    <row r="7" spans="1:252" s="422" customFormat="1" x14ac:dyDescent="0.25">
      <c r="A7" s="1090"/>
      <c r="B7" s="776" t="s">
        <v>176</v>
      </c>
      <c r="C7" s="777" t="s">
        <v>7</v>
      </c>
      <c r="D7" s="1081"/>
      <c r="E7" s="768"/>
      <c r="F7" s="770"/>
      <c r="G7" s="770">
        <f>G26</f>
        <v>0</v>
      </c>
      <c r="K7" s="419"/>
    </row>
    <row r="8" spans="1:252" s="422" customFormat="1" x14ac:dyDescent="0.25">
      <c r="A8" s="1090"/>
      <c r="B8" s="776" t="s">
        <v>39</v>
      </c>
      <c r="C8" s="777" t="s">
        <v>40</v>
      </c>
      <c r="D8" s="1081"/>
      <c r="E8" s="768"/>
      <c r="F8" s="770"/>
      <c r="G8" s="775">
        <f>G33</f>
        <v>0</v>
      </c>
      <c r="K8" s="419"/>
    </row>
    <row r="9" spans="1:252" s="422" customFormat="1" x14ac:dyDescent="0.25">
      <c r="A9" s="1090"/>
      <c r="B9" s="776" t="s">
        <v>72</v>
      </c>
      <c r="C9" s="777" t="s">
        <v>73</v>
      </c>
      <c r="D9" s="1081"/>
      <c r="E9" s="768"/>
      <c r="F9" s="770"/>
      <c r="G9" s="775">
        <f>G38</f>
        <v>0</v>
      </c>
      <c r="K9" s="419"/>
    </row>
    <row r="10" spans="1:252" s="422" customFormat="1" x14ac:dyDescent="0.25">
      <c r="A10" s="1090"/>
      <c r="B10" s="776" t="s">
        <v>1168</v>
      </c>
      <c r="C10" s="777" t="s">
        <v>265</v>
      </c>
      <c r="D10" s="1081"/>
      <c r="E10" s="768"/>
      <c r="F10" s="770"/>
      <c r="G10" s="775">
        <f>G61</f>
        <v>0</v>
      </c>
      <c r="K10" s="419"/>
    </row>
    <row r="11" spans="1:252" s="422" customFormat="1" x14ac:dyDescent="0.25">
      <c r="A11" s="1090"/>
      <c r="B11" s="776" t="s">
        <v>126</v>
      </c>
      <c r="C11" s="777" t="s">
        <v>285</v>
      </c>
      <c r="D11" s="1081"/>
      <c r="E11" s="768"/>
      <c r="F11" s="770"/>
      <c r="G11" s="775">
        <f>G67</f>
        <v>0</v>
      </c>
      <c r="K11" s="419"/>
    </row>
    <row r="12" spans="1:252" s="422" customFormat="1" ht="15.75" thickBot="1" x14ac:dyDescent="0.3">
      <c r="A12" s="1092"/>
      <c r="B12" s="783">
        <v>7</v>
      </c>
      <c r="C12" s="1118" t="s">
        <v>168</v>
      </c>
      <c r="D12" s="1082"/>
      <c r="E12" s="784"/>
      <c r="F12" s="785"/>
      <c r="G12" s="785">
        <f>G75</f>
        <v>135</v>
      </c>
      <c r="H12" s="419"/>
      <c r="K12" s="419"/>
    </row>
    <row r="13" spans="1:252" s="422" customFormat="1" x14ac:dyDescent="0.25">
      <c r="A13" s="1091"/>
      <c r="B13" s="778" t="s">
        <v>178</v>
      </c>
      <c r="C13" s="779"/>
      <c r="D13" s="1081"/>
      <c r="E13" s="774"/>
      <c r="F13" s="770"/>
      <c r="G13" s="780">
        <f>SUM(G7:G12)</f>
        <v>135</v>
      </c>
      <c r="K13" s="419"/>
    </row>
    <row r="14" spans="1:252" s="422" customFormat="1" ht="15.75" thickBot="1" x14ac:dyDescent="0.3">
      <c r="A14" s="1092"/>
      <c r="B14" s="787" t="s">
        <v>179</v>
      </c>
      <c r="C14" s="788"/>
      <c r="D14" s="1083"/>
      <c r="E14" s="789"/>
      <c r="F14" s="790"/>
      <c r="G14" s="790">
        <f>ROUND(G13*0.22,2)</f>
        <v>29.7</v>
      </c>
      <c r="K14" s="419"/>
    </row>
    <row r="15" spans="1:252" s="422" customFormat="1" x14ac:dyDescent="0.25">
      <c r="A15" s="1090"/>
      <c r="B15" s="781" t="s">
        <v>180</v>
      </c>
      <c r="C15" s="762"/>
      <c r="D15" s="1084"/>
      <c r="E15" s="761"/>
      <c r="F15" s="763"/>
      <c r="G15" s="763">
        <f>+G14+G13</f>
        <v>164.7</v>
      </c>
      <c r="K15" s="419"/>
    </row>
    <row r="18" spans="1:252" s="481" customFormat="1" ht="15.75" x14ac:dyDescent="0.25">
      <c r="A18" s="1100" t="s">
        <v>2247</v>
      </c>
      <c r="B18" s="415"/>
      <c r="C18" s="416"/>
      <c r="D18" s="1061"/>
      <c r="E18" s="1022"/>
      <c r="F18" s="1030"/>
      <c r="G18" s="1119"/>
      <c r="H18" s="967"/>
      <c r="J18" s="482"/>
      <c r="K18" s="807"/>
      <c r="L18" s="483"/>
      <c r="M18" s="482"/>
      <c r="N18" s="482"/>
      <c r="O18" s="482"/>
      <c r="P18" s="482"/>
      <c r="Q18" s="482"/>
      <c r="R18" s="482"/>
      <c r="S18" s="485"/>
      <c r="T18" s="485"/>
      <c r="U18" s="485"/>
      <c r="V18" s="485"/>
      <c r="W18" s="485"/>
      <c r="X18" s="485"/>
      <c r="Y18" s="485"/>
      <c r="Z18" s="485"/>
      <c r="AA18" s="485"/>
      <c r="AB18" s="485"/>
      <c r="AC18" s="485"/>
      <c r="AD18" s="485"/>
      <c r="AE18" s="485"/>
      <c r="AF18" s="485"/>
      <c r="AG18" s="485"/>
      <c r="AH18" s="485"/>
      <c r="AI18" s="485"/>
      <c r="AJ18" s="485"/>
      <c r="AK18" s="485"/>
      <c r="AL18" s="485"/>
      <c r="AM18" s="486"/>
      <c r="AN18" s="486"/>
      <c r="AO18" s="486"/>
      <c r="AP18" s="486"/>
      <c r="AQ18" s="486"/>
      <c r="AR18" s="486"/>
      <c r="AS18" s="486"/>
      <c r="AT18" s="486"/>
      <c r="AU18" s="486"/>
      <c r="AV18" s="486"/>
      <c r="AW18" s="486"/>
      <c r="AX18" s="486"/>
      <c r="AY18" s="486"/>
      <c r="AZ18" s="486"/>
      <c r="BA18" s="486"/>
      <c r="BB18" s="486"/>
      <c r="BC18" s="486"/>
      <c r="BD18" s="486"/>
      <c r="BE18" s="486"/>
      <c r="BF18" s="486"/>
      <c r="BG18" s="486"/>
      <c r="BH18" s="486"/>
      <c r="BI18" s="486"/>
      <c r="BJ18" s="486"/>
      <c r="BK18" s="486"/>
      <c r="BL18" s="486"/>
      <c r="BM18" s="486"/>
      <c r="BN18" s="486"/>
      <c r="BO18" s="486"/>
      <c r="BP18" s="486"/>
      <c r="BQ18" s="486"/>
      <c r="BR18" s="486"/>
      <c r="BS18" s="486"/>
      <c r="BT18" s="486"/>
      <c r="BU18" s="486"/>
      <c r="BV18" s="486"/>
      <c r="BW18" s="486"/>
      <c r="BX18" s="486"/>
      <c r="BY18" s="486"/>
      <c r="BZ18" s="486"/>
      <c r="CA18" s="486"/>
      <c r="CB18" s="487"/>
      <c r="CC18" s="487"/>
      <c r="CD18" s="487"/>
      <c r="CE18" s="487"/>
      <c r="CF18" s="487"/>
      <c r="CG18" s="487"/>
      <c r="CH18" s="487"/>
      <c r="CI18" s="487"/>
      <c r="CJ18" s="487"/>
      <c r="CK18" s="487"/>
      <c r="CL18" s="487"/>
      <c r="CM18" s="487"/>
      <c r="CN18" s="487"/>
      <c r="CO18" s="487"/>
      <c r="CP18" s="487"/>
      <c r="CQ18" s="487"/>
      <c r="CR18" s="487"/>
      <c r="CS18" s="487"/>
      <c r="CT18" s="487"/>
      <c r="CU18" s="487"/>
      <c r="CV18" s="487"/>
      <c r="CW18" s="487"/>
      <c r="CX18" s="487"/>
      <c r="CY18" s="487"/>
      <c r="CZ18" s="487"/>
      <c r="DA18" s="487"/>
      <c r="DB18" s="487"/>
      <c r="DC18" s="487"/>
      <c r="DD18" s="487"/>
      <c r="DE18" s="487"/>
      <c r="DF18" s="487"/>
      <c r="DG18" s="487"/>
      <c r="DH18" s="487"/>
      <c r="DI18" s="487"/>
      <c r="DJ18" s="487"/>
      <c r="DK18" s="487"/>
      <c r="DL18" s="487"/>
      <c r="DM18" s="487"/>
      <c r="DN18" s="487"/>
      <c r="DO18" s="487"/>
      <c r="DP18" s="487"/>
      <c r="DQ18" s="487"/>
      <c r="DR18" s="487"/>
      <c r="DS18" s="487"/>
      <c r="DT18" s="487"/>
      <c r="DU18" s="487"/>
      <c r="DV18" s="487"/>
      <c r="DW18" s="487"/>
      <c r="DX18" s="487"/>
      <c r="DY18" s="487"/>
      <c r="DZ18" s="487"/>
      <c r="EA18" s="487"/>
      <c r="EB18" s="487"/>
      <c r="EC18" s="487"/>
      <c r="ED18" s="487"/>
      <c r="EE18" s="487"/>
      <c r="EF18" s="487"/>
      <c r="EG18" s="487"/>
      <c r="EH18" s="487"/>
      <c r="EI18" s="487"/>
      <c r="EJ18" s="487"/>
      <c r="EK18" s="487"/>
      <c r="EL18" s="487"/>
      <c r="EM18" s="487"/>
      <c r="EN18" s="487"/>
      <c r="EO18" s="487"/>
      <c r="EP18" s="487"/>
      <c r="EQ18" s="487"/>
      <c r="ER18" s="487"/>
      <c r="ES18" s="487"/>
      <c r="ET18" s="487"/>
      <c r="EU18" s="487"/>
      <c r="EV18" s="487"/>
      <c r="EW18" s="487"/>
      <c r="EX18" s="487"/>
      <c r="EY18" s="487"/>
      <c r="EZ18" s="487"/>
      <c r="FA18" s="487"/>
      <c r="FB18" s="487"/>
      <c r="FC18" s="487"/>
      <c r="FD18" s="487"/>
      <c r="FE18" s="487"/>
      <c r="FF18" s="487"/>
      <c r="FG18" s="487"/>
      <c r="FH18" s="487"/>
      <c r="FI18" s="487"/>
      <c r="FJ18" s="487"/>
      <c r="FK18" s="487"/>
      <c r="FL18" s="487"/>
      <c r="FM18" s="487"/>
      <c r="FN18" s="487"/>
      <c r="FO18" s="487"/>
      <c r="FP18" s="487"/>
      <c r="FQ18" s="487"/>
      <c r="FR18" s="487"/>
      <c r="FS18" s="487"/>
      <c r="FT18" s="487"/>
      <c r="FU18" s="487"/>
      <c r="FV18" s="487"/>
      <c r="FW18" s="487"/>
      <c r="FX18" s="487"/>
      <c r="FY18" s="487"/>
      <c r="FZ18" s="487"/>
      <c r="GA18" s="487"/>
      <c r="GB18" s="487"/>
      <c r="GC18" s="487"/>
      <c r="GD18" s="487"/>
      <c r="GE18" s="487"/>
      <c r="GF18" s="487"/>
      <c r="GG18" s="487"/>
      <c r="GH18" s="487"/>
      <c r="GI18" s="487"/>
      <c r="GJ18" s="487"/>
      <c r="GK18" s="487"/>
      <c r="GL18" s="487"/>
      <c r="GM18" s="487"/>
      <c r="GN18" s="487"/>
      <c r="GO18" s="487"/>
      <c r="GP18" s="487"/>
      <c r="GQ18" s="487"/>
      <c r="GR18" s="487"/>
      <c r="GS18" s="487"/>
      <c r="GT18" s="487"/>
      <c r="GU18" s="487"/>
      <c r="GV18" s="487"/>
      <c r="GW18" s="487"/>
      <c r="GX18" s="487"/>
      <c r="GY18" s="487"/>
      <c r="GZ18" s="487"/>
      <c r="HA18" s="487"/>
      <c r="HB18" s="487"/>
      <c r="HC18" s="487"/>
      <c r="HD18" s="487"/>
      <c r="HE18" s="487"/>
      <c r="HF18" s="487"/>
      <c r="HG18" s="487"/>
      <c r="HH18" s="487"/>
      <c r="HI18" s="487"/>
      <c r="HJ18" s="487"/>
      <c r="HK18" s="487"/>
      <c r="HL18" s="487"/>
      <c r="HM18" s="487"/>
      <c r="HN18" s="487"/>
      <c r="HO18" s="487"/>
      <c r="HP18" s="487"/>
      <c r="HQ18" s="487"/>
      <c r="HR18" s="487"/>
      <c r="HS18" s="487"/>
      <c r="HT18" s="487"/>
      <c r="HU18" s="487"/>
      <c r="HV18" s="487"/>
      <c r="HW18" s="487"/>
      <c r="HX18" s="487"/>
      <c r="HY18" s="487"/>
      <c r="HZ18" s="487"/>
      <c r="IA18" s="487"/>
      <c r="IB18" s="487"/>
      <c r="IC18" s="487"/>
      <c r="ID18" s="487"/>
      <c r="IE18" s="487"/>
      <c r="IF18" s="487"/>
      <c r="IG18" s="487"/>
      <c r="IH18" s="487"/>
      <c r="II18" s="487"/>
      <c r="IJ18" s="487"/>
      <c r="IK18" s="487"/>
      <c r="IL18" s="487"/>
      <c r="IM18" s="487"/>
      <c r="IN18" s="487"/>
      <c r="IO18" s="487"/>
      <c r="IP18" s="487"/>
      <c r="IQ18" s="487"/>
      <c r="IR18" s="487"/>
    </row>
    <row r="19" spans="1:252" s="493" customFormat="1" ht="15.75" x14ac:dyDescent="0.2">
      <c r="A19" s="1093" t="s">
        <v>295</v>
      </c>
      <c r="B19" s="489"/>
      <c r="C19" s="490" t="s">
        <v>296</v>
      </c>
      <c r="D19" s="1067" t="s">
        <v>297</v>
      </c>
      <c r="E19" s="1023" t="s">
        <v>298</v>
      </c>
      <c r="F19" s="1031" t="s">
        <v>299</v>
      </c>
      <c r="G19" s="1120" t="s">
        <v>300</v>
      </c>
      <c r="H19" s="968"/>
      <c r="J19" s="494"/>
      <c r="K19" s="1004"/>
      <c r="L19" s="483"/>
      <c r="M19" s="494"/>
      <c r="N19" s="494"/>
      <c r="O19" s="494"/>
      <c r="P19" s="494"/>
      <c r="Q19" s="494"/>
      <c r="R19" s="494"/>
      <c r="S19" s="492"/>
      <c r="T19" s="492"/>
      <c r="U19" s="492"/>
      <c r="V19" s="492"/>
      <c r="W19" s="492"/>
      <c r="X19" s="492"/>
      <c r="Y19" s="492"/>
      <c r="Z19" s="492"/>
      <c r="AA19" s="492"/>
      <c r="AB19" s="492"/>
      <c r="AC19" s="492"/>
      <c r="AD19" s="492"/>
      <c r="AE19" s="492"/>
      <c r="AF19" s="492"/>
      <c r="AG19" s="492"/>
      <c r="AH19" s="492"/>
      <c r="AI19" s="492"/>
      <c r="AJ19" s="492"/>
      <c r="AK19" s="492"/>
      <c r="AL19" s="492"/>
      <c r="AM19" s="496"/>
      <c r="AN19" s="496"/>
      <c r="AO19" s="496"/>
      <c r="AP19" s="496"/>
      <c r="AQ19" s="496"/>
      <c r="AR19" s="496"/>
      <c r="AS19" s="496"/>
      <c r="AT19" s="496"/>
      <c r="AU19" s="496"/>
      <c r="AV19" s="496"/>
      <c r="AW19" s="496"/>
      <c r="AX19" s="496"/>
      <c r="AY19" s="496"/>
      <c r="AZ19" s="496"/>
      <c r="BA19" s="496"/>
      <c r="BB19" s="496"/>
      <c r="BC19" s="496"/>
      <c r="BD19" s="496"/>
      <c r="BE19" s="496"/>
      <c r="BF19" s="496"/>
      <c r="BG19" s="496"/>
      <c r="BH19" s="496"/>
      <c r="BI19" s="496"/>
      <c r="BJ19" s="496"/>
      <c r="BK19" s="496"/>
      <c r="BL19" s="496"/>
      <c r="BM19" s="496"/>
      <c r="BN19" s="496"/>
      <c r="BO19" s="496"/>
      <c r="BP19" s="496"/>
      <c r="BQ19" s="496"/>
      <c r="BR19" s="496"/>
      <c r="BS19" s="496"/>
      <c r="BT19" s="496"/>
      <c r="BU19" s="496"/>
      <c r="BV19" s="496"/>
      <c r="BW19" s="496"/>
      <c r="BX19" s="496"/>
      <c r="BY19" s="496"/>
      <c r="BZ19" s="496"/>
      <c r="CA19" s="496"/>
    </row>
    <row r="20" spans="1:252" s="792" customFormat="1" ht="12.75" x14ac:dyDescent="0.2">
      <c r="A20" s="1094">
        <v>1</v>
      </c>
      <c r="B20" s="947"/>
      <c r="C20" s="948" t="s">
        <v>1615</v>
      </c>
      <c r="D20" s="1068"/>
      <c r="E20" s="1024"/>
      <c r="F20" s="1024"/>
      <c r="G20" s="949"/>
      <c r="H20" s="969"/>
      <c r="J20" s="793"/>
      <c r="K20" s="794"/>
      <c r="L20" s="795"/>
      <c r="M20" s="793"/>
      <c r="N20" s="793"/>
      <c r="O20" s="793"/>
      <c r="P20" s="793"/>
      <c r="Q20" s="793"/>
      <c r="R20" s="793"/>
      <c r="S20" s="793"/>
      <c r="T20" s="793"/>
      <c r="U20" s="793"/>
      <c r="V20" s="793"/>
      <c r="W20" s="793"/>
      <c r="X20" s="793"/>
      <c r="Y20" s="793"/>
      <c r="Z20" s="793"/>
      <c r="AA20" s="793"/>
      <c r="AB20" s="793"/>
      <c r="AC20" s="793"/>
      <c r="AD20" s="793"/>
      <c r="AE20" s="793"/>
      <c r="AF20" s="793"/>
      <c r="AG20" s="793"/>
      <c r="AH20" s="793"/>
      <c r="AI20" s="793"/>
      <c r="AJ20" s="793"/>
      <c r="AK20" s="793"/>
      <c r="AL20" s="793"/>
      <c r="AM20" s="796"/>
      <c r="AN20" s="796"/>
      <c r="AO20" s="796"/>
      <c r="AP20" s="796"/>
      <c r="AQ20" s="796"/>
      <c r="AR20" s="796"/>
      <c r="AS20" s="796"/>
      <c r="AT20" s="796"/>
      <c r="AU20" s="796"/>
      <c r="AV20" s="796"/>
      <c r="AW20" s="796"/>
      <c r="AX20" s="796"/>
      <c r="AY20" s="796"/>
      <c r="AZ20" s="796"/>
      <c r="BA20" s="796"/>
      <c r="BB20" s="796"/>
      <c r="BC20" s="796"/>
      <c r="BD20" s="796"/>
      <c r="BE20" s="796"/>
      <c r="BF20" s="796"/>
      <c r="BG20" s="796"/>
      <c r="BH20" s="796"/>
      <c r="BI20" s="796"/>
      <c r="BJ20" s="796"/>
      <c r="BK20" s="796"/>
      <c r="BL20" s="796"/>
      <c r="BM20" s="796"/>
      <c r="BN20" s="796"/>
      <c r="BO20" s="796"/>
      <c r="BP20" s="796"/>
      <c r="BQ20" s="796"/>
      <c r="BR20" s="796"/>
      <c r="BS20" s="796"/>
      <c r="BT20" s="796"/>
      <c r="BU20" s="796"/>
      <c r="BV20" s="796"/>
      <c r="BW20" s="796"/>
      <c r="BX20" s="796"/>
      <c r="BY20" s="796"/>
      <c r="BZ20" s="796"/>
      <c r="CA20" s="796"/>
    </row>
    <row r="21" spans="1:252" s="522" customFormat="1" ht="291.75" customHeight="1" x14ac:dyDescent="0.2">
      <c r="A21" s="1654" t="s">
        <v>2063</v>
      </c>
      <c r="B21" s="1655" t="s">
        <v>2233</v>
      </c>
      <c r="C21" s="2209" t="s">
        <v>2258</v>
      </c>
      <c r="D21" s="2209"/>
      <c r="E21" s="2209"/>
      <c r="F21" s="2209"/>
      <c r="G21" s="2210"/>
      <c r="H21" s="1013"/>
      <c r="I21" s="1014"/>
      <c r="J21" s="1014"/>
      <c r="K21" s="1015"/>
      <c r="L21" s="1016"/>
      <c r="M21" s="1014"/>
      <c r="N21" s="1014"/>
      <c r="O21" s="1014"/>
      <c r="P21" s="1014"/>
      <c r="Q21" s="1014"/>
      <c r="R21" s="1014"/>
      <c r="S21" s="1014"/>
      <c r="T21" s="1014"/>
      <c r="U21" s="1014"/>
      <c r="V21" s="1014"/>
      <c r="W21" s="1014"/>
      <c r="X21" s="1014"/>
      <c r="Y21" s="1014"/>
      <c r="Z21" s="1014"/>
      <c r="AA21" s="1014"/>
      <c r="AB21" s="1014"/>
      <c r="AC21" s="1014"/>
      <c r="AD21" s="1014"/>
      <c r="AE21" s="1014"/>
      <c r="AF21" s="1014"/>
      <c r="AG21" s="1014"/>
      <c r="AH21" s="1014"/>
      <c r="AI21" s="1014"/>
      <c r="AJ21" s="1014"/>
      <c r="AK21" s="1014"/>
      <c r="AL21" s="1014"/>
      <c r="AM21" s="1017"/>
      <c r="AN21" s="1017"/>
      <c r="AO21" s="1017"/>
      <c r="AP21" s="1017"/>
      <c r="AQ21" s="1017"/>
      <c r="AR21" s="1017"/>
      <c r="AS21" s="1017"/>
      <c r="AT21" s="1017"/>
      <c r="AU21" s="1017"/>
      <c r="AV21" s="1017"/>
      <c r="AW21" s="1017"/>
      <c r="AX21" s="1017"/>
      <c r="AY21" s="1017"/>
      <c r="AZ21" s="1017"/>
      <c r="BA21" s="1017"/>
      <c r="BB21" s="1017"/>
      <c r="BC21" s="1017"/>
      <c r="BD21" s="1017"/>
      <c r="BE21" s="1017"/>
      <c r="BF21" s="1017"/>
      <c r="BG21" s="1017"/>
      <c r="BH21" s="1017"/>
      <c r="BI21" s="1017"/>
      <c r="BJ21" s="1017"/>
      <c r="BK21" s="1017"/>
      <c r="BL21" s="1017"/>
      <c r="BM21" s="1017"/>
      <c r="BN21" s="1017"/>
      <c r="BO21" s="1017"/>
      <c r="BP21" s="1017"/>
      <c r="BQ21" s="1017"/>
      <c r="BR21" s="1017"/>
      <c r="BS21" s="1017"/>
      <c r="BT21" s="1017"/>
      <c r="BU21" s="1017"/>
      <c r="BV21" s="1017"/>
      <c r="BW21" s="1017"/>
      <c r="BX21" s="1017"/>
      <c r="BY21" s="1017"/>
      <c r="BZ21" s="1017"/>
      <c r="CA21" s="1017"/>
    </row>
    <row r="22" spans="1:252" s="1018" customFormat="1" ht="12.75" x14ac:dyDescent="0.2">
      <c r="A22" s="1095"/>
      <c r="B22" s="1033">
        <v>12</v>
      </c>
      <c r="C22" s="1651" t="s">
        <v>19</v>
      </c>
      <c r="D22" s="1069"/>
      <c r="E22" s="1059"/>
      <c r="F22" s="1060"/>
      <c r="G22" s="1044"/>
    </row>
    <row r="23" spans="1:252" s="1018" customFormat="1" ht="12.75" x14ac:dyDescent="0.2">
      <c r="A23" s="1097" t="s">
        <v>2063</v>
      </c>
      <c r="B23" s="1036" t="s">
        <v>2248</v>
      </c>
      <c r="C23" s="1034" t="s">
        <v>2249</v>
      </c>
      <c r="D23" s="1037" t="s">
        <v>2082</v>
      </c>
      <c r="E23" s="1035">
        <v>12</v>
      </c>
      <c r="F23" s="2029"/>
      <c r="G23" s="1121">
        <f>ROUND(E23*F23,2)</f>
        <v>0</v>
      </c>
    </row>
    <row r="24" spans="1:252" s="1018" customFormat="1" ht="12.75" x14ac:dyDescent="0.2">
      <c r="A24" s="1097" t="s">
        <v>2067</v>
      </c>
      <c r="B24" s="1036" t="s">
        <v>2250</v>
      </c>
      <c r="C24" s="1034" t="s">
        <v>2251</v>
      </c>
      <c r="D24" s="1037" t="s">
        <v>2082</v>
      </c>
      <c r="E24" s="1035">
        <v>12</v>
      </c>
      <c r="F24" s="2029"/>
      <c r="G24" s="1121">
        <f t="shared" ref="G24:G25" si="0">ROUND(E24*F24,2)</f>
        <v>0</v>
      </c>
    </row>
    <row r="25" spans="1:252" s="1018" customFormat="1" ht="25.5" x14ac:dyDescent="0.2">
      <c r="A25" s="1097" t="s">
        <v>2074</v>
      </c>
      <c r="B25" s="1036" t="s">
        <v>2252</v>
      </c>
      <c r="C25" s="1034" t="s">
        <v>2253</v>
      </c>
      <c r="D25" s="1037" t="s">
        <v>2072</v>
      </c>
      <c r="E25" s="1035">
        <v>5.5</v>
      </c>
      <c r="F25" s="2029"/>
      <c r="G25" s="1121">
        <f t="shared" si="0"/>
        <v>0</v>
      </c>
    </row>
    <row r="26" spans="1:252" s="1018" customFormat="1" ht="12.75" x14ac:dyDescent="0.2">
      <c r="A26" s="1094">
        <v>1</v>
      </c>
      <c r="B26" s="947"/>
      <c r="C26" s="948" t="s">
        <v>1636</v>
      </c>
      <c r="D26" s="1068"/>
      <c r="E26" s="1024"/>
      <c r="F26" s="1024"/>
      <c r="G26" s="949">
        <f>SUM(G21:G25)</f>
        <v>0</v>
      </c>
    </row>
    <row r="27" spans="1:252" s="1018" customFormat="1" ht="12.75" x14ac:dyDescent="0.2">
      <c r="A27" s="1098"/>
      <c r="D27" s="1085"/>
      <c r="E27" s="1026"/>
      <c r="F27" s="1026"/>
      <c r="G27" s="1122"/>
    </row>
    <row r="28" spans="1:252" s="792" customFormat="1" ht="12.75" x14ac:dyDescent="0.2">
      <c r="A28" s="1094">
        <v>2</v>
      </c>
      <c r="B28" s="947"/>
      <c r="C28" s="948" t="s">
        <v>40</v>
      </c>
      <c r="D28" s="1068"/>
      <c r="E28" s="1024"/>
      <c r="F28" s="1024"/>
      <c r="G28" s="949"/>
      <c r="H28" s="969"/>
      <c r="J28" s="793"/>
      <c r="K28" s="794"/>
      <c r="L28" s="795"/>
      <c r="M28" s="793"/>
      <c r="N28" s="793"/>
      <c r="O28" s="793"/>
      <c r="P28" s="793"/>
      <c r="Q28" s="793"/>
      <c r="R28" s="793"/>
      <c r="S28" s="793"/>
      <c r="T28" s="793"/>
      <c r="U28" s="793"/>
      <c r="V28" s="793"/>
      <c r="W28" s="793"/>
      <c r="X28" s="793"/>
      <c r="Y28" s="793"/>
      <c r="Z28" s="793"/>
      <c r="AA28" s="793"/>
      <c r="AB28" s="793"/>
      <c r="AC28" s="793"/>
      <c r="AD28" s="793"/>
      <c r="AE28" s="793"/>
      <c r="AF28" s="793"/>
      <c r="AG28" s="793"/>
      <c r="AH28" s="793"/>
      <c r="AI28" s="793"/>
      <c r="AJ28" s="793"/>
      <c r="AK28" s="793"/>
      <c r="AL28" s="793"/>
      <c r="AM28" s="796"/>
      <c r="AN28" s="796"/>
      <c r="AO28" s="796"/>
      <c r="AP28" s="796"/>
      <c r="AQ28" s="796"/>
      <c r="AR28" s="796"/>
      <c r="AS28" s="796"/>
      <c r="AT28" s="796"/>
      <c r="AU28" s="796"/>
      <c r="AV28" s="796"/>
      <c r="AW28" s="796"/>
      <c r="AX28" s="796"/>
      <c r="AY28" s="796"/>
      <c r="AZ28" s="796"/>
      <c r="BA28" s="796"/>
      <c r="BB28" s="796"/>
      <c r="BC28" s="796"/>
      <c r="BD28" s="796"/>
      <c r="BE28" s="796"/>
      <c r="BF28" s="796"/>
      <c r="BG28" s="796"/>
      <c r="BH28" s="796"/>
      <c r="BI28" s="796"/>
      <c r="BJ28" s="796"/>
      <c r="BK28" s="796"/>
      <c r="BL28" s="796"/>
      <c r="BM28" s="796"/>
      <c r="BN28" s="796"/>
      <c r="BO28" s="796"/>
      <c r="BP28" s="796"/>
      <c r="BQ28" s="796"/>
      <c r="BR28" s="796"/>
      <c r="BS28" s="796"/>
      <c r="BT28" s="796"/>
      <c r="BU28" s="796"/>
      <c r="BV28" s="796"/>
      <c r="BW28" s="796"/>
      <c r="BX28" s="796"/>
      <c r="BY28" s="796"/>
      <c r="BZ28" s="796"/>
      <c r="CA28" s="796"/>
    </row>
    <row r="29" spans="1:252" s="481" customFormat="1" ht="12.75" x14ac:dyDescent="0.2">
      <c r="A29" s="1095"/>
      <c r="B29" s="1033">
        <v>21</v>
      </c>
      <c r="C29" s="1651" t="s">
        <v>42</v>
      </c>
      <c r="D29" s="1069"/>
      <c r="E29" s="1025"/>
      <c r="F29" s="1032"/>
      <c r="G29" s="956"/>
      <c r="H29" s="967"/>
      <c r="I29" s="485"/>
      <c r="J29" s="485"/>
      <c r="K29" s="807"/>
      <c r="L29" s="483"/>
      <c r="M29" s="485"/>
      <c r="N29" s="485"/>
      <c r="O29" s="485"/>
      <c r="P29" s="485"/>
      <c r="Q29" s="485"/>
      <c r="R29" s="485"/>
      <c r="S29" s="485"/>
      <c r="T29" s="485"/>
      <c r="U29" s="485"/>
      <c r="V29" s="485"/>
      <c r="W29" s="485"/>
      <c r="X29" s="485"/>
      <c r="Y29" s="485"/>
      <c r="Z29" s="485"/>
      <c r="AA29" s="485"/>
      <c r="AB29" s="485"/>
      <c r="AC29" s="485"/>
      <c r="AD29" s="485"/>
      <c r="AE29" s="485"/>
      <c r="AF29" s="485"/>
      <c r="AG29" s="485"/>
      <c r="AH29" s="485"/>
      <c r="AI29" s="485"/>
      <c r="AJ29" s="485"/>
      <c r="AK29" s="485"/>
      <c r="AL29" s="485"/>
      <c r="AM29" s="500"/>
      <c r="AN29" s="500"/>
      <c r="AO29" s="500"/>
      <c r="AP29" s="500"/>
      <c r="AQ29" s="500"/>
      <c r="AR29" s="500"/>
      <c r="AS29" s="500"/>
      <c r="AT29" s="500"/>
      <c r="AU29" s="500"/>
      <c r="AV29" s="500"/>
      <c r="AW29" s="500"/>
      <c r="AX29" s="500"/>
      <c r="AY29" s="500"/>
      <c r="AZ29" s="500"/>
      <c r="BA29" s="500"/>
      <c r="BB29" s="500"/>
      <c r="BC29" s="500"/>
      <c r="BD29" s="500"/>
      <c r="BE29" s="500"/>
      <c r="BF29" s="500"/>
      <c r="BG29" s="500"/>
      <c r="BH29" s="500"/>
      <c r="BI29" s="500"/>
      <c r="BJ29" s="500"/>
      <c r="BK29" s="500"/>
      <c r="BL29" s="500"/>
      <c r="BM29" s="500"/>
      <c r="BN29" s="500"/>
      <c r="BO29" s="500"/>
      <c r="BP29" s="500"/>
      <c r="BQ29" s="500"/>
      <c r="BR29" s="500"/>
      <c r="BS29" s="500"/>
      <c r="BT29" s="500"/>
      <c r="BU29" s="500"/>
      <c r="BV29" s="500"/>
      <c r="BW29" s="500"/>
      <c r="BX29" s="500"/>
      <c r="BY29" s="500"/>
      <c r="BZ29" s="500"/>
      <c r="CA29" s="500"/>
    </row>
    <row r="30" spans="1:252" s="522" customFormat="1" ht="28.5" customHeight="1" x14ac:dyDescent="0.2">
      <c r="A30" s="1096" t="s">
        <v>2063</v>
      </c>
      <c r="B30" s="1012" t="s">
        <v>2254</v>
      </c>
      <c r="C30" s="524" t="s">
        <v>2255</v>
      </c>
      <c r="D30" s="1075" t="s">
        <v>2072</v>
      </c>
      <c r="E30" s="1057">
        <v>5</v>
      </c>
      <c r="F30" s="2029"/>
      <c r="G30" s="1121">
        <f t="shared" ref="G30" si="1">ROUND(E30*F30,2)</f>
        <v>0</v>
      </c>
      <c r="H30" s="1013"/>
      <c r="I30" s="1014"/>
      <c r="J30" s="1014"/>
      <c r="K30" s="1015"/>
      <c r="L30" s="1016"/>
      <c r="M30" s="1014"/>
      <c r="N30" s="1014"/>
      <c r="O30" s="1014"/>
      <c r="P30" s="1014"/>
      <c r="Q30" s="1014"/>
      <c r="R30" s="1014"/>
      <c r="S30" s="1014"/>
      <c r="T30" s="1014"/>
      <c r="U30" s="1014"/>
      <c r="V30" s="1014"/>
      <c r="W30" s="1014"/>
      <c r="X30" s="1014"/>
      <c r="Y30" s="1014"/>
      <c r="Z30" s="1014"/>
      <c r="AA30" s="1014"/>
      <c r="AB30" s="1014"/>
      <c r="AC30" s="1014"/>
      <c r="AD30" s="1014"/>
      <c r="AE30" s="1014"/>
      <c r="AF30" s="1014"/>
      <c r="AG30" s="1014"/>
      <c r="AH30" s="1014"/>
      <c r="AI30" s="1014"/>
      <c r="AJ30" s="1014"/>
      <c r="AK30" s="1014"/>
      <c r="AL30" s="1014"/>
      <c r="AM30" s="1017"/>
      <c r="AN30" s="1017"/>
      <c r="AO30" s="1017"/>
      <c r="AP30" s="1017"/>
      <c r="AQ30" s="1017"/>
      <c r="AR30" s="1017"/>
      <c r="AS30" s="1017"/>
      <c r="AT30" s="1017"/>
      <c r="AU30" s="1017"/>
      <c r="AV30" s="1017"/>
      <c r="AW30" s="1017"/>
      <c r="AX30" s="1017"/>
      <c r="AY30" s="1017"/>
      <c r="AZ30" s="1017"/>
      <c r="BA30" s="1017"/>
      <c r="BB30" s="1017"/>
      <c r="BC30" s="1017"/>
      <c r="BD30" s="1017"/>
      <c r="BE30" s="1017"/>
      <c r="BF30" s="1017"/>
      <c r="BG30" s="1017"/>
      <c r="BH30" s="1017"/>
      <c r="BI30" s="1017"/>
      <c r="BJ30" s="1017"/>
      <c r="BK30" s="1017"/>
      <c r="BL30" s="1017"/>
      <c r="BM30" s="1017"/>
      <c r="BN30" s="1017"/>
      <c r="BO30" s="1017"/>
      <c r="BP30" s="1017"/>
      <c r="BQ30" s="1017"/>
      <c r="BR30" s="1017"/>
      <c r="BS30" s="1017"/>
      <c r="BT30" s="1017"/>
      <c r="BU30" s="1017"/>
      <c r="BV30" s="1017"/>
      <c r="BW30" s="1017"/>
      <c r="BX30" s="1017"/>
      <c r="BY30" s="1017"/>
      <c r="BZ30" s="1017"/>
      <c r="CA30" s="1017"/>
    </row>
    <row r="31" spans="1:252" s="1018" customFormat="1" ht="12.75" x14ac:dyDescent="0.2">
      <c r="A31" s="1095"/>
      <c r="B31" s="1033">
        <v>22</v>
      </c>
      <c r="C31" s="1651" t="s">
        <v>555</v>
      </c>
      <c r="D31" s="1069"/>
      <c r="E31" s="1025"/>
      <c r="F31" s="1032"/>
      <c r="G31" s="956"/>
    </row>
    <row r="32" spans="1:252" s="1018" customFormat="1" ht="25.5" x14ac:dyDescent="0.2">
      <c r="A32" s="1097" t="s">
        <v>2063</v>
      </c>
      <c r="B32" s="1036" t="s">
        <v>2256</v>
      </c>
      <c r="C32" s="1034" t="s">
        <v>2257</v>
      </c>
      <c r="D32" s="1037" t="s">
        <v>2072</v>
      </c>
      <c r="E32" s="1035">
        <v>5</v>
      </c>
      <c r="F32" s="2029"/>
      <c r="G32" s="1121">
        <f t="shared" ref="G32" si="2">ROUND(E32*F32,2)</f>
        <v>0</v>
      </c>
    </row>
    <row r="33" spans="1:7" s="1018" customFormat="1" ht="12.75" x14ac:dyDescent="0.2">
      <c r="A33" s="1094">
        <v>2</v>
      </c>
      <c r="B33" s="947"/>
      <c r="C33" s="948" t="s">
        <v>1637</v>
      </c>
      <c r="D33" s="1068"/>
      <c r="E33" s="1024"/>
      <c r="F33" s="1024"/>
      <c r="G33" s="949">
        <f>SUM(G30:G32)</f>
        <v>0</v>
      </c>
    </row>
    <row r="34" spans="1:7" s="1018" customFormat="1" ht="12.75" x14ac:dyDescent="0.2">
      <c r="A34" s="1098"/>
      <c r="D34" s="1085"/>
      <c r="E34" s="1026"/>
      <c r="F34" s="1026"/>
      <c r="G34" s="1122"/>
    </row>
    <row r="35" spans="1:7" s="1018" customFormat="1" ht="12.75" x14ac:dyDescent="0.2">
      <c r="A35" s="1094">
        <v>3</v>
      </c>
      <c r="B35" s="947"/>
      <c r="C35" s="948" t="s">
        <v>73</v>
      </c>
      <c r="D35" s="1068"/>
      <c r="E35" s="1024"/>
      <c r="F35" s="1024"/>
      <c r="G35" s="949"/>
    </row>
    <row r="36" spans="1:7" s="1018" customFormat="1" ht="12.75" x14ac:dyDescent="0.2">
      <c r="A36" s="1095"/>
      <c r="B36" s="1033">
        <v>31</v>
      </c>
      <c r="C36" s="1651" t="s">
        <v>92</v>
      </c>
      <c r="D36" s="1069"/>
      <c r="E36" s="1025"/>
      <c r="F36" s="1032"/>
      <c r="G36" s="956"/>
    </row>
    <row r="37" spans="1:7" s="1018" customFormat="1" ht="25.5" x14ac:dyDescent="0.2">
      <c r="A37" s="1103" t="s">
        <v>2063</v>
      </c>
      <c r="B37" s="1103" t="s">
        <v>2080</v>
      </c>
      <c r="C37" s="1104" t="s">
        <v>2081</v>
      </c>
      <c r="D37" s="1105" t="s">
        <v>2082</v>
      </c>
      <c r="E37" s="1106">
        <v>12</v>
      </c>
      <c r="F37" s="2029"/>
      <c r="G37" s="1121">
        <f t="shared" ref="G37" si="3">ROUND(E37*F37,2)</f>
        <v>0</v>
      </c>
    </row>
    <row r="38" spans="1:7" s="1018" customFormat="1" ht="12.75" x14ac:dyDescent="0.2">
      <c r="A38" s="1094">
        <v>3</v>
      </c>
      <c r="B38" s="947"/>
      <c r="C38" s="948" t="s">
        <v>1638</v>
      </c>
      <c r="D38" s="1068"/>
      <c r="E38" s="1024"/>
      <c r="F38" s="1024"/>
      <c r="G38" s="949">
        <f>SUM(G36:G37)</f>
        <v>0</v>
      </c>
    </row>
    <row r="39" spans="1:7" s="1018" customFormat="1" ht="12.75" x14ac:dyDescent="0.2">
      <c r="A39" s="1098"/>
      <c r="D39" s="1085"/>
      <c r="E39" s="1026"/>
      <c r="F39" s="1026"/>
      <c r="G39" s="1122"/>
    </row>
    <row r="40" spans="1:7" s="1018" customFormat="1" ht="12.75" x14ac:dyDescent="0.2">
      <c r="A40" s="1094">
        <v>4</v>
      </c>
      <c r="B40" s="947"/>
      <c r="C40" s="948" t="s">
        <v>265</v>
      </c>
      <c r="D40" s="1068"/>
      <c r="E40" s="1024"/>
      <c r="F40" s="1024"/>
      <c r="G40" s="949"/>
    </row>
    <row r="41" spans="1:7" s="1657" customFormat="1" ht="288.75" customHeight="1" x14ac:dyDescent="0.2">
      <c r="A41" s="1674" t="s">
        <v>2063</v>
      </c>
      <c r="B41" s="1680" t="s">
        <v>2233</v>
      </c>
      <c r="C41" s="2211" t="s">
        <v>2258</v>
      </c>
      <c r="D41" s="2211"/>
      <c r="E41" s="2211"/>
      <c r="F41" s="2211"/>
      <c r="G41" s="2212"/>
    </row>
    <row r="42" spans="1:7" s="1018" customFormat="1" ht="12.75" x14ac:dyDescent="0.2">
      <c r="A42" s="1095"/>
      <c r="B42" s="1033">
        <v>41</v>
      </c>
      <c r="C42" s="1651" t="s">
        <v>353</v>
      </c>
      <c r="D42" s="1069"/>
      <c r="E42" s="1025"/>
      <c r="F42" s="1032"/>
      <c r="G42" s="956"/>
    </row>
    <row r="43" spans="1:7" s="1018" customFormat="1" ht="127.5" x14ac:dyDescent="0.2">
      <c r="A43" s="1109" t="s">
        <v>2063</v>
      </c>
      <c r="B43" s="1103" t="s">
        <v>2235</v>
      </c>
      <c r="C43" s="1104" t="s">
        <v>2085</v>
      </c>
      <c r="D43" s="1105" t="s">
        <v>806</v>
      </c>
      <c r="E43" s="1106"/>
      <c r="F43" s="1058"/>
      <c r="G43" s="1121"/>
    </row>
    <row r="44" spans="1:7" s="1018" customFormat="1" ht="38.25" x14ac:dyDescent="0.2">
      <c r="A44" s="1109" t="s">
        <v>2067</v>
      </c>
      <c r="B44" s="1103" t="s">
        <v>2202</v>
      </c>
      <c r="C44" s="1104" t="s">
        <v>2260</v>
      </c>
      <c r="D44" s="1105" t="s">
        <v>2078</v>
      </c>
      <c r="E44" s="1106">
        <v>12</v>
      </c>
      <c r="F44" s="2029"/>
      <c r="G44" s="1121">
        <f t="shared" ref="G44" si="4">ROUND(E44*F44,2)</f>
        <v>0</v>
      </c>
    </row>
    <row r="45" spans="1:7" s="1018" customFormat="1" ht="51" x14ac:dyDescent="0.2">
      <c r="A45" s="1109" t="s">
        <v>2074</v>
      </c>
      <c r="B45" s="1103" t="s">
        <v>2259</v>
      </c>
      <c r="C45" s="1104" t="s">
        <v>2261</v>
      </c>
      <c r="D45" s="1105" t="s">
        <v>2078</v>
      </c>
      <c r="E45" s="1106">
        <v>14.5</v>
      </c>
      <c r="F45" s="2029"/>
      <c r="G45" s="1121">
        <f t="shared" ref="G45:G60" si="5">ROUND(E45*F45,2)</f>
        <v>0</v>
      </c>
    </row>
    <row r="46" spans="1:7" s="1018" customFormat="1" ht="38.25" x14ac:dyDescent="0.2">
      <c r="A46" s="1109" t="s">
        <v>2089</v>
      </c>
      <c r="B46" s="1103" t="s">
        <v>2092</v>
      </c>
      <c r="C46" s="1104" t="s">
        <v>2262</v>
      </c>
      <c r="D46" s="1105" t="s">
        <v>2078</v>
      </c>
      <c r="E46" s="1106">
        <v>16</v>
      </c>
      <c r="F46" s="2029"/>
      <c r="G46" s="1121">
        <f t="shared" si="5"/>
        <v>0</v>
      </c>
    </row>
    <row r="47" spans="1:7" s="1018" customFormat="1" ht="12.75" x14ac:dyDescent="0.2">
      <c r="A47" s="1110"/>
      <c r="B47" s="1111">
        <v>42</v>
      </c>
      <c r="C47" s="1112" t="s">
        <v>348</v>
      </c>
      <c r="D47" s="1113"/>
      <c r="E47" s="1114"/>
      <c r="F47" s="2030"/>
      <c r="G47" s="1148"/>
    </row>
    <row r="48" spans="1:7" s="1018" customFormat="1" ht="63.75" x14ac:dyDescent="0.2">
      <c r="A48" s="1109" t="s">
        <v>2063</v>
      </c>
      <c r="B48" s="1103" t="s">
        <v>2094</v>
      </c>
      <c r="C48" s="1104" t="s">
        <v>2237</v>
      </c>
      <c r="D48" s="1105" t="s">
        <v>2095</v>
      </c>
      <c r="E48" s="1106">
        <v>300</v>
      </c>
      <c r="F48" s="2029"/>
      <c r="G48" s="1121">
        <f t="shared" si="5"/>
        <v>0</v>
      </c>
    </row>
    <row r="49" spans="1:7" s="1018" customFormat="1" ht="38.25" x14ac:dyDescent="0.2">
      <c r="A49" s="1109" t="s">
        <v>2067</v>
      </c>
      <c r="B49" s="1103" t="s">
        <v>2263</v>
      </c>
      <c r="C49" s="1104" t="s">
        <v>2264</v>
      </c>
      <c r="D49" s="1105" t="s">
        <v>2095</v>
      </c>
      <c r="E49" s="1106">
        <v>530</v>
      </c>
      <c r="F49" s="2029"/>
      <c r="G49" s="1121">
        <f t="shared" si="5"/>
        <v>0</v>
      </c>
    </row>
    <row r="50" spans="1:7" s="1018" customFormat="1" ht="12.75" x14ac:dyDescent="0.2">
      <c r="A50" s="1110"/>
      <c r="B50" s="1111">
        <v>43</v>
      </c>
      <c r="C50" s="1112" t="s">
        <v>503</v>
      </c>
      <c r="D50" s="1113"/>
      <c r="E50" s="1114"/>
      <c r="F50" s="2030"/>
      <c r="G50" s="1148"/>
    </row>
    <row r="51" spans="1:7" s="1018" customFormat="1" ht="38.25" x14ac:dyDescent="0.2">
      <c r="A51" s="1109" t="s">
        <v>2063</v>
      </c>
      <c r="B51" s="1103" t="s">
        <v>2265</v>
      </c>
      <c r="C51" s="1104" t="s">
        <v>2267</v>
      </c>
      <c r="D51" s="1105" t="s">
        <v>2072</v>
      </c>
      <c r="E51" s="1106">
        <v>2.5</v>
      </c>
      <c r="F51" s="2029"/>
      <c r="G51" s="1121">
        <f t="shared" si="5"/>
        <v>0</v>
      </c>
    </row>
    <row r="52" spans="1:7" s="1018" customFormat="1" ht="51" x14ac:dyDescent="0.2">
      <c r="A52" s="1109" t="s">
        <v>2067</v>
      </c>
      <c r="B52" s="1103" t="s">
        <v>2266</v>
      </c>
      <c r="C52" s="1104" t="s">
        <v>2268</v>
      </c>
      <c r="D52" s="1105" t="s">
        <v>2072</v>
      </c>
      <c r="E52" s="1106">
        <v>2.4</v>
      </c>
      <c r="F52" s="2029"/>
      <c r="G52" s="1121">
        <f t="shared" si="5"/>
        <v>0</v>
      </c>
    </row>
    <row r="53" spans="1:7" s="1018" customFormat="1" ht="76.5" x14ac:dyDescent="0.2">
      <c r="A53" s="1109" t="s">
        <v>2074</v>
      </c>
      <c r="B53" s="1103" t="s">
        <v>2101</v>
      </c>
      <c r="C53" s="1104" t="s">
        <v>2980</v>
      </c>
      <c r="D53" s="1105" t="s">
        <v>2072</v>
      </c>
      <c r="E53" s="1106">
        <v>6</v>
      </c>
      <c r="F53" s="2029"/>
      <c r="G53" s="1121">
        <f t="shared" si="5"/>
        <v>0</v>
      </c>
    </row>
    <row r="54" spans="1:7" s="1018" customFormat="1" ht="12.75" x14ac:dyDescent="0.2">
      <c r="A54" s="1110"/>
      <c r="B54" s="1111">
        <v>44</v>
      </c>
      <c r="C54" s="1112" t="s">
        <v>269</v>
      </c>
      <c r="D54" s="1113"/>
      <c r="E54" s="1114"/>
      <c r="F54" s="2030"/>
      <c r="G54" s="1148"/>
    </row>
    <row r="55" spans="1:7" s="1018" customFormat="1" ht="25.5" x14ac:dyDescent="0.2">
      <c r="A55" s="1109" t="s">
        <v>2063</v>
      </c>
      <c r="B55" s="1103" t="s">
        <v>2102</v>
      </c>
      <c r="C55" s="1104" t="s">
        <v>2142</v>
      </c>
      <c r="D55" s="1105" t="s">
        <v>2078</v>
      </c>
      <c r="E55" s="1106">
        <v>22</v>
      </c>
      <c r="F55" s="2029"/>
      <c r="G55" s="1121">
        <f t="shared" si="5"/>
        <v>0</v>
      </c>
    </row>
    <row r="56" spans="1:7" s="1018" customFormat="1" ht="12.75" x14ac:dyDescent="0.2">
      <c r="A56" s="1110"/>
      <c r="B56" s="1111">
        <v>45</v>
      </c>
      <c r="C56" s="1112" t="s">
        <v>1205</v>
      </c>
      <c r="D56" s="1113"/>
      <c r="E56" s="1114"/>
      <c r="F56" s="2030"/>
      <c r="G56" s="1148"/>
    </row>
    <row r="57" spans="1:7" s="1018" customFormat="1" ht="76.5" x14ac:dyDescent="0.2">
      <c r="A57" s="1109" t="s">
        <v>2063</v>
      </c>
      <c r="B57" s="1103" t="s">
        <v>2239</v>
      </c>
      <c r="C57" s="1104" t="s">
        <v>2270</v>
      </c>
      <c r="D57" s="1105" t="s">
        <v>2082</v>
      </c>
      <c r="E57" s="1106">
        <v>71</v>
      </c>
      <c r="F57" s="2029"/>
      <c r="G57" s="1121">
        <f t="shared" si="5"/>
        <v>0</v>
      </c>
    </row>
    <row r="58" spans="1:7" s="1018" customFormat="1" ht="51" x14ac:dyDescent="0.2">
      <c r="A58" s="1109" t="s">
        <v>2067</v>
      </c>
      <c r="B58" s="1103" t="s">
        <v>2269</v>
      </c>
      <c r="C58" s="1104" t="s">
        <v>2271</v>
      </c>
      <c r="D58" s="1105" t="s">
        <v>2082</v>
      </c>
      <c r="E58" s="1106">
        <v>24</v>
      </c>
      <c r="F58" s="2029"/>
      <c r="G58" s="1121">
        <f t="shared" si="5"/>
        <v>0</v>
      </c>
    </row>
    <row r="59" spans="1:7" s="1018" customFormat="1" ht="12.75" x14ac:dyDescent="0.2">
      <c r="A59" s="1110"/>
      <c r="B59" s="1111">
        <v>46</v>
      </c>
      <c r="C59" s="1112" t="s">
        <v>536</v>
      </c>
      <c r="D59" s="1113"/>
      <c r="E59" s="1114"/>
      <c r="F59" s="2030"/>
      <c r="G59" s="1148"/>
    </row>
    <row r="60" spans="1:7" s="1018" customFormat="1" ht="63.75" x14ac:dyDescent="0.2">
      <c r="A60" s="1109" t="s">
        <v>2063</v>
      </c>
      <c r="B60" s="1103" t="s">
        <v>2272</v>
      </c>
      <c r="C60" s="1104" t="s">
        <v>2273</v>
      </c>
      <c r="D60" s="1105" t="s">
        <v>2082</v>
      </c>
      <c r="E60" s="1106">
        <v>14</v>
      </c>
      <c r="F60" s="2029"/>
      <c r="G60" s="1121">
        <f t="shared" si="5"/>
        <v>0</v>
      </c>
    </row>
    <row r="61" spans="1:7" s="1018" customFormat="1" ht="12.75" x14ac:dyDescent="0.2">
      <c r="A61" s="1115">
        <v>4</v>
      </c>
      <c r="B61" s="963"/>
      <c r="C61" s="964" t="s">
        <v>1641</v>
      </c>
      <c r="D61" s="1116"/>
      <c r="E61" s="1117"/>
      <c r="F61" s="1024"/>
      <c r="G61" s="949">
        <f>SUM(G43:G60)</f>
        <v>0</v>
      </c>
    </row>
    <row r="62" spans="1:7" s="1018" customFormat="1" ht="12.75" x14ac:dyDescent="0.2">
      <c r="A62" s="1098"/>
      <c r="D62" s="1085"/>
      <c r="E62" s="1026"/>
      <c r="F62" s="1026"/>
      <c r="G62" s="1122"/>
    </row>
    <row r="63" spans="1:7" s="1018" customFormat="1" ht="12.75" x14ac:dyDescent="0.2">
      <c r="A63" s="1094">
        <v>5</v>
      </c>
      <c r="B63" s="947"/>
      <c r="C63" s="948" t="s">
        <v>285</v>
      </c>
      <c r="D63" s="1068"/>
      <c r="E63" s="1024"/>
      <c r="F63" s="1024"/>
      <c r="G63" s="949"/>
    </row>
    <row r="64" spans="1:7" s="1018" customFormat="1" ht="12.75" x14ac:dyDescent="0.2">
      <c r="A64" s="1110"/>
      <c r="B64" s="1111">
        <v>51</v>
      </c>
      <c r="C64" s="1112" t="s">
        <v>227</v>
      </c>
      <c r="D64" s="1113"/>
      <c r="E64" s="1114"/>
      <c r="F64" s="1032"/>
      <c r="G64" s="956"/>
    </row>
    <row r="65" spans="1:7" s="1018" customFormat="1" ht="51" x14ac:dyDescent="0.2">
      <c r="A65" s="1681" t="s">
        <v>2063</v>
      </c>
      <c r="B65" s="1681" t="s">
        <v>2274</v>
      </c>
      <c r="C65" s="2130" t="s">
        <v>2275</v>
      </c>
      <c r="D65" s="1683" t="s">
        <v>2082</v>
      </c>
      <c r="E65" s="1684">
        <v>13</v>
      </c>
      <c r="F65" s="2029"/>
      <c r="G65" s="1121">
        <f t="shared" ref="G65:G66" si="6">ROUND(E65*F65,2)</f>
        <v>0</v>
      </c>
    </row>
    <row r="66" spans="1:7" s="1665" customFormat="1" ht="76.5" x14ac:dyDescent="0.2">
      <c r="A66" s="1664" t="s">
        <v>2067</v>
      </c>
      <c r="B66" s="1664" t="s">
        <v>2242</v>
      </c>
      <c r="C66" s="1665" t="s">
        <v>2243</v>
      </c>
      <c r="D66" s="1666" t="s">
        <v>2082</v>
      </c>
      <c r="E66" s="1667">
        <v>6</v>
      </c>
      <c r="F66" s="2029"/>
      <c r="G66" s="1121">
        <f t="shared" si="6"/>
        <v>0</v>
      </c>
    </row>
    <row r="67" spans="1:7" s="1018" customFormat="1" ht="12.75" x14ac:dyDescent="0.2">
      <c r="A67" s="1094">
        <v>5</v>
      </c>
      <c r="B67" s="947"/>
      <c r="C67" s="948" t="s">
        <v>1643</v>
      </c>
      <c r="D67" s="1068"/>
      <c r="E67" s="1024"/>
      <c r="F67" s="1024"/>
      <c r="G67" s="949">
        <f>SUM(G65:G66)</f>
        <v>0</v>
      </c>
    </row>
    <row r="68" spans="1:7" s="1018" customFormat="1" ht="12.75" x14ac:dyDescent="0.2">
      <c r="A68" s="1098"/>
      <c r="D68" s="1085"/>
      <c r="E68" s="1026"/>
      <c r="F68" s="1026"/>
      <c r="G68" s="1122"/>
    </row>
    <row r="69" spans="1:7" s="1018" customFormat="1" ht="12.75" x14ac:dyDescent="0.2">
      <c r="A69" s="1094">
        <v>6</v>
      </c>
      <c r="B69" s="947"/>
      <c r="C69" s="948" t="s">
        <v>168</v>
      </c>
      <c r="D69" s="1068"/>
      <c r="E69" s="1024"/>
      <c r="F69" s="1024"/>
      <c r="G69" s="949"/>
    </row>
    <row r="70" spans="1:7" s="1018" customFormat="1" ht="12.75" x14ac:dyDescent="0.2">
      <c r="A70" s="1110"/>
      <c r="B70" s="1111">
        <v>79</v>
      </c>
      <c r="C70" s="1112" t="s">
        <v>291</v>
      </c>
      <c r="D70" s="1113"/>
      <c r="E70" s="1114"/>
      <c r="F70" s="1032"/>
      <c r="G70" s="956"/>
    </row>
    <row r="71" spans="1:7" s="1018" customFormat="1" ht="63.75" x14ac:dyDescent="0.2">
      <c r="A71" s="1109" t="s">
        <v>2063</v>
      </c>
      <c r="B71" s="1104" t="s">
        <v>2117</v>
      </c>
      <c r="C71" s="1104" t="s">
        <v>2118</v>
      </c>
      <c r="D71" s="1105" t="s">
        <v>2119</v>
      </c>
      <c r="E71" s="1106">
        <v>3</v>
      </c>
      <c r="F71" s="2038">
        <v>45</v>
      </c>
      <c r="G71" s="1121">
        <f t="shared" ref="G71" si="7">ROUND(E71*F71,2)</f>
        <v>135</v>
      </c>
    </row>
    <row r="72" spans="1:7" s="1018" customFormat="1" ht="25.5" x14ac:dyDescent="0.2">
      <c r="A72" s="1109" t="s">
        <v>2067</v>
      </c>
      <c r="B72" s="1104" t="s">
        <v>2121</v>
      </c>
      <c r="C72" s="1104" t="s">
        <v>2122</v>
      </c>
      <c r="D72" s="1105" t="s">
        <v>580</v>
      </c>
      <c r="E72" s="1106">
        <v>1</v>
      </c>
      <c r="F72" s="2029"/>
      <c r="G72" s="1121">
        <f t="shared" ref="G72:G74" si="8">ROUND(E72*F72,2)</f>
        <v>0</v>
      </c>
    </row>
    <row r="73" spans="1:7" s="1018" customFormat="1" ht="25.5" x14ac:dyDescent="0.2">
      <c r="A73" s="1109" t="s">
        <v>2074</v>
      </c>
      <c r="B73" s="1104" t="s">
        <v>2123</v>
      </c>
      <c r="C73" s="1104" t="s">
        <v>2124</v>
      </c>
      <c r="D73" s="1105" t="s">
        <v>580</v>
      </c>
      <c r="E73" s="1106">
        <v>1</v>
      </c>
      <c r="F73" s="2029"/>
      <c r="G73" s="1121">
        <f t="shared" si="8"/>
        <v>0</v>
      </c>
    </row>
    <row r="74" spans="1:7" s="1018" customFormat="1" ht="38.25" x14ac:dyDescent="0.2">
      <c r="A74" s="1109" t="s">
        <v>2089</v>
      </c>
      <c r="B74" s="1104" t="s">
        <v>2245</v>
      </c>
      <c r="C74" s="1104" t="s">
        <v>2246</v>
      </c>
      <c r="D74" s="1105" t="s">
        <v>580</v>
      </c>
      <c r="E74" s="1106">
        <v>1</v>
      </c>
      <c r="F74" s="2029"/>
      <c r="G74" s="1121">
        <f t="shared" si="8"/>
        <v>0</v>
      </c>
    </row>
    <row r="75" spans="1:7" s="1018" customFormat="1" ht="12.75" x14ac:dyDescent="0.2">
      <c r="A75" s="1094">
        <v>7</v>
      </c>
      <c r="B75" s="947"/>
      <c r="C75" s="948" t="s">
        <v>1644</v>
      </c>
      <c r="D75" s="1068"/>
      <c r="E75" s="1024"/>
      <c r="F75" s="1024"/>
      <c r="G75" s="949">
        <f>SUM(G70:G74)</f>
        <v>135</v>
      </c>
    </row>
    <row r="76" spans="1:7" s="1018" customFormat="1" ht="12.75" x14ac:dyDescent="0.2">
      <c r="A76" s="1021"/>
      <c r="B76" s="1019"/>
      <c r="C76" s="1020"/>
      <c r="D76" s="1086"/>
      <c r="E76" s="1027"/>
      <c r="F76" s="1027"/>
      <c r="G76" s="1124"/>
    </row>
    <row r="77" spans="1:7" x14ac:dyDescent="0.25">
      <c r="A77" s="1011"/>
      <c r="B77" s="1009"/>
      <c r="C77" s="1010"/>
      <c r="D77" s="1087"/>
      <c r="E77" s="1028"/>
      <c r="F77" s="1028"/>
      <c r="G77" s="1125"/>
    </row>
  </sheetData>
  <mergeCells count="2">
    <mergeCell ref="C21:G21"/>
    <mergeCell ref="C41:G41"/>
  </mergeCells>
  <dataValidations count="1">
    <dataValidation type="custom" allowBlank="1" showInputMessage="1" showErrorMessage="1" error="Vnos Cena/enoto je dovoljen na dve decimalni mesti." sqref="F23:F25 F30 F32 F37 F44:F60 F65:F66 F71:F74" xr:uid="{31094CCB-59D0-4AEC-A115-5805CEC3060B}">
      <formula1>F23=ROUND(F23,2)</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42AF9-7C9A-49D3-B3D0-95151338C264}">
  <sheetPr>
    <tabColor theme="3" tint="0.59999389629810485"/>
  </sheetPr>
  <dimension ref="A1:IR124"/>
  <sheetViews>
    <sheetView topLeftCell="A13" workbookViewId="0">
      <selection activeCell="G122" sqref="G122"/>
    </sheetView>
  </sheetViews>
  <sheetFormatPr defaultRowHeight="15" x14ac:dyDescent="0.25"/>
  <cols>
    <col min="1" max="1" width="5.7109375" style="1099" customWidth="1"/>
    <col min="2" max="2" width="9.7109375" style="1008" customWidth="1"/>
    <col min="3" max="3" width="45.7109375" style="1008" customWidth="1"/>
    <col min="4" max="4" width="6.7109375" style="1088" customWidth="1"/>
    <col min="5" max="5" width="10.7109375" style="1029" customWidth="1"/>
    <col min="6" max="6" width="11.7109375" style="1029" customWidth="1"/>
    <col min="7" max="7" width="12.7109375" style="1126" customWidth="1"/>
    <col min="8" max="256" width="9.140625" style="1008"/>
    <col min="257" max="257" width="7.5703125" style="1008" customWidth="1"/>
    <col min="258" max="258" width="29.85546875" style="1008" customWidth="1"/>
    <col min="259" max="259" width="8.7109375" style="1008" customWidth="1"/>
    <col min="260" max="260" width="12.28515625" style="1008" customWidth="1"/>
    <col min="261" max="261" width="14.5703125" style="1008" customWidth="1"/>
    <col min="262" max="262" width="14.140625" style="1008" customWidth="1"/>
    <col min="263" max="512" width="9.140625" style="1008"/>
    <col min="513" max="513" width="7.5703125" style="1008" customWidth="1"/>
    <col min="514" max="514" width="29.85546875" style="1008" customWidth="1"/>
    <col min="515" max="515" width="8.7109375" style="1008" customWidth="1"/>
    <col min="516" max="516" width="12.28515625" style="1008" customWidth="1"/>
    <col min="517" max="517" width="14.5703125" style="1008" customWidth="1"/>
    <col min="518" max="518" width="14.140625" style="1008" customWidth="1"/>
    <col min="519" max="768" width="9.140625" style="1008"/>
    <col min="769" max="769" width="7.5703125" style="1008" customWidth="1"/>
    <col min="770" max="770" width="29.85546875" style="1008" customWidth="1"/>
    <col min="771" max="771" width="8.7109375" style="1008" customWidth="1"/>
    <col min="772" max="772" width="12.28515625" style="1008" customWidth="1"/>
    <col min="773" max="773" width="14.5703125" style="1008" customWidth="1"/>
    <col min="774" max="774" width="14.140625" style="1008" customWidth="1"/>
    <col min="775" max="1024" width="9.140625" style="1008"/>
    <col min="1025" max="1025" width="7.5703125" style="1008" customWidth="1"/>
    <col min="1026" max="1026" width="29.85546875" style="1008" customWidth="1"/>
    <col min="1027" max="1027" width="8.7109375" style="1008" customWidth="1"/>
    <col min="1028" max="1028" width="12.28515625" style="1008" customWidth="1"/>
    <col min="1029" max="1029" width="14.5703125" style="1008" customWidth="1"/>
    <col min="1030" max="1030" width="14.140625" style="1008" customWidth="1"/>
    <col min="1031" max="1280" width="9.140625" style="1008"/>
    <col min="1281" max="1281" width="7.5703125" style="1008" customWidth="1"/>
    <col min="1282" max="1282" width="29.85546875" style="1008" customWidth="1"/>
    <col min="1283" max="1283" width="8.7109375" style="1008" customWidth="1"/>
    <col min="1284" max="1284" width="12.28515625" style="1008" customWidth="1"/>
    <col min="1285" max="1285" width="14.5703125" style="1008" customWidth="1"/>
    <col min="1286" max="1286" width="14.140625" style="1008" customWidth="1"/>
    <col min="1287" max="1536" width="9.140625" style="1008"/>
    <col min="1537" max="1537" width="7.5703125" style="1008" customWidth="1"/>
    <col min="1538" max="1538" width="29.85546875" style="1008" customWidth="1"/>
    <col min="1539" max="1539" width="8.7109375" style="1008" customWidth="1"/>
    <col min="1540" max="1540" width="12.28515625" style="1008" customWidth="1"/>
    <col min="1541" max="1541" width="14.5703125" style="1008" customWidth="1"/>
    <col min="1542" max="1542" width="14.140625" style="1008" customWidth="1"/>
    <col min="1543" max="1792" width="9.140625" style="1008"/>
    <col min="1793" max="1793" width="7.5703125" style="1008" customWidth="1"/>
    <col min="1794" max="1794" width="29.85546875" style="1008" customWidth="1"/>
    <col min="1795" max="1795" width="8.7109375" style="1008" customWidth="1"/>
    <col min="1796" max="1796" width="12.28515625" style="1008" customWidth="1"/>
    <col min="1797" max="1797" width="14.5703125" style="1008" customWidth="1"/>
    <col min="1798" max="1798" width="14.140625" style="1008" customWidth="1"/>
    <col min="1799" max="2048" width="9.140625" style="1008"/>
    <col min="2049" max="2049" width="7.5703125" style="1008" customWidth="1"/>
    <col min="2050" max="2050" width="29.85546875" style="1008" customWidth="1"/>
    <col min="2051" max="2051" width="8.7109375" style="1008" customWidth="1"/>
    <col min="2052" max="2052" width="12.28515625" style="1008" customWidth="1"/>
    <col min="2053" max="2053" width="14.5703125" style="1008" customWidth="1"/>
    <col min="2054" max="2054" width="14.140625" style="1008" customWidth="1"/>
    <col min="2055" max="2304" width="9.140625" style="1008"/>
    <col min="2305" max="2305" width="7.5703125" style="1008" customWidth="1"/>
    <col min="2306" max="2306" width="29.85546875" style="1008" customWidth="1"/>
    <col min="2307" max="2307" width="8.7109375" style="1008" customWidth="1"/>
    <col min="2308" max="2308" width="12.28515625" style="1008" customWidth="1"/>
    <col min="2309" max="2309" width="14.5703125" style="1008" customWidth="1"/>
    <col min="2310" max="2310" width="14.140625" style="1008" customWidth="1"/>
    <col min="2311" max="2560" width="9.140625" style="1008"/>
    <col min="2561" max="2561" width="7.5703125" style="1008" customWidth="1"/>
    <col min="2562" max="2562" width="29.85546875" style="1008" customWidth="1"/>
    <col min="2563" max="2563" width="8.7109375" style="1008" customWidth="1"/>
    <col min="2564" max="2564" width="12.28515625" style="1008" customWidth="1"/>
    <col min="2565" max="2565" width="14.5703125" style="1008" customWidth="1"/>
    <col min="2566" max="2566" width="14.140625" style="1008" customWidth="1"/>
    <col min="2567" max="2816" width="9.140625" style="1008"/>
    <col min="2817" max="2817" width="7.5703125" style="1008" customWidth="1"/>
    <col min="2818" max="2818" width="29.85546875" style="1008" customWidth="1"/>
    <col min="2819" max="2819" width="8.7109375" style="1008" customWidth="1"/>
    <col min="2820" max="2820" width="12.28515625" style="1008" customWidth="1"/>
    <col min="2821" max="2821" width="14.5703125" style="1008" customWidth="1"/>
    <col min="2822" max="2822" width="14.140625" style="1008" customWidth="1"/>
    <col min="2823" max="3072" width="9.140625" style="1008"/>
    <col min="3073" max="3073" width="7.5703125" style="1008" customWidth="1"/>
    <col min="3074" max="3074" width="29.85546875" style="1008" customWidth="1"/>
    <col min="3075" max="3075" width="8.7109375" style="1008" customWidth="1"/>
    <col min="3076" max="3076" width="12.28515625" style="1008" customWidth="1"/>
    <col min="3077" max="3077" width="14.5703125" style="1008" customWidth="1"/>
    <col min="3078" max="3078" width="14.140625" style="1008" customWidth="1"/>
    <col min="3079" max="3328" width="9.140625" style="1008"/>
    <col min="3329" max="3329" width="7.5703125" style="1008" customWidth="1"/>
    <col min="3330" max="3330" width="29.85546875" style="1008" customWidth="1"/>
    <col min="3331" max="3331" width="8.7109375" style="1008" customWidth="1"/>
    <col min="3332" max="3332" width="12.28515625" style="1008" customWidth="1"/>
    <col min="3333" max="3333" width="14.5703125" style="1008" customWidth="1"/>
    <col min="3334" max="3334" width="14.140625" style="1008" customWidth="1"/>
    <col min="3335" max="3584" width="9.140625" style="1008"/>
    <col min="3585" max="3585" width="7.5703125" style="1008" customWidth="1"/>
    <col min="3586" max="3586" width="29.85546875" style="1008" customWidth="1"/>
    <col min="3587" max="3587" width="8.7109375" style="1008" customWidth="1"/>
    <col min="3588" max="3588" width="12.28515625" style="1008" customWidth="1"/>
    <col min="3589" max="3589" width="14.5703125" style="1008" customWidth="1"/>
    <col min="3590" max="3590" width="14.140625" style="1008" customWidth="1"/>
    <col min="3591" max="3840" width="9.140625" style="1008"/>
    <col min="3841" max="3841" width="7.5703125" style="1008" customWidth="1"/>
    <col min="3842" max="3842" width="29.85546875" style="1008" customWidth="1"/>
    <col min="3843" max="3843" width="8.7109375" style="1008" customWidth="1"/>
    <col min="3844" max="3844" width="12.28515625" style="1008" customWidth="1"/>
    <col min="3845" max="3845" width="14.5703125" style="1008" customWidth="1"/>
    <col min="3846" max="3846" width="14.140625" style="1008" customWidth="1"/>
    <col min="3847" max="4096" width="9.140625" style="1008"/>
    <col min="4097" max="4097" width="7.5703125" style="1008" customWidth="1"/>
    <col min="4098" max="4098" width="29.85546875" style="1008" customWidth="1"/>
    <col min="4099" max="4099" width="8.7109375" style="1008" customWidth="1"/>
    <col min="4100" max="4100" width="12.28515625" style="1008" customWidth="1"/>
    <col min="4101" max="4101" width="14.5703125" style="1008" customWidth="1"/>
    <col min="4102" max="4102" width="14.140625" style="1008" customWidth="1"/>
    <col min="4103" max="4352" width="9.140625" style="1008"/>
    <col min="4353" max="4353" width="7.5703125" style="1008" customWidth="1"/>
    <col min="4354" max="4354" width="29.85546875" style="1008" customWidth="1"/>
    <col min="4355" max="4355" width="8.7109375" style="1008" customWidth="1"/>
    <col min="4356" max="4356" width="12.28515625" style="1008" customWidth="1"/>
    <col min="4357" max="4357" width="14.5703125" style="1008" customWidth="1"/>
    <col min="4358" max="4358" width="14.140625" style="1008" customWidth="1"/>
    <col min="4359" max="4608" width="9.140625" style="1008"/>
    <col min="4609" max="4609" width="7.5703125" style="1008" customWidth="1"/>
    <col min="4610" max="4610" width="29.85546875" style="1008" customWidth="1"/>
    <col min="4611" max="4611" width="8.7109375" style="1008" customWidth="1"/>
    <col min="4612" max="4612" width="12.28515625" style="1008" customWidth="1"/>
    <col min="4613" max="4613" width="14.5703125" style="1008" customWidth="1"/>
    <col min="4614" max="4614" width="14.140625" style="1008" customWidth="1"/>
    <col min="4615" max="4864" width="9.140625" style="1008"/>
    <col min="4865" max="4865" width="7.5703125" style="1008" customWidth="1"/>
    <col min="4866" max="4866" width="29.85546875" style="1008" customWidth="1"/>
    <col min="4867" max="4867" width="8.7109375" style="1008" customWidth="1"/>
    <col min="4868" max="4868" width="12.28515625" style="1008" customWidth="1"/>
    <col min="4869" max="4869" width="14.5703125" style="1008" customWidth="1"/>
    <col min="4870" max="4870" width="14.140625" style="1008" customWidth="1"/>
    <col min="4871" max="5120" width="9.140625" style="1008"/>
    <col min="5121" max="5121" width="7.5703125" style="1008" customWidth="1"/>
    <col min="5122" max="5122" width="29.85546875" style="1008" customWidth="1"/>
    <col min="5123" max="5123" width="8.7109375" style="1008" customWidth="1"/>
    <col min="5124" max="5124" width="12.28515625" style="1008" customWidth="1"/>
    <col min="5125" max="5125" width="14.5703125" style="1008" customWidth="1"/>
    <col min="5126" max="5126" width="14.140625" style="1008" customWidth="1"/>
    <col min="5127" max="5376" width="9.140625" style="1008"/>
    <col min="5377" max="5377" width="7.5703125" style="1008" customWidth="1"/>
    <col min="5378" max="5378" width="29.85546875" style="1008" customWidth="1"/>
    <col min="5379" max="5379" width="8.7109375" style="1008" customWidth="1"/>
    <col min="5380" max="5380" width="12.28515625" style="1008" customWidth="1"/>
    <col min="5381" max="5381" width="14.5703125" style="1008" customWidth="1"/>
    <col min="5382" max="5382" width="14.140625" style="1008" customWidth="1"/>
    <col min="5383" max="5632" width="9.140625" style="1008"/>
    <col min="5633" max="5633" width="7.5703125" style="1008" customWidth="1"/>
    <col min="5634" max="5634" width="29.85546875" style="1008" customWidth="1"/>
    <col min="5635" max="5635" width="8.7109375" style="1008" customWidth="1"/>
    <col min="5636" max="5636" width="12.28515625" style="1008" customWidth="1"/>
    <col min="5637" max="5637" width="14.5703125" style="1008" customWidth="1"/>
    <col min="5638" max="5638" width="14.140625" style="1008" customWidth="1"/>
    <col min="5639" max="5888" width="9.140625" style="1008"/>
    <col min="5889" max="5889" width="7.5703125" style="1008" customWidth="1"/>
    <col min="5890" max="5890" width="29.85546875" style="1008" customWidth="1"/>
    <col min="5891" max="5891" width="8.7109375" style="1008" customWidth="1"/>
    <col min="5892" max="5892" width="12.28515625" style="1008" customWidth="1"/>
    <col min="5893" max="5893" width="14.5703125" style="1008" customWidth="1"/>
    <col min="5894" max="5894" width="14.140625" style="1008" customWidth="1"/>
    <col min="5895" max="6144" width="9.140625" style="1008"/>
    <col min="6145" max="6145" width="7.5703125" style="1008" customWidth="1"/>
    <col min="6146" max="6146" width="29.85546875" style="1008" customWidth="1"/>
    <col min="6147" max="6147" width="8.7109375" style="1008" customWidth="1"/>
    <col min="6148" max="6148" width="12.28515625" style="1008" customWidth="1"/>
    <col min="6149" max="6149" width="14.5703125" style="1008" customWidth="1"/>
    <col min="6150" max="6150" width="14.140625" style="1008" customWidth="1"/>
    <col min="6151" max="6400" width="9.140625" style="1008"/>
    <col min="6401" max="6401" width="7.5703125" style="1008" customWidth="1"/>
    <col min="6402" max="6402" width="29.85546875" style="1008" customWidth="1"/>
    <col min="6403" max="6403" width="8.7109375" style="1008" customWidth="1"/>
    <col min="6404" max="6404" width="12.28515625" style="1008" customWidth="1"/>
    <col min="6405" max="6405" width="14.5703125" style="1008" customWidth="1"/>
    <col min="6406" max="6406" width="14.140625" style="1008" customWidth="1"/>
    <col min="6407" max="6656" width="9.140625" style="1008"/>
    <col min="6657" max="6657" width="7.5703125" style="1008" customWidth="1"/>
    <col min="6658" max="6658" width="29.85546875" style="1008" customWidth="1"/>
    <col min="6659" max="6659" width="8.7109375" style="1008" customWidth="1"/>
    <col min="6660" max="6660" width="12.28515625" style="1008" customWidth="1"/>
    <col min="6661" max="6661" width="14.5703125" style="1008" customWidth="1"/>
    <col min="6662" max="6662" width="14.140625" style="1008" customWidth="1"/>
    <col min="6663" max="6912" width="9.140625" style="1008"/>
    <col min="6913" max="6913" width="7.5703125" style="1008" customWidth="1"/>
    <col min="6914" max="6914" width="29.85546875" style="1008" customWidth="1"/>
    <col min="6915" max="6915" width="8.7109375" style="1008" customWidth="1"/>
    <col min="6916" max="6916" width="12.28515625" style="1008" customWidth="1"/>
    <col min="6917" max="6917" width="14.5703125" style="1008" customWidth="1"/>
    <col min="6918" max="6918" width="14.140625" style="1008" customWidth="1"/>
    <col min="6919" max="7168" width="9.140625" style="1008"/>
    <col min="7169" max="7169" width="7.5703125" style="1008" customWidth="1"/>
    <col min="7170" max="7170" width="29.85546875" style="1008" customWidth="1"/>
    <col min="7171" max="7171" width="8.7109375" style="1008" customWidth="1"/>
    <col min="7172" max="7172" width="12.28515625" style="1008" customWidth="1"/>
    <col min="7173" max="7173" width="14.5703125" style="1008" customWidth="1"/>
    <col min="7174" max="7174" width="14.140625" style="1008" customWidth="1"/>
    <col min="7175" max="7424" width="9.140625" style="1008"/>
    <col min="7425" max="7425" width="7.5703125" style="1008" customWidth="1"/>
    <col min="7426" max="7426" width="29.85546875" style="1008" customWidth="1"/>
    <col min="7427" max="7427" width="8.7109375" style="1008" customWidth="1"/>
    <col min="7428" max="7428" width="12.28515625" style="1008" customWidth="1"/>
    <col min="7429" max="7429" width="14.5703125" style="1008" customWidth="1"/>
    <col min="7430" max="7430" width="14.140625" style="1008" customWidth="1"/>
    <col min="7431" max="7680" width="9.140625" style="1008"/>
    <col min="7681" max="7681" width="7.5703125" style="1008" customWidth="1"/>
    <col min="7682" max="7682" width="29.85546875" style="1008" customWidth="1"/>
    <col min="7683" max="7683" width="8.7109375" style="1008" customWidth="1"/>
    <col min="7684" max="7684" width="12.28515625" style="1008" customWidth="1"/>
    <col min="7685" max="7685" width="14.5703125" style="1008" customWidth="1"/>
    <col min="7686" max="7686" width="14.140625" style="1008" customWidth="1"/>
    <col min="7687" max="7936" width="9.140625" style="1008"/>
    <col min="7937" max="7937" width="7.5703125" style="1008" customWidth="1"/>
    <col min="7938" max="7938" width="29.85546875" style="1008" customWidth="1"/>
    <col min="7939" max="7939" width="8.7109375" style="1008" customWidth="1"/>
    <col min="7940" max="7940" width="12.28515625" style="1008" customWidth="1"/>
    <col min="7941" max="7941" width="14.5703125" style="1008" customWidth="1"/>
    <col min="7942" max="7942" width="14.140625" style="1008" customWidth="1"/>
    <col min="7943" max="8192" width="9.140625" style="1008"/>
    <col min="8193" max="8193" width="7.5703125" style="1008" customWidth="1"/>
    <col min="8194" max="8194" width="29.85546875" style="1008" customWidth="1"/>
    <col min="8195" max="8195" width="8.7109375" style="1008" customWidth="1"/>
    <col min="8196" max="8196" width="12.28515625" style="1008" customWidth="1"/>
    <col min="8197" max="8197" width="14.5703125" style="1008" customWidth="1"/>
    <col min="8198" max="8198" width="14.140625" style="1008" customWidth="1"/>
    <col min="8199" max="8448" width="9.140625" style="1008"/>
    <col min="8449" max="8449" width="7.5703125" style="1008" customWidth="1"/>
    <col min="8450" max="8450" width="29.85546875" style="1008" customWidth="1"/>
    <col min="8451" max="8451" width="8.7109375" style="1008" customWidth="1"/>
    <col min="8452" max="8452" width="12.28515625" style="1008" customWidth="1"/>
    <col min="8453" max="8453" width="14.5703125" style="1008" customWidth="1"/>
    <col min="8454" max="8454" width="14.140625" style="1008" customWidth="1"/>
    <col min="8455" max="8704" width="9.140625" style="1008"/>
    <col min="8705" max="8705" width="7.5703125" style="1008" customWidth="1"/>
    <col min="8706" max="8706" width="29.85546875" style="1008" customWidth="1"/>
    <col min="8707" max="8707" width="8.7109375" style="1008" customWidth="1"/>
    <col min="8708" max="8708" width="12.28515625" style="1008" customWidth="1"/>
    <col min="8709" max="8709" width="14.5703125" style="1008" customWidth="1"/>
    <col min="8710" max="8710" width="14.140625" style="1008" customWidth="1"/>
    <col min="8711" max="8960" width="9.140625" style="1008"/>
    <col min="8961" max="8961" width="7.5703125" style="1008" customWidth="1"/>
    <col min="8962" max="8962" width="29.85546875" style="1008" customWidth="1"/>
    <col min="8963" max="8963" width="8.7109375" style="1008" customWidth="1"/>
    <col min="8964" max="8964" width="12.28515625" style="1008" customWidth="1"/>
    <col min="8965" max="8965" width="14.5703125" style="1008" customWidth="1"/>
    <col min="8966" max="8966" width="14.140625" style="1008" customWidth="1"/>
    <col min="8967" max="9216" width="9.140625" style="1008"/>
    <col min="9217" max="9217" width="7.5703125" style="1008" customWidth="1"/>
    <col min="9218" max="9218" width="29.85546875" style="1008" customWidth="1"/>
    <col min="9219" max="9219" width="8.7109375" style="1008" customWidth="1"/>
    <col min="9220" max="9220" width="12.28515625" style="1008" customWidth="1"/>
    <col min="9221" max="9221" width="14.5703125" style="1008" customWidth="1"/>
    <col min="9222" max="9222" width="14.140625" style="1008" customWidth="1"/>
    <col min="9223" max="9472" width="9.140625" style="1008"/>
    <col min="9473" max="9473" width="7.5703125" style="1008" customWidth="1"/>
    <col min="9474" max="9474" width="29.85546875" style="1008" customWidth="1"/>
    <col min="9475" max="9475" width="8.7109375" style="1008" customWidth="1"/>
    <col min="9476" max="9476" width="12.28515625" style="1008" customWidth="1"/>
    <col min="9477" max="9477" width="14.5703125" style="1008" customWidth="1"/>
    <col min="9478" max="9478" width="14.140625" style="1008" customWidth="1"/>
    <col min="9479" max="9728" width="9.140625" style="1008"/>
    <col min="9729" max="9729" width="7.5703125" style="1008" customWidth="1"/>
    <col min="9730" max="9730" width="29.85546875" style="1008" customWidth="1"/>
    <col min="9731" max="9731" width="8.7109375" style="1008" customWidth="1"/>
    <col min="9732" max="9732" width="12.28515625" style="1008" customWidth="1"/>
    <col min="9733" max="9733" width="14.5703125" style="1008" customWidth="1"/>
    <col min="9734" max="9734" width="14.140625" style="1008" customWidth="1"/>
    <col min="9735" max="9984" width="9.140625" style="1008"/>
    <col min="9985" max="9985" width="7.5703125" style="1008" customWidth="1"/>
    <col min="9986" max="9986" width="29.85546875" style="1008" customWidth="1"/>
    <col min="9987" max="9987" width="8.7109375" style="1008" customWidth="1"/>
    <col min="9988" max="9988" width="12.28515625" style="1008" customWidth="1"/>
    <col min="9989" max="9989" width="14.5703125" style="1008" customWidth="1"/>
    <col min="9990" max="9990" width="14.140625" style="1008" customWidth="1"/>
    <col min="9991" max="10240" width="9.140625" style="1008"/>
    <col min="10241" max="10241" width="7.5703125" style="1008" customWidth="1"/>
    <col min="10242" max="10242" width="29.85546875" style="1008" customWidth="1"/>
    <col min="10243" max="10243" width="8.7109375" style="1008" customWidth="1"/>
    <col min="10244" max="10244" width="12.28515625" style="1008" customWidth="1"/>
    <col min="10245" max="10245" width="14.5703125" style="1008" customWidth="1"/>
    <col min="10246" max="10246" width="14.140625" style="1008" customWidth="1"/>
    <col min="10247" max="10496" width="9.140625" style="1008"/>
    <col min="10497" max="10497" width="7.5703125" style="1008" customWidth="1"/>
    <col min="10498" max="10498" width="29.85546875" style="1008" customWidth="1"/>
    <col min="10499" max="10499" width="8.7109375" style="1008" customWidth="1"/>
    <col min="10500" max="10500" width="12.28515625" style="1008" customWidth="1"/>
    <col min="10501" max="10501" width="14.5703125" style="1008" customWidth="1"/>
    <col min="10502" max="10502" width="14.140625" style="1008" customWidth="1"/>
    <col min="10503" max="10752" width="9.140625" style="1008"/>
    <col min="10753" max="10753" width="7.5703125" style="1008" customWidth="1"/>
    <col min="10754" max="10754" width="29.85546875" style="1008" customWidth="1"/>
    <col min="10755" max="10755" width="8.7109375" style="1008" customWidth="1"/>
    <col min="10756" max="10756" width="12.28515625" style="1008" customWidth="1"/>
    <col min="10757" max="10757" width="14.5703125" style="1008" customWidth="1"/>
    <col min="10758" max="10758" width="14.140625" style="1008" customWidth="1"/>
    <col min="10759" max="11008" width="9.140625" style="1008"/>
    <col min="11009" max="11009" width="7.5703125" style="1008" customWidth="1"/>
    <col min="11010" max="11010" width="29.85546875" style="1008" customWidth="1"/>
    <col min="11011" max="11011" width="8.7109375" style="1008" customWidth="1"/>
    <col min="11012" max="11012" width="12.28515625" style="1008" customWidth="1"/>
    <col min="11013" max="11013" width="14.5703125" style="1008" customWidth="1"/>
    <col min="11014" max="11014" width="14.140625" style="1008" customWidth="1"/>
    <col min="11015" max="11264" width="9.140625" style="1008"/>
    <col min="11265" max="11265" width="7.5703125" style="1008" customWidth="1"/>
    <col min="11266" max="11266" width="29.85546875" style="1008" customWidth="1"/>
    <col min="11267" max="11267" width="8.7109375" style="1008" customWidth="1"/>
    <col min="11268" max="11268" width="12.28515625" style="1008" customWidth="1"/>
    <col min="11269" max="11269" width="14.5703125" style="1008" customWidth="1"/>
    <col min="11270" max="11270" width="14.140625" style="1008" customWidth="1"/>
    <col min="11271" max="11520" width="9.140625" style="1008"/>
    <col min="11521" max="11521" width="7.5703125" style="1008" customWidth="1"/>
    <col min="11522" max="11522" width="29.85546875" style="1008" customWidth="1"/>
    <col min="11523" max="11523" width="8.7109375" style="1008" customWidth="1"/>
    <col min="11524" max="11524" width="12.28515625" style="1008" customWidth="1"/>
    <col min="11525" max="11525" width="14.5703125" style="1008" customWidth="1"/>
    <col min="11526" max="11526" width="14.140625" style="1008" customWidth="1"/>
    <col min="11527" max="11776" width="9.140625" style="1008"/>
    <col min="11777" max="11777" width="7.5703125" style="1008" customWidth="1"/>
    <col min="11778" max="11778" width="29.85546875" style="1008" customWidth="1"/>
    <col min="11779" max="11779" width="8.7109375" style="1008" customWidth="1"/>
    <col min="11780" max="11780" width="12.28515625" style="1008" customWidth="1"/>
    <col min="11781" max="11781" width="14.5703125" style="1008" customWidth="1"/>
    <col min="11782" max="11782" width="14.140625" style="1008" customWidth="1"/>
    <col min="11783" max="12032" width="9.140625" style="1008"/>
    <col min="12033" max="12033" width="7.5703125" style="1008" customWidth="1"/>
    <col min="12034" max="12034" width="29.85546875" style="1008" customWidth="1"/>
    <col min="12035" max="12035" width="8.7109375" style="1008" customWidth="1"/>
    <col min="12036" max="12036" width="12.28515625" style="1008" customWidth="1"/>
    <col min="12037" max="12037" width="14.5703125" style="1008" customWidth="1"/>
    <col min="12038" max="12038" width="14.140625" style="1008" customWidth="1"/>
    <col min="12039" max="12288" width="9.140625" style="1008"/>
    <col min="12289" max="12289" width="7.5703125" style="1008" customWidth="1"/>
    <col min="12290" max="12290" width="29.85546875" style="1008" customWidth="1"/>
    <col min="12291" max="12291" width="8.7109375" style="1008" customWidth="1"/>
    <col min="12292" max="12292" width="12.28515625" style="1008" customWidth="1"/>
    <col min="12293" max="12293" width="14.5703125" style="1008" customWidth="1"/>
    <col min="12294" max="12294" width="14.140625" style="1008" customWidth="1"/>
    <col min="12295" max="12544" width="9.140625" style="1008"/>
    <col min="12545" max="12545" width="7.5703125" style="1008" customWidth="1"/>
    <col min="12546" max="12546" width="29.85546875" style="1008" customWidth="1"/>
    <col min="12547" max="12547" width="8.7109375" style="1008" customWidth="1"/>
    <col min="12548" max="12548" width="12.28515625" style="1008" customWidth="1"/>
    <col min="12549" max="12549" width="14.5703125" style="1008" customWidth="1"/>
    <col min="12550" max="12550" width="14.140625" style="1008" customWidth="1"/>
    <col min="12551" max="12800" width="9.140625" style="1008"/>
    <col min="12801" max="12801" width="7.5703125" style="1008" customWidth="1"/>
    <col min="12802" max="12802" width="29.85546875" style="1008" customWidth="1"/>
    <col min="12803" max="12803" width="8.7109375" style="1008" customWidth="1"/>
    <col min="12804" max="12804" width="12.28515625" style="1008" customWidth="1"/>
    <col min="12805" max="12805" width="14.5703125" style="1008" customWidth="1"/>
    <col min="12806" max="12806" width="14.140625" style="1008" customWidth="1"/>
    <col min="12807" max="13056" width="9.140625" style="1008"/>
    <col min="13057" max="13057" width="7.5703125" style="1008" customWidth="1"/>
    <col min="13058" max="13058" width="29.85546875" style="1008" customWidth="1"/>
    <col min="13059" max="13059" width="8.7109375" style="1008" customWidth="1"/>
    <col min="13060" max="13060" width="12.28515625" style="1008" customWidth="1"/>
    <col min="13061" max="13061" width="14.5703125" style="1008" customWidth="1"/>
    <col min="13062" max="13062" width="14.140625" style="1008" customWidth="1"/>
    <col min="13063" max="13312" width="9.140625" style="1008"/>
    <col min="13313" max="13313" width="7.5703125" style="1008" customWidth="1"/>
    <col min="13314" max="13314" width="29.85546875" style="1008" customWidth="1"/>
    <col min="13315" max="13315" width="8.7109375" style="1008" customWidth="1"/>
    <col min="13316" max="13316" width="12.28515625" style="1008" customWidth="1"/>
    <col min="13317" max="13317" width="14.5703125" style="1008" customWidth="1"/>
    <col min="13318" max="13318" width="14.140625" style="1008" customWidth="1"/>
    <col min="13319" max="13568" width="9.140625" style="1008"/>
    <col min="13569" max="13569" width="7.5703125" style="1008" customWidth="1"/>
    <col min="13570" max="13570" width="29.85546875" style="1008" customWidth="1"/>
    <col min="13571" max="13571" width="8.7109375" style="1008" customWidth="1"/>
    <col min="13572" max="13572" width="12.28515625" style="1008" customWidth="1"/>
    <col min="13573" max="13573" width="14.5703125" style="1008" customWidth="1"/>
    <col min="13574" max="13574" width="14.140625" style="1008" customWidth="1"/>
    <col min="13575" max="13824" width="9.140625" style="1008"/>
    <col min="13825" max="13825" width="7.5703125" style="1008" customWidth="1"/>
    <col min="13826" max="13826" width="29.85546875" style="1008" customWidth="1"/>
    <col min="13827" max="13827" width="8.7109375" style="1008" customWidth="1"/>
    <col min="13828" max="13828" width="12.28515625" style="1008" customWidth="1"/>
    <col min="13829" max="13829" width="14.5703125" style="1008" customWidth="1"/>
    <col min="13830" max="13830" width="14.140625" style="1008" customWidth="1"/>
    <col min="13831" max="14080" width="9.140625" style="1008"/>
    <col min="14081" max="14081" width="7.5703125" style="1008" customWidth="1"/>
    <col min="14082" max="14082" width="29.85546875" style="1008" customWidth="1"/>
    <col min="14083" max="14083" width="8.7109375" style="1008" customWidth="1"/>
    <col min="14084" max="14084" width="12.28515625" style="1008" customWidth="1"/>
    <col min="14085" max="14085" width="14.5703125" style="1008" customWidth="1"/>
    <col min="14086" max="14086" width="14.140625" style="1008" customWidth="1"/>
    <col min="14087" max="14336" width="9.140625" style="1008"/>
    <col min="14337" max="14337" width="7.5703125" style="1008" customWidth="1"/>
    <col min="14338" max="14338" width="29.85546875" style="1008" customWidth="1"/>
    <col min="14339" max="14339" width="8.7109375" style="1008" customWidth="1"/>
    <col min="14340" max="14340" width="12.28515625" style="1008" customWidth="1"/>
    <col min="14341" max="14341" width="14.5703125" style="1008" customWidth="1"/>
    <col min="14342" max="14342" width="14.140625" style="1008" customWidth="1"/>
    <col min="14343" max="14592" width="9.140625" style="1008"/>
    <col min="14593" max="14593" width="7.5703125" style="1008" customWidth="1"/>
    <col min="14594" max="14594" width="29.85546875" style="1008" customWidth="1"/>
    <col min="14595" max="14595" width="8.7109375" style="1008" customWidth="1"/>
    <col min="14596" max="14596" width="12.28515625" style="1008" customWidth="1"/>
    <col min="14597" max="14597" width="14.5703125" style="1008" customWidth="1"/>
    <col min="14598" max="14598" width="14.140625" style="1008" customWidth="1"/>
    <col min="14599" max="14848" width="9.140625" style="1008"/>
    <col min="14849" max="14849" width="7.5703125" style="1008" customWidth="1"/>
    <col min="14850" max="14850" width="29.85546875" style="1008" customWidth="1"/>
    <col min="14851" max="14851" width="8.7109375" style="1008" customWidth="1"/>
    <col min="14852" max="14852" width="12.28515625" style="1008" customWidth="1"/>
    <col min="14853" max="14853" width="14.5703125" style="1008" customWidth="1"/>
    <col min="14854" max="14854" width="14.140625" style="1008" customWidth="1"/>
    <col min="14855" max="15104" width="9.140625" style="1008"/>
    <col min="15105" max="15105" width="7.5703125" style="1008" customWidth="1"/>
    <col min="15106" max="15106" width="29.85546875" style="1008" customWidth="1"/>
    <col min="15107" max="15107" width="8.7109375" style="1008" customWidth="1"/>
    <col min="15108" max="15108" width="12.28515625" style="1008" customWidth="1"/>
    <col min="15109" max="15109" width="14.5703125" style="1008" customWidth="1"/>
    <col min="15110" max="15110" width="14.140625" style="1008" customWidth="1"/>
    <col min="15111" max="15360" width="9.140625" style="1008"/>
    <col min="15361" max="15361" width="7.5703125" style="1008" customWidth="1"/>
    <col min="15362" max="15362" width="29.85546875" style="1008" customWidth="1"/>
    <col min="15363" max="15363" width="8.7109375" style="1008" customWidth="1"/>
    <col min="15364" max="15364" width="12.28515625" style="1008" customWidth="1"/>
    <col min="15365" max="15365" width="14.5703125" style="1008" customWidth="1"/>
    <col min="15366" max="15366" width="14.140625" style="1008" customWidth="1"/>
    <col min="15367" max="15616" width="9.140625" style="1008"/>
    <col min="15617" max="15617" width="7.5703125" style="1008" customWidth="1"/>
    <col min="15618" max="15618" width="29.85546875" style="1008" customWidth="1"/>
    <col min="15619" max="15619" width="8.7109375" style="1008" customWidth="1"/>
    <col min="15620" max="15620" width="12.28515625" style="1008" customWidth="1"/>
    <col min="15621" max="15621" width="14.5703125" style="1008" customWidth="1"/>
    <col min="15622" max="15622" width="14.140625" style="1008" customWidth="1"/>
    <col min="15623" max="15872" width="9.140625" style="1008"/>
    <col min="15873" max="15873" width="7.5703125" style="1008" customWidth="1"/>
    <col min="15874" max="15874" width="29.85546875" style="1008" customWidth="1"/>
    <col min="15875" max="15875" width="8.7109375" style="1008" customWidth="1"/>
    <col min="15876" max="15876" width="12.28515625" style="1008" customWidth="1"/>
    <col min="15877" max="15877" width="14.5703125" style="1008" customWidth="1"/>
    <col min="15878" max="15878" width="14.140625" style="1008" customWidth="1"/>
    <col min="15879" max="16128" width="9.140625" style="1008"/>
    <col min="16129" max="16129" width="7.5703125" style="1008" customWidth="1"/>
    <col min="16130" max="16130" width="29.85546875" style="1008" customWidth="1"/>
    <col min="16131" max="16131" width="8.7109375" style="1008" customWidth="1"/>
    <col min="16132" max="16132" width="12.28515625" style="1008" customWidth="1"/>
    <col min="16133" max="16133" width="14.5703125" style="1008" customWidth="1"/>
    <col min="16134" max="16134" width="14.140625" style="1008" customWidth="1"/>
    <col min="16135" max="16384" width="9.140625" style="1008"/>
  </cols>
  <sheetData>
    <row r="1" spans="1:252" s="481" customFormat="1" ht="15.75" x14ac:dyDescent="0.25">
      <c r="A1" s="812" t="s">
        <v>1486</v>
      </c>
      <c r="B1" s="1007"/>
      <c r="C1" s="812"/>
      <c r="D1" s="1061"/>
      <c r="E1" s="1022"/>
      <c r="F1" s="1030"/>
      <c r="G1" s="411"/>
      <c r="H1" s="967"/>
      <c r="J1" s="482"/>
      <c r="K1" s="807"/>
      <c r="L1" s="484"/>
      <c r="M1" s="482"/>
      <c r="N1" s="482"/>
      <c r="O1" s="482"/>
      <c r="P1" s="482"/>
      <c r="Q1" s="482"/>
      <c r="R1" s="482"/>
      <c r="S1" s="485"/>
      <c r="T1" s="485"/>
      <c r="U1" s="485"/>
      <c r="V1" s="485"/>
      <c r="W1" s="485"/>
      <c r="X1" s="485"/>
      <c r="Y1" s="485"/>
      <c r="Z1" s="485"/>
      <c r="AA1" s="485"/>
      <c r="AB1" s="485"/>
      <c r="AC1" s="485"/>
      <c r="AD1" s="485"/>
      <c r="AE1" s="485"/>
      <c r="AF1" s="485"/>
      <c r="AG1" s="485"/>
      <c r="AH1" s="485"/>
      <c r="AI1" s="485"/>
      <c r="AJ1" s="485"/>
      <c r="AK1" s="485"/>
      <c r="AL1" s="485"/>
      <c r="AM1" s="486"/>
      <c r="AN1" s="486"/>
      <c r="AO1" s="486"/>
      <c r="AP1" s="486"/>
      <c r="AQ1" s="486"/>
      <c r="AR1" s="486"/>
      <c r="AS1" s="486"/>
      <c r="AT1" s="486"/>
      <c r="AU1" s="486"/>
      <c r="AV1" s="486"/>
      <c r="AW1" s="486"/>
      <c r="AX1" s="486"/>
      <c r="AY1" s="486"/>
      <c r="AZ1" s="486"/>
      <c r="BA1" s="486"/>
      <c r="BB1" s="486"/>
      <c r="BC1" s="486"/>
      <c r="BD1" s="486"/>
      <c r="BE1" s="486"/>
      <c r="BF1" s="486"/>
      <c r="BG1" s="486"/>
      <c r="BH1" s="486"/>
      <c r="BI1" s="486"/>
      <c r="BJ1" s="486"/>
      <c r="BK1" s="486"/>
      <c r="BL1" s="486"/>
      <c r="BM1" s="486"/>
      <c r="BN1" s="486"/>
      <c r="BO1" s="486"/>
      <c r="BP1" s="486"/>
      <c r="BQ1" s="486"/>
      <c r="BR1" s="486"/>
      <c r="BS1" s="486"/>
      <c r="BT1" s="486"/>
      <c r="BU1" s="486"/>
      <c r="BV1" s="486"/>
      <c r="BW1" s="486"/>
      <c r="BX1" s="486"/>
      <c r="BY1" s="486"/>
      <c r="BZ1" s="486"/>
      <c r="CA1" s="486"/>
      <c r="CB1" s="487"/>
      <c r="CC1" s="487"/>
      <c r="CD1" s="487"/>
      <c r="CE1" s="487"/>
      <c r="CF1" s="487"/>
      <c r="CG1" s="487"/>
      <c r="CH1" s="487"/>
      <c r="CI1" s="487"/>
      <c r="CJ1" s="487"/>
      <c r="CK1" s="487"/>
      <c r="CL1" s="487"/>
      <c r="CM1" s="487"/>
      <c r="CN1" s="487"/>
      <c r="CO1" s="487"/>
      <c r="CP1" s="487"/>
      <c r="CQ1" s="487"/>
      <c r="CR1" s="487"/>
      <c r="CS1" s="487"/>
      <c r="CT1" s="487"/>
      <c r="CU1" s="487"/>
      <c r="CV1" s="487"/>
      <c r="CW1" s="487"/>
      <c r="CX1" s="487"/>
      <c r="CY1" s="487"/>
      <c r="CZ1" s="487"/>
      <c r="DA1" s="487"/>
      <c r="DB1" s="487"/>
      <c r="DC1" s="487"/>
      <c r="DD1" s="487"/>
      <c r="DE1" s="487"/>
      <c r="DF1" s="487"/>
      <c r="DG1" s="487"/>
      <c r="DH1" s="487"/>
      <c r="DI1" s="487"/>
      <c r="DJ1" s="487"/>
      <c r="DK1" s="487"/>
      <c r="DL1" s="487"/>
      <c r="DM1" s="487"/>
      <c r="DN1" s="487"/>
      <c r="DO1" s="487"/>
      <c r="DP1" s="487"/>
      <c r="DQ1" s="487"/>
      <c r="DR1" s="487"/>
      <c r="DS1" s="487"/>
      <c r="DT1" s="487"/>
      <c r="DU1" s="487"/>
      <c r="DV1" s="487"/>
      <c r="DW1" s="487"/>
      <c r="DX1" s="487"/>
      <c r="DY1" s="487"/>
      <c r="DZ1" s="487"/>
      <c r="EA1" s="487"/>
      <c r="EB1" s="487"/>
      <c r="EC1" s="487"/>
      <c r="ED1" s="487"/>
      <c r="EE1" s="487"/>
      <c r="EF1" s="487"/>
      <c r="EG1" s="487"/>
      <c r="EH1" s="487"/>
      <c r="EI1" s="487"/>
      <c r="EJ1" s="487"/>
      <c r="EK1" s="487"/>
      <c r="EL1" s="487"/>
      <c r="EM1" s="487"/>
      <c r="EN1" s="487"/>
      <c r="EO1" s="487"/>
      <c r="EP1" s="487"/>
      <c r="EQ1" s="487"/>
      <c r="ER1" s="487"/>
      <c r="ES1" s="487"/>
      <c r="ET1" s="487"/>
      <c r="EU1" s="487"/>
      <c r="EV1" s="487"/>
      <c r="EW1" s="487"/>
      <c r="EX1" s="487"/>
      <c r="EY1" s="487"/>
      <c r="EZ1" s="487"/>
      <c r="FA1" s="487"/>
      <c r="FB1" s="487"/>
      <c r="FC1" s="487"/>
      <c r="FD1" s="487"/>
      <c r="FE1" s="487"/>
      <c r="FF1" s="487"/>
      <c r="FG1" s="487"/>
      <c r="FH1" s="487"/>
      <c r="FI1" s="487"/>
      <c r="FJ1" s="487"/>
      <c r="FK1" s="487"/>
      <c r="FL1" s="487"/>
      <c r="FM1" s="487"/>
      <c r="FN1" s="487"/>
      <c r="FO1" s="487"/>
      <c r="FP1" s="487"/>
      <c r="FQ1" s="487"/>
      <c r="FR1" s="487"/>
      <c r="FS1" s="487"/>
      <c r="FT1" s="487"/>
      <c r="FU1" s="487"/>
      <c r="FV1" s="487"/>
      <c r="FW1" s="487"/>
      <c r="FX1" s="487"/>
      <c r="FY1" s="487"/>
      <c r="FZ1" s="487"/>
      <c r="GA1" s="487"/>
      <c r="GB1" s="487"/>
      <c r="GC1" s="487"/>
      <c r="GD1" s="487"/>
      <c r="GE1" s="487"/>
      <c r="GF1" s="487"/>
      <c r="GG1" s="487"/>
      <c r="GH1" s="487"/>
      <c r="GI1" s="487"/>
      <c r="GJ1" s="487"/>
      <c r="GK1" s="487"/>
      <c r="GL1" s="487"/>
      <c r="GM1" s="487"/>
      <c r="GN1" s="487"/>
      <c r="GO1" s="487"/>
      <c r="GP1" s="487"/>
      <c r="GQ1" s="487"/>
      <c r="GR1" s="487"/>
      <c r="GS1" s="487"/>
      <c r="GT1" s="487"/>
      <c r="GU1" s="487"/>
      <c r="GV1" s="487"/>
      <c r="GW1" s="487"/>
      <c r="GX1" s="487"/>
      <c r="GY1" s="487"/>
      <c r="GZ1" s="487"/>
      <c r="HA1" s="487"/>
      <c r="HB1" s="487"/>
      <c r="HC1" s="487"/>
      <c r="HD1" s="487"/>
      <c r="HE1" s="487"/>
      <c r="HF1" s="487"/>
      <c r="HG1" s="487"/>
      <c r="HH1" s="487"/>
      <c r="HI1" s="487"/>
      <c r="HJ1" s="487"/>
      <c r="HK1" s="487"/>
      <c r="HL1" s="487"/>
      <c r="HM1" s="487"/>
      <c r="HN1" s="487"/>
      <c r="HO1" s="487"/>
      <c r="HP1" s="487"/>
      <c r="HQ1" s="487"/>
      <c r="HR1" s="487"/>
      <c r="HS1" s="487"/>
      <c r="HT1" s="487"/>
      <c r="HU1" s="487"/>
      <c r="HV1" s="487"/>
      <c r="HW1" s="487"/>
      <c r="HX1" s="487"/>
      <c r="HY1" s="487"/>
      <c r="HZ1" s="487"/>
      <c r="IA1" s="487"/>
      <c r="IB1" s="487"/>
      <c r="IC1" s="487"/>
      <c r="ID1" s="487"/>
      <c r="IE1" s="487"/>
      <c r="IF1" s="487"/>
      <c r="IG1" s="487"/>
      <c r="IH1" s="487"/>
      <c r="II1" s="487"/>
      <c r="IJ1" s="487"/>
      <c r="IK1" s="487"/>
      <c r="IL1" s="487"/>
      <c r="IM1" s="487"/>
      <c r="IN1" s="487"/>
      <c r="IO1" s="487"/>
      <c r="IP1" s="487"/>
      <c r="IQ1" s="487"/>
      <c r="IR1" s="487"/>
    </row>
    <row r="2" spans="1:252" s="481" customFormat="1" ht="15.75" x14ac:dyDescent="0.25">
      <c r="A2" s="1484" t="s">
        <v>1727</v>
      </c>
      <c r="B2" s="415"/>
      <c r="C2" s="416"/>
      <c r="D2" s="1061"/>
      <c r="E2" s="1022"/>
      <c r="F2" s="1030"/>
      <c r="G2" s="411"/>
      <c r="H2" s="967"/>
      <c r="J2" s="482"/>
      <c r="K2" s="807"/>
      <c r="L2" s="483"/>
      <c r="M2" s="482"/>
      <c r="N2" s="482"/>
      <c r="O2" s="482"/>
      <c r="P2" s="482"/>
      <c r="Q2" s="482"/>
      <c r="R2" s="482"/>
      <c r="S2" s="485"/>
      <c r="T2" s="485"/>
      <c r="U2" s="485"/>
      <c r="V2" s="485"/>
      <c r="W2" s="485"/>
      <c r="X2" s="485"/>
      <c r="Y2" s="485"/>
      <c r="Z2" s="485"/>
      <c r="AA2" s="485"/>
      <c r="AB2" s="485"/>
      <c r="AC2" s="485"/>
      <c r="AD2" s="485"/>
      <c r="AE2" s="485"/>
      <c r="AF2" s="485"/>
      <c r="AG2" s="485"/>
      <c r="AH2" s="485"/>
      <c r="AI2" s="485"/>
      <c r="AJ2" s="485"/>
      <c r="AK2" s="485"/>
      <c r="AL2" s="485"/>
      <c r="AM2" s="486"/>
      <c r="AN2" s="486"/>
      <c r="AO2" s="486"/>
      <c r="AP2" s="486"/>
      <c r="AQ2" s="486"/>
      <c r="AR2" s="486"/>
      <c r="AS2" s="486"/>
      <c r="AT2" s="486"/>
      <c r="AU2" s="486"/>
      <c r="AV2" s="486"/>
      <c r="AW2" s="486"/>
      <c r="AX2" s="486"/>
      <c r="AY2" s="486"/>
      <c r="AZ2" s="486"/>
      <c r="BA2" s="486"/>
      <c r="BB2" s="486"/>
      <c r="BC2" s="486"/>
      <c r="BD2" s="486"/>
      <c r="BE2" s="486"/>
      <c r="BF2" s="486"/>
      <c r="BG2" s="486"/>
      <c r="BH2" s="486"/>
      <c r="BI2" s="486"/>
      <c r="BJ2" s="486"/>
      <c r="BK2" s="486"/>
      <c r="BL2" s="486"/>
      <c r="BM2" s="486"/>
      <c r="BN2" s="486"/>
      <c r="BO2" s="486"/>
      <c r="BP2" s="486"/>
      <c r="BQ2" s="486"/>
      <c r="BR2" s="486"/>
      <c r="BS2" s="486"/>
      <c r="BT2" s="486"/>
      <c r="BU2" s="486"/>
      <c r="BV2" s="486"/>
      <c r="BW2" s="486"/>
      <c r="BX2" s="486"/>
      <c r="BY2" s="486"/>
      <c r="BZ2" s="486"/>
      <c r="CA2" s="486"/>
      <c r="CB2" s="487"/>
      <c r="CC2" s="487"/>
      <c r="CD2" s="487"/>
      <c r="CE2" s="487"/>
      <c r="CF2" s="487"/>
      <c r="CG2" s="487"/>
      <c r="CH2" s="487"/>
      <c r="CI2" s="487"/>
      <c r="CJ2" s="487"/>
      <c r="CK2" s="487"/>
      <c r="CL2" s="487"/>
      <c r="CM2" s="487"/>
      <c r="CN2" s="487"/>
      <c r="CO2" s="487"/>
      <c r="CP2" s="487"/>
      <c r="CQ2" s="487"/>
      <c r="CR2" s="487"/>
      <c r="CS2" s="487"/>
      <c r="CT2" s="487"/>
      <c r="CU2" s="487"/>
      <c r="CV2" s="487"/>
      <c r="CW2" s="487"/>
      <c r="CX2" s="487"/>
      <c r="CY2" s="487"/>
      <c r="CZ2" s="487"/>
      <c r="DA2" s="487"/>
      <c r="DB2" s="487"/>
      <c r="DC2" s="487"/>
      <c r="DD2" s="487"/>
      <c r="DE2" s="487"/>
      <c r="DF2" s="487"/>
      <c r="DG2" s="487"/>
      <c r="DH2" s="487"/>
      <c r="DI2" s="487"/>
      <c r="DJ2" s="487"/>
      <c r="DK2" s="487"/>
      <c r="DL2" s="487"/>
      <c r="DM2" s="487"/>
      <c r="DN2" s="487"/>
      <c r="DO2" s="487"/>
      <c r="DP2" s="487"/>
      <c r="DQ2" s="487"/>
      <c r="DR2" s="487"/>
      <c r="DS2" s="487"/>
      <c r="DT2" s="487"/>
      <c r="DU2" s="487"/>
      <c r="DV2" s="487"/>
      <c r="DW2" s="487"/>
      <c r="DX2" s="487"/>
      <c r="DY2" s="487"/>
      <c r="DZ2" s="487"/>
      <c r="EA2" s="487"/>
      <c r="EB2" s="487"/>
      <c r="EC2" s="487"/>
      <c r="ED2" s="487"/>
      <c r="EE2" s="487"/>
      <c r="EF2" s="487"/>
      <c r="EG2" s="487"/>
      <c r="EH2" s="487"/>
      <c r="EI2" s="487"/>
      <c r="EJ2" s="487"/>
      <c r="EK2" s="487"/>
      <c r="EL2" s="487"/>
      <c r="EM2" s="487"/>
      <c r="EN2" s="487"/>
      <c r="EO2" s="487"/>
      <c r="EP2" s="487"/>
      <c r="EQ2" s="487"/>
      <c r="ER2" s="487"/>
      <c r="ES2" s="487"/>
      <c r="ET2" s="487"/>
      <c r="EU2" s="487"/>
      <c r="EV2" s="487"/>
      <c r="EW2" s="487"/>
      <c r="EX2" s="487"/>
      <c r="EY2" s="487"/>
      <c r="EZ2" s="487"/>
      <c r="FA2" s="487"/>
      <c r="FB2" s="487"/>
      <c r="FC2" s="487"/>
      <c r="FD2" s="487"/>
      <c r="FE2" s="487"/>
      <c r="FF2" s="487"/>
      <c r="FG2" s="487"/>
      <c r="FH2" s="487"/>
      <c r="FI2" s="487"/>
      <c r="FJ2" s="487"/>
      <c r="FK2" s="487"/>
      <c r="FL2" s="487"/>
      <c r="FM2" s="487"/>
      <c r="FN2" s="487"/>
      <c r="FO2" s="487"/>
      <c r="FP2" s="487"/>
      <c r="FQ2" s="487"/>
      <c r="FR2" s="487"/>
      <c r="FS2" s="487"/>
      <c r="FT2" s="487"/>
      <c r="FU2" s="487"/>
      <c r="FV2" s="487"/>
      <c r="FW2" s="487"/>
      <c r="FX2" s="487"/>
      <c r="FY2" s="487"/>
      <c r="FZ2" s="487"/>
      <c r="GA2" s="487"/>
      <c r="GB2" s="487"/>
      <c r="GC2" s="487"/>
      <c r="GD2" s="487"/>
      <c r="GE2" s="487"/>
      <c r="GF2" s="487"/>
      <c r="GG2" s="487"/>
      <c r="GH2" s="487"/>
      <c r="GI2" s="487"/>
      <c r="GJ2" s="487"/>
      <c r="GK2" s="487"/>
      <c r="GL2" s="487"/>
      <c r="GM2" s="487"/>
      <c r="GN2" s="487"/>
      <c r="GO2" s="487"/>
      <c r="GP2" s="487"/>
      <c r="GQ2" s="487"/>
      <c r="GR2" s="487"/>
      <c r="GS2" s="487"/>
      <c r="GT2" s="487"/>
      <c r="GU2" s="487"/>
      <c r="GV2" s="487"/>
      <c r="GW2" s="487"/>
      <c r="GX2" s="487"/>
      <c r="GY2" s="487"/>
      <c r="GZ2" s="487"/>
      <c r="HA2" s="487"/>
      <c r="HB2" s="487"/>
      <c r="HC2" s="487"/>
      <c r="HD2" s="487"/>
      <c r="HE2" s="487"/>
      <c r="HF2" s="487"/>
      <c r="HG2" s="487"/>
      <c r="HH2" s="487"/>
      <c r="HI2" s="487"/>
      <c r="HJ2" s="487"/>
      <c r="HK2" s="487"/>
      <c r="HL2" s="487"/>
      <c r="HM2" s="487"/>
      <c r="HN2" s="487"/>
      <c r="HO2" s="487"/>
      <c r="HP2" s="487"/>
      <c r="HQ2" s="487"/>
      <c r="HR2" s="487"/>
      <c r="HS2" s="487"/>
      <c r="HT2" s="487"/>
      <c r="HU2" s="487"/>
      <c r="HV2" s="487"/>
      <c r="HW2" s="487"/>
      <c r="HX2" s="487"/>
      <c r="HY2" s="487"/>
      <c r="HZ2" s="487"/>
      <c r="IA2" s="487"/>
      <c r="IB2" s="487"/>
      <c r="IC2" s="487"/>
      <c r="ID2" s="487"/>
      <c r="IE2" s="487"/>
      <c r="IF2" s="487"/>
      <c r="IG2" s="487"/>
      <c r="IH2" s="487"/>
      <c r="II2" s="487"/>
      <c r="IJ2" s="487"/>
      <c r="IK2" s="487"/>
      <c r="IL2" s="487"/>
      <c r="IM2" s="487"/>
      <c r="IN2" s="487"/>
      <c r="IO2" s="487"/>
      <c r="IP2" s="487"/>
      <c r="IQ2" s="487"/>
      <c r="IR2" s="487"/>
    </row>
    <row r="3" spans="1:252" s="481" customFormat="1" ht="15.75" x14ac:dyDescent="0.25">
      <c r="A3" s="1100" t="s">
        <v>2276</v>
      </c>
      <c r="B3" s="415"/>
      <c r="C3" s="416"/>
      <c r="D3" s="1061"/>
      <c r="E3" s="1022"/>
      <c r="F3" s="1030"/>
      <c r="G3" s="1119"/>
      <c r="H3" s="967"/>
      <c r="J3" s="482"/>
      <c r="K3" s="807"/>
      <c r="L3" s="483"/>
      <c r="M3" s="482"/>
      <c r="N3" s="482"/>
      <c r="O3" s="482"/>
      <c r="P3" s="482"/>
      <c r="Q3" s="482"/>
      <c r="R3" s="482"/>
      <c r="S3" s="485"/>
      <c r="T3" s="485"/>
      <c r="U3" s="485"/>
      <c r="V3" s="485"/>
      <c r="W3" s="485"/>
      <c r="X3" s="485"/>
      <c r="Y3" s="485"/>
      <c r="Z3" s="485"/>
      <c r="AA3" s="485"/>
      <c r="AB3" s="485"/>
      <c r="AC3" s="485"/>
      <c r="AD3" s="485"/>
      <c r="AE3" s="485"/>
      <c r="AF3" s="485"/>
      <c r="AG3" s="485"/>
      <c r="AH3" s="485"/>
      <c r="AI3" s="485"/>
      <c r="AJ3" s="485"/>
      <c r="AK3" s="485"/>
      <c r="AL3" s="485"/>
      <c r="AM3" s="486"/>
      <c r="AN3" s="486"/>
      <c r="AO3" s="486"/>
      <c r="AP3" s="486"/>
      <c r="AQ3" s="486"/>
      <c r="AR3" s="486"/>
      <c r="AS3" s="486"/>
      <c r="AT3" s="486"/>
      <c r="AU3" s="486"/>
      <c r="AV3" s="486"/>
      <c r="AW3" s="486"/>
      <c r="AX3" s="486"/>
      <c r="AY3" s="486"/>
      <c r="AZ3" s="486"/>
      <c r="BA3" s="486"/>
      <c r="BB3" s="486"/>
      <c r="BC3" s="486"/>
      <c r="BD3" s="486"/>
      <c r="BE3" s="486"/>
      <c r="BF3" s="486"/>
      <c r="BG3" s="486"/>
      <c r="BH3" s="486"/>
      <c r="BI3" s="486"/>
      <c r="BJ3" s="486"/>
      <c r="BK3" s="486"/>
      <c r="BL3" s="486"/>
      <c r="BM3" s="486"/>
      <c r="BN3" s="486"/>
      <c r="BO3" s="486"/>
      <c r="BP3" s="486"/>
      <c r="BQ3" s="486"/>
      <c r="BR3" s="486"/>
      <c r="BS3" s="486"/>
      <c r="BT3" s="486"/>
      <c r="BU3" s="486"/>
      <c r="BV3" s="486"/>
      <c r="BW3" s="486"/>
      <c r="BX3" s="486"/>
      <c r="BY3" s="486"/>
      <c r="BZ3" s="486"/>
      <c r="CA3" s="486"/>
      <c r="CB3" s="487"/>
      <c r="CC3" s="487"/>
      <c r="CD3" s="487"/>
      <c r="CE3" s="487"/>
      <c r="CF3" s="487"/>
      <c r="CG3" s="487"/>
      <c r="CH3" s="487"/>
      <c r="CI3" s="487"/>
      <c r="CJ3" s="487"/>
      <c r="CK3" s="487"/>
      <c r="CL3" s="487"/>
      <c r="CM3" s="487"/>
      <c r="CN3" s="487"/>
      <c r="CO3" s="487"/>
      <c r="CP3" s="487"/>
      <c r="CQ3" s="487"/>
      <c r="CR3" s="487"/>
      <c r="CS3" s="487"/>
      <c r="CT3" s="487"/>
      <c r="CU3" s="487"/>
      <c r="CV3" s="487"/>
      <c r="CW3" s="487"/>
      <c r="CX3" s="487"/>
      <c r="CY3" s="487"/>
      <c r="CZ3" s="487"/>
      <c r="DA3" s="487"/>
      <c r="DB3" s="487"/>
      <c r="DC3" s="487"/>
      <c r="DD3" s="487"/>
      <c r="DE3" s="487"/>
      <c r="DF3" s="487"/>
      <c r="DG3" s="487"/>
      <c r="DH3" s="487"/>
      <c r="DI3" s="487"/>
      <c r="DJ3" s="487"/>
      <c r="DK3" s="487"/>
      <c r="DL3" s="487"/>
      <c r="DM3" s="487"/>
      <c r="DN3" s="487"/>
      <c r="DO3" s="487"/>
      <c r="DP3" s="487"/>
      <c r="DQ3" s="487"/>
      <c r="DR3" s="487"/>
      <c r="DS3" s="487"/>
      <c r="DT3" s="487"/>
      <c r="DU3" s="487"/>
      <c r="DV3" s="487"/>
      <c r="DW3" s="487"/>
      <c r="DX3" s="487"/>
      <c r="DY3" s="487"/>
      <c r="DZ3" s="487"/>
      <c r="EA3" s="487"/>
      <c r="EB3" s="487"/>
      <c r="EC3" s="487"/>
      <c r="ED3" s="487"/>
      <c r="EE3" s="487"/>
      <c r="EF3" s="487"/>
      <c r="EG3" s="487"/>
      <c r="EH3" s="487"/>
      <c r="EI3" s="487"/>
      <c r="EJ3" s="487"/>
      <c r="EK3" s="487"/>
      <c r="EL3" s="487"/>
      <c r="EM3" s="487"/>
      <c r="EN3" s="487"/>
      <c r="EO3" s="487"/>
      <c r="EP3" s="487"/>
      <c r="EQ3" s="487"/>
      <c r="ER3" s="487"/>
      <c r="ES3" s="487"/>
      <c r="ET3" s="487"/>
      <c r="EU3" s="487"/>
      <c r="EV3" s="487"/>
      <c r="EW3" s="487"/>
      <c r="EX3" s="487"/>
      <c r="EY3" s="487"/>
      <c r="EZ3" s="487"/>
      <c r="FA3" s="487"/>
      <c r="FB3" s="487"/>
      <c r="FC3" s="487"/>
      <c r="FD3" s="487"/>
      <c r="FE3" s="487"/>
      <c r="FF3" s="487"/>
      <c r="FG3" s="487"/>
      <c r="FH3" s="487"/>
      <c r="FI3" s="487"/>
      <c r="FJ3" s="487"/>
      <c r="FK3" s="487"/>
      <c r="FL3" s="487"/>
      <c r="FM3" s="487"/>
      <c r="FN3" s="487"/>
      <c r="FO3" s="487"/>
      <c r="FP3" s="487"/>
      <c r="FQ3" s="487"/>
      <c r="FR3" s="487"/>
      <c r="FS3" s="487"/>
      <c r="FT3" s="487"/>
      <c r="FU3" s="487"/>
      <c r="FV3" s="487"/>
      <c r="FW3" s="487"/>
      <c r="FX3" s="487"/>
      <c r="FY3" s="487"/>
      <c r="FZ3" s="487"/>
      <c r="GA3" s="487"/>
      <c r="GB3" s="487"/>
      <c r="GC3" s="487"/>
      <c r="GD3" s="487"/>
      <c r="GE3" s="487"/>
      <c r="GF3" s="487"/>
      <c r="GG3" s="487"/>
      <c r="GH3" s="487"/>
      <c r="GI3" s="487"/>
      <c r="GJ3" s="487"/>
      <c r="GK3" s="487"/>
      <c r="GL3" s="487"/>
      <c r="GM3" s="487"/>
      <c r="GN3" s="487"/>
      <c r="GO3" s="487"/>
      <c r="GP3" s="487"/>
      <c r="GQ3" s="487"/>
      <c r="GR3" s="487"/>
      <c r="GS3" s="487"/>
      <c r="GT3" s="487"/>
      <c r="GU3" s="487"/>
      <c r="GV3" s="487"/>
      <c r="GW3" s="487"/>
      <c r="GX3" s="487"/>
      <c r="GY3" s="487"/>
      <c r="GZ3" s="487"/>
      <c r="HA3" s="487"/>
      <c r="HB3" s="487"/>
      <c r="HC3" s="487"/>
      <c r="HD3" s="487"/>
      <c r="HE3" s="487"/>
      <c r="HF3" s="487"/>
      <c r="HG3" s="487"/>
      <c r="HH3" s="487"/>
      <c r="HI3" s="487"/>
      <c r="HJ3" s="487"/>
      <c r="HK3" s="487"/>
      <c r="HL3" s="487"/>
      <c r="HM3" s="487"/>
      <c r="HN3" s="487"/>
      <c r="HO3" s="487"/>
      <c r="HP3" s="487"/>
      <c r="HQ3" s="487"/>
      <c r="HR3" s="487"/>
      <c r="HS3" s="487"/>
      <c r="HT3" s="487"/>
      <c r="HU3" s="487"/>
      <c r="HV3" s="487"/>
      <c r="HW3" s="487"/>
      <c r="HX3" s="487"/>
      <c r="HY3" s="487"/>
      <c r="HZ3" s="487"/>
      <c r="IA3" s="487"/>
      <c r="IB3" s="487"/>
      <c r="IC3" s="487"/>
      <c r="ID3" s="487"/>
      <c r="IE3" s="487"/>
      <c r="IF3" s="487"/>
      <c r="IG3" s="487"/>
      <c r="IH3" s="487"/>
      <c r="II3" s="487"/>
      <c r="IJ3" s="487"/>
      <c r="IK3" s="487"/>
      <c r="IL3" s="487"/>
      <c r="IM3" s="487"/>
      <c r="IN3" s="487"/>
      <c r="IO3" s="487"/>
      <c r="IP3" s="487"/>
      <c r="IQ3" s="487"/>
      <c r="IR3" s="487"/>
    </row>
    <row r="4" spans="1:252" s="481" customFormat="1" ht="15.75" x14ac:dyDescent="0.25">
      <c r="A4" s="1089"/>
      <c r="B4" s="415"/>
      <c r="C4" s="416"/>
      <c r="D4" s="1061"/>
      <c r="E4" s="1022"/>
      <c r="F4" s="1030"/>
      <c r="G4" s="1119"/>
      <c r="H4" s="967"/>
      <c r="J4" s="482"/>
      <c r="K4" s="807"/>
      <c r="L4" s="483"/>
      <c r="M4" s="482"/>
      <c r="N4" s="482"/>
      <c r="O4" s="482"/>
      <c r="P4" s="482"/>
      <c r="Q4" s="482"/>
      <c r="R4" s="482"/>
      <c r="S4" s="485"/>
      <c r="T4" s="485"/>
      <c r="U4" s="485"/>
      <c r="V4" s="485"/>
      <c r="W4" s="485"/>
      <c r="X4" s="485"/>
      <c r="Y4" s="485"/>
      <c r="Z4" s="485"/>
      <c r="AA4" s="485"/>
      <c r="AB4" s="485"/>
      <c r="AC4" s="485"/>
      <c r="AD4" s="485"/>
      <c r="AE4" s="485"/>
      <c r="AF4" s="485"/>
      <c r="AG4" s="485"/>
      <c r="AH4" s="485"/>
      <c r="AI4" s="485"/>
      <c r="AJ4" s="485"/>
      <c r="AK4" s="485"/>
      <c r="AL4" s="485"/>
      <c r="AM4" s="486"/>
      <c r="AN4" s="486"/>
      <c r="AO4" s="486"/>
      <c r="AP4" s="486"/>
      <c r="AQ4" s="486"/>
      <c r="AR4" s="486"/>
      <c r="AS4" s="486"/>
      <c r="AT4" s="486"/>
      <c r="AU4" s="486"/>
      <c r="AV4" s="486"/>
      <c r="AW4" s="486"/>
      <c r="AX4" s="486"/>
      <c r="AY4" s="486"/>
      <c r="AZ4" s="486"/>
      <c r="BA4" s="486"/>
      <c r="BB4" s="486"/>
      <c r="BC4" s="486"/>
      <c r="BD4" s="486"/>
      <c r="BE4" s="486"/>
      <c r="BF4" s="486"/>
      <c r="BG4" s="486"/>
      <c r="BH4" s="486"/>
      <c r="BI4" s="486"/>
      <c r="BJ4" s="486"/>
      <c r="BK4" s="486"/>
      <c r="BL4" s="486"/>
      <c r="BM4" s="486"/>
      <c r="BN4" s="486"/>
      <c r="BO4" s="486"/>
      <c r="BP4" s="486"/>
      <c r="BQ4" s="486"/>
      <c r="BR4" s="486"/>
      <c r="BS4" s="486"/>
      <c r="BT4" s="486"/>
      <c r="BU4" s="486"/>
      <c r="BV4" s="486"/>
      <c r="BW4" s="486"/>
      <c r="BX4" s="486"/>
      <c r="BY4" s="486"/>
      <c r="BZ4" s="486"/>
      <c r="CA4" s="486"/>
      <c r="CB4" s="487"/>
      <c r="CC4" s="487"/>
      <c r="CD4" s="487"/>
      <c r="CE4" s="487"/>
      <c r="CF4" s="487"/>
      <c r="CG4" s="487"/>
      <c r="CH4" s="487"/>
      <c r="CI4" s="487"/>
      <c r="CJ4" s="487"/>
      <c r="CK4" s="487"/>
      <c r="CL4" s="487"/>
      <c r="CM4" s="487"/>
      <c r="CN4" s="487"/>
      <c r="CO4" s="487"/>
      <c r="CP4" s="487"/>
      <c r="CQ4" s="487"/>
      <c r="CR4" s="487"/>
      <c r="CS4" s="487"/>
      <c r="CT4" s="487"/>
      <c r="CU4" s="487"/>
      <c r="CV4" s="487"/>
      <c r="CW4" s="487"/>
      <c r="CX4" s="487"/>
      <c r="CY4" s="487"/>
      <c r="CZ4" s="487"/>
      <c r="DA4" s="487"/>
      <c r="DB4" s="487"/>
      <c r="DC4" s="487"/>
      <c r="DD4" s="487"/>
      <c r="DE4" s="487"/>
      <c r="DF4" s="487"/>
      <c r="DG4" s="487"/>
      <c r="DH4" s="487"/>
      <c r="DI4" s="487"/>
      <c r="DJ4" s="487"/>
      <c r="DK4" s="487"/>
      <c r="DL4" s="487"/>
      <c r="DM4" s="487"/>
      <c r="DN4" s="487"/>
      <c r="DO4" s="487"/>
      <c r="DP4" s="487"/>
      <c r="DQ4" s="487"/>
      <c r="DR4" s="487"/>
      <c r="DS4" s="487"/>
      <c r="DT4" s="487"/>
      <c r="DU4" s="487"/>
      <c r="DV4" s="487"/>
      <c r="DW4" s="487"/>
      <c r="DX4" s="487"/>
      <c r="DY4" s="487"/>
      <c r="DZ4" s="487"/>
      <c r="EA4" s="487"/>
      <c r="EB4" s="487"/>
      <c r="EC4" s="487"/>
      <c r="ED4" s="487"/>
      <c r="EE4" s="487"/>
      <c r="EF4" s="487"/>
      <c r="EG4" s="487"/>
      <c r="EH4" s="487"/>
      <c r="EI4" s="487"/>
      <c r="EJ4" s="487"/>
      <c r="EK4" s="487"/>
      <c r="EL4" s="487"/>
      <c r="EM4" s="487"/>
      <c r="EN4" s="487"/>
      <c r="EO4" s="487"/>
      <c r="EP4" s="487"/>
      <c r="EQ4" s="487"/>
      <c r="ER4" s="487"/>
      <c r="ES4" s="487"/>
      <c r="ET4" s="487"/>
      <c r="EU4" s="487"/>
      <c r="EV4" s="487"/>
      <c r="EW4" s="487"/>
      <c r="EX4" s="487"/>
      <c r="EY4" s="487"/>
      <c r="EZ4" s="487"/>
      <c r="FA4" s="487"/>
      <c r="FB4" s="487"/>
      <c r="FC4" s="487"/>
      <c r="FD4" s="487"/>
      <c r="FE4" s="487"/>
      <c r="FF4" s="487"/>
      <c r="FG4" s="487"/>
      <c r="FH4" s="487"/>
      <c r="FI4" s="487"/>
      <c r="FJ4" s="487"/>
      <c r="FK4" s="487"/>
      <c r="FL4" s="487"/>
      <c r="FM4" s="487"/>
      <c r="FN4" s="487"/>
      <c r="FO4" s="487"/>
      <c r="FP4" s="487"/>
      <c r="FQ4" s="487"/>
      <c r="FR4" s="487"/>
      <c r="FS4" s="487"/>
      <c r="FT4" s="487"/>
      <c r="FU4" s="487"/>
      <c r="FV4" s="487"/>
      <c r="FW4" s="487"/>
      <c r="FX4" s="487"/>
      <c r="FY4" s="487"/>
      <c r="FZ4" s="487"/>
      <c r="GA4" s="487"/>
      <c r="GB4" s="487"/>
      <c r="GC4" s="487"/>
      <c r="GD4" s="487"/>
      <c r="GE4" s="487"/>
      <c r="GF4" s="487"/>
      <c r="GG4" s="487"/>
      <c r="GH4" s="487"/>
      <c r="GI4" s="487"/>
      <c r="GJ4" s="487"/>
      <c r="GK4" s="487"/>
      <c r="GL4" s="487"/>
      <c r="GM4" s="487"/>
      <c r="GN4" s="487"/>
      <c r="GO4" s="487"/>
      <c r="GP4" s="487"/>
      <c r="GQ4" s="487"/>
      <c r="GR4" s="487"/>
      <c r="GS4" s="487"/>
      <c r="GT4" s="487"/>
      <c r="GU4" s="487"/>
      <c r="GV4" s="487"/>
      <c r="GW4" s="487"/>
      <c r="GX4" s="487"/>
      <c r="GY4" s="487"/>
      <c r="GZ4" s="487"/>
      <c r="HA4" s="487"/>
      <c r="HB4" s="487"/>
      <c r="HC4" s="487"/>
      <c r="HD4" s="487"/>
      <c r="HE4" s="487"/>
      <c r="HF4" s="487"/>
      <c r="HG4" s="487"/>
      <c r="HH4" s="487"/>
      <c r="HI4" s="487"/>
      <c r="HJ4" s="487"/>
      <c r="HK4" s="487"/>
      <c r="HL4" s="487"/>
      <c r="HM4" s="487"/>
      <c r="HN4" s="487"/>
      <c r="HO4" s="487"/>
      <c r="HP4" s="487"/>
      <c r="HQ4" s="487"/>
      <c r="HR4" s="487"/>
      <c r="HS4" s="487"/>
      <c r="HT4" s="487"/>
      <c r="HU4" s="487"/>
      <c r="HV4" s="487"/>
      <c r="HW4" s="487"/>
      <c r="HX4" s="487"/>
      <c r="HY4" s="487"/>
      <c r="HZ4" s="487"/>
      <c r="IA4" s="487"/>
      <c r="IB4" s="487"/>
      <c r="IC4" s="487"/>
      <c r="ID4" s="487"/>
      <c r="IE4" s="487"/>
      <c r="IF4" s="487"/>
      <c r="IG4" s="487"/>
      <c r="IH4" s="487"/>
      <c r="II4" s="487"/>
      <c r="IJ4" s="487"/>
      <c r="IK4" s="487"/>
      <c r="IL4" s="487"/>
      <c r="IM4" s="487"/>
      <c r="IN4" s="487"/>
      <c r="IO4" s="487"/>
      <c r="IP4" s="487"/>
      <c r="IQ4" s="487"/>
      <c r="IR4" s="487"/>
    </row>
    <row r="5" spans="1:252" s="422" customFormat="1" x14ac:dyDescent="0.25">
      <c r="A5" s="1090"/>
      <c r="B5" s="767" t="s">
        <v>0</v>
      </c>
      <c r="C5" s="769" t="s">
        <v>174</v>
      </c>
      <c r="D5" s="771"/>
      <c r="E5" s="768"/>
      <c r="F5" s="770"/>
      <c r="G5" s="771" t="s">
        <v>175</v>
      </c>
      <c r="K5" s="419"/>
    </row>
    <row r="6" spans="1:252" s="422" customFormat="1" x14ac:dyDescent="0.25">
      <c r="A6" s="1090"/>
      <c r="B6" s="772"/>
      <c r="C6" s="773"/>
      <c r="D6" s="1081"/>
      <c r="E6" s="768"/>
      <c r="F6" s="770"/>
      <c r="G6" s="775"/>
      <c r="K6" s="419"/>
    </row>
    <row r="7" spans="1:252" s="422" customFormat="1" x14ac:dyDescent="0.25">
      <c r="A7" s="1090"/>
      <c r="B7" s="776" t="s">
        <v>176</v>
      </c>
      <c r="C7" s="777" t="s">
        <v>7</v>
      </c>
      <c r="D7" s="1081"/>
      <c r="E7" s="768"/>
      <c r="F7" s="770"/>
      <c r="G7" s="770">
        <f>G43</f>
        <v>0</v>
      </c>
      <c r="K7" s="419"/>
    </row>
    <row r="8" spans="1:252" s="422" customFormat="1" x14ac:dyDescent="0.25">
      <c r="A8" s="1090"/>
      <c r="B8" s="776" t="s">
        <v>39</v>
      </c>
      <c r="C8" s="777" t="s">
        <v>40</v>
      </c>
      <c r="D8" s="1081"/>
      <c r="E8" s="768"/>
      <c r="F8" s="770"/>
      <c r="G8" s="775">
        <f>G63</f>
        <v>0</v>
      </c>
      <c r="K8" s="419"/>
    </row>
    <row r="9" spans="1:252" s="422" customFormat="1" x14ac:dyDescent="0.25">
      <c r="A9" s="1090"/>
      <c r="B9" s="776" t="s">
        <v>72</v>
      </c>
      <c r="C9" s="777" t="s">
        <v>265</v>
      </c>
      <c r="D9" s="1081"/>
      <c r="E9" s="768"/>
      <c r="F9" s="770"/>
      <c r="G9" s="775">
        <f>G93</f>
        <v>0</v>
      </c>
      <c r="K9" s="419"/>
    </row>
    <row r="10" spans="1:252" s="422" customFormat="1" x14ac:dyDescent="0.25">
      <c r="A10" s="1090"/>
      <c r="B10" s="776" t="s">
        <v>100</v>
      </c>
      <c r="C10" s="777" t="s">
        <v>73</v>
      </c>
      <c r="D10" s="1081"/>
      <c r="E10" s="768"/>
      <c r="F10" s="770"/>
      <c r="G10" s="775">
        <f>G105</f>
        <v>0</v>
      </c>
      <c r="K10" s="419"/>
    </row>
    <row r="11" spans="1:252" s="422" customFormat="1" ht="15.75" thickBot="1" x14ac:dyDescent="0.3">
      <c r="A11" s="1092"/>
      <c r="B11" s="783">
        <v>5</v>
      </c>
      <c r="C11" s="1118" t="s">
        <v>168</v>
      </c>
      <c r="D11" s="1082"/>
      <c r="E11" s="784"/>
      <c r="F11" s="785"/>
      <c r="G11" s="785">
        <f>G122</f>
        <v>1080</v>
      </c>
      <c r="H11" s="419"/>
      <c r="K11" s="419"/>
    </row>
    <row r="12" spans="1:252" s="422" customFormat="1" x14ac:dyDescent="0.25">
      <c r="A12" s="1091"/>
      <c r="B12" s="778" t="s">
        <v>178</v>
      </c>
      <c r="C12" s="779"/>
      <c r="D12" s="1081"/>
      <c r="E12" s="774"/>
      <c r="F12" s="770"/>
      <c r="G12" s="780">
        <f>SUM(G7:G11)</f>
        <v>1080</v>
      </c>
      <c r="K12" s="419"/>
    </row>
    <row r="13" spans="1:252" s="422" customFormat="1" ht="15.75" thickBot="1" x14ac:dyDescent="0.3">
      <c r="A13" s="1092"/>
      <c r="B13" s="787" t="s">
        <v>179</v>
      </c>
      <c r="C13" s="788"/>
      <c r="D13" s="1083"/>
      <c r="E13" s="789"/>
      <c r="F13" s="790"/>
      <c r="G13" s="790">
        <f>ROUND(G12*0.22,2)</f>
        <v>237.6</v>
      </c>
      <c r="K13" s="419"/>
    </row>
    <row r="14" spans="1:252" s="422" customFormat="1" x14ac:dyDescent="0.25">
      <c r="A14" s="1090"/>
      <c r="B14" s="781" t="s">
        <v>180</v>
      </c>
      <c r="C14" s="762"/>
      <c r="D14" s="1084"/>
      <c r="E14" s="761"/>
      <c r="F14" s="763"/>
      <c r="G14" s="763">
        <f>+G13+G12</f>
        <v>1317.6</v>
      </c>
      <c r="K14" s="419"/>
    </row>
    <row r="17" spans="1:252" s="481" customFormat="1" ht="15.75" x14ac:dyDescent="0.25">
      <c r="A17" s="1100" t="s">
        <v>2276</v>
      </c>
      <c r="B17" s="415"/>
      <c r="C17" s="416"/>
      <c r="D17" s="1061"/>
      <c r="E17" s="1022"/>
      <c r="F17" s="1030"/>
      <c r="G17" s="1119"/>
      <c r="H17" s="967"/>
      <c r="J17" s="482"/>
      <c r="K17" s="807"/>
      <c r="L17" s="483"/>
      <c r="M17" s="482"/>
      <c r="N17" s="482"/>
      <c r="O17" s="482"/>
      <c r="P17" s="482"/>
      <c r="Q17" s="482"/>
      <c r="R17" s="482"/>
      <c r="S17" s="485"/>
      <c r="T17" s="485"/>
      <c r="U17" s="485"/>
      <c r="V17" s="485"/>
      <c r="W17" s="485"/>
      <c r="X17" s="485"/>
      <c r="Y17" s="485"/>
      <c r="Z17" s="485"/>
      <c r="AA17" s="485"/>
      <c r="AB17" s="485"/>
      <c r="AC17" s="485"/>
      <c r="AD17" s="485"/>
      <c r="AE17" s="485"/>
      <c r="AF17" s="485"/>
      <c r="AG17" s="485"/>
      <c r="AH17" s="485"/>
      <c r="AI17" s="485"/>
      <c r="AJ17" s="485"/>
      <c r="AK17" s="485"/>
      <c r="AL17" s="485"/>
      <c r="AM17" s="486"/>
      <c r="AN17" s="486"/>
      <c r="AO17" s="486"/>
      <c r="AP17" s="486"/>
      <c r="AQ17" s="486"/>
      <c r="AR17" s="486"/>
      <c r="AS17" s="486"/>
      <c r="AT17" s="486"/>
      <c r="AU17" s="486"/>
      <c r="AV17" s="486"/>
      <c r="AW17" s="486"/>
      <c r="AX17" s="486"/>
      <c r="AY17" s="486"/>
      <c r="AZ17" s="486"/>
      <c r="BA17" s="486"/>
      <c r="BB17" s="486"/>
      <c r="BC17" s="486"/>
      <c r="BD17" s="486"/>
      <c r="BE17" s="486"/>
      <c r="BF17" s="486"/>
      <c r="BG17" s="486"/>
      <c r="BH17" s="486"/>
      <c r="BI17" s="486"/>
      <c r="BJ17" s="486"/>
      <c r="BK17" s="486"/>
      <c r="BL17" s="486"/>
      <c r="BM17" s="486"/>
      <c r="BN17" s="486"/>
      <c r="BO17" s="486"/>
      <c r="BP17" s="486"/>
      <c r="BQ17" s="486"/>
      <c r="BR17" s="486"/>
      <c r="BS17" s="486"/>
      <c r="BT17" s="486"/>
      <c r="BU17" s="486"/>
      <c r="BV17" s="486"/>
      <c r="BW17" s="486"/>
      <c r="BX17" s="486"/>
      <c r="BY17" s="486"/>
      <c r="BZ17" s="486"/>
      <c r="CA17" s="486"/>
      <c r="CB17" s="487"/>
      <c r="CC17" s="487"/>
      <c r="CD17" s="487"/>
      <c r="CE17" s="487"/>
      <c r="CF17" s="487"/>
      <c r="CG17" s="487"/>
      <c r="CH17" s="487"/>
      <c r="CI17" s="487"/>
      <c r="CJ17" s="487"/>
      <c r="CK17" s="487"/>
      <c r="CL17" s="487"/>
      <c r="CM17" s="487"/>
      <c r="CN17" s="487"/>
      <c r="CO17" s="487"/>
      <c r="CP17" s="487"/>
      <c r="CQ17" s="487"/>
      <c r="CR17" s="487"/>
      <c r="CS17" s="487"/>
      <c r="CT17" s="487"/>
      <c r="CU17" s="487"/>
      <c r="CV17" s="487"/>
      <c r="CW17" s="487"/>
      <c r="CX17" s="487"/>
      <c r="CY17" s="487"/>
      <c r="CZ17" s="487"/>
      <c r="DA17" s="487"/>
      <c r="DB17" s="487"/>
      <c r="DC17" s="487"/>
      <c r="DD17" s="487"/>
      <c r="DE17" s="487"/>
      <c r="DF17" s="487"/>
      <c r="DG17" s="487"/>
      <c r="DH17" s="487"/>
      <c r="DI17" s="487"/>
      <c r="DJ17" s="487"/>
      <c r="DK17" s="487"/>
      <c r="DL17" s="487"/>
      <c r="DM17" s="487"/>
      <c r="DN17" s="487"/>
      <c r="DO17" s="487"/>
      <c r="DP17" s="487"/>
      <c r="DQ17" s="487"/>
      <c r="DR17" s="487"/>
      <c r="DS17" s="487"/>
      <c r="DT17" s="487"/>
      <c r="DU17" s="487"/>
      <c r="DV17" s="487"/>
      <c r="DW17" s="487"/>
      <c r="DX17" s="487"/>
      <c r="DY17" s="487"/>
      <c r="DZ17" s="487"/>
      <c r="EA17" s="487"/>
      <c r="EB17" s="487"/>
      <c r="EC17" s="487"/>
      <c r="ED17" s="487"/>
      <c r="EE17" s="487"/>
      <c r="EF17" s="487"/>
      <c r="EG17" s="487"/>
      <c r="EH17" s="487"/>
      <c r="EI17" s="487"/>
      <c r="EJ17" s="487"/>
      <c r="EK17" s="487"/>
      <c r="EL17" s="487"/>
      <c r="EM17" s="487"/>
      <c r="EN17" s="487"/>
      <c r="EO17" s="487"/>
      <c r="EP17" s="487"/>
      <c r="EQ17" s="487"/>
      <c r="ER17" s="487"/>
      <c r="ES17" s="487"/>
      <c r="ET17" s="487"/>
      <c r="EU17" s="487"/>
      <c r="EV17" s="487"/>
      <c r="EW17" s="487"/>
      <c r="EX17" s="487"/>
      <c r="EY17" s="487"/>
      <c r="EZ17" s="487"/>
      <c r="FA17" s="487"/>
      <c r="FB17" s="487"/>
      <c r="FC17" s="487"/>
      <c r="FD17" s="487"/>
      <c r="FE17" s="487"/>
      <c r="FF17" s="487"/>
      <c r="FG17" s="487"/>
      <c r="FH17" s="487"/>
      <c r="FI17" s="487"/>
      <c r="FJ17" s="487"/>
      <c r="FK17" s="487"/>
      <c r="FL17" s="487"/>
      <c r="FM17" s="487"/>
      <c r="FN17" s="487"/>
      <c r="FO17" s="487"/>
      <c r="FP17" s="487"/>
      <c r="FQ17" s="487"/>
      <c r="FR17" s="487"/>
      <c r="FS17" s="487"/>
      <c r="FT17" s="487"/>
      <c r="FU17" s="487"/>
      <c r="FV17" s="487"/>
      <c r="FW17" s="487"/>
      <c r="FX17" s="487"/>
      <c r="FY17" s="487"/>
      <c r="FZ17" s="487"/>
      <c r="GA17" s="487"/>
      <c r="GB17" s="487"/>
      <c r="GC17" s="487"/>
      <c r="GD17" s="487"/>
      <c r="GE17" s="487"/>
      <c r="GF17" s="487"/>
      <c r="GG17" s="487"/>
      <c r="GH17" s="487"/>
      <c r="GI17" s="487"/>
      <c r="GJ17" s="487"/>
      <c r="GK17" s="487"/>
      <c r="GL17" s="487"/>
      <c r="GM17" s="487"/>
      <c r="GN17" s="487"/>
      <c r="GO17" s="487"/>
      <c r="GP17" s="487"/>
      <c r="GQ17" s="487"/>
      <c r="GR17" s="487"/>
      <c r="GS17" s="487"/>
      <c r="GT17" s="487"/>
      <c r="GU17" s="487"/>
      <c r="GV17" s="487"/>
      <c r="GW17" s="487"/>
      <c r="GX17" s="487"/>
      <c r="GY17" s="487"/>
      <c r="GZ17" s="487"/>
      <c r="HA17" s="487"/>
      <c r="HB17" s="487"/>
      <c r="HC17" s="487"/>
      <c r="HD17" s="487"/>
      <c r="HE17" s="487"/>
      <c r="HF17" s="487"/>
      <c r="HG17" s="487"/>
      <c r="HH17" s="487"/>
      <c r="HI17" s="487"/>
      <c r="HJ17" s="487"/>
      <c r="HK17" s="487"/>
      <c r="HL17" s="487"/>
      <c r="HM17" s="487"/>
      <c r="HN17" s="487"/>
      <c r="HO17" s="487"/>
      <c r="HP17" s="487"/>
      <c r="HQ17" s="487"/>
      <c r="HR17" s="487"/>
      <c r="HS17" s="487"/>
      <c r="HT17" s="487"/>
      <c r="HU17" s="487"/>
      <c r="HV17" s="487"/>
      <c r="HW17" s="487"/>
      <c r="HX17" s="487"/>
      <c r="HY17" s="487"/>
      <c r="HZ17" s="487"/>
      <c r="IA17" s="487"/>
      <c r="IB17" s="487"/>
      <c r="IC17" s="487"/>
      <c r="ID17" s="487"/>
      <c r="IE17" s="487"/>
      <c r="IF17" s="487"/>
      <c r="IG17" s="487"/>
      <c r="IH17" s="487"/>
      <c r="II17" s="487"/>
      <c r="IJ17" s="487"/>
      <c r="IK17" s="487"/>
      <c r="IL17" s="487"/>
      <c r="IM17" s="487"/>
      <c r="IN17" s="487"/>
      <c r="IO17" s="487"/>
      <c r="IP17" s="487"/>
      <c r="IQ17" s="487"/>
      <c r="IR17" s="487"/>
    </row>
    <row r="18" spans="1:252" s="493" customFormat="1" ht="15.75" x14ac:dyDescent="0.2">
      <c r="A18" s="1093" t="s">
        <v>295</v>
      </c>
      <c r="B18" s="489"/>
      <c r="C18" s="490" t="s">
        <v>296</v>
      </c>
      <c r="D18" s="1067" t="s">
        <v>297</v>
      </c>
      <c r="E18" s="1023" t="s">
        <v>298</v>
      </c>
      <c r="F18" s="1031" t="s">
        <v>299</v>
      </c>
      <c r="G18" s="1120" t="s">
        <v>300</v>
      </c>
      <c r="H18" s="968"/>
      <c r="J18" s="494"/>
      <c r="K18" s="1004"/>
      <c r="L18" s="483"/>
      <c r="M18" s="494"/>
      <c r="N18" s="494"/>
      <c r="O18" s="494"/>
      <c r="P18" s="494"/>
      <c r="Q18" s="494"/>
      <c r="R18" s="494"/>
      <c r="S18" s="492"/>
      <c r="T18" s="492"/>
      <c r="U18" s="492"/>
      <c r="V18" s="492"/>
      <c r="W18" s="492"/>
      <c r="X18" s="492"/>
      <c r="Y18" s="492"/>
      <c r="Z18" s="492"/>
      <c r="AA18" s="492"/>
      <c r="AB18" s="492"/>
      <c r="AC18" s="492"/>
      <c r="AD18" s="492"/>
      <c r="AE18" s="492"/>
      <c r="AF18" s="492"/>
      <c r="AG18" s="492"/>
      <c r="AH18" s="492"/>
      <c r="AI18" s="492"/>
      <c r="AJ18" s="492"/>
      <c r="AK18" s="492"/>
      <c r="AL18" s="492"/>
      <c r="AM18" s="496"/>
      <c r="AN18" s="496"/>
      <c r="AO18" s="496"/>
      <c r="AP18" s="496"/>
      <c r="AQ18" s="496"/>
      <c r="AR18" s="496"/>
      <c r="AS18" s="496"/>
      <c r="AT18" s="496"/>
      <c r="AU18" s="496"/>
      <c r="AV18" s="496"/>
      <c r="AW18" s="496"/>
      <c r="AX18" s="496"/>
      <c r="AY18" s="496"/>
      <c r="AZ18" s="496"/>
      <c r="BA18" s="496"/>
      <c r="BB18" s="496"/>
      <c r="BC18" s="496"/>
      <c r="BD18" s="496"/>
      <c r="BE18" s="496"/>
      <c r="BF18" s="496"/>
      <c r="BG18" s="496"/>
      <c r="BH18" s="496"/>
      <c r="BI18" s="496"/>
      <c r="BJ18" s="496"/>
      <c r="BK18" s="496"/>
      <c r="BL18" s="496"/>
      <c r="BM18" s="496"/>
      <c r="BN18" s="496"/>
      <c r="BO18" s="496"/>
      <c r="BP18" s="496"/>
      <c r="BQ18" s="496"/>
      <c r="BR18" s="496"/>
      <c r="BS18" s="496"/>
      <c r="BT18" s="496"/>
      <c r="BU18" s="496"/>
      <c r="BV18" s="496"/>
      <c r="BW18" s="496"/>
      <c r="BX18" s="496"/>
      <c r="BY18" s="496"/>
      <c r="BZ18" s="496"/>
      <c r="CA18" s="496"/>
    </row>
    <row r="19" spans="1:252" s="792" customFormat="1" ht="12.75" x14ac:dyDescent="0.2">
      <c r="A19" s="1094">
        <v>1</v>
      </c>
      <c r="B19" s="947"/>
      <c r="C19" s="948" t="s">
        <v>1615</v>
      </c>
      <c r="D19" s="1068"/>
      <c r="E19" s="1024"/>
      <c r="F19" s="1024"/>
      <c r="G19" s="949"/>
      <c r="H19" s="969"/>
      <c r="J19" s="793"/>
      <c r="K19" s="794"/>
      <c r="L19" s="795"/>
      <c r="M19" s="793"/>
      <c r="N19" s="793"/>
      <c r="O19" s="793"/>
      <c r="P19" s="793"/>
      <c r="Q19" s="793"/>
      <c r="R19" s="793"/>
      <c r="S19" s="793"/>
      <c r="T19" s="793"/>
      <c r="U19" s="793"/>
      <c r="V19" s="793"/>
      <c r="W19" s="793"/>
      <c r="X19" s="793"/>
      <c r="Y19" s="793"/>
      <c r="Z19" s="793"/>
      <c r="AA19" s="793"/>
      <c r="AB19" s="793"/>
      <c r="AC19" s="793"/>
      <c r="AD19" s="793"/>
      <c r="AE19" s="793"/>
      <c r="AF19" s="793"/>
      <c r="AG19" s="793"/>
      <c r="AH19" s="793"/>
      <c r="AI19" s="793"/>
      <c r="AJ19" s="793"/>
      <c r="AK19" s="793"/>
      <c r="AL19" s="793"/>
      <c r="AM19" s="796"/>
      <c r="AN19" s="796"/>
      <c r="AO19" s="796"/>
      <c r="AP19" s="796"/>
      <c r="AQ19" s="796"/>
      <c r="AR19" s="796"/>
      <c r="AS19" s="796"/>
      <c r="AT19" s="796"/>
      <c r="AU19" s="796"/>
      <c r="AV19" s="796"/>
      <c r="AW19" s="796"/>
      <c r="AX19" s="796"/>
      <c r="AY19" s="796"/>
      <c r="AZ19" s="796"/>
      <c r="BA19" s="796"/>
      <c r="BB19" s="796"/>
      <c r="BC19" s="796"/>
      <c r="BD19" s="796"/>
      <c r="BE19" s="796"/>
      <c r="BF19" s="796"/>
      <c r="BG19" s="796"/>
      <c r="BH19" s="796"/>
      <c r="BI19" s="796"/>
      <c r="BJ19" s="796"/>
      <c r="BK19" s="796"/>
      <c r="BL19" s="796"/>
      <c r="BM19" s="796"/>
      <c r="BN19" s="796"/>
      <c r="BO19" s="796"/>
      <c r="BP19" s="796"/>
      <c r="BQ19" s="796"/>
      <c r="BR19" s="796"/>
      <c r="BS19" s="796"/>
      <c r="BT19" s="796"/>
      <c r="BU19" s="796"/>
      <c r="BV19" s="796"/>
      <c r="BW19" s="796"/>
      <c r="BX19" s="796"/>
      <c r="BY19" s="796"/>
      <c r="BZ19" s="796"/>
      <c r="CA19" s="796"/>
    </row>
    <row r="20" spans="1:252" s="792" customFormat="1" ht="60" x14ac:dyDescent="0.2">
      <c r="A20" s="1674"/>
      <c r="B20" s="1675"/>
      <c r="C20" s="1676" t="s">
        <v>2277</v>
      </c>
      <c r="D20" s="1677"/>
      <c r="E20" s="1678"/>
      <c r="F20" s="1678"/>
      <c r="G20" s="1679"/>
      <c r="H20" s="969"/>
      <c r="J20" s="793"/>
      <c r="K20" s="794"/>
      <c r="L20" s="795"/>
      <c r="M20" s="793"/>
      <c r="N20" s="793"/>
      <c r="O20" s="793"/>
      <c r="P20" s="793"/>
      <c r="Q20" s="793"/>
      <c r="R20" s="793"/>
      <c r="S20" s="793"/>
      <c r="T20" s="793"/>
      <c r="U20" s="793"/>
      <c r="V20" s="793"/>
      <c r="W20" s="793"/>
      <c r="X20" s="793"/>
      <c r="Y20" s="793"/>
      <c r="Z20" s="793"/>
      <c r="AA20" s="793"/>
      <c r="AB20" s="793"/>
      <c r="AC20" s="793"/>
      <c r="AD20" s="793"/>
      <c r="AE20" s="793"/>
      <c r="AF20" s="793"/>
      <c r="AG20" s="793"/>
      <c r="AH20" s="793"/>
      <c r="AI20" s="793"/>
      <c r="AJ20" s="793"/>
      <c r="AK20" s="793"/>
      <c r="AL20" s="793"/>
      <c r="AM20" s="796"/>
      <c r="AN20" s="796"/>
      <c r="AO20" s="796"/>
      <c r="AP20" s="796"/>
      <c r="AQ20" s="796"/>
      <c r="AR20" s="796"/>
      <c r="AS20" s="796"/>
      <c r="AT20" s="796"/>
      <c r="AU20" s="796"/>
      <c r="AV20" s="796"/>
      <c r="AW20" s="796"/>
      <c r="AX20" s="796"/>
      <c r="AY20" s="796"/>
      <c r="AZ20" s="796"/>
      <c r="BA20" s="796"/>
      <c r="BB20" s="796"/>
      <c r="BC20" s="796"/>
      <c r="BD20" s="796"/>
      <c r="BE20" s="796"/>
      <c r="BF20" s="796"/>
      <c r="BG20" s="796"/>
      <c r="BH20" s="796"/>
      <c r="BI20" s="796"/>
      <c r="BJ20" s="796"/>
      <c r="BK20" s="796"/>
      <c r="BL20" s="796"/>
      <c r="BM20" s="796"/>
      <c r="BN20" s="796"/>
      <c r="BO20" s="796"/>
      <c r="BP20" s="796"/>
      <c r="BQ20" s="796"/>
      <c r="BR20" s="796"/>
      <c r="BS20" s="796"/>
      <c r="BT20" s="796"/>
      <c r="BU20" s="796"/>
      <c r="BV20" s="796"/>
      <c r="BW20" s="796"/>
      <c r="BX20" s="796"/>
      <c r="BY20" s="796"/>
      <c r="BZ20" s="796"/>
      <c r="CA20" s="796"/>
    </row>
    <row r="21" spans="1:252" s="481" customFormat="1" ht="12.75" x14ac:dyDescent="0.2">
      <c r="A21" s="1095"/>
      <c r="B21" s="1033">
        <v>11</v>
      </c>
      <c r="C21" s="1651" t="s">
        <v>9</v>
      </c>
      <c r="D21" s="1069"/>
      <c r="E21" s="1025"/>
      <c r="F21" s="1032"/>
      <c r="G21" s="956"/>
      <c r="H21" s="967"/>
      <c r="I21" s="485"/>
      <c r="J21" s="485"/>
      <c r="K21" s="807"/>
      <c r="L21" s="483"/>
      <c r="M21" s="485"/>
      <c r="N21" s="485"/>
      <c r="O21" s="485"/>
      <c r="P21" s="485"/>
      <c r="Q21" s="485"/>
      <c r="R21" s="485"/>
      <c r="S21" s="485"/>
      <c r="T21" s="485"/>
      <c r="U21" s="485"/>
      <c r="V21" s="485"/>
      <c r="W21" s="485"/>
      <c r="X21" s="485"/>
      <c r="Y21" s="485"/>
      <c r="Z21" s="485"/>
      <c r="AA21" s="485"/>
      <c r="AB21" s="485"/>
      <c r="AC21" s="485"/>
      <c r="AD21" s="485"/>
      <c r="AE21" s="485"/>
      <c r="AF21" s="485"/>
      <c r="AG21" s="485"/>
      <c r="AH21" s="485"/>
      <c r="AI21" s="485"/>
      <c r="AJ21" s="485"/>
      <c r="AK21" s="485"/>
      <c r="AL21" s="485"/>
      <c r="AM21" s="500"/>
      <c r="AN21" s="500"/>
      <c r="AO21" s="500"/>
      <c r="AP21" s="500"/>
      <c r="AQ21" s="500"/>
      <c r="AR21" s="500"/>
      <c r="AS21" s="500"/>
      <c r="AT21" s="500"/>
      <c r="AU21" s="500"/>
      <c r="AV21" s="500"/>
      <c r="AW21" s="500"/>
      <c r="AX21" s="500"/>
      <c r="AY21" s="500"/>
      <c r="AZ21" s="500"/>
      <c r="BA21" s="500"/>
      <c r="BB21" s="500"/>
      <c r="BC21" s="500"/>
      <c r="BD21" s="500"/>
      <c r="BE21" s="500"/>
      <c r="BF21" s="500"/>
      <c r="BG21" s="500"/>
      <c r="BH21" s="500"/>
      <c r="BI21" s="500"/>
      <c r="BJ21" s="500"/>
      <c r="BK21" s="500"/>
      <c r="BL21" s="500"/>
      <c r="BM21" s="500"/>
      <c r="BN21" s="500"/>
      <c r="BO21" s="500"/>
      <c r="BP21" s="500"/>
      <c r="BQ21" s="500"/>
      <c r="BR21" s="500"/>
      <c r="BS21" s="500"/>
      <c r="BT21" s="500"/>
      <c r="BU21" s="500"/>
      <c r="BV21" s="500"/>
      <c r="BW21" s="500"/>
      <c r="BX21" s="500"/>
      <c r="BY21" s="500"/>
      <c r="BZ21" s="500"/>
      <c r="CA21" s="500"/>
    </row>
    <row r="22" spans="1:252" s="522" customFormat="1" ht="51" x14ac:dyDescent="0.2">
      <c r="A22" s="1096" t="s">
        <v>2063</v>
      </c>
      <c r="B22" s="1012" t="s">
        <v>2278</v>
      </c>
      <c r="C22" s="524" t="s">
        <v>2279</v>
      </c>
      <c r="D22" s="1075" t="s">
        <v>2066</v>
      </c>
      <c r="E22" s="1057">
        <v>4</v>
      </c>
      <c r="F22" s="2022"/>
      <c r="G22" s="1121">
        <f>ROUND(E22*F22,2)</f>
        <v>0</v>
      </c>
      <c r="H22" s="1013"/>
      <c r="I22" s="1014"/>
      <c r="J22" s="1014"/>
      <c r="K22" s="1015"/>
      <c r="L22" s="1016"/>
      <c r="M22" s="1014"/>
      <c r="N22" s="1014"/>
      <c r="O22" s="1014"/>
      <c r="P22" s="1014"/>
      <c r="Q22" s="1014"/>
      <c r="R22" s="1014"/>
      <c r="S22" s="1014"/>
      <c r="T22" s="1014"/>
      <c r="U22" s="1014"/>
      <c r="V22" s="1014"/>
      <c r="W22" s="1014"/>
      <c r="X22" s="1014"/>
      <c r="Y22" s="1014"/>
      <c r="Z22" s="1014"/>
      <c r="AA22" s="1014"/>
      <c r="AB22" s="1014"/>
      <c r="AC22" s="1014"/>
      <c r="AD22" s="1014"/>
      <c r="AE22" s="1014"/>
      <c r="AF22" s="1014"/>
      <c r="AG22" s="1014"/>
      <c r="AH22" s="1014"/>
      <c r="AI22" s="1014"/>
      <c r="AJ22" s="1014"/>
      <c r="AK22" s="1014"/>
      <c r="AL22" s="1014"/>
      <c r="AM22" s="1017"/>
      <c r="AN22" s="1017"/>
      <c r="AO22" s="1017"/>
      <c r="AP22" s="1017"/>
      <c r="AQ22" s="1017"/>
      <c r="AR22" s="1017"/>
      <c r="AS22" s="1017"/>
      <c r="AT22" s="1017"/>
      <c r="AU22" s="1017"/>
      <c r="AV22" s="1017"/>
      <c r="AW22" s="1017"/>
      <c r="AX22" s="1017"/>
      <c r="AY22" s="1017"/>
      <c r="AZ22" s="1017"/>
      <c r="BA22" s="1017"/>
      <c r="BB22" s="1017"/>
      <c r="BC22" s="1017"/>
      <c r="BD22" s="1017"/>
      <c r="BE22" s="1017"/>
      <c r="BF22" s="1017"/>
      <c r="BG22" s="1017"/>
      <c r="BH22" s="1017"/>
      <c r="BI22" s="1017"/>
      <c r="BJ22" s="1017"/>
      <c r="BK22" s="1017"/>
      <c r="BL22" s="1017"/>
      <c r="BM22" s="1017"/>
      <c r="BN22" s="1017"/>
      <c r="BO22" s="1017"/>
      <c r="BP22" s="1017"/>
      <c r="BQ22" s="1017"/>
      <c r="BR22" s="1017"/>
      <c r="BS22" s="1017"/>
      <c r="BT22" s="1017"/>
      <c r="BU22" s="1017"/>
      <c r="BV22" s="1017"/>
      <c r="BW22" s="1017"/>
      <c r="BX22" s="1017"/>
      <c r="BY22" s="1017"/>
      <c r="BZ22" s="1017"/>
      <c r="CA22" s="1017"/>
    </row>
    <row r="23" spans="1:252" s="1018" customFormat="1" ht="25.5" x14ac:dyDescent="0.2">
      <c r="A23" s="1096" t="s">
        <v>2067</v>
      </c>
      <c r="B23" s="1036" t="s">
        <v>2280</v>
      </c>
      <c r="C23" s="1034" t="s">
        <v>2281</v>
      </c>
      <c r="D23" s="1037" t="s">
        <v>2066</v>
      </c>
      <c r="E23" s="1035">
        <v>1</v>
      </c>
      <c r="F23" s="2022"/>
      <c r="G23" s="1121">
        <f t="shared" ref="G23:G42" si="0">ROUND(E23*F23,2)</f>
        <v>0</v>
      </c>
    </row>
    <row r="24" spans="1:252" s="1018" customFormat="1" ht="25.5" x14ac:dyDescent="0.2">
      <c r="A24" s="1096" t="s">
        <v>2074</v>
      </c>
      <c r="B24" s="1036" t="s">
        <v>2282</v>
      </c>
      <c r="C24" s="1034" t="s">
        <v>2283</v>
      </c>
      <c r="D24" s="1037" t="s">
        <v>2066</v>
      </c>
      <c r="E24" s="1035">
        <v>8</v>
      </c>
      <c r="F24" s="2022"/>
      <c r="G24" s="1121">
        <f t="shared" si="0"/>
        <v>0</v>
      </c>
    </row>
    <row r="25" spans="1:252" s="1018" customFormat="1" ht="38.25" x14ac:dyDescent="0.2">
      <c r="A25" s="1096" t="s">
        <v>2089</v>
      </c>
      <c r="B25" s="1036" t="s">
        <v>2284</v>
      </c>
      <c r="C25" s="1034" t="s">
        <v>1003</v>
      </c>
      <c r="D25" s="1037" t="s">
        <v>2066</v>
      </c>
      <c r="E25" s="1035">
        <v>2</v>
      </c>
      <c r="F25" s="2022"/>
      <c r="G25" s="1121">
        <f t="shared" si="0"/>
        <v>0</v>
      </c>
    </row>
    <row r="26" spans="1:252" s="1018" customFormat="1" ht="38.25" x14ac:dyDescent="0.2">
      <c r="A26" s="1686" t="s">
        <v>2091</v>
      </c>
      <c r="B26" s="1681" t="s">
        <v>2285</v>
      </c>
      <c r="C26" s="1682" t="s">
        <v>1003</v>
      </c>
      <c r="D26" s="1683" t="s">
        <v>2066</v>
      </c>
      <c r="E26" s="1684">
        <v>2</v>
      </c>
      <c r="F26" s="2022"/>
      <c r="G26" s="1121">
        <f t="shared" si="0"/>
        <v>0</v>
      </c>
    </row>
    <row r="27" spans="1:252" s="1018" customFormat="1" ht="38.25" x14ac:dyDescent="0.2">
      <c r="A27" s="1096" t="s">
        <v>2110</v>
      </c>
      <c r="B27" s="1036" t="s">
        <v>2286</v>
      </c>
      <c r="C27" s="1034" t="s">
        <v>2287</v>
      </c>
      <c r="D27" s="1037" t="s">
        <v>2066</v>
      </c>
      <c r="E27" s="1035">
        <v>2</v>
      </c>
      <c r="F27" s="2022"/>
      <c r="G27" s="1121">
        <f t="shared" si="0"/>
        <v>0</v>
      </c>
    </row>
    <row r="28" spans="1:252" s="1018" customFormat="1" ht="12.75" x14ac:dyDescent="0.2">
      <c r="A28" s="1095"/>
      <c r="B28" s="1033">
        <v>12</v>
      </c>
      <c r="C28" s="1651" t="s">
        <v>19</v>
      </c>
      <c r="D28" s="1069"/>
      <c r="E28" s="1059"/>
      <c r="F28" s="2023"/>
      <c r="G28" s="1148"/>
    </row>
    <row r="29" spans="1:252" s="1018" customFormat="1" ht="25.5" x14ac:dyDescent="0.2">
      <c r="A29" s="1097" t="s">
        <v>2063</v>
      </c>
      <c r="B29" s="1036" t="s">
        <v>2288</v>
      </c>
      <c r="C29" s="1034" t="s">
        <v>2289</v>
      </c>
      <c r="D29" s="1037" t="s">
        <v>2078</v>
      </c>
      <c r="E29" s="1035">
        <v>15</v>
      </c>
      <c r="F29" s="2022"/>
      <c r="G29" s="1121">
        <f t="shared" si="0"/>
        <v>0</v>
      </c>
    </row>
    <row r="30" spans="1:252" s="1018" customFormat="1" ht="12.75" x14ac:dyDescent="0.2">
      <c r="A30" s="1687" t="s">
        <v>2067</v>
      </c>
      <c r="B30" s="1681" t="s">
        <v>2290</v>
      </c>
      <c r="C30" s="1682" t="s">
        <v>2291</v>
      </c>
      <c r="D30" s="1683" t="s">
        <v>2066</v>
      </c>
      <c r="E30" s="1684">
        <v>1</v>
      </c>
      <c r="F30" s="2022"/>
      <c r="G30" s="1121">
        <f t="shared" si="0"/>
        <v>0</v>
      </c>
    </row>
    <row r="31" spans="1:252" s="1018" customFormat="1" ht="12.75" x14ac:dyDescent="0.2">
      <c r="A31" s="1687" t="s">
        <v>2074</v>
      </c>
      <c r="B31" s="1681" t="s">
        <v>2292</v>
      </c>
      <c r="C31" s="1682" t="s">
        <v>319</v>
      </c>
      <c r="D31" s="1683" t="s">
        <v>2082</v>
      </c>
      <c r="E31" s="1684">
        <v>14</v>
      </c>
      <c r="F31" s="2022"/>
      <c r="G31" s="1121">
        <f t="shared" si="0"/>
        <v>0</v>
      </c>
    </row>
    <row r="32" spans="1:252" s="1018" customFormat="1" ht="38.25" x14ac:dyDescent="0.2">
      <c r="A32" s="1687" t="s">
        <v>2089</v>
      </c>
      <c r="B32" s="1681" t="s">
        <v>2293</v>
      </c>
      <c r="C32" s="1682" t="s">
        <v>2294</v>
      </c>
      <c r="D32" s="1683" t="s">
        <v>2078</v>
      </c>
      <c r="E32" s="1684">
        <v>55</v>
      </c>
      <c r="F32" s="2022"/>
      <c r="G32" s="1121">
        <f t="shared" si="0"/>
        <v>0</v>
      </c>
    </row>
    <row r="33" spans="1:79" s="1018" customFormat="1" ht="25.5" x14ac:dyDescent="0.2">
      <c r="A33" s="1687" t="s">
        <v>2091</v>
      </c>
      <c r="B33" s="1681" t="s">
        <v>2295</v>
      </c>
      <c r="C33" s="1682" t="s">
        <v>2296</v>
      </c>
      <c r="D33" s="1683" t="s">
        <v>2082</v>
      </c>
      <c r="E33" s="1684">
        <v>17</v>
      </c>
      <c r="F33" s="2022"/>
      <c r="G33" s="1121">
        <f t="shared" si="0"/>
        <v>0</v>
      </c>
    </row>
    <row r="34" spans="1:79" s="1018" customFormat="1" ht="12.75" x14ac:dyDescent="0.2">
      <c r="A34" s="1095"/>
      <c r="B34" s="1033">
        <v>13</v>
      </c>
      <c r="C34" s="1651" t="s">
        <v>33</v>
      </c>
      <c r="D34" s="1069"/>
      <c r="E34" s="1059"/>
      <c r="F34" s="2023"/>
      <c r="G34" s="1148"/>
    </row>
    <row r="35" spans="1:79" s="1018" customFormat="1" ht="38.25" x14ac:dyDescent="0.2">
      <c r="A35" s="1097" t="s">
        <v>2063</v>
      </c>
      <c r="B35" s="1036" t="s">
        <v>2297</v>
      </c>
      <c r="C35" s="1034" t="s">
        <v>2298</v>
      </c>
      <c r="D35" s="1037" t="s">
        <v>2078</v>
      </c>
      <c r="E35" s="1035">
        <v>30</v>
      </c>
      <c r="F35" s="2022"/>
      <c r="G35" s="1121">
        <f t="shared" si="0"/>
        <v>0</v>
      </c>
    </row>
    <row r="36" spans="1:79" s="1018" customFormat="1" ht="38.25" x14ac:dyDescent="0.2">
      <c r="A36" s="1097" t="s">
        <v>2067</v>
      </c>
      <c r="B36" s="1036" t="s">
        <v>2299</v>
      </c>
      <c r="C36" s="1034" t="s">
        <v>2300</v>
      </c>
      <c r="D36" s="1037" t="s">
        <v>2082</v>
      </c>
      <c r="E36" s="1035">
        <v>20</v>
      </c>
      <c r="F36" s="2022"/>
      <c r="G36" s="1121">
        <f t="shared" si="0"/>
        <v>0</v>
      </c>
    </row>
    <row r="37" spans="1:79" s="1018" customFormat="1" ht="38.25" x14ac:dyDescent="0.2">
      <c r="A37" s="1097" t="s">
        <v>2074</v>
      </c>
      <c r="B37" s="1036" t="s">
        <v>2301</v>
      </c>
      <c r="C37" s="1034" t="s">
        <v>2302</v>
      </c>
      <c r="D37" s="1037" t="s">
        <v>2082</v>
      </c>
      <c r="E37" s="1035">
        <v>20</v>
      </c>
      <c r="F37" s="2022"/>
      <c r="G37" s="1121">
        <f t="shared" si="0"/>
        <v>0</v>
      </c>
    </row>
    <row r="38" spans="1:79" s="1018" customFormat="1" ht="12.75" x14ac:dyDescent="0.2">
      <c r="A38" s="1097" t="s">
        <v>2089</v>
      </c>
      <c r="B38" s="1036" t="s">
        <v>2303</v>
      </c>
      <c r="C38" s="1034" t="s">
        <v>914</v>
      </c>
      <c r="D38" s="1037" t="s">
        <v>2066</v>
      </c>
      <c r="E38" s="1035">
        <v>3</v>
      </c>
      <c r="F38" s="2022"/>
      <c r="G38" s="1121">
        <f t="shared" si="0"/>
        <v>0</v>
      </c>
    </row>
    <row r="39" spans="1:79" s="1018" customFormat="1" ht="12.75" x14ac:dyDescent="0.2">
      <c r="A39" s="1097" t="s">
        <v>2091</v>
      </c>
      <c r="B39" s="1036" t="s">
        <v>2304</v>
      </c>
      <c r="C39" s="1034" t="s">
        <v>2305</v>
      </c>
      <c r="D39" s="1037" t="s">
        <v>2066</v>
      </c>
      <c r="E39" s="1035">
        <v>3</v>
      </c>
      <c r="F39" s="2022"/>
      <c r="G39" s="1121">
        <f t="shared" si="0"/>
        <v>0</v>
      </c>
    </row>
    <row r="40" spans="1:79" s="1018" customFormat="1" ht="12.75" x14ac:dyDescent="0.2">
      <c r="A40" s="1095"/>
      <c r="B40" s="1033">
        <v>14</v>
      </c>
      <c r="C40" s="1651" t="s">
        <v>1037</v>
      </c>
      <c r="D40" s="1069"/>
      <c r="E40" s="1059"/>
      <c r="F40" s="2023"/>
      <c r="G40" s="1148"/>
    </row>
    <row r="41" spans="1:79" s="1018" customFormat="1" ht="25.5" x14ac:dyDescent="0.2">
      <c r="A41" s="1097" t="s">
        <v>2063</v>
      </c>
      <c r="B41" s="1036" t="s">
        <v>2306</v>
      </c>
      <c r="C41" s="1034" t="s">
        <v>2307</v>
      </c>
      <c r="D41" s="1037" t="s">
        <v>2082</v>
      </c>
      <c r="E41" s="1035">
        <v>14</v>
      </c>
      <c r="F41" s="2022"/>
      <c r="G41" s="1121">
        <f t="shared" si="0"/>
        <v>0</v>
      </c>
    </row>
    <row r="42" spans="1:79" s="1018" customFormat="1" ht="12.75" x14ac:dyDescent="0.2">
      <c r="A42" s="1097" t="s">
        <v>2067</v>
      </c>
      <c r="B42" s="1036" t="s">
        <v>2308</v>
      </c>
      <c r="C42" s="1034" t="s">
        <v>2309</v>
      </c>
      <c r="D42" s="1037" t="s">
        <v>2078</v>
      </c>
      <c r="E42" s="1035">
        <v>40</v>
      </c>
      <c r="F42" s="2022"/>
      <c r="G42" s="1121">
        <f t="shared" si="0"/>
        <v>0</v>
      </c>
    </row>
    <row r="43" spans="1:79" s="1018" customFormat="1" ht="12.75" x14ac:dyDescent="0.2">
      <c r="A43" s="1094">
        <v>1</v>
      </c>
      <c r="B43" s="947"/>
      <c r="C43" s="948" t="s">
        <v>1636</v>
      </c>
      <c r="D43" s="1068"/>
      <c r="E43" s="1024"/>
      <c r="F43" s="1024"/>
      <c r="G43" s="949">
        <f>SUM(G22:G42)</f>
        <v>0</v>
      </c>
    </row>
    <row r="44" spans="1:79" s="1018" customFormat="1" ht="12.75" x14ac:dyDescent="0.2">
      <c r="A44" s="1098"/>
      <c r="D44" s="1085"/>
      <c r="E44" s="1026"/>
      <c r="F44" s="1026"/>
      <c r="G44" s="1122"/>
    </row>
    <row r="45" spans="1:79" s="792" customFormat="1" ht="12.75" x14ac:dyDescent="0.2">
      <c r="A45" s="1094">
        <v>2</v>
      </c>
      <c r="B45" s="947"/>
      <c r="C45" s="948" t="s">
        <v>40</v>
      </c>
      <c r="D45" s="1068"/>
      <c r="E45" s="1024"/>
      <c r="F45" s="1024"/>
      <c r="G45" s="949"/>
      <c r="H45" s="969"/>
      <c r="J45" s="793"/>
      <c r="K45" s="794"/>
      <c r="L45" s="795"/>
      <c r="M45" s="793"/>
      <c r="N45" s="793"/>
      <c r="O45" s="793"/>
      <c r="P45" s="793"/>
      <c r="Q45" s="793"/>
      <c r="R45" s="793"/>
      <c r="S45" s="793"/>
      <c r="T45" s="793"/>
      <c r="U45" s="793"/>
      <c r="V45" s="793"/>
      <c r="W45" s="793"/>
      <c r="X45" s="793"/>
      <c r="Y45" s="793"/>
      <c r="Z45" s="793"/>
      <c r="AA45" s="793"/>
      <c r="AB45" s="793"/>
      <c r="AC45" s="793"/>
      <c r="AD45" s="793"/>
      <c r="AE45" s="793"/>
      <c r="AF45" s="793"/>
      <c r="AG45" s="793"/>
      <c r="AH45" s="793"/>
      <c r="AI45" s="793"/>
      <c r="AJ45" s="793"/>
      <c r="AK45" s="793"/>
      <c r="AL45" s="793"/>
      <c r="AM45" s="796"/>
      <c r="AN45" s="796"/>
      <c r="AO45" s="796"/>
      <c r="AP45" s="796"/>
      <c r="AQ45" s="796"/>
      <c r="AR45" s="796"/>
      <c r="AS45" s="796"/>
      <c r="AT45" s="796"/>
      <c r="AU45" s="796"/>
      <c r="AV45" s="796"/>
      <c r="AW45" s="796"/>
      <c r="AX45" s="796"/>
      <c r="AY45" s="796"/>
      <c r="AZ45" s="796"/>
      <c r="BA45" s="796"/>
      <c r="BB45" s="796"/>
      <c r="BC45" s="796"/>
      <c r="BD45" s="796"/>
      <c r="BE45" s="796"/>
      <c r="BF45" s="796"/>
      <c r="BG45" s="796"/>
      <c r="BH45" s="796"/>
      <c r="BI45" s="796"/>
      <c r="BJ45" s="796"/>
      <c r="BK45" s="796"/>
      <c r="BL45" s="796"/>
      <c r="BM45" s="796"/>
      <c r="BN45" s="796"/>
      <c r="BO45" s="796"/>
      <c r="BP45" s="796"/>
      <c r="BQ45" s="796"/>
      <c r="BR45" s="796"/>
      <c r="BS45" s="796"/>
      <c r="BT45" s="796"/>
      <c r="BU45" s="796"/>
      <c r="BV45" s="796"/>
      <c r="BW45" s="796"/>
      <c r="BX45" s="796"/>
      <c r="BY45" s="796"/>
      <c r="BZ45" s="796"/>
      <c r="CA45" s="796"/>
    </row>
    <row r="46" spans="1:79" s="481" customFormat="1" ht="12.75" x14ac:dyDescent="0.2">
      <c r="A46" s="1095"/>
      <c r="B46" s="1033">
        <v>21</v>
      </c>
      <c r="C46" s="1651" t="s">
        <v>42</v>
      </c>
      <c r="D46" s="1069"/>
      <c r="E46" s="1025"/>
      <c r="F46" s="1032"/>
      <c r="G46" s="956"/>
      <c r="H46" s="967"/>
      <c r="I46" s="485"/>
      <c r="J46" s="485"/>
      <c r="K46" s="807"/>
      <c r="L46" s="483"/>
      <c r="M46" s="485"/>
      <c r="N46" s="485"/>
      <c r="O46" s="485"/>
      <c r="P46" s="485"/>
      <c r="Q46" s="485"/>
      <c r="R46" s="485"/>
      <c r="S46" s="485"/>
      <c r="T46" s="485"/>
      <c r="U46" s="485"/>
      <c r="V46" s="485"/>
      <c r="W46" s="485"/>
      <c r="X46" s="485"/>
      <c r="Y46" s="485"/>
      <c r="Z46" s="485"/>
      <c r="AA46" s="485"/>
      <c r="AB46" s="485"/>
      <c r="AC46" s="485"/>
      <c r="AD46" s="485"/>
      <c r="AE46" s="485"/>
      <c r="AF46" s="485"/>
      <c r="AG46" s="485"/>
      <c r="AH46" s="485"/>
      <c r="AI46" s="485"/>
      <c r="AJ46" s="485"/>
      <c r="AK46" s="485"/>
      <c r="AL46" s="485"/>
      <c r="AM46" s="500"/>
      <c r="AN46" s="500"/>
      <c r="AO46" s="500"/>
      <c r="AP46" s="500"/>
      <c r="AQ46" s="500"/>
      <c r="AR46" s="500"/>
      <c r="AS46" s="500"/>
      <c r="AT46" s="500"/>
      <c r="AU46" s="500"/>
      <c r="AV46" s="500"/>
      <c r="AW46" s="500"/>
      <c r="AX46" s="500"/>
      <c r="AY46" s="500"/>
      <c r="AZ46" s="500"/>
      <c r="BA46" s="500"/>
      <c r="BB46" s="500"/>
      <c r="BC46" s="500"/>
      <c r="BD46" s="500"/>
      <c r="BE46" s="500"/>
      <c r="BF46" s="500"/>
      <c r="BG46" s="500"/>
      <c r="BH46" s="500"/>
      <c r="BI46" s="500"/>
      <c r="BJ46" s="500"/>
      <c r="BK46" s="500"/>
      <c r="BL46" s="500"/>
      <c r="BM46" s="500"/>
      <c r="BN46" s="500"/>
      <c r="BO46" s="500"/>
      <c r="BP46" s="500"/>
      <c r="BQ46" s="500"/>
      <c r="BR46" s="500"/>
      <c r="BS46" s="500"/>
      <c r="BT46" s="500"/>
      <c r="BU46" s="500"/>
      <c r="BV46" s="500"/>
      <c r="BW46" s="500"/>
      <c r="BX46" s="500"/>
      <c r="BY46" s="500"/>
      <c r="BZ46" s="500"/>
      <c r="CA46" s="500"/>
    </row>
    <row r="47" spans="1:79" s="522" customFormat="1" ht="51" x14ac:dyDescent="0.2">
      <c r="A47" s="1096" t="s">
        <v>2063</v>
      </c>
      <c r="B47" s="1012" t="s">
        <v>2310</v>
      </c>
      <c r="C47" s="524" t="s">
        <v>2320</v>
      </c>
      <c r="D47" s="1075" t="s">
        <v>2072</v>
      </c>
      <c r="E47" s="1057">
        <v>3</v>
      </c>
      <c r="F47" s="2022"/>
      <c r="G47" s="1121">
        <f t="shared" ref="G47" si="1">ROUND(E47*F47,2)</f>
        <v>0</v>
      </c>
      <c r="H47" s="1013"/>
      <c r="I47" s="1014"/>
      <c r="J47" s="1014"/>
      <c r="K47" s="1015"/>
      <c r="L47" s="1016"/>
      <c r="M47" s="1014"/>
      <c r="N47" s="1014"/>
      <c r="O47" s="1014"/>
      <c r="P47" s="1014"/>
      <c r="Q47" s="1014"/>
      <c r="R47" s="1014"/>
      <c r="S47" s="1014"/>
      <c r="T47" s="1014"/>
      <c r="U47" s="1014"/>
      <c r="V47" s="1014"/>
      <c r="W47" s="1014"/>
      <c r="X47" s="1014"/>
      <c r="Y47" s="1014"/>
      <c r="Z47" s="1014"/>
      <c r="AA47" s="1014"/>
      <c r="AB47" s="1014"/>
      <c r="AC47" s="1014"/>
      <c r="AD47" s="1014"/>
      <c r="AE47" s="1014"/>
      <c r="AF47" s="1014"/>
      <c r="AG47" s="1014"/>
      <c r="AH47" s="1014"/>
      <c r="AI47" s="1014"/>
      <c r="AJ47" s="1014"/>
      <c r="AK47" s="1014"/>
      <c r="AL47" s="1014"/>
      <c r="AM47" s="1017"/>
      <c r="AN47" s="1017"/>
      <c r="AO47" s="1017"/>
      <c r="AP47" s="1017"/>
      <c r="AQ47" s="1017"/>
      <c r="AR47" s="1017"/>
      <c r="AS47" s="1017"/>
      <c r="AT47" s="1017"/>
      <c r="AU47" s="1017"/>
      <c r="AV47" s="1017"/>
      <c r="AW47" s="1017"/>
      <c r="AX47" s="1017"/>
      <c r="AY47" s="1017"/>
      <c r="AZ47" s="1017"/>
      <c r="BA47" s="1017"/>
      <c r="BB47" s="1017"/>
      <c r="BC47" s="1017"/>
      <c r="BD47" s="1017"/>
      <c r="BE47" s="1017"/>
      <c r="BF47" s="1017"/>
      <c r="BG47" s="1017"/>
      <c r="BH47" s="1017"/>
      <c r="BI47" s="1017"/>
      <c r="BJ47" s="1017"/>
      <c r="BK47" s="1017"/>
      <c r="BL47" s="1017"/>
      <c r="BM47" s="1017"/>
      <c r="BN47" s="1017"/>
      <c r="BO47" s="1017"/>
      <c r="BP47" s="1017"/>
      <c r="BQ47" s="1017"/>
      <c r="BR47" s="1017"/>
      <c r="BS47" s="1017"/>
      <c r="BT47" s="1017"/>
      <c r="BU47" s="1017"/>
      <c r="BV47" s="1017"/>
      <c r="BW47" s="1017"/>
      <c r="BX47" s="1017"/>
      <c r="BY47" s="1017"/>
      <c r="BZ47" s="1017"/>
      <c r="CA47" s="1017"/>
    </row>
    <row r="48" spans="1:79" s="522" customFormat="1" ht="51" x14ac:dyDescent="0.2">
      <c r="A48" s="1686" t="s">
        <v>2067</v>
      </c>
      <c r="B48" s="1688" t="s">
        <v>2071</v>
      </c>
      <c r="C48" s="1689" t="s">
        <v>2311</v>
      </c>
      <c r="D48" s="1690" t="s">
        <v>2072</v>
      </c>
      <c r="E48" s="1673">
        <v>37</v>
      </c>
      <c r="F48" s="2022"/>
      <c r="G48" s="1121">
        <f t="shared" ref="G48:G62" si="2">ROUND(E48*F48,2)</f>
        <v>0</v>
      </c>
      <c r="H48" s="1013"/>
      <c r="I48" s="1014"/>
      <c r="J48" s="1014"/>
      <c r="K48" s="1015"/>
      <c r="L48" s="1016"/>
      <c r="M48" s="1014"/>
      <c r="N48" s="1014"/>
      <c r="O48" s="1014"/>
      <c r="P48" s="1014"/>
      <c r="Q48" s="1014"/>
      <c r="R48" s="1014"/>
      <c r="S48" s="1014"/>
      <c r="T48" s="1014"/>
      <c r="U48" s="1014"/>
      <c r="V48" s="1014"/>
      <c r="W48" s="1014"/>
      <c r="X48" s="1014"/>
      <c r="Y48" s="1014"/>
      <c r="Z48" s="1014"/>
      <c r="AA48" s="1014"/>
      <c r="AB48" s="1014"/>
      <c r="AC48" s="1014"/>
      <c r="AD48" s="1014"/>
      <c r="AE48" s="1014"/>
      <c r="AF48" s="1014"/>
      <c r="AG48" s="1014"/>
      <c r="AH48" s="1014"/>
      <c r="AI48" s="1014"/>
      <c r="AJ48" s="1014"/>
      <c r="AK48" s="1014"/>
      <c r="AL48" s="1014"/>
      <c r="AM48" s="1017"/>
      <c r="AN48" s="1017"/>
      <c r="AO48" s="1017"/>
      <c r="AP48" s="1017"/>
      <c r="AQ48" s="1017"/>
      <c r="AR48" s="1017"/>
      <c r="AS48" s="1017"/>
      <c r="AT48" s="1017"/>
      <c r="AU48" s="1017"/>
      <c r="AV48" s="1017"/>
      <c r="AW48" s="1017"/>
      <c r="AX48" s="1017"/>
      <c r="AY48" s="1017"/>
      <c r="AZ48" s="1017"/>
      <c r="BA48" s="1017"/>
      <c r="BB48" s="1017"/>
      <c r="BC48" s="1017"/>
      <c r="BD48" s="1017"/>
      <c r="BE48" s="1017"/>
      <c r="BF48" s="1017"/>
      <c r="BG48" s="1017"/>
      <c r="BH48" s="1017"/>
      <c r="BI48" s="1017"/>
      <c r="BJ48" s="1017"/>
      <c r="BK48" s="1017"/>
      <c r="BL48" s="1017"/>
      <c r="BM48" s="1017"/>
      <c r="BN48" s="1017"/>
      <c r="BO48" s="1017"/>
      <c r="BP48" s="1017"/>
      <c r="BQ48" s="1017"/>
      <c r="BR48" s="1017"/>
      <c r="BS48" s="1017"/>
      <c r="BT48" s="1017"/>
      <c r="BU48" s="1017"/>
      <c r="BV48" s="1017"/>
      <c r="BW48" s="1017"/>
      <c r="BX48" s="1017"/>
      <c r="BY48" s="1017"/>
      <c r="BZ48" s="1017"/>
      <c r="CA48" s="1017"/>
    </row>
    <row r="49" spans="1:79" s="522" customFormat="1" ht="25.5" x14ac:dyDescent="0.2">
      <c r="A49" s="1686" t="s">
        <v>2074</v>
      </c>
      <c r="B49" s="1688" t="s">
        <v>2312</v>
      </c>
      <c r="C49" s="1689" t="s">
        <v>2313</v>
      </c>
      <c r="D49" s="1690" t="s">
        <v>2119</v>
      </c>
      <c r="E49" s="1673">
        <v>16</v>
      </c>
      <c r="F49" s="2022"/>
      <c r="G49" s="1121">
        <f t="shared" si="2"/>
        <v>0</v>
      </c>
      <c r="H49" s="1013"/>
      <c r="I49" s="1014"/>
      <c r="J49" s="1014"/>
      <c r="K49" s="1015"/>
      <c r="L49" s="1016"/>
      <c r="M49" s="1014"/>
      <c r="N49" s="1014"/>
      <c r="O49" s="1014"/>
      <c r="P49" s="1014"/>
      <c r="Q49" s="1014"/>
      <c r="R49" s="1014"/>
      <c r="S49" s="1014"/>
      <c r="T49" s="1014"/>
      <c r="U49" s="1014"/>
      <c r="V49" s="1014"/>
      <c r="W49" s="1014"/>
      <c r="X49" s="1014"/>
      <c r="Y49" s="1014"/>
      <c r="Z49" s="1014"/>
      <c r="AA49" s="1014"/>
      <c r="AB49" s="1014"/>
      <c r="AC49" s="1014"/>
      <c r="AD49" s="1014"/>
      <c r="AE49" s="1014"/>
      <c r="AF49" s="1014"/>
      <c r="AG49" s="1014"/>
      <c r="AH49" s="1014"/>
      <c r="AI49" s="1014"/>
      <c r="AJ49" s="1014"/>
      <c r="AK49" s="1014"/>
      <c r="AL49" s="1014"/>
      <c r="AM49" s="1017"/>
      <c r="AN49" s="1017"/>
      <c r="AO49" s="1017"/>
      <c r="AP49" s="1017"/>
      <c r="AQ49" s="1017"/>
      <c r="AR49" s="1017"/>
      <c r="AS49" s="1017"/>
      <c r="AT49" s="1017"/>
      <c r="AU49" s="1017"/>
      <c r="AV49" s="1017"/>
      <c r="AW49" s="1017"/>
      <c r="AX49" s="1017"/>
      <c r="AY49" s="1017"/>
      <c r="AZ49" s="1017"/>
      <c r="BA49" s="1017"/>
      <c r="BB49" s="1017"/>
      <c r="BC49" s="1017"/>
      <c r="BD49" s="1017"/>
      <c r="BE49" s="1017"/>
      <c r="BF49" s="1017"/>
      <c r="BG49" s="1017"/>
      <c r="BH49" s="1017"/>
      <c r="BI49" s="1017"/>
      <c r="BJ49" s="1017"/>
      <c r="BK49" s="1017"/>
      <c r="BL49" s="1017"/>
      <c r="BM49" s="1017"/>
      <c r="BN49" s="1017"/>
      <c r="BO49" s="1017"/>
      <c r="BP49" s="1017"/>
      <c r="BQ49" s="1017"/>
      <c r="BR49" s="1017"/>
      <c r="BS49" s="1017"/>
      <c r="BT49" s="1017"/>
      <c r="BU49" s="1017"/>
      <c r="BV49" s="1017"/>
      <c r="BW49" s="1017"/>
      <c r="BX49" s="1017"/>
      <c r="BY49" s="1017"/>
      <c r="BZ49" s="1017"/>
      <c r="CA49" s="1017"/>
    </row>
    <row r="50" spans="1:79" s="1018" customFormat="1" ht="12.75" x14ac:dyDescent="0.2">
      <c r="A50" s="1095"/>
      <c r="B50" s="1033">
        <v>22</v>
      </c>
      <c r="C50" s="1651" t="s">
        <v>49</v>
      </c>
      <c r="D50" s="1069"/>
      <c r="E50" s="1025"/>
      <c r="F50" s="2023"/>
      <c r="G50" s="1148"/>
    </row>
    <row r="51" spans="1:79" s="1018" customFormat="1" ht="25.5" x14ac:dyDescent="0.2">
      <c r="A51" s="1097" t="s">
        <v>2063</v>
      </c>
      <c r="B51" s="1036" t="s">
        <v>2076</v>
      </c>
      <c r="C51" s="1034" t="s">
        <v>2077</v>
      </c>
      <c r="D51" s="1037" t="s">
        <v>2078</v>
      </c>
      <c r="E51" s="1035">
        <v>9</v>
      </c>
      <c r="F51" s="2022"/>
      <c r="G51" s="1121">
        <f t="shared" si="2"/>
        <v>0</v>
      </c>
    </row>
    <row r="52" spans="1:79" s="1018" customFormat="1" ht="12.75" x14ac:dyDescent="0.2">
      <c r="A52" s="1095"/>
      <c r="B52" s="1033">
        <v>23</v>
      </c>
      <c r="C52" s="1653" t="s">
        <v>2314</v>
      </c>
      <c r="D52" s="1069"/>
      <c r="E52" s="1025"/>
      <c r="F52" s="2023"/>
      <c r="G52" s="1148"/>
    </row>
    <row r="53" spans="1:79" s="1018" customFormat="1" ht="63.75" x14ac:dyDescent="0.2">
      <c r="A53" s="1097" t="s">
        <v>2063</v>
      </c>
      <c r="B53" s="1036" t="s">
        <v>2079</v>
      </c>
      <c r="C53" s="1034" t="s">
        <v>2315</v>
      </c>
      <c r="D53" s="1037" t="s">
        <v>2072</v>
      </c>
      <c r="E53" s="1035">
        <v>28</v>
      </c>
      <c r="F53" s="2022"/>
      <c r="G53" s="1121">
        <f t="shared" si="2"/>
        <v>0</v>
      </c>
    </row>
    <row r="54" spans="1:79" s="1018" customFormat="1" ht="51" x14ac:dyDescent="0.2">
      <c r="A54" s="1687" t="s">
        <v>2067</v>
      </c>
      <c r="B54" s="1681" t="s">
        <v>2316</v>
      </c>
      <c r="C54" s="1682" t="s">
        <v>2317</v>
      </c>
      <c r="D54" s="1683" t="s">
        <v>2072</v>
      </c>
      <c r="E54" s="1684">
        <v>4</v>
      </c>
      <c r="F54" s="2022"/>
      <c r="G54" s="1121">
        <f t="shared" si="2"/>
        <v>0</v>
      </c>
    </row>
    <row r="55" spans="1:79" s="1018" customFormat="1" ht="25.5" x14ac:dyDescent="0.2">
      <c r="A55" s="1687" t="s">
        <v>2074</v>
      </c>
      <c r="B55" s="1681" t="s">
        <v>2318</v>
      </c>
      <c r="C55" s="1682" t="s">
        <v>2319</v>
      </c>
      <c r="D55" s="1683" t="s">
        <v>2072</v>
      </c>
      <c r="E55" s="1684">
        <v>6</v>
      </c>
      <c r="F55" s="2022"/>
      <c r="G55" s="1121">
        <f t="shared" si="2"/>
        <v>0</v>
      </c>
    </row>
    <row r="56" spans="1:79" s="1018" customFormat="1" ht="12.75" x14ac:dyDescent="0.2">
      <c r="A56" s="1095"/>
      <c r="B56" s="1033">
        <v>24</v>
      </c>
      <c r="C56" s="1653" t="s">
        <v>2321</v>
      </c>
      <c r="D56" s="1069"/>
      <c r="E56" s="1025"/>
      <c r="F56" s="2023"/>
      <c r="G56" s="1148"/>
    </row>
    <row r="57" spans="1:79" s="1018" customFormat="1" ht="50.25" customHeight="1" x14ac:dyDescent="0.2">
      <c r="A57" s="1097" t="s">
        <v>2063</v>
      </c>
      <c r="B57" s="1036" t="s">
        <v>2322</v>
      </c>
      <c r="C57" s="1034" t="s">
        <v>2323</v>
      </c>
      <c r="D57" s="1037" t="s">
        <v>2078</v>
      </c>
      <c r="E57" s="1035">
        <v>35</v>
      </c>
      <c r="F57" s="2022"/>
      <c r="G57" s="1121">
        <f t="shared" si="2"/>
        <v>0</v>
      </c>
    </row>
    <row r="58" spans="1:79" s="1018" customFormat="1" ht="38.25" x14ac:dyDescent="0.2">
      <c r="A58" s="1687" t="s">
        <v>2067</v>
      </c>
      <c r="B58" s="1681" t="s">
        <v>2324</v>
      </c>
      <c r="C58" s="1682" t="s">
        <v>2326</v>
      </c>
      <c r="D58" s="1683" t="s">
        <v>2078</v>
      </c>
      <c r="E58" s="1684">
        <v>45</v>
      </c>
      <c r="F58" s="2022"/>
      <c r="G58" s="1121">
        <f t="shared" si="2"/>
        <v>0</v>
      </c>
    </row>
    <row r="59" spans="1:79" s="1018" customFormat="1" ht="12.75" x14ac:dyDescent="0.2">
      <c r="A59" s="1095"/>
      <c r="B59" s="1033">
        <v>25</v>
      </c>
      <c r="C59" s="1653" t="s">
        <v>2327</v>
      </c>
      <c r="D59" s="1069"/>
      <c r="E59" s="1025"/>
      <c r="F59" s="2023"/>
      <c r="G59" s="1148"/>
    </row>
    <row r="60" spans="1:79" s="1018" customFormat="1" ht="25.5" x14ac:dyDescent="0.2">
      <c r="A60" s="2179" t="s">
        <v>2063</v>
      </c>
      <c r="B60" s="2180" t="s">
        <v>2328</v>
      </c>
      <c r="C60" s="2181" t="s">
        <v>2330</v>
      </c>
      <c r="D60" s="2182" t="s">
        <v>239</v>
      </c>
      <c r="E60" s="2183">
        <v>20</v>
      </c>
      <c r="F60" s="2184"/>
      <c r="G60" s="2185">
        <f t="shared" si="2"/>
        <v>0</v>
      </c>
    </row>
    <row r="61" spans="1:79" s="1018" customFormat="1" ht="12.75" x14ac:dyDescent="0.2">
      <c r="A61" s="1687" t="s">
        <v>2067</v>
      </c>
      <c r="B61" s="1681" t="s">
        <v>2331</v>
      </c>
      <c r="C61" s="1682" t="s">
        <v>2332</v>
      </c>
      <c r="D61" s="1683" t="s">
        <v>2329</v>
      </c>
      <c r="E61" s="1684">
        <v>20</v>
      </c>
      <c r="F61" s="2022"/>
      <c r="G61" s="1121">
        <f t="shared" si="2"/>
        <v>0</v>
      </c>
    </row>
    <row r="62" spans="1:79" s="1018" customFormat="1" ht="12.75" x14ac:dyDescent="0.2">
      <c r="A62" s="1687" t="s">
        <v>2074</v>
      </c>
      <c r="B62" s="1681" t="s">
        <v>2333</v>
      </c>
      <c r="C62" s="1682" t="s">
        <v>2334</v>
      </c>
      <c r="D62" s="1683" t="s">
        <v>2072</v>
      </c>
      <c r="E62" s="1684">
        <v>11</v>
      </c>
      <c r="F62" s="2022"/>
      <c r="G62" s="1121">
        <f t="shared" si="2"/>
        <v>0</v>
      </c>
    </row>
    <row r="63" spans="1:79" s="1018" customFormat="1" ht="12.75" x14ac:dyDescent="0.2">
      <c r="A63" s="1094">
        <v>2</v>
      </c>
      <c r="B63" s="947"/>
      <c r="C63" s="948" t="s">
        <v>1637</v>
      </c>
      <c r="D63" s="1068"/>
      <c r="E63" s="1024"/>
      <c r="F63" s="1024"/>
      <c r="G63" s="949">
        <f>SUM(G47:G62)</f>
        <v>0</v>
      </c>
    </row>
    <row r="64" spans="1:79" s="1018" customFormat="1" ht="12.75" x14ac:dyDescent="0.2">
      <c r="A64" s="1098"/>
      <c r="D64" s="1085"/>
      <c r="E64" s="1026"/>
      <c r="F64" s="1026"/>
      <c r="G64" s="1122"/>
    </row>
    <row r="65" spans="1:7" s="1018" customFormat="1" ht="12.75" x14ac:dyDescent="0.2">
      <c r="A65" s="1094">
        <v>3</v>
      </c>
      <c r="B65" s="947"/>
      <c r="C65" s="948" t="s">
        <v>265</v>
      </c>
      <c r="D65" s="1068"/>
      <c r="E65" s="1024"/>
      <c r="F65" s="1024"/>
      <c r="G65" s="949"/>
    </row>
    <row r="66" spans="1:7" s="1018" customFormat="1" ht="12.75" x14ac:dyDescent="0.2">
      <c r="A66" s="1095"/>
      <c r="B66" s="1033">
        <v>31</v>
      </c>
      <c r="C66" s="1651" t="s">
        <v>353</v>
      </c>
      <c r="D66" s="1069"/>
      <c r="E66" s="1025"/>
      <c r="F66" s="1032"/>
      <c r="G66" s="956"/>
    </row>
    <row r="67" spans="1:7" s="1018" customFormat="1" ht="12.75" x14ac:dyDescent="0.2">
      <c r="A67" s="1109" t="s">
        <v>2063</v>
      </c>
      <c r="B67" s="1103" t="s">
        <v>2335</v>
      </c>
      <c r="C67" s="1104" t="s">
        <v>2336</v>
      </c>
      <c r="D67" s="1105" t="s">
        <v>2078</v>
      </c>
      <c r="E67" s="1106">
        <v>30</v>
      </c>
      <c r="F67" s="2022"/>
      <c r="G67" s="1121">
        <f t="shared" ref="G67" si="3">ROUND(E67*F67,2)</f>
        <v>0</v>
      </c>
    </row>
    <row r="68" spans="1:7" s="1018" customFormat="1" ht="25.5" x14ac:dyDescent="0.2">
      <c r="A68" s="1109" t="s">
        <v>2067</v>
      </c>
      <c r="B68" s="1103" t="s">
        <v>2172</v>
      </c>
      <c r="C68" s="1104" t="s">
        <v>2337</v>
      </c>
      <c r="D68" s="1105" t="s">
        <v>2078</v>
      </c>
      <c r="E68" s="1106">
        <v>12</v>
      </c>
      <c r="F68" s="2022"/>
      <c r="G68" s="1121">
        <f t="shared" ref="G68:G92" si="4">ROUND(E68*F68,2)</f>
        <v>0</v>
      </c>
    </row>
    <row r="69" spans="1:7" s="1018" customFormat="1" ht="38.25" x14ac:dyDescent="0.2">
      <c r="A69" s="1109" t="s">
        <v>2074</v>
      </c>
      <c r="B69" s="1103" t="s">
        <v>2173</v>
      </c>
      <c r="C69" s="1104" t="s">
        <v>2338</v>
      </c>
      <c r="D69" s="1105" t="s">
        <v>2078</v>
      </c>
      <c r="E69" s="1106">
        <v>32</v>
      </c>
      <c r="F69" s="2022"/>
      <c r="G69" s="1121">
        <f t="shared" si="4"/>
        <v>0</v>
      </c>
    </row>
    <row r="70" spans="1:7" s="1018" customFormat="1" ht="38.25" x14ac:dyDescent="0.2">
      <c r="A70" s="1687" t="s">
        <v>2089</v>
      </c>
      <c r="B70" s="1681" t="s">
        <v>2088</v>
      </c>
      <c r="C70" s="1682" t="s">
        <v>2339</v>
      </c>
      <c r="D70" s="1683" t="s">
        <v>2078</v>
      </c>
      <c r="E70" s="1684">
        <v>19</v>
      </c>
      <c r="F70" s="2022"/>
      <c r="G70" s="1121">
        <f t="shared" si="4"/>
        <v>0</v>
      </c>
    </row>
    <row r="71" spans="1:7" s="1018" customFormat="1" ht="12.75" x14ac:dyDescent="0.2">
      <c r="A71" s="1687" t="s">
        <v>2091</v>
      </c>
      <c r="B71" s="1681" t="s">
        <v>2090</v>
      </c>
      <c r="C71" s="1682" t="s">
        <v>390</v>
      </c>
      <c r="D71" s="1683" t="s">
        <v>2078</v>
      </c>
      <c r="E71" s="1684">
        <v>6</v>
      </c>
      <c r="F71" s="2022"/>
      <c r="G71" s="1121">
        <f t="shared" si="4"/>
        <v>0</v>
      </c>
    </row>
    <row r="72" spans="1:7" s="1018" customFormat="1" ht="25.5" x14ac:dyDescent="0.2">
      <c r="A72" s="1109" t="s">
        <v>2110</v>
      </c>
      <c r="B72" s="1103" t="s">
        <v>2092</v>
      </c>
      <c r="C72" s="1104" t="s">
        <v>416</v>
      </c>
      <c r="D72" s="1105" t="s">
        <v>2078</v>
      </c>
      <c r="E72" s="1106">
        <v>21</v>
      </c>
      <c r="F72" s="2022"/>
      <c r="G72" s="1121">
        <f t="shared" si="4"/>
        <v>0</v>
      </c>
    </row>
    <row r="73" spans="1:7" s="1018" customFormat="1" ht="12.75" x14ac:dyDescent="0.2">
      <c r="A73" s="1110"/>
      <c r="B73" s="1111">
        <v>32</v>
      </c>
      <c r="C73" s="1112" t="s">
        <v>348</v>
      </c>
      <c r="D73" s="1113"/>
      <c r="E73" s="1114"/>
      <c r="F73" s="2023"/>
      <c r="G73" s="1148"/>
    </row>
    <row r="74" spans="1:7" s="1018" customFormat="1" ht="51" x14ac:dyDescent="0.2">
      <c r="A74" s="1109" t="s">
        <v>2063</v>
      </c>
      <c r="B74" s="1103" t="s">
        <v>2340</v>
      </c>
      <c r="C74" s="1104" t="s">
        <v>2341</v>
      </c>
      <c r="D74" s="1105" t="s">
        <v>2095</v>
      </c>
      <c r="E74" s="1106">
        <v>610</v>
      </c>
      <c r="F74" s="2022"/>
      <c r="G74" s="1121">
        <f t="shared" si="4"/>
        <v>0</v>
      </c>
    </row>
    <row r="75" spans="1:7" s="1018" customFormat="1" ht="51" x14ac:dyDescent="0.2">
      <c r="A75" s="1109" t="s">
        <v>2067</v>
      </c>
      <c r="B75" s="1103" t="s">
        <v>2096</v>
      </c>
      <c r="C75" s="1104" t="s">
        <v>2342</v>
      </c>
      <c r="D75" s="1105" t="s">
        <v>2095</v>
      </c>
      <c r="E75" s="1106">
        <v>2700</v>
      </c>
      <c r="F75" s="2022"/>
      <c r="G75" s="1121">
        <f t="shared" si="4"/>
        <v>0</v>
      </c>
    </row>
    <row r="76" spans="1:7" s="1018" customFormat="1" ht="12.75" x14ac:dyDescent="0.2">
      <c r="A76" s="1110"/>
      <c r="B76" s="1111">
        <v>33</v>
      </c>
      <c r="C76" s="1112" t="s">
        <v>503</v>
      </c>
      <c r="D76" s="1113"/>
      <c r="E76" s="1114"/>
      <c r="F76" s="2023"/>
      <c r="G76" s="1148"/>
    </row>
    <row r="77" spans="1:7" s="1018" customFormat="1" ht="38.25" x14ac:dyDescent="0.2">
      <c r="A77" s="1109" t="s">
        <v>2063</v>
      </c>
      <c r="B77" s="1103" t="s">
        <v>2099</v>
      </c>
      <c r="C77" s="1104" t="s">
        <v>2343</v>
      </c>
      <c r="D77" s="1105" t="s">
        <v>2072</v>
      </c>
      <c r="E77" s="1106">
        <v>0.85</v>
      </c>
      <c r="F77" s="2022"/>
      <c r="G77" s="1121">
        <f t="shared" si="4"/>
        <v>0</v>
      </c>
    </row>
    <row r="78" spans="1:7" s="1018" customFormat="1" ht="51" x14ac:dyDescent="0.2">
      <c r="A78" s="1109" t="s">
        <v>2067</v>
      </c>
      <c r="B78" s="1103" t="s">
        <v>2344</v>
      </c>
      <c r="C78" s="1104" t="s">
        <v>2345</v>
      </c>
      <c r="D78" s="1105" t="s">
        <v>2072</v>
      </c>
      <c r="E78" s="1106">
        <v>8.5</v>
      </c>
      <c r="F78" s="2022"/>
      <c r="G78" s="1121">
        <f t="shared" si="4"/>
        <v>0</v>
      </c>
    </row>
    <row r="79" spans="1:7" s="1018" customFormat="1" ht="51" x14ac:dyDescent="0.2">
      <c r="A79" s="1109" t="s">
        <v>2074</v>
      </c>
      <c r="B79" s="1103" t="s">
        <v>2346</v>
      </c>
      <c r="C79" s="1104" t="s">
        <v>2347</v>
      </c>
      <c r="D79" s="1105" t="s">
        <v>2072</v>
      </c>
      <c r="E79" s="1106">
        <v>2.5</v>
      </c>
      <c r="F79" s="2022"/>
      <c r="G79" s="1121">
        <f t="shared" si="4"/>
        <v>0</v>
      </c>
    </row>
    <row r="80" spans="1:7" s="1018" customFormat="1" ht="51" x14ac:dyDescent="0.2">
      <c r="A80" s="1109" t="s">
        <v>2089</v>
      </c>
      <c r="B80" s="1103" t="s">
        <v>2348</v>
      </c>
      <c r="C80" s="1104" t="s">
        <v>2349</v>
      </c>
      <c r="D80" s="1105" t="s">
        <v>2072</v>
      </c>
      <c r="E80" s="1106">
        <v>6</v>
      </c>
      <c r="F80" s="2022"/>
      <c r="G80" s="1121">
        <f t="shared" si="4"/>
        <v>0</v>
      </c>
    </row>
    <row r="81" spans="1:7" s="1018" customFormat="1" ht="63.75" x14ac:dyDescent="0.2">
      <c r="A81" s="1109" t="s">
        <v>2091</v>
      </c>
      <c r="B81" s="1103" t="s">
        <v>2350</v>
      </c>
      <c r="C81" s="1104" t="s">
        <v>2351</v>
      </c>
      <c r="D81" s="1105" t="s">
        <v>2072</v>
      </c>
      <c r="E81" s="1106">
        <v>11</v>
      </c>
      <c r="F81" s="2022"/>
      <c r="G81" s="1121">
        <f t="shared" si="4"/>
        <v>0</v>
      </c>
    </row>
    <row r="82" spans="1:7" s="1018" customFormat="1" ht="12.75" x14ac:dyDescent="0.2">
      <c r="A82" s="1110"/>
      <c r="B82" s="1111">
        <v>34</v>
      </c>
      <c r="C82" s="1112" t="s">
        <v>2352</v>
      </c>
      <c r="D82" s="1113"/>
      <c r="E82" s="1114"/>
      <c r="F82" s="2023"/>
      <c r="G82" s="1148"/>
    </row>
    <row r="83" spans="1:7" s="1018" customFormat="1" ht="25.5" x14ac:dyDescent="0.2">
      <c r="A83" s="1109" t="s">
        <v>2063</v>
      </c>
      <c r="B83" s="1103" t="s">
        <v>2102</v>
      </c>
      <c r="C83" s="1104" t="s">
        <v>2353</v>
      </c>
      <c r="D83" s="1105" t="s">
        <v>2078</v>
      </c>
      <c r="E83" s="1106">
        <v>31</v>
      </c>
      <c r="F83" s="2022"/>
      <c r="G83" s="1121">
        <f t="shared" si="4"/>
        <v>0</v>
      </c>
    </row>
    <row r="84" spans="1:7" s="1018" customFormat="1" ht="12.75" x14ac:dyDescent="0.2">
      <c r="A84" s="1110"/>
      <c r="B84" s="1111">
        <v>35</v>
      </c>
      <c r="C84" s="1112" t="s">
        <v>466</v>
      </c>
      <c r="D84" s="1113"/>
      <c r="E84" s="1114"/>
      <c r="F84" s="2023"/>
      <c r="G84" s="1148"/>
    </row>
    <row r="85" spans="1:7" s="1018" customFormat="1" ht="63.75" x14ac:dyDescent="0.2">
      <c r="A85" s="1109" t="s">
        <v>2063</v>
      </c>
      <c r="B85" s="1103" t="s">
        <v>2114</v>
      </c>
      <c r="C85" s="1691" t="s">
        <v>2354</v>
      </c>
      <c r="D85" s="1105" t="s">
        <v>2082</v>
      </c>
      <c r="E85" s="1106">
        <v>18.600000000000001</v>
      </c>
      <c r="F85" s="2022"/>
      <c r="G85" s="1121">
        <f t="shared" si="4"/>
        <v>0</v>
      </c>
    </row>
    <row r="86" spans="1:7" s="1018" customFormat="1" ht="12.75" x14ac:dyDescent="0.2">
      <c r="A86" s="1110"/>
      <c r="B86" s="1111">
        <v>36</v>
      </c>
      <c r="C86" s="1112" t="s">
        <v>536</v>
      </c>
      <c r="D86" s="1113"/>
      <c r="E86" s="1114"/>
      <c r="F86" s="2023"/>
      <c r="G86" s="1148"/>
    </row>
    <row r="87" spans="1:7" s="1018" customFormat="1" ht="25.5" x14ac:dyDescent="0.2">
      <c r="A87" s="1109" t="s">
        <v>2063</v>
      </c>
      <c r="B87" s="1103" t="s">
        <v>2355</v>
      </c>
      <c r="C87" s="1104" t="s">
        <v>2356</v>
      </c>
      <c r="D87" s="1105" t="s">
        <v>2078</v>
      </c>
      <c r="E87" s="1106">
        <v>55</v>
      </c>
      <c r="F87" s="2022"/>
      <c r="G87" s="1121">
        <f t="shared" si="4"/>
        <v>0</v>
      </c>
    </row>
    <row r="88" spans="1:7" s="1018" customFormat="1" ht="51" x14ac:dyDescent="0.2">
      <c r="A88" s="1109" t="s">
        <v>2067</v>
      </c>
      <c r="B88" s="1103" t="s">
        <v>2357</v>
      </c>
      <c r="C88" s="1104" t="s">
        <v>2358</v>
      </c>
      <c r="D88" s="1105" t="s">
        <v>2078</v>
      </c>
      <c r="E88" s="1106">
        <v>55</v>
      </c>
      <c r="F88" s="2022"/>
      <c r="G88" s="1121">
        <f t="shared" si="4"/>
        <v>0</v>
      </c>
    </row>
    <row r="89" spans="1:7" s="1018" customFormat="1" ht="51" x14ac:dyDescent="0.2">
      <c r="A89" s="1687" t="s">
        <v>2074</v>
      </c>
      <c r="B89" s="1681" t="s">
        <v>2359</v>
      </c>
      <c r="C89" s="1682" t="s">
        <v>2360</v>
      </c>
      <c r="D89" s="1683" t="s">
        <v>2078</v>
      </c>
      <c r="E89" s="1684">
        <v>41</v>
      </c>
      <c r="F89" s="2022"/>
      <c r="G89" s="1121">
        <f t="shared" si="4"/>
        <v>0</v>
      </c>
    </row>
    <row r="90" spans="1:7" s="1018" customFormat="1" ht="51" x14ac:dyDescent="0.2">
      <c r="A90" s="1687" t="s">
        <v>2089</v>
      </c>
      <c r="B90" s="1681" t="s">
        <v>2361</v>
      </c>
      <c r="C90" s="1682" t="s">
        <v>2362</v>
      </c>
      <c r="D90" s="1683" t="s">
        <v>2078</v>
      </c>
      <c r="E90" s="1684">
        <v>55</v>
      </c>
      <c r="F90" s="2022"/>
      <c r="G90" s="1121">
        <f t="shared" si="4"/>
        <v>0</v>
      </c>
    </row>
    <row r="91" spans="1:7" s="1018" customFormat="1" ht="51" x14ac:dyDescent="0.2">
      <c r="A91" s="1109" t="s">
        <v>2091</v>
      </c>
      <c r="B91" s="1103" t="s">
        <v>2363</v>
      </c>
      <c r="C91" s="1104" t="s">
        <v>2364</v>
      </c>
      <c r="D91" s="1105" t="s">
        <v>2082</v>
      </c>
      <c r="E91" s="1106">
        <v>16</v>
      </c>
      <c r="F91" s="2022"/>
      <c r="G91" s="1121">
        <f t="shared" si="4"/>
        <v>0</v>
      </c>
    </row>
    <row r="92" spans="1:7" s="1018" customFormat="1" ht="63.75" x14ac:dyDescent="0.2">
      <c r="A92" s="1109" t="s">
        <v>2110</v>
      </c>
      <c r="B92" s="1103" t="s">
        <v>2272</v>
      </c>
      <c r="C92" s="1104" t="s">
        <v>2365</v>
      </c>
      <c r="D92" s="1105" t="s">
        <v>2082</v>
      </c>
      <c r="E92" s="1106">
        <v>16</v>
      </c>
      <c r="F92" s="2022"/>
      <c r="G92" s="1121">
        <f t="shared" si="4"/>
        <v>0</v>
      </c>
    </row>
    <row r="93" spans="1:7" s="1018" customFormat="1" ht="12.75" x14ac:dyDescent="0.2">
      <c r="A93" s="1115">
        <v>3</v>
      </c>
      <c r="B93" s="963"/>
      <c r="C93" s="964" t="s">
        <v>1641</v>
      </c>
      <c r="D93" s="1116"/>
      <c r="E93" s="1117"/>
      <c r="F93" s="1024"/>
      <c r="G93" s="949">
        <f>SUM(G67:G92)</f>
        <v>0</v>
      </c>
    </row>
    <row r="94" spans="1:7" s="1018" customFormat="1" ht="12.75" x14ac:dyDescent="0.2">
      <c r="A94" s="1098"/>
      <c r="D94" s="1085"/>
      <c r="E94" s="1026"/>
      <c r="F94" s="1026"/>
      <c r="G94" s="1122"/>
    </row>
    <row r="95" spans="1:7" s="1018" customFormat="1" ht="12.75" x14ac:dyDescent="0.2">
      <c r="A95" s="1094">
        <v>4</v>
      </c>
      <c r="B95" s="947"/>
      <c r="C95" s="948" t="s">
        <v>73</v>
      </c>
      <c r="D95" s="1068"/>
      <c r="E95" s="1024"/>
      <c r="F95" s="1024"/>
      <c r="G95" s="949"/>
    </row>
    <row r="96" spans="1:7" s="1018" customFormat="1" ht="12.75" x14ac:dyDescent="0.2">
      <c r="A96" s="1095"/>
      <c r="B96" s="1033">
        <v>41</v>
      </c>
      <c r="C96" s="1651" t="s">
        <v>84</v>
      </c>
      <c r="D96" s="1069"/>
      <c r="E96" s="1025"/>
      <c r="F96" s="1032"/>
      <c r="G96" s="956"/>
    </row>
    <row r="97" spans="1:7" s="1018" customFormat="1" ht="25.5" x14ac:dyDescent="0.2">
      <c r="A97" s="1103" t="s">
        <v>2063</v>
      </c>
      <c r="B97" s="1103" t="s">
        <v>2366</v>
      </c>
      <c r="C97" s="1691" t="s">
        <v>2367</v>
      </c>
      <c r="D97" s="1105" t="s">
        <v>2078</v>
      </c>
      <c r="E97" s="1106">
        <v>55</v>
      </c>
      <c r="F97" s="2022"/>
      <c r="G97" s="1121">
        <f t="shared" ref="G97" si="5">ROUND(E97*F97,2)</f>
        <v>0</v>
      </c>
    </row>
    <row r="98" spans="1:7" s="1018" customFormat="1" ht="25.5" x14ac:dyDescent="0.2">
      <c r="A98" s="1098" t="s">
        <v>2067</v>
      </c>
      <c r="B98" s="1098" t="s">
        <v>2368</v>
      </c>
      <c r="C98" s="1665" t="s">
        <v>2369</v>
      </c>
      <c r="D98" s="1085" t="s">
        <v>2078</v>
      </c>
      <c r="E98" s="1026">
        <v>55</v>
      </c>
      <c r="F98" s="2022"/>
      <c r="G98" s="1121">
        <f t="shared" ref="G98:G104" si="6">ROUND(E98*F98,2)</f>
        <v>0</v>
      </c>
    </row>
    <row r="99" spans="1:7" s="1018" customFormat="1" ht="12.75" x14ac:dyDescent="0.2">
      <c r="A99" s="1095"/>
      <c r="B99" s="1033">
        <v>42</v>
      </c>
      <c r="C99" s="1651" t="s">
        <v>92</v>
      </c>
      <c r="D99" s="1069"/>
      <c r="E99" s="1025"/>
      <c r="F99" s="2023"/>
      <c r="G99" s="1148"/>
    </row>
    <row r="100" spans="1:7" s="1018" customFormat="1" ht="38.25" x14ac:dyDescent="0.2">
      <c r="A100" s="1103" t="s">
        <v>2063</v>
      </c>
      <c r="B100" s="1103" t="s">
        <v>2370</v>
      </c>
      <c r="C100" s="1104" t="s">
        <v>2371</v>
      </c>
      <c r="D100" s="1105" t="s">
        <v>2082</v>
      </c>
      <c r="E100" s="1106">
        <v>15</v>
      </c>
      <c r="F100" s="2022"/>
      <c r="G100" s="1121">
        <f t="shared" si="6"/>
        <v>0</v>
      </c>
    </row>
    <row r="101" spans="1:7" s="1018" customFormat="1" ht="12.75" x14ac:dyDescent="0.2">
      <c r="A101" s="1095"/>
      <c r="B101" s="1033">
        <v>43</v>
      </c>
      <c r="C101" s="1653" t="s">
        <v>129</v>
      </c>
      <c r="D101" s="1069"/>
      <c r="E101" s="1025"/>
      <c r="F101" s="2023"/>
      <c r="G101" s="1148"/>
    </row>
    <row r="102" spans="1:7" s="1018" customFormat="1" ht="38.25" x14ac:dyDescent="0.2">
      <c r="A102" s="1681" t="s">
        <v>2063</v>
      </c>
      <c r="B102" s="1681" t="s">
        <v>2372</v>
      </c>
      <c r="C102" s="1682" t="s">
        <v>2373</v>
      </c>
      <c r="D102" s="1683" t="s">
        <v>2066</v>
      </c>
      <c r="E102" s="1684">
        <v>1</v>
      </c>
      <c r="F102" s="2022"/>
      <c r="G102" s="1121">
        <f t="shared" si="6"/>
        <v>0</v>
      </c>
    </row>
    <row r="103" spans="1:7" s="1018" customFormat="1" ht="12.75" x14ac:dyDescent="0.2">
      <c r="A103" s="1095"/>
      <c r="B103" s="1033">
        <v>44</v>
      </c>
      <c r="C103" s="1653" t="s">
        <v>143</v>
      </c>
      <c r="D103" s="1069"/>
      <c r="E103" s="1025"/>
      <c r="F103" s="2023"/>
      <c r="G103" s="1148"/>
    </row>
    <row r="104" spans="1:7" s="1018" customFormat="1" ht="51" x14ac:dyDescent="0.2">
      <c r="A104" s="1681" t="s">
        <v>2063</v>
      </c>
      <c r="B104" s="1681" t="s">
        <v>2372</v>
      </c>
      <c r="C104" s="1682" t="s">
        <v>2374</v>
      </c>
      <c r="D104" s="1683" t="s">
        <v>2082</v>
      </c>
      <c r="E104" s="1684">
        <v>10</v>
      </c>
      <c r="F104" s="2022"/>
      <c r="G104" s="1121">
        <f t="shared" si="6"/>
        <v>0</v>
      </c>
    </row>
    <row r="105" spans="1:7" s="1018" customFormat="1" ht="12.75" x14ac:dyDescent="0.2">
      <c r="A105" s="1094">
        <v>4</v>
      </c>
      <c r="B105" s="947"/>
      <c r="C105" s="948" t="s">
        <v>1638</v>
      </c>
      <c r="D105" s="1068"/>
      <c r="E105" s="1024"/>
      <c r="F105" s="1024"/>
      <c r="G105" s="949">
        <f>SUM(G97:G104)</f>
        <v>0</v>
      </c>
    </row>
    <row r="106" spans="1:7" s="1018" customFormat="1" ht="12.75" x14ac:dyDescent="0.2">
      <c r="A106" s="1098"/>
      <c r="D106" s="1085"/>
      <c r="E106" s="1026"/>
      <c r="F106" s="1026"/>
      <c r="G106" s="1122"/>
    </row>
    <row r="107" spans="1:7" s="1018" customFormat="1" ht="12.75" x14ac:dyDescent="0.2">
      <c r="A107" s="1094">
        <v>5</v>
      </c>
      <c r="B107" s="947"/>
      <c r="C107" s="948" t="s">
        <v>168</v>
      </c>
      <c r="D107" s="1068"/>
      <c r="E107" s="1024"/>
      <c r="F107" s="1024"/>
      <c r="G107" s="949"/>
    </row>
    <row r="108" spans="1:7" s="1018" customFormat="1" ht="12.75" x14ac:dyDescent="0.2">
      <c r="A108" s="1110"/>
      <c r="B108" s="1111">
        <v>51</v>
      </c>
      <c r="C108" s="1112" t="s">
        <v>2375</v>
      </c>
      <c r="D108" s="1113"/>
      <c r="E108" s="1114"/>
      <c r="F108" s="1032"/>
      <c r="G108" s="956"/>
    </row>
    <row r="109" spans="1:7" s="1018" customFormat="1" ht="25.5" x14ac:dyDescent="0.2">
      <c r="A109" s="1109" t="s">
        <v>2063</v>
      </c>
      <c r="B109" s="1692" t="s">
        <v>2376</v>
      </c>
      <c r="C109" s="1104" t="s">
        <v>2377</v>
      </c>
      <c r="D109" s="1105" t="s">
        <v>2082</v>
      </c>
      <c r="E109" s="1106">
        <v>20</v>
      </c>
      <c r="F109" s="2022"/>
      <c r="G109" s="1121">
        <f t="shared" ref="G109" si="7">ROUND(E109*F109,2)</f>
        <v>0</v>
      </c>
    </row>
    <row r="110" spans="1:7" s="1018" customFormat="1" ht="12.75" x14ac:dyDescent="0.2">
      <c r="A110" s="1110"/>
      <c r="B110" s="1111">
        <v>52</v>
      </c>
      <c r="C110" s="1112" t="s">
        <v>2378</v>
      </c>
      <c r="D110" s="1113"/>
      <c r="E110" s="1114"/>
      <c r="F110" s="2023"/>
      <c r="G110" s="1148"/>
    </row>
    <row r="111" spans="1:7" s="1018" customFormat="1" ht="25.5" x14ac:dyDescent="0.2">
      <c r="A111" s="1109" t="s">
        <v>2063</v>
      </c>
      <c r="B111" s="1692" t="s">
        <v>2379</v>
      </c>
      <c r="C111" s="1104" t="s">
        <v>2380</v>
      </c>
      <c r="D111" s="1105" t="s">
        <v>2082</v>
      </c>
      <c r="E111" s="1106">
        <v>40</v>
      </c>
      <c r="F111" s="2022"/>
      <c r="G111" s="1121">
        <f t="shared" ref="G111:G121" si="8">ROUND(E111*F111,2)</f>
        <v>0</v>
      </c>
    </row>
    <row r="112" spans="1:7" s="1018" customFormat="1" ht="38.25" x14ac:dyDescent="0.2">
      <c r="A112" s="1109" t="s">
        <v>2067</v>
      </c>
      <c r="B112" s="1692" t="s">
        <v>2381</v>
      </c>
      <c r="C112" s="1104" t="s">
        <v>2382</v>
      </c>
      <c r="D112" s="1105" t="s">
        <v>2066</v>
      </c>
      <c r="E112" s="1106">
        <v>4</v>
      </c>
      <c r="F112" s="2022"/>
      <c r="G112" s="1121">
        <f t="shared" si="8"/>
        <v>0</v>
      </c>
    </row>
    <row r="113" spans="1:8" s="1018" customFormat="1" ht="12.75" x14ac:dyDescent="0.2">
      <c r="A113" s="1109" t="s">
        <v>2074</v>
      </c>
      <c r="B113" s="1104" t="s">
        <v>2383</v>
      </c>
      <c r="C113" s="1104" t="s">
        <v>362</v>
      </c>
      <c r="D113" s="1105" t="s">
        <v>2082</v>
      </c>
      <c r="E113" s="1106">
        <v>70</v>
      </c>
      <c r="F113" s="2022"/>
      <c r="G113" s="1121">
        <f t="shared" si="8"/>
        <v>0</v>
      </c>
    </row>
    <row r="114" spans="1:8" s="1018" customFormat="1" ht="12.75" x14ac:dyDescent="0.2">
      <c r="A114" s="1110"/>
      <c r="B114" s="1111">
        <v>53</v>
      </c>
      <c r="C114" s="1112" t="s">
        <v>2384</v>
      </c>
      <c r="D114" s="1113"/>
      <c r="E114" s="1114"/>
      <c r="F114" s="2023"/>
      <c r="G114" s="1148"/>
    </row>
    <row r="115" spans="1:8" s="1018" customFormat="1" ht="63.75" x14ac:dyDescent="0.2">
      <c r="A115" s="1109" t="s">
        <v>2063</v>
      </c>
      <c r="B115" s="1692" t="s">
        <v>2385</v>
      </c>
      <c r="C115" s="1104" t="s">
        <v>2386</v>
      </c>
      <c r="D115" s="1105" t="s">
        <v>2066</v>
      </c>
      <c r="E115" s="1106">
        <v>1</v>
      </c>
      <c r="F115" s="2022"/>
      <c r="G115" s="1121">
        <f t="shared" si="8"/>
        <v>0</v>
      </c>
    </row>
    <row r="116" spans="1:8" s="1018" customFormat="1" ht="25.5" x14ac:dyDescent="0.2">
      <c r="A116" s="1109" t="s">
        <v>2067</v>
      </c>
      <c r="B116" s="1692" t="s">
        <v>2387</v>
      </c>
      <c r="C116" s="1104" t="s">
        <v>2388</v>
      </c>
      <c r="D116" s="1105" t="s">
        <v>2082</v>
      </c>
      <c r="E116" s="1106">
        <v>20</v>
      </c>
      <c r="F116" s="2022"/>
      <c r="G116" s="1121">
        <f t="shared" si="8"/>
        <v>0</v>
      </c>
    </row>
    <row r="117" spans="1:8" s="1018" customFormat="1" ht="12.75" x14ac:dyDescent="0.2">
      <c r="A117" s="1110"/>
      <c r="B117" s="1111">
        <v>55</v>
      </c>
      <c r="C117" s="1112" t="s">
        <v>291</v>
      </c>
      <c r="D117" s="1113"/>
      <c r="E117" s="1114"/>
      <c r="F117" s="2023"/>
      <c r="G117" s="1148"/>
    </row>
    <row r="118" spans="1:8" s="1018" customFormat="1" ht="63.75" x14ac:dyDescent="0.2">
      <c r="A118" s="1109" t="s">
        <v>2063</v>
      </c>
      <c r="B118" s="1692" t="s">
        <v>2117</v>
      </c>
      <c r="C118" s="1104" t="s">
        <v>2389</v>
      </c>
      <c r="D118" s="1105" t="s">
        <v>2119</v>
      </c>
      <c r="E118" s="1106">
        <v>16</v>
      </c>
      <c r="F118" s="2045">
        <v>45</v>
      </c>
      <c r="G118" s="1121">
        <f t="shared" si="8"/>
        <v>720</v>
      </c>
    </row>
    <row r="119" spans="1:8" s="1018" customFormat="1" ht="12.75" x14ac:dyDescent="0.2">
      <c r="A119" s="1687" t="s">
        <v>2067</v>
      </c>
      <c r="B119" s="1682" t="s">
        <v>2120</v>
      </c>
      <c r="C119" s="1682" t="s">
        <v>991</v>
      </c>
      <c r="D119" s="2046" t="s">
        <v>2119</v>
      </c>
      <c r="E119" s="2047">
        <v>8</v>
      </c>
      <c r="F119" s="2045">
        <v>45</v>
      </c>
      <c r="G119" s="1121">
        <f t="shared" si="8"/>
        <v>360</v>
      </c>
      <c r="H119" s="1127"/>
    </row>
    <row r="120" spans="1:8" s="1018" customFormat="1" ht="16.5" customHeight="1" x14ac:dyDescent="0.2">
      <c r="A120" s="1109" t="s">
        <v>2074</v>
      </c>
      <c r="B120" s="1104" t="s">
        <v>2121</v>
      </c>
      <c r="C120" s="1104" t="s">
        <v>2122</v>
      </c>
      <c r="D120" s="1105" t="s">
        <v>435</v>
      </c>
      <c r="E120" s="1106">
        <v>1</v>
      </c>
      <c r="F120" s="2022"/>
      <c r="G120" s="1121">
        <f t="shared" si="8"/>
        <v>0</v>
      </c>
    </row>
    <row r="121" spans="1:8" s="1018" customFormat="1" ht="25.5" x14ac:dyDescent="0.2">
      <c r="A121" s="1109" t="s">
        <v>2089</v>
      </c>
      <c r="B121" s="1104" t="s">
        <v>2123</v>
      </c>
      <c r="C121" s="1104" t="s">
        <v>2124</v>
      </c>
      <c r="D121" s="1105" t="s">
        <v>435</v>
      </c>
      <c r="E121" s="1106">
        <v>1</v>
      </c>
      <c r="F121" s="2022"/>
      <c r="G121" s="1121">
        <f t="shared" si="8"/>
        <v>0</v>
      </c>
    </row>
    <row r="122" spans="1:8" s="1018" customFormat="1" ht="12.75" x14ac:dyDescent="0.2">
      <c r="A122" s="1094">
        <v>7</v>
      </c>
      <c r="B122" s="947"/>
      <c r="C122" s="948" t="s">
        <v>1644</v>
      </c>
      <c r="D122" s="1068"/>
      <c r="E122" s="1024"/>
      <c r="F122" s="1024"/>
      <c r="G122" s="949">
        <f>SUM(G109:G121)</f>
        <v>1080</v>
      </c>
    </row>
    <row r="123" spans="1:8" s="1018" customFormat="1" ht="12.75" x14ac:dyDescent="0.2">
      <c r="A123" s="1021"/>
      <c r="B123" s="1019"/>
      <c r="C123" s="1020"/>
      <c r="D123" s="1086"/>
      <c r="E123" s="1027"/>
      <c r="F123" s="1027"/>
      <c r="G123" s="1124"/>
    </row>
    <row r="124" spans="1:8" x14ac:dyDescent="0.25">
      <c r="A124" s="1011"/>
      <c r="B124" s="1009"/>
      <c r="C124" s="1010"/>
      <c r="D124" s="1087"/>
      <c r="E124" s="1028"/>
      <c r="F124" s="1028"/>
      <c r="G124" s="1125"/>
    </row>
  </sheetData>
  <dataValidations count="1">
    <dataValidation type="custom" allowBlank="1" showInputMessage="1" showErrorMessage="1" error="Vnos Cena/enoto je omejen na dve decimalni mesti." sqref="F22:F42 F47:F62 F67:F92 F97:F104 F109:F121" xr:uid="{9DBE8BD4-BA9B-47B3-9166-E13848806CDD}">
      <formula1>F22=ROUND(F22,2)</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17">
    <tabColor theme="7" tint="0.39997558519241921"/>
  </sheetPr>
  <dimension ref="A1:K72"/>
  <sheetViews>
    <sheetView workbookViewId="0">
      <selection activeCell="F65" sqref="F65"/>
    </sheetView>
  </sheetViews>
  <sheetFormatPr defaultRowHeight="12.75" x14ac:dyDescent="0.25"/>
  <cols>
    <col min="1" max="1" width="6.28515625" style="549" customWidth="1"/>
    <col min="2" max="2" width="9.7109375" style="572" customWidth="1"/>
    <col min="3" max="3" width="45.7109375" style="573" customWidth="1"/>
    <col min="4" max="4" width="6.7109375" style="574" customWidth="1"/>
    <col min="5" max="5" width="10.7109375" style="575" customWidth="1"/>
    <col min="6" max="6" width="11.7109375" style="575" customWidth="1"/>
    <col min="7" max="7" width="12.7109375" style="575" customWidth="1"/>
    <col min="8" max="8" width="9.140625" style="549"/>
    <col min="9" max="9" width="11.5703125" style="549" bestFit="1" customWidth="1"/>
    <col min="10" max="229" width="9.140625" style="549"/>
    <col min="230" max="230" width="5.7109375" style="549" customWidth="1"/>
    <col min="231" max="231" width="7.42578125" style="549" customWidth="1"/>
    <col min="232" max="232" width="40.85546875" style="549" customWidth="1"/>
    <col min="233" max="233" width="5.7109375" style="549" customWidth="1"/>
    <col min="234" max="234" width="10.140625" style="549" customWidth="1"/>
    <col min="235" max="235" width="9.140625" style="549"/>
    <col min="236" max="236" width="12" style="549" customWidth="1"/>
    <col min="237" max="256" width="9.140625" style="549"/>
    <col min="257" max="257" width="5.7109375" style="549" customWidth="1"/>
    <col min="258" max="258" width="8.7109375" style="549" customWidth="1"/>
    <col min="259" max="259" width="40.7109375" style="549" customWidth="1"/>
    <col min="260" max="260" width="5.7109375" style="549" customWidth="1"/>
    <col min="261" max="261" width="9.7109375" style="549" customWidth="1"/>
    <col min="262" max="263" width="11.7109375" style="549" customWidth="1"/>
    <col min="264" max="264" width="9.140625" style="549"/>
    <col min="265" max="265" width="11.5703125" style="549" bestFit="1" customWidth="1"/>
    <col min="266" max="485" width="9.140625" style="549"/>
    <col min="486" max="486" width="5.7109375" style="549" customWidth="1"/>
    <col min="487" max="487" width="7.42578125" style="549" customWidth="1"/>
    <col min="488" max="488" width="40.85546875" style="549" customWidth="1"/>
    <col min="489" max="489" width="5.7109375" style="549" customWidth="1"/>
    <col min="490" max="490" width="10.140625" style="549" customWidth="1"/>
    <col min="491" max="491" width="9.140625" style="549"/>
    <col min="492" max="492" width="12" style="549" customWidth="1"/>
    <col min="493" max="512" width="9.140625" style="549"/>
    <col min="513" max="513" width="5.7109375" style="549" customWidth="1"/>
    <col min="514" max="514" width="8.7109375" style="549" customWidth="1"/>
    <col min="515" max="515" width="40.7109375" style="549" customWidth="1"/>
    <col min="516" max="516" width="5.7109375" style="549" customWidth="1"/>
    <col min="517" max="517" width="9.7109375" style="549" customWidth="1"/>
    <col min="518" max="519" width="11.7109375" style="549" customWidth="1"/>
    <col min="520" max="520" width="9.140625" style="549"/>
    <col min="521" max="521" width="11.5703125" style="549" bestFit="1" customWidth="1"/>
    <col min="522" max="741" width="9.140625" style="549"/>
    <col min="742" max="742" width="5.7109375" style="549" customWidth="1"/>
    <col min="743" max="743" width="7.42578125" style="549" customWidth="1"/>
    <col min="744" max="744" width="40.85546875" style="549" customWidth="1"/>
    <col min="745" max="745" width="5.7109375" style="549" customWidth="1"/>
    <col min="746" max="746" width="10.140625" style="549" customWidth="1"/>
    <col min="747" max="747" width="9.140625" style="549"/>
    <col min="748" max="748" width="12" style="549" customWidth="1"/>
    <col min="749" max="768" width="9.140625" style="549"/>
    <col min="769" max="769" width="5.7109375" style="549" customWidth="1"/>
    <col min="770" max="770" width="8.7109375" style="549" customWidth="1"/>
    <col min="771" max="771" width="40.7109375" style="549" customWidth="1"/>
    <col min="772" max="772" width="5.7109375" style="549" customWidth="1"/>
    <col min="773" max="773" width="9.7109375" style="549" customWidth="1"/>
    <col min="774" max="775" width="11.7109375" style="549" customWidth="1"/>
    <col min="776" max="776" width="9.140625" style="549"/>
    <col min="777" max="777" width="11.5703125" style="549" bestFit="1" customWidth="1"/>
    <col min="778" max="997" width="9.140625" style="549"/>
    <col min="998" max="998" width="5.7109375" style="549" customWidth="1"/>
    <col min="999" max="999" width="7.42578125" style="549" customWidth="1"/>
    <col min="1000" max="1000" width="40.85546875" style="549" customWidth="1"/>
    <col min="1001" max="1001" width="5.7109375" style="549" customWidth="1"/>
    <col min="1002" max="1002" width="10.140625" style="549" customWidth="1"/>
    <col min="1003" max="1003" width="9.140625" style="549"/>
    <col min="1004" max="1004" width="12" style="549" customWidth="1"/>
    <col min="1005" max="1024" width="9.140625" style="549"/>
    <col min="1025" max="1025" width="5.7109375" style="549" customWidth="1"/>
    <col min="1026" max="1026" width="8.7109375" style="549" customWidth="1"/>
    <col min="1027" max="1027" width="40.7109375" style="549" customWidth="1"/>
    <col min="1028" max="1028" width="5.7109375" style="549" customWidth="1"/>
    <col min="1029" max="1029" width="9.7109375" style="549" customWidth="1"/>
    <col min="1030" max="1031" width="11.7109375" style="549" customWidth="1"/>
    <col min="1032" max="1032" width="9.140625" style="549"/>
    <col min="1033" max="1033" width="11.5703125" style="549" bestFit="1" customWidth="1"/>
    <col min="1034" max="1253" width="9.140625" style="549"/>
    <col min="1254" max="1254" width="5.7109375" style="549" customWidth="1"/>
    <col min="1255" max="1255" width="7.42578125" style="549" customWidth="1"/>
    <col min="1256" max="1256" width="40.85546875" style="549" customWidth="1"/>
    <col min="1257" max="1257" width="5.7109375" style="549" customWidth="1"/>
    <col min="1258" max="1258" width="10.140625" style="549" customWidth="1"/>
    <col min="1259" max="1259" width="9.140625" style="549"/>
    <col min="1260" max="1260" width="12" style="549" customWidth="1"/>
    <col min="1261" max="1280" width="9.140625" style="549"/>
    <col min="1281" max="1281" width="5.7109375" style="549" customWidth="1"/>
    <col min="1282" max="1282" width="8.7109375" style="549" customWidth="1"/>
    <col min="1283" max="1283" width="40.7109375" style="549" customWidth="1"/>
    <col min="1284" max="1284" width="5.7109375" style="549" customWidth="1"/>
    <col min="1285" max="1285" width="9.7109375" style="549" customWidth="1"/>
    <col min="1286" max="1287" width="11.7109375" style="549" customWidth="1"/>
    <col min="1288" max="1288" width="9.140625" style="549"/>
    <col min="1289" max="1289" width="11.5703125" style="549" bestFit="1" customWidth="1"/>
    <col min="1290" max="1509" width="9.140625" style="549"/>
    <col min="1510" max="1510" width="5.7109375" style="549" customWidth="1"/>
    <col min="1511" max="1511" width="7.42578125" style="549" customWidth="1"/>
    <col min="1512" max="1512" width="40.85546875" style="549" customWidth="1"/>
    <col min="1513" max="1513" width="5.7109375" style="549" customWidth="1"/>
    <col min="1514" max="1514" width="10.140625" style="549" customWidth="1"/>
    <col min="1515" max="1515" width="9.140625" style="549"/>
    <col min="1516" max="1516" width="12" style="549" customWidth="1"/>
    <col min="1517" max="1536" width="9.140625" style="549"/>
    <col min="1537" max="1537" width="5.7109375" style="549" customWidth="1"/>
    <col min="1538" max="1538" width="8.7109375" style="549" customWidth="1"/>
    <col min="1539" max="1539" width="40.7109375" style="549" customWidth="1"/>
    <col min="1540" max="1540" width="5.7109375" style="549" customWidth="1"/>
    <col min="1541" max="1541" width="9.7109375" style="549" customWidth="1"/>
    <col min="1542" max="1543" width="11.7109375" style="549" customWidth="1"/>
    <col min="1544" max="1544" width="9.140625" style="549"/>
    <col min="1545" max="1545" width="11.5703125" style="549" bestFit="1" customWidth="1"/>
    <col min="1546" max="1765" width="9.140625" style="549"/>
    <col min="1766" max="1766" width="5.7109375" style="549" customWidth="1"/>
    <col min="1767" max="1767" width="7.42578125" style="549" customWidth="1"/>
    <col min="1768" max="1768" width="40.85546875" style="549" customWidth="1"/>
    <col min="1769" max="1769" width="5.7109375" style="549" customWidth="1"/>
    <col min="1770" max="1770" width="10.140625" style="549" customWidth="1"/>
    <col min="1771" max="1771" width="9.140625" style="549"/>
    <col min="1772" max="1772" width="12" style="549" customWidth="1"/>
    <col min="1773" max="1792" width="9.140625" style="549"/>
    <col min="1793" max="1793" width="5.7109375" style="549" customWidth="1"/>
    <col min="1794" max="1794" width="8.7109375" style="549" customWidth="1"/>
    <col min="1795" max="1795" width="40.7109375" style="549" customWidth="1"/>
    <col min="1796" max="1796" width="5.7109375" style="549" customWidth="1"/>
    <col min="1797" max="1797" width="9.7109375" style="549" customWidth="1"/>
    <col min="1798" max="1799" width="11.7109375" style="549" customWidth="1"/>
    <col min="1800" max="1800" width="9.140625" style="549"/>
    <col min="1801" max="1801" width="11.5703125" style="549" bestFit="1" customWidth="1"/>
    <col min="1802" max="2021" width="9.140625" style="549"/>
    <col min="2022" max="2022" width="5.7109375" style="549" customWidth="1"/>
    <col min="2023" max="2023" width="7.42578125" style="549" customWidth="1"/>
    <col min="2024" max="2024" width="40.85546875" style="549" customWidth="1"/>
    <col min="2025" max="2025" width="5.7109375" style="549" customWidth="1"/>
    <col min="2026" max="2026" width="10.140625" style="549" customWidth="1"/>
    <col min="2027" max="2027" width="9.140625" style="549"/>
    <col min="2028" max="2028" width="12" style="549" customWidth="1"/>
    <col min="2029" max="2048" width="9.140625" style="549"/>
    <col min="2049" max="2049" width="5.7109375" style="549" customWidth="1"/>
    <col min="2050" max="2050" width="8.7109375" style="549" customWidth="1"/>
    <col min="2051" max="2051" width="40.7109375" style="549" customWidth="1"/>
    <col min="2052" max="2052" width="5.7109375" style="549" customWidth="1"/>
    <col min="2053" max="2053" width="9.7109375" style="549" customWidth="1"/>
    <col min="2054" max="2055" width="11.7109375" style="549" customWidth="1"/>
    <col min="2056" max="2056" width="9.140625" style="549"/>
    <col min="2057" max="2057" width="11.5703125" style="549" bestFit="1" customWidth="1"/>
    <col min="2058" max="2277" width="9.140625" style="549"/>
    <col min="2278" max="2278" width="5.7109375" style="549" customWidth="1"/>
    <col min="2279" max="2279" width="7.42578125" style="549" customWidth="1"/>
    <col min="2280" max="2280" width="40.85546875" style="549" customWidth="1"/>
    <col min="2281" max="2281" width="5.7109375" style="549" customWidth="1"/>
    <col min="2282" max="2282" width="10.140625" style="549" customWidth="1"/>
    <col min="2283" max="2283" width="9.140625" style="549"/>
    <col min="2284" max="2284" width="12" style="549" customWidth="1"/>
    <col min="2285" max="2304" width="9.140625" style="549"/>
    <col min="2305" max="2305" width="5.7109375" style="549" customWidth="1"/>
    <col min="2306" max="2306" width="8.7109375" style="549" customWidth="1"/>
    <col min="2307" max="2307" width="40.7109375" style="549" customWidth="1"/>
    <col min="2308" max="2308" width="5.7109375" style="549" customWidth="1"/>
    <col min="2309" max="2309" width="9.7109375" style="549" customWidth="1"/>
    <col min="2310" max="2311" width="11.7109375" style="549" customWidth="1"/>
    <col min="2312" max="2312" width="9.140625" style="549"/>
    <col min="2313" max="2313" width="11.5703125" style="549" bestFit="1" customWidth="1"/>
    <col min="2314" max="2533" width="9.140625" style="549"/>
    <col min="2534" max="2534" width="5.7109375" style="549" customWidth="1"/>
    <col min="2535" max="2535" width="7.42578125" style="549" customWidth="1"/>
    <col min="2536" max="2536" width="40.85546875" style="549" customWidth="1"/>
    <col min="2537" max="2537" width="5.7109375" style="549" customWidth="1"/>
    <col min="2538" max="2538" width="10.140625" style="549" customWidth="1"/>
    <col min="2539" max="2539" width="9.140625" style="549"/>
    <col min="2540" max="2540" width="12" style="549" customWidth="1"/>
    <col min="2541" max="2560" width="9.140625" style="549"/>
    <col min="2561" max="2561" width="5.7109375" style="549" customWidth="1"/>
    <col min="2562" max="2562" width="8.7109375" style="549" customWidth="1"/>
    <col min="2563" max="2563" width="40.7109375" style="549" customWidth="1"/>
    <col min="2564" max="2564" width="5.7109375" style="549" customWidth="1"/>
    <col min="2565" max="2565" width="9.7109375" style="549" customWidth="1"/>
    <col min="2566" max="2567" width="11.7109375" style="549" customWidth="1"/>
    <col min="2568" max="2568" width="9.140625" style="549"/>
    <col min="2569" max="2569" width="11.5703125" style="549" bestFit="1" customWidth="1"/>
    <col min="2570" max="2789" width="9.140625" style="549"/>
    <col min="2790" max="2790" width="5.7109375" style="549" customWidth="1"/>
    <col min="2791" max="2791" width="7.42578125" style="549" customWidth="1"/>
    <col min="2792" max="2792" width="40.85546875" style="549" customWidth="1"/>
    <col min="2793" max="2793" width="5.7109375" style="549" customWidth="1"/>
    <col min="2794" max="2794" width="10.140625" style="549" customWidth="1"/>
    <col min="2795" max="2795" width="9.140625" style="549"/>
    <col min="2796" max="2796" width="12" style="549" customWidth="1"/>
    <col min="2797" max="2816" width="9.140625" style="549"/>
    <col min="2817" max="2817" width="5.7109375" style="549" customWidth="1"/>
    <col min="2818" max="2818" width="8.7109375" style="549" customWidth="1"/>
    <col min="2819" max="2819" width="40.7109375" style="549" customWidth="1"/>
    <col min="2820" max="2820" width="5.7109375" style="549" customWidth="1"/>
    <col min="2821" max="2821" width="9.7109375" style="549" customWidth="1"/>
    <col min="2822" max="2823" width="11.7109375" style="549" customWidth="1"/>
    <col min="2824" max="2824" width="9.140625" style="549"/>
    <col min="2825" max="2825" width="11.5703125" style="549" bestFit="1" customWidth="1"/>
    <col min="2826" max="3045" width="9.140625" style="549"/>
    <col min="3046" max="3046" width="5.7109375" style="549" customWidth="1"/>
    <col min="3047" max="3047" width="7.42578125" style="549" customWidth="1"/>
    <col min="3048" max="3048" width="40.85546875" style="549" customWidth="1"/>
    <col min="3049" max="3049" width="5.7109375" style="549" customWidth="1"/>
    <col min="3050" max="3050" width="10.140625" style="549" customWidth="1"/>
    <col min="3051" max="3051" width="9.140625" style="549"/>
    <col min="3052" max="3052" width="12" style="549" customWidth="1"/>
    <col min="3053" max="3072" width="9.140625" style="549"/>
    <col min="3073" max="3073" width="5.7109375" style="549" customWidth="1"/>
    <col min="3074" max="3074" width="8.7109375" style="549" customWidth="1"/>
    <col min="3075" max="3075" width="40.7109375" style="549" customWidth="1"/>
    <col min="3076" max="3076" width="5.7109375" style="549" customWidth="1"/>
    <col min="3077" max="3077" width="9.7109375" style="549" customWidth="1"/>
    <col min="3078" max="3079" width="11.7109375" style="549" customWidth="1"/>
    <col min="3080" max="3080" width="9.140625" style="549"/>
    <col min="3081" max="3081" width="11.5703125" style="549" bestFit="1" customWidth="1"/>
    <col min="3082" max="3301" width="9.140625" style="549"/>
    <col min="3302" max="3302" width="5.7109375" style="549" customWidth="1"/>
    <col min="3303" max="3303" width="7.42578125" style="549" customWidth="1"/>
    <col min="3304" max="3304" width="40.85546875" style="549" customWidth="1"/>
    <col min="3305" max="3305" width="5.7109375" style="549" customWidth="1"/>
    <col min="3306" max="3306" width="10.140625" style="549" customWidth="1"/>
    <col min="3307" max="3307" width="9.140625" style="549"/>
    <col min="3308" max="3308" width="12" style="549" customWidth="1"/>
    <col min="3309" max="3328" width="9.140625" style="549"/>
    <col min="3329" max="3329" width="5.7109375" style="549" customWidth="1"/>
    <col min="3330" max="3330" width="8.7109375" style="549" customWidth="1"/>
    <col min="3331" max="3331" width="40.7109375" style="549" customWidth="1"/>
    <col min="3332" max="3332" width="5.7109375" style="549" customWidth="1"/>
    <col min="3333" max="3333" width="9.7109375" style="549" customWidth="1"/>
    <col min="3334" max="3335" width="11.7109375" style="549" customWidth="1"/>
    <col min="3336" max="3336" width="9.140625" style="549"/>
    <col min="3337" max="3337" width="11.5703125" style="549" bestFit="1" customWidth="1"/>
    <col min="3338" max="3557" width="9.140625" style="549"/>
    <col min="3558" max="3558" width="5.7109375" style="549" customWidth="1"/>
    <col min="3559" max="3559" width="7.42578125" style="549" customWidth="1"/>
    <col min="3560" max="3560" width="40.85546875" style="549" customWidth="1"/>
    <col min="3561" max="3561" width="5.7109375" style="549" customWidth="1"/>
    <col min="3562" max="3562" width="10.140625" style="549" customWidth="1"/>
    <col min="3563" max="3563" width="9.140625" style="549"/>
    <col min="3564" max="3564" width="12" style="549" customWidth="1"/>
    <col min="3565" max="3584" width="9.140625" style="549"/>
    <col min="3585" max="3585" width="5.7109375" style="549" customWidth="1"/>
    <col min="3586" max="3586" width="8.7109375" style="549" customWidth="1"/>
    <col min="3587" max="3587" width="40.7109375" style="549" customWidth="1"/>
    <col min="3588" max="3588" width="5.7109375" style="549" customWidth="1"/>
    <col min="3589" max="3589" width="9.7109375" style="549" customWidth="1"/>
    <col min="3590" max="3591" width="11.7109375" style="549" customWidth="1"/>
    <col min="3592" max="3592" width="9.140625" style="549"/>
    <col min="3593" max="3593" width="11.5703125" style="549" bestFit="1" customWidth="1"/>
    <col min="3594" max="3813" width="9.140625" style="549"/>
    <col min="3814" max="3814" width="5.7109375" style="549" customWidth="1"/>
    <col min="3815" max="3815" width="7.42578125" style="549" customWidth="1"/>
    <col min="3816" max="3816" width="40.85546875" style="549" customWidth="1"/>
    <col min="3817" max="3817" width="5.7109375" style="549" customWidth="1"/>
    <col min="3818" max="3818" width="10.140625" style="549" customWidth="1"/>
    <col min="3819" max="3819" width="9.140625" style="549"/>
    <col min="3820" max="3820" width="12" style="549" customWidth="1"/>
    <col min="3821" max="3840" width="9.140625" style="549"/>
    <col min="3841" max="3841" width="5.7109375" style="549" customWidth="1"/>
    <col min="3842" max="3842" width="8.7109375" style="549" customWidth="1"/>
    <col min="3843" max="3843" width="40.7109375" style="549" customWidth="1"/>
    <col min="3844" max="3844" width="5.7109375" style="549" customWidth="1"/>
    <col min="3845" max="3845" width="9.7109375" style="549" customWidth="1"/>
    <col min="3846" max="3847" width="11.7109375" style="549" customWidth="1"/>
    <col min="3848" max="3848" width="9.140625" style="549"/>
    <col min="3849" max="3849" width="11.5703125" style="549" bestFit="1" customWidth="1"/>
    <col min="3850" max="4069" width="9.140625" style="549"/>
    <col min="4070" max="4070" width="5.7109375" style="549" customWidth="1"/>
    <col min="4071" max="4071" width="7.42578125" style="549" customWidth="1"/>
    <col min="4072" max="4072" width="40.85546875" style="549" customWidth="1"/>
    <col min="4073" max="4073" width="5.7109375" style="549" customWidth="1"/>
    <col min="4074" max="4074" width="10.140625" style="549" customWidth="1"/>
    <col min="4075" max="4075" width="9.140625" style="549"/>
    <col min="4076" max="4076" width="12" style="549" customWidth="1"/>
    <col min="4077" max="4096" width="9.140625" style="549"/>
    <col min="4097" max="4097" width="5.7109375" style="549" customWidth="1"/>
    <col min="4098" max="4098" width="8.7109375" style="549" customWidth="1"/>
    <col min="4099" max="4099" width="40.7109375" style="549" customWidth="1"/>
    <col min="4100" max="4100" width="5.7109375" style="549" customWidth="1"/>
    <col min="4101" max="4101" width="9.7109375" style="549" customWidth="1"/>
    <col min="4102" max="4103" width="11.7109375" style="549" customWidth="1"/>
    <col min="4104" max="4104" width="9.140625" style="549"/>
    <col min="4105" max="4105" width="11.5703125" style="549" bestFit="1" customWidth="1"/>
    <col min="4106" max="4325" width="9.140625" style="549"/>
    <col min="4326" max="4326" width="5.7109375" style="549" customWidth="1"/>
    <col min="4327" max="4327" width="7.42578125" style="549" customWidth="1"/>
    <col min="4328" max="4328" width="40.85546875" style="549" customWidth="1"/>
    <col min="4329" max="4329" width="5.7109375" style="549" customWidth="1"/>
    <col min="4330" max="4330" width="10.140625" style="549" customWidth="1"/>
    <col min="4331" max="4331" width="9.140625" style="549"/>
    <col min="4332" max="4332" width="12" style="549" customWidth="1"/>
    <col min="4333" max="4352" width="9.140625" style="549"/>
    <col min="4353" max="4353" width="5.7109375" style="549" customWidth="1"/>
    <col min="4354" max="4354" width="8.7109375" style="549" customWidth="1"/>
    <col min="4355" max="4355" width="40.7109375" style="549" customWidth="1"/>
    <col min="4356" max="4356" width="5.7109375" style="549" customWidth="1"/>
    <col min="4357" max="4357" width="9.7109375" style="549" customWidth="1"/>
    <col min="4358" max="4359" width="11.7109375" style="549" customWidth="1"/>
    <col min="4360" max="4360" width="9.140625" style="549"/>
    <col min="4361" max="4361" width="11.5703125" style="549" bestFit="1" customWidth="1"/>
    <col min="4362" max="4581" width="9.140625" style="549"/>
    <col min="4582" max="4582" width="5.7109375" style="549" customWidth="1"/>
    <col min="4583" max="4583" width="7.42578125" style="549" customWidth="1"/>
    <col min="4584" max="4584" width="40.85546875" style="549" customWidth="1"/>
    <col min="4585" max="4585" width="5.7109375" style="549" customWidth="1"/>
    <col min="4586" max="4586" width="10.140625" style="549" customWidth="1"/>
    <col min="4587" max="4587" width="9.140625" style="549"/>
    <col min="4588" max="4588" width="12" style="549" customWidth="1"/>
    <col min="4589" max="4608" width="9.140625" style="549"/>
    <col min="4609" max="4609" width="5.7109375" style="549" customWidth="1"/>
    <col min="4610" max="4610" width="8.7109375" style="549" customWidth="1"/>
    <col min="4611" max="4611" width="40.7109375" style="549" customWidth="1"/>
    <col min="4612" max="4612" width="5.7109375" style="549" customWidth="1"/>
    <col min="4613" max="4613" width="9.7109375" style="549" customWidth="1"/>
    <col min="4614" max="4615" width="11.7109375" style="549" customWidth="1"/>
    <col min="4616" max="4616" width="9.140625" style="549"/>
    <col min="4617" max="4617" width="11.5703125" style="549" bestFit="1" customWidth="1"/>
    <col min="4618" max="4837" width="9.140625" style="549"/>
    <col min="4838" max="4838" width="5.7109375" style="549" customWidth="1"/>
    <col min="4839" max="4839" width="7.42578125" style="549" customWidth="1"/>
    <col min="4840" max="4840" width="40.85546875" style="549" customWidth="1"/>
    <col min="4841" max="4841" width="5.7109375" style="549" customWidth="1"/>
    <col min="4842" max="4842" width="10.140625" style="549" customWidth="1"/>
    <col min="4843" max="4843" width="9.140625" style="549"/>
    <col min="4844" max="4844" width="12" style="549" customWidth="1"/>
    <col min="4845" max="4864" width="9.140625" style="549"/>
    <col min="4865" max="4865" width="5.7109375" style="549" customWidth="1"/>
    <col min="4866" max="4866" width="8.7109375" style="549" customWidth="1"/>
    <col min="4867" max="4867" width="40.7109375" style="549" customWidth="1"/>
    <col min="4868" max="4868" width="5.7109375" style="549" customWidth="1"/>
    <col min="4869" max="4869" width="9.7109375" style="549" customWidth="1"/>
    <col min="4870" max="4871" width="11.7109375" style="549" customWidth="1"/>
    <col min="4872" max="4872" width="9.140625" style="549"/>
    <col min="4873" max="4873" width="11.5703125" style="549" bestFit="1" customWidth="1"/>
    <col min="4874" max="5093" width="9.140625" style="549"/>
    <col min="5094" max="5094" width="5.7109375" style="549" customWidth="1"/>
    <col min="5095" max="5095" width="7.42578125" style="549" customWidth="1"/>
    <col min="5096" max="5096" width="40.85546875" style="549" customWidth="1"/>
    <col min="5097" max="5097" width="5.7109375" style="549" customWidth="1"/>
    <col min="5098" max="5098" width="10.140625" style="549" customWidth="1"/>
    <col min="5099" max="5099" width="9.140625" style="549"/>
    <col min="5100" max="5100" width="12" style="549" customWidth="1"/>
    <col min="5101" max="5120" width="9.140625" style="549"/>
    <col min="5121" max="5121" width="5.7109375" style="549" customWidth="1"/>
    <col min="5122" max="5122" width="8.7109375" style="549" customWidth="1"/>
    <col min="5123" max="5123" width="40.7109375" style="549" customWidth="1"/>
    <col min="5124" max="5124" width="5.7109375" style="549" customWidth="1"/>
    <col min="5125" max="5125" width="9.7109375" style="549" customWidth="1"/>
    <col min="5126" max="5127" width="11.7109375" style="549" customWidth="1"/>
    <col min="5128" max="5128" width="9.140625" style="549"/>
    <col min="5129" max="5129" width="11.5703125" style="549" bestFit="1" customWidth="1"/>
    <col min="5130" max="5349" width="9.140625" style="549"/>
    <col min="5350" max="5350" width="5.7109375" style="549" customWidth="1"/>
    <col min="5351" max="5351" width="7.42578125" style="549" customWidth="1"/>
    <col min="5352" max="5352" width="40.85546875" style="549" customWidth="1"/>
    <col min="5353" max="5353" width="5.7109375" style="549" customWidth="1"/>
    <col min="5354" max="5354" width="10.140625" style="549" customWidth="1"/>
    <col min="5355" max="5355" width="9.140625" style="549"/>
    <col min="5356" max="5356" width="12" style="549" customWidth="1"/>
    <col min="5357" max="5376" width="9.140625" style="549"/>
    <col min="5377" max="5377" width="5.7109375" style="549" customWidth="1"/>
    <col min="5378" max="5378" width="8.7109375" style="549" customWidth="1"/>
    <col min="5379" max="5379" width="40.7109375" style="549" customWidth="1"/>
    <col min="5380" max="5380" width="5.7109375" style="549" customWidth="1"/>
    <col min="5381" max="5381" width="9.7109375" style="549" customWidth="1"/>
    <col min="5382" max="5383" width="11.7109375" style="549" customWidth="1"/>
    <col min="5384" max="5384" width="9.140625" style="549"/>
    <col min="5385" max="5385" width="11.5703125" style="549" bestFit="1" customWidth="1"/>
    <col min="5386" max="5605" width="9.140625" style="549"/>
    <col min="5606" max="5606" width="5.7109375" style="549" customWidth="1"/>
    <col min="5607" max="5607" width="7.42578125" style="549" customWidth="1"/>
    <col min="5608" max="5608" width="40.85546875" style="549" customWidth="1"/>
    <col min="5609" max="5609" width="5.7109375" style="549" customWidth="1"/>
    <col min="5610" max="5610" width="10.140625" style="549" customWidth="1"/>
    <col min="5611" max="5611" width="9.140625" style="549"/>
    <col min="5612" max="5612" width="12" style="549" customWidth="1"/>
    <col min="5613" max="5632" width="9.140625" style="549"/>
    <col min="5633" max="5633" width="5.7109375" style="549" customWidth="1"/>
    <col min="5634" max="5634" width="8.7109375" style="549" customWidth="1"/>
    <col min="5635" max="5635" width="40.7109375" style="549" customWidth="1"/>
    <col min="5636" max="5636" width="5.7109375" style="549" customWidth="1"/>
    <col min="5637" max="5637" width="9.7109375" style="549" customWidth="1"/>
    <col min="5638" max="5639" width="11.7109375" style="549" customWidth="1"/>
    <col min="5640" max="5640" width="9.140625" style="549"/>
    <col min="5641" max="5641" width="11.5703125" style="549" bestFit="1" customWidth="1"/>
    <col min="5642" max="5861" width="9.140625" style="549"/>
    <col min="5862" max="5862" width="5.7109375" style="549" customWidth="1"/>
    <col min="5863" max="5863" width="7.42578125" style="549" customWidth="1"/>
    <col min="5864" max="5864" width="40.85546875" style="549" customWidth="1"/>
    <col min="5865" max="5865" width="5.7109375" style="549" customWidth="1"/>
    <col min="5866" max="5866" width="10.140625" style="549" customWidth="1"/>
    <col min="5867" max="5867" width="9.140625" style="549"/>
    <col min="5868" max="5868" width="12" style="549" customWidth="1"/>
    <col min="5869" max="5888" width="9.140625" style="549"/>
    <col min="5889" max="5889" width="5.7109375" style="549" customWidth="1"/>
    <col min="5890" max="5890" width="8.7109375" style="549" customWidth="1"/>
    <col min="5891" max="5891" width="40.7109375" style="549" customWidth="1"/>
    <col min="5892" max="5892" width="5.7109375" style="549" customWidth="1"/>
    <col min="5893" max="5893" width="9.7109375" style="549" customWidth="1"/>
    <col min="5894" max="5895" width="11.7109375" style="549" customWidth="1"/>
    <col min="5896" max="5896" width="9.140625" style="549"/>
    <col min="5897" max="5897" width="11.5703125" style="549" bestFit="1" customWidth="1"/>
    <col min="5898" max="6117" width="9.140625" style="549"/>
    <col min="6118" max="6118" width="5.7109375" style="549" customWidth="1"/>
    <col min="6119" max="6119" width="7.42578125" style="549" customWidth="1"/>
    <col min="6120" max="6120" width="40.85546875" style="549" customWidth="1"/>
    <col min="6121" max="6121" width="5.7109375" style="549" customWidth="1"/>
    <col min="6122" max="6122" width="10.140625" style="549" customWidth="1"/>
    <col min="6123" max="6123" width="9.140625" style="549"/>
    <col min="6124" max="6124" width="12" style="549" customWidth="1"/>
    <col min="6125" max="6144" width="9.140625" style="549"/>
    <col min="6145" max="6145" width="5.7109375" style="549" customWidth="1"/>
    <col min="6146" max="6146" width="8.7109375" style="549" customWidth="1"/>
    <col min="6147" max="6147" width="40.7109375" style="549" customWidth="1"/>
    <col min="6148" max="6148" width="5.7109375" style="549" customWidth="1"/>
    <col min="6149" max="6149" width="9.7109375" style="549" customWidth="1"/>
    <col min="6150" max="6151" width="11.7109375" style="549" customWidth="1"/>
    <col min="6152" max="6152" width="9.140625" style="549"/>
    <col min="6153" max="6153" width="11.5703125" style="549" bestFit="1" customWidth="1"/>
    <col min="6154" max="6373" width="9.140625" style="549"/>
    <col min="6374" max="6374" width="5.7109375" style="549" customWidth="1"/>
    <col min="6375" max="6375" width="7.42578125" style="549" customWidth="1"/>
    <col min="6376" max="6376" width="40.85546875" style="549" customWidth="1"/>
    <col min="6377" max="6377" width="5.7109375" style="549" customWidth="1"/>
    <col min="6378" max="6378" width="10.140625" style="549" customWidth="1"/>
    <col min="6379" max="6379" width="9.140625" style="549"/>
    <col min="6380" max="6380" width="12" style="549" customWidth="1"/>
    <col min="6381" max="6400" width="9.140625" style="549"/>
    <col min="6401" max="6401" width="5.7109375" style="549" customWidth="1"/>
    <col min="6402" max="6402" width="8.7109375" style="549" customWidth="1"/>
    <col min="6403" max="6403" width="40.7109375" style="549" customWidth="1"/>
    <col min="6404" max="6404" width="5.7109375" style="549" customWidth="1"/>
    <col min="6405" max="6405" width="9.7109375" style="549" customWidth="1"/>
    <col min="6406" max="6407" width="11.7109375" style="549" customWidth="1"/>
    <col min="6408" max="6408" width="9.140625" style="549"/>
    <col min="6409" max="6409" width="11.5703125" style="549" bestFit="1" customWidth="1"/>
    <col min="6410" max="6629" width="9.140625" style="549"/>
    <col min="6630" max="6630" width="5.7109375" style="549" customWidth="1"/>
    <col min="6631" max="6631" width="7.42578125" style="549" customWidth="1"/>
    <col min="6632" max="6632" width="40.85546875" style="549" customWidth="1"/>
    <col min="6633" max="6633" width="5.7109375" style="549" customWidth="1"/>
    <col min="6634" max="6634" width="10.140625" style="549" customWidth="1"/>
    <col min="6635" max="6635" width="9.140625" style="549"/>
    <col min="6636" max="6636" width="12" style="549" customWidth="1"/>
    <col min="6637" max="6656" width="9.140625" style="549"/>
    <col min="6657" max="6657" width="5.7109375" style="549" customWidth="1"/>
    <col min="6658" max="6658" width="8.7109375" style="549" customWidth="1"/>
    <col min="6659" max="6659" width="40.7109375" style="549" customWidth="1"/>
    <col min="6660" max="6660" width="5.7109375" style="549" customWidth="1"/>
    <col min="6661" max="6661" width="9.7109375" style="549" customWidth="1"/>
    <col min="6662" max="6663" width="11.7109375" style="549" customWidth="1"/>
    <col min="6664" max="6664" width="9.140625" style="549"/>
    <col min="6665" max="6665" width="11.5703125" style="549" bestFit="1" customWidth="1"/>
    <col min="6666" max="6885" width="9.140625" style="549"/>
    <col min="6886" max="6886" width="5.7109375" style="549" customWidth="1"/>
    <col min="6887" max="6887" width="7.42578125" style="549" customWidth="1"/>
    <col min="6888" max="6888" width="40.85546875" style="549" customWidth="1"/>
    <col min="6889" max="6889" width="5.7109375" style="549" customWidth="1"/>
    <col min="6890" max="6890" width="10.140625" style="549" customWidth="1"/>
    <col min="6891" max="6891" width="9.140625" style="549"/>
    <col min="6892" max="6892" width="12" style="549" customWidth="1"/>
    <col min="6893" max="6912" width="9.140625" style="549"/>
    <col min="6913" max="6913" width="5.7109375" style="549" customWidth="1"/>
    <col min="6914" max="6914" width="8.7109375" style="549" customWidth="1"/>
    <col min="6915" max="6915" width="40.7109375" style="549" customWidth="1"/>
    <col min="6916" max="6916" width="5.7109375" style="549" customWidth="1"/>
    <col min="6917" max="6917" width="9.7109375" style="549" customWidth="1"/>
    <col min="6918" max="6919" width="11.7109375" style="549" customWidth="1"/>
    <col min="6920" max="6920" width="9.140625" style="549"/>
    <col min="6921" max="6921" width="11.5703125" style="549" bestFit="1" customWidth="1"/>
    <col min="6922" max="7141" width="9.140625" style="549"/>
    <col min="7142" max="7142" width="5.7109375" style="549" customWidth="1"/>
    <col min="7143" max="7143" width="7.42578125" style="549" customWidth="1"/>
    <col min="7144" max="7144" width="40.85546875" style="549" customWidth="1"/>
    <col min="7145" max="7145" width="5.7109375" style="549" customWidth="1"/>
    <col min="7146" max="7146" width="10.140625" style="549" customWidth="1"/>
    <col min="7147" max="7147" width="9.140625" style="549"/>
    <col min="7148" max="7148" width="12" style="549" customWidth="1"/>
    <col min="7149" max="7168" width="9.140625" style="549"/>
    <col min="7169" max="7169" width="5.7109375" style="549" customWidth="1"/>
    <col min="7170" max="7170" width="8.7109375" style="549" customWidth="1"/>
    <col min="7171" max="7171" width="40.7109375" style="549" customWidth="1"/>
    <col min="7172" max="7172" width="5.7109375" style="549" customWidth="1"/>
    <col min="7173" max="7173" width="9.7109375" style="549" customWidth="1"/>
    <col min="7174" max="7175" width="11.7109375" style="549" customWidth="1"/>
    <col min="7176" max="7176" width="9.140625" style="549"/>
    <col min="7177" max="7177" width="11.5703125" style="549" bestFit="1" customWidth="1"/>
    <col min="7178" max="7397" width="9.140625" style="549"/>
    <col min="7398" max="7398" width="5.7109375" style="549" customWidth="1"/>
    <col min="7399" max="7399" width="7.42578125" style="549" customWidth="1"/>
    <col min="7400" max="7400" width="40.85546875" style="549" customWidth="1"/>
    <col min="7401" max="7401" width="5.7109375" style="549" customWidth="1"/>
    <col min="7402" max="7402" width="10.140625" style="549" customWidth="1"/>
    <col min="7403" max="7403" width="9.140625" style="549"/>
    <col min="7404" max="7404" width="12" style="549" customWidth="1"/>
    <col min="7405" max="7424" width="9.140625" style="549"/>
    <col min="7425" max="7425" width="5.7109375" style="549" customWidth="1"/>
    <col min="7426" max="7426" width="8.7109375" style="549" customWidth="1"/>
    <col min="7427" max="7427" width="40.7109375" style="549" customWidth="1"/>
    <col min="7428" max="7428" width="5.7109375" style="549" customWidth="1"/>
    <col min="7429" max="7429" width="9.7109375" style="549" customWidth="1"/>
    <col min="7430" max="7431" width="11.7109375" style="549" customWidth="1"/>
    <col min="7432" max="7432" width="9.140625" style="549"/>
    <col min="7433" max="7433" width="11.5703125" style="549" bestFit="1" customWidth="1"/>
    <col min="7434" max="7653" width="9.140625" style="549"/>
    <col min="7654" max="7654" width="5.7109375" style="549" customWidth="1"/>
    <col min="7655" max="7655" width="7.42578125" style="549" customWidth="1"/>
    <col min="7656" max="7656" width="40.85546875" style="549" customWidth="1"/>
    <col min="7657" max="7657" width="5.7109375" style="549" customWidth="1"/>
    <col min="7658" max="7658" width="10.140625" style="549" customWidth="1"/>
    <col min="7659" max="7659" width="9.140625" style="549"/>
    <col min="7660" max="7660" width="12" style="549" customWidth="1"/>
    <col min="7661" max="7680" width="9.140625" style="549"/>
    <col min="7681" max="7681" width="5.7109375" style="549" customWidth="1"/>
    <col min="7682" max="7682" width="8.7109375" style="549" customWidth="1"/>
    <col min="7683" max="7683" width="40.7109375" style="549" customWidth="1"/>
    <col min="7684" max="7684" width="5.7109375" style="549" customWidth="1"/>
    <col min="7685" max="7685" width="9.7109375" style="549" customWidth="1"/>
    <col min="7686" max="7687" width="11.7109375" style="549" customWidth="1"/>
    <col min="7688" max="7688" width="9.140625" style="549"/>
    <col min="7689" max="7689" width="11.5703125" style="549" bestFit="1" customWidth="1"/>
    <col min="7690" max="7909" width="9.140625" style="549"/>
    <col min="7910" max="7910" width="5.7109375" style="549" customWidth="1"/>
    <col min="7911" max="7911" width="7.42578125" style="549" customWidth="1"/>
    <col min="7912" max="7912" width="40.85546875" style="549" customWidth="1"/>
    <col min="7913" max="7913" width="5.7109375" style="549" customWidth="1"/>
    <col min="7914" max="7914" width="10.140625" style="549" customWidth="1"/>
    <col min="7915" max="7915" width="9.140625" style="549"/>
    <col min="7916" max="7916" width="12" style="549" customWidth="1"/>
    <col min="7917" max="7936" width="9.140625" style="549"/>
    <col min="7937" max="7937" width="5.7109375" style="549" customWidth="1"/>
    <col min="7938" max="7938" width="8.7109375" style="549" customWidth="1"/>
    <col min="7939" max="7939" width="40.7109375" style="549" customWidth="1"/>
    <col min="7940" max="7940" width="5.7109375" style="549" customWidth="1"/>
    <col min="7941" max="7941" width="9.7109375" style="549" customWidth="1"/>
    <col min="7942" max="7943" width="11.7109375" style="549" customWidth="1"/>
    <col min="7944" max="7944" width="9.140625" style="549"/>
    <col min="7945" max="7945" width="11.5703125" style="549" bestFit="1" customWidth="1"/>
    <col min="7946" max="8165" width="9.140625" style="549"/>
    <col min="8166" max="8166" width="5.7109375" style="549" customWidth="1"/>
    <col min="8167" max="8167" width="7.42578125" style="549" customWidth="1"/>
    <col min="8168" max="8168" width="40.85546875" style="549" customWidth="1"/>
    <col min="8169" max="8169" width="5.7109375" style="549" customWidth="1"/>
    <col min="8170" max="8170" width="10.140625" style="549" customWidth="1"/>
    <col min="8171" max="8171" width="9.140625" style="549"/>
    <col min="8172" max="8172" width="12" style="549" customWidth="1"/>
    <col min="8173" max="8192" width="9.140625" style="549"/>
    <col min="8193" max="8193" width="5.7109375" style="549" customWidth="1"/>
    <col min="8194" max="8194" width="8.7109375" style="549" customWidth="1"/>
    <col min="8195" max="8195" width="40.7109375" style="549" customWidth="1"/>
    <col min="8196" max="8196" width="5.7109375" style="549" customWidth="1"/>
    <col min="8197" max="8197" width="9.7109375" style="549" customWidth="1"/>
    <col min="8198" max="8199" width="11.7109375" style="549" customWidth="1"/>
    <col min="8200" max="8200" width="9.140625" style="549"/>
    <col min="8201" max="8201" width="11.5703125" style="549" bestFit="1" customWidth="1"/>
    <col min="8202" max="8421" width="9.140625" style="549"/>
    <col min="8422" max="8422" width="5.7109375" style="549" customWidth="1"/>
    <col min="8423" max="8423" width="7.42578125" style="549" customWidth="1"/>
    <col min="8424" max="8424" width="40.85546875" style="549" customWidth="1"/>
    <col min="8425" max="8425" width="5.7109375" style="549" customWidth="1"/>
    <col min="8426" max="8426" width="10.140625" style="549" customWidth="1"/>
    <col min="8427" max="8427" width="9.140625" style="549"/>
    <col min="8428" max="8428" width="12" style="549" customWidth="1"/>
    <col min="8429" max="8448" width="9.140625" style="549"/>
    <col min="8449" max="8449" width="5.7109375" style="549" customWidth="1"/>
    <col min="8450" max="8450" width="8.7109375" style="549" customWidth="1"/>
    <col min="8451" max="8451" width="40.7109375" style="549" customWidth="1"/>
    <col min="8452" max="8452" width="5.7109375" style="549" customWidth="1"/>
    <col min="8453" max="8453" width="9.7109375" style="549" customWidth="1"/>
    <col min="8454" max="8455" width="11.7109375" style="549" customWidth="1"/>
    <col min="8456" max="8456" width="9.140625" style="549"/>
    <col min="8457" max="8457" width="11.5703125" style="549" bestFit="1" customWidth="1"/>
    <col min="8458" max="8677" width="9.140625" style="549"/>
    <col min="8678" max="8678" width="5.7109375" style="549" customWidth="1"/>
    <col min="8679" max="8679" width="7.42578125" style="549" customWidth="1"/>
    <col min="8680" max="8680" width="40.85546875" style="549" customWidth="1"/>
    <col min="8681" max="8681" width="5.7109375" style="549" customWidth="1"/>
    <col min="8682" max="8682" width="10.140625" style="549" customWidth="1"/>
    <col min="8683" max="8683" width="9.140625" style="549"/>
    <col min="8684" max="8684" width="12" style="549" customWidth="1"/>
    <col min="8685" max="8704" width="9.140625" style="549"/>
    <col min="8705" max="8705" width="5.7109375" style="549" customWidth="1"/>
    <col min="8706" max="8706" width="8.7109375" style="549" customWidth="1"/>
    <col min="8707" max="8707" width="40.7109375" style="549" customWidth="1"/>
    <col min="8708" max="8708" width="5.7109375" style="549" customWidth="1"/>
    <col min="8709" max="8709" width="9.7109375" style="549" customWidth="1"/>
    <col min="8710" max="8711" width="11.7109375" style="549" customWidth="1"/>
    <col min="8712" max="8712" width="9.140625" style="549"/>
    <col min="8713" max="8713" width="11.5703125" style="549" bestFit="1" customWidth="1"/>
    <col min="8714" max="8933" width="9.140625" style="549"/>
    <col min="8934" max="8934" width="5.7109375" style="549" customWidth="1"/>
    <col min="8935" max="8935" width="7.42578125" style="549" customWidth="1"/>
    <col min="8936" max="8936" width="40.85546875" style="549" customWidth="1"/>
    <col min="8937" max="8937" width="5.7109375" style="549" customWidth="1"/>
    <col min="8938" max="8938" width="10.140625" style="549" customWidth="1"/>
    <col min="8939" max="8939" width="9.140625" style="549"/>
    <col min="8940" max="8940" width="12" style="549" customWidth="1"/>
    <col min="8941" max="8960" width="9.140625" style="549"/>
    <col min="8961" max="8961" width="5.7109375" style="549" customWidth="1"/>
    <col min="8962" max="8962" width="8.7109375" style="549" customWidth="1"/>
    <col min="8963" max="8963" width="40.7109375" style="549" customWidth="1"/>
    <col min="8964" max="8964" width="5.7109375" style="549" customWidth="1"/>
    <col min="8965" max="8965" width="9.7109375" style="549" customWidth="1"/>
    <col min="8966" max="8967" width="11.7109375" style="549" customWidth="1"/>
    <col min="8968" max="8968" width="9.140625" style="549"/>
    <col min="8969" max="8969" width="11.5703125" style="549" bestFit="1" customWidth="1"/>
    <col min="8970" max="9189" width="9.140625" style="549"/>
    <col min="9190" max="9190" width="5.7109375" style="549" customWidth="1"/>
    <col min="9191" max="9191" width="7.42578125" style="549" customWidth="1"/>
    <col min="9192" max="9192" width="40.85546875" style="549" customWidth="1"/>
    <col min="9193" max="9193" width="5.7109375" style="549" customWidth="1"/>
    <col min="9194" max="9194" width="10.140625" style="549" customWidth="1"/>
    <col min="9195" max="9195" width="9.140625" style="549"/>
    <col min="9196" max="9196" width="12" style="549" customWidth="1"/>
    <col min="9197" max="9216" width="9.140625" style="549"/>
    <col min="9217" max="9217" width="5.7109375" style="549" customWidth="1"/>
    <col min="9218" max="9218" width="8.7109375" style="549" customWidth="1"/>
    <col min="9219" max="9219" width="40.7109375" style="549" customWidth="1"/>
    <col min="9220" max="9220" width="5.7109375" style="549" customWidth="1"/>
    <col min="9221" max="9221" width="9.7109375" style="549" customWidth="1"/>
    <col min="9222" max="9223" width="11.7109375" style="549" customWidth="1"/>
    <col min="9224" max="9224" width="9.140625" style="549"/>
    <col min="9225" max="9225" width="11.5703125" style="549" bestFit="1" customWidth="1"/>
    <col min="9226" max="9445" width="9.140625" style="549"/>
    <col min="9446" max="9446" width="5.7109375" style="549" customWidth="1"/>
    <col min="9447" max="9447" width="7.42578125" style="549" customWidth="1"/>
    <col min="9448" max="9448" width="40.85546875" style="549" customWidth="1"/>
    <col min="9449" max="9449" width="5.7109375" style="549" customWidth="1"/>
    <col min="9450" max="9450" width="10.140625" style="549" customWidth="1"/>
    <col min="9451" max="9451" width="9.140625" style="549"/>
    <col min="9452" max="9452" width="12" style="549" customWidth="1"/>
    <col min="9453" max="9472" width="9.140625" style="549"/>
    <col min="9473" max="9473" width="5.7109375" style="549" customWidth="1"/>
    <col min="9474" max="9474" width="8.7109375" style="549" customWidth="1"/>
    <col min="9475" max="9475" width="40.7109375" style="549" customWidth="1"/>
    <col min="9476" max="9476" width="5.7109375" style="549" customWidth="1"/>
    <col min="9477" max="9477" width="9.7109375" style="549" customWidth="1"/>
    <col min="9478" max="9479" width="11.7109375" style="549" customWidth="1"/>
    <col min="9480" max="9480" width="9.140625" style="549"/>
    <col min="9481" max="9481" width="11.5703125" style="549" bestFit="1" customWidth="1"/>
    <col min="9482" max="9701" width="9.140625" style="549"/>
    <col min="9702" max="9702" width="5.7109375" style="549" customWidth="1"/>
    <col min="9703" max="9703" width="7.42578125" style="549" customWidth="1"/>
    <col min="9704" max="9704" width="40.85546875" style="549" customWidth="1"/>
    <col min="9705" max="9705" width="5.7109375" style="549" customWidth="1"/>
    <col min="9706" max="9706" width="10.140625" style="549" customWidth="1"/>
    <col min="9707" max="9707" width="9.140625" style="549"/>
    <col min="9708" max="9708" width="12" style="549" customWidth="1"/>
    <col min="9709" max="9728" width="9.140625" style="549"/>
    <col min="9729" max="9729" width="5.7109375" style="549" customWidth="1"/>
    <col min="9730" max="9730" width="8.7109375" style="549" customWidth="1"/>
    <col min="9731" max="9731" width="40.7109375" style="549" customWidth="1"/>
    <col min="9732" max="9732" width="5.7109375" style="549" customWidth="1"/>
    <col min="9733" max="9733" width="9.7109375" style="549" customWidth="1"/>
    <col min="9734" max="9735" width="11.7109375" style="549" customWidth="1"/>
    <col min="9736" max="9736" width="9.140625" style="549"/>
    <col min="9737" max="9737" width="11.5703125" style="549" bestFit="1" customWidth="1"/>
    <col min="9738" max="9957" width="9.140625" style="549"/>
    <col min="9958" max="9958" width="5.7109375" style="549" customWidth="1"/>
    <col min="9959" max="9959" width="7.42578125" style="549" customWidth="1"/>
    <col min="9960" max="9960" width="40.85546875" style="549" customWidth="1"/>
    <col min="9961" max="9961" width="5.7109375" style="549" customWidth="1"/>
    <col min="9962" max="9962" width="10.140625" style="549" customWidth="1"/>
    <col min="9963" max="9963" width="9.140625" style="549"/>
    <col min="9964" max="9964" width="12" style="549" customWidth="1"/>
    <col min="9965" max="9984" width="9.140625" style="549"/>
    <col min="9985" max="9985" width="5.7109375" style="549" customWidth="1"/>
    <col min="9986" max="9986" width="8.7109375" style="549" customWidth="1"/>
    <col min="9987" max="9987" width="40.7109375" style="549" customWidth="1"/>
    <col min="9988" max="9988" width="5.7109375" style="549" customWidth="1"/>
    <col min="9989" max="9989" width="9.7109375" style="549" customWidth="1"/>
    <col min="9990" max="9991" width="11.7109375" style="549" customWidth="1"/>
    <col min="9992" max="9992" width="9.140625" style="549"/>
    <col min="9993" max="9993" width="11.5703125" style="549" bestFit="1" customWidth="1"/>
    <col min="9994" max="10213" width="9.140625" style="549"/>
    <col min="10214" max="10214" width="5.7109375" style="549" customWidth="1"/>
    <col min="10215" max="10215" width="7.42578125" style="549" customWidth="1"/>
    <col min="10216" max="10216" width="40.85546875" style="549" customWidth="1"/>
    <col min="10217" max="10217" width="5.7109375" style="549" customWidth="1"/>
    <col min="10218" max="10218" width="10.140625" style="549" customWidth="1"/>
    <col min="10219" max="10219" width="9.140625" style="549"/>
    <col min="10220" max="10220" width="12" style="549" customWidth="1"/>
    <col min="10221" max="10240" width="9.140625" style="549"/>
    <col min="10241" max="10241" width="5.7109375" style="549" customWidth="1"/>
    <col min="10242" max="10242" width="8.7109375" style="549" customWidth="1"/>
    <col min="10243" max="10243" width="40.7109375" style="549" customWidth="1"/>
    <col min="10244" max="10244" width="5.7109375" style="549" customWidth="1"/>
    <col min="10245" max="10245" width="9.7109375" style="549" customWidth="1"/>
    <col min="10246" max="10247" width="11.7109375" style="549" customWidth="1"/>
    <col min="10248" max="10248" width="9.140625" style="549"/>
    <col min="10249" max="10249" width="11.5703125" style="549" bestFit="1" customWidth="1"/>
    <col min="10250" max="10469" width="9.140625" style="549"/>
    <col min="10470" max="10470" width="5.7109375" style="549" customWidth="1"/>
    <col min="10471" max="10471" width="7.42578125" style="549" customWidth="1"/>
    <col min="10472" max="10472" width="40.85546875" style="549" customWidth="1"/>
    <col min="10473" max="10473" width="5.7109375" style="549" customWidth="1"/>
    <col min="10474" max="10474" width="10.140625" style="549" customWidth="1"/>
    <col min="10475" max="10475" width="9.140625" style="549"/>
    <col min="10476" max="10476" width="12" style="549" customWidth="1"/>
    <col min="10477" max="10496" width="9.140625" style="549"/>
    <col min="10497" max="10497" width="5.7109375" style="549" customWidth="1"/>
    <col min="10498" max="10498" width="8.7109375" style="549" customWidth="1"/>
    <col min="10499" max="10499" width="40.7109375" style="549" customWidth="1"/>
    <col min="10500" max="10500" width="5.7109375" style="549" customWidth="1"/>
    <col min="10501" max="10501" width="9.7109375" style="549" customWidth="1"/>
    <col min="10502" max="10503" width="11.7109375" style="549" customWidth="1"/>
    <col min="10504" max="10504" width="9.140625" style="549"/>
    <col min="10505" max="10505" width="11.5703125" style="549" bestFit="1" customWidth="1"/>
    <col min="10506" max="10725" width="9.140625" style="549"/>
    <col min="10726" max="10726" width="5.7109375" style="549" customWidth="1"/>
    <col min="10727" max="10727" width="7.42578125" style="549" customWidth="1"/>
    <col min="10728" max="10728" width="40.85546875" style="549" customWidth="1"/>
    <col min="10729" max="10729" width="5.7109375" style="549" customWidth="1"/>
    <col min="10730" max="10730" width="10.140625" style="549" customWidth="1"/>
    <col min="10731" max="10731" width="9.140625" style="549"/>
    <col min="10732" max="10732" width="12" style="549" customWidth="1"/>
    <col min="10733" max="10752" width="9.140625" style="549"/>
    <col min="10753" max="10753" width="5.7109375" style="549" customWidth="1"/>
    <col min="10754" max="10754" width="8.7109375" style="549" customWidth="1"/>
    <col min="10755" max="10755" width="40.7109375" style="549" customWidth="1"/>
    <col min="10756" max="10756" width="5.7109375" style="549" customWidth="1"/>
    <col min="10757" max="10757" width="9.7109375" style="549" customWidth="1"/>
    <col min="10758" max="10759" width="11.7109375" style="549" customWidth="1"/>
    <col min="10760" max="10760" width="9.140625" style="549"/>
    <col min="10761" max="10761" width="11.5703125" style="549" bestFit="1" customWidth="1"/>
    <col min="10762" max="10981" width="9.140625" style="549"/>
    <col min="10982" max="10982" width="5.7109375" style="549" customWidth="1"/>
    <col min="10983" max="10983" width="7.42578125" style="549" customWidth="1"/>
    <col min="10984" max="10984" width="40.85546875" style="549" customWidth="1"/>
    <col min="10985" max="10985" width="5.7109375" style="549" customWidth="1"/>
    <col min="10986" max="10986" width="10.140625" style="549" customWidth="1"/>
    <col min="10987" max="10987" width="9.140625" style="549"/>
    <col min="10988" max="10988" width="12" style="549" customWidth="1"/>
    <col min="10989" max="11008" width="9.140625" style="549"/>
    <col min="11009" max="11009" width="5.7109375" style="549" customWidth="1"/>
    <col min="11010" max="11010" width="8.7109375" style="549" customWidth="1"/>
    <col min="11011" max="11011" width="40.7109375" style="549" customWidth="1"/>
    <col min="11012" max="11012" width="5.7109375" style="549" customWidth="1"/>
    <col min="11013" max="11013" width="9.7109375" style="549" customWidth="1"/>
    <col min="11014" max="11015" width="11.7109375" style="549" customWidth="1"/>
    <col min="11016" max="11016" width="9.140625" style="549"/>
    <col min="11017" max="11017" width="11.5703125" style="549" bestFit="1" customWidth="1"/>
    <col min="11018" max="11237" width="9.140625" style="549"/>
    <col min="11238" max="11238" width="5.7109375" style="549" customWidth="1"/>
    <col min="11239" max="11239" width="7.42578125" style="549" customWidth="1"/>
    <col min="11240" max="11240" width="40.85546875" style="549" customWidth="1"/>
    <col min="11241" max="11241" width="5.7109375" style="549" customWidth="1"/>
    <col min="11242" max="11242" width="10.140625" style="549" customWidth="1"/>
    <col min="11243" max="11243" width="9.140625" style="549"/>
    <col min="11244" max="11244" width="12" style="549" customWidth="1"/>
    <col min="11245" max="11264" width="9.140625" style="549"/>
    <col min="11265" max="11265" width="5.7109375" style="549" customWidth="1"/>
    <col min="11266" max="11266" width="8.7109375" style="549" customWidth="1"/>
    <col min="11267" max="11267" width="40.7109375" style="549" customWidth="1"/>
    <col min="11268" max="11268" width="5.7109375" style="549" customWidth="1"/>
    <col min="11269" max="11269" width="9.7109375" style="549" customWidth="1"/>
    <col min="11270" max="11271" width="11.7109375" style="549" customWidth="1"/>
    <col min="11272" max="11272" width="9.140625" style="549"/>
    <col min="11273" max="11273" width="11.5703125" style="549" bestFit="1" customWidth="1"/>
    <col min="11274" max="11493" width="9.140625" style="549"/>
    <col min="11494" max="11494" width="5.7109375" style="549" customWidth="1"/>
    <col min="11495" max="11495" width="7.42578125" style="549" customWidth="1"/>
    <col min="11496" max="11496" width="40.85546875" style="549" customWidth="1"/>
    <col min="11497" max="11497" width="5.7109375" style="549" customWidth="1"/>
    <col min="11498" max="11498" width="10.140625" style="549" customWidth="1"/>
    <col min="11499" max="11499" width="9.140625" style="549"/>
    <col min="11500" max="11500" width="12" style="549" customWidth="1"/>
    <col min="11501" max="11520" width="9.140625" style="549"/>
    <col min="11521" max="11521" width="5.7109375" style="549" customWidth="1"/>
    <col min="11522" max="11522" width="8.7109375" style="549" customWidth="1"/>
    <col min="11523" max="11523" width="40.7109375" style="549" customWidth="1"/>
    <col min="11524" max="11524" width="5.7109375" style="549" customWidth="1"/>
    <col min="11525" max="11525" width="9.7109375" style="549" customWidth="1"/>
    <col min="11526" max="11527" width="11.7109375" style="549" customWidth="1"/>
    <col min="11528" max="11528" width="9.140625" style="549"/>
    <col min="11529" max="11529" width="11.5703125" style="549" bestFit="1" customWidth="1"/>
    <col min="11530" max="11749" width="9.140625" style="549"/>
    <col min="11750" max="11750" width="5.7109375" style="549" customWidth="1"/>
    <col min="11751" max="11751" width="7.42578125" style="549" customWidth="1"/>
    <col min="11752" max="11752" width="40.85546875" style="549" customWidth="1"/>
    <col min="11753" max="11753" width="5.7109375" style="549" customWidth="1"/>
    <col min="11754" max="11754" width="10.140625" style="549" customWidth="1"/>
    <col min="11755" max="11755" width="9.140625" style="549"/>
    <col min="11756" max="11756" width="12" style="549" customWidth="1"/>
    <col min="11757" max="11776" width="9.140625" style="549"/>
    <col min="11777" max="11777" width="5.7109375" style="549" customWidth="1"/>
    <col min="11778" max="11778" width="8.7109375" style="549" customWidth="1"/>
    <col min="11779" max="11779" width="40.7109375" style="549" customWidth="1"/>
    <col min="11780" max="11780" width="5.7109375" style="549" customWidth="1"/>
    <col min="11781" max="11781" width="9.7109375" style="549" customWidth="1"/>
    <col min="11782" max="11783" width="11.7109375" style="549" customWidth="1"/>
    <col min="11784" max="11784" width="9.140625" style="549"/>
    <col min="11785" max="11785" width="11.5703125" style="549" bestFit="1" customWidth="1"/>
    <col min="11786" max="12005" width="9.140625" style="549"/>
    <col min="12006" max="12006" width="5.7109375" style="549" customWidth="1"/>
    <col min="12007" max="12007" width="7.42578125" style="549" customWidth="1"/>
    <col min="12008" max="12008" width="40.85546875" style="549" customWidth="1"/>
    <col min="12009" max="12009" width="5.7109375" style="549" customWidth="1"/>
    <col min="12010" max="12010" width="10.140625" style="549" customWidth="1"/>
    <col min="12011" max="12011" width="9.140625" style="549"/>
    <col min="12012" max="12012" width="12" style="549" customWidth="1"/>
    <col min="12013" max="12032" width="9.140625" style="549"/>
    <col min="12033" max="12033" width="5.7109375" style="549" customWidth="1"/>
    <col min="12034" max="12034" width="8.7109375" style="549" customWidth="1"/>
    <col min="12035" max="12035" width="40.7109375" style="549" customWidth="1"/>
    <col min="12036" max="12036" width="5.7109375" style="549" customWidth="1"/>
    <col min="12037" max="12037" width="9.7109375" style="549" customWidth="1"/>
    <col min="12038" max="12039" width="11.7109375" style="549" customWidth="1"/>
    <col min="12040" max="12040" width="9.140625" style="549"/>
    <col min="12041" max="12041" width="11.5703125" style="549" bestFit="1" customWidth="1"/>
    <col min="12042" max="12261" width="9.140625" style="549"/>
    <col min="12262" max="12262" width="5.7109375" style="549" customWidth="1"/>
    <col min="12263" max="12263" width="7.42578125" style="549" customWidth="1"/>
    <col min="12264" max="12264" width="40.85546875" style="549" customWidth="1"/>
    <col min="12265" max="12265" width="5.7109375" style="549" customWidth="1"/>
    <col min="12266" max="12266" width="10.140625" style="549" customWidth="1"/>
    <col min="12267" max="12267" width="9.140625" style="549"/>
    <col min="12268" max="12268" width="12" style="549" customWidth="1"/>
    <col min="12269" max="12288" width="9.140625" style="549"/>
    <col min="12289" max="12289" width="5.7109375" style="549" customWidth="1"/>
    <col min="12290" max="12290" width="8.7109375" style="549" customWidth="1"/>
    <col min="12291" max="12291" width="40.7109375" style="549" customWidth="1"/>
    <col min="12292" max="12292" width="5.7109375" style="549" customWidth="1"/>
    <col min="12293" max="12293" width="9.7109375" style="549" customWidth="1"/>
    <col min="12294" max="12295" width="11.7109375" style="549" customWidth="1"/>
    <col min="12296" max="12296" width="9.140625" style="549"/>
    <col min="12297" max="12297" width="11.5703125" style="549" bestFit="1" customWidth="1"/>
    <col min="12298" max="12517" width="9.140625" style="549"/>
    <col min="12518" max="12518" width="5.7109375" style="549" customWidth="1"/>
    <col min="12519" max="12519" width="7.42578125" style="549" customWidth="1"/>
    <col min="12520" max="12520" width="40.85546875" style="549" customWidth="1"/>
    <col min="12521" max="12521" width="5.7109375" style="549" customWidth="1"/>
    <col min="12522" max="12522" width="10.140625" style="549" customWidth="1"/>
    <col min="12523" max="12523" width="9.140625" style="549"/>
    <col min="12524" max="12524" width="12" style="549" customWidth="1"/>
    <col min="12525" max="12544" width="9.140625" style="549"/>
    <col min="12545" max="12545" width="5.7109375" style="549" customWidth="1"/>
    <col min="12546" max="12546" width="8.7109375" style="549" customWidth="1"/>
    <col min="12547" max="12547" width="40.7109375" style="549" customWidth="1"/>
    <col min="12548" max="12548" width="5.7109375" style="549" customWidth="1"/>
    <col min="12549" max="12549" width="9.7109375" style="549" customWidth="1"/>
    <col min="12550" max="12551" width="11.7109375" style="549" customWidth="1"/>
    <col min="12552" max="12552" width="9.140625" style="549"/>
    <col min="12553" max="12553" width="11.5703125" style="549" bestFit="1" customWidth="1"/>
    <col min="12554" max="12773" width="9.140625" style="549"/>
    <col min="12774" max="12774" width="5.7109375" style="549" customWidth="1"/>
    <col min="12775" max="12775" width="7.42578125" style="549" customWidth="1"/>
    <col min="12776" max="12776" width="40.85546875" style="549" customWidth="1"/>
    <col min="12777" max="12777" width="5.7109375" style="549" customWidth="1"/>
    <col min="12778" max="12778" width="10.140625" style="549" customWidth="1"/>
    <col min="12779" max="12779" width="9.140625" style="549"/>
    <col min="12780" max="12780" width="12" style="549" customWidth="1"/>
    <col min="12781" max="12800" width="9.140625" style="549"/>
    <col min="12801" max="12801" width="5.7109375" style="549" customWidth="1"/>
    <col min="12802" max="12802" width="8.7109375" style="549" customWidth="1"/>
    <col min="12803" max="12803" width="40.7109375" style="549" customWidth="1"/>
    <col min="12804" max="12804" width="5.7109375" style="549" customWidth="1"/>
    <col min="12805" max="12805" width="9.7109375" style="549" customWidth="1"/>
    <col min="12806" max="12807" width="11.7109375" style="549" customWidth="1"/>
    <col min="12808" max="12808" width="9.140625" style="549"/>
    <col min="12809" max="12809" width="11.5703125" style="549" bestFit="1" customWidth="1"/>
    <col min="12810" max="13029" width="9.140625" style="549"/>
    <col min="13030" max="13030" width="5.7109375" style="549" customWidth="1"/>
    <col min="13031" max="13031" width="7.42578125" style="549" customWidth="1"/>
    <col min="13032" max="13032" width="40.85546875" style="549" customWidth="1"/>
    <col min="13033" max="13033" width="5.7109375" style="549" customWidth="1"/>
    <col min="13034" max="13034" width="10.140625" style="549" customWidth="1"/>
    <col min="13035" max="13035" width="9.140625" style="549"/>
    <col min="13036" max="13036" width="12" style="549" customWidth="1"/>
    <col min="13037" max="13056" width="9.140625" style="549"/>
    <col min="13057" max="13057" width="5.7109375" style="549" customWidth="1"/>
    <col min="13058" max="13058" width="8.7109375" style="549" customWidth="1"/>
    <col min="13059" max="13059" width="40.7109375" style="549" customWidth="1"/>
    <col min="13060" max="13060" width="5.7109375" style="549" customWidth="1"/>
    <col min="13061" max="13061" width="9.7109375" style="549" customWidth="1"/>
    <col min="13062" max="13063" width="11.7109375" style="549" customWidth="1"/>
    <col min="13064" max="13064" width="9.140625" style="549"/>
    <col min="13065" max="13065" width="11.5703125" style="549" bestFit="1" customWidth="1"/>
    <col min="13066" max="13285" width="9.140625" style="549"/>
    <col min="13286" max="13286" width="5.7109375" style="549" customWidth="1"/>
    <col min="13287" max="13287" width="7.42578125" style="549" customWidth="1"/>
    <col min="13288" max="13288" width="40.85546875" style="549" customWidth="1"/>
    <col min="13289" max="13289" width="5.7109375" style="549" customWidth="1"/>
    <col min="13290" max="13290" width="10.140625" style="549" customWidth="1"/>
    <col min="13291" max="13291" width="9.140625" style="549"/>
    <col min="13292" max="13292" width="12" style="549" customWidth="1"/>
    <col min="13293" max="13312" width="9.140625" style="549"/>
    <col min="13313" max="13313" width="5.7109375" style="549" customWidth="1"/>
    <col min="13314" max="13314" width="8.7109375" style="549" customWidth="1"/>
    <col min="13315" max="13315" width="40.7109375" style="549" customWidth="1"/>
    <col min="13316" max="13316" width="5.7109375" style="549" customWidth="1"/>
    <col min="13317" max="13317" width="9.7109375" style="549" customWidth="1"/>
    <col min="13318" max="13319" width="11.7109375" style="549" customWidth="1"/>
    <col min="13320" max="13320" width="9.140625" style="549"/>
    <col min="13321" max="13321" width="11.5703125" style="549" bestFit="1" customWidth="1"/>
    <col min="13322" max="13541" width="9.140625" style="549"/>
    <col min="13542" max="13542" width="5.7109375" style="549" customWidth="1"/>
    <col min="13543" max="13543" width="7.42578125" style="549" customWidth="1"/>
    <col min="13544" max="13544" width="40.85546875" style="549" customWidth="1"/>
    <col min="13545" max="13545" width="5.7109375" style="549" customWidth="1"/>
    <col min="13546" max="13546" width="10.140625" style="549" customWidth="1"/>
    <col min="13547" max="13547" width="9.140625" style="549"/>
    <col min="13548" max="13548" width="12" style="549" customWidth="1"/>
    <col min="13549" max="13568" width="9.140625" style="549"/>
    <col min="13569" max="13569" width="5.7109375" style="549" customWidth="1"/>
    <col min="13570" max="13570" width="8.7109375" style="549" customWidth="1"/>
    <col min="13571" max="13571" width="40.7109375" style="549" customWidth="1"/>
    <col min="13572" max="13572" width="5.7109375" style="549" customWidth="1"/>
    <col min="13573" max="13573" width="9.7109375" style="549" customWidth="1"/>
    <col min="13574" max="13575" width="11.7109375" style="549" customWidth="1"/>
    <col min="13576" max="13576" width="9.140625" style="549"/>
    <col min="13577" max="13577" width="11.5703125" style="549" bestFit="1" customWidth="1"/>
    <col min="13578" max="13797" width="9.140625" style="549"/>
    <col min="13798" max="13798" width="5.7109375" style="549" customWidth="1"/>
    <col min="13799" max="13799" width="7.42578125" style="549" customWidth="1"/>
    <col min="13800" max="13800" width="40.85546875" style="549" customWidth="1"/>
    <col min="13801" max="13801" width="5.7109375" style="549" customWidth="1"/>
    <col min="13802" max="13802" width="10.140625" style="549" customWidth="1"/>
    <col min="13803" max="13803" width="9.140625" style="549"/>
    <col min="13804" max="13804" width="12" style="549" customWidth="1"/>
    <col min="13805" max="13824" width="9.140625" style="549"/>
    <col min="13825" max="13825" width="5.7109375" style="549" customWidth="1"/>
    <col min="13826" max="13826" width="8.7109375" style="549" customWidth="1"/>
    <col min="13827" max="13827" width="40.7109375" style="549" customWidth="1"/>
    <col min="13828" max="13828" width="5.7109375" style="549" customWidth="1"/>
    <col min="13829" max="13829" width="9.7109375" style="549" customWidth="1"/>
    <col min="13830" max="13831" width="11.7109375" style="549" customWidth="1"/>
    <col min="13832" max="13832" width="9.140625" style="549"/>
    <col min="13833" max="13833" width="11.5703125" style="549" bestFit="1" customWidth="1"/>
    <col min="13834" max="14053" width="9.140625" style="549"/>
    <col min="14054" max="14054" width="5.7109375" style="549" customWidth="1"/>
    <col min="14055" max="14055" width="7.42578125" style="549" customWidth="1"/>
    <col min="14056" max="14056" width="40.85546875" style="549" customWidth="1"/>
    <col min="14057" max="14057" width="5.7109375" style="549" customWidth="1"/>
    <col min="14058" max="14058" width="10.140625" style="549" customWidth="1"/>
    <col min="14059" max="14059" width="9.140625" style="549"/>
    <col min="14060" max="14060" width="12" style="549" customWidth="1"/>
    <col min="14061" max="14080" width="9.140625" style="549"/>
    <col min="14081" max="14081" width="5.7109375" style="549" customWidth="1"/>
    <col min="14082" max="14082" width="8.7109375" style="549" customWidth="1"/>
    <col min="14083" max="14083" width="40.7109375" style="549" customWidth="1"/>
    <col min="14084" max="14084" width="5.7109375" style="549" customWidth="1"/>
    <col min="14085" max="14085" width="9.7109375" style="549" customWidth="1"/>
    <col min="14086" max="14087" width="11.7109375" style="549" customWidth="1"/>
    <col min="14088" max="14088" width="9.140625" style="549"/>
    <col min="14089" max="14089" width="11.5703125" style="549" bestFit="1" customWidth="1"/>
    <col min="14090" max="14309" width="9.140625" style="549"/>
    <col min="14310" max="14310" width="5.7109375" style="549" customWidth="1"/>
    <col min="14311" max="14311" width="7.42578125" style="549" customWidth="1"/>
    <col min="14312" max="14312" width="40.85546875" style="549" customWidth="1"/>
    <col min="14313" max="14313" width="5.7109375" style="549" customWidth="1"/>
    <col min="14314" max="14314" width="10.140625" style="549" customWidth="1"/>
    <col min="14315" max="14315" width="9.140625" style="549"/>
    <col min="14316" max="14316" width="12" style="549" customWidth="1"/>
    <col min="14317" max="14336" width="9.140625" style="549"/>
    <col min="14337" max="14337" width="5.7109375" style="549" customWidth="1"/>
    <col min="14338" max="14338" width="8.7109375" style="549" customWidth="1"/>
    <col min="14339" max="14339" width="40.7109375" style="549" customWidth="1"/>
    <col min="14340" max="14340" width="5.7109375" style="549" customWidth="1"/>
    <col min="14341" max="14341" width="9.7109375" style="549" customWidth="1"/>
    <col min="14342" max="14343" width="11.7109375" style="549" customWidth="1"/>
    <col min="14344" max="14344" width="9.140625" style="549"/>
    <col min="14345" max="14345" width="11.5703125" style="549" bestFit="1" customWidth="1"/>
    <col min="14346" max="14565" width="9.140625" style="549"/>
    <col min="14566" max="14566" width="5.7109375" style="549" customWidth="1"/>
    <col min="14567" max="14567" width="7.42578125" style="549" customWidth="1"/>
    <col min="14568" max="14568" width="40.85546875" style="549" customWidth="1"/>
    <col min="14569" max="14569" width="5.7109375" style="549" customWidth="1"/>
    <col min="14570" max="14570" width="10.140625" style="549" customWidth="1"/>
    <col min="14571" max="14571" width="9.140625" style="549"/>
    <col min="14572" max="14572" width="12" style="549" customWidth="1"/>
    <col min="14573" max="14592" width="9.140625" style="549"/>
    <col min="14593" max="14593" width="5.7109375" style="549" customWidth="1"/>
    <col min="14594" max="14594" width="8.7109375" style="549" customWidth="1"/>
    <col min="14595" max="14595" width="40.7109375" style="549" customWidth="1"/>
    <col min="14596" max="14596" width="5.7109375" style="549" customWidth="1"/>
    <col min="14597" max="14597" width="9.7109375" style="549" customWidth="1"/>
    <col min="14598" max="14599" width="11.7109375" style="549" customWidth="1"/>
    <col min="14600" max="14600" width="9.140625" style="549"/>
    <col min="14601" max="14601" width="11.5703125" style="549" bestFit="1" customWidth="1"/>
    <col min="14602" max="14821" width="9.140625" style="549"/>
    <col min="14822" max="14822" width="5.7109375" style="549" customWidth="1"/>
    <col min="14823" max="14823" width="7.42578125" style="549" customWidth="1"/>
    <col min="14824" max="14824" width="40.85546875" style="549" customWidth="1"/>
    <col min="14825" max="14825" width="5.7109375" style="549" customWidth="1"/>
    <col min="14826" max="14826" width="10.140625" style="549" customWidth="1"/>
    <col min="14827" max="14827" width="9.140625" style="549"/>
    <col min="14828" max="14828" width="12" style="549" customWidth="1"/>
    <col min="14829" max="14848" width="9.140625" style="549"/>
    <col min="14849" max="14849" width="5.7109375" style="549" customWidth="1"/>
    <col min="14850" max="14850" width="8.7109375" style="549" customWidth="1"/>
    <col min="14851" max="14851" width="40.7109375" style="549" customWidth="1"/>
    <col min="14852" max="14852" width="5.7109375" style="549" customWidth="1"/>
    <col min="14853" max="14853" width="9.7109375" style="549" customWidth="1"/>
    <col min="14854" max="14855" width="11.7109375" style="549" customWidth="1"/>
    <col min="14856" max="14856" width="9.140625" style="549"/>
    <col min="14857" max="14857" width="11.5703125" style="549" bestFit="1" customWidth="1"/>
    <col min="14858" max="15077" width="9.140625" style="549"/>
    <col min="15078" max="15078" width="5.7109375" style="549" customWidth="1"/>
    <col min="15079" max="15079" width="7.42578125" style="549" customWidth="1"/>
    <col min="15080" max="15080" width="40.85546875" style="549" customWidth="1"/>
    <col min="15081" max="15081" width="5.7109375" style="549" customWidth="1"/>
    <col min="15082" max="15082" width="10.140625" style="549" customWidth="1"/>
    <col min="15083" max="15083" width="9.140625" style="549"/>
    <col min="15084" max="15084" width="12" style="549" customWidth="1"/>
    <col min="15085" max="15104" width="9.140625" style="549"/>
    <col min="15105" max="15105" width="5.7109375" style="549" customWidth="1"/>
    <col min="15106" max="15106" width="8.7109375" style="549" customWidth="1"/>
    <col min="15107" max="15107" width="40.7109375" style="549" customWidth="1"/>
    <col min="15108" max="15108" width="5.7109375" style="549" customWidth="1"/>
    <col min="15109" max="15109" width="9.7109375" style="549" customWidth="1"/>
    <col min="15110" max="15111" width="11.7109375" style="549" customWidth="1"/>
    <col min="15112" max="15112" width="9.140625" style="549"/>
    <col min="15113" max="15113" width="11.5703125" style="549" bestFit="1" customWidth="1"/>
    <col min="15114" max="15333" width="9.140625" style="549"/>
    <col min="15334" max="15334" width="5.7109375" style="549" customWidth="1"/>
    <col min="15335" max="15335" width="7.42578125" style="549" customWidth="1"/>
    <col min="15336" max="15336" width="40.85546875" style="549" customWidth="1"/>
    <col min="15337" max="15337" width="5.7109375" style="549" customWidth="1"/>
    <col min="15338" max="15338" width="10.140625" style="549" customWidth="1"/>
    <col min="15339" max="15339" width="9.140625" style="549"/>
    <col min="15340" max="15340" width="12" style="549" customWidth="1"/>
    <col min="15341" max="15360" width="9.140625" style="549"/>
    <col min="15361" max="15361" width="5.7109375" style="549" customWidth="1"/>
    <col min="15362" max="15362" width="8.7109375" style="549" customWidth="1"/>
    <col min="15363" max="15363" width="40.7109375" style="549" customWidth="1"/>
    <col min="15364" max="15364" width="5.7109375" style="549" customWidth="1"/>
    <col min="15365" max="15365" width="9.7109375" style="549" customWidth="1"/>
    <col min="15366" max="15367" width="11.7109375" style="549" customWidth="1"/>
    <col min="15368" max="15368" width="9.140625" style="549"/>
    <col min="15369" max="15369" width="11.5703125" style="549" bestFit="1" customWidth="1"/>
    <col min="15370" max="15589" width="9.140625" style="549"/>
    <col min="15590" max="15590" width="5.7109375" style="549" customWidth="1"/>
    <col min="15591" max="15591" width="7.42578125" style="549" customWidth="1"/>
    <col min="15592" max="15592" width="40.85546875" style="549" customWidth="1"/>
    <col min="15593" max="15593" width="5.7109375" style="549" customWidth="1"/>
    <col min="15594" max="15594" width="10.140625" style="549" customWidth="1"/>
    <col min="15595" max="15595" width="9.140625" style="549"/>
    <col min="15596" max="15596" width="12" style="549" customWidth="1"/>
    <col min="15597" max="15616" width="9.140625" style="549"/>
    <col min="15617" max="15617" width="5.7109375" style="549" customWidth="1"/>
    <col min="15618" max="15618" width="8.7109375" style="549" customWidth="1"/>
    <col min="15619" max="15619" width="40.7109375" style="549" customWidth="1"/>
    <col min="15620" max="15620" width="5.7109375" style="549" customWidth="1"/>
    <col min="15621" max="15621" width="9.7109375" style="549" customWidth="1"/>
    <col min="15622" max="15623" width="11.7109375" style="549" customWidth="1"/>
    <col min="15624" max="15624" width="9.140625" style="549"/>
    <col min="15625" max="15625" width="11.5703125" style="549" bestFit="1" customWidth="1"/>
    <col min="15626" max="15845" width="9.140625" style="549"/>
    <col min="15846" max="15846" width="5.7109375" style="549" customWidth="1"/>
    <col min="15847" max="15847" width="7.42578125" style="549" customWidth="1"/>
    <col min="15848" max="15848" width="40.85546875" style="549" customWidth="1"/>
    <col min="15849" max="15849" width="5.7109375" style="549" customWidth="1"/>
    <col min="15850" max="15850" width="10.140625" style="549" customWidth="1"/>
    <col min="15851" max="15851" width="9.140625" style="549"/>
    <col min="15852" max="15852" width="12" style="549" customWidth="1"/>
    <col min="15853" max="15872" width="9.140625" style="549"/>
    <col min="15873" max="15873" width="5.7109375" style="549" customWidth="1"/>
    <col min="15874" max="15874" width="8.7109375" style="549" customWidth="1"/>
    <col min="15875" max="15875" width="40.7109375" style="549" customWidth="1"/>
    <col min="15876" max="15876" width="5.7109375" style="549" customWidth="1"/>
    <col min="15877" max="15877" width="9.7109375" style="549" customWidth="1"/>
    <col min="15878" max="15879" width="11.7109375" style="549" customWidth="1"/>
    <col min="15880" max="15880" width="9.140625" style="549"/>
    <col min="15881" max="15881" width="11.5703125" style="549" bestFit="1" customWidth="1"/>
    <col min="15882" max="16101" width="9.140625" style="549"/>
    <col min="16102" max="16102" width="5.7109375" style="549" customWidth="1"/>
    <col min="16103" max="16103" width="7.42578125" style="549" customWidth="1"/>
    <col min="16104" max="16104" width="40.85546875" style="549" customWidth="1"/>
    <col min="16105" max="16105" width="5.7109375" style="549" customWidth="1"/>
    <col min="16106" max="16106" width="10.140625" style="549" customWidth="1"/>
    <col min="16107" max="16107" width="9.140625" style="549"/>
    <col min="16108" max="16108" width="12" style="549" customWidth="1"/>
    <col min="16109" max="16128" width="9.140625" style="549"/>
    <col min="16129" max="16129" width="5.7109375" style="549" customWidth="1"/>
    <col min="16130" max="16130" width="8.7109375" style="549" customWidth="1"/>
    <col min="16131" max="16131" width="40.7109375" style="549" customWidth="1"/>
    <col min="16132" max="16132" width="5.7109375" style="549" customWidth="1"/>
    <col min="16133" max="16133" width="9.7109375" style="549" customWidth="1"/>
    <col min="16134" max="16135" width="11.7109375" style="549" customWidth="1"/>
    <col min="16136" max="16136" width="9.140625" style="549"/>
    <col min="16137" max="16137" width="11.5703125" style="549" bestFit="1" customWidth="1"/>
    <col min="16138" max="16357" width="9.140625" style="549"/>
    <col min="16358" max="16358" width="5.7109375" style="549" customWidth="1"/>
    <col min="16359" max="16359" width="7.42578125" style="549" customWidth="1"/>
    <col min="16360" max="16360" width="40.85546875" style="549" customWidth="1"/>
    <col min="16361" max="16361" width="5.7109375" style="549" customWidth="1"/>
    <col min="16362" max="16362" width="10.140625" style="549" customWidth="1"/>
    <col min="16363" max="16363" width="9.140625" style="549"/>
    <col min="16364" max="16364" width="12" style="549" customWidth="1"/>
    <col min="16365" max="16384" width="9.140625" style="549"/>
  </cols>
  <sheetData>
    <row r="1" spans="1:11" s="531" customFormat="1" ht="15.75" customHeight="1" x14ac:dyDescent="0.25">
      <c r="A1" s="812" t="s">
        <v>1486</v>
      </c>
      <c r="B1" s="408"/>
      <c r="C1" s="409"/>
      <c r="D1" s="410"/>
      <c r="E1" s="411"/>
      <c r="F1" s="412"/>
    </row>
    <row r="2" spans="1:11" s="531" customFormat="1" ht="15.75" customHeight="1" x14ac:dyDescent="0.25">
      <c r="A2" s="812" t="s">
        <v>428</v>
      </c>
      <c r="B2" s="415"/>
      <c r="C2" s="416"/>
      <c r="D2" s="410"/>
      <c r="E2" s="411"/>
      <c r="F2" s="412"/>
    </row>
    <row r="3" spans="1:11" s="531" customFormat="1" ht="15.75" customHeight="1" x14ac:dyDescent="0.25">
      <c r="A3" s="1100" t="s">
        <v>1664</v>
      </c>
      <c r="B3" s="415"/>
      <c r="C3" s="416"/>
      <c r="D3" s="410"/>
      <c r="E3" s="411"/>
      <c r="F3" s="412"/>
    </row>
    <row r="4" spans="1:11" s="531" customFormat="1" ht="15.75" customHeight="1" x14ac:dyDescent="0.25">
      <c r="A4" s="414"/>
      <c r="B4" s="415"/>
      <c r="C4" s="416"/>
      <c r="D4" s="410"/>
      <c r="E4" s="411"/>
      <c r="F4" s="412"/>
      <c r="G4" s="413"/>
    </row>
    <row r="5" spans="1:11" s="422" customFormat="1" ht="15" x14ac:dyDescent="0.25">
      <c r="A5" s="1090"/>
      <c r="B5" s="767" t="s">
        <v>0</v>
      </c>
      <c r="C5" s="769" t="s">
        <v>174</v>
      </c>
      <c r="D5" s="771"/>
      <c r="E5" s="768"/>
      <c r="F5" s="770"/>
      <c r="G5" s="771" t="s">
        <v>175</v>
      </c>
      <c r="K5" s="419"/>
    </row>
    <row r="6" spans="1:11" s="422" customFormat="1" ht="15" x14ac:dyDescent="0.25">
      <c r="A6" s="1090"/>
      <c r="B6" s="772"/>
      <c r="C6" s="773"/>
      <c r="D6" s="1081"/>
      <c r="E6" s="768"/>
      <c r="F6" s="770"/>
      <c r="G6" s="775"/>
      <c r="K6" s="419"/>
    </row>
    <row r="7" spans="1:11" s="422" customFormat="1" ht="15" x14ac:dyDescent="0.25">
      <c r="A7" s="1090"/>
      <c r="B7" s="776" t="s">
        <v>176</v>
      </c>
      <c r="C7" s="777" t="s">
        <v>7</v>
      </c>
      <c r="D7" s="1081"/>
      <c r="E7" s="768"/>
      <c r="F7" s="770"/>
      <c r="G7" s="770">
        <f>G30</f>
        <v>0</v>
      </c>
      <c r="K7" s="419"/>
    </row>
    <row r="8" spans="1:11" s="422" customFormat="1" ht="15" x14ac:dyDescent="0.25">
      <c r="A8" s="1090"/>
      <c r="B8" s="776" t="s">
        <v>39</v>
      </c>
      <c r="C8" s="777" t="s">
        <v>40</v>
      </c>
      <c r="D8" s="1081"/>
      <c r="E8" s="768"/>
      <c r="F8" s="770"/>
      <c r="G8" s="770">
        <f>G48</f>
        <v>0</v>
      </c>
      <c r="K8" s="419"/>
    </row>
    <row r="9" spans="1:11" s="422" customFormat="1" ht="15" x14ac:dyDescent="0.25">
      <c r="A9" s="1090"/>
      <c r="B9" s="776" t="s">
        <v>100</v>
      </c>
      <c r="C9" s="777" t="s">
        <v>276</v>
      </c>
      <c r="D9" s="1081"/>
      <c r="E9" s="768"/>
      <c r="F9" s="770"/>
      <c r="G9" s="775">
        <f>G52</f>
        <v>0</v>
      </c>
      <c r="K9" s="419"/>
    </row>
    <row r="10" spans="1:11" s="422" customFormat="1" ht="15" x14ac:dyDescent="0.25">
      <c r="A10" s="1090"/>
      <c r="B10" s="776" t="s">
        <v>1168</v>
      </c>
      <c r="C10" s="777" t="s">
        <v>265</v>
      </c>
      <c r="D10" s="1081"/>
      <c r="E10" s="768"/>
      <c r="F10" s="770"/>
      <c r="G10" s="775">
        <f>G66</f>
        <v>0</v>
      </c>
      <c r="K10" s="419"/>
    </row>
    <row r="11" spans="1:11" s="422" customFormat="1" ht="15.75" thickBot="1" x14ac:dyDescent="0.3">
      <c r="A11" s="1092"/>
      <c r="B11" s="783">
        <v>7</v>
      </c>
      <c r="C11" s="1118" t="s">
        <v>168</v>
      </c>
      <c r="D11" s="1082"/>
      <c r="E11" s="784"/>
      <c r="F11" s="785"/>
      <c r="G11" s="785">
        <f>G72</f>
        <v>2700</v>
      </c>
      <c r="H11" s="419"/>
      <c r="K11" s="419"/>
    </row>
    <row r="12" spans="1:11" s="422" customFormat="1" ht="15" x14ac:dyDescent="0.25">
      <c r="A12" s="1091"/>
      <c r="B12" s="778" t="s">
        <v>178</v>
      </c>
      <c r="C12" s="779"/>
      <c r="D12" s="1081"/>
      <c r="E12" s="774"/>
      <c r="F12" s="770"/>
      <c r="G12" s="780">
        <f>SUM(G7:G11)</f>
        <v>2700</v>
      </c>
      <c r="K12" s="419"/>
    </row>
    <row r="13" spans="1:11" s="422" customFormat="1" ht="15.75" thickBot="1" x14ac:dyDescent="0.3">
      <c r="A13" s="1092"/>
      <c r="B13" s="787" t="s">
        <v>179</v>
      </c>
      <c r="C13" s="788"/>
      <c r="D13" s="1083"/>
      <c r="E13" s="789"/>
      <c r="F13" s="790"/>
      <c r="G13" s="790">
        <f>ROUND(G12*0.22,2)</f>
        <v>594</v>
      </c>
      <c r="K13" s="419"/>
    </row>
    <row r="14" spans="1:11" s="422" customFormat="1" ht="15" x14ac:dyDescent="0.25">
      <c r="A14" s="1090"/>
      <c r="B14" s="781" t="s">
        <v>180</v>
      </c>
      <c r="C14" s="762"/>
      <c r="D14" s="1084"/>
      <c r="E14" s="761"/>
      <c r="F14" s="763"/>
      <c r="G14" s="763">
        <f>+G13+G12</f>
        <v>3294</v>
      </c>
      <c r="K14" s="419"/>
    </row>
    <row r="15" spans="1:11" s="531" customFormat="1" ht="15.75" customHeight="1" x14ac:dyDescent="0.25">
      <c r="A15" s="414"/>
      <c r="B15" s="415"/>
      <c r="C15" s="416"/>
      <c r="D15" s="410"/>
      <c r="E15" s="411"/>
      <c r="F15" s="412"/>
      <c r="G15" s="413"/>
    </row>
    <row r="16" spans="1:11" s="531" customFormat="1" ht="15.75" customHeight="1" x14ac:dyDescent="0.25">
      <c r="A16" s="414"/>
      <c r="B16" s="415"/>
      <c r="C16" s="416"/>
      <c r="D16" s="410"/>
      <c r="E16" s="411"/>
      <c r="F16" s="412"/>
      <c r="G16" s="413"/>
    </row>
    <row r="17" spans="1:7" s="531" customFormat="1" ht="15.75" x14ac:dyDescent="0.25">
      <c r="A17" s="488" t="s">
        <v>1260</v>
      </c>
      <c r="B17" s="415"/>
      <c r="C17" s="416"/>
      <c r="D17" s="410"/>
      <c r="E17" s="411"/>
      <c r="F17" s="412"/>
      <c r="G17" s="413"/>
    </row>
    <row r="18" spans="1:7" s="538" customFormat="1" ht="21.75" customHeight="1" x14ac:dyDescent="0.25">
      <c r="A18" s="532" t="s">
        <v>0</v>
      </c>
      <c r="B18" s="533" t="s">
        <v>1</v>
      </c>
      <c r="C18" s="534" t="s">
        <v>2</v>
      </c>
      <c r="D18" s="535" t="s">
        <v>3</v>
      </c>
      <c r="E18" s="536" t="s">
        <v>4</v>
      </c>
      <c r="F18" s="536" t="s">
        <v>5</v>
      </c>
      <c r="G18" s="537" t="s">
        <v>6</v>
      </c>
    </row>
    <row r="19" spans="1:7" s="545" customFormat="1" x14ac:dyDescent="0.25">
      <c r="A19" s="539">
        <v>1</v>
      </c>
      <c r="B19" s="540"/>
      <c r="C19" s="541" t="s">
        <v>7</v>
      </c>
      <c r="D19" s="542"/>
      <c r="E19" s="543"/>
      <c r="F19" s="543"/>
      <c r="G19" s="544"/>
    </row>
    <row r="20" spans="1:7" ht="25.5" x14ac:dyDescent="0.25">
      <c r="A20" s="546">
        <v>1</v>
      </c>
      <c r="B20" s="547">
        <v>12121</v>
      </c>
      <c r="C20" s="517" t="s">
        <v>429</v>
      </c>
      <c r="D20" s="548" t="s">
        <v>239</v>
      </c>
      <c r="E20" s="518">
        <v>250</v>
      </c>
      <c r="F20" s="2048"/>
      <c r="G20" s="503">
        <f>ROUND(E20*F20,2)</f>
        <v>0</v>
      </c>
    </row>
    <row r="21" spans="1:7" ht="25.5" x14ac:dyDescent="0.25">
      <c r="A21" s="546">
        <f>+A20+1</f>
        <v>2</v>
      </c>
      <c r="B21" s="547">
        <v>12121</v>
      </c>
      <c r="C21" s="517" t="s">
        <v>430</v>
      </c>
      <c r="D21" s="548" t="s">
        <v>239</v>
      </c>
      <c r="E21" s="518">
        <v>50</v>
      </c>
      <c r="F21" s="2048"/>
      <c r="G21" s="503">
        <f t="shared" ref="G21:G29" si="0">ROUND(E21*F21,2)</f>
        <v>0</v>
      </c>
    </row>
    <row r="22" spans="1:7" x14ac:dyDescent="0.25">
      <c r="A22" s="550"/>
      <c r="B22" s="551"/>
      <c r="C22" s="552" t="s">
        <v>9</v>
      </c>
      <c r="D22" s="553"/>
      <c r="E22" s="554"/>
      <c r="F22" s="2049"/>
      <c r="G22" s="555"/>
    </row>
    <row r="23" spans="1:7" ht="25.5" x14ac:dyDescent="0.25">
      <c r="A23" s="546">
        <f>+A21+1</f>
        <v>3</v>
      </c>
      <c r="B23" s="547">
        <v>111652</v>
      </c>
      <c r="C23" s="517" t="s">
        <v>431</v>
      </c>
      <c r="D23" s="548" t="s">
        <v>15</v>
      </c>
      <c r="E23" s="518">
        <v>11</v>
      </c>
      <c r="F23" s="2048"/>
      <c r="G23" s="503">
        <f t="shared" si="0"/>
        <v>0</v>
      </c>
    </row>
    <row r="24" spans="1:7" x14ac:dyDescent="0.25">
      <c r="A24" s="546">
        <f>+A23+1</f>
        <v>4</v>
      </c>
      <c r="B24" s="547">
        <v>111653</v>
      </c>
      <c r="C24" s="517" t="s">
        <v>432</v>
      </c>
      <c r="D24" s="548" t="s">
        <v>373</v>
      </c>
      <c r="E24" s="518">
        <v>81.599999999999994</v>
      </c>
      <c r="F24" s="2048"/>
      <c r="G24" s="503">
        <f t="shared" si="0"/>
        <v>0</v>
      </c>
    </row>
    <row r="25" spans="1:7" ht="25.5" x14ac:dyDescent="0.25">
      <c r="A25" s="546">
        <f>+A24+1</f>
        <v>5</v>
      </c>
      <c r="B25" s="547">
        <v>111654</v>
      </c>
      <c r="C25" s="517" t="s">
        <v>433</v>
      </c>
      <c r="D25" s="548" t="s">
        <v>373</v>
      </c>
      <c r="E25" s="518">
        <v>81.599999999999994</v>
      </c>
      <c r="F25" s="2048"/>
      <c r="G25" s="503">
        <f t="shared" si="0"/>
        <v>0</v>
      </c>
    </row>
    <row r="26" spans="1:7" x14ac:dyDescent="0.25">
      <c r="A26" s="546">
        <f>A25+1</f>
        <v>6</v>
      </c>
      <c r="B26" s="556">
        <v>15010080</v>
      </c>
      <c r="C26" s="557" t="s">
        <v>434</v>
      </c>
      <c r="D26" s="558" t="s">
        <v>435</v>
      </c>
      <c r="E26" s="518">
        <v>1</v>
      </c>
      <c r="F26" s="2048"/>
      <c r="G26" s="503">
        <f t="shared" si="0"/>
        <v>0</v>
      </c>
    </row>
    <row r="27" spans="1:7" x14ac:dyDescent="0.25">
      <c r="A27" s="550"/>
      <c r="B27" s="551"/>
      <c r="C27" s="552" t="s">
        <v>436</v>
      </c>
      <c r="D27" s="553"/>
      <c r="E27" s="554"/>
      <c r="F27" s="2049"/>
      <c r="G27" s="555"/>
    </row>
    <row r="28" spans="1:7" ht="25.5" x14ac:dyDescent="0.25">
      <c r="A28" s="546">
        <f>+A26+1</f>
        <v>7</v>
      </c>
      <c r="B28" s="547"/>
      <c r="C28" s="517" t="s">
        <v>437</v>
      </c>
      <c r="D28" s="548" t="s">
        <v>435</v>
      </c>
      <c r="E28" s="518">
        <v>1</v>
      </c>
      <c r="F28" s="2048"/>
      <c r="G28" s="503">
        <f t="shared" si="0"/>
        <v>0</v>
      </c>
    </row>
    <row r="29" spans="1:7" ht="25.5" x14ac:dyDescent="0.25">
      <c r="A29" s="546">
        <f>+A28+1</f>
        <v>8</v>
      </c>
      <c r="B29" s="547"/>
      <c r="C29" s="517" t="s">
        <v>438</v>
      </c>
      <c r="D29" s="548" t="s">
        <v>15</v>
      </c>
      <c r="E29" s="518">
        <v>1</v>
      </c>
      <c r="F29" s="2048"/>
      <c r="G29" s="503">
        <f t="shared" si="0"/>
        <v>0</v>
      </c>
    </row>
    <row r="30" spans="1:7" s="545" customFormat="1" x14ac:dyDescent="0.25">
      <c r="A30" s="539">
        <v>1</v>
      </c>
      <c r="B30" s="540"/>
      <c r="C30" s="541" t="str">
        <f>C19&amp;" - skupaj"</f>
        <v>PREDDELA - skupaj</v>
      </c>
      <c r="D30" s="542"/>
      <c r="E30" s="543"/>
      <c r="F30" s="543"/>
      <c r="G30" s="544">
        <f>SUM(G20:G29)</f>
        <v>0</v>
      </c>
    </row>
    <row r="31" spans="1:7" s="545" customFormat="1" x14ac:dyDescent="0.25">
      <c r="A31" s="1240"/>
      <c r="B31" s="1241"/>
      <c r="C31" s="1242"/>
      <c r="D31" s="1243"/>
      <c r="E31" s="1244"/>
      <c r="F31" s="1244"/>
      <c r="G31" s="1245"/>
    </row>
    <row r="32" spans="1:7" x14ac:dyDescent="0.25">
      <c r="A32" s="539">
        <v>2</v>
      </c>
      <c r="B32" s="559"/>
      <c r="C32" s="541" t="s">
        <v>40</v>
      </c>
      <c r="D32" s="542"/>
      <c r="E32" s="543"/>
      <c r="F32" s="543"/>
      <c r="G32" s="544"/>
    </row>
    <row r="33" spans="1:7" x14ac:dyDescent="0.25">
      <c r="A33" s="550"/>
      <c r="B33" s="560"/>
      <c r="C33" s="552" t="s">
        <v>439</v>
      </c>
      <c r="D33" s="553"/>
      <c r="E33" s="554"/>
      <c r="F33" s="554"/>
      <c r="G33" s="555"/>
    </row>
    <row r="34" spans="1:7" ht="51" x14ac:dyDescent="0.25">
      <c r="A34" s="546">
        <v>1</v>
      </c>
      <c r="B34" s="561">
        <v>28126</v>
      </c>
      <c r="C34" s="517" t="s">
        <v>440</v>
      </c>
      <c r="D34" s="548" t="s">
        <v>373</v>
      </c>
      <c r="E34" s="518">
        <v>85</v>
      </c>
      <c r="F34" s="2048"/>
      <c r="G34" s="503">
        <f t="shared" ref="G34" si="1">ROUND(E34*F34,2)</f>
        <v>0</v>
      </c>
    </row>
    <row r="35" spans="1:7" x14ac:dyDescent="0.25">
      <c r="A35" s="550"/>
      <c r="B35" s="560"/>
      <c r="C35" s="552" t="s">
        <v>42</v>
      </c>
      <c r="D35" s="553"/>
      <c r="E35" s="554"/>
      <c r="F35" s="2049"/>
      <c r="G35" s="555"/>
    </row>
    <row r="36" spans="1:7" ht="38.25" x14ac:dyDescent="0.25">
      <c r="A36" s="546">
        <f>+A34+1</f>
        <v>2</v>
      </c>
      <c r="B36" s="561">
        <v>21434</v>
      </c>
      <c r="C36" s="517" t="s">
        <v>441</v>
      </c>
      <c r="D36" s="548" t="s">
        <v>243</v>
      </c>
      <c r="E36" s="518">
        <v>480</v>
      </c>
      <c r="F36" s="2048"/>
      <c r="G36" s="503">
        <f t="shared" ref="G36:G47" si="2">ROUND(E36*F36,2)</f>
        <v>0</v>
      </c>
    </row>
    <row r="37" spans="1:7" ht="25.5" x14ac:dyDescent="0.25">
      <c r="A37" s="546">
        <f t="shared" ref="A37:A45" si="3">+A36+1</f>
        <v>3</v>
      </c>
      <c r="B37" s="561">
        <v>21435</v>
      </c>
      <c r="C37" s="517" t="s">
        <v>442</v>
      </c>
      <c r="D37" s="548" t="s">
        <v>243</v>
      </c>
      <c r="E37" s="518">
        <v>705</v>
      </c>
      <c r="F37" s="2048"/>
      <c r="G37" s="503">
        <f t="shared" si="2"/>
        <v>0</v>
      </c>
    </row>
    <row r="38" spans="1:7" ht="25.5" x14ac:dyDescent="0.25">
      <c r="A38" s="546">
        <f>+A37+1</f>
        <v>4</v>
      </c>
      <c r="B38" s="561">
        <v>21436</v>
      </c>
      <c r="C38" s="517" t="s">
        <v>443</v>
      </c>
      <c r="D38" s="548" t="s">
        <v>243</v>
      </c>
      <c r="E38" s="518">
        <v>120</v>
      </c>
      <c r="F38" s="2048"/>
      <c r="G38" s="503">
        <f t="shared" si="2"/>
        <v>0</v>
      </c>
    </row>
    <row r="39" spans="1:7" ht="25.5" x14ac:dyDescent="0.25">
      <c r="A39" s="546">
        <f>A37+1</f>
        <v>4</v>
      </c>
      <c r="B39" s="561">
        <v>24611</v>
      </c>
      <c r="C39" s="517" t="s">
        <v>444</v>
      </c>
      <c r="D39" s="548" t="s">
        <v>239</v>
      </c>
      <c r="E39" s="518">
        <v>150</v>
      </c>
      <c r="F39" s="2048"/>
      <c r="G39" s="503">
        <f t="shared" si="2"/>
        <v>0</v>
      </c>
    </row>
    <row r="40" spans="1:7" x14ac:dyDescent="0.25">
      <c r="A40" s="550"/>
      <c r="B40" s="560"/>
      <c r="C40" s="552" t="s">
        <v>445</v>
      </c>
      <c r="D40" s="553"/>
      <c r="E40" s="554"/>
      <c r="F40" s="2049"/>
      <c r="G40" s="555"/>
    </row>
    <row r="41" spans="1:7" ht="25.5" x14ac:dyDescent="0.25">
      <c r="A41" s="546">
        <f>A39+1</f>
        <v>5</v>
      </c>
      <c r="B41" s="561">
        <v>24218</v>
      </c>
      <c r="C41" s="517" t="s">
        <v>446</v>
      </c>
      <c r="D41" s="548" t="s">
        <v>243</v>
      </c>
      <c r="E41" s="518">
        <v>100</v>
      </c>
      <c r="F41" s="2048"/>
      <c r="G41" s="503">
        <f t="shared" si="2"/>
        <v>0</v>
      </c>
    </row>
    <row r="42" spans="1:7" ht="102" x14ac:dyDescent="0.25">
      <c r="A42" s="546">
        <f>+A41+1</f>
        <v>6</v>
      </c>
      <c r="B42" s="561">
        <v>24218</v>
      </c>
      <c r="C42" s="517" t="s">
        <v>1261</v>
      </c>
      <c r="D42" s="548" t="s">
        <v>243</v>
      </c>
      <c r="E42" s="518">
        <v>100</v>
      </c>
      <c r="F42" s="2048"/>
      <c r="G42" s="503">
        <f t="shared" si="2"/>
        <v>0</v>
      </c>
    </row>
    <row r="43" spans="1:7" x14ac:dyDescent="0.25">
      <c r="A43" s="546">
        <f t="shared" si="3"/>
        <v>7</v>
      </c>
      <c r="B43" s="561">
        <v>25151</v>
      </c>
      <c r="C43" s="517" t="s">
        <v>67</v>
      </c>
      <c r="D43" s="548" t="s">
        <v>239</v>
      </c>
      <c r="E43" s="518">
        <v>250</v>
      </c>
      <c r="F43" s="2048"/>
      <c r="G43" s="503">
        <f t="shared" si="2"/>
        <v>0</v>
      </c>
    </row>
    <row r="44" spans="1:7" ht="25.5" x14ac:dyDescent="0.25">
      <c r="A44" s="546">
        <f t="shared" si="3"/>
        <v>8</v>
      </c>
      <c r="B44" s="561">
        <v>229167</v>
      </c>
      <c r="C44" s="517" t="s">
        <v>447</v>
      </c>
      <c r="D44" s="548" t="s">
        <v>243</v>
      </c>
      <c r="E44" s="518">
        <v>100</v>
      </c>
      <c r="F44" s="2048"/>
      <c r="G44" s="503">
        <f t="shared" si="2"/>
        <v>0</v>
      </c>
    </row>
    <row r="45" spans="1:7" ht="51" x14ac:dyDescent="0.25">
      <c r="A45" s="546">
        <f t="shared" si="3"/>
        <v>9</v>
      </c>
      <c r="B45" s="561">
        <v>229167</v>
      </c>
      <c r="C45" s="517" t="s">
        <v>448</v>
      </c>
      <c r="D45" s="548" t="s">
        <v>243</v>
      </c>
      <c r="E45" s="518">
        <v>815</v>
      </c>
      <c r="F45" s="2048"/>
      <c r="G45" s="503">
        <f t="shared" si="2"/>
        <v>0</v>
      </c>
    </row>
    <row r="46" spans="1:7" x14ac:dyDescent="0.25">
      <c r="A46" s="550"/>
      <c r="B46" s="560"/>
      <c r="C46" s="552" t="s">
        <v>63</v>
      </c>
      <c r="D46" s="553"/>
      <c r="E46" s="554"/>
      <c r="F46" s="2049"/>
      <c r="G46" s="555"/>
    </row>
    <row r="47" spans="1:7" ht="25.5" x14ac:dyDescent="0.25">
      <c r="A47" s="546">
        <f>+A45+1</f>
        <v>10</v>
      </c>
      <c r="B47" s="561">
        <v>25111</v>
      </c>
      <c r="C47" s="517" t="s">
        <v>255</v>
      </c>
      <c r="D47" s="548" t="s">
        <v>239</v>
      </c>
      <c r="E47" s="518">
        <v>250</v>
      </c>
      <c r="F47" s="2048"/>
      <c r="G47" s="503">
        <f t="shared" si="2"/>
        <v>0</v>
      </c>
    </row>
    <row r="48" spans="1:7" x14ac:dyDescent="0.25">
      <c r="A48" s="539">
        <v>2</v>
      </c>
      <c r="B48" s="559"/>
      <c r="C48" s="541" t="str">
        <f>C32&amp;" - skupaj"</f>
        <v>ZEMELJSKA DELA - skupaj</v>
      </c>
      <c r="D48" s="542"/>
      <c r="E48" s="543"/>
      <c r="F48" s="543"/>
      <c r="G48" s="544">
        <f>SUM(G34:G47)</f>
        <v>0</v>
      </c>
    </row>
    <row r="49" spans="1:7" x14ac:dyDescent="0.25">
      <c r="A49" s="1240"/>
      <c r="B49" s="1246"/>
      <c r="C49" s="1242"/>
      <c r="D49" s="1243"/>
      <c r="E49" s="1244"/>
      <c r="F49" s="1244"/>
      <c r="G49" s="1245"/>
    </row>
    <row r="50" spans="1:7" x14ac:dyDescent="0.25">
      <c r="A50" s="539">
        <v>4</v>
      </c>
      <c r="B50" s="559"/>
      <c r="C50" s="541" t="s">
        <v>276</v>
      </c>
      <c r="D50" s="542"/>
      <c r="E50" s="543"/>
      <c r="F50" s="543"/>
      <c r="G50" s="544"/>
    </row>
    <row r="51" spans="1:7" ht="25.5" x14ac:dyDescent="0.25">
      <c r="A51" s="546">
        <v>1</v>
      </c>
      <c r="B51" s="561">
        <v>42463</v>
      </c>
      <c r="C51" s="517" t="s">
        <v>449</v>
      </c>
      <c r="D51" s="548" t="s">
        <v>15</v>
      </c>
      <c r="E51" s="518">
        <v>31</v>
      </c>
      <c r="F51" s="2048"/>
      <c r="G51" s="503">
        <f t="shared" ref="G51" si="4">ROUND(E51*F51,2)</f>
        <v>0</v>
      </c>
    </row>
    <row r="52" spans="1:7" x14ac:dyDescent="0.25">
      <c r="A52" s="539">
        <v>4</v>
      </c>
      <c r="B52" s="559"/>
      <c r="C52" s="541" t="str">
        <f>C50&amp;" - skupaj"</f>
        <v>ODVODNJAVANJE - skupaj</v>
      </c>
      <c r="D52" s="542"/>
      <c r="E52" s="543"/>
      <c r="F52" s="543"/>
      <c r="G52" s="544">
        <f>SUM(G51:G51)</f>
        <v>0</v>
      </c>
    </row>
    <row r="53" spans="1:7" x14ac:dyDescent="0.25">
      <c r="A53" s="1240"/>
      <c r="B53" s="1246"/>
      <c r="C53" s="1242"/>
      <c r="D53" s="1243"/>
      <c r="E53" s="1244"/>
      <c r="F53" s="1244"/>
      <c r="G53" s="1245"/>
    </row>
    <row r="54" spans="1:7" x14ac:dyDescent="0.25">
      <c r="A54" s="539">
        <v>5</v>
      </c>
      <c r="B54" s="559"/>
      <c r="C54" s="541" t="s">
        <v>265</v>
      </c>
      <c r="D54" s="542"/>
      <c r="E54" s="543"/>
      <c r="F54" s="543"/>
      <c r="G54" s="544"/>
    </row>
    <row r="55" spans="1:7" ht="25.5" x14ac:dyDescent="0.25">
      <c r="A55" s="546">
        <v>1</v>
      </c>
      <c r="B55" s="561">
        <v>53338</v>
      </c>
      <c r="C55" s="517" t="s">
        <v>450</v>
      </c>
      <c r="D55" s="548" t="s">
        <v>243</v>
      </c>
      <c r="E55" s="518">
        <v>30.5</v>
      </c>
      <c r="F55" s="2048"/>
      <c r="G55" s="503">
        <f t="shared" ref="G55" si="5">ROUND(E55*F55,2)</f>
        <v>0</v>
      </c>
    </row>
    <row r="56" spans="1:7" ht="25.5" x14ac:dyDescent="0.25">
      <c r="A56" s="546">
        <f>+A55+1</f>
        <v>2</v>
      </c>
      <c r="B56" s="561">
        <v>53361</v>
      </c>
      <c r="C56" s="517" t="s">
        <v>451</v>
      </c>
      <c r="D56" s="548" t="s">
        <v>243</v>
      </c>
      <c r="E56" s="518">
        <v>35</v>
      </c>
      <c r="F56" s="2048"/>
      <c r="G56" s="503">
        <f t="shared" ref="G56:G65" si="6">ROUND(E56*F56,2)</f>
        <v>0</v>
      </c>
    </row>
    <row r="57" spans="1:7" x14ac:dyDescent="0.25">
      <c r="A57" s="550"/>
      <c r="B57" s="560"/>
      <c r="C57" s="552" t="s">
        <v>269</v>
      </c>
      <c r="D57" s="553"/>
      <c r="E57" s="554"/>
      <c r="F57" s="2049"/>
      <c r="G57" s="555"/>
    </row>
    <row r="58" spans="1:7" x14ac:dyDescent="0.25">
      <c r="A58" s="546">
        <f>+A56+1</f>
        <v>3</v>
      </c>
      <c r="B58" s="561">
        <v>54234</v>
      </c>
      <c r="C58" s="517" t="s">
        <v>452</v>
      </c>
      <c r="D58" s="548" t="s">
        <v>239</v>
      </c>
      <c r="E58" s="518">
        <v>300</v>
      </c>
      <c r="F58" s="2048"/>
      <c r="G58" s="503">
        <f t="shared" si="6"/>
        <v>0</v>
      </c>
    </row>
    <row r="59" spans="1:7" ht="38.25" x14ac:dyDescent="0.25">
      <c r="A59" s="546">
        <f>+A58+1</f>
        <v>4</v>
      </c>
      <c r="B59" s="562">
        <v>54125</v>
      </c>
      <c r="C59" s="517" t="s">
        <v>453</v>
      </c>
      <c r="D59" s="548" t="s">
        <v>243</v>
      </c>
      <c r="E59" s="518">
        <v>625</v>
      </c>
      <c r="F59" s="2048"/>
      <c r="G59" s="503">
        <f t="shared" si="6"/>
        <v>0</v>
      </c>
    </row>
    <row r="60" spans="1:7" x14ac:dyDescent="0.25">
      <c r="A60" s="550"/>
      <c r="B60" s="560"/>
      <c r="C60" s="552" t="s">
        <v>348</v>
      </c>
      <c r="D60" s="553"/>
      <c r="E60" s="554"/>
      <c r="F60" s="2049"/>
      <c r="G60" s="555"/>
    </row>
    <row r="61" spans="1:7" ht="38.25" x14ac:dyDescent="0.25">
      <c r="A61" s="546">
        <f>+A59+1</f>
        <v>5</v>
      </c>
      <c r="B61" s="561">
        <v>52221</v>
      </c>
      <c r="C61" s="517" t="s">
        <v>454</v>
      </c>
      <c r="D61" s="548" t="s">
        <v>350</v>
      </c>
      <c r="E61" s="518">
        <v>6697.0110000000004</v>
      </c>
      <c r="F61" s="2048"/>
      <c r="G61" s="503">
        <f t="shared" si="6"/>
        <v>0</v>
      </c>
    </row>
    <row r="62" spans="1:7" ht="25.5" x14ac:dyDescent="0.25">
      <c r="A62" s="546">
        <f>A61+1</f>
        <v>6</v>
      </c>
      <c r="B62" s="563">
        <v>58821</v>
      </c>
      <c r="C62" s="564" t="s">
        <v>455</v>
      </c>
      <c r="D62" s="565" t="s">
        <v>15</v>
      </c>
      <c r="E62" s="518">
        <v>5</v>
      </c>
      <c r="F62" s="2048"/>
      <c r="G62" s="503">
        <f t="shared" si="6"/>
        <v>0</v>
      </c>
    </row>
    <row r="63" spans="1:7" x14ac:dyDescent="0.25">
      <c r="A63" s="546">
        <f>+A62+1</f>
        <v>7</v>
      </c>
      <c r="B63" s="561">
        <v>54542</v>
      </c>
      <c r="C63" s="517" t="s">
        <v>456</v>
      </c>
      <c r="D63" s="548" t="s">
        <v>239</v>
      </c>
      <c r="E63" s="518">
        <v>95</v>
      </c>
      <c r="F63" s="2048"/>
      <c r="G63" s="503">
        <f t="shared" si="6"/>
        <v>0</v>
      </c>
    </row>
    <row r="64" spans="1:7" x14ac:dyDescent="0.25">
      <c r="A64" s="550"/>
      <c r="B64" s="560"/>
      <c r="C64" s="552" t="s">
        <v>353</v>
      </c>
      <c r="D64" s="553"/>
      <c r="E64" s="554"/>
      <c r="F64" s="2049"/>
      <c r="G64" s="555"/>
    </row>
    <row r="65" spans="1:7" ht="25.5" x14ac:dyDescent="0.25">
      <c r="A65" s="546">
        <f>A63+1</f>
        <v>8</v>
      </c>
      <c r="B65" s="561">
        <v>51332</v>
      </c>
      <c r="C65" s="517" t="s">
        <v>457</v>
      </c>
      <c r="D65" s="548" t="s">
        <v>239</v>
      </c>
      <c r="E65" s="518">
        <v>200</v>
      </c>
      <c r="F65" s="2048"/>
      <c r="G65" s="503">
        <f t="shared" si="6"/>
        <v>0</v>
      </c>
    </row>
    <row r="66" spans="1:7" x14ac:dyDescent="0.25">
      <c r="A66" s="539">
        <v>5</v>
      </c>
      <c r="B66" s="559"/>
      <c r="C66" s="541" t="str">
        <f>C54&amp;" - skupaj"</f>
        <v>GRADBENA IN OBRTNIŠKA DELA - skupaj</v>
      </c>
      <c r="D66" s="542"/>
      <c r="E66" s="543"/>
      <c r="F66" s="543"/>
      <c r="G66" s="544">
        <f>SUM(G55:G65)</f>
        <v>0</v>
      </c>
    </row>
    <row r="67" spans="1:7" x14ac:dyDescent="0.25">
      <c r="A67" s="1240"/>
      <c r="B67" s="1246"/>
      <c r="C67" s="1242"/>
      <c r="D67" s="1243"/>
      <c r="E67" s="1244"/>
      <c r="F67" s="1244"/>
      <c r="G67" s="1245"/>
    </row>
    <row r="68" spans="1:7" ht="15" x14ac:dyDescent="0.25">
      <c r="A68" s="566">
        <v>7</v>
      </c>
      <c r="B68" s="567"/>
      <c r="C68" s="568" t="s">
        <v>168</v>
      </c>
      <c r="D68" s="569"/>
      <c r="E68" s="570"/>
      <c r="F68" s="570"/>
      <c r="G68" s="571"/>
    </row>
    <row r="69" spans="1:7" x14ac:dyDescent="0.25">
      <c r="A69" s="546">
        <v>1</v>
      </c>
      <c r="B69" s="547">
        <v>779516</v>
      </c>
      <c r="C69" s="517" t="s">
        <v>171</v>
      </c>
      <c r="D69" s="548" t="s">
        <v>170</v>
      </c>
      <c r="E69" s="518">
        <v>30</v>
      </c>
      <c r="F69" s="2050">
        <v>45</v>
      </c>
      <c r="G69" s="503">
        <f t="shared" ref="G69" si="7">ROUND(E69*F69,2)</f>
        <v>1350</v>
      </c>
    </row>
    <row r="70" spans="1:7" x14ac:dyDescent="0.25">
      <c r="A70" s="546">
        <f>+A69+1</f>
        <v>2</v>
      </c>
      <c r="B70" s="547">
        <v>79311</v>
      </c>
      <c r="C70" s="517" t="s">
        <v>169</v>
      </c>
      <c r="D70" s="548" t="s">
        <v>170</v>
      </c>
      <c r="E70" s="518">
        <v>30</v>
      </c>
      <c r="F70" s="2050">
        <v>45</v>
      </c>
      <c r="G70" s="503">
        <f t="shared" ref="G70:G71" si="8">ROUND(E70*F70,2)</f>
        <v>1350</v>
      </c>
    </row>
    <row r="71" spans="1:7" x14ac:dyDescent="0.25">
      <c r="A71" s="546">
        <f>A70+1</f>
        <v>3</v>
      </c>
      <c r="B71" s="547">
        <v>79514</v>
      </c>
      <c r="C71" s="517" t="s">
        <v>458</v>
      </c>
      <c r="D71" s="548" t="s">
        <v>435</v>
      </c>
      <c r="E71" s="518">
        <v>1</v>
      </c>
      <c r="F71" s="2048"/>
      <c r="G71" s="503">
        <f t="shared" si="8"/>
        <v>0</v>
      </c>
    </row>
    <row r="72" spans="1:7" ht="15" x14ac:dyDescent="0.25">
      <c r="A72" s="566">
        <v>7</v>
      </c>
      <c r="B72" s="567"/>
      <c r="C72" s="568" t="str">
        <f>C68&amp;" - skupaj"</f>
        <v>TUJE STORITVE - skupaj</v>
      </c>
      <c r="D72" s="569"/>
      <c r="E72" s="570"/>
      <c r="F72" s="570"/>
      <c r="G72" s="571">
        <f>SUM(G69:G71)</f>
        <v>2700</v>
      </c>
    </row>
  </sheetData>
  <dataValidations count="1">
    <dataValidation type="custom" allowBlank="1" showInputMessage="1" showErrorMessage="1" error="Vnos Cena/EM je dovoljen na dve decimalni mesti." sqref="F20:F29 F34:F47 F51 F55:F65 F69:F71" xr:uid="{569D2A3A-A449-42AE-9AD6-7867C1FAE79B}">
      <formula1>F20=ROUND(F20,2)</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18"/>
  <dimension ref="A1:K74"/>
  <sheetViews>
    <sheetView topLeftCell="A52" workbookViewId="0">
      <selection activeCell="G13" sqref="G13"/>
    </sheetView>
  </sheetViews>
  <sheetFormatPr defaultRowHeight="12.75" x14ac:dyDescent="0.25"/>
  <cols>
    <col min="1" max="1" width="5.7109375" style="549" customWidth="1"/>
    <col min="2" max="2" width="9.7109375" style="572" customWidth="1"/>
    <col min="3" max="3" width="45.7109375" style="573" customWidth="1"/>
    <col min="4" max="4" width="6.7109375" style="574" customWidth="1"/>
    <col min="5" max="5" width="10.7109375" style="575" customWidth="1"/>
    <col min="6" max="6" width="11.7109375" style="575" customWidth="1"/>
    <col min="7" max="7" width="12.7109375" style="575" customWidth="1"/>
    <col min="8" max="8" width="9.140625" style="549"/>
    <col min="9" max="9" width="11.5703125" style="549" bestFit="1" customWidth="1"/>
    <col min="10" max="229" width="9.140625" style="549"/>
    <col min="230" max="230" width="5.7109375" style="549" customWidth="1"/>
    <col min="231" max="231" width="7.42578125" style="549" customWidth="1"/>
    <col min="232" max="232" width="40.85546875" style="549" customWidth="1"/>
    <col min="233" max="233" width="5.7109375" style="549" customWidth="1"/>
    <col min="234" max="234" width="10.140625" style="549" customWidth="1"/>
    <col min="235" max="235" width="9.140625" style="549"/>
    <col min="236" max="236" width="12" style="549" customWidth="1"/>
    <col min="237" max="256" width="9.140625" style="549"/>
    <col min="257" max="257" width="5.7109375" style="549" customWidth="1"/>
    <col min="258" max="258" width="8.7109375" style="549" customWidth="1"/>
    <col min="259" max="259" width="40.7109375" style="549" customWidth="1"/>
    <col min="260" max="260" width="5.7109375" style="549" customWidth="1"/>
    <col min="261" max="261" width="9.7109375" style="549" customWidth="1"/>
    <col min="262" max="263" width="11.7109375" style="549" customWidth="1"/>
    <col min="264" max="264" width="9.140625" style="549"/>
    <col min="265" max="265" width="11.5703125" style="549" bestFit="1" customWidth="1"/>
    <col min="266" max="485" width="9.140625" style="549"/>
    <col min="486" max="486" width="5.7109375" style="549" customWidth="1"/>
    <col min="487" max="487" width="7.42578125" style="549" customWidth="1"/>
    <col min="488" max="488" width="40.85546875" style="549" customWidth="1"/>
    <col min="489" max="489" width="5.7109375" style="549" customWidth="1"/>
    <col min="490" max="490" width="10.140625" style="549" customWidth="1"/>
    <col min="491" max="491" width="9.140625" style="549"/>
    <col min="492" max="492" width="12" style="549" customWidth="1"/>
    <col min="493" max="512" width="9.140625" style="549"/>
    <col min="513" max="513" width="5.7109375" style="549" customWidth="1"/>
    <col min="514" max="514" width="8.7109375" style="549" customWidth="1"/>
    <col min="515" max="515" width="40.7109375" style="549" customWidth="1"/>
    <col min="516" max="516" width="5.7109375" style="549" customWidth="1"/>
    <col min="517" max="517" width="9.7109375" style="549" customWidth="1"/>
    <col min="518" max="519" width="11.7109375" style="549" customWidth="1"/>
    <col min="520" max="520" width="9.140625" style="549"/>
    <col min="521" max="521" width="11.5703125" style="549" bestFit="1" customWidth="1"/>
    <col min="522" max="741" width="9.140625" style="549"/>
    <col min="742" max="742" width="5.7109375" style="549" customWidth="1"/>
    <col min="743" max="743" width="7.42578125" style="549" customWidth="1"/>
    <col min="744" max="744" width="40.85546875" style="549" customWidth="1"/>
    <col min="745" max="745" width="5.7109375" style="549" customWidth="1"/>
    <col min="746" max="746" width="10.140625" style="549" customWidth="1"/>
    <col min="747" max="747" width="9.140625" style="549"/>
    <col min="748" max="748" width="12" style="549" customWidth="1"/>
    <col min="749" max="768" width="9.140625" style="549"/>
    <col min="769" max="769" width="5.7109375" style="549" customWidth="1"/>
    <col min="770" max="770" width="8.7109375" style="549" customWidth="1"/>
    <col min="771" max="771" width="40.7109375" style="549" customWidth="1"/>
    <col min="772" max="772" width="5.7109375" style="549" customWidth="1"/>
    <col min="773" max="773" width="9.7109375" style="549" customWidth="1"/>
    <col min="774" max="775" width="11.7109375" style="549" customWidth="1"/>
    <col min="776" max="776" width="9.140625" style="549"/>
    <col min="777" max="777" width="11.5703125" style="549" bestFit="1" customWidth="1"/>
    <col min="778" max="997" width="9.140625" style="549"/>
    <col min="998" max="998" width="5.7109375" style="549" customWidth="1"/>
    <col min="999" max="999" width="7.42578125" style="549" customWidth="1"/>
    <col min="1000" max="1000" width="40.85546875" style="549" customWidth="1"/>
    <col min="1001" max="1001" width="5.7109375" style="549" customWidth="1"/>
    <col min="1002" max="1002" width="10.140625" style="549" customWidth="1"/>
    <col min="1003" max="1003" width="9.140625" style="549"/>
    <col min="1004" max="1004" width="12" style="549" customWidth="1"/>
    <col min="1005" max="1024" width="9.140625" style="549"/>
    <col min="1025" max="1025" width="5.7109375" style="549" customWidth="1"/>
    <col min="1026" max="1026" width="8.7109375" style="549" customWidth="1"/>
    <col min="1027" max="1027" width="40.7109375" style="549" customWidth="1"/>
    <col min="1028" max="1028" width="5.7109375" style="549" customWidth="1"/>
    <col min="1029" max="1029" width="9.7109375" style="549" customWidth="1"/>
    <col min="1030" max="1031" width="11.7109375" style="549" customWidth="1"/>
    <col min="1032" max="1032" width="9.140625" style="549"/>
    <col min="1033" max="1033" width="11.5703125" style="549" bestFit="1" customWidth="1"/>
    <col min="1034" max="1253" width="9.140625" style="549"/>
    <col min="1254" max="1254" width="5.7109375" style="549" customWidth="1"/>
    <col min="1255" max="1255" width="7.42578125" style="549" customWidth="1"/>
    <col min="1256" max="1256" width="40.85546875" style="549" customWidth="1"/>
    <col min="1257" max="1257" width="5.7109375" style="549" customWidth="1"/>
    <col min="1258" max="1258" width="10.140625" style="549" customWidth="1"/>
    <col min="1259" max="1259" width="9.140625" style="549"/>
    <col min="1260" max="1260" width="12" style="549" customWidth="1"/>
    <col min="1261" max="1280" width="9.140625" style="549"/>
    <col min="1281" max="1281" width="5.7109375" style="549" customWidth="1"/>
    <col min="1282" max="1282" width="8.7109375" style="549" customWidth="1"/>
    <col min="1283" max="1283" width="40.7109375" style="549" customWidth="1"/>
    <col min="1284" max="1284" width="5.7109375" style="549" customWidth="1"/>
    <col min="1285" max="1285" width="9.7109375" style="549" customWidth="1"/>
    <col min="1286" max="1287" width="11.7109375" style="549" customWidth="1"/>
    <col min="1288" max="1288" width="9.140625" style="549"/>
    <col min="1289" max="1289" width="11.5703125" style="549" bestFit="1" customWidth="1"/>
    <col min="1290" max="1509" width="9.140625" style="549"/>
    <col min="1510" max="1510" width="5.7109375" style="549" customWidth="1"/>
    <col min="1511" max="1511" width="7.42578125" style="549" customWidth="1"/>
    <col min="1512" max="1512" width="40.85546875" style="549" customWidth="1"/>
    <col min="1513" max="1513" width="5.7109375" style="549" customWidth="1"/>
    <col min="1514" max="1514" width="10.140625" style="549" customWidth="1"/>
    <col min="1515" max="1515" width="9.140625" style="549"/>
    <col min="1516" max="1516" width="12" style="549" customWidth="1"/>
    <col min="1517" max="1536" width="9.140625" style="549"/>
    <col min="1537" max="1537" width="5.7109375" style="549" customWidth="1"/>
    <col min="1538" max="1538" width="8.7109375" style="549" customWidth="1"/>
    <col min="1539" max="1539" width="40.7109375" style="549" customWidth="1"/>
    <col min="1540" max="1540" width="5.7109375" style="549" customWidth="1"/>
    <col min="1541" max="1541" width="9.7109375" style="549" customWidth="1"/>
    <col min="1542" max="1543" width="11.7109375" style="549" customWidth="1"/>
    <col min="1544" max="1544" width="9.140625" style="549"/>
    <col min="1545" max="1545" width="11.5703125" style="549" bestFit="1" customWidth="1"/>
    <col min="1546" max="1765" width="9.140625" style="549"/>
    <col min="1766" max="1766" width="5.7109375" style="549" customWidth="1"/>
    <col min="1767" max="1767" width="7.42578125" style="549" customWidth="1"/>
    <col min="1768" max="1768" width="40.85546875" style="549" customWidth="1"/>
    <col min="1769" max="1769" width="5.7109375" style="549" customWidth="1"/>
    <col min="1770" max="1770" width="10.140625" style="549" customWidth="1"/>
    <col min="1771" max="1771" width="9.140625" style="549"/>
    <col min="1772" max="1772" width="12" style="549" customWidth="1"/>
    <col min="1773" max="1792" width="9.140625" style="549"/>
    <col min="1793" max="1793" width="5.7109375" style="549" customWidth="1"/>
    <col min="1794" max="1794" width="8.7109375" style="549" customWidth="1"/>
    <col min="1795" max="1795" width="40.7109375" style="549" customWidth="1"/>
    <col min="1796" max="1796" width="5.7109375" style="549" customWidth="1"/>
    <col min="1797" max="1797" width="9.7109375" style="549" customWidth="1"/>
    <col min="1798" max="1799" width="11.7109375" style="549" customWidth="1"/>
    <col min="1800" max="1800" width="9.140625" style="549"/>
    <col min="1801" max="1801" width="11.5703125" style="549" bestFit="1" customWidth="1"/>
    <col min="1802" max="2021" width="9.140625" style="549"/>
    <col min="2022" max="2022" width="5.7109375" style="549" customWidth="1"/>
    <col min="2023" max="2023" width="7.42578125" style="549" customWidth="1"/>
    <col min="2024" max="2024" width="40.85546875" style="549" customWidth="1"/>
    <col min="2025" max="2025" width="5.7109375" style="549" customWidth="1"/>
    <col min="2026" max="2026" width="10.140625" style="549" customWidth="1"/>
    <col min="2027" max="2027" width="9.140625" style="549"/>
    <col min="2028" max="2028" width="12" style="549" customWidth="1"/>
    <col min="2029" max="2048" width="9.140625" style="549"/>
    <col min="2049" max="2049" width="5.7109375" style="549" customWidth="1"/>
    <col min="2050" max="2050" width="8.7109375" style="549" customWidth="1"/>
    <col min="2051" max="2051" width="40.7109375" style="549" customWidth="1"/>
    <col min="2052" max="2052" width="5.7109375" style="549" customWidth="1"/>
    <col min="2053" max="2053" width="9.7109375" style="549" customWidth="1"/>
    <col min="2054" max="2055" width="11.7109375" style="549" customWidth="1"/>
    <col min="2056" max="2056" width="9.140625" style="549"/>
    <col min="2057" max="2057" width="11.5703125" style="549" bestFit="1" customWidth="1"/>
    <col min="2058" max="2277" width="9.140625" style="549"/>
    <col min="2278" max="2278" width="5.7109375" style="549" customWidth="1"/>
    <col min="2279" max="2279" width="7.42578125" style="549" customWidth="1"/>
    <col min="2280" max="2280" width="40.85546875" style="549" customWidth="1"/>
    <col min="2281" max="2281" width="5.7109375" style="549" customWidth="1"/>
    <col min="2282" max="2282" width="10.140625" style="549" customWidth="1"/>
    <col min="2283" max="2283" width="9.140625" style="549"/>
    <col min="2284" max="2284" width="12" style="549" customWidth="1"/>
    <col min="2285" max="2304" width="9.140625" style="549"/>
    <col min="2305" max="2305" width="5.7109375" style="549" customWidth="1"/>
    <col min="2306" max="2306" width="8.7109375" style="549" customWidth="1"/>
    <col min="2307" max="2307" width="40.7109375" style="549" customWidth="1"/>
    <col min="2308" max="2308" width="5.7109375" style="549" customWidth="1"/>
    <col min="2309" max="2309" width="9.7109375" style="549" customWidth="1"/>
    <col min="2310" max="2311" width="11.7109375" style="549" customWidth="1"/>
    <col min="2312" max="2312" width="9.140625" style="549"/>
    <col min="2313" max="2313" width="11.5703125" style="549" bestFit="1" customWidth="1"/>
    <col min="2314" max="2533" width="9.140625" style="549"/>
    <col min="2534" max="2534" width="5.7109375" style="549" customWidth="1"/>
    <col min="2535" max="2535" width="7.42578125" style="549" customWidth="1"/>
    <col min="2536" max="2536" width="40.85546875" style="549" customWidth="1"/>
    <col min="2537" max="2537" width="5.7109375" style="549" customWidth="1"/>
    <col min="2538" max="2538" width="10.140625" style="549" customWidth="1"/>
    <col min="2539" max="2539" width="9.140625" style="549"/>
    <col min="2540" max="2540" width="12" style="549" customWidth="1"/>
    <col min="2541" max="2560" width="9.140625" style="549"/>
    <col min="2561" max="2561" width="5.7109375" style="549" customWidth="1"/>
    <col min="2562" max="2562" width="8.7109375" style="549" customWidth="1"/>
    <col min="2563" max="2563" width="40.7109375" style="549" customWidth="1"/>
    <col min="2564" max="2564" width="5.7109375" style="549" customWidth="1"/>
    <col min="2565" max="2565" width="9.7109375" style="549" customWidth="1"/>
    <col min="2566" max="2567" width="11.7109375" style="549" customWidth="1"/>
    <col min="2568" max="2568" width="9.140625" style="549"/>
    <col min="2569" max="2569" width="11.5703125" style="549" bestFit="1" customWidth="1"/>
    <col min="2570" max="2789" width="9.140625" style="549"/>
    <col min="2790" max="2790" width="5.7109375" style="549" customWidth="1"/>
    <col min="2791" max="2791" width="7.42578125" style="549" customWidth="1"/>
    <col min="2792" max="2792" width="40.85546875" style="549" customWidth="1"/>
    <col min="2793" max="2793" width="5.7109375" style="549" customWidth="1"/>
    <col min="2794" max="2794" width="10.140625" style="549" customWidth="1"/>
    <col min="2795" max="2795" width="9.140625" style="549"/>
    <col min="2796" max="2796" width="12" style="549" customWidth="1"/>
    <col min="2797" max="2816" width="9.140625" style="549"/>
    <col min="2817" max="2817" width="5.7109375" style="549" customWidth="1"/>
    <col min="2818" max="2818" width="8.7109375" style="549" customWidth="1"/>
    <col min="2819" max="2819" width="40.7109375" style="549" customWidth="1"/>
    <col min="2820" max="2820" width="5.7109375" style="549" customWidth="1"/>
    <col min="2821" max="2821" width="9.7109375" style="549" customWidth="1"/>
    <col min="2822" max="2823" width="11.7109375" style="549" customWidth="1"/>
    <col min="2824" max="2824" width="9.140625" style="549"/>
    <col min="2825" max="2825" width="11.5703125" style="549" bestFit="1" customWidth="1"/>
    <col min="2826" max="3045" width="9.140625" style="549"/>
    <col min="3046" max="3046" width="5.7109375" style="549" customWidth="1"/>
    <col min="3047" max="3047" width="7.42578125" style="549" customWidth="1"/>
    <col min="3048" max="3048" width="40.85546875" style="549" customWidth="1"/>
    <col min="3049" max="3049" width="5.7109375" style="549" customWidth="1"/>
    <col min="3050" max="3050" width="10.140625" style="549" customWidth="1"/>
    <col min="3051" max="3051" width="9.140625" style="549"/>
    <col min="3052" max="3052" width="12" style="549" customWidth="1"/>
    <col min="3053" max="3072" width="9.140625" style="549"/>
    <col min="3073" max="3073" width="5.7109375" style="549" customWidth="1"/>
    <col min="3074" max="3074" width="8.7109375" style="549" customWidth="1"/>
    <col min="3075" max="3075" width="40.7109375" style="549" customWidth="1"/>
    <col min="3076" max="3076" width="5.7109375" style="549" customWidth="1"/>
    <col min="3077" max="3077" width="9.7109375" style="549" customWidth="1"/>
    <col min="3078" max="3079" width="11.7109375" style="549" customWidth="1"/>
    <col min="3080" max="3080" width="9.140625" style="549"/>
    <col min="3081" max="3081" width="11.5703125" style="549" bestFit="1" customWidth="1"/>
    <col min="3082" max="3301" width="9.140625" style="549"/>
    <col min="3302" max="3302" width="5.7109375" style="549" customWidth="1"/>
    <col min="3303" max="3303" width="7.42578125" style="549" customWidth="1"/>
    <col min="3304" max="3304" width="40.85546875" style="549" customWidth="1"/>
    <col min="3305" max="3305" width="5.7109375" style="549" customWidth="1"/>
    <col min="3306" max="3306" width="10.140625" style="549" customWidth="1"/>
    <col min="3307" max="3307" width="9.140625" style="549"/>
    <col min="3308" max="3308" width="12" style="549" customWidth="1"/>
    <col min="3309" max="3328" width="9.140625" style="549"/>
    <col min="3329" max="3329" width="5.7109375" style="549" customWidth="1"/>
    <col min="3330" max="3330" width="8.7109375" style="549" customWidth="1"/>
    <col min="3331" max="3331" width="40.7109375" style="549" customWidth="1"/>
    <col min="3332" max="3332" width="5.7109375" style="549" customWidth="1"/>
    <col min="3333" max="3333" width="9.7109375" style="549" customWidth="1"/>
    <col min="3334" max="3335" width="11.7109375" style="549" customWidth="1"/>
    <col min="3336" max="3336" width="9.140625" style="549"/>
    <col min="3337" max="3337" width="11.5703125" style="549" bestFit="1" customWidth="1"/>
    <col min="3338" max="3557" width="9.140625" style="549"/>
    <col min="3558" max="3558" width="5.7109375" style="549" customWidth="1"/>
    <col min="3559" max="3559" width="7.42578125" style="549" customWidth="1"/>
    <col min="3560" max="3560" width="40.85546875" style="549" customWidth="1"/>
    <col min="3561" max="3561" width="5.7109375" style="549" customWidth="1"/>
    <col min="3562" max="3562" width="10.140625" style="549" customWidth="1"/>
    <col min="3563" max="3563" width="9.140625" style="549"/>
    <col min="3564" max="3564" width="12" style="549" customWidth="1"/>
    <col min="3565" max="3584" width="9.140625" style="549"/>
    <col min="3585" max="3585" width="5.7109375" style="549" customWidth="1"/>
    <col min="3586" max="3586" width="8.7109375" style="549" customWidth="1"/>
    <col min="3587" max="3587" width="40.7109375" style="549" customWidth="1"/>
    <col min="3588" max="3588" width="5.7109375" style="549" customWidth="1"/>
    <col min="3589" max="3589" width="9.7109375" style="549" customWidth="1"/>
    <col min="3590" max="3591" width="11.7109375" style="549" customWidth="1"/>
    <col min="3592" max="3592" width="9.140625" style="549"/>
    <col min="3593" max="3593" width="11.5703125" style="549" bestFit="1" customWidth="1"/>
    <col min="3594" max="3813" width="9.140625" style="549"/>
    <col min="3814" max="3814" width="5.7109375" style="549" customWidth="1"/>
    <col min="3815" max="3815" width="7.42578125" style="549" customWidth="1"/>
    <col min="3816" max="3816" width="40.85546875" style="549" customWidth="1"/>
    <col min="3817" max="3817" width="5.7109375" style="549" customWidth="1"/>
    <col min="3818" max="3818" width="10.140625" style="549" customWidth="1"/>
    <col min="3819" max="3819" width="9.140625" style="549"/>
    <col min="3820" max="3820" width="12" style="549" customWidth="1"/>
    <col min="3821" max="3840" width="9.140625" style="549"/>
    <col min="3841" max="3841" width="5.7109375" style="549" customWidth="1"/>
    <col min="3842" max="3842" width="8.7109375" style="549" customWidth="1"/>
    <col min="3843" max="3843" width="40.7109375" style="549" customWidth="1"/>
    <col min="3844" max="3844" width="5.7109375" style="549" customWidth="1"/>
    <col min="3845" max="3845" width="9.7109375" style="549" customWidth="1"/>
    <col min="3846" max="3847" width="11.7109375" style="549" customWidth="1"/>
    <col min="3848" max="3848" width="9.140625" style="549"/>
    <col min="3849" max="3849" width="11.5703125" style="549" bestFit="1" customWidth="1"/>
    <col min="3850" max="4069" width="9.140625" style="549"/>
    <col min="4070" max="4070" width="5.7109375" style="549" customWidth="1"/>
    <col min="4071" max="4071" width="7.42578125" style="549" customWidth="1"/>
    <col min="4072" max="4072" width="40.85546875" style="549" customWidth="1"/>
    <col min="4073" max="4073" width="5.7109375" style="549" customWidth="1"/>
    <col min="4074" max="4074" width="10.140625" style="549" customWidth="1"/>
    <col min="4075" max="4075" width="9.140625" style="549"/>
    <col min="4076" max="4076" width="12" style="549" customWidth="1"/>
    <col min="4077" max="4096" width="9.140625" style="549"/>
    <col min="4097" max="4097" width="5.7109375" style="549" customWidth="1"/>
    <col min="4098" max="4098" width="8.7109375" style="549" customWidth="1"/>
    <col min="4099" max="4099" width="40.7109375" style="549" customWidth="1"/>
    <col min="4100" max="4100" width="5.7109375" style="549" customWidth="1"/>
    <col min="4101" max="4101" width="9.7109375" style="549" customWidth="1"/>
    <col min="4102" max="4103" width="11.7109375" style="549" customWidth="1"/>
    <col min="4104" max="4104" width="9.140625" style="549"/>
    <col min="4105" max="4105" width="11.5703125" style="549" bestFit="1" customWidth="1"/>
    <col min="4106" max="4325" width="9.140625" style="549"/>
    <col min="4326" max="4326" width="5.7109375" style="549" customWidth="1"/>
    <col min="4327" max="4327" width="7.42578125" style="549" customWidth="1"/>
    <col min="4328" max="4328" width="40.85546875" style="549" customWidth="1"/>
    <col min="4329" max="4329" width="5.7109375" style="549" customWidth="1"/>
    <col min="4330" max="4330" width="10.140625" style="549" customWidth="1"/>
    <col min="4331" max="4331" width="9.140625" style="549"/>
    <col min="4332" max="4332" width="12" style="549" customWidth="1"/>
    <col min="4333" max="4352" width="9.140625" style="549"/>
    <col min="4353" max="4353" width="5.7109375" style="549" customWidth="1"/>
    <col min="4354" max="4354" width="8.7109375" style="549" customWidth="1"/>
    <col min="4355" max="4355" width="40.7109375" style="549" customWidth="1"/>
    <col min="4356" max="4356" width="5.7109375" style="549" customWidth="1"/>
    <col min="4357" max="4357" width="9.7109375" style="549" customWidth="1"/>
    <col min="4358" max="4359" width="11.7109375" style="549" customWidth="1"/>
    <col min="4360" max="4360" width="9.140625" style="549"/>
    <col min="4361" max="4361" width="11.5703125" style="549" bestFit="1" customWidth="1"/>
    <col min="4362" max="4581" width="9.140625" style="549"/>
    <col min="4582" max="4582" width="5.7109375" style="549" customWidth="1"/>
    <col min="4583" max="4583" width="7.42578125" style="549" customWidth="1"/>
    <col min="4584" max="4584" width="40.85546875" style="549" customWidth="1"/>
    <col min="4585" max="4585" width="5.7109375" style="549" customWidth="1"/>
    <col min="4586" max="4586" width="10.140625" style="549" customWidth="1"/>
    <col min="4587" max="4587" width="9.140625" style="549"/>
    <col min="4588" max="4588" width="12" style="549" customWidth="1"/>
    <col min="4589" max="4608" width="9.140625" style="549"/>
    <col min="4609" max="4609" width="5.7109375" style="549" customWidth="1"/>
    <col min="4610" max="4610" width="8.7109375" style="549" customWidth="1"/>
    <col min="4611" max="4611" width="40.7109375" style="549" customWidth="1"/>
    <col min="4612" max="4612" width="5.7109375" style="549" customWidth="1"/>
    <col min="4613" max="4613" width="9.7109375" style="549" customWidth="1"/>
    <col min="4614" max="4615" width="11.7109375" style="549" customWidth="1"/>
    <col min="4616" max="4616" width="9.140625" style="549"/>
    <col min="4617" max="4617" width="11.5703125" style="549" bestFit="1" customWidth="1"/>
    <col min="4618" max="4837" width="9.140625" style="549"/>
    <col min="4838" max="4838" width="5.7109375" style="549" customWidth="1"/>
    <col min="4839" max="4839" width="7.42578125" style="549" customWidth="1"/>
    <col min="4840" max="4840" width="40.85546875" style="549" customWidth="1"/>
    <col min="4841" max="4841" width="5.7109375" style="549" customWidth="1"/>
    <col min="4842" max="4842" width="10.140625" style="549" customWidth="1"/>
    <col min="4843" max="4843" width="9.140625" style="549"/>
    <col min="4844" max="4844" width="12" style="549" customWidth="1"/>
    <col min="4845" max="4864" width="9.140625" style="549"/>
    <col min="4865" max="4865" width="5.7109375" style="549" customWidth="1"/>
    <col min="4866" max="4866" width="8.7109375" style="549" customWidth="1"/>
    <col min="4867" max="4867" width="40.7109375" style="549" customWidth="1"/>
    <col min="4868" max="4868" width="5.7109375" style="549" customWidth="1"/>
    <col min="4869" max="4869" width="9.7109375" style="549" customWidth="1"/>
    <col min="4870" max="4871" width="11.7109375" style="549" customWidth="1"/>
    <col min="4872" max="4872" width="9.140625" style="549"/>
    <col min="4873" max="4873" width="11.5703125" style="549" bestFit="1" customWidth="1"/>
    <col min="4874" max="5093" width="9.140625" style="549"/>
    <col min="5094" max="5094" width="5.7109375" style="549" customWidth="1"/>
    <col min="5095" max="5095" width="7.42578125" style="549" customWidth="1"/>
    <col min="5096" max="5096" width="40.85546875" style="549" customWidth="1"/>
    <col min="5097" max="5097" width="5.7109375" style="549" customWidth="1"/>
    <col min="5098" max="5098" width="10.140625" style="549" customWidth="1"/>
    <col min="5099" max="5099" width="9.140625" style="549"/>
    <col min="5100" max="5100" width="12" style="549" customWidth="1"/>
    <col min="5101" max="5120" width="9.140625" style="549"/>
    <col min="5121" max="5121" width="5.7109375" style="549" customWidth="1"/>
    <col min="5122" max="5122" width="8.7109375" style="549" customWidth="1"/>
    <col min="5123" max="5123" width="40.7109375" style="549" customWidth="1"/>
    <col min="5124" max="5124" width="5.7109375" style="549" customWidth="1"/>
    <col min="5125" max="5125" width="9.7109375" style="549" customWidth="1"/>
    <col min="5126" max="5127" width="11.7109375" style="549" customWidth="1"/>
    <col min="5128" max="5128" width="9.140625" style="549"/>
    <col min="5129" max="5129" width="11.5703125" style="549" bestFit="1" customWidth="1"/>
    <col min="5130" max="5349" width="9.140625" style="549"/>
    <col min="5350" max="5350" width="5.7109375" style="549" customWidth="1"/>
    <col min="5351" max="5351" width="7.42578125" style="549" customWidth="1"/>
    <col min="5352" max="5352" width="40.85546875" style="549" customWidth="1"/>
    <col min="5353" max="5353" width="5.7109375" style="549" customWidth="1"/>
    <col min="5354" max="5354" width="10.140625" style="549" customWidth="1"/>
    <col min="5355" max="5355" width="9.140625" style="549"/>
    <col min="5356" max="5356" width="12" style="549" customWidth="1"/>
    <col min="5357" max="5376" width="9.140625" style="549"/>
    <col min="5377" max="5377" width="5.7109375" style="549" customWidth="1"/>
    <col min="5378" max="5378" width="8.7109375" style="549" customWidth="1"/>
    <col min="5379" max="5379" width="40.7109375" style="549" customWidth="1"/>
    <col min="5380" max="5380" width="5.7109375" style="549" customWidth="1"/>
    <col min="5381" max="5381" width="9.7109375" style="549" customWidth="1"/>
    <col min="5382" max="5383" width="11.7109375" style="549" customWidth="1"/>
    <col min="5384" max="5384" width="9.140625" style="549"/>
    <col min="5385" max="5385" width="11.5703125" style="549" bestFit="1" customWidth="1"/>
    <col min="5386" max="5605" width="9.140625" style="549"/>
    <col min="5606" max="5606" width="5.7109375" style="549" customWidth="1"/>
    <col min="5607" max="5607" width="7.42578125" style="549" customWidth="1"/>
    <col min="5608" max="5608" width="40.85546875" style="549" customWidth="1"/>
    <col min="5609" max="5609" width="5.7109375" style="549" customWidth="1"/>
    <col min="5610" max="5610" width="10.140625" style="549" customWidth="1"/>
    <col min="5611" max="5611" width="9.140625" style="549"/>
    <col min="5612" max="5612" width="12" style="549" customWidth="1"/>
    <col min="5613" max="5632" width="9.140625" style="549"/>
    <col min="5633" max="5633" width="5.7109375" style="549" customWidth="1"/>
    <col min="5634" max="5634" width="8.7109375" style="549" customWidth="1"/>
    <col min="5635" max="5635" width="40.7109375" style="549" customWidth="1"/>
    <col min="5636" max="5636" width="5.7109375" style="549" customWidth="1"/>
    <col min="5637" max="5637" width="9.7109375" style="549" customWidth="1"/>
    <col min="5638" max="5639" width="11.7109375" style="549" customWidth="1"/>
    <col min="5640" max="5640" width="9.140625" style="549"/>
    <col min="5641" max="5641" width="11.5703125" style="549" bestFit="1" customWidth="1"/>
    <col min="5642" max="5861" width="9.140625" style="549"/>
    <col min="5862" max="5862" width="5.7109375" style="549" customWidth="1"/>
    <col min="5863" max="5863" width="7.42578125" style="549" customWidth="1"/>
    <col min="5864" max="5864" width="40.85546875" style="549" customWidth="1"/>
    <col min="5865" max="5865" width="5.7109375" style="549" customWidth="1"/>
    <col min="5866" max="5866" width="10.140625" style="549" customWidth="1"/>
    <col min="5867" max="5867" width="9.140625" style="549"/>
    <col min="5868" max="5868" width="12" style="549" customWidth="1"/>
    <col min="5869" max="5888" width="9.140625" style="549"/>
    <col min="5889" max="5889" width="5.7109375" style="549" customWidth="1"/>
    <col min="5890" max="5890" width="8.7109375" style="549" customWidth="1"/>
    <col min="5891" max="5891" width="40.7109375" style="549" customWidth="1"/>
    <col min="5892" max="5892" width="5.7109375" style="549" customWidth="1"/>
    <col min="5893" max="5893" width="9.7109375" style="549" customWidth="1"/>
    <col min="5894" max="5895" width="11.7109375" style="549" customWidth="1"/>
    <col min="5896" max="5896" width="9.140625" style="549"/>
    <col min="5897" max="5897" width="11.5703125" style="549" bestFit="1" customWidth="1"/>
    <col min="5898" max="6117" width="9.140625" style="549"/>
    <col min="6118" max="6118" width="5.7109375" style="549" customWidth="1"/>
    <col min="6119" max="6119" width="7.42578125" style="549" customWidth="1"/>
    <col min="6120" max="6120" width="40.85546875" style="549" customWidth="1"/>
    <col min="6121" max="6121" width="5.7109375" style="549" customWidth="1"/>
    <col min="6122" max="6122" width="10.140625" style="549" customWidth="1"/>
    <col min="6123" max="6123" width="9.140625" style="549"/>
    <col min="6124" max="6124" width="12" style="549" customWidth="1"/>
    <col min="6125" max="6144" width="9.140625" style="549"/>
    <col min="6145" max="6145" width="5.7109375" style="549" customWidth="1"/>
    <col min="6146" max="6146" width="8.7109375" style="549" customWidth="1"/>
    <col min="6147" max="6147" width="40.7109375" style="549" customWidth="1"/>
    <col min="6148" max="6148" width="5.7109375" style="549" customWidth="1"/>
    <col min="6149" max="6149" width="9.7109375" style="549" customWidth="1"/>
    <col min="6150" max="6151" width="11.7109375" style="549" customWidth="1"/>
    <col min="6152" max="6152" width="9.140625" style="549"/>
    <col min="6153" max="6153" width="11.5703125" style="549" bestFit="1" customWidth="1"/>
    <col min="6154" max="6373" width="9.140625" style="549"/>
    <col min="6374" max="6374" width="5.7109375" style="549" customWidth="1"/>
    <col min="6375" max="6375" width="7.42578125" style="549" customWidth="1"/>
    <col min="6376" max="6376" width="40.85546875" style="549" customWidth="1"/>
    <col min="6377" max="6377" width="5.7109375" style="549" customWidth="1"/>
    <col min="6378" max="6378" width="10.140625" style="549" customWidth="1"/>
    <col min="6379" max="6379" width="9.140625" style="549"/>
    <col min="6380" max="6380" width="12" style="549" customWidth="1"/>
    <col min="6381" max="6400" width="9.140625" style="549"/>
    <col min="6401" max="6401" width="5.7109375" style="549" customWidth="1"/>
    <col min="6402" max="6402" width="8.7109375" style="549" customWidth="1"/>
    <col min="6403" max="6403" width="40.7109375" style="549" customWidth="1"/>
    <col min="6404" max="6404" width="5.7109375" style="549" customWidth="1"/>
    <col min="6405" max="6405" width="9.7109375" style="549" customWidth="1"/>
    <col min="6406" max="6407" width="11.7109375" style="549" customWidth="1"/>
    <col min="6408" max="6408" width="9.140625" style="549"/>
    <col min="6409" max="6409" width="11.5703125" style="549" bestFit="1" customWidth="1"/>
    <col min="6410" max="6629" width="9.140625" style="549"/>
    <col min="6630" max="6630" width="5.7109375" style="549" customWidth="1"/>
    <col min="6631" max="6631" width="7.42578125" style="549" customWidth="1"/>
    <col min="6632" max="6632" width="40.85546875" style="549" customWidth="1"/>
    <col min="6633" max="6633" width="5.7109375" style="549" customWidth="1"/>
    <col min="6634" max="6634" width="10.140625" style="549" customWidth="1"/>
    <col min="6635" max="6635" width="9.140625" style="549"/>
    <col min="6636" max="6636" width="12" style="549" customWidth="1"/>
    <col min="6637" max="6656" width="9.140625" style="549"/>
    <col min="6657" max="6657" width="5.7109375" style="549" customWidth="1"/>
    <col min="6658" max="6658" width="8.7109375" style="549" customWidth="1"/>
    <col min="6659" max="6659" width="40.7109375" style="549" customWidth="1"/>
    <col min="6660" max="6660" width="5.7109375" style="549" customWidth="1"/>
    <col min="6661" max="6661" width="9.7109375" style="549" customWidth="1"/>
    <col min="6662" max="6663" width="11.7109375" style="549" customWidth="1"/>
    <col min="6664" max="6664" width="9.140625" style="549"/>
    <col min="6665" max="6665" width="11.5703125" style="549" bestFit="1" customWidth="1"/>
    <col min="6666" max="6885" width="9.140625" style="549"/>
    <col min="6886" max="6886" width="5.7109375" style="549" customWidth="1"/>
    <col min="6887" max="6887" width="7.42578125" style="549" customWidth="1"/>
    <col min="6888" max="6888" width="40.85546875" style="549" customWidth="1"/>
    <col min="6889" max="6889" width="5.7109375" style="549" customWidth="1"/>
    <col min="6890" max="6890" width="10.140625" style="549" customWidth="1"/>
    <col min="6891" max="6891" width="9.140625" style="549"/>
    <col min="6892" max="6892" width="12" style="549" customWidth="1"/>
    <col min="6893" max="6912" width="9.140625" style="549"/>
    <col min="6913" max="6913" width="5.7109375" style="549" customWidth="1"/>
    <col min="6914" max="6914" width="8.7109375" style="549" customWidth="1"/>
    <col min="6915" max="6915" width="40.7109375" style="549" customWidth="1"/>
    <col min="6916" max="6916" width="5.7109375" style="549" customWidth="1"/>
    <col min="6917" max="6917" width="9.7109375" style="549" customWidth="1"/>
    <col min="6918" max="6919" width="11.7109375" style="549" customWidth="1"/>
    <col min="6920" max="6920" width="9.140625" style="549"/>
    <col min="6921" max="6921" width="11.5703125" style="549" bestFit="1" customWidth="1"/>
    <col min="6922" max="7141" width="9.140625" style="549"/>
    <col min="7142" max="7142" width="5.7109375" style="549" customWidth="1"/>
    <col min="7143" max="7143" width="7.42578125" style="549" customWidth="1"/>
    <col min="7144" max="7144" width="40.85546875" style="549" customWidth="1"/>
    <col min="7145" max="7145" width="5.7109375" style="549" customWidth="1"/>
    <col min="7146" max="7146" width="10.140625" style="549" customWidth="1"/>
    <col min="7147" max="7147" width="9.140625" style="549"/>
    <col min="7148" max="7148" width="12" style="549" customWidth="1"/>
    <col min="7149" max="7168" width="9.140625" style="549"/>
    <col min="7169" max="7169" width="5.7109375" style="549" customWidth="1"/>
    <col min="7170" max="7170" width="8.7109375" style="549" customWidth="1"/>
    <col min="7171" max="7171" width="40.7109375" style="549" customWidth="1"/>
    <col min="7172" max="7172" width="5.7109375" style="549" customWidth="1"/>
    <col min="7173" max="7173" width="9.7109375" style="549" customWidth="1"/>
    <col min="7174" max="7175" width="11.7109375" style="549" customWidth="1"/>
    <col min="7176" max="7176" width="9.140625" style="549"/>
    <col min="7177" max="7177" width="11.5703125" style="549" bestFit="1" customWidth="1"/>
    <col min="7178" max="7397" width="9.140625" style="549"/>
    <col min="7398" max="7398" width="5.7109375" style="549" customWidth="1"/>
    <col min="7399" max="7399" width="7.42578125" style="549" customWidth="1"/>
    <col min="7400" max="7400" width="40.85546875" style="549" customWidth="1"/>
    <col min="7401" max="7401" width="5.7109375" style="549" customWidth="1"/>
    <col min="7402" max="7402" width="10.140625" style="549" customWidth="1"/>
    <col min="7403" max="7403" width="9.140625" style="549"/>
    <col min="7404" max="7404" width="12" style="549" customWidth="1"/>
    <col min="7405" max="7424" width="9.140625" style="549"/>
    <col min="7425" max="7425" width="5.7109375" style="549" customWidth="1"/>
    <col min="7426" max="7426" width="8.7109375" style="549" customWidth="1"/>
    <col min="7427" max="7427" width="40.7109375" style="549" customWidth="1"/>
    <col min="7428" max="7428" width="5.7109375" style="549" customWidth="1"/>
    <col min="7429" max="7429" width="9.7109375" style="549" customWidth="1"/>
    <col min="7430" max="7431" width="11.7109375" style="549" customWidth="1"/>
    <col min="7432" max="7432" width="9.140625" style="549"/>
    <col min="7433" max="7433" width="11.5703125" style="549" bestFit="1" customWidth="1"/>
    <col min="7434" max="7653" width="9.140625" style="549"/>
    <col min="7654" max="7654" width="5.7109375" style="549" customWidth="1"/>
    <col min="7655" max="7655" width="7.42578125" style="549" customWidth="1"/>
    <col min="7656" max="7656" width="40.85546875" style="549" customWidth="1"/>
    <col min="7657" max="7657" width="5.7109375" style="549" customWidth="1"/>
    <col min="7658" max="7658" width="10.140625" style="549" customWidth="1"/>
    <col min="7659" max="7659" width="9.140625" style="549"/>
    <col min="7660" max="7660" width="12" style="549" customWidth="1"/>
    <col min="7661" max="7680" width="9.140625" style="549"/>
    <col min="7681" max="7681" width="5.7109375" style="549" customWidth="1"/>
    <col min="7682" max="7682" width="8.7109375" style="549" customWidth="1"/>
    <col min="7683" max="7683" width="40.7109375" style="549" customWidth="1"/>
    <col min="7684" max="7684" width="5.7109375" style="549" customWidth="1"/>
    <col min="7685" max="7685" width="9.7109375" style="549" customWidth="1"/>
    <col min="7686" max="7687" width="11.7109375" style="549" customWidth="1"/>
    <col min="7688" max="7688" width="9.140625" style="549"/>
    <col min="7689" max="7689" width="11.5703125" style="549" bestFit="1" customWidth="1"/>
    <col min="7690" max="7909" width="9.140625" style="549"/>
    <col min="7910" max="7910" width="5.7109375" style="549" customWidth="1"/>
    <col min="7911" max="7911" width="7.42578125" style="549" customWidth="1"/>
    <col min="7912" max="7912" width="40.85546875" style="549" customWidth="1"/>
    <col min="7913" max="7913" width="5.7109375" style="549" customWidth="1"/>
    <col min="7914" max="7914" width="10.140625" style="549" customWidth="1"/>
    <col min="7915" max="7915" width="9.140625" style="549"/>
    <col min="7916" max="7916" width="12" style="549" customWidth="1"/>
    <col min="7917" max="7936" width="9.140625" style="549"/>
    <col min="7937" max="7937" width="5.7109375" style="549" customWidth="1"/>
    <col min="7938" max="7938" width="8.7109375" style="549" customWidth="1"/>
    <col min="7939" max="7939" width="40.7109375" style="549" customWidth="1"/>
    <col min="7940" max="7940" width="5.7109375" style="549" customWidth="1"/>
    <col min="7941" max="7941" width="9.7109375" style="549" customWidth="1"/>
    <col min="7942" max="7943" width="11.7109375" style="549" customWidth="1"/>
    <col min="7944" max="7944" width="9.140625" style="549"/>
    <col min="7945" max="7945" width="11.5703125" style="549" bestFit="1" customWidth="1"/>
    <col min="7946" max="8165" width="9.140625" style="549"/>
    <col min="8166" max="8166" width="5.7109375" style="549" customWidth="1"/>
    <col min="8167" max="8167" width="7.42578125" style="549" customWidth="1"/>
    <col min="8168" max="8168" width="40.85546875" style="549" customWidth="1"/>
    <col min="8169" max="8169" width="5.7109375" style="549" customWidth="1"/>
    <col min="8170" max="8170" width="10.140625" style="549" customWidth="1"/>
    <col min="8171" max="8171" width="9.140625" style="549"/>
    <col min="8172" max="8172" width="12" style="549" customWidth="1"/>
    <col min="8173" max="8192" width="9.140625" style="549"/>
    <col min="8193" max="8193" width="5.7109375" style="549" customWidth="1"/>
    <col min="8194" max="8194" width="8.7109375" style="549" customWidth="1"/>
    <col min="8195" max="8195" width="40.7109375" style="549" customWidth="1"/>
    <col min="8196" max="8196" width="5.7109375" style="549" customWidth="1"/>
    <col min="8197" max="8197" width="9.7109375" style="549" customWidth="1"/>
    <col min="8198" max="8199" width="11.7109375" style="549" customWidth="1"/>
    <col min="8200" max="8200" width="9.140625" style="549"/>
    <col min="8201" max="8201" width="11.5703125" style="549" bestFit="1" customWidth="1"/>
    <col min="8202" max="8421" width="9.140625" style="549"/>
    <col min="8422" max="8422" width="5.7109375" style="549" customWidth="1"/>
    <col min="8423" max="8423" width="7.42578125" style="549" customWidth="1"/>
    <col min="8424" max="8424" width="40.85546875" style="549" customWidth="1"/>
    <col min="8425" max="8425" width="5.7109375" style="549" customWidth="1"/>
    <col min="8426" max="8426" width="10.140625" style="549" customWidth="1"/>
    <col min="8427" max="8427" width="9.140625" style="549"/>
    <col min="8428" max="8428" width="12" style="549" customWidth="1"/>
    <col min="8429" max="8448" width="9.140625" style="549"/>
    <col min="8449" max="8449" width="5.7109375" style="549" customWidth="1"/>
    <col min="8450" max="8450" width="8.7109375" style="549" customWidth="1"/>
    <col min="8451" max="8451" width="40.7109375" style="549" customWidth="1"/>
    <col min="8452" max="8452" width="5.7109375" style="549" customWidth="1"/>
    <col min="8453" max="8453" width="9.7109375" style="549" customWidth="1"/>
    <col min="8454" max="8455" width="11.7109375" style="549" customWidth="1"/>
    <col min="8456" max="8456" width="9.140625" style="549"/>
    <col min="8457" max="8457" width="11.5703125" style="549" bestFit="1" customWidth="1"/>
    <col min="8458" max="8677" width="9.140625" style="549"/>
    <col min="8678" max="8678" width="5.7109375" style="549" customWidth="1"/>
    <col min="8679" max="8679" width="7.42578125" style="549" customWidth="1"/>
    <col min="8680" max="8680" width="40.85546875" style="549" customWidth="1"/>
    <col min="8681" max="8681" width="5.7109375" style="549" customWidth="1"/>
    <col min="8682" max="8682" width="10.140625" style="549" customWidth="1"/>
    <col min="8683" max="8683" width="9.140625" style="549"/>
    <col min="8684" max="8684" width="12" style="549" customWidth="1"/>
    <col min="8685" max="8704" width="9.140625" style="549"/>
    <col min="8705" max="8705" width="5.7109375" style="549" customWidth="1"/>
    <col min="8706" max="8706" width="8.7109375" style="549" customWidth="1"/>
    <col min="8707" max="8707" width="40.7109375" style="549" customWidth="1"/>
    <col min="8708" max="8708" width="5.7109375" style="549" customWidth="1"/>
    <col min="8709" max="8709" width="9.7109375" style="549" customWidth="1"/>
    <col min="8710" max="8711" width="11.7109375" style="549" customWidth="1"/>
    <col min="8712" max="8712" width="9.140625" style="549"/>
    <col min="8713" max="8713" width="11.5703125" style="549" bestFit="1" customWidth="1"/>
    <col min="8714" max="8933" width="9.140625" style="549"/>
    <col min="8934" max="8934" width="5.7109375" style="549" customWidth="1"/>
    <col min="8935" max="8935" width="7.42578125" style="549" customWidth="1"/>
    <col min="8936" max="8936" width="40.85546875" style="549" customWidth="1"/>
    <col min="8937" max="8937" width="5.7109375" style="549" customWidth="1"/>
    <col min="8938" max="8938" width="10.140625" style="549" customWidth="1"/>
    <col min="8939" max="8939" width="9.140625" style="549"/>
    <col min="8940" max="8940" width="12" style="549" customWidth="1"/>
    <col min="8941" max="8960" width="9.140625" style="549"/>
    <col min="8961" max="8961" width="5.7109375" style="549" customWidth="1"/>
    <col min="8962" max="8962" width="8.7109375" style="549" customWidth="1"/>
    <col min="8963" max="8963" width="40.7109375" style="549" customWidth="1"/>
    <col min="8964" max="8964" width="5.7109375" style="549" customWidth="1"/>
    <col min="8965" max="8965" width="9.7109375" style="549" customWidth="1"/>
    <col min="8966" max="8967" width="11.7109375" style="549" customWidth="1"/>
    <col min="8968" max="8968" width="9.140625" style="549"/>
    <col min="8969" max="8969" width="11.5703125" style="549" bestFit="1" customWidth="1"/>
    <col min="8970" max="9189" width="9.140625" style="549"/>
    <col min="9190" max="9190" width="5.7109375" style="549" customWidth="1"/>
    <col min="9191" max="9191" width="7.42578125" style="549" customWidth="1"/>
    <col min="9192" max="9192" width="40.85546875" style="549" customWidth="1"/>
    <col min="9193" max="9193" width="5.7109375" style="549" customWidth="1"/>
    <col min="9194" max="9194" width="10.140625" style="549" customWidth="1"/>
    <col min="9195" max="9195" width="9.140625" style="549"/>
    <col min="9196" max="9196" width="12" style="549" customWidth="1"/>
    <col min="9197" max="9216" width="9.140625" style="549"/>
    <col min="9217" max="9217" width="5.7109375" style="549" customWidth="1"/>
    <col min="9218" max="9218" width="8.7109375" style="549" customWidth="1"/>
    <col min="9219" max="9219" width="40.7109375" style="549" customWidth="1"/>
    <col min="9220" max="9220" width="5.7109375" style="549" customWidth="1"/>
    <col min="9221" max="9221" width="9.7109375" style="549" customWidth="1"/>
    <col min="9222" max="9223" width="11.7109375" style="549" customWidth="1"/>
    <col min="9224" max="9224" width="9.140625" style="549"/>
    <col min="9225" max="9225" width="11.5703125" style="549" bestFit="1" customWidth="1"/>
    <col min="9226" max="9445" width="9.140625" style="549"/>
    <col min="9446" max="9446" width="5.7109375" style="549" customWidth="1"/>
    <col min="9447" max="9447" width="7.42578125" style="549" customWidth="1"/>
    <col min="9448" max="9448" width="40.85546875" style="549" customWidth="1"/>
    <col min="9449" max="9449" width="5.7109375" style="549" customWidth="1"/>
    <col min="9450" max="9450" width="10.140625" style="549" customWidth="1"/>
    <col min="9451" max="9451" width="9.140625" style="549"/>
    <col min="9452" max="9452" width="12" style="549" customWidth="1"/>
    <col min="9453" max="9472" width="9.140625" style="549"/>
    <col min="9473" max="9473" width="5.7109375" style="549" customWidth="1"/>
    <col min="9474" max="9474" width="8.7109375" style="549" customWidth="1"/>
    <col min="9475" max="9475" width="40.7109375" style="549" customWidth="1"/>
    <col min="9476" max="9476" width="5.7109375" style="549" customWidth="1"/>
    <col min="9477" max="9477" width="9.7109375" style="549" customWidth="1"/>
    <col min="9478" max="9479" width="11.7109375" style="549" customWidth="1"/>
    <col min="9480" max="9480" width="9.140625" style="549"/>
    <col min="9481" max="9481" width="11.5703125" style="549" bestFit="1" customWidth="1"/>
    <col min="9482" max="9701" width="9.140625" style="549"/>
    <col min="9702" max="9702" width="5.7109375" style="549" customWidth="1"/>
    <col min="9703" max="9703" width="7.42578125" style="549" customWidth="1"/>
    <col min="9704" max="9704" width="40.85546875" style="549" customWidth="1"/>
    <col min="9705" max="9705" width="5.7109375" style="549" customWidth="1"/>
    <col min="9706" max="9706" width="10.140625" style="549" customWidth="1"/>
    <col min="9707" max="9707" width="9.140625" style="549"/>
    <col min="9708" max="9708" width="12" style="549" customWidth="1"/>
    <col min="9709" max="9728" width="9.140625" style="549"/>
    <col min="9729" max="9729" width="5.7109375" style="549" customWidth="1"/>
    <col min="9730" max="9730" width="8.7109375" style="549" customWidth="1"/>
    <col min="9731" max="9731" width="40.7109375" style="549" customWidth="1"/>
    <col min="9732" max="9732" width="5.7109375" style="549" customWidth="1"/>
    <col min="9733" max="9733" width="9.7109375" style="549" customWidth="1"/>
    <col min="9734" max="9735" width="11.7109375" style="549" customWidth="1"/>
    <col min="9736" max="9736" width="9.140625" style="549"/>
    <col min="9737" max="9737" width="11.5703125" style="549" bestFit="1" customWidth="1"/>
    <col min="9738" max="9957" width="9.140625" style="549"/>
    <col min="9958" max="9958" width="5.7109375" style="549" customWidth="1"/>
    <col min="9959" max="9959" width="7.42578125" style="549" customWidth="1"/>
    <col min="9960" max="9960" width="40.85546875" style="549" customWidth="1"/>
    <col min="9961" max="9961" width="5.7109375" style="549" customWidth="1"/>
    <col min="9962" max="9962" width="10.140625" style="549" customWidth="1"/>
    <col min="9963" max="9963" width="9.140625" style="549"/>
    <col min="9964" max="9964" width="12" style="549" customWidth="1"/>
    <col min="9965" max="9984" width="9.140625" style="549"/>
    <col min="9985" max="9985" width="5.7109375" style="549" customWidth="1"/>
    <col min="9986" max="9986" width="8.7109375" style="549" customWidth="1"/>
    <col min="9987" max="9987" width="40.7109375" style="549" customWidth="1"/>
    <col min="9988" max="9988" width="5.7109375" style="549" customWidth="1"/>
    <col min="9989" max="9989" width="9.7109375" style="549" customWidth="1"/>
    <col min="9990" max="9991" width="11.7109375" style="549" customWidth="1"/>
    <col min="9992" max="9992" width="9.140625" style="549"/>
    <col min="9993" max="9993" width="11.5703125" style="549" bestFit="1" customWidth="1"/>
    <col min="9994" max="10213" width="9.140625" style="549"/>
    <col min="10214" max="10214" width="5.7109375" style="549" customWidth="1"/>
    <col min="10215" max="10215" width="7.42578125" style="549" customWidth="1"/>
    <col min="10216" max="10216" width="40.85546875" style="549" customWidth="1"/>
    <col min="10217" max="10217" width="5.7109375" style="549" customWidth="1"/>
    <col min="10218" max="10218" width="10.140625" style="549" customWidth="1"/>
    <col min="10219" max="10219" width="9.140625" style="549"/>
    <col min="10220" max="10220" width="12" style="549" customWidth="1"/>
    <col min="10221" max="10240" width="9.140625" style="549"/>
    <col min="10241" max="10241" width="5.7109375" style="549" customWidth="1"/>
    <col min="10242" max="10242" width="8.7109375" style="549" customWidth="1"/>
    <col min="10243" max="10243" width="40.7109375" style="549" customWidth="1"/>
    <col min="10244" max="10244" width="5.7109375" style="549" customWidth="1"/>
    <col min="10245" max="10245" width="9.7109375" style="549" customWidth="1"/>
    <col min="10246" max="10247" width="11.7109375" style="549" customWidth="1"/>
    <col min="10248" max="10248" width="9.140625" style="549"/>
    <col min="10249" max="10249" width="11.5703125" style="549" bestFit="1" customWidth="1"/>
    <col min="10250" max="10469" width="9.140625" style="549"/>
    <col min="10470" max="10470" width="5.7109375" style="549" customWidth="1"/>
    <col min="10471" max="10471" width="7.42578125" style="549" customWidth="1"/>
    <col min="10472" max="10472" width="40.85546875" style="549" customWidth="1"/>
    <col min="10473" max="10473" width="5.7109375" style="549" customWidth="1"/>
    <col min="10474" max="10474" width="10.140625" style="549" customWidth="1"/>
    <col min="10475" max="10475" width="9.140625" style="549"/>
    <col min="10476" max="10476" width="12" style="549" customWidth="1"/>
    <col min="10477" max="10496" width="9.140625" style="549"/>
    <col min="10497" max="10497" width="5.7109375" style="549" customWidth="1"/>
    <col min="10498" max="10498" width="8.7109375" style="549" customWidth="1"/>
    <col min="10499" max="10499" width="40.7109375" style="549" customWidth="1"/>
    <col min="10500" max="10500" width="5.7109375" style="549" customWidth="1"/>
    <col min="10501" max="10501" width="9.7109375" style="549" customWidth="1"/>
    <col min="10502" max="10503" width="11.7109375" style="549" customWidth="1"/>
    <col min="10504" max="10504" width="9.140625" style="549"/>
    <col min="10505" max="10505" width="11.5703125" style="549" bestFit="1" customWidth="1"/>
    <col min="10506" max="10725" width="9.140625" style="549"/>
    <col min="10726" max="10726" width="5.7109375" style="549" customWidth="1"/>
    <col min="10727" max="10727" width="7.42578125" style="549" customWidth="1"/>
    <col min="10728" max="10728" width="40.85546875" style="549" customWidth="1"/>
    <col min="10729" max="10729" width="5.7109375" style="549" customWidth="1"/>
    <col min="10730" max="10730" width="10.140625" style="549" customWidth="1"/>
    <col min="10731" max="10731" width="9.140625" style="549"/>
    <col min="10732" max="10732" width="12" style="549" customWidth="1"/>
    <col min="10733" max="10752" width="9.140625" style="549"/>
    <col min="10753" max="10753" width="5.7109375" style="549" customWidth="1"/>
    <col min="10754" max="10754" width="8.7109375" style="549" customWidth="1"/>
    <col min="10755" max="10755" width="40.7109375" style="549" customWidth="1"/>
    <col min="10756" max="10756" width="5.7109375" style="549" customWidth="1"/>
    <col min="10757" max="10757" width="9.7109375" style="549" customWidth="1"/>
    <col min="10758" max="10759" width="11.7109375" style="549" customWidth="1"/>
    <col min="10760" max="10760" width="9.140625" style="549"/>
    <col min="10761" max="10761" width="11.5703125" style="549" bestFit="1" customWidth="1"/>
    <col min="10762" max="10981" width="9.140625" style="549"/>
    <col min="10982" max="10982" width="5.7109375" style="549" customWidth="1"/>
    <col min="10983" max="10983" width="7.42578125" style="549" customWidth="1"/>
    <col min="10984" max="10984" width="40.85546875" style="549" customWidth="1"/>
    <col min="10985" max="10985" width="5.7109375" style="549" customWidth="1"/>
    <col min="10986" max="10986" width="10.140625" style="549" customWidth="1"/>
    <col min="10987" max="10987" width="9.140625" style="549"/>
    <col min="10988" max="10988" width="12" style="549" customWidth="1"/>
    <col min="10989" max="11008" width="9.140625" style="549"/>
    <col min="11009" max="11009" width="5.7109375" style="549" customWidth="1"/>
    <col min="11010" max="11010" width="8.7109375" style="549" customWidth="1"/>
    <col min="11011" max="11011" width="40.7109375" style="549" customWidth="1"/>
    <col min="11012" max="11012" width="5.7109375" style="549" customWidth="1"/>
    <col min="11013" max="11013" width="9.7109375" style="549" customWidth="1"/>
    <col min="11014" max="11015" width="11.7109375" style="549" customWidth="1"/>
    <col min="11016" max="11016" width="9.140625" style="549"/>
    <col min="11017" max="11017" width="11.5703125" style="549" bestFit="1" customWidth="1"/>
    <col min="11018" max="11237" width="9.140625" style="549"/>
    <col min="11238" max="11238" width="5.7109375" style="549" customWidth="1"/>
    <col min="11239" max="11239" width="7.42578125" style="549" customWidth="1"/>
    <col min="11240" max="11240" width="40.85546875" style="549" customWidth="1"/>
    <col min="11241" max="11241" width="5.7109375" style="549" customWidth="1"/>
    <col min="11242" max="11242" width="10.140625" style="549" customWidth="1"/>
    <col min="11243" max="11243" width="9.140625" style="549"/>
    <col min="11244" max="11244" width="12" style="549" customWidth="1"/>
    <col min="11245" max="11264" width="9.140625" style="549"/>
    <col min="11265" max="11265" width="5.7109375" style="549" customWidth="1"/>
    <col min="11266" max="11266" width="8.7109375" style="549" customWidth="1"/>
    <col min="11267" max="11267" width="40.7109375" style="549" customWidth="1"/>
    <col min="11268" max="11268" width="5.7109375" style="549" customWidth="1"/>
    <col min="11269" max="11269" width="9.7109375" style="549" customWidth="1"/>
    <col min="11270" max="11271" width="11.7109375" style="549" customWidth="1"/>
    <col min="11272" max="11272" width="9.140625" style="549"/>
    <col min="11273" max="11273" width="11.5703125" style="549" bestFit="1" customWidth="1"/>
    <col min="11274" max="11493" width="9.140625" style="549"/>
    <col min="11494" max="11494" width="5.7109375" style="549" customWidth="1"/>
    <col min="11495" max="11495" width="7.42578125" style="549" customWidth="1"/>
    <col min="11496" max="11496" width="40.85546875" style="549" customWidth="1"/>
    <col min="11497" max="11497" width="5.7109375" style="549" customWidth="1"/>
    <col min="11498" max="11498" width="10.140625" style="549" customWidth="1"/>
    <col min="11499" max="11499" width="9.140625" style="549"/>
    <col min="11500" max="11500" width="12" style="549" customWidth="1"/>
    <col min="11501" max="11520" width="9.140625" style="549"/>
    <col min="11521" max="11521" width="5.7109375" style="549" customWidth="1"/>
    <col min="11522" max="11522" width="8.7109375" style="549" customWidth="1"/>
    <col min="11523" max="11523" width="40.7109375" style="549" customWidth="1"/>
    <col min="11524" max="11524" width="5.7109375" style="549" customWidth="1"/>
    <col min="11525" max="11525" width="9.7109375" style="549" customWidth="1"/>
    <col min="11526" max="11527" width="11.7109375" style="549" customWidth="1"/>
    <col min="11528" max="11528" width="9.140625" style="549"/>
    <col min="11529" max="11529" width="11.5703125" style="549" bestFit="1" customWidth="1"/>
    <col min="11530" max="11749" width="9.140625" style="549"/>
    <col min="11750" max="11750" width="5.7109375" style="549" customWidth="1"/>
    <col min="11751" max="11751" width="7.42578125" style="549" customWidth="1"/>
    <col min="11752" max="11752" width="40.85546875" style="549" customWidth="1"/>
    <col min="11753" max="11753" width="5.7109375" style="549" customWidth="1"/>
    <col min="11754" max="11754" width="10.140625" style="549" customWidth="1"/>
    <col min="11755" max="11755" width="9.140625" style="549"/>
    <col min="11756" max="11756" width="12" style="549" customWidth="1"/>
    <col min="11757" max="11776" width="9.140625" style="549"/>
    <col min="11777" max="11777" width="5.7109375" style="549" customWidth="1"/>
    <col min="11778" max="11778" width="8.7109375" style="549" customWidth="1"/>
    <col min="11779" max="11779" width="40.7109375" style="549" customWidth="1"/>
    <col min="11780" max="11780" width="5.7109375" style="549" customWidth="1"/>
    <col min="11781" max="11781" width="9.7109375" style="549" customWidth="1"/>
    <col min="11782" max="11783" width="11.7109375" style="549" customWidth="1"/>
    <col min="11784" max="11784" width="9.140625" style="549"/>
    <col min="11785" max="11785" width="11.5703125" style="549" bestFit="1" customWidth="1"/>
    <col min="11786" max="12005" width="9.140625" style="549"/>
    <col min="12006" max="12006" width="5.7109375" style="549" customWidth="1"/>
    <col min="12007" max="12007" width="7.42578125" style="549" customWidth="1"/>
    <col min="12008" max="12008" width="40.85546875" style="549" customWidth="1"/>
    <col min="12009" max="12009" width="5.7109375" style="549" customWidth="1"/>
    <col min="12010" max="12010" width="10.140625" style="549" customWidth="1"/>
    <col min="12011" max="12011" width="9.140625" style="549"/>
    <col min="12012" max="12012" width="12" style="549" customWidth="1"/>
    <col min="12013" max="12032" width="9.140625" style="549"/>
    <col min="12033" max="12033" width="5.7109375" style="549" customWidth="1"/>
    <col min="12034" max="12034" width="8.7109375" style="549" customWidth="1"/>
    <col min="12035" max="12035" width="40.7109375" style="549" customWidth="1"/>
    <col min="12036" max="12036" width="5.7109375" style="549" customWidth="1"/>
    <col min="12037" max="12037" width="9.7109375" style="549" customWidth="1"/>
    <col min="12038" max="12039" width="11.7109375" style="549" customWidth="1"/>
    <col min="12040" max="12040" width="9.140625" style="549"/>
    <col min="12041" max="12041" width="11.5703125" style="549" bestFit="1" customWidth="1"/>
    <col min="12042" max="12261" width="9.140625" style="549"/>
    <col min="12262" max="12262" width="5.7109375" style="549" customWidth="1"/>
    <col min="12263" max="12263" width="7.42578125" style="549" customWidth="1"/>
    <col min="12264" max="12264" width="40.85546875" style="549" customWidth="1"/>
    <col min="12265" max="12265" width="5.7109375" style="549" customWidth="1"/>
    <col min="12266" max="12266" width="10.140625" style="549" customWidth="1"/>
    <col min="12267" max="12267" width="9.140625" style="549"/>
    <col min="12268" max="12268" width="12" style="549" customWidth="1"/>
    <col min="12269" max="12288" width="9.140625" style="549"/>
    <col min="12289" max="12289" width="5.7109375" style="549" customWidth="1"/>
    <col min="12290" max="12290" width="8.7109375" style="549" customWidth="1"/>
    <col min="12291" max="12291" width="40.7109375" style="549" customWidth="1"/>
    <col min="12292" max="12292" width="5.7109375" style="549" customWidth="1"/>
    <col min="12293" max="12293" width="9.7109375" style="549" customWidth="1"/>
    <col min="12294" max="12295" width="11.7109375" style="549" customWidth="1"/>
    <col min="12296" max="12296" width="9.140625" style="549"/>
    <col min="12297" max="12297" width="11.5703125" style="549" bestFit="1" customWidth="1"/>
    <col min="12298" max="12517" width="9.140625" style="549"/>
    <col min="12518" max="12518" width="5.7109375" style="549" customWidth="1"/>
    <col min="12519" max="12519" width="7.42578125" style="549" customWidth="1"/>
    <col min="12520" max="12520" width="40.85546875" style="549" customWidth="1"/>
    <col min="12521" max="12521" width="5.7109375" style="549" customWidth="1"/>
    <col min="12522" max="12522" width="10.140625" style="549" customWidth="1"/>
    <col min="12523" max="12523" width="9.140625" style="549"/>
    <col min="12524" max="12524" width="12" style="549" customWidth="1"/>
    <col min="12525" max="12544" width="9.140625" style="549"/>
    <col min="12545" max="12545" width="5.7109375" style="549" customWidth="1"/>
    <col min="12546" max="12546" width="8.7109375" style="549" customWidth="1"/>
    <col min="12547" max="12547" width="40.7109375" style="549" customWidth="1"/>
    <col min="12548" max="12548" width="5.7109375" style="549" customWidth="1"/>
    <col min="12549" max="12549" width="9.7109375" style="549" customWidth="1"/>
    <col min="12550" max="12551" width="11.7109375" style="549" customWidth="1"/>
    <col min="12552" max="12552" width="9.140625" style="549"/>
    <col min="12553" max="12553" width="11.5703125" style="549" bestFit="1" customWidth="1"/>
    <col min="12554" max="12773" width="9.140625" style="549"/>
    <col min="12774" max="12774" width="5.7109375" style="549" customWidth="1"/>
    <col min="12775" max="12775" width="7.42578125" style="549" customWidth="1"/>
    <col min="12776" max="12776" width="40.85546875" style="549" customWidth="1"/>
    <col min="12777" max="12777" width="5.7109375" style="549" customWidth="1"/>
    <col min="12778" max="12778" width="10.140625" style="549" customWidth="1"/>
    <col min="12779" max="12779" width="9.140625" style="549"/>
    <col min="12780" max="12780" width="12" style="549" customWidth="1"/>
    <col min="12781" max="12800" width="9.140625" style="549"/>
    <col min="12801" max="12801" width="5.7109375" style="549" customWidth="1"/>
    <col min="12802" max="12802" width="8.7109375" style="549" customWidth="1"/>
    <col min="12803" max="12803" width="40.7109375" style="549" customWidth="1"/>
    <col min="12804" max="12804" width="5.7109375" style="549" customWidth="1"/>
    <col min="12805" max="12805" width="9.7109375" style="549" customWidth="1"/>
    <col min="12806" max="12807" width="11.7109375" style="549" customWidth="1"/>
    <col min="12808" max="12808" width="9.140625" style="549"/>
    <col min="12809" max="12809" width="11.5703125" style="549" bestFit="1" customWidth="1"/>
    <col min="12810" max="13029" width="9.140625" style="549"/>
    <col min="13030" max="13030" width="5.7109375" style="549" customWidth="1"/>
    <col min="13031" max="13031" width="7.42578125" style="549" customWidth="1"/>
    <col min="13032" max="13032" width="40.85546875" style="549" customWidth="1"/>
    <col min="13033" max="13033" width="5.7109375" style="549" customWidth="1"/>
    <col min="13034" max="13034" width="10.140625" style="549" customWidth="1"/>
    <col min="13035" max="13035" width="9.140625" style="549"/>
    <col min="13036" max="13036" width="12" style="549" customWidth="1"/>
    <col min="13037" max="13056" width="9.140625" style="549"/>
    <col min="13057" max="13057" width="5.7109375" style="549" customWidth="1"/>
    <col min="13058" max="13058" width="8.7109375" style="549" customWidth="1"/>
    <col min="13059" max="13059" width="40.7109375" style="549" customWidth="1"/>
    <col min="13060" max="13060" width="5.7109375" style="549" customWidth="1"/>
    <col min="13061" max="13061" width="9.7109375" style="549" customWidth="1"/>
    <col min="13062" max="13063" width="11.7109375" style="549" customWidth="1"/>
    <col min="13064" max="13064" width="9.140625" style="549"/>
    <col min="13065" max="13065" width="11.5703125" style="549" bestFit="1" customWidth="1"/>
    <col min="13066" max="13285" width="9.140625" style="549"/>
    <col min="13286" max="13286" width="5.7109375" style="549" customWidth="1"/>
    <col min="13287" max="13287" width="7.42578125" style="549" customWidth="1"/>
    <col min="13288" max="13288" width="40.85546875" style="549" customWidth="1"/>
    <col min="13289" max="13289" width="5.7109375" style="549" customWidth="1"/>
    <col min="13290" max="13290" width="10.140625" style="549" customWidth="1"/>
    <col min="13291" max="13291" width="9.140625" style="549"/>
    <col min="13292" max="13292" width="12" style="549" customWidth="1"/>
    <col min="13293" max="13312" width="9.140625" style="549"/>
    <col min="13313" max="13313" width="5.7109375" style="549" customWidth="1"/>
    <col min="13314" max="13314" width="8.7109375" style="549" customWidth="1"/>
    <col min="13315" max="13315" width="40.7109375" style="549" customWidth="1"/>
    <col min="13316" max="13316" width="5.7109375" style="549" customWidth="1"/>
    <col min="13317" max="13317" width="9.7109375" style="549" customWidth="1"/>
    <col min="13318" max="13319" width="11.7109375" style="549" customWidth="1"/>
    <col min="13320" max="13320" width="9.140625" style="549"/>
    <col min="13321" max="13321" width="11.5703125" style="549" bestFit="1" customWidth="1"/>
    <col min="13322" max="13541" width="9.140625" style="549"/>
    <col min="13542" max="13542" width="5.7109375" style="549" customWidth="1"/>
    <col min="13543" max="13543" width="7.42578125" style="549" customWidth="1"/>
    <col min="13544" max="13544" width="40.85546875" style="549" customWidth="1"/>
    <col min="13545" max="13545" width="5.7109375" style="549" customWidth="1"/>
    <col min="13546" max="13546" width="10.140625" style="549" customWidth="1"/>
    <col min="13547" max="13547" width="9.140625" style="549"/>
    <col min="13548" max="13548" width="12" style="549" customWidth="1"/>
    <col min="13549" max="13568" width="9.140625" style="549"/>
    <col min="13569" max="13569" width="5.7109375" style="549" customWidth="1"/>
    <col min="13570" max="13570" width="8.7109375" style="549" customWidth="1"/>
    <col min="13571" max="13571" width="40.7109375" style="549" customWidth="1"/>
    <col min="13572" max="13572" width="5.7109375" style="549" customWidth="1"/>
    <col min="13573" max="13573" width="9.7109375" style="549" customWidth="1"/>
    <col min="13574" max="13575" width="11.7109375" style="549" customWidth="1"/>
    <col min="13576" max="13576" width="9.140625" style="549"/>
    <col min="13577" max="13577" width="11.5703125" style="549" bestFit="1" customWidth="1"/>
    <col min="13578" max="13797" width="9.140625" style="549"/>
    <col min="13798" max="13798" width="5.7109375" style="549" customWidth="1"/>
    <col min="13799" max="13799" width="7.42578125" style="549" customWidth="1"/>
    <col min="13800" max="13800" width="40.85546875" style="549" customWidth="1"/>
    <col min="13801" max="13801" width="5.7109375" style="549" customWidth="1"/>
    <col min="13802" max="13802" width="10.140625" style="549" customWidth="1"/>
    <col min="13803" max="13803" width="9.140625" style="549"/>
    <col min="13804" max="13804" width="12" style="549" customWidth="1"/>
    <col min="13805" max="13824" width="9.140625" style="549"/>
    <col min="13825" max="13825" width="5.7109375" style="549" customWidth="1"/>
    <col min="13826" max="13826" width="8.7109375" style="549" customWidth="1"/>
    <col min="13827" max="13827" width="40.7109375" style="549" customWidth="1"/>
    <col min="13828" max="13828" width="5.7109375" style="549" customWidth="1"/>
    <col min="13829" max="13829" width="9.7109375" style="549" customWidth="1"/>
    <col min="13830" max="13831" width="11.7109375" style="549" customWidth="1"/>
    <col min="13832" max="13832" width="9.140625" style="549"/>
    <col min="13833" max="13833" width="11.5703125" style="549" bestFit="1" customWidth="1"/>
    <col min="13834" max="14053" width="9.140625" style="549"/>
    <col min="14054" max="14054" width="5.7109375" style="549" customWidth="1"/>
    <col min="14055" max="14055" width="7.42578125" style="549" customWidth="1"/>
    <col min="14056" max="14056" width="40.85546875" style="549" customWidth="1"/>
    <col min="14057" max="14057" width="5.7109375" style="549" customWidth="1"/>
    <col min="14058" max="14058" width="10.140625" style="549" customWidth="1"/>
    <col min="14059" max="14059" width="9.140625" style="549"/>
    <col min="14060" max="14060" width="12" style="549" customWidth="1"/>
    <col min="14061" max="14080" width="9.140625" style="549"/>
    <col min="14081" max="14081" width="5.7109375" style="549" customWidth="1"/>
    <col min="14082" max="14082" width="8.7109375" style="549" customWidth="1"/>
    <col min="14083" max="14083" width="40.7109375" style="549" customWidth="1"/>
    <col min="14084" max="14084" width="5.7109375" style="549" customWidth="1"/>
    <col min="14085" max="14085" width="9.7109375" style="549" customWidth="1"/>
    <col min="14086" max="14087" width="11.7109375" style="549" customWidth="1"/>
    <col min="14088" max="14088" width="9.140625" style="549"/>
    <col min="14089" max="14089" width="11.5703125" style="549" bestFit="1" customWidth="1"/>
    <col min="14090" max="14309" width="9.140625" style="549"/>
    <col min="14310" max="14310" width="5.7109375" style="549" customWidth="1"/>
    <col min="14311" max="14311" width="7.42578125" style="549" customWidth="1"/>
    <col min="14312" max="14312" width="40.85546875" style="549" customWidth="1"/>
    <col min="14313" max="14313" width="5.7109375" style="549" customWidth="1"/>
    <col min="14314" max="14314" width="10.140625" style="549" customWidth="1"/>
    <col min="14315" max="14315" width="9.140625" style="549"/>
    <col min="14316" max="14316" width="12" style="549" customWidth="1"/>
    <col min="14317" max="14336" width="9.140625" style="549"/>
    <col min="14337" max="14337" width="5.7109375" style="549" customWidth="1"/>
    <col min="14338" max="14338" width="8.7109375" style="549" customWidth="1"/>
    <col min="14339" max="14339" width="40.7109375" style="549" customWidth="1"/>
    <col min="14340" max="14340" width="5.7109375" style="549" customWidth="1"/>
    <col min="14341" max="14341" width="9.7109375" style="549" customWidth="1"/>
    <col min="14342" max="14343" width="11.7109375" style="549" customWidth="1"/>
    <col min="14344" max="14344" width="9.140625" style="549"/>
    <col min="14345" max="14345" width="11.5703125" style="549" bestFit="1" customWidth="1"/>
    <col min="14346" max="14565" width="9.140625" style="549"/>
    <col min="14566" max="14566" width="5.7109375" style="549" customWidth="1"/>
    <col min="14567" max="14567" width="7.42578125" style="549" customWidth="1"/>
    <col min="14568" max="14568" width="40.85546875" style="549" customWidth="1"/>
    <col min="14569" max="14569" width="5.7109375" style="549" customWidth="1"/>
    <col min="14570" max="14570" width="10.140625" style="549" customWidth="1"/>
    <col min="14571" max="14571" width="9.140625" style="549"/>
    <col min="14572" max="14572" width="12" style="549" customWidth="1"/>
    <col min="14573" max="14592" width="9.140625" style="549"/>
    <col min="14593" max="14593" width="5.7109375" style="549" customWidth="1"/>
    <col min="14594" max="14594" width="8.7109375" style="549" customWidth="1"/>
    <col min="14595" max="14595" width="40.7109375" style="549" customWidth="1"/>
    <col min="14596" max="14596" width="5.7109375" style="549" customWidth="1"/>
    <col min="14597" max="14597" width="9.7109375" style="549" customWidth="1"/>
    <col min="14598" max="14599" width="11.7109375" style="549" customWidth="1"/>
    <col min="14600" max="14600" width="9.140625" style="549"/>
    <col min="14601" max="14601" width="11.5703125" style="549" bestFit="1" customWidth="1"/>
    <col min="14602" max="14821" width="9.140625" style="549"/>
    <col min="14822" max="14822" width="5.7109375" style="549" customWidth="1"/>
    <col min="14823" max="14823" width="7.42578125" style="549" customWidth="1"/>
    <col min="14824" max="14824" width="40.85546875" style="549" customWidth="1"/>
    <col min="14825" max="14825" width="5.7109375" style="549" customWidth="1"/>
    <col min="14826" max="14826" width="10.140625" style="549" customWidth="1"/>
    <col min="14827" max="14827" width="9.140625" style="549"/>
    <col min="14828" max="14828" width="12" style="549" customWidth="1"/>
    <col min="14829" max="14848" width="9.140625" style="549"/>
    <col min="14849" max="14849" width="5.7109375" style="549" customWidth="1"/>
    <col min="14850" max="14850" width="8.7109375" style="549" customWidth="1"/>
    <col min="14851" max="14851" width="40.7109375" style="549" customWidth="1"/>
    <col min="14852" max="14852" width="5.7109375" style="549" customWidth="1"/>
    <col min="14853" max="14853" width="9.7109375" style="549" customWidth="1"/>
    <col min="14854" max="14855" width="11.7109375" style="549" customWidth="1"/>
    <col min="14856" max="14856" width="9.140625" style="549"/>
    <col min="14857" max="14857" width="11.5703125" style="549" bestFit="1" customWidth="1"/>
    <col min="14858" max="15077" width="9.140625" style="549"/>
    <col min="15078" max="15078" width="5.7109375" style="549" customWidth="1"/>
    <col min="15079" max="15079" width="7.42578125" style="549" customWidth="1"/>
    <col min="15080" max="15080" width="40.85546875" style="549" customWidth="1"/>
    <col min="15081" max="15081" width="5.7109375" style="549" customWidth="1"/>
    <col min="15082" max="15082" width="10.140625" style="549" customWidth="1"/>
    <col min="15083" max="15083" width="9.140625" style="549"/>
    <col min="15084" max="15084" width="12" style="549" customWidth="1"/>
    <col min="15085" max="15104" width="9.140625" style="549"/>
    <col min="15105" max="15105" width="5.7109375" style="549" customWidth="1"/>
    <col min="15106" max="15106" width="8.7109375" style="549" customWidth="1"/>
    <col min="15107" max="15107" width="40.7109375" style="549" customWidth="1"/>
    <col min="15108" max="15108" width="5.7109375" style="549" customWidth="1"/>
    <col min="15109" max="15109" width="9.7109375" style="549" customWidth="1"/>
    <col min="15110" max="15111" width="11.7109375" style="549" customWidth="1"/>
    <col min="15112" max="15112" width="9.140625" style="549"/>
    <col min="15113" max="15113" width="11.5703125" style="549" bestFit="1" customWidth="1"/>
    <col min="15114" max="15333" width="9.140625" style="549"/>
    <col min="15334" max="15334" width="5.7109375" style="549" customWidth="1"/>
    <col min="15335" max="15335" width="7.42578125" style="549" customWidth="1"/>
    <col min="15336" max="15336" width="40.85546875" style="549" customWidth="1"/>
    <col min="15337" max="15337" width="5.7109375" style="549" customWidth="1"/>
    <col min="15338" max="15338" width="10.140625" style="549" customWidth="1"/>
    <col min="15339" max="15339" width="9.140625" style="549"/>
    <col min="15340" max="15340" width="12" style="549" customWidth="1"/>
    <col min="15341" max="15360" width="9.140625" style="549"/>
    <col min="15361" max="15361" width="5.7109375" style="549" customWidth="1"/>
    <col min="15362" max="15362" width="8.7109375" style="549" customWidth="1"/>
    <col min="15363" max="15363" width="40.7109375" style="549" customWidth="1"/>
    <col min="15364" max="15364" width="5.7109375" style="549" customWidth="1"/>
    <col min="15365" max="15365" width="9.7109375" style="549" customWidth="1"/>
    <col min="15366" max="15367" width="11.7109375" style="549" customWidth="1"/>
    <col min="15368" max="15368" width="9.140625" style="549"/>
    <col min="15369" max="15369" width="11.5703125" style="549" bestFit="1" customWidth="1"/>
    <col min="15370" max="15589" width="9.140625" style="549"/>
    <col min="15590" max="15590" width="5.7109375" style="549" customWidth="1"/>
    <col min="15591" max="15591" width="7.42578125" style="549" customWidth="1"/>
    <col min="15592" max="15592" width="40.85546875" style="549" customWidth="1"/>
    <col min="15593" max="15593" width="5.7109375" style="549" customWidth="1"/>
    <col min="15594" max="15594" width="10.140625" style="549" customWidth="1"/>
    <col min="15595" max="15595" width="9.140625" style="549"/>
    <col min="15596" max="15596" width="12" style="549" customWidth="1"/>
    <col min="15597" max="15616" width="9.140625" style="549"/>
    <col min="15617" max="15617" width="5.7109375" style="549" customWidth="1"/>
    <col min="15618" max="15618" width="8.7109375" style="549" customWidth="1"/>
    <col min="15619" max="15619" width="40.7109375" style="549" customWidth="1"/>
    <col min="15620" max="15620" width="5.7109375" style="549" customWidth="1"/>
    <col min="15621" max="15621" width="9.7109375" style="549" customWidth="1"/>
    <col min="15622" max="15623" width="11.7109375" style="549" customWidth="1"/>
    <col min="15624" max="15624" width="9.140625" style="549"/>
    <col min="15625" max="15625" width="11.5703125" style="549" bestFit="1" customWidth="1"/>
    <col min="15626" max="15845" width="9.140625" style="549"/>
    <col min="15846" max="15846" width="5.7109375" style="549" customWidth="1"/>
    <col min="15847" max="15847" width="7.42578125" style="549" customWidth="1"/>
    <col min="15848" max="15848" width="40.85546875" style="549" customWidth="1"/>
    <col min="15849" max="15849" width="5.7109375" style="549" customWidth="1"/>
    <col min="15850" max="15850" width="10.140625" style="549" customWidth="1"/>
    <col min="15851" max="15851" width="9.140625" style="549"/>
    <col min="15852" max="15852" width="12" style="549" customWidth="1"/>
    <col min="15853" max="15872" width="9.140625" style="549"/>
    <col min="15873" max="15873" width="5.7109375" style="549" customWidth="1"/>
    <col min="15874" max="15874" width="8.7109375" style="549" customWidth="1"/>
    <col min="15875" max="15875" width="40.7109375" style="549" customWidth="1"/>
    <col min="15876" max="15876" width="5.7109375" style="549" customWidth="1"/>
    <col min="15877" max="15877" width="9.7109375" style="549" customWidth="1"/>
    <col min="15878" max="15879" width="11.7109375" style="549" customWidth="1"/>
    <col min="15880" max="15880" width="9.140625" style="549"/>
    <col min="15881" max="15881" width="11.5703125" style="549" bestFit="1" customWidth="1"/>
    <col min="15882" max="16101" width="9.140625" style="549"/>
    <col min="16102" max="16102" width="5.7109375" style="549" customWidth="1"/>
    <col min="16103" max="16103" width="7.42578125" style="549" customWidth="1"/>
    <col min="16104" max="16104" width="40.85546875" style="549" customWidth="1"/>
    <col min="16105" max="16105" width="5.7109375" style="549" customWidth="1"/>
    <col min="16106" max="16106" width="10.140625" style="549" customWidth="1"/>
    <col min="16107" max="16107" width="9.140625" style="549"/>
    <col min="16108" max="16108" width="12" style="549" customWidth="1"/>
    <col min="16109" max="16128" width="9.140625" style="549"/>
    <col min="16129" max="16129" width="5.7109375" style="549" customWidth="1"/>
    <col min="16130" max="16130" width="8.7109375" style="549" customWidth="1"/>
    <col min="16131" max="16131" width="40.7109375" style="549" customWidth="1"/>
    <col min="16132" max="16132" width="5.7109375" style="549" customWidth="1"/>
    <col min="16133" max="16133" width="9.7109375" style="549" customWidth="1"/>
    <col min="16134" max="16135" width="11.7109375" style="549" customWidth="1"/>
    <col min="16136" max="16136" width="9.140625" style="549"/>
    <col min="16137" max="16137" width="11.5703125" style="549" bestFit="1" customWidth="1"/>
    <col min="16138" max="16357" width="9.140625" style="549"/>
    <col min="16358" max="16358" width="5.7109375" style="549" customWidth="1"/>
    <col min="16359" max="16359" width="7.42578125" style="549" customWidth="1"/>
    <col min="16360" max="16360" width="40.85546875" style="549" customWidth="1"/>
    <col min="16361" max="16361" width="5.7109375" style="549" customWidth="1"/>
    <col min="16362" max="16362" width="10.140625" style="549" customWidth="1"/>
    <col min="16363" max="16363" width="9.140625" style="549"/>
    <col min="16364" max="16364" width="12" style="549" customWidth="1"/>
    <col min="16365" max="16384" width="9.140625" style="549"/>
  </cols>
  <sheetData>
    <row r="1" spans="1:11" s="531" customFormat="1" ht="15.75" customHeight="1" x14ac:dyDescent="0.25">
      <c r="A1" s="812" t="s">
        <v>1486</v>
      </c>
      <c r="B1" s="408"/>
      <c r="C1" s="409"/>
      <c r="D1" s="410"/>
      <c r="E1" s="411"/>
      <c r="F1" s="412"/>
    </row>
    <row r="2" spans="1:11" s="531" customFormat="1" ht="15.75" customHeight="1" x14ac:dyDescent="0.25">
      <c r="A2" s="812" t="s">
        <v>428</v>
      </c>
      <c r="B2" s="415"/>
      <c r="C2" s="416"/>
      <c r="D2" s="410"/>
      <c r="E2" s="411"/>
      <c r="F2" s="412"/>
    </row>
    <row r="3" spans="1:11" s="531" customFormat="1" ht="15.75" customHeight="1" x14ac:dyDescent="0.25">
      <c r="A3" s="1100" t="s">
        <v>1665</v>
      </c>
      <c r="B3" s="415"/>
      <c r="C3" s="416"/>
      <c r="D3" s="410"/>
      <c r="E3" s="411"/>
      <c r="F3" s="412"/>
    </row>
    <row r="4" spans="1:11" s="531" customFormat="1" ht="15.75" customHeight="1" x14ac:dyDescent="0.25">
      <c r="A4" s="414"/>
      <c r="B4" s="415"/>
      <c r="C4" s="416"/>
      <c r="D4" s="410"/>
      <c r="E4" s="411"/>
      <c r="F4" s="412"/>
      <c r="G4" s="413"/>
    </row>
    <row r="5" spans="1:11" s="422" customFormat="1" ht="15" x14ac:dyDescent="0.25">
      <c r="A5" s="1090"/>
      <c r="B5" s="767" t="s">
        <v>0</v>
      </c>
      <c r="C5" s="769" t="s">
        <v>174</v>
      </c>
      <c r="D5" s="771"/>
      <c r="E5" s="768"/>
      <c r="F5" s="770"/>
      <c r="G5" s="771" t="s">
        <v>175</v>
      </c>
      <c r="K5" s="419"/>
    </row>
    <row r="6" spans="1:11" s="422" customFormat="1" ht="15" x14ac:dyDescent="0.25">
      <c r="A6" s="1090"/>
      <c r="B6" s="772"/>
      <c r="C6" s="773"/>
      <c r="D6" s="1081"/>
      <c r="E6" s="768"/>
      <c r="F6" s="770"/>
      <c r="G6" s="775"/>
      <c r="K6" s="419"/>
    </row>
    <row r="7" spans="1:11" s="422" customFormat="1" ht="15" x14ac:dyDescent="0.25">
      <c r="A7" s="1090"/>
      <c r="B7" s="776" t="s">
        <v>176</v>
      </c>
      <c r="C7" s="777" t="s">
        <v>7</v>
      </c>
      <c r="D7" s="1081"/>
      <c r="E7" s="768"/>
      <c r="F7" s="770"/>
      <c r="G7" s="770">
        <f>G30</f>
        <v>0</v>
      </c>
      <c r="K7" s="419"/>
    </row>
    <row r="8" spans="1:11" s="422" customFormat="1" ht="15" x14ac:dyDescent="0.25">
      <c r="A8" s="1090"/>
      <c r="B8" s="776" t="s">
        <v>39</v>
      </c>
      <c r="C8" s="777" t="s">
        <v>40</v>
      </c>
      <c r="D8" s="1081"/>
      <c r="E8" s="768"/>
      <c r="F8" s="770"/>
      <c r="G8" s="770">
        <f>G48</f>
        <v>0</v>
      </c>
      <c r="K8" s="419"/>
    </row>
    <row r="9" spans="1:11" s="422" customFormat="1" ht="15" x14ac:dyDescent="0.25">
      <c r="A9" s="1090"/>
      <c r="B9" s="776" t="s">
        <v>100</v>
      </c>
      <c r="C9" s="777" t="s">
        <v>276</v>
      </c>
      <c r="D9" s="1081"/>
      <c r="E9" s="768"/>
      <c r="F9" s="770"/>
      <c r="G9" s="775">
        <f>G53</f>
        <v>0</v>
      </c>
      <c r="K9" s="419"/>
    </row>
    <row r="10" spans="1:11" s="422" customFormat="1" ht="15" x14ac:dyDescent="0.25">
      <c r="A10" s="1090"/>
      <c r="B10" s="776" t="s">
        <v>1168</v>
      </c>
      <c r="C10" s="777" t="s">
        <v>265</v>
      </c>
      <c r="D10" s="1081"/>
      <c r="E10" s="768"/>
      <c r="F10" s="770"/>
      <c r="G10" s="775">
        <f>G68</f>
        <v>0</v>
      </c>
      <c r="K10" s="419"/>
    </row>
    <row r="11" spans="1:11" s="422" customFormat="1" ht="15.75" thickBot="1" x14ac:dyDescent="0.3">
      <c r="A11" s="1092"/>
      <c r="B11" s="783">
        <v>7</v>
      </c>
      <c r="C11" s="1118" t="s">
        <v>168</v>
      </c>
      <c r="D11" s="1082"/>
      <c r="E11" s="784"/>
      <c r="F11" s="785"/>
      <c r="G11" s="785">
        <f>G74</f>
        <v>4500</v>
      </c>
      <c r="H11" s="419"/>
      <c r="K11" s="419"/>
    </row>
    <row r="12" spans="1:11" s="422" customFormat="1" ht="15" x14ac:dyDescent="0.25">
      <c r="A12" s="1091"/>
      <c r="B12" s="778" t="s">
        <v>178</v>
      </c>
      <c r="C12" s="779"/>
      <c r="D12" s="1081"/>
      <c r="E12" s="774"/>
      <c r="F12" s="770"/>
      <c r="G12" s="780">
        <f>SUM(G7:G11)</f>
        <v>4500</v>
      </c>
      <c r="K12" s="419"/>
    </row>
    <row r="13" spans="1:11" s="422" customFormat="1" ht="15.75" thickBot="1" x14ac:dyDescent="0.3">
      <c r="A13" s="1092"/>
      <c r="B13" s="787" t="s">
        <v>179</v>
      </c>
      <c r="C13" s="788"/>
      <c r="D13" s="1083"/>
      <c r="E13" s="789"/>
      <c r="F13" s="790"/>
      <c r="G13" s="790">
        <f>ROUND(G12*0.22,2)</f>
        <v>990</v>
      </c>
      <c r="K13" s="419"/>
    </row>
    <row r="14" spans="1:11" s="422" customFormat="1" ht="15" x14ac:dyDescent="0.25">
      <c r="A14" s="1090"/>
      <c r="B14" s="781" t="s">
        <v>180</v>
      </c>
      <c r="C14" s="762"/>
      <c r="D14" s="1084"/>
      <c r="E14" s="761"/>
      <c r="F14" s="763"/>
      <c r="G14" s="763">
        <f>+G13+G12</f>
        <v>5490</v>
      </c>
      <c r="K14" s="419"/>
    </row>
    <row r="15" spans="1:11" s="531" customFormat="1" ht="15.75" customHeight="1" x14ac:dyDescent="0.25">
      <c r="A15" s="414"/>
      <c r="B15" s="415"/>
      <c r="C15" s="416"/>
      <c r="D15" s="410"/>
      <c r="E15" s="411"/>
      <c r="F15" s="412"/>
      <c r="G15" s="413"/>
    </row>
    <row r="16" spans="1:11" s="531" customFormat="1" ht="15.75" customHeight="1" x14ac:dyDescent="0.25">
      <c r="A16" s="414"/>
      <c r="B16" s="415"/>
      <c r="C16" s="416"/>
      <c r="D16" s="410"/>
      <c r="E16" s="411"/>
      <c r="F16" s="412"/>
      <c r="G16" s="413"/>
    </row>
    <row r="17" spans="1:7" s="531" customFormat="1" ht="15.75" x14ac:dyDescent="0.25">
      <c r="A17" s="488" t="s">
        <v>1262</v>
      </c>
      <c r="B17" s="415"/>
      <c r="C17" s="416"/>
      <c r="D17" s="410"/>
      <c r="E17" s="411"/>
      <c r="F17" s="412"/>
      <c r="G17" s="413"/>
    </row>
    <row r="18" spans="1:7" s="538" customFormat="1" ht="21.75" customHeight="1" x14ac:dyDescent="0.25">
      <c r="A18" s="532" t="s">
        <v>0</v>
      </c>
      <c r="B18" s="533" t="s">
        <v>1</v>
      </c>
      <c r="C18" s="534" t="s">
        <v>2</v>
      </c>
      <c r="D18" s="535" t="s">
        <v>3</v>
      </c>
      <c r="E18" s="536" t="s">
        <v>4</v>
      </c>
      <c r="F18" s="536" t="s">
        <v>5</v>
      </c>
      <c r="G18" s="537" t="s">
        <v>6</v>
      </c>
    </row>
    <row r="19" spans="1:7" s="545" customFormat="1" x14ac:dyDescent="0.25">
      <c r="A19" s="539">
        <v>1</v>
      </c>
      <c r="B19" s="540"/>
      <c r="C19" s="541" t="s">
        <v>7</v>
      </c>
      <c r="D19" s="542"/>
      <c r="E19" s="543"/>
      <c r="F19" s="543"/>
      <c r="G19" s="544"/>
    </row>
    <row r="20" spans="1:7" ht="25.5" x14ac:dyDescent="0.25">
      <c r="A20" s="546">
        <v>1</v>
      </c>
      <c r="B20" s="547">
        <v>12121</v>
      </c>
      <c r="C20" s="517" t="s">
        <v>429</v>
      </c>
      <c r="D20" s="548" t="s">
        <v>239</v>
      </c>
      <c r="E20" s="518">
        <v>1000</v>
      </c>
      <c r="F20" s="2048"/>
      <c r="G20" s="503">
        <f>ROUND(E20*F20,2)</f>
        <v>0</v>
      </c>
    </row>
    <row r="21" spans="1:7" ht="25.5" x14ac:dyDescent="0.25">
      <c r="A21" s="546">
        <f>+A20+1</f>
        <v>2</v>
      </c>
      <c r="B21" s="547">
        <v>12121</v>
      </c>
      <c r="C21" s="517" t="s">
        <v>430</v>
      </c>
      <c r="D21" s="548" t="s">
        <v>239</v>
      </c>
      <c r="E21" s="518">
        <v>100</v>
      </c>
      <c r="F21" s="2048"/>
      <c r="G21" s="503">
        <f t="shared" ref="G21:G29" si="0">ROUND(E21*F21,2)</f>
        <v>0</v>
      </c>
    </row>
    <row r="22" spans="1:7" x14ac:dyDescent="0.25">
      <c r="A22" s="550"/>
      <c r="B22" s="551"/>
      <c r="C22" s="576" t="s">
        <v>9</v>
      </c>
      <c r="D22" s="553"/>
      <c r="E22" s="554"/>
      <c r="F22" s="2049"/>
      <c r="G22" s="555"/>
    </row>
    <row r="23" spans="1:7" ht="25.5" x14ac:dyDescent="0.25">
      <c r="A23" s="546">
        <f>+A21+1</f>
        <v>3</v>
      </c>
      <c r="B23" s="547">
        <v>111652</v>
      </c>
      <c r="C23" s="517" t="s">
        <v>431</v>
      </c>
      <c r="D23" s="548" t="s">
        <v>15</v>
      </c>
      <c r="E23" s="518">
        <v>17</v>
      </c>
      <c r="F23" s="2048"/>
      <c r="G23" s="503">
        <f t="shared" si="0"/>
        <v>0</v>
      </c>
    </row>
    <row r="24" spans="1:7" x14ac:dyDescent="0.25">
      <c r="A24" s="546">
        <f>+A23+1</f>
        <v>4</v>
      </c>
      <c r="B24" s="547">
        <v>111653</v>
      </c>
      <c r="C24" s="517" t="s">
        <v>432</v>
      </c>
      <c r="D24" s="548" t="s">
        <v>373</v>
      </c>
      <c r="E24" s="518">
        <v>280</v>
      </c>
      <c r="F24" s="2048"/>
      <c r="G24" s="503">
        <f t="shared" si="0"/>
        <v>0</v>
      </c>
    </row>
    <row r="25" spans="1:7" ht="25.5" x14ac:dyDescent="0.25">
      <c r="A25" s="546">
        <f>+A24+1</f>
        <v>5</v>
      </c>
      <c r="B25" s="547">
        <v>111654</v>
      </c>
      <c r="C25" s="517" t="s">
        <v>433</v>
      </c>
      <c r="D25" s="548" t="s">
        <v>373</v>
      </c>
      <c r="E25" s="518">
        <v>280</v>
      </c>
      <c r="F25" s="2048"/>
      <c r="G25" s="503">
        <f t="shared" si="0"/>
        <v>0</v>
      </c>
    </row>
    <row r="26" spans="1:7" x14ac:dyDescent="0.25">
      <c r="A26" s="546">
        <f>A25+1</f>
        <v>6</v>
      </c>
      <c r="B26" s="556">
        <v>111655</v>
      </c>
      <c r="C26" s="557" t="s">
        <v>434</v>
      </c>
      <c r="D26" s="558" t="s">
        <v>435</v>
      </c>
      <c r="E26" s="518">
        <v>1</v>
      </c>
      <c r="F26" s="2048"/>
      <c r="G26" s="503">
        <f t="shared" si="0"/>
        <v>0</v>
      </c>
    </row>
    <row r="27" spans="1:7" x14ac:dyDescent="0.25">
      <c r="A27" s="550"/>
      <c r="B27" s="551"/>
      <c r="C27" s="552" t="s">
        <v>436</v>
      </c>
      <c r="D27" s="553"/>
      <c r="E27" s="554"/>
      <c r="F27" s="2049"/>
      <c r="G27" s="555"/>
    </row>
    <row r="28" spans="1:7" ht="25.5" x14ac:dyDescent="0.25">
      <c r="A28" s="546">
        <f>+A26+1</f>
        <v>7</v>
      </c>
      <c r="B28" s="547"/>
      <c r="C28" s="517" t="s">
        <v>437</v>
      </c>
      <c r="D28" s="548" t="s">
        <v>435</v>
      </c>
      <c r="E28" s="518">
        <v>1</v>
      </c>
      <c r="F28" s="2048"/>
      <c r="G28" s="503">
        <f t="shared" si="0"/>
        <v>0</v>
      </c>
    </row>
    <row r="29" spans="1:7" ht="25.5" x14ac:dyDescent="0.25">
      <c r="A29" s="546">
        <f>+A28+1</f>
        <v>8</v>
      </c>
      <c r="B29" s="547"/>
      <c r="C29" s="517" t="s">
        <v>438</v>
      </c>
      <c r="D29" s="548" t="s">
        <v>15</v>
      </c>
      <c r="E29" s="518">
        <v>5</v>
      </c>
      <c r="F29" s="2048"/>
      <c r="G29" s="503">
        <f t="shared" si="0"/>
        <v>0</v>
      </c>
    </row>
    <row r="30" spans="1:7" s="545" customFormat="1" x14ac:dyDescent="0.25">
      <c r="A30" s="539">
        <f>A19</f>
        <v>1</v>
      </c>
      <c r="B30" s="540"/>
      <c r="C30" s="541" t="str">
        <f>C19&amp;" - skupaj"</f>
        <v>PREDDELA - skupaj</v>
      </c>
      <c r="D30" s="542"/>
      <c r="E30" s="543"/>
      <c r="F30" s="2051"/>
      <c r="G30" s="544">
        <f>SUM(G20:G29)</f>
        <v>0</v>
      </c>
    </row>
    <row r="31" spans="1:7" s="545" customFormat="1" x14ac:dyDescent="0.25">
      <c r="A31" s="1270"/>
      <c r="B31" s="1241"/>
      <c r="C31" s="1242"/>
      <c r="D31" s="1243"/>
      <c r="E31" s="1244"/>
      <c r="F31" s="2052"/>
      <c r="G31" s="1271"/>
    </row>
    <row r="32" spans="1:7" x14ac:dyDescent="0.25">
      <c r="A32" s="539">
        <f>+A30+1</f>
        <v>2</v>
      </c>
      <c r="B32" s="559"/>
      <c r="C32" s="541" t="s">
        <v>40</v>
      </c>
      <c r="D32" s="542"/>
      <c r="E32" s="543"/>
      <c r="F32" s="2051"/>
      <c r="G32" s="544"/>
    </row>
    <row r="33" spans="1:7" x14ac:dyDescent="0.25">
      <c r="A33" s="550"/>
      <c r="B33" s="560"/>
      <c r="C33" s="552" t="s">
        <v>439</v>
      </c>
      <c r="D33" s="553"/>
      <c r="E33" s="554"/>
      <c r="F33" s="2049"/>
      <c r="G33" s="555"/>
    </row>
    <row r="34" spans="1:7" ht="51" x14ac:dyDescent="0.25">
      <c r="A34" s="546">
        <f>+A29+1</f>
        <v>9</v>
      </c>
      <c r="B34" s="561">
        <v>28126</v>
      </c>
      <c r="C34" s="517" t="s">
        <v>440</v>
      </c>
      <c r="D34" s="548" t="s">
        <v>373</v>
      </c>
      <c r="E34" s="518">
        <v>280</v>
      </c>
      <c r="F34" s="2048"/>
      <c r="G34" s="503">
        <f t="shared" ref="G34" si="1">ROUND(E34*F34,2)</f>
        <v>0</v>
      </c>
    </row>
    <row r="35" spans="1:7" x14ac:dyDescent="0.25">
      <c r="A35" s="550"/>
      <c r="B35" s="560"/>
      <c r="C35" s="552" t="s">
        <v>42</v>
      </c>
      <c r="D35" s="553"/>
      <c r="E35" s="554"/>
      <c r="F35" s="2049"/>
      <c r="G35" s="555"/>
    </row>
    <row r="36" spans="1:7" ht="38.25" x14ac:dyDescent="0.25">
      <c r="A36" s="546">
        <f>A34+1</f>
        <v>10</v>
      </c>
      <c r="B36" s="561">
        <v>21434</v>
      </c>
      <c r="C36" s="517" t="s">
        <v>441</v>
      </c>
      <c r="D36" s="548" t="s">
        <v>243</v>
      </c>
      <c r="E36" s="518">
        <v>2953.5</v>
      </c>
      <c r="F36" s="2048"/>
      <c r="G36" s="503">
        <f t="shared" ref="G36:G47" si="2">ROUND(E36*F36,2)</f>
        <v>0</v>
      </c>
    </row>
    <row r="37" spans="1:7" ht="38.25" x14ac:dyDescent="0.25">
      <c r="A37" s="546">
        <f>A36+1</f>
        <v>11</v>
      </c>
      <c r="B37" s="561">
        <v>21434</v>
      </c>
      <c r="C37" s="517" t="s">
        <v>459</v>
      </c>
      <c r="D37" s="548" t="s">
        <v>243</v>
      </c>
      <c r="E37" s="518">
        <v>2320</v>
      </c>
      <c r="F37" s="2048"/>
      <c r="G37" s="503">
        <f t="shared" si="2"/>
        <v>0</v>
      </c>
    </row>
    <row r="38" spans="1:7" ht="25.5" x14ac:dyDescent="0.25">
      <c r="A38" s="546">
        <f>+A37+1</f>
        <v>12</v>
      </c>
      <c r="B38" s="561">
        <v>21435</v>
      </c>
      <c r="C38" s="517" t="s">
        <v>460</v>
      </c>
      <c r="D38" s="548" t="s">
        <v>243</v>
      </c>
      <c r="E38" s="518">
        <v>1000</v>
      </c>
      <c r="F38" s="2048"/>
      <c r="G38" s="503">
        <f t="shared" si="2"/>
        <v>0</v>
      </c>
    </row>
    <row r="39" spans="1:7" ht="25.5" x14ac:dyDescent="0.25">
      <c r="A39" s="546">
        <f>+A38+1</f>
        <v>13</v>
      </c>
      <c r="B39" s="561">
        <v>21436</v>
      </c>
      <c r="C39" s="517" t="s">
        <v>443</v>
      </c>
      <c r="D39" s="548" t="s">
        <v>243</v>
      </c>
      <c r="E39" s="518">
        <v>350</v>
      </c>
      <c r="F39" s="2048"/>
      <c r="G39" s="503">
        <f t="shared" si="2"/>
        <v>0</v>
      </c>
    </row>
    <row r="40" spans="1:7" ht="25.5" x14ac:dyDescent="0.25">
      <c r="A40" s="546">
        <f>A39+1</f>
        <v>14</v>
      </c>
      <c r="B40" s="561">
        <v>24611</v>
      </c>
      <c r="C40" s="517" t="s">
        <v>461</v>
      </c>
      <c r="D40" s="548" t="s">
        <v>239</v>
      </c>
      <c r="E40" s="518">
        <v>666.8</v>
      </c>
      <c r="F40" s="2048"/>
      <c r="G40" s="503">
        <f t="shared" si="2"/>
        <v>0</v>
      </c>
    </row>
    <row r="41" spans="1:7" x14ac:dyDescent="0.25">
      <c r="A41" s="550"/>
      <c r="B41" s="560"/>
      <c r="C41" s="552" t="s">
        <v>445</v>
      </c>
      <c r="D41" s="553"/>
      <c r="E41" s="554"/>
      <c r="F41" s="2049"/>
      <c r="G41" s="555"/>
    </row>
    <row r="42" spans="1:7" ht="38.25" x14ac:dyDescent="0.25">
      <c r="A42" s="546">
        <f>A40+1</f>
        <v>15</v>
      </c>
      <c r="B42" s="561">
        <v>24218</v>
      </c>
      <c r="C42" s="517" t="s">
        <v>462</v>
      </c>
      <c r="D42" s="548" t="s">
        <v>243</v>
      </c>
      <c r="E42" s="518">
        <v>70</v>
      </c>
      <c r="F42" s="2048"/>
      <c r="G42" s="503">
        <f t="shared" si="2"/>
        <v>0</v>
      </c>
    </row>
    <row r="43" spans="1:7" ht="25.5" x14ac:dyDescent="0.25">
      <c r="A43" s="546">
        <f>A42+1</f>
        <v>16</v>
      </c>
      <c r="B43" s="561">
        <v>24218</v>
      </c>
      <c r="C43" s="517" t="s">
        <v>446</v>
      </c>
      <c r="D43" s="548" t="s">
        <v>243</v>
      </c>
      <c r="E43" s="518">
        <v>1430</v>
      </c>
      <c r="F43" s="2048"/>
      <c r="G43" s="503">
        <f t="shared" si="2"/>
        <v>0</v>
      </c>
    </row>
    <row r="44" spans="1:7" ht="102" x14ac:dyDescent="0.25">
      <c r="A44" s="546">
        <f>+A43+1</f>
        <v>17</v>
      </c>
      <c r="B44" s="561">
        <v>24218</v>
      </c>
      <c r="C44" s="517" t="s">
        <v>1263</v>
      </c>
      <c r="D44" s="548" t="s">
        <v>243</v>
      </c>
      <c r="E44" s="518">
        <v>380</v>
      </c>
      <c r="F44" s="2048"/>
      <c r="G44" s="503">
        <f t="shared" si="2"/>
        <v>0</v>
      </c>
    </row>
    <row r="45" spans="1:7" ht="38.25" x14ac:dyDescent="0.25">
      <c r="A45" s="546">
        <f>+A44+1</f>
        <v>18</v>
      </c>
      <c r="B45" s="561">
        <v>24117</v>
      </c>
      <c r="C45" s="517" t="s">
        <v>463</v>
      </c>
      <c r="D45" s="548" t="s">
        <v>243</v>
      </c>
      <c r="E45" s="518">
        <v>1700</v>
      </c>
      <c r="F45" s="2048"/>
      <c r="G45" s="503">
        <f t="shared" si="2"/>
        <v>0</v>
      </c>
    </row>
    <row r="46" spans="1:7" ht="25.5" x14ac:dyDescent="0.25">
      <c r="A46" s="546">
        <f>A45+1</f>
        <v>19</v>
      </c>
      <c r="B46" s="561">
        <v>229167</v>
      </c>
      <c r="C46" s="517" t="s">
        <v>447</v>
      </c>
      <c r="D46" s="548" t="s">
        <v>243</v>
      </c>
      <c r="E46" s="518">
        <v>2080</v>
      </c>
      <c r="F46" s="2048"/>
      <c r="G46" s="503">
        <f t="shared" si="2"/>
        <v>0</v>
      </c>
    </row>
    <row r="47" spans="1:7" ht="51" x14ac:dyDescent="0.25">
      <c r="A47" s="546">
        <f>+A46+1</f>
        <v>20</v>
      </c>
      <c r="B47" s="561">
        <v>229167</v>
      </c>
      <c r="C47" s="517" t="s">
        <v>448</v>
      </c>
      <c r="D47" s="548" t="s">
        <v>243</v>
      </c>
      <c r="E47" s="518">
        <v>4543.5</v>
      </c>
      <c r="F47" s="2048"/>
      <c r="G47" s="503">
        <f t="shared" si="2"/>
        <v>0</v>
      </c>
    </row>
    <row r="48" spans="1:7" x14ac:dyDescent="0.25">
      <c r="A48" s="539">
        <f>A32</f>
        <v>2</v>
      </c>
      <c r="B48" s="559"/>
      <c r="C48" s="541" t="str">
        <f>C32&amp;" - skupaj"</f>
        <v>ZEMELJSKA DELA - skupaj</v>
      </c>
      <c r="D48" s="542"/>
      <c r="E48" s="543"/>
      <c r="F48" s="543"/>
      <c r="G48" s="544">
        <f>SUM(G34:G47)</f>
        <v>0</v>
      </c>
    </row>
    <row r="49" spans="1:7" x14ac:dyDescent="0.25">
      <c r="A49" s="1270"/>
      <c r="B49" s="1246"/>
      <c r="C49" s="1242"/>
      <c r="D49" s="1243"/>
      <c r="E49" s="1244"/>
      <c r="F49" s="1244"/>
      <c r="G49" s="1271"/>
    </row>
    <row r="50" spans="1:7" x14ac:dyDescent="0.25">
      <c r="A50" s="539">
        <f>+A48+1</f>
        <v>3</v>
      </c>
      <c r="B50" s="559"/>
      <c r="C50" s="541" t="s">
        <v>276</v>
      </c>
      <c r="D50" s="542"/>
      <c r="E50" s="543"/>
      <c r="F50" s="543"/>
      <c r="G50" s="544"/>
    </row>
    <row r="51" spans="1:7" ht="25.5" x14ac:dyDescent="0.25">
      <c r="A51" s="546">
        <f>A47+1</f>
        <v>21</v>
      </c>
      <c r="B51" s="561">
        <v>42463</v>
      </c>
      <c r="C51" s="517" t="s">
        <v>449</v>
      </c>
      <c r="D51" s="548" t="s">
        <v>15</v>
      </c>
      <c r="E51" s="518">
        <v>420</v>
      </c>
      <c r="F51" s="2048"/>
      <c r="G51" s="503">
        <f t="shared" ref="G51" si="3">ROUND(E51*F51,2)</f>
        <v>0</v>
      </c>
    </row>
    <row r="52" spans="1:7" ht="38.25" x14ac:dyDescent="0.25">
      <c r="A52" s="546">
        <f>+A51+1</f>
        <v>22</v>
      </c>
      <c r="B52" s="561">
        <v>41131</v>
      </c>
      <c r="C52" s="517" t="s">
        <v>464</v>
      </c>
      <c r="D52" s="548" t="s">
        <v>373</v>
      </c>
      <c r="E52" s="518">
        <v>190</v>
      </c>
      <c r="F52" s="2048"/>
      <c r="G52" s="503">
        <f t="shared" ref="G52" si="4">ROUND(E52*F52,2)</f>
        <v>0</v>
      </c>
    </row>
    <row r="53" spans="1:7" x14ac:dyDescent="0.25">
      <c r="A53" s="539">
        <f>A50</f>
        <v>3</v>
      </c>
      <c r="B53" s="559"/>
      <c r="C53" s="541" t="str">
        <f>C50&amp;" - skupaj"</f>
        <v>ODVODNJAVANJE - skupaj</v>
      </c>
      <c r="D53" s="542"/>
      <c r="E53" s="543"/>
      <c r="F53" s="543"/>
      <c r="G53" s="544">
        <f>SUM(G51:G52)</f>
        <v>0</v>
      </c>
    </row>
    <row r="54" spans="1:7" x14ac:dyDescent="0.25">
      <c r="A54" s="1270"/>
      <c r="B54" s="1246"/>
      <c r="C54" s="1242"/>
      <c r="D54" s="1243"/>
      <c r="E54" s="1244"/>
      <c r="F54" s="1244"/>
      <c r="G54" s="1271"/>
    </row>
    <row r="55" spans="1:7" x14ac:dyDescent="0.25">
      <c r="A55" s="539">
        <f>+A53+1</f>
        <v>4</v>
      </c>
      <c r="B55" s="559"/>
      <c r="C55" s="541" t="s">
        <v>265</v>
      </c>
      <c r="D55" s="542"/>
      <c r="E55" s="543"/>
      <c r="F55" s="543"/>
      <c r="G55" s="544"/>
    </row>
    <row r="56" spans="1:7" ht="25.5" x14ac:dyDescent="0.25">
      <c r="A56" s="546">
        <f>+A52+1</f>
        <v>23</v>
      </c>
      <c r="B56" s="561">
        <v>53361</v>
      </c>
      <c r="C56" s="517" t="s">
        <v>451</v>
      </c>
      <c r="D56" s="548" t="s">
        <v>243</v>
      </c>
      <c r="E56" s="518">
        <v>126</v>
      </c>
      <c r="F56" s="2048"/>
      <c r="G56" s="503">
        <f t="shared" ref="G56" si="5">ROUND(E56*F56,2)</f>
        <v>0</v>
      </c>
    </row>
    <row r="57" spans="1:7" x14ac:dyDescent="0.25">
      <c r="A57" s="550">
        <f t="shared" ref="A57:A58" si="6">+A56+1</f>
        <v>24</v>
      </c>
      <c r="B57" s="560"/>
      <c r="C57" s="552" t="s">
        <v>269</v>
      </c>
      <c r="D57" s="553"/>
      <c r="E57" s="554"/>
      <c r="F57" s="2049"/>
      <c r="G57" s="555"/>
    </row>
    <row r="58" spans="1:7" x14ac:dyDescent="0.25">
      <c r="A58" s="546">
        <f t="shared" si="6"/>
        <v>25</v>
      </c>
      <c r="B58" s="561">
        <v>54234</v>
      </c>
      <c r="C58" s="517" t="s">
        <v>452</v>
      </c>
      <c r="D58" s="548" t="s">
        <v>239</v>
      </c>
      <c r="E58" s="518">
        <v>1050</v>
      </c>
      <c r="F58" s="2048"/>
      <c r="G58" s="503">
        <f t="shared" ref="G58:G67" si="7">ROUND(E58*F58,2)</f>
        <v>0</v>
      </c>
    </row>
    <row r="59" spans="1:7" ht="38.25" x14ac:dyDescent="0.25">
      <c r="A59" s="546">
        <f>+A58+1</f>
        <v>26</v>
      </c>
      <c r="B59" s="577">
        <v>54125</v>
      </c>
      <c r="C59" s="517" t="s">
        <v>453</v>
      </c>
      <c r="D59" s="548" t="s">
        <v>243</v>
      </c>
      <c r="E59" s="518">
        <v>3840</v>
      </c>
      <c r="F59" s="2048"/>
      <c r="G59" s="503">
        <f t="shared" si="7"/>
        <v>0</v>
      </c>
    </row>
    <row r="60" spans="1:7" x14ac:dyDescent="0.25">
      <c r="A60" s="550">
        <f t="shared" ref="A60:A67" si="8">+A59+1</f>
        <v>27</v>
      </c>
      <c r="B60" s="560"/>
      <c r="C60" s="552" t="s">
        <v>348</v>
      </c>
      <c r="D60" s="553"/>
      <c r="E60" s="554"/>
      <c r="F60" s="2049"/>
      <c r="G60" s="555"/>
    </row>
    <row r="61" spans="1:7" ht="38.25" x14ac:dyDescent="0.25">
      <c r="A61" s="546">
        <f t="shared" si="8"/>
        <v>28</v>
      </c>
      <c r="B61" s="561">
        <v>52221</v>
      </c>
      <c r="C61" s="517" t="s">
        <v>465</v>
      </c>
      <c r="D61" s="548" t="s">
        <v>350</v>
      </c>
      <c r="E61" s="518">
        <v>12745</v>
      </c>
      <c r="F61" s="2048"/>
      <c r="G61" s="503">
        <f t="shared" si="7"/>
        <v>0</v>
      </c>
    </row>
    <row r="62" spans="1:7" x14ac:dyDescent="0.25">
      <c r="A62" s="546">
        <f t="shared" si="8"/>
        <v>29</v>
      </c>
      <c r="B62" s="561">
        <v>54542</v>
      </c>
      <c r="C62" s="517" t="s">
        <v>456</v>
      </c>
      <c r="D62" s="548" t="s">
        <v>239</v>
      </c>
      <c r="E62" s="518">
        <v>350</v>
      </c>
      <c r="F62" s="2048"/>
      <c r="G62" s="503">
        <f t="shared" si="7"/>
        <v>0</v>
      </c>
    </row>
    <row r="63" spans="1:7" x14ac:dyDescent="0.25">
      <c r="A63" s="550">
        <f t="shared" si="8"/>
        <v>30</v>
      </c>
      <c r="B63" s="560"/>
      <c r="C63" s="552" t="s">
        <v>353</v>
      </c>
      <c r="D63" s="553"/>
      <c r="E63" s="554"/>
      <c r="F63" s="2049"/>
      <c r="G63" s="555"/>
    </row>
    <row r="64" spans="1:7" ht="25.5" x14ac:dyDescent="0.25">
      <c r="A64" s="546">
        <f t="shared" si="8"/>
        <v>31</v>
      </c>
      <c r="B64" s="561">
        <v>51332</v>
      </c>
      <c r="C64" s="517" t="s">
        <v>457</v>
      </c>
      <c r="D64" s="548" t="s">
        <v>239</v>
      </c>
      <c r="E64" s="518">
        <v>340</v>
      </c>
      <c r="F64" s="2048"/>
      <c r="G64" s="503">
        <f t="shared" si="7"/>
        <v>0</v>
      </c>
    </row>
    <row r="65" spans="1:7" x14ac:dyDescent="0.25">
      <c r="A65" s="550">
        <f t="shared" si="8"/>
        <v>32</v>
      </c>
      <c r="B65" s="560"/>
      <c r="C65" s="552" t="s">
        <v>466</v>
      </c>
      <c r="D65" s="553"/>
      <c r="E65" s="554"/>
      <c r="F65" s="2049"/>
      <c r="G65" s="555"/>
    </row>
    <row r="66" spans="1:7" ht="25.5" x14ac:dyDescent="0.25">
      <c r="A66" s="546">
        <f t="shared" si="8"/>
        <v>33</v>
      </c>
      <c r="B66" s="561"/>
      <c r="C66" s="517" t="s">
        <v>467</v>
      </c>
      <c r="D66" s="548" t="s">
        <v>373</v>
      </c>
      <c r="E66" s="518">
        <v>280</v>
      </c>
      <c r="F66" s="2048"/>
      <c r="G66" s="503">
        <f t="shared" si="7"/>
        <v>0</v>
      </c>
    </row>
    <row r="67" spans="1:7" ht="51" x14ac:dyDescent="0.25">
      <c r="A67" s="546">
        <f t="shared" si="8"/>
        <v>34</v>
      </c>
      <c r="B67" s="561"/>
      <c r="C67" s="517" t="s">
        <v>468</v>
      </c>
      <c r="D67" s="548" t="s">
        <v>239</v>
      </c>
      <c r="E67" s="518">
        <v>1120</v>
      </c>
      <c r="F67" s="2048"/>
      <c r="G67" s="503">
        <f t="shared" si="7"/>
        <v>0</v>
      </c>
    </row>
    <row r="68" spans="1:7" x14ac:dyDescent="0.25">
      <c r="A68" s="539">
        <f>A55</f>
        <v>4</v>
      </c>
      <c r="B68" s="559"/>
      <c r="C68" s="541" t="str">
        <f>C55&amp;" - skupaj"</f>
        <v>GRADBENA IN OBRTNIŠKA DELA - skupaj</v>
      </c>
      <c r="D68" s="542"/>
      <c r="E68" s="543"/>
      <c r="F68" s="543"/>
      <c r="G68" s="544">
        <f>SUM(G56:G67)</f>
        <v>0</v>
      </c>
    </row>
    <row r="69" spans="1:7" x14ac:dyDescent="0.25">
      <c r="A69" s="1270"/>
      <c r="B69" s="1246"/>
      <c r="C69" s="1242"/>
      <c r="D69" s="1243"/>
      <c r="E69" s="1244"/>
      <c r="F69" s="1244"/>
      <c r="G69" s="1271"/>
    </row>
    <row r="70" spans="1:7" x14ac:dyDescent="0.25">
      <c r="A70" s="539">
        <f>+A68+1</f>
        <v>5</v>
      </c>
      <c r="B70" s="559"/>
      <c r="C70" s="541" t="s">
        <v>168</v>
      </c>
      <c r="D70" s="542"/>
      <c r="E70" s="543"/>
      <c r="F70" s="543"/>
      <c r="G70" s="544"/>
    </row>
    <row r="71" spans="1:7" x14ac:dyDescent="0.25">
      <c r="A71" s="546">
        <f>+A67+1</f>
        <v>35</v>
      </c>
      <c r="B71" s="547">
        <v>779516</v>
      </c>
      <c r="C71" s="517" t="s">
        <v>171</v>
      </c>
      <c r="D71" s="548" t="s">
        <v>170</v>
      </c>
      <c r="E71" s="518">
        <v>50</v>
      </c>
      <c r="F71" s="2050">
        <v>45</v>
      </c>
      <c r="G71" s="503">
        <f t="shared" ref="G71" si="9">ROUND(E71*F71,2)</f>
        <v>2250</v>
      </c>
    </row>
    <row r="72" spans="1:7" x14ac:dyDescent="0.25">
      <c r="A72" s="546">
        <f>+A71+1</f>
        <v>36</v>
      </c>
      <c r="B72" s="547">
        <v>79311</v>
      </c>
      <c r="C72" s="517" t="s">
        <v>169</v>
      </c>
      <c r="D72" s="548" t="s">
        <v>170</v>
      </c>
      <c r="E72" s="518">
        <v>50</v>
      </c>
      <c r="F72" s="2050">
        <v>45</v>
      </c>
      <c r="G72" s="503">
        <f t="shared" ref="G72:G73" si="10">ROUND(E72*F72,2)</f>
        <v>2250</v>
      </c>
    </row>
    <row r="73" spans="1:7" x14ac:dyDescent="0.25">
      <c r="A73" s="546">
        <f>A72+1</f>
        <v>37</v>
      </c>
      <c r="B73" s="547">
        <v>79515</v>
      </c>
      <c r="C73" s="517" t="s">
        <v>458</v>
      </c>
      <c r="D73" s="548" t="s">
        <v>435</v>
      </c>
      <c r="E73" s="518">
        <v>1</v>
      </c>
      <c r="F73" s="2048"/>
      <c r="G73" s="503">
        <f t="shared" si="10"/>
        <v>0</v>
      </c>
    </row>
    <row r="74" spans="1:7" x14ac:dyDescent="0.25">
      <c r="A74" s="539">
        <f>A70</f>
        <v>5</v>
      </c>
      <c r="B74" s="559"/>
      <c r="C74" s="541" t="str">
        <f>C70&amp;" - skupaj"</f>
        <v>TUJE STORITVE - skupaj</v>
      </c>
      <c r="D74" s="542"/>
      <c r="E74" s="543"/>
      <c r="F74" s="543"/>
      <c r="G74" s="544">
        <f>SUM(G71:G73)</f>
        <v>4500</v>
      </c>
    </row>
  </sheetData>
  <dataValidations disablePrompts="1" count="1">
    <dataValidation type="custom" allowBlank="1" showInputMessage="1" showErrorMessage="1" error="Vnos Cena/EM je dovoljen na dve decimalni mesti." sqref="F20:F29 F34:F47 F51:F52 F56:F67 F71:F73" xr:uid="{DD04A52B-8C13-462F-8906-CE01578F60B0}">
      <formula1>F20=ROUND(F20,2)</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19"/>
  <dimension ref="A1:K73"/>
  <sheetViews>
    <sheetView topLeftCell="A52" workbookViewId="0">
      <selection activeCell="H14" sqref="H14"/>
    </sheetView>
  </sheetViews>
  <sheetFormatPr defaultRowHeight="12.75" x14ac:dyDescent="0.25"/>
  <cols>
    <col min="1" max="1" width="5.7109375" style="549" customWidth="1"/>
    <col min="2" max="2" width="9.7109375" style="572" customWidth="1"/>
    <col min="3" max="3" width="45.7109375" style="573" customWidth="1"/>
    <col min="4" max="4" width="6.7109375" style="574" customWidth="1"/>
    <col min="5" max="5" width="10.7109375" style="575" customWidth="1"/>
    <col min="6" max="6" width="11.7109375" style="575" customWidth="1"/>
    <col min="7" max="7" width="12.7109375" style="575" customWidth="1"/>
    <col min="8" max="8" width="9.140625" style="549"/>
    <col min="9" max="9" width="11.5703125" style="549" bestFit="1" customWidth="1"/>
    <col min="10" max="229" width="9.140625" style="549"/>
    <col min="230" max="230" width="5.7109375" style="549" customWidth="1"/>
    <col min="231" max="231" width="7.42578125" style="549" customWidth="1"/>
    <col min="232" max="232" width="40.85546875" style="549" customWidth="1"/>
    <col min="233" max="233" width="5.7109375" style="549" customWidth="1"/>
    <col min="234" max="234" width="10.140625" style="549" customWidth="1"/>
    <col min="235" max="235" width="9.140625" style="549"/>
    <col min="236" max="236" width="12" style="549" customWidth="1"/>
    <col min="237" max="256" width="9.140625" style="549"/>
    <col min="257" max="257" width="5.7109375" style="549" customWidth="1"/>
    <col min="258" max="258" width="8.7109375" style="549" customWidth="1"/>
    <col min="259" max="259" width="40.7109375" style="549" customWidth="1"/>
    <col min="260" max="260" width="5.7109375" style="549" customWidth="1"/>
    <col min="261" max="261" width="9.7109375" style="549" customWidth="1"/>
    <col min="262" max="263" width="11.7109375" style="549" customWidth="1"/>
    <col min="264" max="264" width="9.140625" style="549"/>
    <col min="265" max="265" width="11.5703125" style="549" bestFit="1" customWidth="1"/>
    <col min="266" max="485" width="9.140625" style="549"/>
    <col min="486" max="486" width="5.7109375" style="549" customWidth="1"/>
    <col min="487" max="487" width="7.42578125" style="549" customWidth="1"/>
    <col min="488" max="488" width="40.85546875" style="549" customWidth="1"/>
    <col min="489" max="489" width="5.7109375" style="549" customWidth="1"/>
    <col min="490" max="490" width="10.140625" style="549" customWidth="1"/>
    <col min="491" max="491" width="9.140625" style="549"/>
    <col min="492" max="492" width="12" style="549" customWidth="1"/>
    <col min="493" max="512" width="9.140625" style="549"/>
    <col min="513" max="513" width="5.7109375" style="549" customWidth="1"/>
    <col min="514" max="514" width="8.7109375" style="549" customWidth="1"/>
    <col min="515" max="515" width="40.7109375" style="549" customWidth="1"/>
    <col min="516" max="516" width="5.7109375" style="549" customWidth="1"/>
    <col min="517" max="517" width="9.7109375" style="549" customWidth="1"/>
    <col min="518" max="519" width="11.7109375" style="549" customWidth="1"/>
    <col min="520" max="520" width="9.140625" style="549"/>
    <col min="521" max="521" width="11.5703125" style="549" bestFit="1" customWidth="1"/>
    <col min="522" max="741" width="9.140625" style="549"/>
    <col min="742" max="742" width="5.7109375" style="549" customWidth="1"/>
    <col min="743" max="743" width="7.42578125" style="549" customWidth="1"/>
    <col min="744" max="744" width="40.85546875" style="549" customWidth="1"/>
    <col min="745" max="745" width="5.7109375" style="549" customWidth="1"/>
    <col min="746" max="746" width="10.140625" style="549" customWidth="1"/>
    <col min="747" max="747" width="9.140625" style="549"/>
    <col min="748" max="748" width="12" style="549" customWidth="1"/>
    <col min="749" max="768" width="9.140625" style="549"/>
    <col min="769" max="769" width="5.7109375" style="549" customWidth="1"/>
    <col min="770" max="770" width="8.7109375" style="549" customWidth="1"/>
    <col min="771" max="771" width="40.7109375" style="549" customWidth="1"/>
    <col min="772" max="772" width="5.7109375" style="549" customWidth="1"/>
    <col min="773" max="773" width="9.7109375" style="549" customWidth="1"/>
    <col min="774" max="775" width="11.7109375" style="549" customWidth="1"/>
    <col min="776" max="776" width="9.140625" style="549"/>
    <col min="777" max="777" width="11.5703125" style="549" bestFit="1" customWidth="1"/>
    <col min="778" max="997" width="9.140625" style="549"/>
    <col min="998" max="998" width="5.7109375" style="549" customWidth="1"/>
    <col min="999" max="999" width="7.42578125" style="549" customWidth="1"/>
    <col min="1000" max="1000" width="40.85546875" style="549" customWidth="1"/>
    <col min="1001" max="1001" width="5.7109375" style="549" customWidth="1"/>
    <col min="1002" max="1002" width="10.140625" style="549" customWidth="1"/>
    <col min="1003" max="1003" width="9.140625" style="549"/>
    <col min="1004" max="1004" width="12" style="549" customWidth="1"/>
    <col min="1005" max="1024" width="9.140625" style="549"/>
    <col min="1025" max="1025" width="5.7109375" style="549" customWidth="1"/>
    <col min="1026" max="1026" width="8.7109375" style="549" customWidth="1"/>
    <col min="1027" max="1027" width="40.7109375" style="549" customWidth="1"/>
    <col min="1028" max="1028" width="5.7109375" style="549" customWidth="1"/>
    <col min="1029" max="1029" width="9.7109375" style="549" customWidth="1"/>
    <col min="1030" max="1031" width="11.7109375" style="549" customWidth="1"/>
    <col min="1032" max="1032" width="9.140625" style="549"/>
    <col min="1033" max="1033" width="11.5703125" style="549" bestFit="1" customWidth="1"/>
    <col min="1034" max="1253" width="9.140625" style="549"/>
    <col min="1254" max="1254" width="5.7109375" style="549" customWidth="1"/>
    <col min="1255" max="1255" width="7.42578125" style="549" customWidth="1"/>
    <col min="1256" max="1256" width="40.85546875" style="549" customWidth="1"/>
    <col min="1257" max="1257" width="5.7109375" style="549" customWidth="1"/>
    <col min="1258" max="1258" width="10.140625" style="549" customWidth="1"/>
    <col min="1259" max="1259" width="9.140625" style="549"/>
    <col min="1260" max="1260" width="12" style="549" customWidth="1"/>
    <col min="1261" max="1280" width="9.140625" style="549"/>
    <col min="1281" max="1281" width="5.7109375" style="549" customWidth="1"/>
    <col min="1282" max="1282" width="8.7109375" style="549" customWidth="1"/>
    <col min="1283" max="1283" width="40.7109375" style="549" customWidth="1"/>
    <col min="1284" max="1284" width="5.7109375" style="549" customWidth="1"/>
    <col min="1285" max="1285" width="9.7109375" style="549" customWidth="1"/>
    <col min="1286" max="1287" width="11.7109375" style="549" customWidth="1"/>
    <col min="1288" max="1288" width="9.140625" style="549"/>
    <col min="1289" max="1289" width="11.5703125" style="549" bestFit="1" customWidth="1"/>
    <col min="1290" max="1509" width="9.140625" style="549"/>
    <col min="1510" max="1510" width="5.7109375" style="549" customWidth="1"/>
    <col min="1511" max="1511" width="7.42578125" style="549" customWidth="1"/>
    <col min="1512" max="1512" width="40.85546875" style="549" customWidth="1"/>
    <col min="1513" max="1513" width="5.7109375" style="549" customWidth="1"/>
    <col min="1514" max="1514" width="10.140625" style="549" customWidth="1"/>
    <col min="1515" max="1515" width="9.140625" style="549"/>
    <col min="1516" max="1516" width="12" style="549" customWidth="1"/>
    <col min="1517" max="1536" width="9.140625" style="549"/>
    <col min="1537" max="1537" width="5.7109375" style="549" customWidth="1"/>
    <col min="1538" max="1538" width="8.7109375" style="549" customWidth="1"/>
    <col min="1539" max="1539" width="40.7109375" style="549" customWidth="1"/>
    <col min="1540" max="1540" width="5.7109375" style="549" customWidth="1"/>
    <col min="1541" max="1541" width="9.7109375" style="549" customWidth="1"/>
    <col min="1542" max="1543" width="11.7109375" style="549" customWidth="1"/>
    <col min="1544" max="1544" width="9.140625" style="549"/>
    <col min="1545" max="1545" width="11.5703125" style="549" bestFit="1" customWidth="1"/>
    <col min="1546" max="1765" width="9.140625" style="549"/>
    <col min="1766" max="1766" width="5.7109375" style="549" customWidth="1"/>
    <col min="1767" max="1767" width="7.42578125" style="549" customWidth="1"/>
    <col min="1768" max="1768" width="40.85546875" style="549" customWidth="1"/>
    <col min="1769" max="1769" width="5.7109375" style="549" customWidth="1"/>
    <col min="1770" max="1770" width="10.140625" style="549" customWidth="1"/>
    <col min="1771" max="1771" width="9.140625" style="549"/>
    <col min="1772" max="1772" width="12" style="549" customWidth="1"/>
    <col min="1773" max="1792" width="9.140625" style="549"/>
    <col min="1793" max="1793" width="5.7109375" style="549" customWidth="1"/>
    <col min="1794" max="1794" width="8.7109375" style="549" customWidth="1"/>
    <col min="1795" max="1795" width="40.7109375" style="549" customWidth="1"/>
    <col min="1796" max="1796" width="5.7109375" style="549" customWidth="1"/>
    <col min="1797" max="1797" width="9.7109375" style="549" customWidth="1"/>
    <col min="1798" max="1799" width="11.7109375" style="549" customWidth="1"/>
    <col min="1800" max="1800" width="9.140625" style="549"/>
    <col min="1801" max="1801" width="11.5703125" style="549" bestFit="1" customWidth="1"/>
    <col min="1802" max="2021" width="9.140625" style="549"/>
    <col min="2022" max="2022" width="5.7109375" style="549" customWidth="1"/>
    <col min="2023" max="2023" width="7.42578125" style="549" customWidth="1"/>
    <col min="2024" max="2024" width="40.85546875" style="549" customWidth="1"/>
    <col min="2025" max="2025" width="5.7109375" style="549" customWidth="1"/>
    <col min="2026" max="2026" width="10.140625" style="549" customWidth="1"/>
    <col min="2027" max="2027" width="9.140625" style="549"/>
    <col min="2028" max="2028" width="12" style="549" customWidth="1"/>
    <col min="2029" max="2048" width="9.140625" style="549"/>
    <col min="2049" max="2049" width="5.7109375" style="549" customWidth="1"/>
    <col min="2050" max="2050" width="8.7109375" style="549" customWidth="1"/>
    <col min="2051" max="2051" width="40.7109375" style="549" customWidth="1"/>
    <col min="2052" max="2052" width="5.7109375" style="549" customWidth="1"/>
    <col min="2053" max="2053" width="9.7109375" style="549" customWidth="1"/>
    <col min="2054" max="2055" width="11.7109375" style="549" customWidth="1"/>
    <col min="2056" max="2056" width="9.140625" style="549"/>
    <col min="2057" max="2057" width="11.5703125" style="549" bestFit="1" customWidth="1"/>
    <col min="2058" max="2277" width="9.140625" style="549"/>
    <col min="2278" max="2278" width="5.7109375" style="549" customWidth="1"/>
    <col min="2279" max="2279" width="7.42578125" style="549" customWidth="1"/>
    <col min="2280" max="2280" width="40.85546875" style="549" customWidth="1"/>
    <col min="2281" max="2281" width="5.7109375" style="549" customWidth="1"/>
    <col min="2282" max="2282" width="10.140625" style="549" customWidth="1"/>
    <col min="2283" max="2283" width="9.140625" style="549"/>
    <col min="2284" max="2284" width="12" style="549" customWidth="1"/>
    <col min="2285" max="2304" width="9.140625" style="549"/>
    <col min="2305" max="2305" width="5.7109375" style="549" customWidth="1"/>
    <col min="2306" max="2306" width="8.7109375" style="549" customWidth="1"/>
    <col min="2307" max="2307" width="40.7109375" style="549" customWidth="1"/>
    <col min="2308" max="2308" width="5.7109375" style="549" customWidth="1"/>
    <col min="2309" max="2309" width="9.7109375" style="549" customWidth="1"/>
    <col min="2310" max="2311" width="11.7109375" style="549" customWidth="1"/>
    <col min="2312" max="2312" width="9.140625" style="549"/>
    <col min="2313" max="2313" width="11.5703125" style="549" bestFit="1" customWidth="1"/>
    <col min="2314" max="2533" width="9.140625" style="549"/>
    <col min="2534" max="2534" width="5.7109375" style="549" customWidth="1"/>
    <col min="2535" max="2535" width="7.42578125" style="549" customWidth="1"/>
    <col min="2536" max="2536" width="40.85546875" style="549" customWidth="1"/>
    <col min="2537" max="2537" width="5.7109375" style="549" customWidth="1"/>
    <col min="2538" max="2538" width="10.140625" style="549" customWidth="1"/>
    <col min="2539" max="2539" width="9.140625" style="549"/>
    <col min="2540" max="2540" width="12" style="549" customWidth="1"/>
    <col min="2541" max="2560" width="9.140625" style="549"/>
    <col min="2561" max="2561" width="5.7109375" style="549" customWidth="1"/>
    <col min="2562" max="2562" width="8.7109375" style="549" customWidth="1"/>
    <col min="2563" max="2563" width="40.7109375" style="549" customWidth="1"/>
    <col min="2564" max="2564" width="5.7109375" style="549" customWidth="1"/>
    <col min="2565" max="2565" width="9.7109375" style="549" customWidth="1"/>
    <col min="2566" max="2567" width="11.7109375" style="549" customWidth="1"/>
    <col min="2568" max="2568" width="9.140625" style="549"/>
    <col min="2569" max="2569" width="11.5703125" style="549" bestFit="1" customWidth="1"/>
    <col min="2570" max="2789" width="9.140625" style="549"/>
    <col min="2790" max="2790" width="5.7109375" style="549" customWidth="1"/>
    <col min="2791" max="2791" width="7.42578125" style="549" customWidth="1"/>
    <col min="2792" max="2792" width="40.85546875" style="549" customWidth="1"/>
    <col min="2793" max="2793" width="5.7109375" style="549" customWidth="1"/>
    <col min="2794" max="2794" width="10.140625" style="549" customWidth="1"/>
    <col min="2795" max="2795" width="9.140625" style="549"/>
    <col min="2796" max="2796" width="12" style="549" customWidth="1"/>
    <col min="2797" max="2816" width="9.140625" style="549"/>
    <col min="2817" max="2817" width="5.7109375" style="549" customWidth="1"/>
    <col min="2818" max="2818" width="8.7109375" style="549" customWidth="1"/>
    <col min="2819" max="2819" width="40.7109375" style="549" customWidth="1"/>
    <col min="2820" max="2820" width="5.7109375" style="549" customWidth="1"/>
    <col min="2821" max="2821" width="9.7109375" style="549" customWidth="1"/>
    <col min="2822" max="2823" width="11.7109375" style="549" customWidth="1"/>
    <col min="2824" max="2824" width="9.140625" style="549"/>
    <col min="2825" max="2825" width="11.5703125" style="549" bestFit="1" customWidth="1"/>
    <col min="2826" max="3045" width="9.140625" style="549"/>
    <col min="3046" max="3046" width="5.7109375" style="549" customWidth="1"/>
    <col min="3047" max="3047" width="7.42578125" style="549" customWidth="1"/>
    <col min="3048" max="3048" width="40.85546875" style="549" customWidth="1"/>
    <col min="3049" max="3049" width="5.7109375" style="549" customWidth="1"/>
    <col min="3050" max="3050" width="10.140625" style="549" customWidth="1"/>
    <col min="3051" max="3051" width="9.140625" style="549"/>
    <col min="3052" max="3052" width="12" style="549" customWidth="1"/>
    <col min="3053" max="3072" width="9.140625" style="549"/>
    <col min="3073" max="3073" width="5.7109375" style="549" customWidth="1"/>
    <col min="3074" max="3074" width="8.7109375" style="549" customWidth="1"/>
    <col min="3075" max="3075" width="40.7109375" style="549" customWidth="1"/>
    <col min="3076" max="3076" width="5.7109375" style="549" customWidth="1"/>
    <col min="3077" max="3077" width="9.7109375" style="549" customWidth="1"/>
    <col min="3078" max="3079" width="11.7109375" style="549" customWidth="1"/>
    <col min="3080" max="3080" width="9.140625" style="549"/>
    <col min="3081" max="3081" width="11.5703125" style="549" bestFit="1" customWidth="1"/>
    <col min="3082" max="3301" width="9.140625" style="549"/>
    <col min="3302" max="3302" width="5.7109375" style="549" customWidth="1"/>
    <col min="3303" max="3303" width="7.42578125" style="549" customWidth="1"/>
    <col min="3304" max="3304" width="40.85546875" style="549" customWidth="1"/>
    <col min="3305" max="3305" width="5.7109375" style="549" customWidth="1"/>
    <col min="3306" max="3306" width="10.140625" style="549" customWidth="1"/>
    <col min="3307" max="3307" width="9.140625" style="549"/>
    <col min="3308" max="3308" width="12" style="549" customWidth="1"/>
    <col min="3309" max="3328" width="9.140625" style="549"/>
    <col min="3329" max="3329" width="5.7109375" style="549" customWidth="1"/>
    <col min="3330" max="3330" width="8.7109375" style="549" customWidth="1"/>
    <col min="3331" max="3331" width="40.7109375" style="549" customWidth="1"/>
    <col min="3332" max="3332" width="5.7109375" style="549" customWidth="1"/>
    <col min="3333" max="3333" width="9.7109375" style="549" customWidth="1"/>
    <col min="3334" max="3335" width="11.7109375" style="549" customWidth="1"/>
    <col min="3336" max="3336" width="9.140625" style="549"/>
    <col min="3337" max="3337" width="11.5703125" style="549" bestFit="1" customWidth="1"/>
    <col min="3338" max="3557" width="9.140625" style="549"/>
    <col min="3558" max="3558" width="5.7109375" style="549" customWidth="1"/>
    <col min="3559" max="3559" width="7.42578125" style="549" customWidth="1"/>
    <col min="3560" max="3560" width="40.85546875" style="549" customWidth="1"/>
    <col min="3561" max="3561" width="5.7109375" style="549" customWidth="1"/>
    <col min="3562" max="3562" width="10.140625" style="549" customWidth="1"/>
    <col min="3563" max="3563" width="9.140625" style="549"/>
    <col min="3564" max="3564" width="12" style="549" customWidth="1"/>
    <col min="3565" max="3584" width="9.140625" style="549"/>
    <col min="3585" max="3585" width="5.7109375" style="549" customWidth="1"/>
    <col min="3586" max="3586" width="8.7109375" style="549" customWidth="1"/>
    <col min="3587" max="3587" width="40.7109375" style="549" customWidth="1"/>
    <col min="3588" max="3588" width="5.7109375" style="549" customWidth="1"/>
    <col min="3589" max="3589" width="9.7109375" style="549" customWidth="1"/>
    <col min="3590" max="3591" width="11.7109375" style="549" customWidth="1"/>
    <col min="3592" max="3592" width="9.140625" style="549"/>
    <col min="3593" max="3593" width="11.5703125" style="549" bestFit="1" customWidth="1"/>
    <col min="3594" max="3813" width="9.140625" style="549"/>
    <col min="3814" max="3814" width="5.7109375" style="549" customWidth="1"/>
    <col min="3815" max="3815" width="7.42578125" style="549" customWidth="1"/>
    <col min="3816" max="3816" width="40.85546875" style="549" customWidth="1"/>
    <col min="3817" max="3817" width="5.7109375" style="549" customWidth="1"/>
    <col min="3818" max="3818" width="10.140625" style="549" customWidth="1"/>
    <col min="3819" max="3819" width="9.140625" style="549"/>
    <col min="3820" max="3820" width="12" style="549" customWidth="1"/>
    <col min="3821" max="3840" width="9.140625" style="549"/>
    <col min="3841" max="3841" width="5.7109375" style="549" customWidth="1"/>
    <col min="3842" max="3842" width="8.7109375" style="549" customWidth="1"/>
    <col min="3843" max="3843" width="40.7109375" style="549" customWidth="1"/>
    <col min="3844" max="3844" width="5.7109375" style="549" customWidth="1"/>
    <col min="3845" max="3845" width="9.7109375" style="549" customWidth="1"/>
    <col min="3846" max="3847" width="11.7109375" style="549" customWidth="1"/>
    <col min="3848" max="3848" width="9.140625" style="549"/>
    <col min="3849" max="3849" width="11.5703125" style="549" bestFit="1" customWidth="1"/>
    <col min="3850" max="4069" width="9.140625" style="549"/>
    <col min="4070" max="4070" width="5.7109375" style="549" customWidth="1"/>
    <col min="4071" max="4071" width="7.42578125" style="549" customWidth="1"/>
    <col min="4072" max="4072" width="40.85546875" style="549" customWidth="1"/>
    <col min="4073" max="4073" width="5.7109375" style="549" customWidth="1"/>
    <col min="4074" max="4074" width="10.140625" style="549" customWidth="1"/>
    <col min="4075" max="4075" width="9.140625" style="549"/>
    <col min="4076" max="4076" width="12" style="549" customWidth="1"/>
    <col min="4077" max="4096" width="9.140625" style="549"/>
    <col min="4097" max="4097" width="5.7109375" style="549" customWidth="1"/>
    <col min="4098" max="4098" width="8.7109375" style="549" customWidth="1"/>
    <col min="4099" max="4099" width="40.7109375" style="549" customWidth="1"/>
    <col min="4100" max="4100" width="5.7109375" style="549" customWidth="1"/>
    <col min="4101" max="4101" width="9.7109375" style="549" customWidth="1"/>
    <col min="4102" max="4103" width="11.7109375" style="549" customWidth="1"/>
    <col min="4104" max="4104" width="9.140625" style="549"/>
    <col min="4105" max="4105" width="11.5703125" style="549" bestFit="1" customWidth="1"/>
    <col min="4106" max="4325" width="9.140625" style="549"/>
    <col min="4326" max="4326" width="5.7109375" style="549" customWidth="1"/>
    <col min="4327" max="4327" width="7.42578125" style="549" customWidth="1"/>
    <col min="4328" max="4328" width="40.85546875" style="549" customWidth="1"/>
    <col min="4329" max="4329" width="5.7109375" style="549" customWidth="1"/>
    <col min="4330" max="4330" width="10.140625" style="549" customWidth="1"/>
    <col min="4331" max="4331" width="9.140625" style="549"/>
    <col min="4332" max="4332" width="12" style="549" customWidth="1"/>
    <col min="4333" max="4352" width="9.140625" style="549"/>
    <col min="4353" max="4353" width="5.7109375" style="549" customWidth="1"/>
    <col min="4354" max="4354" width="8.7109375" style="549" customWidth="1"/>
    <col min="4355" max="4355" width="40.7109375" style="549" customWidth="1"/>
    <col min="4356" max="4356" width="5.7109375" style="549" customWidth="1"/>
    <col min="4357" max="4357" width="9.7109375" style="549" customWidth="1"/>
    <col min="4358" max="4359" width="11.7109375" style="549" customWidth="1"/>
    <col min="4360" max="4360" width="9.140625" style="549"/>
    <col min="4361" max="4361" width="11.5703125" style="549" bestFit="1" customWidth="1"/>
    <col min="4362" max="4581" width="9.140625" style="549"/>
    <col min="4582" max="4582" width="5.7109375" style="549" customWidth="1"/>
    <col min="4583" max="4583" width="7.42578125" style="549" customWidth="1"/>
    <col min="4584" max="4584" width="40.85546875" style="549" customWidth="1"/>
    <col min="4585" max="4585" width="5.7109375" style="549" customWidth="1"/>
    <col min="4586" max="4586" width="10.140625" style="549" customWidth="1"/>
    <col min="4587" max="4587" width="9.140625" style="549"/>
    <col min="4588" max="4588" width="12" style="549" customWidth="1"/>
    <col min="4589" max="4608" width="9.140625" style="549"/>
    <col min="4609" max="4609" width="5.7109375" style="549" customWidth="1"/>
    <col min="4610" max="4610" width="8.7109375" style="549" customWidth="1"/>
    <col min="4611" max="4611" width="40.7109375" style="549" customWidth="1"/>
    <col min="4612" max="4612" width="5.7109375" style="549" customWidth="1"/>
    <col min="4613" max="4613" width="9.7109375" style="549" customWidth="1"/>
    <col min="4614" max="4615" width="11.7109375" style="549" customWidth="1"/>
    <col min="4616" max="4616" width="9.140625" style="549"/>
    <col min="4617" max="4617" width="11.5703125" style="549" bestFit="1" customWidth="1"/>
    <col min="4618" max="4837" width="9.140625" style="549"/>
    <col min="4838" max="4838" width="5.7109375" style="549" customWidth="1"/>
    <col min="4839" max="4839" width="7.42578125" style="549" customWidth="1"/>
    <col min="4840" max="4840" width="40.85546875" style="549" customWidth="1"/>
    <col min="4841" max="4841" width="5.7109375" style="549" customWidth="1"/>
    <col min="4842" max="4842" width="10.140625" style="549" customWidth="1"/>
    <col min="4843" max="4843" width="9.140625" style="549"/>
    <col min="4844" max="4844" width="12" style="549" customWidth="1"/>
    <col min="4845" max="4864" width="9.140625" style="549"/>
    <col min="4865" max="4865" width="5.7109375" style="549" customWidth="1"/>
    <col min="4866" max="4866" width="8.7109375" style="549" customWidth="1"/>
    <col min="4867" max="4867" width="40.7109375" style="549" customWidth="1"/>
    <col min="4868" max="4868" width="5.7109375" style="549" customWidth="1"/>
    <col min="4869" max="4869" width="9.7109375" style="549" customWidth="1"/>
    <col min="4870" max="4871" width="11.7109375" style="549" customWidth="1"/>
    <col min="4872" max="4872" width="9.140625" style="549"/>
    <col min="4873" max="4873" width="11.5703125" style="549" bestFit="1" customWidth="1"/>
    <col min="4874" max="5093" width="9.140625" style="549"/>
    <col min="5094" max="5094" width="5.7109375" style="549" customWidth="1"/>
    <col min="5095" max="5095" width="7.42578125" style="549" customWidth="1"/>
    <col min="5096" max="5096" width="40.85546875" style="549" customWidth="1"/>
    <col min="5097" max="5097" width="5.7109375" style="549" customWidth="1"/>
    <col min="5098" max="5098" width="10.140625" style="549" customWidth="1"/>
    <col min="5099" max="5099" width="9.140625" style="549"/>
    <col min="5100" max="5100" width="12" style="549" customWidth="1"/>
    <col min="5101" max="5120" width="9.140625" style="549"/>
    <col min="5121" max="5121" width="5.7109375" style="549" customWidth="1"/>
    <col min="5122" max="5122" width="8.7109375" style="549" customWidth="1"/>
    <col min="5123" max="5123" width="40.7109375" style="549" customWidth="1"/>
    <col min="5124" max="5124" width="5.7109375" style="549" customWidth="1"/>
    <col min="5125" max="5125" width="9.7109375" style="549" customWidth="1"/>
    <col min="5126" max="5127" width="11.7109375" style="549" customWidth="1"/>
    <col min="5128" max="5128" width="9.140625" style="549"/>
    <col min="5129" max="5129" width="11.5703125" style="549" bestFit="1" customWidth="1"/>
    <col min="5130" max="5349" width="9.140625" style="549"/>
    <col min="5350" max="5350" width="5.7109375" style="549" customWidth="1"/>
    <col min="5351" max="5351" width="7.42578125" style="549" customWidth="1"/>
    <col min="5352" max="5352" width="40.85546875" style="549" customWidth="1"/>
    <col min="5353" max="5353" width="5.7109375" style="549" customWidth="1"/>
    <col min="5354" max="5354" width="10.140625" style="549" customWidth="1"/>
    <col min="5355" max="5355" width="9.140625" style="549"/>
    <col min="5356" max="5356" width="12" style="549" customWidth="1"/>
    <col min="5357" max="5376" width="9.140625" style="549"/>
    <col min="5377" max="5377" width="5.7109375" style="549" customWidth="1"/>
    <col min="5378" max="5378" width="8.7109375" style="549" customWidth="1"/>
    <col min="5379" max="5379" width="40.7109375" style="549" customWidth="1"/>
    <col min="5380" max="5380" width="5.7109375" style="549" customWidth="1"/>
    <col min="5381" max="5381" width="9.7109375" style="549" customWidth="1"/>
    <col min="5382" max="5383" width="11.7109375" style="549" customWidth="1"/>
    <col min="5384" max="5384" width="9.140625" style="549"/>
    <col min="5385" max="5385" width="11.5703125" style="549" bestFit="1" customWidth="1"/>
    <col min="5386" max="5605" width="9.140625" style="549"/>
    <col min="5606" max="5606" width="5.7109375" style="549" customWidth="1"/>
    <col min="5607" max="5607" width="7.42578125" style="549" customWidth="1"/>
    <col min="5608" max="5608" width="40.85546875" style="549" customWidth="1"/>
    <col min="5609" max="5609" width="5.7109375" style="549" customWidth="1"/>
    <col min="5610" max="5610" width="10.140625" style="549" customWidth="1"/>
    <col min="5611" max="5611" width="9.140625" style="549"/>
    <col min="5612" max="5612" width="12" style="549" customWidth="1"/>
    <col min="5613" max="5632" width="9.140625" style="549"/>
    <col min="5633" max="5633" width="5.7109375" style="549" customWidth="1"/>
    <col min="5634" max="5634" width="8.7109375" style="549" customWidth="1"/>
    <col min="5635" max="5635" width="40.7109375" style="549" customWidth="1"/>
    <col min="5636" max="5636" width="5.7109375" style="549" customWidth="1"/>
    <col min="5637" max="5637" width="9.7109375" style="549" customWidth="1"/>
    <col min="5638" max="5639" width="11.7109375" style="549" customWidth="1"/>
    <col min="5640" max="5640" width="9.140625" style="549"/>
    <col min="5641" max="5641" width="11.5703125" style="549" bestFit="1" customWidth="1"/>
    <col min="5642" max="5861" width="9.140625" style="549"/>
    <col min="5862" max="5862" width="5.7109375" style="549" customWidth="1"/>
    <col min="5863" max="5863" width="7.42578125" style="549" customWidth="1"/>
    <col min="5864" max="5864" width="40.85546875" style="549" customWidth="1"/>
    <col min="5865" max="5865" width="5.7109375" style="549" customWidth="1"/>
    <col min="5866" max="5866" width="10.140625" style="549" customWidth="1"/>
    <col min="5867" max="5867" width="9.140625" style="549"/>
    <col min="5868" max="5868" width="12" style="549" customWidth="1"/>
    <col min="5869" max="5888" width="9.140625" style="549"/>
    <col min="5889" max="5889" width="5.7109375" style="549" customWidth="1"/>
    <col min="5890" max="5890" width="8.7109375" style="549" customWidth="1"/>
    <col min="5891" max="5891" width="40.7109375" style="549" customWidth="1"/>
    <col min="5892" max="5892" width="5.7109375" style="549" customWidth="1"/>
    <col min="5893" max="5893" width="9.7109375" style="549" customWidth="1"/>
    <col min="5894" max="5895" width="11.7109375" style="549" customWidth="1"/>
    <col min="5896" max="5896" width="9.140625" style="549"/>
    <col min="5897" max="5897" width="11.5703125" style="549" bestFit="1" customWidth="1"/>
    <col min="5898" max="6117" width="9.140625" style="549"/>
    <col min="6118" max="6118" width="5.7109375" style="549" customWidth="1"/>
    <col min="6119" max="6119" width="7.42578125" style="549" customWidth="1"/>
    <col min="6120" max="6120" width="40.85546875" style="549" customWidth="1"/>
    <col min="6121" max="6121" width="5.7109375" style="549" customWidth="1"/>
    <col min="6122" max="6122" width="10.140625" style="549" customWidth="1"/>
    <col min="6123" max="6123" width="9.140625" style="549"/>
    <col min="6124" max="6124" width="12" style="549" customWidth="1"/>
    <col min="6125" max="6144" width="9.140625" style="549"/>
    <col min="6145" max="6145" width="5.7109375" style="549" customWidth="1"/>
    <col min="6146" max="6146" width="8.7109375" style="549" customWidth="1"/>
    <col min="6147" max="6147" width="40.7109375" style="549" customWidth="1"/>
    <col min="6148" max="6148" width="5.7109375" style="549" customWidth="1"/>
    <col min="6149" max="6149" width="9.7109375" style="549" customWidth="1"/>
    <col min="6150" max="6151" width="11.7109375" style="549" customWidth="1"/>
    <col min="6152" max="6152" width="9.140625" style="549"/>
    <col min="6153" max="6153" width="11.5703125" style="549" bestFit="1" customWidth="1"/>
    <col min="6154" max="6373" width="9.140625" style="549"/>
    <col min="6374" max="6374" width="5.7109375" style="549" customWidth="1"/>
    <col min="6375" max="6375" width="7.42578125" style="549" customWidth="1"/>
    <col min="6376" max="6376" width="40.85546875" style="549" customWidth="1"/>
    <col min="6377" max="6377" width="5.7109375" style="549" customWidth="1"/>
    <col min="6378" max="6378" width="10.140625" style="549" customWidth="1"/>
    <col min="6379" max="6379" width="9.140625" style="549"/>
    <col min="6380" max="6380" width="12" style="549" customWidth="1"/>
    <col min="6381" max="6400" width="9.140625" style="549"/>
    <col min="6401" max="6401" width="5.7109375" style="549" customWidth="1"/>
    <col min="6402" max="6402" width="8.7109375" style="549" customWidth="1"/>
    <col min="6403" max="6403" width="40.7109375" style="549" customWidth="1"/>
    <col min="6404" max="6404" width="5.7109375" style="549" customWidth="1"/>
    <col min="6405" max="6405" width="9.7109375" style="549" customWidth="1"/>
    <col min="6406" max="6407" width="11.7109375" style="549" customWidth="1"/>
    <col min="6408" max="6408" width="9.140625" style="549"/>
    <col min="6409" max="6409" width="11.5703125" style="549" bestFit="1" customWidth="1"/>
    <col min="6410" max="6629" width="9.140625" style="549"/>
    <col min="6630" max="6630" width="5.7109375" style="549" customWidth="1"/>
    <col min="6631" max="6631" width="7.42578125" style="549" customWidth="1"/>
    <col min="6632" max="6632" width="40.85546875" style="549" customWidth="1"/>
    <col min="6633" max="6633" width="5.7109375" style="549" customWidth="1"/>
    <col min="6634" max="6634" width="10.140625" style="549" customWidth="1"/>
    <col min="6635" max="6635" width="9.140625" style="549"/>
    <col min="6636" max="6636" width="12" style="549" customWidth="1"/>
    <col min="6637" max="6656" width="9.140625" style="549"/>
    <col min="6657" max="6657" width="5.7109375" style="549" customWidth="1"/>
    <col min="6658" max="6658" width="8.7109375" style="549" customWidth="1"/>
    <col min="6659" max="6659" width="40.7109375" style="549" customWidth="1"/>
    <col min="6660" max="6660" width="5.7109375" style="549" customWidth="1"/>
    <col min="6661" max="6661" width="9.7109375" style="549" customWidth="1"/>
    <col min="6662" max="6663" width="11.7109375" style="549" customWidth="1"/>
    <col min="6664" max="6664" width="9.140625" style="549"/>
    <col min="6665" max="6665" width="11.5703125" style="549" bestFit="1" customWidth="1"/>
    <col min="6666" max="6885" width="9.140625" style="549"/>
    <col min="6886" max="6886" width="5.7109375" style="549" customWidth="1"/>
    <col min="6887" max="6887" width="7.42578125" style="549" customWidth="1"/>
    <col min="6888" max="6888" width="40.85546875" style="549" customWidth="1"/>
    <col min="6889" max="6889" width="5.7109375" style="549" customWidth="1"/>
    <col min="6890" max="6890" width="10.140625" style="549" customWidth="1"/>
    <col min="6891" max="6891" width="9.140625" style="549"/>
    <col min="6892" max="6892" width="12" style="549" customWidth="1"/>
    <col min="6893" max="6912" width="9.140625" style="549"/>
    <col min="6913" max="6913" width="5.7109375" style="549" customWidth="1"/>
    <col min="6914" max="6914" width="8.7109375" style="549" customWidth="1"/>
    <col min="6915" max="6915" width="40.7109375" style="549" customWidth="1"/>
    <col min="6916" max="6916" width="5.7109375" style="549" customWidth="1"/>
    <col min="6917" max="6917" width="9.7109375" style="549" customWidth="1"/>
    <col min="6918" max="6919" width="11.7109375" style="549" customWidth="1"/>
    <col min="6920" max="6920" width="9.140625" style="549"/>
    <col min="6921" max="6921" width="11.5703125" style="549" bestFit="1" customWidth="1"/>
    <col min="6922" max="7141" width="9.140625" style="549"/>
    <col min="7142" max="7142" width="5.7109375" style="549" customWidth="1"/>
    <col min="7143" max="7143" width="7.42578125" style="549" customWidth="1"/>
    <col min="7144" max="7144" width="40.85546875" style="549" customWidth="1"/>
    <col min="7145" max="7145" width="5.7109375" style="549" customWidth="1"/>
    <col min="7146" max="7146" width="10.140625" style="549" customWidth="1"/>
    <col min="7147" max="7147" width="9.140625" style="549"/>
    <col min="7148" max="7148" width="12" style="549" customWidth="1"/>
    <col min="7149" max="7168" width="9.140625" style="549"/>
    <col min="7169" max="7169" width="5.7109375" style="549" customWidth="1"/>
    <col min="7170" max="7170" width="8.7109375" style="549" customWidth="1"/>
    <col min="7171" max="7171" width="40.7109375" style="549" customWidth="1"/>
    <col min="7172" max="7172" width="5.7109375" style="549" customWidth="1"/>
    <col min="7173" max="7173" width="9.7109375" style="549" customWidth="1"/>
    <col min="7174" max="7175" width="11.7109375" style="549" customWidth="1"/>
    <col min="7176" max="7176" width="9.140625" style="549"/>
    <col min="7177" max="7177" width="11.5703125" style="549" bestFit="1" customWidth="1"/>
    <col min="7178" max="7397" width="9.140625" style="549"/>
    <col min="7398" max="7398" width="5.7109375" style="549" customWidth="1"/>
    <col min="7399" max="7399" width="7.42578125" style="549" customWidth="1"/>
    <col min="7400" max="7400" width="40.85546875" style="549" customWidth="1"/>
    <col min="7401" max="7401" width="5.7109375" style="549" customWidth="1"/>
    <col min="7402" max="7402" width="10.140625" style="549" customWidth="1"/>
    <col min="7403" max="7403" width="9.140625" style="549"/>
    <col min="7404" max="7404" width="12" style="549" customWidth="1"/>
    <col min="7405" max="7424" width="9.140625" style="549"/>
    <col min="7425" max="7425" width="5.7109375" style="549" customWidth="1"/>
    <col min="7426" max="7426" width="8.7109375" style="549" customWidth="1"/>
    <col min="7427" max="7427" width="40.7109375" style="549" customWidth="1"/>
    <col min="7428" max="7428" width="5.7109375" style="549" customWidth="1"/>
    <col min="7429" max="7429" width="9.7109375" style="549" customWidth="1"/>
    <col min="7430" max="7431" width="11.7109375" style="549" customWidth="1"/>
    <col min="7432" max="7432" width="9.140625" style="549"/>
    <col min="7433" max="7433" width="11.5703125" style="549" bestFit="1" customWidth="1"/>
    <col min="7434" max="7653" width="9.140625" style="549"/>
    <col min="7654" max="7654" width="5.7109375" style="549" customWidth="1"/>
    <col min="7655" max="7655" width="7.42578125" style="549" customWidth="1"/>
    <col min="7656" max="7656" width="40.85546875" style="549" customWidth="1"/>
    <col min="7657" max="7657" width="5.7109375" style="549" customWidth="1"/>
    <col min="7658" max="7658" width="10.140625" style="549" customWidth="1"/>
    <col min="7659" max="7659" width="9.140625" style="549"/>
    <col min="7660" max="7660" width="12" style="549" customWidth="1"/>
    <col min="7661" max="7680" width="9.140625" style="549"/>
    <col min="7681" max="7681" width="5.7109375" style="549" customWidth="1"/>
    <col min="7682" max="7682" width="8.7109375" style="549" customWidth="1"/>
    <col min="7683" max="7683" width="40.7109375" style="549" customWidth="1"/>
    <col min="7684" max="7684" width="5.7109375" style="549" customWidth="1"/>
    <col min="7685" max="7685" width="9.7109375" style="549" customWidth="1"/>
    <col min="7686" max="7687" width="11.7109375" style="549" customWidth="1"/>
    <col min="7688" max="7688" width="9.140625" style="549"/>
    <col min="7689" max="7689" width="11.5703125" style="549" bestFit="1" customWidth="1"/>
    <col min="7690" max="7909" width="9.140625" style="549"/>
    <col min="7910" max="7910" width="5.7109375" style="549" customWidth="1"/>
    <col min="7911" max="7911" width="7.42578125" style="549" customWidth="1"/>
    <col min="7912" max="7912" width="40.85546875" style="549" customWidth="1"/>
    <col min="7913" max="7913" width="5.7109375" style="549" customWidth="1"/>
    <col min="7914" max="7914" width="10.140625" style="549" customWidth="1"/>
    <col min="7915" max="7915" width="9.140625" style="549"/>
    <col min="7916" max="7916" width="12" style="549" customWidth="1"/>
    <col min="7917" max="7936" width="9.140625" style="549"/>
    <col min="7937" max="7937" width="5.7109375" style="549" customWidth="1"/>
    <col min="7938" max="7938" width="8.7109375" style="549" customWidth="1"/>
    <col min="7939" max="7939" width="40.7109375" style="549" customWidth="1"/>
    <col min="7940" max="7940" width="5.7109375" style="549" customWidth="1"/>
    <col min="7941" max="7941" width="9.7109375" style="549" customWidth="1"/>
    <col min="7942" max="7943" width="11.7109375" style="549" customWidth="1"/>
    <col min="7944" max="7944" width="9.140625" style="549"/>
    <col min="7945" max="7945" width="11.5703125" style="549" bestFit="1" customWidth="1"/>
    <col min="7946" max="8165" width="9.140625" style="549"/>
    <col min="8166" max="8166" width="5.7109375" style="549" customWidth="1"/>
    <col min="8167" max="8167" width="7.42578125" style="549" customWidth="1"/>
    <col min="8168" max="8168" width="40.85546875" style="549" customWidth="1"/>
    <col min="8169" max="8169" width="5.7109375" style="549" customWidth="1"/>
    <col min="8170" max="8170" width="10.140625" style="549" customWidth="1"/>
    <col min="8171" max="8171" width="9.140625" style="549"/>
    <col min="8172" max="8172" width="12" style="549" customWidth="1"/>
    <col min="8173" max="8192" width="9.140625" style="549"/>
    <col min="8193" max="8193" width="5.7109375" style="549" customWidth="1"/>
    <col min="8194" max="8194" width="8.7109375" style="549" customWidth="1"/>
    <col min="8195" max="8195" width="40.7109375" style="549" customWidth="1"/>
    <col min="8196" max="8196" width="5.7109375" style="549" customWidth="1"/>
    <col min="8197" max="8197" width="9.7109375" style="549" customWidth="1"/>
    <col min="8198" max="8199" width="11.7109375" style="549" customWidth="1"/>
    <col min="8200" max="8200" width="9.140625" style="549"/>
    <col min="8201" max="8201" width="11.5703125" style="549" bestFit="1" customWidth="1"/>
    <col min="8202" max="8421" width="9.140625" style="549"/>
    <col min="8422" max="8422" width="5.7109375" style="549" customWidth="1"/>
    <col min="8423" max="8423" width="7.42578125" style="549" customWidth="1"/>
    <col min="8424" max="8424" width="40.85546875" style="549" customWidth="1"/>
    <col min="8425" max="8425" width="5.7109375" style="549" customWidth="1"/>
    <col min="8426" max="8426" width="10.140625" style="549" customWidth="1"/>
    <col min="8427" max="8427" width="9.140625" style="549"/>
    <col min="8428" max="8428" width="12" style="549" customWidth="1"/>
    <col min="8429" max="8448" width="9.140625" style="549"/>
    <col min="8449" max="8449" width="5.7109375" style="549" customWidth="1"/>
    <col min="8450" max="8450" width="8.7109375" style="549" customWidth="1"/>
    <col min="8451" max="8451" width="40.7109375" style="549" customWidth="1"/>
    <col min="8452" max="8452" width="5.7109375" style="549" customWidth="1"/>
    <col min="8453" max="8453" width="9.7109375" style="549" customWidth="1"/>
    <col min="8454" max="8455" width="11.7109375" style="549" customWidth="1"/>
    <col min="8456" max="8456" width="9.140625" style="549"/>
    <col min="8457" max="8457" width="11.5703125" style="549" bestFit="1" customWidth="1"/>
    <col min="8458" max="8677" width="9.140625" style="549"/>
    <col min="8678" max="8678" width="5.7109375" style="549" customWidth="1"/>
    <col min="8679" max="8679" width="7.42578125" style="549" customWidth="1"/>
    <col min="8680" max="8680" width="40.85546875" style="549" customWidth="1"/>
    <col min="8681" max="8681" width="5.7109375" style="549" customWidth="1"/>
    <col min="8682" max="8682" width="10.140625" style="549" customWidth="1"/>
    <col min="8683" max="8683" width="9.140625" style="549"/>
    <col min="8684" max="8684" width="12" style="549" customWidth="1"/>
    <col min="8685" max="8704" width="9.140625" style="549"/>
    <col min="8705" max="8705" width="5.7109375" style="549" customWidth="1"/>
    <col min="8706" max="8706" width="8.7109375" style="549" customWidth="1"/>
    <col min="8707" max="8707" width="40.7109375" style="549" customWidth="1"/>
    <col min="8708" max="8708" width="5.7109375" style="549" customWidth="1"/>
    <col min="8709" max="8709" width="9.7109375" style="549" customWidth="1"/>
    <col min="8710" max="8711" width="11.7109375" style="549" customWidth="1"/>
    <col min="8712" max="8712" width="9.140625" style="549"/>
    <col min="8713" max="8713" width="11.5703125" style="549" bestFit="1" customWidth="1"/>
    <col min="8714" max="8933" width="9.140625" style="549"/>
    <col min="8934" max="8934" width="5.7109375" style="549" customWidth="1"/>
    <col min="8935" max="8935" width="7.42578125" style="549" customWidth="1"/>
    <col min="8936" max="8936" width="40.85546875" style="549" customWidth="1"/>
    <col min="8937" max="8937" width="5.7109375" style="549" customWidth="1"/>
    <col min="8938" max="8938" width="10.140625" style="549" customWidth="1"/>
    <col min="8939" max="8939" width="9.140625" style="549"/>
    <col min="8940" max="8940" width="12" style="549" customWidth="1"/>
    <col min="8941" max="8960" width="9.140625" style="549"/>
    <col min="8961" max="8961" width="5.7109375" style="549" customWidth="1"/>
    <col min="8962" max="8962" width="8.7109375" style="549" customWidth="1"/>
    <col min="8963" max="8963" width="40.7109375" style="549" customWidth="1"/>
    <col min="8964" max="8964" width="5.7109375" style="549" customWidth="1"/>
    <col min="8965" max="8965" width="9.7109375" style="549" customWidth="1"/>
    <col min="8966" max="8967" width="11.7109375" style="549" customWidth="1"/>
    <col min="8968" max="8968" width="9.140625" style="549"/>
    <col min="8969" max="8969" width="11.5703125" style="549" bestFit="1" customWidth="1"/>
    <col min="8970" max="9189" width="9.140625" style="549"/>
    <col min="9190" max="9190" width="5.7109375" style="549" customWidth="1"/>
    <col min="9191" max="9191" width="7.42578125" style="549" customWidth="1"/>
    <col min="9192" max="9192" width="40.85546875" style="549" customWidth="1"/>
    <col min="9193" max="9193" width="5.7109375" style="549" customWidth="1"/>
    <col min="9194" max="9194" width="10.140625" style="549" customWidth="1"/>
    <col min="9195" max="9195" width="9.140625" style="549"/>
    <col min="9196" max="9196" width="12" style="549" customWidth="1"/>
    <col min="9197" max="9216" width="9.140625" style="549"/>
    <col min="9217" max="9217" width="5.7109375" style="549" customWidth="1"/>
    <col min="9218" max="9218" width="8.7109375" style="549" customWidth="1"/>
    <col min="9219" max="9219" width="40.7109375" style="549" customWidth="1"/>
    <col min="9220" max="9220" width="5.7109375" style="549" customWidth="1"/>
    <col min="9221" max="9221" width="9.7109375" style="549" customWidth="1"/>
    <col min="9222" max="9223" width="11.7109375" style="549" customWidth="1"/>
    <col min="9224" max="9224" width="9.140625" style="549"/>
    <col min="9225" max="9225" width="11.5703125" style="549" bestFit="1" customWidth="1"/>
    <col min="9226" max="9445" width="9.140625" style="549"/>
    <col min="9446" max="9446" width="5.7109375" style="549" customWidth="1"/>
    <col min="9447" max="9447" width="7.42578125" style="549" customWidth="1"/>
    <col min="9448" max="9448" width="40.85546875" style="549" customWidth="1"/>
    <col min="9449" max="9449" width="5.7109375" style="549" customWidth="1"/>
    <col min="9450" max="9450" width="10.140625" style="549" customWidth="1"/>
    <col min="9451" max="9451" width="9.140625" style="549"/>
    <col min="9452" max="9452" width="12" style="549" customWidth="1"/>
    <col min="9453" max="9472" width="9.140625" style="549"/>
    <col min="9473" max="9473" width="5.7109375" style="549" customWidth="1"/>
    <col min="9474" max="9474" width="8.7109375" style="549" customWidth="1"/>
    <col min="9475" max="9475" width="40.7109375" style="549" customWidth="1"/>
    <col min="9476" max="9476" width="5.7109375" style="549" customWidth="1"/>
    <col min="9477" max="9477" width="9.7109375" style="549" customWidth="1"/>
    <col min="9478" max="9479" width="11.7109375" style="549" customWidth="1"/>
    <col min="9480" max="9480" width="9.140625" style="549"/>
    <col min="9481" max="9481" width="11.5703125" style="549" bestFit="1" customWidth="1"/>
    <col min="9482" max="9701" width="9.140625" style="549"/>
    <col min="9702" max="9702" width="5.7109375" style="549" customWidth="1"/>
    <col min="9703" max="9703" width="7.42578125" style="549" customWidth="1"/>
    <col min="9704" max="9704" width="40.85546875" style="549" customWidth="1"/>
    <col min="9705" max="9705" width="5.7109375" style="549" customWidth="1"/>
    <col min="9706" max="9706" width="10.140625" style="549" customWidth="1"/>
    <col min="9707" max="9707" width="9.140625" style="549"/>
    <col min="9708" max="9708" width="12" style="549" customWidth="1"/>
    <col min="9709" max="9728" width="9.140625" style="549"/>
    <col min="9729" max="9729" width="5.7109375" style="549" customWidth="1"/>
    <col min="9730" max="9730" width="8.7109375" style="549" customWidth="1"/>
    <col min="9731" max="9731" width="40.7109375" style="549" customWidth="1"/>
    <col min="9732" max="9732" width="5.7109375" style="549" customWidth="1"/>
    <col min="9733" max="9733" width="9.7109375" style="549" customWidth="1"/>
    <col min="9734" max="9735" width="11.7109375" style="549" customWidth="1"/>
    <col min="9736" max="9736" width="9.140625" style="549"/>
    <col min="9737" max="9737" width="11.5703125" style="549" bestFit="1" customWidth="1"/>
    <col min="9738" max="9957" width="9.140625" style="549"/>
    <col min="9958" max="9958" width="5.7109375" style="549" customWidth="1"/>
    <col min="9959" max="9959" width="7.42578125" style="549" customWidth="1"/>
    <col min="9960" max="9960" width="40.85546875" style="549" customWidth="1"/>
    <col min="9961" max="9961" width="5.7109375" style="549" customWidth="1"/>
    <col min="9962" max="9962" width="10.140625" style="549" customWidth="1"/>
    <col min="9963" max="9963" width="9.140625" style="549"/>
    <col min="9964" max="9964" width="12" style="549" customWidth="1"/>
    <col min="9965" max="9984" width="9.140625" style="549"/>
    <col min="9985" max="9985" width="5.7109375" style="549" customWidth="1"/>
    <col min="9986" max="9986" width="8.7109375" style="549" customWidth="1"/>
    <col min="9987" max="9987" width="40.7109375" style="549" customWidth="1"/>
    <col min="9988" max="9988" width="5.7109375" style="549" customWidth="1"/>
    <col min="9989" max="9989" width="9.7109375" style="549" customWidth="1"/>
    <col min="9990" max="9991" width="11.7109375" style="549" customWidth="1"/>
    <col min="9992" max="9992" width="9.140625" style="549"/>
    <col min="9993" max="9993" width="11.5703125" style="549" bestFit="1" customWidth="1"/>
    <col min="9994" max="10213" width="9.140625" style="549"/>
    <col min="10214" max="10214" width="5.7109375" style="549" customWidth="1"/>
    <col min="10215" max="10215" width="7.42578125" style="549" customWidth="1"/>
    <col min="10216" max="10216" width="40.85546875" style="549" customWidth="1"/>
    <col min="10217" max="10217" width="5.7109375" style="549" customWidth="1"/>
    <col min="10218" max="10218" width="10.140625" style="549" customWidth="1"/>
    <col min="10219" max="10219" width="9.140625" style="549"/>
    <col min="10220" max="10220" width="12" style="549" customWidth="1"/>
    <col min="10221" max="10240" width="9.140625" style="549"/>
    <col min="10241" max="10241" width="5.7109375" style="549" customWidth="1"/>
    <col min="10242" max="10242" width="8.7109375" style="549" customWidth="1"/>
    <col min="10243" max="10243" width="40.7109375" style="549" customWidth="1"/>
    <col min="10244" max="10244" width="5.7109375" style="549" customWidth="1"/>
    <col min="10245" max="10245" width="9.7109375" style="549" customWidth="1"/>
    <col min="10246" max="10247" width="11.7109375" style="549" customWidth="1"/>
    <col min="10248" max="10248" width="9.140625" style="549"/>
    <col min="10249" max="10249" width="11.5703125" style="549" bestFit="1" customWidth="1"/>
    <col min="10250" max="10469" width="9.140625" style="549"/>
    <col min="10470" max="10470" width="5.7109375" style="549" customWidth="1"/>
    <col min="10471" max="10471" width="7.42578125" style="549" customWidth="1"/>
    <col min="10472" max="10472" width="40.85546875" style="549" customWidth="1"/>
    <col min="10473" max="10473" width="5.7109375" style="549" customWidth="1"/>
    <col min="10474" max="10474" width="10.140625" style="549" customWidth="1"/>
    <col min="10475" max="10475" width="9.140625" style="549"/>
    <col min="10476" max="10476" width="12" style="549" customWidth="1"/>
    <col min="10477" max="10496" width="9.140625" style="549"/>
    <col min="10497" max="10497" width="5.7109375" style="549" customWidth="1"/>
    <col min="10498" max="10498" width="8.7109375" style="549" customWidth="1"/>
    <col min="10499" max="10499" width="40.7109375" style="549" customWidth="1"/>
    <col min="10500" max="10500" width="5.7109375" style="549" customWidth="1"/>
    <col min="10501" max="10501" width="9.7109375" style="549" customWidth="1"/>
    <col min="10502" max="10503" width="11.7109375" style="549" customWidth="1"/>
    <col min="10504" max="10504" width="9.140625" style="549"/>
    <col min="10505" max="10505" width="11.5703125" style="549" bestFit="1" customWidth="1"/>
    <col min="10506" max="10725" width="9.140625" style="549"/>
    <col min="10726" max="10726" width="5.7109375" style="549" customWidth="1"/>
    <col min="10727" max="10727" width="7.42578125" style="549" customWidth="1"/>
    <col min="10728" max="10728" width="40.85546875" style="549" customWidth="1"/>
    <col min="10729" max="10729" width="5.7109375" style="549" customWidth="1"/>
    <col min="10730" max="10730" width="10.140625" style="549" customWidth="1"/>
    <col min="10731" max="10731" width="9.140625" style="549"/>
    <col min="10732" max="10732" width="12" style="549" customWidth="1"/>
    <col min="10733" max="10752" width="9.140625" style="549"/>
    <col min="10753" max="10753" width="5.7109375" style="549" customWidth="1"/>
    <col min="10754" max="10754" width="8.7109375" style="549" customWidth="1"/>
    <col min="10755" max="10755" width="40.7109375" style="549" customWidth="1"/>
    <col min="10756" max="10756" width="5.7109375" style="549" customWidth="1"/>
    <col min="10757" max="10757" width="9.7109375" style="549" customWidth="1"/>
    <col min="10758" max="10759" width="11.7109375" style="549" customWidth="1"/>
    <col min="10760" max="10760" width="9.140625" style="549"/>
    <col min="10761" max="10761" width="11.5703125" style="549" bestFit="1" customWidth="1"/>
    <col min="10762" max="10981" width="9.140625" style="549"/>
    <col min="10982" max="10982" width="5.7109375" style="549" customWidth="1"/>
    <col min="10983" max="10983" width="7.42578125" style="549" customWidth="1"/>
    <col min="10984" max="10984" width="40.85546875" style="549" customWidth="1"/>
    <col min="10985" max="10985" width="5.7109375" style="549" customWidth="1"/>
    <col min="10986" max="10986" width="10.140625" style="549" customWidth="1"/>
    <col min="10987" max="10987" width="9.140625" style="549"/>
    <col min="10988" max="10988" width="12" style="549" customWidth="1"/>
    <col min="10989" max="11008" width="9.140625" style="549"/>
    <col min="11009" max="11009" width="5.7109375" style="549" customWidth="1"/>
    <col min="11010" max="11010" width="8.7109375" style="549" customWidth="1"/>
    <col min="11011" max="11011" width="40.7109375" style="549" customWidth="1"/>
    <col min="11012" max="11012" width="5.7109375" style="549" customWidth="1"/>
    <col min="11013" max="11013" width="9.7109375" style="549" customWidth="1"/>
    <col min="11014" max="11015" width="11.7109375" style="549" customWidth="1"/>
    <col min="11016" max="11016" width="9.140625" style="549"/>
    <col min="11017" max="11017" width="11.5703125" style="549" bestFit="1" customWidth="1"/>
    <col min="11018" max="11237" width="9.140625" style="549"/>
    <col min="11238" max="11238" width="5.7109375" style="549" customWidth="1"/>
    <col min="11239" max="11239" width="7.42578125" style="549" customWidth="1"/>
    <col min="11240" max="11240" width="40.85546875" style="549" customWidth="1"/>
    <col min="11241" max="11241" width="5.7109375" style="549" customWidth="1"/>
    <col min="11242" max="11242" width="10.140625" style="549" customWidth="1"/>
    <col min="11243" max="11243" width="9.140625" style="549"/>
    <col min="11244" max="11244" width="12" style="549" customWidth="1"/>
    <col min="11245" max="11264" width="9.140625" style="549"/>
    <col min="11265" max="11265" width="5.7109375" style="549" customWidth="1"/>
    <col min="11266" max="11266" width="8.7109375" style="549" customWidth="1"/>
    <col min="11267" max="11267" width="40.7109375" style="549" customWidth="1"/>
    <col min="11268" max="11268" width="5.7109375" style="549" customWidth="1"/>
    <col min="11269" max="11269" width="9.7109375" style="549" customWidth="1"/>
    <col min="11270" max="11271" width="11.7109375" style="549" customWidth="1"/>
    <col min="11272" max="11272" width="9.140625" style="549"/>
    <col min="11273" max="11273" width="11.5703125" style="549" bestFit="1" customWidth="1"/>
    <col min="11274" max="11493" width="9.140625" style="549"/>
    <col min="11494" max="11494" width="5.7109375" style="549" customWidth="1"/>
    <col min="11495" max="11495" width="7.42578125" style="549" customWidth="1"/>
    <col min="11496" max="11496" width="40.85546875" style="549" customWidth="1"/>
    <col min="11497" max="11497" width="5.7109375" style="549" customWidth="1"/>
    <col min="11498" max="11498" width="10.140625" style="549" customWidth="1"/>
    <col min="11499" max="11499" width="9.140625" style="549"/>
    <col min="11500" max="11500" width="12" style="549" customWidth="1"/>
    <col min="11501" max="11520" width="9.140625" style="549"/>
    <col min="11521" max="11521" width="5.7109375" style="549" customWidth="1"/>
    <col min="11522" max="11522" width="8.7109375" style="549" customWidth="1"/>
    <col min="11523" max="11523" width="40.7109375" style="549" customWidth="1"/>
    <col min="11524" max="11524" width="5.7109375" style="549" customWidth="1"/>
    <col min="11525" max="11525" width="9.7109375" style="549" customWidth="1"/>
    <col min="11526" max="11527" width="11.7109375" style="549" customWidth="1"/>
    <col min="11528" max="11528" width="9.140625" style="549"/>
    <col min="11529" max="11529" width="11.5703125" style="549" bestFit="1" customWidth="1"/>
    <col min="11530" max="11749" width="9.140625" style="549"/>
    <col min="11750" max="11750" width="5.7109375" style="549" customWidth="1"/>
    <col min="11751" max="11751" width="7.42578125" style="549" customWidth="1"/>
    <col min="11752" max="11752" width="40.85546875" style="549" customWidth="1"/>
    <col min="11753" max="11753" width="5.7109375" style="549" customWidth="1"/>
    <col min="11754" max="11754" width="10.140625" style="549" customWidth="1"/>
    <col min="11755" max="11755" width="9.140625" style="549"/>
    <col min="11756" max="11756" width="12" style="549" customWidth="1"/>
    <col min="11757" max="11776" width="9.140625" style="549"/>
    <col min="11777" max="11777" width="5.7109375" style="549" customWidth="1"/>
    <col min="11778" max="11778" width="8.7109375" style="549" customWidth="1"/>
    <col min="11779" max="11779" width="40.7109375" style="549" customWidth="1"/>
    <col min="11780" max="11780" width="5.7109375" style="549" customWidth="1"/>
    <col min="11781" max="11781" width="9.7109375" style="549" customWidth="1"/>
    <col min="11782" max="11783" width="11.7109375" style="549" customWidth="1"/>
    <col min="11784" max="11784" width="9.140625" style="549"/>
    <col min="11785" max="11785" width="11.5703125" style="549" bestFit="1" customWidth="1"/>
    <col min="11786" max="12005" width="9.140625" style="549"/>
    <col min="12006" max="12006" width="5.7109375" style="549" customWidth="1"/>
    <col min="12007" max="12007" width="7.42578125" style="549" customWidth="1"/>
    <col min="12008" max="12008" width="40.85546875" style="549" customWidth="1"/>
    <col min="12009" max="12009" width="5.7109375" style="549" customWidth="1"/>
    <col min="12010" max="12010" width="10.140625" style="549" customWidth="1"/>
    <col min="12011" max="12011" width="9.140625" style="549"/>
    <col min="12012" max="12012" width="12" style="549" customWidth="1"/>
    <col min="12013" max="12032" width="9.140625" style="549"/>
    <col min="12033" max="12033" width="5.7109375" style="549" customWidth="1"/>
    <col min="12034" max="12034" width="8.7109375" style="549" customWidth="1"/>
    <col min="12035" max="12035" width="40.7109375" style="549" customWidth="1"/>
    <col min="12036" max="12036" width="5.7109375" style="549" customWidth="1"/>
    <col min="12037" max="12037" width="9.7109375" style="549" customWidth="1"/>
    <col min="12038" max="12039" width="11.7109375" style="549" customWidth="1"/>
    <col min="12040" max="12040" width="9.140625" style="549"/>
    <col min="12041" max="12041" width="11.5703125" style="549" bestFit="1" customWidth="1"/>
    <col min="12042" max="12261" width="9.140625" style="549"/>
    <col min="12262" max="12262" width="5.7109375" style="549" customWidth="1"/>
    <col min="12263" max="12263" width="7.42578125" style="549" customWidth="1"/>
    <col min="12264" max="12264" width="40.85546875" style="549" customWidth="1"/>
    <col min="12265" max="12265" width="5.7109375" style="549" customWidth="1"/>
    <col min="12266" max="12266" width="10.140625" style="549" customWidth="1"/>
    <col min="12267" max="12267" width="9.140625" style="549"/>
    <col min="12268" max="12268" width="12" style="549" customWidth="1"/>
    <col min="12269" max="12288" width="9.140625" style="549"/>
    <col min="12289" max="12289" width="5.7109375" style="549" customWidth="1"/>
    <col min="12290" max="12290" width="8.7109375" style="549" customWidth="1"/>
    <col min="12291" max="12291" width="40.7109375" style="549" customWidth="1"/>
    <col min="12292" max="12292" width="5.7109375" style="549" customWidth="1"/>
    <col min="12293" max="12293" width="9.7109375" style="549" customWidth="1"/>
    <col min="12294" max="12295" width="11.7109375" style="549" customWidth="1"/>
    <col min="12296" max="12296" width="9.140625" style="549"/>
    <col min="12297" max="12297" width="11.5703125" style="549" bestFit="1" customWidth="1"/>
    <col min="12298" max="12517" width="9.140625" style="549"/>
    <col min="12518" max="12518" width="5.7109375" style="549" customWidth="1"/>
    <col min="12519" max="12519" width="7.42578125" style="549" customWidth="1"/>
    <col min="12520" max="12520" width="40.85546875" style="549" customWidth="1"/>
    <col min="12521" max="12521" width="5.7109375" style="549" customWidth="1"/>
    <col min="12522" max="12522" width="10.140625" style="549" customWidth="1"/>
    <col min="12523" max="12523" width="9.140625" style="549"/>
    <col min="12524" max="12524" width="12" style="549" customWidth="1"/>
    <col min="12525" max="12544" width="9.140625" style="549"/>
    <col min="12545" max="12545" width="5.7109375" style="549" customWidth="1"/>
    <col min="12546" max="12546" width="8.7109375" style="549" customWidth="1"/>
    <col min="12547" max="12547" width="40.7109375" style="549" customWidth="1"/>
    <col min="12548" max="12548" width="5.7109375" style="549" customWidth="1"/>
    <col min="12549" max="12549" width="9.7109375" style="549" customWidth="1"/>
    <col min="12550" max="12551" width="11.7109375" style="549" customWidth="1"/>
    <col min="12552" max="12552" width="9.140625" style="549"/>
    <col min="12553" max="12553" width="11.5703125" style="549" bestFit="1" customWidth="1"/>
    <col min="12554" max="12773" width="9.140625" style="549"/>
    <col min="12774" max="12774" width="5.7109375" style="549" customWidth="1"/>
    <col min="12775" max="12775" width="7.42578125" style="549" customWidth="1"/>
    <col min="12776" max="12776" width="40.85546875" style="549" customWidth="1"/>
    <col min="12777" max="12777" width="5.7109375" style="549" customWidth="1"/>
    <col min="12778" max="12778" width="10.140625" style="549" customWidth="1"/>
    <col min="12779" max="12779" width="9.140625" style="549"/>
    <col min="12780" max="12780" width="12" style="549" customWidth="1"/>
    <col min="12781" max="12800" width="9.140625" style="549"/>
    <col min="12801" max="12801" width="5.7109375" style="549" customWidth="1"/>
    <col min="12802" max="12802" width="8.7109375" style="549" customWidth="1"/>
    <col min="12803" max="12803" width="40.7109375" style="549" customWidth="1"/>
    <col min="12804" max="12804" width="5.7109375" style="549" customWidth="1"/>
    <col min="12805" max="12805" width="9.7109375" style="549" customWidth="1"/>
    <col min="12806" max="12807" width="11.7109375" style="549" customWidth="1"/>
    <col min="12808" max="12808" width="9.140625" style="549"/>
    <col min="12809" max="12809" width="11.5703125" style="549" bestFit="1" customWidth="1"/>
    <col min="12810" max="13029" width="9.140625" style="549"/>
    <col min="13030" max="13030" width="5.7109375" style="549" customWidth="1"/>
    <col min="13031" max="13031" width="7.42578125" style="549" customWidth="1"/>
    <col min="13032" max="13032" width="40.85546875" style="549" customWidth="1"/>
    <col min="13033" max="13033" width="5.7109375" style="549" customWidth="1"/>
    <col min="13034" max="13034" width="10.140625" style="549" customWidth="1"/>
    <col min="13035" max="13035" width="9.140625" style="549"/>
    <col min="13036" max="13036" width="12" style="549" customWidth="1"/>
    <col min="13037" max="13056" width="9.140625" style="549"/>
    <col min="13057" max="13057" width="5.7109375" style="549" customWidth="1"/>
    <col min="13058" max="13058" width="8.7109375" style="549" customWidth="1"/>
    <col min="13059" max="13059" width="40.7109375" style="549" customWidth="1"/>
    <col min="13060" max="13060" width="5.7109375" style="549" customWidth="1"/>
    <col min="13061" max="13061" width="9.7109375" style="549" customWidth="1"/>
    <col min="13062" max="13063" width="11.7109375" style="549" customWidth="1"/>
    <col min="13064" max="13064" width="9.140625" style="549"/>
    <col min="13065" max="13065" width="11.5703125" style="549" bestFit="1" customWidth="1"/>
    <col min="13066" max="13285" width="9.140625" style="549"/>
    <col min="13286" max="13286" width="5.7109375" style="549" customWidth="1"/>
    <col min="13287" max="13287" width="7.42578125" style="549" customWidth="1"/>
    <col min="13288" max="13288" width="40.85546875" style="549" customWidth="1"/>
    <col min="13289" max="13289" width="5.7109375" style="549" customWidth="1"/>
    <col min="13290" max="13290" width="10.140625" style="549" customWidth="1"/>
    <col min="13291" max="13291" width="9.140625" style="549"/>
    <col min="13292" max="13292" width="12" style="549" customWidth="1"/>
    <col min="13293" max="13312" width="9.140625" style="549"/>
    <col min="13313" max="13313" width="5.7109375" style="549" customWidth="1"/>
    <col min="13314" max="13314" width="8.7109375" style="549" customWidth="1"/>
    <col min="13315" max="13315" width="40.7109375" style="549" customWidth="1"/>
    <col min="13316" max="13316" width="5.7109375" style="549" customWidth="1"/>
    <col min="13317" max="13317" width="9.7109375" style="549" customWidth="1"/>
    <col min="13318" max="13319" width="11.7109375" style="549" customWidth="1"/>
    <col min="13320" max="13320" width="9.140625" style="549"/>
    <col min="13321" max="13321" width="11.5703125" style="549" bestFit="1" customWidth="1"/>
    <col min="13322" max="13541" width="9.140625" style="549"/>
    <col min="13542" max="13542" width="5.7109375" style="549" customWidth="1"/>
    <col min="13543" max="13543" width="7.42578125" style="549" customWidth="1"/>
    <col min="13544" max="13544" width="40.85546875" style="549" customWidth="1"/>
    <col min="13545" max="13545" width="5.7109375" style="549" customWidth="1"/>
    <col min="13546" max="13546" width="10.140625" style="549" customWidth="1"/>
    <col min="13547" max="13547" width="9.140625" style="549"/>
    <col min="13548" max="13548" width="12" style="549" customWidth="1"/>
    <col min="13549" max="13568" width="9.140625" style="549"/>
    <col min="13569" max="13569" width="5.7109375" style="549" customWidth="1"/>
    <col min="13570" max="13570" width="8.7109375" style="549" customWidth="1"/>
    <col min="13571" max="13571" width="40.7109375" style="549" customWidth="1"/>
    <col min="13572" max="13572" width="5.7109375" style="549" customWidth="1"/>
    <col min="13573" max="13573" width="9.7109375" style="549" customWidth="1"/>
    <col min="13574" max="13575" width="11.7109375" style="549" customWidth="1"/>
    <col min="13576" max="13576" width="9.140625" style="549"/>
    <col min="13577" max="13577" width="11.5703125" style="549" bestFit="1" customWidth="1"/>
    <col min="13578" max="13797" width="9.140625" style="549"/>
    <col min="13798" max="13798" width="5.7109375" style="549" customWidth="1"/>
    <col min="13799" max="13799" width="7.42578125" style="549" customWidth="1"/>
    <col min="13800" max="13800" width="40.85546875" style="549" customWidth="1"/>
    <col min="13801" max="13801" width="5.7109375" style="549" customWidth="1"/>
    <col min="13802" max="13802" width="10.140625" style="549" customWidth="1"/>
    <col min="13803" max="13803" width="9.140625" style="549"/>
    <col min="13804" max="13804" width="12" style="549" customWidth="1"/>
    <col min="13805" max="13824" width="9.140625" style="549"/>
    <col min="13825" max="13825" width="5.7109375" style="549" customWidth="1"/>
    <col min="13826" max="13826" width="8.7109375" style="549" customWidth="1"/>
    <col min="13827" max="13827" width="40.7109375" style="549" customWidth="1"/>
    <col min="13828" max="13828" width="5.7109375" style="549" customWidth="1"/>
    <col min="13829" max="13829" width="9.7109375" style="549" customWidth="1"/>
    <col min="13830" max="13831" width="11.7109375" style="549" customWidth="1"/>
    <col min="13832" max="13832" width="9.140625" style="549"/>
    <col min="13833" max="13833" width="11.5703125" style="549" bestFit="1" customWidth="1"/>
    <col min="13834" max="14053" width="9.140625" style="549"/>
    <col min="14054" max="14054" width="5.7109375" style="549" customWidth="1"/>
    <col min="14055" max="14055" width="7.42578125" style="549" customWidth="1"/>
    <col min="14056" max="14056" width="40.85546875" style="549" customWidth="1"/>
    <col min="14057" max="14057" width="5.7109375" style="549" customWidth="1"/>
    <col min="14058" max="14058" width="10.140625" style="549" customWidth="1"/>
    <col min="14059" max="14059" width="9.140625" style="549"/>
    <col min="14060" max="14060" width="12" style="549" customWidth="1"/>
    <col min="14061" max="14080" width="9.140625" style="549"/>
    <col min="14081" max="14081" width="5.7109375" style="549" customWidth="1"/>
    <col min="14082" max="14082" width="8.7109375" style="549" customWidth="1"/>
    <col min="14083" max="14083" width="40.7109375" style="549" customWidth="1"/>
    <col min="14084" max="14084" width="5.7109375" style="549" customWidth="1"/>
    <col min="14085" max="14085" width="9.7109375" style="549" customWidth="1"/>
    <col min="14086" max="14087" width="11.7109375" style="549" customWidth="1"/>
    <col min="14088" max="14088" width="9.140625" style="549"/>
    <col min="14089" max="14089" width="11.5703125" style="549" bestFit="1" customWidth="1"/>
    <col min="14090" max="14309" width="9.140625" style="549"/>
    <col min="14310" max="14310" width="5.7109375" style="549" customWidth="1"/>
    <col min="14311" max="14311" width="7.42578125" style="549" customWidth="1"/>
    <col min="14312" max="14312" width="40.85546875" style="549" customWidth="1"/>
    <col min="14313" max="14313" width="5.7109375" style="549" customWidth="1"/>
    <col min="14314" max="14314" width="10.140625" style="549" customWidth="1"/>
    <col min="14315" max="14315" width="9.140625" style="549"/>
    <col min="14316" max="14316" width="12" style="549" customWidth="1"/>
    <col min="14317" max="14336" width="9.140625" style="549"/>
    <col min="14337" max="14337" width="5.7109375" style="549" customWidth="1"/>
    <col min="14338" max="14338" width="8.7109375" style="549" customWidth="1"/>
    <col min="14339" max="14339" width="40.7109375" style="549" customWidth="1"/>
    <col min="14340" max="14340" width="5.7109375" style="549" customWidth="1"/>
    <col min="14341" max="14341" width="9.7109375" style="549" customWidth="1"/>
    <col min="14342" max="14343" width="11.7109375" style="549" customWidth="1"/>
    <col min="14344" max="14344" width="9.140625" style="549"/>
    <col min="14345" max="14345" width="11.5703125" style="549" bestFit="1" customWidth="1"/>
    <col min="14346" max="14565" width="9.140625" style="549"/>
    <col min="14566" max="14566" width="5.7109375" style="549" customWidth="1"/>
    <col min="14567" max="14567" width="7.42578125" style="549" customWidth="1"/>
    <col min="14568" max="14568" width="40.85546875" style="549" customWidth="1"/>
    <col min="14569" max="14569" width="5.7109375" style="549" customWidth="1"/>
    <col min="14570" max="14570" width="10.140625" style="549" customWidth="1"/>
    <col min="14571" max="14571" width="9.140625" style="549"/>
    <col min="14572" max="14572" width="12" style="549" customWidth="1"/>
    <col min="14573" max="14592" width="9.140625" style="549"/>
    <col min="14593" max="14593" width="5.7109375" style="549" customWidth="1"/>
    <col min="14594" max="14594" width="8.7109375" style="549" customWidth="1"/>
    <col min="14595" max="14595" width="40.7109375" style="549" customWidth="1"/>
    <col min="14596" max="14596" width="5.7109375" style="549" customWidth="1"/>
    <col min="14597" max="14597" width="9.7109375" style="549" customWidth="1"/>
    <col min="14598" max="14599" width="11.7109375" style="549" customWidth="1"/>
    <col min="14600" max="14600" width="9.140625" style="549"/>
    <col min="14601" max="14601" width="11.5703125" style="549" bestFit="1" customWidth="1"/>
    <col min="14602" max="14821" width="9.140625" style="549"/>
    <col min="14822" max="14822" width="5.7109375" style="549" customWidth="1"/>
    <col min="14823" max="14823" width="7.42578125" style="549" customWidth="1"/>
    <col min="14824" max="14824" width="40.85546875" style="549" customWidth="1"/>
    <col min="14825" max="14825" width="5.7109375" style="549" customWidth="1"/>
    <col min="14826" max="14826" width="10.140625" style="549" customWidth="1"/>
    <col min="14827" max="14827" width="9.140625" style="549"/>
    <col min="14828" max="14828" width="12" style="549" customWidth="1"/>
    <col min="14829" max="14848" width="9.140625" style="549"/>
    <col min="14849" max="14849" width="5.7109375" style="549" customWidth="1"/>
    <col min="14850" max="14850" width="8.7109375" style="549" customWidth="1"/>
    <col min="14851" max="14851" width="40.7109375" style="549" customWidth="1"/>
    <col min="14852" max="14852" width="5.7109375" style="549" customWidth="1"/>
    <col min="14853" max="14853" width="9.7109375" style="549" customWidth="1"/>
    <col min="14854" max="14855" width="11.7109375" style="549" customWidth="1"/>
    <col min="14856" max="14856" width="9.140625" style="549"/>
    <col min="14857" max="14857" width="11.5703125" style="549" bestFit="1" customWidth="1"/>
    <col min="14858" max="15077" width="9.140625" style="549"/>
    <col min="15078" max="15078" width="5.7109375" style="549" customWidth="1"/>
    <col min="15079" max="15079" width="7.42578125" style="549" customWidth="1"/>
    <col min="15080" max="15080" width="40.85546875" style="549" customWidth="1"/>
    <col min="15081" max="15081" width="5.7109375" style="549" customWidth="1"/>
    <col min="15082" max="15082" width="10.140625" style="549" customWidth="1"/>
    <col min="15083" max="15083" width="9.140625" style="549"/>
    <col min="15084" max="15084" width="12" style="549" customWidth="1"/>
    <col min="15085" max="15104" width="9.140625" style="549"/>
    <col min="15105" max="15105" width="5.7109375" style="549" customWidth="1"/>
    <col min="15106" max="15106" width="8.7109375" style="549" customWidth="1"/>
    <col min="15107" max="15107" width="40.7109375" style="549" customWidth="1"/>
    <col min="15108" max="15108" width="5.7109375" style="549" customWidth="1"/>
    <col min="15109" max="15109" width="9.7109375" style="549" customWidth="1"/>
    <col min="15110" max="15111" width="11.7109375" style="549" customWidth="1"/>
    <col min="15112" max="15112" width="9.140625" style="549"/>
    <col min="15113" max="15113" width="11.5703125" style="549" bestFit="1" customWidth="1"/>
    <col min="15114" max="15333" width="9.140625" style="549"/>
    <col min="15334" max="15334" width="5.7109375" style="549" customWidth="1"/>
    <col min="15335" max="15335" width="7.42578125" style="549" customWidth="1"/>
    <col min="15336" max="15336" width="40.85546875" style="549" customWidth="1"/>
    <col min="15337" max="15337" width="5.7109375" style="549" customWidth="1"/>
    <col min="15338" max="15338" width="10.140625" style="549" customWidth="1"/>
    <col min="15339" max="15339" width="9.140625" style="549"/>
    <col min="15340" max="15340" width="12" style="549" customWidth="1"/>
    <col min="15341" max="15360" width="9.140625" style="549"/>
    <col min="15361" max="15361" width="5.7109375" style="549" customWidth="1"/>
    <col min="15362" max="15362" width="8.7109375" style="549" customWidth="1"/>
    <col min="15363" max="15363" width="40.7109375" style="549" customWidth="1"/>
    <col min="15364" max="15364" width="5.7109375" style="549" customWidth="1"/>
    <col min="15365" max="15365" width="9.7109375" style="549" customWidth="1"/>
    <col min="15366" max="15367" width="11.7109375" style="549" customWidth="1"/>
    <col min="15368" max="15368" width="9.140625" style="549"/>
    <col min="15369" max="15369" width="11.5703125" style="549" bestFit="1" customWidth="1"/>
    <col min="15370" max="15589" width="9.140625" style="549"/>
    <col min="15590" max="15590" width="5.7109375" style="549" customWidth="1"/>
    <col min="15591" max="15591" width="7.42578125" style="549" customWidth="1"/>
    <col min="15592" max="15592" width="40.85546875" style="549" customWidth="1"/>
    <col min="15593" max="15593" width="5.7109375" style="549" customWidth="1"/>
    <col min="15594" max="15594" width="10.140625" style="549" customWidth="1"/>
    <col min="15595" max="15595" width="9.140625" style="549"/>
    <col min="15596" max="15596" width="12" style="549" customWidth="1"/>
    <col min="15597" max="15616" width="9.140625" style="549"/>
    <col min="15617" max="15617" width="5.7109375" style="549" customWidth="1"/>
    <col min="15618" max="15618" width="8.7109375" style="549" customWidth="1"/>
    <col min="15619" max="15619" width="40.7109375" style="549" customWidth="1"/>
    <col min="15620" max="15620" width="5.7109375" style="549" customWidth="1"/>
    <col min="15621" max="15621" width="9.7109375" style="549" customWidth="1"/>
    <col min="15622" max="15623" width="11.7109375" style="549" customWidth="1"/>
    <col min="15624" max="15624" width="9.140625" style="549"/>
    <col min="15625" max="15625" width="11.5703125" style="549" bestFit="1" customWidth="1"/>
    <col min="15626" max="15845" width="9.140625" style="549"/>
    <col min="15846" max="15846" width="5.7109375" style="549" customWidth="1"/>
    <col min="15847" max="15847" width="7.42578125" style="549" customWidth="1"/>
    <col min="15848" max="15848" width="40.85546875" style="549" customWidth="1"/>
    <col min="15849" max="15849" width="5.7109375" style="549" customWidth="1"/>
    <col min="15850" max="15850" width="10.140625" style="549" customWidth="1"/>
    <col min="15851" max="15851" width="9.140625" style="549"/>
    <col min="15852" max="15852" width="12" style="549" customWidth="1"/>
    <col min="15853" max="15872" width="9.140625" style="549"/>
    <col min="15873" max="15873" width="5.7109375" style="549" customWidth="1"/>
    <col min="15874" max="15874" width="8.7109375" style="549" customWidth="1"/>
    <col min="15875" max="15875" width="40.7109375" style="549" customWidth="1"/>
    <col min="15876" max="15876" width="5.7109375" style="549" customWidth="1"/>
    <col min="15877" max="15877" width="9.7109375" style="549" customWidth="1"/>
    <col min="15878" max="15879" width="11.7109375" style="549" customWidth="1"/>
    <col min="15880" max="15880" width="9.140625" style="549"/>
    <col min="15881" max="15881" width="11.5703125" style="549" bestFit="1" customWidth="1"/>
    <col min="15882" max="16101" width="9.140625" style="549"/>
    <col min="16102" max="16102" width="5.7109375" style="549" customWidth="1"/>
    <col min="16103" max="16103" width="7.42578125" style="549" customWidth="1"/>
    <col min="16104" max="16104" width="40.85546875" style="549" customWidth="1"/>
    <col min="16105" max="16105" width="5.7109375" style="549" customWidth="1"/>
    <col min="16106" max="16106" width="10.140625" style="549" customWidth="1"/>
    <col min="16107" max="16107" width="9.140625" style="549"/>
    <col min="16108" max="16108" width="12" style="549" customWidth="1"/>
    <col min="16109" max="16128" width="9.140625" style="549"/>
    <col min="16129" max="16129" width="5.7109375" style="549" customWidth="1"/>
    <col min="16130" max="16130" width="8.7109375" style="549" customWidth="1"/>
    <col min="16131" max="16131" width="40.7109375" style="549" customWidth="1"/>
    <col min="16132" max="16132" width="5.7109375" style="549" customWidth="1"/>
    <col min="16133" max="16133" width="9.7109375" style="549" customWidth="1"/>
    <col min="16134" max="16135" width="11.7109375" style="549" customWidth="1"/>
    <col min="16136" max="16136" width="9.140625" style="549"/>
    <col min="16137" max="16137" width="11.5703125" style="549" bestFit="1" customWidth="1"/>
    <col min="16138" max="16357" width="9.140625" style="549"/>
    <col min="16358" max="16358" width="5.7109375" style="549" customWidth="1"/>
    <col min="16359" max="16359" width="7.42578125" style="549" customWidth="1"/>
    <col min="16360" max="16360" width="40.85546875" style="549" customWidth="1"/>
    <col min="16361" max="16361" width="5.7109375" style="549" customWidth="1"/>
    <col min="16362" max="16362" width="10.140625" style="549" customWidth="1"/>
    <col min="16363" max="16363" width="9.140625" style="549"/>
    <col min="16364" max="16364" width="12" style="549" customWidth="1"/>
    <col min="16365" max="16384" width="9.140625" style="549"/>
  </cols>
  <sheetData>
    <row r="1" spans="1:11" s="531" customFormat="1" ht="15.75" customHeight="1" x14ac:dyDescent="0.25">
      <c r="A1" s="812" t="s">
        <v>1486</v>
      </c>
      <c r="B1" s="408"/>
      <c r="C1" s="409"/>
      <c r="D1" s="410"/>
      <c r="E1" s="411"/>
      <c r="F1" s="412"/>
    </row>
    <row r="2" spans="1:11" s="531" customFormat="1" ht="15.75" customHeight="1" x14ac:dyDescent="0.25">
      <c r="A2" s="812" t="s">
        <v>428</v>
      </c>
      <c r="B2" s="415"/>
      <c r="C2" s="416"/>
      <c r="D2" s="410"/>
      <c r="E2" s="411"/>
      <c r="F2" s="412"/>
    </row>
    <row r="3" spans="1:11" s="531" customFormat="1" ht="15.75" x14ac:dyDescent="0.25">
      <c r="A3" s="488" t="s">
        <v>1666</v>
      </c>
      <c r="B3" s="415"/>
      <c r="C3" s="416"/>
      <c r="D3" s="410"/>
      <c r="E3" s="411"/>
      <c r="F3" s="412"/>
      <c r="G3" s="413"/>
    </row>
    <row r="4" spans="1:11" s="531" customFormat="1" ht="15.75" x14ac:dyDescent="0.25">
      <c r="A4" s="488"/>
      <c r="B4" s="415"/>
      <c r="C4" s="416"/>
      <c r="D4" s="410"/>
      <c r="E4" s="411"/>
      <c r="F4" s="412"/>
      <c r="G4" s="413"/>
    </row>
    <row r="5" spans="1:11" s="422" customFormat="1" ht="15" x14ac:dyDescent="0.25">
      <c r="A5" s="1090"/>
      <c r="B5" s="767" t="s">
        <v>0</v>
      </c>
      <c r="C5" s="769" t="s">
        <v>174</v>
      </c>
      <c r="D5" s="771"/>
      <c r="E5" s="768"/>
      <c r="F5" s="770"/>
      <c r="G5" s="771" t="s">
        <v>175</v>
      </c>
      <c r="K5" s="419"/>
    </row>
    <row r="6" spans="1:11" s="422" customFormat="1" ht="15" x14ac:dyDescent="0.25">
      <c r="A6" s="1090"/>
      <c r="B6" s="772"/>
      <c r="C6" s="773"/>
      <c r="D6" s="1081"/>
      <c r="E6" s="768"/>
      <c r="F6" s="770"/>
      <c r="G6" s="775"/>
      <c r="K6" s="419"/>
    </row>
    <row r="7" spans="1:11" s="422" customFormat="1" ht="15" x14ac:dyDescent="0.25">
      <c r="A7" s="1090"/>
      <c r="B7" s="776" t="s">
        <v>176</v>
      </c>
      <c r="C7" s="777" t="s">
        <v>7</v>
      </c>
      <c r="D7" s="1081"/>
      <c r="E7" s="768"/>
      <c r="F7" s="770"/>
      <c r="G7" s="770">
        <f>G32</f>
        <v>0</v>
      </c>
      <c r="K7" s="419"/>
    </row>
    <row r="8" spans="1:11" s="422" customFormat="1" ht="15" x14ac:dyDescent="0.25">
      <c r="A8" s="1090"/>
      <c r="B8" s="776" t="s">
        <v>39</v>
      </c>
      <c r="C8" s="777" t="s">
        <v>40</v>
      </c>
      <c r="D8" s="1081"/>
      <c r="E8" s="768"/>
      <c r="F8" s="770"/>
      <c r="G8" s="770">
        <f>G48</f>
        <v>0</v>
      </c>
      <c r="K8" s="419"/>
    </row>
    <row r="9" spans="1:11" s="422" customFormat="1" ht="15" x14ac:dyDescent="0.25">
      <c r="A9" s="1090"/>
      <c r="B9" s="776" t="s">
        <v>100</v>
      </c>
      <c r="C9" s="777" t="s">
        <v>276</v>
      </c>
      <c r="D9" s="1081"/>
      <c r="E9" s="768"/>
      <c r="F9" s="770"/>
      <c r="G9" s="775">
        <f>G53</f>
        <v>0</v>
      </c>
      <c r="K9" s="419"/>
    </row>
    <row r="10" spans="1:11" s="422" customFormat="1" ht="15" x14ac:dyDescent="0.25">
      <c r="A10" s="1090"/>
      <c r="B10" s="776" t="s">
        <v>1168</v>
      </c>
      <c r="C10" s="777" t="s">
        <v>265</v>
      </c>
      <c r="D10" s="1081"/>
      <c r="E10" s="768"/>
      <c r="F10" s="770"/>
      <c r="G10" s="775">
        <f>G67</f>
        <v>0</v>
      </c>
      <c r="K10" s="419"/>
    </row>
    <row r="11" spans="1:11" s="422" customFormat="1" ht="15.75" thickBot="1" x14ac:dyDescent="0.3">
      <c r="A11" s="1092"/>
      <c r="B11" s="783">
        <v>7</v>
      </c>
      <c r="C11" s="1118" t="s">
        <v>168</v>
      </c>
      <c r="D11" s="1082"/>
      <c r="E11" s="784"/>
      <c r="F11" s="785"/>
      <c r="G11" s="785">
        <f>G73</f>
        <v>10800</v>
      </c>
      <c r="H11" s="419"/>
      <c r="K11" s="419"/>
    </row>
    <row r="12" spans="1:11" s="422" customFormat="1" ht="15" x14ac:dyDescent="0.25">
      <c r="A12" s="1091"/>
      <c r="B12" s="778" t="s">
        <v>178</v>
      </c>
      <c r="C12" s="779"/>
      <c r="D12" s="1081"/>
      <c r="E12" s="774"/>
      <c r="F12" s="770"/>
      <c r="G12" s="780">
        <f>SUM(G7:G11)</f>
        <v>10800</v>
      </c>
      <c r="K12" s="419"/>
    </row>
    <row r="13" spans="1:11" s="422" customFormat="1" ht="15.75" thickBot="1" x14ac:dyDescent="0.3">
      <c r="A13" s="1092"/>
      <c r="B13" s="787" t="s">
        <v>179</v>
      </c>
      <c r="C13" s="788"/>
      <c r="D13" s="1083"/>
      <c r="E13" s="789"/>
      <c r="F13" s="790"/>
      <c r="G13" s="790">
        <f>ROUND(G12*0.22,2)</f>
        <v>2376</v>
      </c>
      <c r="K13" s="419"/>
    </row>
    <row r="14" spans="1:11" s="422" customFormat="1" ht="15" x14ac:dyDescent="0.25">
      <c r="A14" s="1090"/>
      <c r="B14" s="781" t="s">
        <v>180</v>
      </c>
      <c r="C14" s="762"/>
      <c r="D14" s="1084"/>
      <c r="E14" s="761"/>
      <c r="F14" s="763"/>
      <c r="G14" s="763">
        <f>+G13+G12</f>
        <v>13176</v>
      </c>
      <c r="K14" s="419"/>
    </row>
    <row r="15" spans="1:11" s="531" customFormat="1" ht="15.75" customHeight="1" x14ac:dyDescent="0.25">
      <c r="A15" s="414"/>
      <c r="B15" s="415"/>
      <c r="C15" s="416"/>
      <c r="D15" s="410"/>
      <c r="E15" s="411"/>
      <c r="F15" s="412"/>
      <c r="G15" s="413"/>
    </row>
    <row r="16" spans="1:11" s="531" customFormat="1" ht="15.75" x14ac:dyDescent="0.25">
      <c r="A16" s="488"/>
      <c r="B16" s="415"/>
      <c r="C16" s="416"/>
      <c r="D16" s="410"/>
      <c r="E16" s="411"/>
      <c r="F16" s="412"/>
      <c r="G16" s="413"/>
    </row>
    <row r="17" spans="1:7" s="531" customFormat="1" ht="15.75" x14ac:dyDescent="0.25">
      <c r="A17" s="488" t="s">
        <v>1265</v>
      </c>
      <c r="B17" s="415"/>
      <c r="C17" s="416"/>
      <c r="D17" s="410"/>
      <c r="E17" s="411"/>
      <c r="F17" s="412"/>
      <c r="G17" s="413"/>
    </row>
    <row r="18" spans="1:7" s="538" customFormat="1" ht="21.75" customHeight="1" x14ac:dyDescent="0.25">
      <c r="A18" s="532" t="s">
        <v>0</v>
      </c>
      <c r="B18" s="533" t="s">
        <v>1</v>
      </c>
      <c r="C18" s="534" t="s">
        <v>2</v>
      </c>
      <c r="D18" s="535" t="s">
        <v>3</v>
      </c>
      <c r="E18" s="536" t="s">
        <v>4</v>
      </c>
      <c r="F18" s="536" t="s">
        <v>5</v>
      </c>
      <c r="G18" s="537" t="s">
        <v>6</v>
      </c>
    </row>
    <row r="19" spans="1:7" s="545" customFormat="1" x14ac:dyDescent="0.25">
      <c r="A19" s="589"/>
      <c r="B19" s="590"/>
      <c r="C19" s="591" t="s">
        <v>7</v>
      </c>
      <c r="D19" s="592"/>
      <c r="E19" s="593"/>
      <c r="F19" s="593"/>
      <c r="G19" s="594"/>
    </row>
    <row r="20" spans="1:7" ht="25.5" x14ac:dyDescent="0.25">
      <c r="A20" s="546">
        <v>1</v>
      </c>
      <c r="B20" s="547">
        <v>12121</v>
      </c>
      <c r="C20" s="517" t="s">
        <v>429</v>
      </c>
      <c r="D20" s="548" t="s">
        <v>239</v>
      </c>
      <c r="E20" s="518">
        <v>2600</v>
      </c>
      <c r="F20" s="2048"/>
      <c r="G20" s="503">
        <f>ROUND(E20*F20,2)</f>
        <v>0</v>
      </c>
    </row>
    <row r="21" spans="1:7" ht="25.5" x14ac:dyDescent="0.25">
      <c r="A21" s="546">
        <f>+A20+1</f>
        <v>2</v>
      </c>
      <c r="B21" s="547">
        <v>12121</v>
      </c>
      <c r="C21" s="517" t="s">
        <v>430</v>
      </c>
      <c r="D21" s="548" t="s">
        <v>239</v>
      </c>
      <c r="E21" s="518">
        <v>1250</v>
      </c>
      <c r="F21" s="2048"/>
      <c r="G21" s="503">
        <f t="shared" ref="G21:G30" si="0">ROUND(E21*F21,2)</f>
        <v>0</v>
      </c>
    </row>
    <row r="22" spans="1:7" x14ac:dyDescent="0.25">
      <c r="A22" s="1274"/>
      <c r="B22" s="1275"/>
      <c r="C22" s="1276" t="s">
        <v>9</v>
      </c>
      <c r="D22" s="1277"/>
      <c r="E22" s="1237"/>
      <c r="F22" s="2053"/>
      <c r="G22" s="1278"/>
    </row>
    <row r="23" spans="1:7" ht="25.5" x14ac:dyDescent="0.25">
      <c r="A23" s="546">
        <f>+A21+1</f>
        <v>3</v>
      </c>
      <c r="B23" s="547">
        <v>111652</v>
      </c>
      <c r="C23" s="517" t="s">
        <v>431</v>
      </c>
      <c r="D23" s="548" t="s">
        <v>15</v>
      </c>
      <c r="E23" s="518">
        <v>260</v>
      </c>
      <c r="F23" s="2048"/>
      <c r="G23" s="503">
        <f t="shared" si="0"/>
        <v>0</v>
      </c>
    </row>
    <row r="24" spans="1:7" x14ac:dyDescent="0.25">
      <c r="A24" s="546">
        <f>+A23+1</f>
        <v>4</v>
      </c>
      <c r="B24" s="547">
        <v>111653</v>
      </c>
      <c r="C24" s="517" t="s">
        <v>432</v>
      </c>
      <c r="D24" s="548" t="s">
        <v>373</v>
      </c>
      <c r="E24" s="518">
        <v>2630</v>
      </c>
      <c r="F24" s="2048"/>
      <c r="G24" s="503">
        <f t="shared" si="0"/>
        <v>0</v>
      </c>
    </row>
    <row r="25" spans="1:7" ht="25.5" x14ac:dyDescent="0.25">
      <c r="A25" s="546">
        <f>+A24+1</f>
        <v>5</v>
      </c>
      <c r="B25" s="547">
        <v>111654</v>
      </c>
      <c r="C25" s="517" t="s">
        <v>433</v>
      </c>
      <c r="D25" s="548" t="s">
        <v>373</v>
      </c>
      <c r="E25" s="518">
        <v>2630</v>
      </c>
      <c r="F25" s="2048"/>
      <c r="G25" s="503">
        <f t="shared" si="0"/>
        <v>0</v>
      </c>
    </row>
    <row r="26" spans="1:7" x14ac:dyDescent="0.25">
      <c r="A26" s="546">
        <f>A25+1</f>
        <v>6</v>
      </c>
      <c r="B26" s="556">
        <v>111655</v>
      </c>
      <c r="C26" s="557" t="s">
        <v>434</v>
      </c>
      <c r="D26" s="558" t="s">
        <v>435</v>
      </c>
      <c r="E26" s="518">
        <v>1</v>
      </c>
      <c r="F26" s="2048"/>
      <c r="G26" s="503">
        <f t="shared" si="0"/>
        <v>0</v>
      </c>
    </row>
    <row r="27" spans="1:7" ht="25.5" x14ac:dyDescent="0.25">
      <c r="A27" s="585">
        <f>+A26+1</f>
        <v>7</v>
      </c>
      <c r="B27" s="526">
        <v>12495</v>
      </c>
      <c r="C27" s="527" t="s">
        <v>1667</v>
      </c>
      <c r="D27" s="584" t="s">
        <v>243</v>
      </c>
      <c r="E27" s="528">
        <v>552</v>
      </c>
      <c r="F27" s="2048"/>
      <c r="G27" s="503">
        <f t="shared" si="0"/>
        <v>0</v>
      </c>
    </row>
    <row r="28" spans="1:7" ht="25.5" x14ac:dyDescent="0.25">
      <c r="A28" s="585">
        <f>+A27+1</f>
        <v>8</v>
      </c>
      <c r="B28" s="526">
        <v>12495</v>
      </c>
      <c r="C28" s="527" t="s">
        <v>469</v>
      </c>
      <c r="D28" s="584" t="s">
        <v>243</v>
      </c>
      <c r="E28" s="528">
        <v>552</v>
      </c>
      <c r="F28" s="2048"/>
      <c r="G28" s="503">
        <f t="shared" si="0"/>
        <v>0</v>
      </c>
    </row>
    <row r="29" spans="1:7" x14ac:dyDescent="0.25">
      <c r="A29" s="1274"/>
      <c r="B29" s="1275"/>
      <c r="C29" s="1279" t="s">
        <v>436</v>
      </c>
      <c r="D29" s="1277"/>
      <c r="E29" s="1237"/>
      <c r="F29" s="2053"/>
      <c r="G29" s="1278"/>
    </row>
    <row r="30" spans="1:7" ht="25.5" x14ac:dyDescent="0.25">
      <c r="A30" s="546">
        <v>9</v>
      </c>
      <c r="B30" s="547"/>
      <c r="C30" s="517" t="s">
        <v>437</v>
      </c>
      <c r="D30" s="548" t="s">
        <v>15</v>
      </c>
      <c r="E30" s="518">
        <v>5</v>
      </c>
      <c r="F30" s="2048"/>
      <c r="G30" s="503">
        <f t="shared" si="0"/>
        <v>0</v>
      </c>
    </row>
    <row r="31" spans="1:7" ht="25.5" x14ac:dyDescent="0.25">
      <c r="A31" s="546">
        <f>+A30+1</f>
        <v>10</v>
      </c>
      <c r="B31" s="547"/>
      <c r="C31" s="517" t="s">
        <v>438</v>
      </c>
      <c r="D31" s="548" t="s">
        <v>15</v>
      </c>
      <c r="E31" s="518">
        <v>10</v>
      </c>
      <c r="F31" s="2048"/>
      <c r="G31" s="503">
        <f>ROUND(E31*F31,2)</f>
        <v>0</v>
      </c>
    </row>
    <row r="32" spans="1:7" s="545" customFormat="1" x14ac:dyDescent="0.25">
      <c r="A32" s="589"/>
      <c r="B32" s="590"/>
      <c r="C32" s="591" t="str">
        <f>C19&amp;" - skupaj"</f>
        <v>PREDDELA - skupaj</v>
      </c>
      <c r="D32" s="592"/>
      <c r="E32" s="593"/>
      <c r="F32" s="593"/>
      <c r="G32" s="594">
        <f>SUM(G20:G31)</f>
        <v>0</v>
      </c>
    </row>
    <row r="33" spans="1:10" s="545" customFormat="1" x14ac:dyDescent="0.25">
      <c r="A33" s="1270"/>
      <c r="B33" s="1241"/>
      <c r="C33" s="1242"/>
      <c r="D33" s="1243"/>
      <c r="E33" s="1244"/>
      <c r="F33" s="1244"/>
      <c r="G33" s="1271"/>
    </row>
    <row r="34" spans="1:10" x14ac:dyDescent="0.25">
      <c r="A34" s="589"/>
      <c r="B34" s="595"/>
      <c r="C34" s="591" t="s">
        <v>40</v>
      </c>
      <c r="D34" s="592"/>
      <c r="E34" s="593"/>
      <c r="F34" s="593"/>
      <c r="G34" s="594"/>
    </row>
    <row r="35" spans="1:10" x14ac:dyDescent="0.25">
      <c r="A35" s="1274"/>
      <c r="B35" s="1280"/>
      <c r="C35" s="1279" t="s">
        <v>439</v>
      </c>
      <c r="D35" s="1277"/>
      <c r="E35" s="1237"/>
      <c r="F35" s="1237"/>
      <c r="G35" s="1278"/>
    </row>
    <row r="36" spans="1:10" ht="51" x14ac:dyDescent="0.25">
      <c r="A36" s="546">
        <f>+A31+1</f>
        <v>11</v>
      </c>
      <c r="B36" s="561">
        <v>28126</v>
      </c>
      <c r="C36" s="517" t="s">
        <v>440</v>
      </c>
      <c r="D36" s="548" t="s">
        <v>373</v>
      </c>
      <c r="E36" s="518">
        <v>300</v>
      </c>
      <c r="F36" s="2048"/>
      <c r="G36" s="503">
        <f>ROUND(E36*F36,2)</f>
        <v>0</v>
      </c>
    </row>
    <row r="37" spans="1:10" x14ac:dyDescent="0.25">
      <c r="A37" s="1274"/>
      <c r="B37" s="1280"/>
      <c r="C37" s="1279" t="s">
        <v>42</v>
      </c>
      <c r="D37" s="1277"/>
      <c r="E37" s="1237"/>
      <c r="F37" s="2053"/>
      <c r="G37" s="1278"/>
    </row>
    <row r="38" spans="1:10" ht="38.25" x14ac:dyDescent="0.25">
      <c r="A38" s="546">
        <v>10</v>
      </c>
      <c r="B38" s="561">
        <v>21434</v>
      </c>
      <c r="C38" s="517" t="s">
        <v>459</v>
      </c>
      <c r="D38" s="548" t="s">
        <v>243</v>
      </c>
      <c r="E38" s="518">
        <v>7740</v>
      </c>
      <c r="F38" s="2048"/>
      <c r="G38" s="503">
        <f t="shared" ref="G38:G47" si="1">ROUND(E38*F38,2)</f>
        <v>0</v>
      </c>
      <c r="J38" s="575"/>
    </row>
    <row r="39" spans="1:10" ht="25.5" x14ac:dyDescent="0.25">
      <c r="A39" s="546">
        <f>+A38+1</f>
        <v>11</v>
      </c>
      <c r="B39" s="561">
        <v>21435</v>
      </c>
      <c r="C39" s="517" t="s">
        <v>460</v>
      </c>
      <c r="D39" s="548" t="s">
        <v>243</v>
      </c>
      <c r="E39" s="518">
        <v>2220</v>
      </c>
      <c r="F39" s="2048"/>
      <c r="G39" s="503">
        <f t="shared" si="1"/>
        <v>0</v>
      </c>
    </row>
    <row r="40" spans="1:10" ht="25.5" x14ac:dyDescent="0.25">
      <c r="A40" s="546">
        <f>+A39+1</f>
        <v>12</v>
      </c>
      <c r="B40" s="561">
        <v>21436</v>
      </c>
      <c r="C40" s="517" t="s">
        <v>443</v>
      </c>
      <c r="D40" s="548" t="s">
        <v>243</v>
      </c>
      <c r="E40" s="518">
        <v>1105</v>
      </c>
      <c r="F40" s="2048"/>
      <c r="G40" s="503">
        <f t="shared" si="1"/>
        <v>0</v>
      </c>
    </row>
    <row r="41" spans="1:10" ht="25.5" x14ac:dyDescent="0.25">
      <c r="A41" s="546">
        <f>A40+1</f>
        <v>13</v>
      </c>
      <c r="B41" s="561">
        <v>24611</v>
      </c>
      <c r="C41" s="517" t="s">
        <v>461</v>
      </c>
      <c r="D41" s="548" t="s">
        <v>239</v>
      </c>
      <c r="E41" s="518">
        <v>3270</v>
      </c>
      <c r="F41" s="2048"/>
      <c r="G41" s="503">
        <f t="shared" si="1"/>
        <v>0</v>
      </c>
    </row>
    <row r="42" spans="1:10" x14ac:dyDescent="0.25">
      <c r="A42" s="1274"/>
      <c r="B42" s="1280"/>
      <c r="C42" s="1279" t="s">
        <v>445</v>
      </c>
      <c r="D42" s="1277"/>
      <c r="E42" s="1237"/>
      <c r="F42" s="2053"/>
      <c r="G42" s="1278"/>
    </row>
    <row r="43" spans="1:10" ht="38.25" x14ac:dyDescent="0.25">
      <c r="A43" s="546">
        <f>A41+1</f>
        <v>14</v>
      </c>
      <c r="B43" s="561">
        <v>24218</v>
      </c>
      <c r="C43" s="517" t="s">
        <v>470</v>
      </c>
      <c r="D43" s="548" t="s">
        <v>243</v>
      </c>
      <c r="E43" s="518">
        <v>38000</v>
      </c>
      <c r="F43" s="2048"/>
      <c r="G43" s="503">
        <f t="shared" si="1"/>
        <v>0</v>
      </c>
    </row>
    <row r="44" spans="1:10" ht="25.5" x14ac:dyDescent="0.25">
      <c r="A44" s="546">
        <f>A43+1</f>
        <v>15</v>
      </c>
      <c r="B44" s="561">
        <v>24218</v>
      </c>
      <c r="C44" s="517" t="s">
        <v>446</v>
      </c>
      <c r="D44" s="548" t="s">
        <v>243</v>
      </c>
      <c r="E44" s="518">
        <v>5631</v>
      </c>
      <c r="F44" s="2048"/>
      <c r="G44" s="503">
        <f t="shared" si="1"/>
        <v>0</v>
      </c>
    </row>
    <row r="45" spans="1:10" ht="109.5" customHeight="1" x14ac:dyDescent="0.25">
      <c r="A45" s="546">
        <v>16</v>
      </c>
      <c r="B45" s="561">
        <v>24218</v>
      </c>
      <c r="C45" s="517" t="s">
        <v>1266</v>
      </c>
      <c r="D45" s="548" t="s">
        <v>243</v>
      </c>
      <c r="E45" s="518">
        <v>3620</v>
      </c>
      <c r="F45" s="2048"/>
      <c r="G45" s="503">
        <f t="shared" si="1"/>
        <v>0</v>
      </c>
    </row>
    <row r="46" spans="1:10" ht="25.5" x14ac:dyDescent="0.25">
      <c r="A46" s="546">
        <v>17</v>
      </c>
      <c r="B46" s="561">
        <v>229167</v>
      </c>
      <c r="C46" s="517" t="s">
        <v>447</v>
      </c>
      <c r="D46" s="548" t="s">
        <v>243</v>
      </c>
      <c r="E46" s="518">
        <v>905</v>
      </c>
      <c r="F46" s="2048"/>
      <c r="G46" s="503">
        <f t="shared" si="1"/>
        <v>0</v>
      </c>
    </row>
    <row r="47" spans="1:10" ht="51" x14ac:dyDescent="0.25">
      <c r="A47" s="546">
        <f>+A46+1</f>
        <v>18</v>
      </c>
      <c r="B47" s="561">
        <v>229167</v>
      </c>
      <c r="C47" s="517" t="s">
        <v>448</v>
      </c>
      <c r="D47" s="548" t="s">
        <v>243</v>
      </c>
      <c r="E47" s="518">
        <v>3620</v>
      </c>
      <c r="F47" s="2048"/>
      <c r="G47" s="503">
        <f t="shared" si="1"/>
        <v>0</v>
      </c>
    </row>
    <row r="48" spans="1:10" x14ac:dyDescent="0.25">
      <c r="A48" s="539"/>
      <c r="B48" s="559"/>
      <c r="C48" s="541" t="str">
        <f>C34&amp;" - skupaj"</f>
        <v>ZEMELJSKA DELA - skupaj</v>
      </c>
      <c r="D48" s="542"/>
      <c r="E48" s="542"/>
      <c r="F48" s="543"/>
      <c r="G48" s="544">
        <f>SUM(G36:G47)</f>
        <v>0</v>
      </c>
    </row>
    <row r="49" spans="1:7" s="1273" customFormat="1" x14ac:dyDescent="0.25">
      <c r="A49" s="1270"/>
      <c r="B49" s="1246"/>
      <c r="C49" s="1242"/>
      <c r="D49" s="1243"/>
      <c r="E49" s="1243"/>
      <c r="F49" s="1244"/>
      <c r="G49" s="1271"/>
    </row>
    <row r="50" spans="1:7" x14ac:dyDescent="0.25">
      <c r="A50" s="539"/>
      <c r="B50" s="559"/>
      <c r="C50" s="541" t="s">
        <v>276</v>
      </c>
      <c r="D50" s="542"/>
      <c r="E50" s="542"/>
      <c r="F50" s="543"/>
      <c r="G50" s="544"/>
    </row>
    <row r="51" spans="1:7" ht="25.5" x14ac:dyDescent="0.25">
      <c r="A51" s="546">
        <f>A47+1</f>
        <v>19</v>
      </c>
      <c r="B51" s="561">
        <v>42463</v>
      </c>
      <c r="C51" s="517" t="s">
        <v>449</v>
      </c>
      <c r="D51" s="548" t="s">
        <v>15</v>
      </c>
      <c r="E51" s="518">
        <v>2620</v>
      </c>
      <c r="F51" s="2048"/>
      <c r="G51" s="503">
        <f t="shared" ref="G51" si="2">ROUND(E51*F51,2)</f>
        <v>0</v>
      </c>
    </row>
    <row r="52" spans="1:7" ht="38.25" x14ac:dyDescent="0.25">
      <c r="A52" s="546">
        <f>+A51+1</f>
        <v>20</v>
      </c>
      <c r="B52" s="561">
        <v>41131</v>
      </c>
      <c r="C52" s="517" t="s">
        <v>464</v>
      </c>
      <c r="D52" s="548" t="s">
        <v>373</v>
      </c>
      <c r="E52" s="518">
        <v>250</v>
      </c>
      <c r="F52" s="2048"/>
      <c r="G52" s="503">
        <f t="shared" ref="G52" si="3">ROUND(E52*F52,2)</f>
        <v>0</v>
      </c>
    </row>
    <row r="53" spans="1:7" x14ac:dyDescent="0.25">
      <c r="A53" s="539"/>
      <c r="B53" s="559"/>
      <c r="C53" s="541" t="str">
        <f>C50&amp;" - skupaj"</f>
        <v>ODVODNJAVANJE - skupaj</v>
      </c>
      <c r="D53" s="542"/>
      <c r="E53" s="543"/>
      <c r="F53" s="543"/>
      <c r="G53" s="544">
        <f>SUM(G51:G52)</f>
        <v>0</v>
      </c>
    </row>
    <row r="54" spans="1:7" s="1273" customFormat="1" x14ac:dyDescent="0.25">
      <c r="A54" s="1270"/>
      <c r="B54" s="1246"/>
      <c r="C54" s="1242"/>
      <c r="D54" s="1243"/>
      <c r="E54" s="1244"/>
      <c r="F54" s="1244"/>
      <c r="G54" s="1271"/>
    </row>
    <row r="55" spans="1:7" x14ac:dyDescent="0.25">
      <c r="A55" s="539"/>
      <c r="B55" s="559"/>
      <c r="C55" s="541" t="s">
        <v>265</v>
      </c>
      <c r="D55" s="542"/>
      <c r="E55" s="543"/>
      <c r="F55" s="543"/>
      <c r="G55" s="544"/>
    </row>
    <row r="56" spans="1:7" ht="25.5" x14ac:dyDescent="0.25">
      <c r="A56" s="546">
        <f>+A52+1</f>
        <v>21</v>
      </c>
      <c r="B56" s="561">
        <v>53361</v>
      </c>
      <c r="C56" s="517" t="s">
        <v>451</v>
      </c>
      <c r="D56" s="548" t="s">
        <v>243</v>
      </c>
      <c r="E56" s="518">
        <v>629.70000000000005</v>
      </c>
      <c r="F56" s="2048"/>
      <c r="G56" s="503">
        <f t="shared" ref="G56" si="4">ROUND(E56*F56,2)</f>
        <v>0</v>
      </c>
    </row>
    <row r="57" spans="1:7" x14ac:dyDescent="0.25">
      <c r="A57" s="1274"/>
      <c r="B57" s="1280"/>
      <c r="C57" s="1279" t="s">
        <v>269</v>
      </c>
      <c r="D57" s="1277"/>
      <c r="E57" s="1281"/>
      <c r="F57" s="2053"/>
      <c r="G57" s="1278"/>
    </row>
    <row r="58" spans="1:7" x14ac:dyDescent="0.25">
      <c r="A58" s="546">
        <f>+A56+1</f>
        <v>22</v>
      </c>
      <c r="B58" s="561">
        <v>54234</v>
      </c>
      <c r="C58" s="517" t="s">
        <v>452</v>
      </c>
      <c r="D58" s="548" t="s">
        <v>239</v>
      </c>
      <c r="E58" s="518">
        <v>3386</v>
      </c>
      <c r="F58" s="2048"/>
      <c r="G58" s="503">
        <f t="shared" ref="G58:G66" si="5">ROUND(E58*F58,2)</f>
        <v>0</v>
      </c>
    </row>
    <row r="59" spans="1:7" ht="38.25" x14ac:dyDescent="0.25">
      <c r="A59" s="546">
        <f>+A58+1</f>
        <v>23</v>
      </c>
      <c r="B59" s="577">
        <v>54125</v>
      </c>
      <c r="C59" s="517" t="s">
        <v>453</v>
      </c>
      <c r="D59" s="548" t="s">
        <v>243</v>
      </c>
      <c r="E59" s="518">
        <v>8288</v>
      </c>
      <c r="F59" s="2048"/>
      <c r="G59" s="503">
        <f t="shared" si="5"/>
        <v>0</v>
      </c>
    </row>
    <row r="60" spans="1:7" x14ac:dyDescent="0.25">
      <c r="A60" s="1274"/>
      <c r="B60" s="1280"/>
      <c r="C60" s="1279" t="s">
        <v>348</v>
      </c>
      <c r="D60" s="1277"/>
      <c r="E60" s="1277"/>
      <c r="F60" s="2053"/>
      <c r="G60" s="1278"/>
    </row>
    <row r="61" spans="1:7" ht="38.25" x14ac:dyDescent="0.25">
      <c r="A61" s="546">
        <f>+A58+1</f>
        <v>23</v>
      </c>
      <c r="B61" s="561">
        <v>52221</v>
      </c>
      <c r="C61" s="517" t="s">
        <v>465</v>
      </c>
      <c r="D61" s="548" t="s">
        <v>350</v>
      </c>
      <c r="E61" s="518">
        <v>90630</v>
      </c>
      <c r="F61" s="2048"/>
      <c r="G61" s="503">
        <f t="shared" si="5"/>
        <v>0</v>
      </c>
    </row>
    <row r="62" spans="1:7" ht="38.25" x14ac:dyDescent="0.25">
      <c r="A62" s="546">
        <f>+A59+1</f>
        <v>24</v>
      </c>
      <c r="B62" s="561">
        <v>52221</v>
      </c>
      <c r="C62" s="517" t="s">
        <v>471</v>
      </c>
      <c r="D62" s="548" t="s">
        <v>350</v>
      </c>
      <c r="E62" s="518">
        <v>2020</v>
      </c>
      <c r="F62" s="2048"/>
      <c r="G62" s="503">
        <f t="shared" si="5"/>
        <v>0</v>
      </c>
    </row>
    <row r="63" spans="1:7" x14ac:dyDescent="0.25">
      <c r="A63" s="546">
        <v>27</v>
      </c>
      <c r="B63" s="561">
        <v>54542</v>
      </c>
      <c r="C63" s="517" t="s">
        <v>456</v>
      </c>
      <c r="D63" s="548" t="s">
        <v>239</v>
      </c>
      <c r="E63" s="518">
        <v>788</v>
      </c>
      <c r="F63" s="2048"/>
      <c r="G63" s="503">
        <f t="shared" si="5"/>
        <v>0</v>
      </c>
    </row>
    <row r="64" spans="1:7" x14ac:dyDescent="0.25">
      <c r="A64" s="1274"/>
      <c r="B64" s="1280"/>
      <c r="C64" s="1279" t="s">
        <v>353</v>
      </c>
      <c r="D64" s="1277"/>
      <c r="E64" s="1282"/>
      <c r="F64" s="2053"/>
      <c r="G64" s="1278"/>
    </row>
    <row r="65" spans="1:7" ht="25.5" x14ac:dyDescent="0.25">
      <c r="A65" s="546">
        <f>A63+1</f>
        <v>28</v>
      </c>
      <c r="B65" s="561">
        <v>51332</v>
      </c>
      <c r="C65" s="517" t="s">
        <v>457</v>
      </c>
      <c r="D65" s="548" t="s">
        <v>239</v>
      </c>
      <c r="E65" s="518">
        <v>2890</v>
      </c>
      <c r="F65" s="2048"/>
      <c r="G65" s="503">
        <f t="shared" si="5"/>
        <v>0</v>
      </c>
    </row>
    <row r="66" spans="1:7" ht="51" x14ac:dyDescent="0.25">
      <c r="A66" s="546">
        <v>30</v>
      </c>
      <c r="B66" s="561"/>
      <c r="C66" s="517" t="s">
        <v>468</v>
      </c>
      <c r="D66" s="548" t="s">
        <v>239</v>
      </c>
      <c r="E66" s="518">
        <f>4*1311</f>
        <v>5244</v>
      </c>
      <c r="F66" s="2048"/>
      <c r="G66" s="503">
        <f t="shared" si="5"/>
        <v>0</v>
      </c>
    </row>
    <row r="67" spans="1:7" x14ac:dyDescent="0.25">
      <c r="A67" s="589"/>
      <c r="B67" s="595"/>
      <c r="C67" s="591" t="str">
        <f>C55&amp;" - skupaj"</f>
        <v>GRADBENA IN OBRTNIŠKA DELA - skupaj</v>
      </c>
      <c r="D67" s="592"/>
      <c r="E67" s="592"/>
      <c r="F67" s="593"/>
      <c r="G67" s="594">
        <f>SUM(G56:G66)</f>
        <v>0</v>
      </c>
    </row>
    <row r="68" spans="1:7" s="1273" customFormat="1" x14ac:dyDescent="0.25">
      <c r="A68" s="1270"/>
      <c r="B68" s="1246"/>
      <c r="C68" s="1242"/>
      <c r="D68" s="1243"/>
      <c r="E68" s="1243"/>
      <c r="F68" s="1244"/>
      <c r="G68" s="1271"/>
    </row>
    <row r="69" spans="1:7" x14ac:dyDescent="0.25">
      <c r="A69" s="589"/>
      <c r="B69" s="595"/>
      <c r="C69" s="591" t="s">
        <v>168</v>
      </c>
      <c r="D69" s="592"/>
      <c r="E69" s="592"/>
      <c r="F69" s="593"/>
      <c r="G69" s="594"/>
    </row>
    <row r="70" spans="1:7" x14ac:dyDescent="0.25">
      <c r="A70" s="546">
        <v>31</v>
      </c>
      <c r="B70" s="547">
        <v>779516</v>
      </c>
      <c r="C70" s="517" t="s">
        <v>171</v>
      </c>
      <c r="D70" s="548" t="s">
        <v>170</v>
      </c>
      <c r="E70" s="518">
        <v>120</v>
      </c>
      <c r="F70" s="2050">
        <v>45</v>
      </c>
      <c r="G70" s="503">
        <f t="shared" ref="G70" si="6">ROUND(E70*F70,2)</f>
        <v>5400</v>
      </c>
    </row>
    <row r="71" spans="1:7" x14ac:dyDescent="0.25">
      <c r="A71" s="546">
        <f>+A70+1</f>
        <v>32</v>
      </c>
      <c r="B71" s="547">
        <v>79311</v>
      </c>
      <c r="C71" s="517" t="s">
        <v>169</v>
      </c>
      <c r="D71" s="548" t="s">
        <v>170</v>
      </c>
      <c r="E71" s="518">
        <v>120</v>
      </c>
      <c r="F71" s="2050">
        <v>45</v>
      </c>
      <c r="G71" s="503">
        <f t="shared" ref="G71:G72" si="7">ROUND(E71*F71,2)</f>
        <v>5400</v>
      </c>
    </row>
    <row r="72" spans="1:7" x14ac:dyDescent="0.25">
      <c r="A72" s="546">
        <f>A71+1</f>
        <v>33</v>
      </c>
      <c r="B72" s="547">
        <v>79515</v>
      </c>
      <c r="C72" s="517" t="s">
        <v>458</v>
      </c>
      <c r="D72" s="548" t="s">
        <v>435</v>
      </c>
      <c r="E72" s="518">
        <v>1</v>
      </c>
      <c r="F72" s="2048"/>
      <c r="G72" s="503">
        <f t="shared" si="7"/>
        <v>0</v>
      </c>
    </row>
    <row r="73" spans="1:7" x14ac:dyDescent="0.25">
      <c r="A73" s="589"/>
      <c r="B73" s="595"/>
      <c r="C73" s="591" t="str">
        <f>C69&amp;" - skupaj"</f>
        <v>TUJE STORITVE - skupaj</v>
      </c>
      <c r="D73" s="592"/>
      <c r="E73" s="592"/>
      <c r="F73" s="593"/>
      <c r="G73" s="594">
        <f>SUM(G70:G72)</f>
        <v>10800</v>
      </c>
    </row>
  </sheetData>
  <dataValidations count="1">
    <dataValidation type="custom" allowBlank="1" showInputMessage="1" showErrorMessage="1" error="Vnos Cena/EM je dovoljen na dve decimalni mesti." sqref="F20:F31 F36:F47 F51:F52 F56:F66 F70:F72" xr:uid="{A10E919B-21AE-4C5B-B5A1-559118796CD4}">
      <formula1>F20=ROUND(F20,2)</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20"/>
  <dimension ref="A1:K80"/>
  <sheetViews>
    <sheetView workbookViewId="0">
      <selection activeCell="G13" sqref="G13"/>
    </sheetView>
  </sheetViews>
  <sheetFormatPr defaultRowHeight="12.75" x14ac:dyDescent="0.25"/>
  <cols>
    <col min="1" max="1" width="5.7109375" style="44" customWidth="1"/>
    <col min="2" max="2" width="9.85546875" style="44" customWidth="1"/>
    <col min="3" max="3" width="46.42578125" style="1289" customWidth="1"/>
    <col min="4" max="4" width="5.7109375" style="1290" customWidth="1"/>
    <col min="5" max="5" width="9.28515625" style="1291" customWidth="1"/>
    <col min="6" max="6" width="11.7109375" style="1292" customWidth="1"/>
    <col min="7" max="7" width="12.7109375" style="1291" customWidth="1"/>
    <col min="8" max="8" width="9.140625" style="44"/>
    <col min="9" max="9" width="12.85546875" style="44" customWidth="1"/>
    <col min="10" max="16384" width="9.140625" style="44"/>
  </cols>
  <sheetData>
    <row r="1" spans="1:11" s="531" customFormat="1" ht="15.75" customHeight="1" x14ac:dyDescent="0.25">
      <c r="A1" s="812" t="s">
        <v>1486</v>
      </c>
      <c r="B1" s="408"/>
      <c r="C1" s="409"/>
      <c r="D1" s="410"/>
      <c r="E1" s="411"/>
      <c r="F1" s="412"/>
    </row>
    <row r="2" spans="1:11" s="531" customFormat="1" ht="15.75" customHeight="1" x14ac:dyDescent="0.25">
      <c r="A2" s="812" t="s">
        <v>428</v>
      </c>
      <c r="B2" s="415"/>
      <c r="C2" s="416"/>
      <c r="D2" s="410"/>
      <c r="E2" s="411"/>
      <c r="F2" s="412"/>
    </row>
    <row r="3" spans="1:11" s="531" customFormat="1" ht="15.75" x14ac:dyDescent="0.25">
      <c r="A3" s="488" t="s">
        <v>1668</v>
      </c>
      <c r="B3" s="415"/>
      <c r="C3" s="416"/>
      <c r="D3" s="410"/>
      <c r="E3" s="411"/>
      <c r="F3" s="412"/>
      <c r="G3" s="413"/>
    </row>
    <row r="4" spans="1:11" s="531" customFormat="1" ht="15.75" x14ac:dyDescent="0.25">
      <c r="A4" s="488"/>
      <c r="B4" s="415"/>
      <c r="C4" s="416"/>
      <c r="D4" s="410"/>
      <c r="E4" s="411"/>
      <c r="F4" s="412"/>
      <c r="G4" s="413"/>
    </row>
    <row r="5" spans="1:11" s="422" customFormat="1" ht="15" x14ac:dyDescent="0.25">
      <c r="A5" s="1090"/>
      <c r="B5" s="767" t="s">
        <v>0</v>
      </c>
      <c r="C5" s="769" t="s">
        <v>174</v>
      </c>
      <c r="D5" s="771"/>
      <c r="E5" s="768"/>
      <c r="F5" s="770"/>
      <c r="G5" s="771" t="s">
        <v>175</v>
      </c>
      <c r="K5" s="419"/>
    </row>
    <row r="6" spans="1:11" s="422" customFormat="1" ht="15" x14ac:dyDescent="0.25">
      <c r="A6" s="1090"/>
      <c r="B6" s="772"/>
      <c r="C6" s="773"/>
      <c r="D6" s="1081"/>
      <c r="E6" s="768"/>
      <c r="F6" s="770"/>
      <c r="G6" s="775"/>
      <c r="K6" s="419"/>
    </row>
    <row r="7" spans="1:11" s="422" customFormat="1" ht="15" x14ac:dyDescent="0.25">
      <c r="A7" s="1090"/>
      <c r="B7" s="776" t="s">
        <v>176</v>
      </c>
      <c r="C7" s="777" t="s">
        <v>478</v>
      </c>
      <c r="D7" s="1081"/>
      <c r="E7" s="768"/>
      <c r="F7" s="770"/>
      <c r="G7" s="770">
        <f>G36</f>
        <v>0</v>
      </c>
      <c r="K7" s="419"/>
    </row>
    <row r="8" spans="1:11" s="422" customFormat="1" ht="15" x14ac:dyDescent="0.25">
      <c r="A8" s="1090"/>
      <c r="B8" s="776" t="s">
        <v>39</v>
      </c>
      <c r="C8" s="777" t="s">
        <v>40</v>
      </c>
      <c r="D8" s="1081"/>
      <c r="E8" s="768"/>
      <c r="F8" s="770"/>
      <c r="G8" s="770">
        <f>G52</f>
        <v>0</v>
      </c>
      <c r="K8" s="419"/>
    </row>
    <row r="9" spans="1:11" s="422" customFormat="1" ht="15" x14ac:dyDescent="0.25">
      <c r="A9" s="1090"/>
      <c r="B9" s="776" t="s">
        <v>100</v>
      </c>
      <c r="C9" s="777" t="s">
        <v>265</v>
      </c>
      <c r="D9" s="1081"/>
      <c r="E9" s="768"/>
      <c r="F9" s="770"/>
      <c r="G9" s="775">
        <f>G69</f>
        <v>0</v>
      </c>
      <c r="K9" s="419"/>
    </row>
    <row r="10" spans="1:11" s="422" customFormat="1" ht="15" x14ac:dyDescent="0.25">
      <c r="A10" s="1090"/>
      <c r="B10" s="776" t="s">
        <v>1168</v>
      </c>
      <c r="C10" s="777" t="s">
        <v>276</v>
      </c>
      <c r="D10" s="1081"/>
      <c r="E10" s="768"/>
      <c r="F10" s="770"/>
      <c r="G10" s="775">
        <f>G74</f>
        <v>0</v>
      </c>
      <c r="K10" s="419"/>
    </row>
    <row r="11" spans="1:11" s="422" customFormat="1" ht="15.75" thickBot="1" x14ac:dyDescent="0.3">
      <c r="A11" s="1092"/>
      <c r="B11" s="783">
        <v>7</v>
      </c>
      <c r="C11" s="1118" t="s">
        <v>168</v>
      </c>
      <c r="D11" s="1082"/>
      <c r="E11" s="784"/>
      <c r="F11" s="785"/>
      <c r="G11" s="785">
        <f>G80</f>
        <v>7200</v>
      </c>
      <c r="H11" s="419"/>
      <c r="K11" s="419"/>
    </row>
    <row r="12" spans="1:11" s="422" customFormat="1" ht="15" x14ac:dyDescent="0.25">
      <c r="A12" s="1091"/>
      <c r="B12" s="778" t="s">
        <v>178</v>
      </c>
      <c r="C12" s="779"/>
      <c r="D12" s="1081"/>
      <c r="E12" s="774"/>
      <c r="F12" s="770"/>
      <c r="G12" s="780">
        <f>SUM(G7:G11)</f>
        <v>7200</v>
      </c>
      <c r="K12" s="419"/>
    </row>
    <row r="13" spans="1:11" s="422" customFormat="1" ht="15.75" thickBot="1" x14ac:dyDescent="0.3">
      <c r="A13" s="1092"/>
      <c r="B13" s="787" t="s">
        <v>179</v>
      </c>
      <c r="C13" s="788"/>
      <c r="D13" s="1083"/>
      <c r="E13" s="789"/>
      <c r="F13" s="790"/>
      <c r="G13" s="790">
        <f>ROUND(G12*0.22,2)</f>
        <v>1584</v>
      </c>
      <c r="K13" s="419"/>
    </row>
    <row r="14" spans="1:11" s="422" customFormat="1" ht="15" x14ac:dyDescent="0.25">
      <c r="A14" s="1090"/>
      <c r="B14" s="781" t="s">
        <v>180</v>
      </c>
      <c r="C14" s="762"/>
      <c r="D14" s="1084"/>
      <c r="E14" s="761"/>
      <c r="F14" s="763"/>
      <c r="G14" s="763">
        <f>+G13+G12</f>
        <v>8784</v>
      </c>
      <c r="K14" s="419"/>
    </row>
    <row r="15" spans="1:11" ht="15.75" x14ac:dyDescent="0.25">
      <c r="A15" s="21"/>
      <c r="G15" s="1293"/>
    </row>
    <row r="16" spans="1:11" s="25" customFormat="1" ht="16.5" x14ac:dyDescent="0.25">
      <c r="A16" s="22"/>
      <c r="B16" s="23"/>
      <c r="C16" s="23"/>
      <c r="D16" s="24"/>
      <c r="F16" s="24"/>
      <c r="G16" s="26"/>
    </row>
    <row r="17" spans="1:7" s="25" customFormat="1" ht="16.5" x14ac:dyDescent="0.25">
      <c r="A17" s="488" t="s">
        <v>1668</v>
      </c>
      <c r="B17" s="23"/>
      <c r="C17" s="23"/>
      <c r="D17" s="24"/>
      <c r="F17" s="24"/>
      <c r="G17" s="1294"/>
    </row>
    <row r="18" spans="1:7" s="1299" customFormat="1" ht="15" customHeight="1" x14ac:dyDescent="0.25">
      <c r="A18" s="1295" t="s">
        <v>474</v>
      </c>
      <c r="B18" s="1295" t="s">
        <v>475</v>
      </c>
      <c r="C18" s="1296" t="s">
        <v>2</v>
      </c>
      <c r="D18" s="1297" t="s">
        <v>3</v>
      </c>
      <c r="E18" s="1298" t="s">
        <v>476</v>
      </c>
      <c r="F18" s="1297" t="s">
        <v>477</v>
      </c>
      <c r="G18" s="1298" t="s">
        <v>175</v>
      </c>
    </row>
    <row r="19" spans="1:7" x14ac:dyDescent="0.25">
      <c r="A19" s="27"/>
      <c r="B19" s="28"/>
      <c r="C19" s="29" t="s">
        <v>478</v>
      </c>
      <c r="D19" s="30"/>
      <c r="E19" s="31"/>
      <c r="F19" s="32"/>
      <c r="G19" s="33"/>
    </row>
    <row r="20" spans="1:7" x14ac:dyDescent="0.25">
      <c r="A20" s="34"/>
      <c r="B20" s="35"/>
      <c r="C20" s="36" t="s">
        <v>9</v>
      </c>
      <c r="D20" s="37"/>
      <c r="E20" s="38"/>
      <c r="F20" s="39"/>
      <c r="G20" s="40"/>
    </row>
    <row r="21" spans="1:7" ht="25.5" x14ac:dyDescent="0.25">
      <c r="A21" s="41">
        <v>1</v>
      </c>
      <c r="B21" s="13">
        <v>111653</v>
      </c>
      <c r="C21" s="14" t="s">
        <v>479</v>
      </c>
      <c r="D21" s="42" t="s">
        <v>236</v>
      </c>
      <c r="E21" s="15">
        <v>1</v>
      </c>
      <c r="F21" s="2054"/>
      <c r="G21" s="43">
        <f>ROUND(E21*F21,2)</f>
        <v>0</v>
      </c>
    </row>
    <row r="22" spans="1:7" ht="38.25" x14ac:dyDescent="0.25">
      <c r="A22" s="1300">
        <f>A21+1</f>
        <v>2</v>
      </c>
      <c r="B22" s="1301">
        <v>111655</v>
      </c>
      <c r="C22" s="17" t="s">
        <v>480</v>
      </c>
      <c r="D22" s="18" t="s">
        <v>435</v>
      </c>
      <c r="E22" s="45">
        <v>1</v>
      </c>
      <c r="F22" s="2054"/>
      <c r="G22" s="43">
        <f t="shared" ref="G22:G35" si="0">ROUND(E22*F22,2)</f>
        <v>0</v>
      </c>
    </row>
    <row r="23" spans="1:7" s="59" customFormat="1" x14ac:dyDescent="0.25">
      <c r="A23" s="34"/>
      <c r="B23" s="35"/>
      <c r="C23" s="36" t="s">
        <v>481</v>
      </c>
      <c r="D23" s="37"/>
      <c r="E23" s="38"/>
      <c r="F23" s="2055"/>
      <c r="G23" s="40"/>
    </row>
    <row r="24" spans="1:7" s="59" customFormat="1" ht="25.5" x14ac:dyDescent="0.25">
      <c r="A24" s="1302">
        <f>A21+1</f>
        <v>2</v>
      </c>
      <c r="B24" s="46">
        <v>12121</v>
      </c>
      <c r="C24" s="12" t="s">
        <v>482</v>
      </c>
      <c r="D24" s="20" t="s">
        <v>239</v>
      </c>
      <c r="E24" s="16">
        <v>50</v>
      </c>
      <c r="F24" s="2054"/>
      <c r="G24" s="43">
        <f t="shared" si="0"/>
        <v>0</v>
      </c>
    </row>
    <row r="25" spans="1:7" ht="25.5" x14ac:dyDescent="0.25">
      <c r="A25" s="1302">
        <f>+A24+1</f>
        <v>3</v>
      </c>
      <c r="B25" s="46">
        <v>12141</v>
      </c>
      <c r="C25" s="12" t="s">
        <v>483</v>
      </c>
      <c r="D25" s="20" t="s">
        <v>15</v>
      </c>
      <c r="E25" s="16">
        <v>10</v>
      </c>
      <c r="F25" s="2054"/>
      <c r="G25" s="43">
        <f t="shared" si="0"/>
        <v>0</v>
      </c>
    </row>
    <row r="26" spans="1:7" ht="25.5" x14ac:dyDescent="0.25">
      <c r="A26" s="41">
        <f>A25+1</f>
        <v>4</v>
      </c>
      <c r="B26" s="13"/>
      <c r="C26" s="14" t="s">
        <v>484</v>
      </c>
      <c r="D26" s="42" t="s">
        <v>435</v>
      </c>
      <c r="E26" s="15">
        <v>1</v>
      </c>
      <c r="F26" s="2054"/>
      <c r="G26" s="43">
        <f t="shared" si="0"/>
        <v>0</v>
      </c>
    </row>
    <row r="27" spans="1:7" ht="25.5" x14ac:dyDescent="0.25">
      <c r="A27" s="41">
        <f>A26+1</f>
        <v>5</v>
      </c>
      <c r="B27" s="13"/>
      <c r="C27" s="14" t="s">
        <v>485</v>
      </c>
      <c r="D27" s="42" t="s">
        <v>435</v>
      </c>
      <c r="E27" s="15">
        <v>1</v>
      </c>
      <c r="F27" s="2054"/>
      <c r="G27" s="43">
        <f t="shared" si="0"/>
        <v>0</v>
      </c>
    </row>
    <row r="28" spans="1:7" ht="25.5" x14ac:dyDescent="0.25">
      <c r="A28" s="41">
        <f>A27+1</f>
        <v>6</v>
      </c>
      <c r="B28" s="13"/>
      <c r="C28" s="14" t="s">
        <v>486</v>
      </c>
      <c r="D28" s="42" t="s">
        <v>435</v>
      </c>
      <c r="E28" s="15">
        <v>1</v>
      </c>
      <c r="F28" s="2054"/>
      <c r="G28" s="43">
        <f t="shared" si="0"/>
        <v>0</v>
      </c>
    </row>
    <row r="29" spans="1:7" ht="25.5" x14ac:dyDescent="0.25">
      <c r="A29" s="41">
        <f>A28+1</f>
        <v>7</v>
      </c>
      <c r="B29" s="13"/>
      <c r="C29" s="14" t="s">
        <v>487</v>
      </c>
      <c r="D29" s="42" t="s">
        <v>373</v>
      </c>
      <c r="E29" s="15">
        <v>80</v>
      </c>
      <c r="F29" s="2054"/>
      <c r="G29" s="43">
        <f t="shared" si="0"/>
        <v>0</v>
      </c>
    </row>
    <row r="30" spans="1:7" ht="51" x14ac:dyDescent="0.25">
      <c r="A30" s="41">
        <f>A29+1</f>
        <v>8</v>
      </c>
      <c r="B30" s="13"/>
      <c r="C30" s="14" t="s">
        <v>488</v>
      </c>
      <c r="D30" s="42" t="s">
        <v>243</v>
      </c>
      <c r="E30" s="15">
        <v>180</v>
      </c>
      <c r="F30" s="2054"/>
      <c r="G30" s="43">
        <f t="shared" si="0"/>
        <v>0</v>
      </c>
    </row>
    <row r="31" spans="1:7" s="59" customFormat="1" x14ac:dyDescent="0.25">
      <c r="A31" s="34"/>
      <c r="B31" s="35"/>
      <c r="C31" s="36" t="s">
        <v>489</v>
      </c>
      <c r="D31" s="37"/>
      <c r="E31" s="38"/>
      <c r="F31" s="2055"/>
      <c r="G31" s="40"/>
    </row>
    <row r="32" spans="1:7" ht="38.25" x14ac:dyDescent="0.25">
      <c r="A32" s="41">
        <f>A30+1</f>
        <v>9</v>
      </c>
      <c r="B32" s="13"/>
      <c r="C32" s="14" t="s">
        <v>2945</v>
      </c>
      <c r="D32" s="42" t="s">
        <v>435</v>
      </c>
      <c r="E32" s="15">
        <v>1</v>
      </c>
      <c r="F32" s="2054"/>
      <c r="G32" s="43">
        <f t="shared" si="0"/>
        <v>0</v>
      </c>
    </row>
    <row r="33" spans="1:7" ht="25.5" x14ac:dyDescent="0.25">
      <c r="A33" s="41">
        <f>A32+1</f>
        <v>10</v>
      </c>
      <c r="B33" s="13"/>
      <c r="C33" s="14" t="s">
        <v>490</v>
      </c>
      <c r="D33" s="42" t="s">
        <v>435</v>
      </c>
      <c r="E33" s="15">
        <v>1</v>
      </c>
      <c r="F33" s="2054"/>
      <c r="G33" s="43">
        <f t="shared" si="0"/>
        <v>0</v>
      </c>
    </row>
    <row r="34" spans="1:7" ht="25.5" x14ac:dyDescent="0.25">
      <c r="A34" s="41">
        <f>A33+1</f>
        <v>11</v>
      </c>
      <c r="B34" s="13"/>
      <c r="C34" s="14" t="s">
        <v>491</v>
      </c>
      <c r="D34" s="42" t="s">
        <v>435</v>
      </c>
      <c r="E34" s="15">
        <v>1</v>
      </c>
      <c r="F34" s="2054"/>
      <c r="G34" s="43">
        <f t="shared" si="0"/>
        <v>0</v>
      </c>
    </row>
    <row r="35" spans="1:7" ht="25.5" x14ac:dyDescent="0.25">
      <c r="A35" s="41">
        <f>A34+1</f>
        <v>12</v>
      </c>
      <c r="B35" s="13"/>
      <c r="C35" s="14" t="s">
        <v>492</v>
      </c>
      <c r="D35" s="42" t="s">
        <v>373</v>
      </c>
      <c r="E35" s="15">
        <v>120</v>
      </c>
      <c r="F35" s="2054"/>
      <c r="G35" s="43">
        <f t="shared" si="0"/>
        <v>0</v>
      </c>
    </row>
    <row r="36" spans="1:7" x14ac:dyDescent="0.25">
      <c r="A36" s="27"/>
      <c r="B36" s="28"/>
      <c r="C36" s="29" t="s">
        <v>493</v>
      </c>
      <c r="D36" s="30"/>
      <c r="E36" s="31"/>
      <c r="F36" s="32"/>
      <c r="G36" s="1320">
        <f>+SUM(G21:G35)</f>
        <v>0</v>
      </c>
    </row>
    <row r="37" spans="1:7" x14ac:dyDescent="0.25">
      <c r="A37" s="41"/>
      <c r="B37" s="1309"/>
      <c r="C37" s="1310"/>
      <c r="D37" s="1311"/>
      <c r="E37" s="1312"/>
      <c r="F37" s="1313"/>
      <c r="G37" s="43"/>
    </row>
    <row r="38" spans="1:7" x14ac:dyDescent="0.25">
      <c r="A38" s="27"/>
      <c r="B38" s="28"/>
      <c r="C38" s="29" t="s">
        <v>40</v>
      </c>
      <c r="D38" s="30"/>
      <c r="E38" s="31"/>
      <c r="F38" s="32"/>
      <c r="G38" s="33"/>
    </row>
    <row r="39" spans="1:7" x14ac:dyDescent="0.25">
      <c r="A39" s="1314"/>
      <c r="B39" s="1315"/>
      <c r="C39" s="1316" t="s">
        <v>439</v>
      </c>
      <c r="D39" s="1317"/>
      <c r="E39" s="1318"/>
      <c r="F39" s="1318"/>
      <c r="G39" s="1319"/>
    </row>
    <row r="40" spans="1:7" ht="51" x14ac:dyDescent="0.25">
      <c r="A40" s="41">
        <v>13</v>
      </c>
      <c r="B40" s="1303">
        <v>28126</v>
      </c>
      <c r="C40" s="1304" t="s">
        <v>440</v>
      </c>
      <c r="D40" s="1305" t="s">
        <v>373</v>
      </c>
      <c r="E40" s="45">
        <v>30</v>
      </c>
      <c r="F40" s="2054"/>
      <c r="G40" s="43">
        <f t="shared" ref="G40" si="1">ROUND(E40*F40,2)</f>
        <v>0</v>
      </c>
    </row>
    <row r="41" spans="1:7" x14ac:dyDescent="0.25">
      <c r="A41" s="34"/>
      <c r="B41" s="35"/>
      <c r="C41" s="36" t="s">
        <v>42</v>
      </c>
      <c r="D41" s="37"/>
      <c r="E41" s="38"/>
      <c r="F41" s="2055"/>
      <c r="G41" s="40"/>
    </row>
    <row r="42" spans="1:7" ht="25.5" x14ac:dyDescent="0.25">
      <c r="A42" s="41">
        <f>+A40+1</f>
        <v>14</v>
      </c>
      <c r="B42" s="46">
        <v>21626</v>
      </c>
      <c r="C42" s="12" t="s">
        <v>494</v>
      </c>
      <c r="D42" s="20" t="s">
        <v>243</v>
      </c>
      <c r="E42" s="16">
        <v>2475</v>
      </c>
      <c r="F42" s="2054"/>
      <c r="G42" s="43">
        <f t="shared" ref="G42:G51" si="2">ROUND(E42*F42,2)</f>
        <v>0</v>
      </c>
    </row>
    <row r="43" spans="1:7" ht="25.5" x14ac:dyDescent="0.25">
      <c r="A43" s="41">
        <f t="shared" ref="A43" si="3">A42+1</f>
        <v>15</v>
      </c>
      <c r="B43" s="46">
        <v>21626</v>
      </c>
      <c r="C43" s="12" t="s">
        <v>495</v>
      </c>
      <c r="D43" s="20" t="s">
        <v>243</v>
      </c>
      <c r="E43" s="16">
        <v>825</v>
      </c>
      <c r="F43" s="2054"/>
      <c r="G43" s="43">
        <f t="shared" si="2"/>
        <v>0</v>
      </c>
    </row>
    <row r="44" spans="1:7" ht="25.5" x14ac:dyDescent="0.25">
      <c r="A44" s="41">
        <f>A43+1</f>
        <v>16</v>
      </c>
      <c r="B44" s="46">
        <v>24611</v>
      </c>
      <c r="C44" s="12" t="s">
        <v>496</v>
      </c>
      <c r="D44" s="20" t="s">
        <v>239</v>
      </c>
      <c r="E44" s="16">
        <v>624</v>
      </c>
      <c r="F44" s="2054"/>
      <c r="G44" s="43">
        <f t="shared" si="2"/>
        <v>0</v>
      </c>
    </row>
    <row r="45" spans="1:7" x14ac:dyDescent="0.25">
      <c r="A45" s="34"/>
      <c r="B45" s="35"/>
      <c r="C45" s="36" t="s">
        <v>497</v>
      </c>
      <c r="D45" s="37"/>
      <c r="E45" s="38"/>
      <c r="F45" s="2055"/>
      <c r="G45" s="40"/>
    </row>
    <row r="46" spans="1:7" ht="25.5" x14ac:dyDescent="0.25">
      <c r="A46" s="47">
        <f>A44+1</f>
        <v>17</v>
      </c>
      <c r="B46" s="48">
        <v>24218</v>
      </c>
      <c r="C46" s="49" t="s">
        <v>498</v>
      </c>
      <c r="D46" s="50" t="s">
        <v>243</v>
      </c>
      <c r="E46" s="51">
        <v>50</v>
      </c>
      <c r="F46" s="2054"/>
      <c r="G46" s="43">
        <f t="shared" si="2"/>
        <v>0</v>
      </c>
    </row>
    <row r="47" spans="1:7" ht="25.5" x14ac:dyDescent="0.25">
      <c r="A47" s="52">
        <f>A46+1</f>
        <v>18</v>
      </c>
      <c r="B47" s="46"/>
      <c r="C47" s="49" t="s">
        <v>499</v>
      </c>
      <c r="D47" s="20" t="s">
        <v>243</v>
      </c>
      <c r="E47" s="16">
        <v>3450</v>
      </c>
      <c r="F47" s="2054"/>
      <c r="G47" s="43">
        <f t="shared" si="2"/>
        <v>0</v>
      </c>
    </row>
    <row r="48" spans="1:7" x14ac:dyDescent="0.25">
      <c r="A48" s="34"/>
      <c r="B48" s="35"/>
      <c r="C48" s="36" t="s">
        <v>500</v>
      </c>
      <c r="D48" s="37"/>
      <c r="E48" s="38"/>
      <c r="F48" s="2055"/>
      <c r="G48" s="40"/>
    </row>
    <row r="49" spans="1:7" ht="51" x14ac:dyDescent="0.25">
      <c r="A49" s="52">
        <f>A47+1</f>
        <v>19</v>
      </c>
      <c r="B49" s="46"/>
      <c r="C49" s="12" t="s">
        <v>501</v>
      </c>
      <c r="D49" s="20" t="s">
        <v>243</v>
      </c>
      <c r="E49" s="16">
        <v>3300</v>
      </c>
      <c r="F49" s="2054"/>
      <c r="G49" s="43">
        <f t="shared" si="2"/>
        <v>0</v>
      </c>
    </row>
    <row r="50" spans="1:7" x14ac:dyDescent="0.25">
      <c r="A50" s="34"/>
      <c r="B50" s="35"/>
      <c r="C50" s="36" t="s">
        <v>63</v>
      </c>
      <c r="D50" s="37"/>
      <c r="E50" s="38"/>
      <c r="F50" s="2055"/>
      <c r="G50" s="40"/>
    </row>
    <row r="51" spans="1:7" x14ac:dyDescent="0.25">
      <c r="A51" s="1306">
        <f>+A49+1</f>
        <v>20</v>
      </c>
      <c r="B51" s="1303">
        <v>25161</v>
      </c>
      <c r="C51" s="1304" t="s">
        <v>502</v>
      </c>
      <c r="D51" s="1305" t="s">
        <v>239</v>
      </c>
      <c r="E51" s="45">
        <v>750</v>
      </c>
      <c r="F51" s="2054"/>
      <c r="G51" s="43">
        <f t="shared" si="2"/>
        <v>0</v>
      </c>
    </row>
    <row r="52" spans="1:7" x14ac:dyDescent="0.25">
      <c r="A52" s="27"/>
      <c r="B52" s="28"/>
      <c r="C52" s="29" t="s">
        <v>71</v>
      </c>
      <c r="D52" s="30"/>
      <c r="E52" s="31"/>
      <c r="F52" s="32"/>
      <c r="G52" s="1320">
        <f>+SUM(G38:G51)</f>
        <v>0</v>
      </c>
    </row>
    <row r="53" spans="1:7" x14ac:dyDescent="0.25">
      <c r="A53" s="41"/>
      <c r="B53" s="1309"/>
      <c r="C53" s="1310"/>
      <c r="D53" s="1311"/>
      <c r="E53" s="1312"/>
      <c r="F53" s="1313"/>
      <c r="G53" s="43"/>
    </row>
    <row r="54" spans="1:7" x14ac:dyDescent="0.25">
      <c r="A54" s="27"/>
      <c r="B54" s="28"/>
      <c r="C54" s="29" t="s">
        <v>265</v>
      </c>
      <c r="D54" s="30"/>
      <c r="E54" s="31"/>
      <c r="F54" s="32"/>
      <c r="G54" s="33"/>
    </row>
    <row r="55" spans="1:7" x14ac:dyDescent="0.25">
      <c r="A55" s="34"/>
      <c r="B55" s="35"/>
      <c r="C55" s="36" t="s">
        <v>503</v>
      </c>
      <c r="D55" s="37"/>
      <c r="E55" s="38"/>
      <c r="F55" s="39"/>
      <c r="G55" s="40"/>
    </row>
    <row r="56" spans="1:7" ht="25.5" x14ac:dyDescent="0.25">
      <c r="A56" s="52">
        <v>1</v>
      </c>
      <c r="B56" s="13">
        <v>553860</v>
      </c>
      <c r="C56" s="14" t="s">
        <v>504</v>
      </c>
      <c r="D56" s="42" t="s">
        <v>243</v>
      </c>
      <c r="E56" s="15">
        <v>55</v>
      </c>
      <c r="F56" s="2054"/>
      <c r="G56" s="43">
        <f t="shared" ref="G56" si="4">ROUND(E56*F56,2)</f>
        <v>0</v>
      </c>
    </row>
    <row r="57" spans="1:7" ht="38.25" x14ac:dyDescent="0.25">
      <c r="A57" s="41">
        <f t="shared" ref="A57:A58" si="5">A56+1</f>
        <v>2</v>
      </c>
      <c r="B57" s="13">
        <v>53244</v>
      </c>
      <c r="C57" s="14" t="s">
        <v>505</v>
      </c>
      <c r="D57" s="42" t="s">
        <v>243</v>
      </c>
      <c r="E57" s="15">
        <v>233</v>
      </c>
      <c r="F57" s="2054"/>
      <c r="G57" s="43">
        <f t="shared" ref="G57:G68" si="6">ROUND(E57*F57,2)</f>
        <v>0</v>
      </c>
    </row>
    <row r="58" spans="1:7" ht="25.5" x14ac:dyDescent="0.25">
      <c r="A58" s="41">
        <f t="shared" si="5"/>
        <v>3</v>
      </c>
      <c r="B58" s="13">
        <v>553862</v>
      </c>
      <c r="C58" s="14" t="s">
        <v>506</v>
      </c>
      <c r="D58" s="42" t="s">
        <v>243</v>
      </c>
      <c r="E58" s="15">
        <v>351</v>
      </c>
      <c r="F58" s="2054"/>
      <c r="G58" s="43">
        <f t="shared" si="6"/>
        <v>0</v>
      </c>
    </row>
    <row r="59" spans="1:7" x14ac:dyDescent="0.25">
      <c r="A59" s="34"/>
      <c r="B59" s="35"/>
      <c r="C59" s="36" t="s">
        <v>348</v>
      </c>
      <c r="D59" s="37"/>
      <c r="E59" s="38"/>
      <c r="F59" s="2055"/>
      <c r="G59" s="40"/>
    </row>
    <row r="60" spans="1:7" ht="38.25" x14ac:dyDescent="0.25">
      <c r="A60" s="41">
        <f>A58+1</f>
        <v>4</v>
      </c>
      <c r="B60" s="13">
        <v>552764</v>
      </c>
      <c r="C60" s="14" t="s">
        <v>507</v>
      </c>
      <c r="D60" s="42" t="s">
        <v>350</v>
      </c>
      <c r="E60" s="15">
        <v>11513</v>
      </c>
      <c r="F60" s="2054"/>
      <c r="G60" s="43">
        <f t="shared" si="6"/>
        <v>0</v>
      </c>
    </row>
    <row r="61" spans="1:7" ht="38.25" x14ac:dyDescent="0.25">
      <c r="A61" s="41">
        <f>A60+1</f>
        <v>5</v>
      </c>
      <c r="B61" s="13">
        <v>552763</v>
      </c>
      <c r="C61" s="14" t="s">
        <v>508</v>
      </c>
      <c r="D61" s="42" t="s">
        <v>350</v>
      </c>
      <c r="E61" s="15">
        <v>30022</v>
      </c>
      <c r="F61" s="2054"/>
      <c r="G61" s="43">
        <f t="shared" si="6"/>
        <v>0</v>
      </c>
    </row>
    <row r="62" spans="1:7" ht="38.25" x14ac:dyDescent="0.25">
      <c r="A62" s="41">
        <f>A61+1</f>
        <v>6</v>
      </c>
      <c r="B62" s="13">
        <v>552763</v>
      </c>
      <c r="C62" s="14" t="s">
        <v>509</v>
      </c>
      <c r="D62" s="42" t="s">
        <v>350</v>
      </c>
      <c r="E62" s="15">
        <v>4560</v>
      </c>
      <c r="F62" s="2054"/>
      <c r="G62" s="43">
        <f t="shared" si="6"/>
        <v>0</v>
      </c>
    </row>
    <row r="63" spans="1:7" x14ac:dyDescent="0.25">
      <c r="A63" s="35"/>
      <c r="B63" s="35"/>
      <c r="C63" s="35" t="s">
        <v>269</v>
      </c>
      <c r="D63" s="35"/>
      <c r="E63" s="35"/>
      <c r="F63" s="2055"/>
      <c r="G63" s="40"/>
    </row>
    <row r="64" spans="1:7" x14ac:dyDescent="0.25">
      <c r="A64" s="1300">
        <f>+A62+1</f>
        <v>7</v>
      </c>
      <c r="B64" s="1303">
        <v>54234</v>
      </c>
      <c r="C64" s="1304" t="s">
        <v>452</v>
      </c>
      <c r="D64" s="1305" t="s">
        <v>239</v>
      </c>
      <c r="E64" s="45">
        <v>5</v>
      </c>
      <c r="F64" s="2054"/>
      <c r="G64" s="43">
        <f t="shared" si="6"/>
        <v>0</v>
      </c>
    </row>
    <row r="65" spans="1:7" ht="38.25" x14ac:dyDescent="0.25">
      <c r="A65" s="1300">
        <f>+A64+1</f>
        <v>8</v>
      </c>
      <c r="B65" s="1307">
        <v>54125</v>
      </c>
      <c r="C65" s="1304" t="s">
        <v>453</v>
      </c>
      <c r="D65" s="1305" t="s">
        <v>243</v>
      </c>
      <c r="E65" s="45">
        <v>5</v>
      </c>
      <c r="F65" s="2054"/>
      <c r="G65" s="43">
        <f t="shared" si="6"/>
        <v>0</v>
      </c>
    </row>
    <row r="66" spans="1:7" x14ac:dyDescent="0.25">
      <c r="A66" s="34"/>
      <c r="B66" s="35"/>
      <c r="C66" s="36" t="s">
        <v>353</v>
      </c>
      <c r="D66" s="37"/>
      <c r="E66" s="38"/>
      <c r="F66" s="2055"/>
      <c r="G66" s="40"/>
    </row>
    <row r="67" spans="1:7" x14ac:dyDescent="0.25">
      <c r="A67" s="41">
        <f>A65+1</f>
        <v>9</v>
      </c>
      <c r="B67" s="19">
        <v>551882</v>
      </c>
      <c r="C67" s="12" t="s">
        <v>510</v>
      </c>
      <c r="D67" s="42" t="s">
        <v>239</v>
      </c>
      <c r="E67" s="16">
        <v>350</v>
      </c>
      <c r="F67" s="2054"/>
      <c r="G67" s="43">
        <f t="shared" si="6"/>
        <v>0</v>
      </c>
    </row>
    <row r="68" spans="1:7" x14ac:dyDescent="0.25">
      <c r="A68" s="41">
        <f>A67+1</f>
        <v>10</v>
      </c>
      <c r="B68" s="13">
        <v>51732</v>
      </c>
      <c r="C68" s="14" t="s">
        <v>511</v>
      </c>
      <c r="D68" s="42" t="s">
        <v>239</v>
      </c>
      <c r="E68" s="15">
        <v>1501</v>
      </c>
      <c r="F68" s="2054"/>
      <c r="G68" s="43">
        <f t="shared" si="6"/>
        <v>0</v>
      </c>
    </row>
    <row r="69" spans="1:7" x14ac:dyDescent="0.25">
      <c r="A69" s="27"/>
      <c r="B69" s="28"/>
      <c r="C69" s="29" t="s">
        <v>274</v>
      </c>
      <c r="D69" s="30"/>
      <c r="E69" s="31"/>
      <c r="F69" s="32"/>
      <c r="G69" s="1320">
        <f>+SUM(G55:G68)</f>
        <v>0</v>
      </c>
    </row>
    <row r="70" spans="1:7" x14ac:dyDescent="0.25">
      <c r="A70" s="41"/>
      <c r="B70" s="1309"/>
      <c r="C70" s="1310"/>
      <c r="D70" s="1311"/>
      <c r="E70" s="1312"/>
      <c r="F70" s="1313"/>
      <c r="G70" s="43"/>
    </row>
    <row r="71" spans="1:7" x14ac:dyDescent="0.25">
      <c r="A71" s="1321"/>
      <c r="B71" s="1322"/>
      <c r="C71" s="1323" t="s">
        <v>276</v>
      </c>
      <c r="D71" s="1324"/>
      <c r="E71" s="1325"/>
      <c r="F71" s="1325"/>
      <c r="G71" s="1326"/>
    </row>
    <row r="72" spans="1:7" ht="25.5" x14ac:dyDescent="0.25">
      <c r="A72" s="1300">
        <v>1</v>
      </c>
      <c r="B72" s="1303">
        <v>42461</v>
      </c>
      <c r="C72" s="1304" t="s">
        <v>512</v>
      </c>
      <c r="D72" s="1305" t="s">
        <v>15</v>
      </c>
      <c r="E72" s="45">
        <v>82</v>
      </c>
      <c r="F72" s="2054"/>
      <c r="G72" s="43">
        <f t="shared" ref="G72" si="7">ROUND(E72*F72,2)</f>
        <v>0</v>
      </c>
    </row>
    <row r="73" spans="1:7" ht="38.25" x14ac:dyDescent="0.25">
      <c r="A73" s="1300">
        <v>2</v>
      </c>
      <c r="B73" s="1303">
        <v>42245</v>
      </c>
      <c r="C73" s="1304" t="s">
        <v>513</v>
      </c>
      <c r="D73" s="1305" t="s">
        <v>231</v>
      </c>
      <c r="E73" s="45">
        <v>165</v>
      </c>
      <c r="F73" s="2054"/>
      <c r="G73" s="43">
        <f t="shared" ref="G73" si="8">ROUND(E73*F73,2)</f>
        <v>0</v>
      </c>
    </row>
    <row r="74" spans="1:7" x14ac:dyDescent="0.25">
      <c r="A74" s="1321"/>
      <c r="B74" s="1322"/>
      <c r="C74" s="1323" t="str">
        <f>C71&amp;" - skupaj"</f>
        <v>ODVODNJAVANJE - skupaj</v>
      </c>
      <c r="D74" s="1324"/>
      <c r="E74" s="1325"/>
      <c r="F74" s="1325"/>
      <c r="G74" s="1326">
        <f>+SUM(G72:G73)</f>
        <v>0</v>
      </c>
    </row>
    <row r="75" spans="1:7" x14ac:dyDescent="0.25">
      <c r="A75" s="1283"/>
      <c r="B75" s="1284"/>
      <c r="C75" s="1285"/>
      <c r="D75" s="1286"/>
      <c r="E75" s="1287"/>
      <c r="F75" s="1287"/>
      <c r="G75" s="1288"/>
    </row>
    <row r="76" spans="1:7" ht="16.5" x14ac:dyDescent="0.25">
      <c r="A76" s="53"/>
      <c r="B76" s="54"/>
      <c r="C76" s="1323" t="s">
        <v>168</v>
      </c>
      <c r="D76" s="55"/>
      <c r="E76" s="56"/>
      <c r="F76" s="56"/>
      <c r="G76" s="57"/>
    </row>
    <row r="77" spans="1:7" x14ac:dyDescent="0.25">
      <c r="A77" s="1300">
        <v>1</v>
      </c>
      <c r="B77" s="1308">
        <v>779516</v>
      </c>
      <c r="C77" s="1304" t="s">
        <v>171</v>
      </c>
      <c r="D77" s="1305" t="s">
        <v>170</v>
      </c>
      <c r="E77" s="45">
        <v>80</v>
      </c>
      <c r="F77" s="2056">
        <v>45</v>
      </c>
      <c r="G77" s="43">
        <f t="shared" ref="G77" si="9">ROUND(E77*F77,2)</f>
        <v>3600</v>
      </c>
    </row>
    <row r="78" spans="1:7" x14ac:dyDescent="0.25">
      <c r="A78" s="1300">
        <f>+A77+1</f>
        <v>2</v>
      </c>
      <c r="B78" s="1308">
        <v>79311</v>
      </c>
      <c r="C78" s="1304" t="s">
        <v>169</v>
      </c>
      <c r="D78" s="1305" t="s">
        <v>170</v>
      </c>
      <c r="E78" s="45">
        <v>80</v>
      </c>
      <c r="F78" s="2056">
        <v>45</v>
      </c>
      <c r="G78" s="43">
        <f t="shared" ref="G78:G79" si="10">ROUND(E78*F78,2)</f>
        <v>3600</v>
      </c>
    </row>
    <row r="79" spans="1:7" x14ac:dyDescent="0.25">
      <c r="A79" s="1300">
        <f>A78+1</f>
        <v>3</v>
      </c>
      <c r="B79" s="1308">
        <v>79515</v>
      </c>
      <c r="C79" s="1304" t="s">
        <v>458</v>
      </c>
      <c r="D79" s="1305" t="s">
        <v>435</v>
      </c>
      <c r="E79" s="45">
        <v>1</v>
      </c>
      <c r="F79" s="2054"/>
      <c r="G79" s="43">
        <f t="shared" si="10"/>
        <v>0</v>
      </c>
    </row>
    <row r="80" spans="1:7" ht="16.5" x14ac:dyDescent="0.25">
      <c r="A80" s="53"/>
      <c r="B80" s="54"/>
      <c r="C80" s="1323" t="str">
        <f>C76&amp;" - skupaj"</f>
        <v>TUJE STORITVE - skupaj</v>
      </c>
      <c r="D80" s="55"/>
      <c r="E80" s="56"/>
      <c r="F80" s="56"/>
      <c r="G80" s="1326">
        <f>SUM(G77:G79)</f>
        <v>7200</v>
      </c>
    </row>
  </sheetData>
  <dataValidations count="1">
    <dataValidation type="custom" allowBlank="1" showInputMessage="1" showErrorMessage="1" error="Vnos Cena/enoto je dovoljen na dve decimalni mesti." sqref="F21:F35 F40:F51 F56:F68 F72:F73 F77:F79" xr:uid="{B1908EB7-0520-4BC1-8395-C23B603ACF02}">
      <formula1>F21=ROUND(F21,2)</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21"/>
  <dimension ref="A1:K66"/>
  <sheetViews>
    <sheetView workbookViewId="0">
      <selection activeCell="F65" sqref="F65"/>
    </sheetView>
  </sheetViews>
  <sheetFormatPr defaultRowHeight="12.75" x14ac:dyDescent="0.25"/>
  <cols>
    <col min="1" max="1" width="5.7109375" style="1333" customWidth="1"/>
    <col min="2" max="2" width="9.7109375" style="1333" customWidth="1"/>
    <col min="3" max="3" width="45.7109375" style="1367" customWidth="1"/>
    <col min="4" max="4" width="6.7109375" style="1368" customWidth="1"/>
    <col min="5" max="5" width="10.7109375" style="1369" customWidth="1"/>
    <col min="6" max="6" width="11.7109375" style="1370" customWidth="1"/>
    <col min="7" max="7" width="12.7109375" style="1369" customWidth="1"/>
    <col min="8" max="10" width="9.140625" style="1333"/>
    <col min="11" max="11" width="12.85546875" style="1333" customWidth="1"/>
    <col min="12" max="16384" width="9.140625" style="1333"/>
  </cols>
  <sheetData>
    <row r="1" spans="1:11" ht="15.75" x14ac:dyDescent="0.25">
      <c r="A1" s="1372" t="s">
        <v>1486</v>
      </c>
      <c r="B1" s="1327"/>
      <c r="C1" s="1328"/>
      <c r="D1" s="1329"/>
      <c r="E1" s="1330"/>
      <c r="F1" s="1331"/>
    </row>
    <row r="2" spans="1:11" s="1337" customFormat="1" ht="15.75" x14ac:dyDescent="0.25">
      <c r="A2" s="1372" t="s">
        <v>428</v>
      </c>
      <c r="B2" s="1335"/>
      <c r="C2" s="1336"/>
      <c r="D2" s="1329"/>
      <c r="E2" s="1330"/>
      <c r="F2" s="1331"/>
    </row>
    <row r="3" spans="1:11" s="1337" customFormat="1" ht="15.75" x14ac:dyDescent="0.25">
      <c r="A3" s="1371" t="s">
        <v>1670</v>
      </c>
      <c r="B3" s="1335"/>
      <c r="C3" s="1336"/>
      <c r="D3" s="1329"/>
      <c r="E3" s="1330"/>
      <c r="F3" s="1331"/>
    </row>
    <row r="4" spans="1:11" s="1337" customFormat="1" ht="15.75" x14ac:dyDescent="0.25">
      <c r="A4" s="1334"/>
      <c r="B4" s="1335"/>
      <c r="C4" s="1336"/>
      <c r="D4" s="1329"/>
      <c r="E4" s="1330"/>
      <c r="F4" s="1331"/>
      <c r="G4" s="1332"/>
    </row>
    <row r="5" spans="1:11" s="422" customFormat="1" ht="15" x14ac:dyDescent="0.25">
      <c r="A5" s="1090"/>
      <c r="B5" s="767" t="s">
        <v>0</v>
      </c>
      <c r="C5" s="769" t="s">
        <v>174</v>
      </c>
      <c r="D5" s="771"/>
      <c r="E5" s="768"/>
      <c r="F5" s="770"/>
      <c r="G5" s="771" t="s">
        <v>175</v>
      </c>
      <c r="K5" s="419"/>
    </row>
    <row r="6" spans="1:11" s="422" customFormat="1" ht="15" x14ac:dyDescent="0.25">
      <c r="A6" s="1090"/>
      <c r="B6" s="772"/>
      <c r="C6" s="773"/>
      <c r="D6" s="1081"/>
      <c r="E6" s="768"/>
      <c r="F6" s="770"/>
      <c r="G6" s="775"/>
      <c r="K6" s="419"/>
    </row>
    <row r="7" spans="1:11" s="422" customFormat="1" ht="15" x14ac:dyDescent="0.25">
      <c r="A7" s="1090"/>
      <c r="B7" s="776" t="s">
        <v>176</v>
      </c>
      <c r="C7" s="777" t="s">
        <v>478</v>
      </c>
      <c r="D7" s="1081"/>
      <c r="E7" s="768"/>
      <c r="F7" s="770"/>
      <c r="G7" s="770">
        <f>G30</f>
        <v>0</v>
      </c>
      <c r="K7" s="419"/>
    </row>
    <row r="8" spans="1:11" s="422" customFormat="1" ht="15" x14ac:dyDescent="0.25">
      <c r="A8" s="1090"/>
      <c r="B8" s="776" t="s">
        <v>39</v>
      </c>
      <c r="C8" s="777" t="s">
        <v>40</v>
      </c>
      <c r="D8" s="1081"/>
      <c r="E8" s="768"/>
      <c r="F8" s="770"/>
      <c r="G8" s="770">
        <f>G40</f>
        <v>0</v>
      </c>
      <c r="K8" s="419"/>
    </row>
    <row r="9" spans="1:11" s="422" customFormat="1" ht="15" x14ac:dyDescent="0.25">
      <c r="A9" s="1090"/>
      <c r="B9" s="776" t="s">
        <v>72</v>
      </c>
      <c r="C9" s="777" t="s">
        <v>265</v>
      </c>
      <c r="D9" s="1081"/>
      <c r="E9" s="768"/>
      <c r="F9" s="770"/>
      <c r="G9" s="775">
        <f>G60</f>
        <v>0</v>
      </c>
      <c r="K9" s="419"/>
    </row>
    <row r="10" spans="1:11" s="422" customFormat="1" ht="15.75" thickBot="1" x14ac:dyDescent="0.3">
      <c r="A10" s="1092"/>
      <c r="B10" s="783">
        <v>4</v>
      </c>
      <c r="C10" s="1118" t="s">
        <v>168</v>
      </c>
      <c r="D10" s="1082"/>
      <c r="E10" s="784"/>
      <c r="F10" s="785"/>
      <c r="G10" s="785">
        <f>G66</f>
        <v>7200</v>
      </c>
      <c r="H10" s="419"/>
      <c r="K10" s="419"/>
    </row>
    <row r="11" spans="1:11" s="422" customFormat="1" ht="15" x14ac:dyDescent="0.25">
      <c r="A11" s="1091"/>
      <c r="B11" s="778" t="s">
        <v>178</v>
      </c>
      <c r="C11" s="779"/>
      <c r="D11" s="1081"/>
      <c r="E11" s="774"/>
      <c r="F11" s="770"/>
      <c r="G11" s="780">
        <f>SUM(G7:G10)</f>
        <v>7200</v>
      </c>
      <c r="K11" s="419"/>
    </row>
    <row r="12" spans="1:11" s="422" customFormat="1" ht="15.75" thickBot="1" x14ac:dyDescent="0.3">
      <c r="A12" s="1092"/>
      <c r="B12" s="787" t="s">
        <v>179</v>
      </c>
      <c r="C12" s="788"/>
      <c r="D12" s="1083"/>
      <c r="E12" s="789"/>
      <c r="F12" s="790"/>
      <c r="G12" s="790">
        <f>ROUND(G11*0.22,2)</f>
        <v>1584</v>
      </c>
      <c r="K12" s="419"/>
    </row>
    <row r="13" spans="1:11" s="422" customFormat="1" ht="15" x14ac:dyDescent="0.25">
      <c r="A13" s="1090"/>
      <c r="B13" s="781" t="s">
        <v>180</v>
      </c>
      <c r="C13" s="762"/>
      <c r="D13" s="1084"/>
      <c r="E13" s="761"/>
      <c r="F13" s="763"/>
      <c r="G13" s="763">
        <f>+G12+G11</f>
        <v>8784</v>
      </c>
      <c r="K13" s="419"/>
    </row>
    <row r="14" spans="1:11" s="1337" customFormat="1" ht="15.75" x14ac:dyDescent="0.25">
      <c r="A14" s="1334"/>
      <c r="B14" s="1335"/>
      <c r="C14" s="1336"/>
      <c r="D14" s="1329"/>
      <c r="E14" s="1330"/>
      <c r="F14" s="1331"/>
      <c r="G14" s="1332"/>
    </row>
    <row r="15" spans="1:11" s="1337" customFormat="1" ht="15.75" x14ac:dyDescent="0.25">
      <c r="A15" s="1334"/>
      <c r="B15" s="1335"/>
      <c r="C15" s="1336"/>
      <c r="D15" s="1329"/>
      <c r="E15" s="1330"/>
      <c r="F15" s="1331"/>
      <c r="G15" s="1332"/>
    </row>
    <row r="16" spans="1:11" s="1337" customFormat="1" ht="15.75" x14ac:dyDescent="0.25">
      <c r="A16" s="1338" t="s">
        <v>1264</v>
      </c>
      <c r="B16" s="1335"/>
      <c r="C16" s="1336"/>
      <c r="D16" s="1329"/>
      <c r="E16" s="1330"/>
      <c r="F16" s="1331"/>
      <c r="G16" s="1332"/>
    </row>
    <row r="17" spans="1:7" s="1343" customFormat="1" ht="15" customHeight="1" x14ac:dyDescent="0.25">
      <c r="A17" s="1339" t="s">
        <v>474</v>
      </c>
      <c r="B17" s="1339" t="s">
        <v>475</v>
      </c>
      <c r="C17" s="1340" t="s">
        <v>2</v>
      </c>
      <c r="D17" s="1341" t="s">
        <v>3</v>
      </c>
      <c r="E17" s="1342" t="s">
        <v>476</v>
      </c>
      <c r="F17" s="1341" t="s">
        <v>477</v>
      </c>
      <c r="G17" s="1342" t="s">
        <v>175</v>
      </c>
    </row>
    <row r="18" spans="1:7" x14ac:dyDescent="0.25">
      <c r="A18" s="1398">
        <v>1</v>
      </c>
      <c r="B18" s="1373"/>
      <c r="C18" s="1374" t="s">
        <v>478</v>
      </c>
      <c r="D18" s="1375"/>
      <c r="E18" s="1376"/>
      <c r="F18" s="1377"/>
      <c r="G18" s="1378"/>
    </row>
    <row r="19" spans="1:7" x14ac:dyDescent="0.25">
      <c r="A19" s="1379"/>
      <c r="B19" s="1380"/>
      <c r="C19" s="1381" t="s">
        <v>9</v>
      </c>
      <c r="D19" s="1382"/>
      <c r="E19" s="1383"/>
      <c r="F19" s="1384"/>
      <c r="G19" s="1385"/>
    </row>
    <row r="20" spans="1:7" ht="25.5" x14ac:dyDescent="0.25">
      <c r="A20" s="1344">
        <v>1</v>
      </c>
      <c r="B20" s="1345">
        <v>11653</v>
      </c>
      <c r="C20" s="1350" t="s">
        <v>479</v>
      </c>
      <c r="D20" s="1346" t="s">
        <v>236</v>
      </c>
      <c r="E20" s="1347">
        <v>1</v>
      </c>
      <c r="F20" s="2057"/>
      <c r="G20" s="1349">
        <f>ROUND(E20*F20,2)</f>
        <v>0</v>
      </c>
    </row>
    <row r="21" spans="1:7" ht="38.25" x14ac:dyDescent="0.25">
      <c r="A21" s="1351">
        <f>+A20+1</f>
        <v>2</v>
      </c>
      <c r="B21" s="1352">
        <v>11655</v>
      </c>
      <c r="C21" s="1353" t="s">
        <v>480</v>
      </c>
      <c r="D21" s="1346" t="s">
        <v>435</v>
      </c>
      <c r="E21" s="1347">
        <v>1</v>
      </c>
      <c r="F21" s="2057"/>
      <c r="G21" s="1349">
        <f t="shared" ref="G21:G29" si="0">ROUND(E21*F21,2)</f>
        <v>0</v>
      </c>
    </row>
    <row r="22" spans="1:7" s="1355" customFormat="1" ht="25.5" x14ac:dyDescent="0.25">
      <c r="A22" s="1351">
        <f t="shared" ref="A22:A25" si="1">+A21+1</f>
        <v>3</v>
      </c>
      <c r="B22" s="1345">
        <v>12297</v>
      </c>
      <c r="C22" s="1350" t="s">
        <v>515</v>
      </c>
      <c r="D22" s="1346" t="s">
        <v>15</v>
      </c>
      <c r="E22" s="1347">
        <v>1</v>
      </c>
      <c r="F22" s="2057"/>
      <c r="G22" s="1349">
        <f t="shared" si="0"/>
        <v>0</v>
      </c>
    </row>
    <row r="23" spans="1:7" s="1355" customFormat="1" ht="25.5" x14ac:dyDescent="0.25">
      <c r="A23" s="1351">
        <f t="shared" si="1"/>
        <v>4</v>
      </c>
      <c r="B23" s="1345">
        <v>12495</v>
      </c>
      <c r="C23" s="1350" t="s">
        <v>516</v>
      </c>
      <c r="D23" s="1346" t="s">
        <v>243</v>
      </c>
      <c r="E23" s="1347">
        <v>45</v>
      </c>
      <c r="F23" s="2057"/>
      <c r="G23" s="1349">
        <f t="shared" si="0"/>
        <v>0</v>
      </c>
    </row>
    <row r="24" spans="1:7" s="1355" customFormat="1" x14ac:dyDescent="0.25">
      <c r="A24" s="1351">
        <f t="shared" si="1"/>
        <v>5</v>
      </c>
      <c r="B24" s="1345">
        <v>12497</v>
      </c>
      <c r="C24" s="1350" t="s">
        <v>517</v>
      </c>
      <c r="D24" s="1346" t="s">
        <v>243</v>
      </c>
      <c r="E24" s="1347">
        <v>5</v>
      </c>
      <c r="F24" s="2057"/>
      <c r="G24" s="1349">
        <f t="shared" si="0"/>
        <v>0</v>
      </c>
    </row>
    <row r="25" spans="1:7" s="1355" customFormat="1" ht="25.5" x14ac:dyDescent="0.25">
      <c r="A25" s="1351">
        <f t="shared" si="1"/>
        <v>6</v>
      </c>
      <c r="B25" s="1345">
        <v>12297</v>
      </c>
      <c r="C25" s="1350" t="s">
        <v>518</v>
      </c>
      <c r="D25" s="1346" t="s">
        <v>15</v>
      </c>
      <c r="E25" s="1347">
        <v>1</v>
      </c>
      <c r="F25" s="2057"/>
      <c r="G25" s="1349">
        <f t="shared" si="0"/>
        <v>0</v>
      </c>
    </row>
    <row r="26" spans="1:7" s="1355" customFormat="1" x14ac:dyDescent="0.25">
      <c r="A26" s="1391"/>
      <c r="B26" s="1380"/>
      <c r="C26" s="1381" t="s">
        <v>33</v>
      </c>
      <c r="D26" s="1382"/>
      <c r="E26" s="1383"/>
      <c r="F26" s="2058"/>
      <c r="G26" s="1385"/>
    </row>
    <row r="27" spans="1:7" s="1355" customFormat="1" ht="38.25" x14ac:dyDescent="0.25">
      <c r="A27" s="1351">
        <f>+A25+1</f>
        <v>7</v>
      </c>
      <c r="B27" s="1345">
        <v>13281</v>
      </c>
      <c r="C27" s="1350" t="s">
        <v>519</v>
      </c>
      <c r="D27" s="1346" t="s">
        <v>239</v>
      </c>
      <c r="E27" s="1347">
        <f>4*85</f>
        <v>340</v>
      </c>
      <c r="F27" s="2057"/>
      <c r="G27" s="1349">
        <f t="shared" si="0"/>
        <v>0</v>
      </c>
    </row>
    <row r="28" spans="1:7" s="1355" customFormat="1" ht="25.5" x14ac:dyDescent="0.25">
      <c r="A28" s="1351">
        <f>+A27+1</f>
        <v>8</v>
      </c>
      <c r="B28" s="1345">
        <v>12495</v>
      </c>
      <c r="C28" s="1350" t="s">
        <v>469</v>
      </c>
      <c r="D28" s="1346" t="s">
        <v>243</v>
      </c>
      <c r="E28" s="1347">
        <v>50</v>
      </c>
      <c r="F28" s="2057"/>
      <c r="G28" s="1349">
        <f t="shared" si="0"/>
        <v>0</v>
      </c>
    </row>
    <row r="29" spans="1:7" s="1355" customFormat="1" ht="25.5" x14ac:dyDescent="0.25">
      <c r="A29" s="1351">
        <f>+A28+1</f>
        <v>9</v>
      </c>
      <c r="B29" s="1345">
        <v>13291</v>
      </c>
      <c r="C29" s="1350" t="s">
        <v>520</v>
      </c>
      <c r="D29" s="1346" t="s">
        <v>15</v>
      </c>
      <c r="E29" s="1347">
        <v>1</v>
      </c>
      <c r="F29" s="2057"/>
      <c r="G29" s="1349">
        <f t="shared" si="0"/>
        <v>0</v>
      </c>
    </row>
    <row r="30" spans="1:7" x14ac:dyDescent="0.25">
      <c r="A30" s="1398">
        <v>1</v>
      </c>
      <c r="B30" s="1373"/>
      <c r="C30" s="1374" t="s">
        <v>493</v>
      </c>
      <c r="D30" s="1375"/>
      <c r="E30" s="1376"/>
      <c r="F30" s="1377"/>
      <c r="G30" s="1397">
        <f>+SUM(G20:G29)</f>
        <v>0</v>
      </c>
    </row>
    <row r="31" spans="1:7" ht="18.75" customHeight="1" x14ac:dyDescent="0.25">
      <c r="A31" s="1344"/>
      <c r="B31" s="1386"/>
      <c r="C31" s="1387"/>
      <c r="D31" s="1388"/>
      <c r="E31" s="1389"/>
      <c r="F31" s="1390"/>
      <c r="G31" s="1356"/>
    </row>
    <row r="32" spans="1:7" x14ac:dyDescent="0.25">
      <c r="A32" s="1398">
        <v>2</v>
      </c>
      <c r="B32" s="1373"/>
      <c r="C32" s="1374" t="s">
        <v>40</v>
      </c>
      <c r="D32" s="1375"/>
      <c r="E32" s="1376"/>
      <c r="F32" s="1377"/>
      <c r="G32" s="1378"/>
    </row>
    <row r="33" spans="1:7" x14ac:dyDescent="0.25">
      <c r="A33" s="1379"/>
      <c r="B33" s="1380"/>
      <c r="C33" s="1381" t="s">
        <v>42</v>
      </c>
      <c r="D33" s="1382"/>
      <c r="E33" s="1383"/>
      <c r="F33" s="1384"/>
      <c r="G33" s="1385"/>
    </row>
    <row r="34" spans="1:7" ht="25.5" x14ac:dyDescent="0.25">
      <c r="A34" s="1344">
        <v>10</v>
      </c>
      <c r="B34" s="1357">
        <v>21626</v>
      </c>
      <c r="C34" s="1358" t="s">
        <v>521</v>
      </c>
      <c r="D34" s="1359" t="s">
        <v>243</v>
      </c>
      <c r="E34" s="1360">
        <v>545</v>
      </c>
      <c r="F34" s="2057"/>
      <c r="G34" s="1349">
        <f t="shared" ref="G34" si="2">ROUND(E34*F34,2)</f>
        <v>0</v>
      </c>
    </row>
    <row r="35" spans="1:7" ht="25.5" x14ac:dyDescent="0.25">
      <c r="A35" s="1344">
        <v>11</v>
      </c>
      <c r="B35" s="1357">
        <v>24611</v>
      </c>
      <c r="C35" s="1358" t="s">
        <v>522</v>
      </c>
      <c r="D35" s="1359" t="s">
        <v>239</v>
      </c>
      <c r="E35" s="1360">
        <f>85*2.25</f>
        <v>191.25</v>
      </c>
      <c r="F35" s="2057"/>
      <c r="G35" s="1349">
        <f t="shared" ref="G35:G39" si="3">ROUND(E35*F35,2)</f>
        <v>0</v>
      </c>
    </row>
    <row r="36" spans="1:7" x14ac:dyDescent="0.25">
      <c r="A36" s="1379"/>
      <c r="B36" s="1380"/>
      <c r="C36" s="1381" t="s">
        <v>497</v>
      </c>
      <c r="D36" s="1382"/>
      <c r="E36" s="1383"/>
      <c r="F36" s="2058"/>
      <c r="G36" s="1385"/>
    </row>
    <row r="37" spans="1:7" ht="25.5" x14ac:dyDescent="0.25">
      <c r="A37" s="1361">
        <v>12</v>
      </c>
      <c r="B37" s="1357"/>
      <c r="C37" s="1362" t="s">
        <v>523</v>
      </c>
      <c r="D37" s="1359" t="s">
        <v>243</v>
      </c>
      <c r="E37" s="1360">
        <v>234</v>
      </c>
      <c r="F37" s="2057"/>
      <c r="G37" s="1349">
        <f t="shared" si="3"/>
        <v>0</v>
      </c>
    </row>
    <row r="38" spans="1:7" x14ac:dyDescent="0.25">
      <c r="A38" s="1379"/>
      <c r="B38" s="1380"/>
      <c r="C38" s="1381" t="s">
        <v>500</v>
      </c>
      <c r="D38" s="1382"/>
      <c r="E38" s="1383"/>
      <c r="F38" s="2058"/>
      <c r="G38" s="1385"/>
    </row>
    <row r="39" spans="1:7" ht="51" x14ac:dyDescent="0.25">
      <c r="A39" s="1361">
        <f>A37+1</f>
        <v>13</v>
      </c>
      <c r="B39" s="1357"/>
      <c r="C39" s="1358" t="s">
        <v>1671</v>
      </c>
      <c r="D39" s="1359" t="s">
        <v>243</v>
      </c>
      <c r="E39" s="1360">
        <f>+E34</f>
        <v>545</v>
      </c>
      <c r="F39" s="2057"/>
      <c r="G39" s="1349">
        <f t="shared" si="3"/>
        <v>0</v>
      </c>
    </row>
    <row r="40" spans="1:7" x14ac:dyDescent="0.25">
      <c r="A40" s="1398">
        <v>2</v>
      </c>
      <c r="B40" s="1373"/>
      <c r="C40" s="1374" t="s">
        <v>71</v>
      </c>
      <c r="D40" s="1375"/>
      <c r="E40" s="1376"/>
      <c r="F40" s="1377"/>
      <c r="G40" s="1397">
        <f>+SUM(G32:G39)</f>
        <v>0</v>
      </c>
    </row>
    <row r="41" spans="1:7" x14ac:dyDescent="0.25">
      <c r="A41" s="1344"/>
      <c r="B41" s="1386"/>
      <c r="C41" s="1387"/>
      <c r="D41" s="1388"/>
      <c r="E41" s="1389"/>
      <c r="F41" s="1390"/>
      <c r="G41" s="1356"/>
    </row>
    <row r="42" spans="1:7" x14ac:dyDescent="0.25">
      <c r="A42" s="1398">
        <v>3</v>
      </c>
      <c r="B42" s="1373"/>
      <c r="C42" s="1374" t="s">
        <v>265</v>
      </c>
      <c r="D42" s="1375"/>
      <c r="E42" s="1376"/>
      <c r="F42" s="1377"/>
      <c r="G42" s="1378"/>
    </row>
    <row r="43" spans="1:7" x14ac:dyDescent="0.25">
      <c r="A43" s="1379"/>
      <c r="B43" s="1380"/>
      <c r="C43" s="1381" t="s">
        <v>503</v>
      </c>
      <c r="D43" s="1382"/>
      <c r="E43" s="1383"/>
      <c r="F43" s="1384"/>
      <c r="G43" s="1385"/>
    </row>
    <row r="44" spans="1:7" ht="25.5" x14ac:dyDescent="0.25">
      <c r="A44" s="1361">
        <f>+A39+1</f>
        <v>14</v>
      </c>
      <c r="B44" s="1345">
        <v>553860</v>
      </c>
      <c r="C44" s="1350" t="s">
        <v>504</v>
      </c>
      <c r="D44" s="1346" t="s">
        <v>243</v>
      </c>
      <c r="E44" s="1347">
        <f>0.15*85</f>
        <v>12.75</v>
      </c>
      <c r="F44" s="2057"/>
      <c r="G44" s="1349">
        <f t="shared" ref="G44" si="4">ROUND(E44*F44,2)</f>
        <v>0</v>
      </c>
    </row>
    <row r="45" spans="1:7" ht="38.25" x14ac:dyDescent="0.25">
      <c r="A45" s="1361">
        <f>+A44+1</f>
        <v>15</v>
      </c>
      <c r="B45" s="1345">
        <v>553862</v>
      </c>
      <c r="C45" s="1350" t="s">
        <v>524</v>
      </c>
      <c r="D45" s="1346" t="s">
        <v>243</v>
      </c>
      <c r="E45" s="1347">
        <v>45.5</v>
      </c>
      <c r="F45" s="2057"/>
      <c r="G45" s="1349">
        <f t="shared" ref="G45:G59" si="5">ROUND(E45*F45,2)</f>
        <v>0</v>
      </c>
    </row>
    <row r="46" spans="1:7" ht="25.5" x14ac:dyDescent="0.25">
      <c r="A46" s="1361">
        <f t="shared" ref="A46:A47" si="6">+A45+1</f>
        <v>16</v>
      </c>
      <c r="B46" s="1345">
        <v>553862</v>
      </c>
      <c r="C46" s="1350" t="s">
        <v>525</v>
      </c>
      <c r="D46" s="1346" t="s">
        <v>243</v>
      </c>
      <c r="E46" s="1347">
        <v>145</v>
      </c>
      <c r="F46" s="2057"/>
      <c r="G46" s="1349">
        <f t="shared" si="5"/>
        <v>0</v>
      </c>
    </row>
    <row r="47" spans="1:7" ht="25.5" x14ac:dyDescent="0.25">
      <c r="A47" s="1361">
        <f t="shared" si="6"/>
        <v>17</v>
      </c>
      <c r="B47" s="1345">
        <v>553862</v>
      </c>
      <c r="C47" s="1350" t="s">
        <v>526</v>
      </c>
      <c r="D47" s="1346" t="s">
        <v>243</v>
      </c>
      <c r="E47" s="1347">
        <v>47</v>
      </c>
      <c r="F47" s="2057"/>
      <c r="G47" s="1349">
        <f t="shared" si="5"/>
        <v>0</v>
      </c>
    </row>
    <row r="48" spans="1:7" x14ac:dyDescent="0.25">
      <c r="A48" s="1379"/>
      <c r="B48" s="1380"/>
      <c r="C48" s="1381" t="s">
        <v>348</v>
      </c>
      <c r="D48" s="1382"/>
      <c r="E48" s="1383"/>
      <c r="F48" s="2058"/>
      <c r="G48" s="1385"/>
    </row>
    <row r="49" spans="1:7" ht="38.25" x14ac:dyDescent="0.25">
      <c r="A49" s="1344">
        <f>A47+1</f>
        <v>18</v>
      </c>
      <c r="B49" s="1345">
        <v>552764</v>
      </c>
      <c r="C49" s="1350" t="s">
        <v>527</v>
      </c>
      <c r="D49" s="1346" t="s">
        <v>350</v>
      </c>
      <c r="E49" s="1347">
        <f>4677+1087</f>
        <v>5764</v>
      </c>
      <c r="F49" s="2057"/>
      <c r="G49" s="1349">
        <f t="shared" si="5"/>
        <v>0</v>
      </c>
    </row>
    <row r="50" spans="1:7" ht="38.25" x14ac:dyDescent="0.25">
      <c r="A50" s="1344">
        <f>A49+1</f>
        <v>19</v>
      </c>
      <c r="B50" s="1345">
        <v>552763</v>
      </c>
      <c r="C50" s="1350" t="s">
        <v>528</v>
      </c>
      <c r="D50" s="1346" t="s">
        <v>350</v>
      </c>
      <c r="E50" s="1347">
        <f>2459+171+17</f>
        <v>2647</v>
      </c>
      <c r="F50" s="2057"/>
      <c r="G50" s="1349">
        <f t="shared" si="5"/>
        <v>0</v>
      </c>
    </row>
    <row r="51" spans="1:7" x14ac:dyDescent="0.25">
      <c r="A51" s="1379"/>
      <c r="B51" s="1380"/>
      <c r="C51" s="1381" t="s">
        <v>353</v>
      </c>
      <c r="D51" s="1382"/>
      <c r="E51" s="1383"/>
      <c r="F51" s="2058"/>
      <c r="G51" s="1385"/>
    </row>
    <row r="52" spans="1:7" x14ac:dyDescent="0.25">
      <c r="A52" s="1344">
        <v>20</v>
      </c>
      <c r="B52" s="1363">
        <v>551882</v>
      </c>
      <c r="C52" s="1350" t="s">
        <v>529</v>
      </c>
      <c r="D52" s="1346" t="s">
        <v>239</v>
      </c>
      <c r="E52" s="1360">
        <v>370</v>
      </c>
      <c r="F52" s="2057"/>
      <c r="G52" s="1349">
        <f t="shared" si="5"/>
        <v>0</v>
      </c>
    </row>
    <row r="53" spans="1:7" x14ac:dyDescent="0.25">
      <c r="A53" s="1344">
        <v>21</v>
      </c>
      <c r="B53" s="1345">
        <v>51732</v>
      </c>
      <c r="C53" s="1350" t="s">
        <v>530</v>
      </c>
      <c r="D53" s="1346" t="s">
        <v>239</v>
      </c>
      <c r="E53" s="1347">
        <v>48</v>
      </c>
      <c r="F53" s="2057"/>
      <c r="G53" s="1349">
        <f t="shared" si="5"/>
        <v>0</v>
      </c>
    </row>
    <row r="54" spans="1:7" x14ac:dyDescent="0.25">
      <c r="A54" s="1379"/>
      <c r="B54" s="1380"/>
      <c r="C54" s="1381" t="s">
        <v>531</v>
      </c>
      <c r="D54" s="1382"/>
      <c r="E54" s="1383"/>
      <c r="F54" s="2058"/>
      <c r="G54" s="1385"/>
    </row>
    <row r="55" spans="1:7" ht="25.5" x14ac:dyDescent="0.25">
      <c r="A55" s="1344">
        <v>22</v>
      </c>
      <c r="B55" s="1345">
        <v>58211</v>
      </c>
      <c r="C55" s="1350" t="s">
        <v>532</v>
      </c>
      <c r="D55" s="1346" t="s">
        <v>533</v>
      </c>
      <c r="E55" s="1354">
        <v>86</v>
      </c>
      <c r="F55" s="2057"/>
      <c r="G55" s="1349">
        <f t="shared" si="5"/>
        <v>0</v>
      </c>
    </row>
    <row r="56" spans="1:7" x14ac:dyDescent="0.25">
      <c r="A56" s="1379"/>
      <c r="B56" s="1393"/>
      <c r="C56" s="1394" t="s">
        <v>534</v>
      </c>
      <c r="D56" s="1395"/>
      <c r="E56" s="1396"/>
      <c r="F56" s="2058"/>
      <c r="G56" s="1385"/>
    </row>
    <row r="57" spans="1:7" ht="25.5" x14ac:dyDescent="0.25">
      <c r="A57" s="1344">
        <v>23</v>
      </c>
      <c r="B57" s="1345">
        <v>55321</v>
      </c>
      <c r="C57" s="1350" t="s">
        <v>535</v>
      </c>
      <c r="D57" s="1346" t="s">
        <v>239</v>
      </c>
      <c r="E57" s="1354">
        <f>1.5*90</f>
        <v>135</v>
      </c>
      <c r="F57" s="2057"/>
      <c r="G57" s="1349">
        <f t="shared" si="5"/>
        <v>0</v>
      </c>
    </row>
    <row r="58" spans="1:7" x14ac:dyDescent="0.25">
      <c r="A58" s="1379"/>
      <c r="B58" s="1380"/>
      <c r="C58" s="1381" t="s">
        <v>536</v>
      </c>
      <c r="D58" s="1382"/>
      <c r="E58" s="1392"/>
      <c r="F58" s="2058"/>
      <c r="G58" s="1385"/>
    </row>
    <row r="59" spans="1:7" ht="25.5" x14ac:dyDescent="0.25">
      <c r="A59" s="1344">
        <v>24</v>
      </c>
      <c r="B59" s="1345">
        <v>59654</v>
      </c>
      <c r="C59" s="1350" t="s">
        <v>537</v>
      </c>
      <c r="D59" s="1346" t="s">
        <v>538</v>
      </c>
      <c r="E59" s="1354">
        <v>190</v>
      </c>
      <c r="F59" s="2057"/>
      <c r="G59" s="1349">
        <f t="shared" si="5"/>
        <v>0</v>
      </c>
    </row>
    <row r="60" spans="1:7" x14ac:dyDescent="0.25">
      <c r="A60" s="1398">
        <v>3</v>
      </c>
      <c r="B60" s="1373"/>
      <c r="C60" s="1374" t="s">
        <v>274</v>
      </c>
      <c r="D60" s="1375"/>
      <c r="E60" s="1376"/>
      <c r="F60" s="1377"/>
      <c r="G60" s="1397">
        <f>+SUM(G43:G59)</f>
        <v>0</v>
      </c>
    </row>
    <row r="61" spans="1:7" x14ac:dyDescent="0.25">
      <c r="A61" s="1344"/>
      <c r="B61" s="1386"/>
      <c r="C61" s="1387"/>
      <c r="D61" s="1388"/>
      <c r="E61" s="1389"/>
      <c r="F61" s="1390"/>
      <c r="G61" s="1356"/>
    </row>
    <row r="62" spans="1:7" x14ac:dyDescent="0.25">
      <c r="A62" s="1398">
        <v>4</v>
      </c>
      <c r="B62" s="1373"/>
      <c r="C62" s="1374" t="s">
        <v>168</v>
      </c>
      <c r="D62" s="1375"/>
      <c r="E62" s="1376"/>
      <c r="F62" s="1377"/>
      <c r="G62" s="1397"/>
    </row>
    <row r="63" spans="1:7" x14ac:dyDescent="0.25">
      <c r="A63" s="1351">
        <v>25</v>
      </c>
      <c r="B63" s="1364">
        <v>779516</v>
      </c>
      <c r="C63" s="1365" t="s">
        <v>171</v>
      </c>
      <c r="D63" s="1366" t="s">
        <v>170</v>
      </c>
      <c r="E63" s="1354">
        <v>80</v>
      </c>
      <c r="F63" s="2057">
        <v>45</v>
      </c>
      <c r="G63" s="1349">
        <f t="shared" ref="G63" si="7">ROUND(E63*F63,2)</f>
        <v>3600</v>
      </c>
    </row>
    <row r="64" spans="1:7" x14ac:dyDescent="0.25">
      <c r="A64" s="1351">
        <f>+A63+1</f>
        <v>26</v>
      </c>
      <c r="B64" s="1364">
        <v>79311</v>
      </c>
      <c r="C64" s="1365" t="s">
        <v>169</v>
      </c>
      <c r="D64" s="1366" t="s">
        <v>170</v>
      </c>
      <c r="E64" s="1354">
        <v>80</v>
      </c>
      <c r="F64" s="2057">
        <v>45</v>
      </c>
      <c r="G64" s="1349">
        <f t="shared" ref="G64:G65" si="8">ROUND(E64*F64,2)</f>
        <v>3600</v>
      </c>
    </row>
    <row r="65" spans="1:7" x14ac:dyDescent="0.25">
      <c r="A65" s="1351">
        <f>A64+1</f>
        <v>27</v>
      </c>
      <c r="B65" s="1364">
        <v>79515</v>
      </c>
      <c r="C65" s="1365" t="s">
        <v>458</v>
      </c>
      <c r="D65" s="1366" t="s">
        <v>15</v>
      </c>
      <c r="E65" s="1354">
        <v>1</v>
      </c>
      <c r="F65" s="2057"/>
      <c r="G65" s="1349">
        <f t="shared" si="8"/>
        <v>0</v>
      </c>
    </row>
    <row r="66" spans="1:7" x14ac:dyDescent="0.25">
      <c r="A66" s="1398">
        <v>4</v>
      </c>
      <c r="B66" s="1373"/>
      <c r="C66" s="1374" t="str">
        <f>C62&amp;" - skupaj"</f>
        <v>TUJE STORITVE - skupaj</v>
      </c>
      <c r="D66" s="1375"/>
      <c r="E66" s="1376"/>
      <c r="F66" s="1377"/>
      <c r="G66" s="1397">
        <f>SUM(G63:G65)</f>
        <v>7200</v>
      </c>
    </row>
  </sheetData>
  <dataValidations count="1">
    <dataValidation type="custom" allowBlank="1" showInputMessage="1" showErrorMessage="1" error="Vnos Cena/enoto je dovoljen na dve decimalni mesti." sqref="F20:F29 F34:F39 F44:F59 F63:F65" xr:uid="{1732BB71-A88C-446C-BF31-37D162EA6E93}">
      <formula1>F20=ROUND(F20,2)</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22"/>
  <dimension ref="A1:K66"/>
  <sheetViews>
    <sheetView workbookViewId="0">
      <selection activeCell="F63" sqref="F63:F64"/>
    </sheetView>
  </sheetViews>
  <sheetFormatPr defaultRowHeight="12.75" x14ac:dyDescent="0.25"/>
  <cols>
    <col min="1" max="1" width="5.7109375" style="549" customWidth="1"/>
    <col min="2" max="2" width="9.7109375" style="572" customWidth="1"/>
    <col min="3" max="3" width="45.7109375" style="573" customWidth="1"/>
    <col min="4" max="4" width="6.7109375" style="574" customWidth="1"/>
    <col min="5" max="5" width="10.7109375" style="575" customWidth="1"/>
    <col min="6" max="6" width="11.7109375" style="575" customWidth="1"/>
    <col min="7" max="7" width="12.7109375" style="575" customWidth="1"/>
    <col min="8" max="8" width="9.140625" style="549"/>
    <col min="9" max="9" width="11.5703125" style="549" bestFit="1" customWidth="1"/>
    <col min="10" max="229" width="9.140625" style="549"/>
    <col min="230" max="230" width="5.7109375" style="549" customWidth="1"/>
    <col min="231" max="231" width="7.42578125" style="549" customWidth="1"/>
    <col min="232" max="232" width="40.85546875" style="549" customWidth="1"/>
    <col min="233" max="233" width="5.7109375" style="549" customWidth="1"/>
    <col min="234" max="234" width="10.140625" style="549" customWidth="1"/>
    <col min="235" max="235" width="9.140625" style="549"/>
    <col min="236" max="236" width="12" style="549" customWidth="1"/>
    <col min="237" max="256" width="9.140625" style="549"/>
    <col min="257" max="257" width="5.7109375" style="549" customWidth="1"/>
    <col min="258" max="258" width="8.7109375" style="549" customWidth="1"/>
    <col min="259" max="259" width="40.7109375" style="549" customWidth="1"/>
    <col min="260" max="260" width="5.7109375" style="549" customWidth="1"/>
    <col min="261" max="261" width="9.7109375" style="549" customWidth="1"/>
    <col min="262" max="263" width="11.7109375" style="549" customWidth="1"/>
    <col min="264" max="264" width="9.140625" style="549"/>
    <col min="265" max="265" width="11.5703125" style="549" bestFit="1" customWidth="1"/>
    <col min="266" max="485" width="9.140625" style="549"/>
    <col min="486" max="486" width="5.7109375" style="549" customWidth="1"/>
    <col min="487" max="487" width="7.42578125" style="549" customWidth="1"/>
    <col min="488" max="488" width="40.85546875" style="549" customWidth="1"/>
    <col min="489" max="489" width="5.7109375" style="549" customWidth="1"/>
    <col min="490" max="490" width="10.140625" style="549" customWidth="1"/>
    <col min="491" max="491" width="9.140625" style="549"/>
    <col min="492" max="492" width="12" style="549" customWidth="1"/>
    <col min="493" max="512" width="9.140625" style="549"/>
    <col min="513" max="513" width="5.7109375" style="549" customWidth="1"/>
    <col min="514" max="514" width="8.7109375" style="549" customWidth="1"/>
    <col min="515" max="515" width="40.7109375" style="549" customWidth="1"/>
    <col min="516" max="516" width="5.7109375" style="549" customWidth="1"/>
    <col min="517" max="517" width="9.7109375" style="549" customWidth="1"/>
    <col min="518" max="519" width="11.7109375" style="549" customWidth="1"/>
    <col min="520" max="520" width="9.140625" style="549"/>
    <col min="521" max="521" width="11.5703125" style="549" bestFit="1" customWidth="1"/>
    <col min="522" max="741" width="9.140625" style="549"/>
    <col min="742" max="742" width="5.7109375" style="549" customWidth="1"/>
    <col min="743" max="743" width="7.42578125" style="549" customWidth="1"/>
    <col min="744" max="744" width="40.85546875" style="549" customWidth="1"/>
    <col min="745" max="745" width="5.7109375" style="549" customWidth="1"/>
    <col min="746" max="746" width="10.140625" style="549" customWidth="1"/>
    <col min="747" max="747" width="9.140625" style="549"/>
    <col min="748" max="748" width="12" style="549" customWidth="1"/>
    <col min="749" max="768" width="9.140625" style="549"/>
    <col min="769" max="769" width="5.7109375" style="549" customWidth="1"/>
    <col min="770" max="770" width="8.7109375" style="549" customWidth="1"/>
    <col min="771" max="771" width="40.7109375" style="549" customWidth="1"/>
    <col min="772" max="772" width="5.7109375" style="549" customWidth="1"/>
    <col min="773" max="773" width="9.7109375" style="549" customWidth="1"/>
    <col min="774" max="775" width="11.7109375" style="549" customWidth="1"/>
    <col min="776" max="776" width="9.140625" style="549"/>
    <col min="777" max="777" width="11.5703125" style="549" bestFit="1" customWidth="1"/>
    <col min="778" max="997" width="9.140625" style="549"/>
    <col min="998" max="998" width="5.7109375" style="549" customWidth="1"/>
    <col min="999" max="999" width="7.42578125" style="549" customWidth="1"/>
    <col min="1000" max="1000" width="40.85546875" style="549" customWidth="1"/>
    <col min="1001" max="1001" width="5.7109375" style="549" customWidth="1"/>
    <col min="1002" max="1002" width="10.140625" style="549" customWidth="1"/>
    <col min="1003" max="1003" width="9.140625" style="549"/>
    <col min="1004" max="1004" width="12" style="549" customWidth="1"/>
    <col min="1005" max="1024" width="9.140625" style="549"/>
    <col min="1025" max="1025" width="5.7109375" style="549" customWidth="1"/>
    <col min="1026" max="1026" width="8.7109375" style="549" customWidth="1"/>
    <col min="1027" max="1027" width="40.7109375" style="549" customWidth="1"/>
    <col min="1028" max="1028" width="5.7109375" style="549" customWidth="1"/>
    <col min="1029" max="1029" width="9.7109375" style="549" customWidth="1"/>
    <col min="1030" max="1031" width="11.7109375" style="549" customWidth="1"/>
    <col min="1032" max="1032" width="9.140625" style="549"/>
    <col min="1033" max="1033" width="11.5703125" style="549" bestFit="1" customWidth="1"/>
    <col min="1034" max="1253" width="9.140625" style="549"/>
    <col min="1254" max="1254" width="5.7109375" style="549" customWidth="1"/>
    <col min="1255" max="1255" width="7.42578125" style="549" customWidth="1"/>
    <col min="1256" max="1256" width="40.85546875" style="549" customWidth="1"/>
    <col min="1257" max="1257" width="5.7109375" style="549" customWidth="1"/>
    <col min="1258" max="1258" width="10.140625" style="549" customWidth="1"/>
    <col min="1259" max="1259" width="9.140625" style="549"/>
    <col min="1260" max="1260" width="12" style="549" customWidth="1"/>
    <col min="1261" max="1280" width="9.140625" style="549"/>
    <col min="1281" max="1281" width="5.7109375" style="549" customWidth="1"/>
    <col min="1282" max="1282" width="8.7109375" style="549" customWidth="1"/>
    <col min="1283" max="1283" width="40.7109375" style="549" customWidth="1"/>
    <col min="1284" max="1284" width="5.7109375" style="549" customWidth="1"/>
    <col min="1285" max="1285" width="9.7109375" style="549" customWidth="1"/>
    <col min="1286" max="1287" width="11.7109375" style="549" customWidth="1"/>
    <col min="1288" max="1288" width="9.140625" style="549"/>
    <col min="1289" max="1289" width="11.5703125" style="549" bestFit="1" customWidth="1"/>
    <col min="1290" max="1509" width="9.140625" style="549"/>
    <col min="1510" max="1510" width="5.7109375" style="549" customWidth="1"/>
    <col min="1511" max="1511" width="7.42578125" style="549" customWidth="1"/>
    <col min="1512" max="1512" width="40.85546875" style="549" customWidth="1"/>
    <col min="1513" max="1513" width="5.7109375" style="549" customWidth="1"/>
    <col min="1514" max="1514" width="10.140625" style="549" customWidth="1"/>
    <col min="1515" max="1515" width="9.140625" style="549"/>
    <col min="1516" max="1516" width="12" style="549" customWidth="1"/>
    <col min="1517" max="1536" width="9.140625" style="549"/>
    <col min="1537" max="1537" width="5.7109375" style="549" customWidth="1"/>
    <col min="1538" max="1538" width="8.7109375" style="549" customWidth="1"/>
    <col min="1539" max="1539" width="40.7109375" style="549" customWidth="1"/>
    <col min="1540" max="1540" width="5.7109375" style="549" customWidth="1"/>
    <col min="1541" max="1541" width="9.7109375" style="549" customWidth="1"/>
    <col min="1542" max="1543" width="11.7109375" style="549" customWidth="1"/>
    <col min="1544" max="1544" width="9.140625" style="549"/>
    <col min="1545" max="1545" width="11.5703125" style="549" bestFit="1" customWidth="1"/>
    <col min="1546" max="1765" width="9.140625" style="549"/>
    <col min="1766" max="1766" width="5.7109375" style="549" customWidth="1"/>
    <col min="1767" max="1767" width="7.42578125" style="549" customWidth="1"/>
    <col min="1768" max="1768" width="40.85546875" style="549" customWidth="1"/>
    <col min="1769" max="1769" width="5.7109375" style="549" customWidth="1"/>
    <col min="1770" max="1770" width="10.140625" style="549" customWidth="1"/>
    <col min="1771" max="1771" width="9.140625" style="549"/>
    <col min="1772" max="1772" width="12" style="549" customWidth="1"/>
    <col min="1773" max="1792" width="9.140625" style="549"/>
    <col min="1793" max="1793" width="5.7109375" style="549" customWidth="1"/>
    <col min="1794" max="1794" width="8.7109375" style="549" customWidth="1"/>
    <col min="1795" max="1795" width="40.7109375" style="549" customWidth="1"/>
    <col min="1796" max="1796" width="5.7109375" style="549" customWidth="1"/>
    <col min="1797" max="1797" width="9.7109375" style="549" customWidth="1"/>
    <col min="1798" max="1799" width="11.7109375" style="549" customWidth="1"/>
    <col min="1800" max="1800" width="9.140625" style="549"/>
    <col min="1801" max="1801" width="11.5703125" style="549" bestFit="1" customWidth="1"/>
    <col min="1802" max="2021" width="9.140625" style="549"/>
    <col min="2022" max="2022" width="5.7109375" style="549" customWidth="1"/>
    <col min="2023" max="2023" width="7.42578125" style="549" customWidth="1"/>
    <col min="2024" max="2024" width="40.85546875" style="549" customWidth="1"/>
    <col min="2025" max="2025" width="5.7109375" style="549" customWidth="1"/>
    <col min="2026" max="2026" width="10.140625" style="549" customWidth="1"/>
    <col min="2027" max="2027" width="9.140625" style="549"/>
    <col min="2028" max="2028" width="12" style="549" customWidth="1"/>
    <col min="2029" max="2048" width="9.140625" style="549"/>
    <col min="2049" max="2049" width="5.7109375" style="549" customWidth="1"/>
    <col min="2050" max="2050" width="8.7109375" style="549" customWidth="1"/>
    <col min="2051" max="2051" width="40.7109375" style="549" customWidth="1"/>
    <col min="2052" max="2052" width="5.7109375" style="549" customWidth="1"/>
    <col min="2053" max="2053" width="9.7109375" style="549" customWidth="1"/>
    <col min="2054" max="2055" width="11.7109375" style="549" customWidth="1"/>
    <col min="2056" max="2056" width="9.140625" style="549"/>
    <col min="2057" max="2057" width="11.5703125" style="549" bestFit="1" customWidth="1"/>
    <col min="2058" max="2277" width="9.140625" style="549"/>
    <col min="2278" max="2278" width="5.7109375" style="549" customWidth="1"/>
    <col min="2279" max="2279" width="7.42578125" style="549" customWidth="1"/>
    <col min="2280" max="2280" width="40.85546875" style="549" customWidth="1"/>
    <col min="2281" max="2281" width="5.7109375" style="549" customWidth="1"/>
    <col min="2282" max="2282" width="10.140625" style="549" customWidth="1"/>
    <col min="2283" max="2283" width="9.140625" style="549"/>
    <col min="2284" max="2284" width="12" style="549" customWidth="1"/>
    <col min="2285" max="2304" width="9.140625" style="549"/>
    <col min="2305" max="2305" width="5.7109375" style="549" customWidth="1"/>
    <col min="2306" max="2306" width="8.7109375" style="549" customWidth="1"/>
    <col min="2307" max="2307" width="40.7109375" style="549" customWidth="1"/>
    <col min="2308" max="2308" width="5.7109375" style="549" customWidth="1"/>
    <col min="2309" max="2309" width="9.7109375" style="549" customWidth="1"/>
    <col min="2310" max="2311" width="11.7109375" style="549" customWidth="1"/>
    <col min="2312" max="2312" width="9.140625" style="549"/>
    <col min="2313" max="2313" width="11.5703125" style="549" bestFit="1" customWidth="1"/>
    <col min="2314" max="2533" width="9.140625" style="549"/>
    <col min="2534" max="2534" width="5.7109375" style="549" customWidth="1"/>
    <col min="2535" max="2535" width="7.42578125" style="549" customWidth="1"/>
    <col min="2536" max="2536" width="40.85546875" style="549" customWidth="1"/>
    <col min="2537" max="2537" width="5.7109375" style="549" customWidth="1"/>
    <col min="2538" max="2538" width="10.140625" style="549" customWidth="1"/>
    <col min="2539" max="2539" width="9.140625" style="549"/>
    <col min="2540" max="2540" width="12" style="549" customWidth="1"/>
    <col min="2541" max="2560" width="9.140625" style="549"/>
    <col min="2561" max="2561" width="5.7109375" style="549" customWidth="1"/>
    <col min="2562" max="2562" width="8.7109375" style="549" customWidth="1"/>
    <col min="2563" max="2563" width="40.7109375" style="549" customWidth="1"/>
    <col min="2564" max="2564" width="5.7109375" style="549" customWidth="1"/>
    <col min="2565" max="2565" width="9.7109375" style="549" customWidth="1"/>
    <col min="2566" max="2567" width="11.7109375" style="549" customWidth="1"/>
    <col min="2568" max="2568" width="9.140625" style="549"/>
    <col min="2569" max="2569" width="11.5703125" style="549" bestFit="1" customWidth="1"/>
    <col min="2570" max="2789" width="9.140625" style="549"/>
    <col min="2790" max="2790" width="5.7109375" style="549" customWidth="1"/>
    <col min="2791" max="2791" width="7.42578125" style="549" customWidth="1"/>
    <col min="2792" max="2792" width="40.85546875" style="549" customWidth="1"/>
    <col min="2793" max="2793" width="5.7109375" style="549" customWidth="1"/>
    <col min="2794" max="2794" width="10.140625" style="549" customWidth="1"/>
    <col min="2795" max="2795" width="9.140625" style="549"/>
    <col min="2796" max="2796" width="12" style="549" customWidth="1"/>
    <col min="2797" max="2816" width="9.140625" style="549"/>
    <col min="2817" max="2817" width="5.7109375" style="549" customWidth="1"/>
    <col min="2818" max="2818" width="8.7109375" style="549" customWidth="1"/>
    <col min="2819" max="2819" width="40.7109375" style="549" customWidth="1"/>
    <col min="2820" max="2820" width="5.7109375" style="549" customWidth="1"/>
    <col min="2821" max="2821" width="9.7109375" style="549" customWidth="1"/>
    <col min="2822" max="2823" width="11.7109375" style="549" customWidth="1"/>
    <col min="2824" max="2824" width="9.140625" style="549"/>
    <col min="2825" max="2825" width="11.5703125" style="549" bestFit="1" customWidth="1"/>
    <col min="2826" max="3045" width="9.140625" style="549"/>
    <col min="3046" max="3046" width="5.7109375" style="549" customWidth="1"/>
    <col min="3047" max="3047" width="7.42578125" style="549" customWidth="1"/>
    <col min="3048" max="3048" width="40.85546875" style="549" customWidth="1"/>
    <col min="3049" max="3049" width="5.7109375" style="549" customWidth="1"/>
    <col min="3050" max="3050" width="10.140625" style="549" customWidth="1"/>
    <col min="3051" max="3051" width="9.140625" style="549"/>
    <col min="3052" max="3052" width="12" style="549" customWidth="1"/>
    <col min="3053" max="3072" width="9.140625" style="549"/>
    <col min="3073" max="3073" width="5.7109375" style="549" customWidth="1"/>
    <col min="3074" max="3074" width="8.7109375" style="549" customWidth="1"/>
    <col min="3075" max="3075" width="40.7109375" style="549" customWidth="1"/>
    <col min="3076" max="3076" width="5.7109375" style="549" customWidth="1"/>
    <col min="3077" max="3077" width="9.7109375" style="549" customWidth="1"/>
    <col min="3078" max="3079" width="11.7109375" style="549" customWidth="1"/>
    <col min="3080" max="3080" width="9.140625" style="549"/>
    <col min="3081" max="3081" width="11.5703125" style="549" bestFit="1" customWidth="1"/>
    <col min="3082" max="3301" width="9.140625" style="549"/>
    <col min="3302" max="3302" width="5.7109375" style="549" customWidth="1"/>
    <col min="3303" max="3303" width="7.42578125" style="549" customWidth="1"/>
    <col min="3304" max="3304" width="40.85546875" style="549" customWidth="1"/>
    <col min="3305" max="3305" width="5.7109375" style="549" customWidth="1"/>
    <col min="3306" max="3306" width="10.140625" style="549" customWidth="1"/>
    <col min="3307" max="3307" width="9.140625" style="549"/>
    <col min="3308" max="3308" width="12" style="549" customWidth="1"/>
    <col min="3309" max="3328" width="9.140625" style="549"/>
    <col min="3329" max="3329" width="5.7109375" style="549" customWidth="1"/>
    <col min="3330" max="3330" width="8.7109375" style="549" customWidth="1"/>
    <col min="3331" max="3331" width="40.7109375" style="549" customWidth="1"/>
    <col min="3332" max="3332" width="5.7109375" style="549" customWidth="1"/>
    <col min="3333" max="3333" width="9.7109375" style="549" customWidth="1"/>
    <col min="3334" max="3335" width="11.7109375" style="549" customWidth="1"/>
    <col min="3336" max="3336" width="9.140625" style="549"/>
    <col min="3337" max="3337" width="11.5703125" style="549" bestFit="1" customWidth="1"/>
    <col min="3338" max="3557" width="9.140625" style="549"/>
    <col min="3558" max="3558" width="5.7109375" style="549" customWidth="1"/>
    <col min="3559" max="3559" width="7.42578125" style="549" customWidth="1"/>
    <col min="3560" max="3560" width="40.85546875" style="549" customWidth="1"/>
    <col min="3561" max="3561" width="5.7109375" style="549" customWidth="1"/>
    <col min="3562" max="3562" width="10.140625" style="549" customWidth="1"/>
    <col min="3563" max="3563" width="9.140625" style="549"/>
    <col min="3564" max="3564" width="12" style="549" customWidth="1"/>
    <col min="3565" max="3584" width="9.140625" style="549"/>
    <col min="3585" max="3585" width="5.7109375" style="549" customWidth="1"/>
    <col min="3586" max="3586" width="8.7109375" style="549" customWidth="1"/>
    <col min="3587" max="3587" width="40.7109375" style="549" customWidth="1"/>
    <col min="3588" max="3588" width="5.7109375" style="549" customWidth="1"/>
    <col min="3589" max="3589" width="9.7109375" style="549" customWidth="1"/>
    <col min="3590" max="3591" width="11.7109375" style="549" customWidth="1"/>
    <col min="3592" max="3592" width="9.140625" style="549"/>
    <col min="3593" max="3593" width="11.5703125" style="549" bestFit="1" customWidth="1"/>
    <col min="3594" max="3813" width="9.140625" style="549"/>
    <col min="3814" max="3814" width="5.7109375" style="549" customWidth="1"/>
    <col min="3815" max="3815" width="7.42578125" style="549" customWidth="1"/>
    <col min="3816" max="3816" width="40.85546875" style="549" customWidth="1"/>
    <col min="3817" max="3817" width="5.7109375" style="549" customWidth="1"/>
    <col min="3818" max="3818" width="10.140625" style="549" customWidth="1"/>
    <col min="3819" max="3819" width="9.140625" style="549"/>
    <col min="3820" max="3820" width="12" style="549" customWidth="1"/>
    <col min="3821" max="3840" width="9.140625" style="549"/>
    <col min="3841" max="3841" width="5.7109375" style="549" customWidth="1"/>
    <col min="3842" max="3842" width="8.7109375" style="549" customWidth="1"/>
    <col min="3843" max="3843" width="40.7109375" style="549" customWidth="1"/>
    <col min="3844" max="3844" width="5.7109375" style="549" customWidth="1"/>
    <col min="3845" max="3845" width="9.7109375" style="549" customWidth="1"/>
    <col min="3846" max="3847" width="11.7109375" style="549" customWidth="1"/>
    <col min="3848" max="3848" width="9.140625" style="549"/>
    <col min="3849" max="3849" width="11.5703125" style="549" bestFit="1" customWidth="1"/>
    <col min="3850" max="4069" width="9.140625" style="549"/>
    <col min="4070" max="4070" width="5.7109375" style="549" customWidth="1"/>
    <col min="4071" max="4071" width="7.42578125" style="549" customWidth="1"/>
    <col min="4072" max="4072" width="40.85546875" style="549" customWidth="1"/>
    <col min="4073" max="4073" width="5.7109375" style="549" customWidth="1"/>
    <col min="4074" max="4074" width="10.140625" style="549" customWidth="1"/>
    <col min="4075" max="4075" width="9.140625" style="549"/>
    <col min="4076" max="4076" width="12" style="549" customWidth="1"/>
    <col min="4077" max="4096" width="9.140625" style="549"/>
    <col min="4097" max="4097" width="5.7109375" style="549" customWidth="1"/>
    <col min="4098" max="4098" width="8.7109375" style="549" customWidth="1"/>
    <col min="4099" max="4099" width="40.7109375" style="549" customWidth="1"/>
    <col min="4100" max="4100" width="5.7109375" style="549" customWidth="1"/>
    <col min="4101" max="4101" width="9.7109375" style="549" customWidth="1"/>
    <col min="4102" max="4103" width="11.7109375" style="549" customWidth="1"/>
    <col min="4104" max="4104" width="9.140625" style="549"/>
    <col min="4105" max="4105" width="11.5703125" style="549" bestFit="1" customWidth="1"/>
    <col min="4106" max="4325" width="9.140625" style="549"/>
    <col min="4326" max="4326" width="5.7109375" style="549" customWidth="1"/>
    <col min="4327" max="4327" width="7.42578125" style="549" customWidth="1"/>
    <col min="4328" max="4328" width="40.85546875" style="549" customWidth="1"/>
    <col min="4329" max="4329" width="5.7109375" style="549" customWidth="1"/>
    <col min="4330" max="4330" width="10.140625" style="549" customWidth="1"/>
    <col min="4331" max="4331" width="9.140625" style="549"/>
    <col min="4332" max="4332" width="12" style="549" customWidth="1"/>
    <col min="4333" max="4352" width="9.140625" style="549"/>
    <col min="4353" max="4353" width="5.7109375" style="549" customWidth="1"/>
    <col min="4354" max="4354" width="8.7109375" style="549" customWidth="1"/>
    <col min="4355" max="4355" width="40.7109375" style="549" customWidth="1"/>
    <col min="4356" max="4356" width="5.7109375" style="549" customWidth="1"/>
    <col min="4357" max="4357" width="9.7109375" style="549" customWidth="1"/>
    <col min="4358" max="4359" width="11.7109375" style="549" customWidth="1"/>
    <col min="4360" max="4360" width="9.140625" style="549"/>
    <col min="4361" max="4361" width="11.5703125" style="549" bestFit="1" customWidth="1"/>
    <col min="4362" max="4581" width="9.140625" style="549"/>
    <col min="4582" max="4582" width="5.7109375" style="549" customWidth="1"/>
    <col min="4583" max="4583" width="7.42578125" style="549" customWidth="1"/>
    <col min="4584" max="4584" width="40.85546875" style="549" customWidth="1"/>
    <col min="4585" max="4585" width="5.7109375" style="549" customWidth="1"/>
    <col min="4586" max="4586" width="10.140625" style="549" customWidth="1"/>
    <col min="4587" max="4587" width="9.140625" style="549"/>
    <col min="4588" max="4588" width="12" style="549" customWidth="1"/>
    <col min="4589" max="4608" width="9.140625" style="549"/>
    <col min="4609" max="4609" width="5.7109375" style="549" customWidth="1"/>
    <col min="4610" max="4610" width="8.7109375" style="549" customWidth="1"/>
    <col min="4611" max="4611" width="40.7109375" style="549" customWidth="1"/>
    <col min="4612" max="4612" width="5.7109375" style="549" customWidth="1"/>
    <col min="4613" max="4613" width="9.7109375" style="549" customWidth="1"/>
    <col min="4614" max="4615" width="11.7109375" style="549" customWidth="1"/>
    <col min="4616" max="4616" width="9.140625" style="549"/>
    <col min="4617" max="4617" width="11.5703125" style="549" bestFit="1" customWidth="1"/>
    <col min="4618" max="4837" width="9.140625" style="549"/>
    <col min="4838" max="4838" width="5.7109375" style="549" customWidth="1"/>
    <col min="4839" max="4839" width="7.42578125" style="549" customWidth="1"/>
    <col min="4840" max="4840" width="40.85546875" style="549" customWidth="1"/>
    <col min="4841" max="4841" width="5.7109375" style="549" customWidth="1"/>
    <col min="4842" max="4842" width="10.140625" style="549" customWidth="1"/>
    <col min="4843" max="4843" width="9.140625" style="549"/>
    <col min="4844" max="4844" width="12" style="549" customWidth="1"/>
    <col min="4845" max="4864" width="9.140625" style="549"/>
    <col min="4865" max="4865" width="5.7109375" style="549" customWidth="1"/>
    <col min="4866" max="4866" width="8.7109375" style="549" customWidth="1"/>
    <col min="4867" max="4867" width="40.7109375" style="549" customWidth="1"/>
    <col min="4868" max="4868" width="5.7109375" style="549" customWidth="1"/>
    <col min="4869" max="4869" width="9.7109375" style="549" customWidth="1"/>
    <col min="4870" max="4871" width="11.7109375" style="549" customWidth="1"/>
    <col min="4872" max="4872" width="9.140625" style="549"/>
    <col min="4873" max="4873" width="11.5703125" style="549" bestFit="1" customWidth="1"/>
    <col min="4874" max="5093" width="9.140625" style="549"/>
    <col min="5094" max="5094" width="5.7109375" style="549" customWidth="1"/>
    <col min="5095" max="5095" width="7.42578125" style="549" customWidth="1"/>
    <col min="5096" max="5096" width="40.85546875" style="549" customWidth="1"/>
    <col min="5097" max="5097" width="5.7109375" style="549" customWidth="1"/>
    <col min="5098" max="5098" width="10.140625" style="549" customWidth="1"/>
    <col min="5099" max="5099" width="9.140625" style="549"/>
    <col min="5100" max="5100" width="12" style="549" customWidth="1"/>
    <col min="5101" max="5120" width="9.140625" style="549"/>
    <col min="5121" max="5121" width="5.7109375" style="549" customWidth="1"/>
    <col min="5122" max="5122" width="8.7109375" style="549" customWidth="1"/>
    <col min="5123" max="5123" width="40.7109375" style="549" customWidth="1"/>
    <col min="5124" max="5124" width="5.7109375" style="549" customWidth="1"/>
    <col min="5125" max="5125" width="9.7109375" style="549" customWidth="1"/>
    <col min="5126" max="5127" width="11.7109375" style="549" customWidth="1"/>
    <col min="5128" max="5128" width="9.140625" style="549"/>
    <col min="5129" max="5129" width="11.5703125" style="549" bestFit="1" customWidth="1"/>
    <col min="5130" max="5349" width="9.140625" style="549"/>
    <col min="5350" max="5350" width="5.7109375" style="549" customWidth="1"/>
    <col min="5351" max="5351" width="7.42578125" style="549" customWidth="1"/>
    <col min="5352" max="5352" width="40.85546875" style="549" customWidth="1"/>
    <col min="5353" max="5353" width="5.7109375" style="549" customWidth="1"/>
    <col min="5354" max="5354" width="10.140625" style="549" customWidth="1"/>
    <col min="5355" max="5355" width="9.140625" style="549"/>
    <col min="5356" max="5356" width="12" style="549" customWidth="1"/>
    <col min="5357" max="5376" width="9.140625" style="549"/>
    <col min="5377" max="5377" width="5.7109375" style="549" customWidth="1"/>
    <col min="5378" max="5378" width="8.7109375" style="549" customWidth="1"/>
    <col min="5379" max="5379" width="40.7109375" style="549" customWidth="1"/>
    <col min="5380" max="5380" width="5.7109375" style="549" customWidth="1"/>
    <col min="5381" max="5381" width="9.7109375" style="549" customWidth="1"/>
    <col min="5382" max="5383" width="11.7109375" style="549" customWidth="1"/>
    <col min="5384" max="5384" width="9.140625" style="549"/>
    <col min="5385" max="5385" width="11.5703125" style="549" bestFit="1" customWidth="1"/>
    <col min="5386" max="5605" width="9.140625" style="549"/>
    <col min="5606" max="5606" width="5.7109375" style="549" customWidth="1"/>
    <col min="5607" max="5607" width="7.42578125" style="549" customWidth="1"/>
    <col min="5608" max="5608" width="40.85546875" style="549" customWidth="1"/>
    <col min="5609" max="5609" width="5.7109375" style="549" customWidth="1"/>
    <col min="5610" max="5610" width="10.140625" style="549" customWidth="1"/>
    <col min="5611" max="5611" width="9.140625" style="549"/>
    <col min="5612" max="5612" width="12" style="549" customWidth="1"/>
    <col min="5613" max="5632" width="9.140625" style="549"/>
    <col min="5633" max="5633" width="5.7109375" style="549" customWidth="1"/>
    <col min="5634" max="5634" width="8.7109375" style="549" customWidth="1"/>
    <col min="5635" max="5635" width="40.7109375" style="549" customWidth="1"/>
    <col min="5636" max="5636" width="5.7109375" style="549" customWidth="1"/>
    <col min="5637" max="5637" width="9.7109375" style="549" customWidth="1"/>
    <col min="5638" max="5639" width="11.7109375" style="549" customWidth="1"/>
    <col min="5640" max="5640" width="9.140625" style="549"/>
    <col min="5641" max="5641" width="11.5703125" style="549" bestFit="1" customWidth="1"/>
    <col min="5642" max="5861" width="9.140625" style="549"/>
    <col min="5862" max="5862" width="5.7109375" style="549" customWidth="1"/>
    <col min="5863" max="5863" width="7.42578125" style="549" customWidth="1"/>
    <col min="5864" max="5864" width="40.85546875" style="549" customWidth="1"/>
    <col min="5865" max="5865" width="5.7109375" style="549" customWidth="1"/>
    <col min="5866" max="5866" width="10.140625" style="549" customWidth="1"/>
    <col min="5867" max="5867" width="9.140625" style="549"/>
    <col min="5868" max="5868" width="12" style="549" customWidth="1"/>
    <col min="5869" max="5888" width="9.140625" style="549"/>
    <col min="5889" max="5889" width="5.7109375" style="549" customWidth="1"/>
    <col min="5890" max="5890" width="8.7109375" style="549" customWidth="1"/>
    <col min="5891" max="5891" width="40.7109375" style="549" customWidth="1"/>
    <col min="5892" max="5892" width="5.7109375" style="549" customWidth="1"/>
    <col min="5893" max="5893" width="9.7109375" style="549" customWidth="1"/>
    <col min="5894" max="5895" width="11.7109375" style="549" customWidth="1"/>
    <col min="5896" max="5896" width="9.140625" style="549"/>
    <col min="5897" max="5897" width="11.5703125" style="549" bestFit="1" customWidth="1"/>
    <col min="5898" max="6117" width="9.140625" style="549"/>
    <col min="6118" max="6118" width="5.7109375" style="549" customWidth="1"/>
    <col min="6119" max="6119" width="7.42578125" style="549" customWidth="1"/>
    <col min="6120" max="6120" width="40.85546875" style="549" customWidth="1"/>
    <col min="6121" max="6121" width="5.7109375" style="549" customWidth="1"/>
    <col min="6122" max="6122" width="10.140625" style="549" customWidth="1"/>
    <col min="6123" max="6123" width="9.140625" style="549"/>
    <col min="6124" max="6124" width="12" style="549" customWidth="1"/>
    <col min="6125" max="6144" width="9.140625" style="549"/>
    <col min="6145" max="6145" width="5.7109375" style="549" customWidth="1"/>
    <col min="6146" max="6146" width="8.7109375" style="549" customWidth="1"/>
    <col min="6147" max="6147" width="40.7109375" style="549" customWidth="1"/>
    <col min="6148" max="6148" width="5.7109375" style="549" customWidth="1"/>
    <col min="6149" max="6149" width="9.7109375" style="549" customWidth="1"/>
    <col min="6150" max="6151" width="11.7109375" style="549" customWidth="1"/>
    <col min="6152" max="6152" width="9.140625" style="549"/>
    <col min="6153" max="6153" width="11.5703125" style="549" bestFit="1" customWidth="1"/>
    <col min="6154" max="6373" width="9.140625" style="549"/>
    <col min="6374" max="6374" width="5.7109375" style="549" customWidth="1"/>
    <col min="6375" max="6375" width="7.42578125" style="549" customWidth="1"/>
    <col min="6376" max="6376" width="40.85546875" style="549" customWidth="1"/>
    <col min="6377" max="6377" width="5.7109375" style="549" customWidth="1"/>
    <col min="6378" max="6378" width="10.140625" style="549" customWidth="1"/>
    <col min="6379" max="6379" width="9.140625" style="549"/>
    <col min="6380" max="6380" width="12" style="549" customWidth="1"/>
    <col min="6381" max="6400" width="9.140625" style="549"/>
    <col min="6401" max="6401" width="5.7109375" style="549" customWidth="1"/>
    <col min="6402" max="6402" width="8.7109375" style="549" customWidth="1"/>
    <col min="6403" max="6403" width="40.7109375" style="549" customWidth="1"/>
    <col min="6404" max="6404" width="5.7109375" style="549" customWidth="1"/>
    <col min="6405" max="6405" width="9.7109375" style="549" customWidth="1"/>
    <col min="6406" max="6407" width="11.7109375" style="549" customWidth="1"/>
    <col min="6408" max="6408" width="9.140625" style="549"/>
    <col min="6409" max="6409" width="11.5703125" style="549" bestFit="1" customWidth="1"/>
    <col min="6410" max="6629" width="9.140625" style="549"/>
    <col min="6630" max="6630" width="5.7109375" style="549" customWidth="1"/>
    <col min="6631" max="6631" width="7.42578125" style="549" customWidth="1"/>
    <col min="6632" max="6632" width="40.85546875" style="549" customWidth="1"/>
    <col min="6633" max="6633" width="5.7109375" style="549" customWidth="1"/>
    <col min="6634" max="6634" width="10.140625" style="549" customWidth="1"/>
    <col min="6635" max="6635" width="9.140625" style="549"/>
    <col min="6636" max="6636" width="12" style="549" customWidth="1"/>
    <col min="6637" max="6656" width="9.140625" style="549"/>
    <col min="6657" max="6657" width="5.7109375" style="549" customWidth="1"/>
    <col min="6658" max="6658" width="8.7109375" style="549" customWidth="1"/>
    <col min="6659" max="6659" width="40.7109375" style="549" customWidth="1"/>
    <col min="6660" max="6660" width="5.7109375" style="549" customWidth="1"/>
    <col min="6661" max="6661" width="9.7109375" style="549" customWidth="1"/>
    <col min="6662" max="6663" width="11.7109375" style="549" customWidth="1"/>
    <col min="6664" max="6664" width="9.140625" style="549"/>
    <col min="6665" max="6665" width="11.5703125" style="549" bestFit="1" customWidth="1"/>
    <col min="6666" max="6885" width="9.140625" style="549"/>
    <col min="6886" max="6886" width="5.7109375" style="549" customWidth="1"/>
    <col min="6887" max="6887" width="7.42578125" style="549" customWidth="1"/>
    <col min="6888" max="6888" width="40.85546875" style="549" customWidth="1"/>
    <col min="6889" max="6889" width="5.7109375" style="549" customWidth="1"/>
    <col min="6890" max="6890" width="10.140625" style="549" customWidth="1"/>
    <col min="6891" max="6891" width="9.140625" style="549"/>
    <col min="6892" max="6892" width="12" style="549" customWidth="1"/>
    <col min="6893" max="6912" width="9.140625" style="549"/>
    <col min="6913" max="6913" width="5.7109375" style="549" customWidth="1"/>
    <col min="6914" max="6914" width="8.7109375" style="549" customWidth="1"/>
    <col min="6915" max="6915" width="40.7109375" style="549" customWidth="1"/>
    <col min="6916" max="6916" width="5.7109375" style="549" customWidth="1"/>
    <col min="6917" max="6917" width="9.7109375" style="549" customWidth="1"/>
    <col min="6918" max="6919" width="11.7109375" style="549" customWidth="1"/>
    <col min="6920" max="6920" width="9.140625" style="549"/>
    <col min="6921" max="6921" width="11.5703125" style="549" bestFit="1" customWidth="1"/>
    <col min="6922" max="7141" width="9.140625" style="549"/>
    <col min="7142" max="7142" width="5.7109375" style="549" customWidth="1"/>
    <col min="7143" max="7143" width="7.42578125" style="549" customWidth="1"/>
    <col min="7144" max="7144" width="40.85546875" style="549" customWidth="1"/>
    <col min="7145" max="7145" width="5.7109375" style="549" customWidth="1"/>
    <col min="7146" max="7146" width="10.140625" style="549" customWidth="1"/>
    <col min="7147" max="7147" width="9.140625" style="549"/>
    <col min="7148" max="7148" width="12" style="549" customWidth="1"/>
    <col min="7149" max="7168" width="9.140625" style="549"/>
    <col min="7169" max="7169" width="5.7109375" style="549" customWidth="1"/>
    <col min="7170" max="7170" width="8.7109375" style="549" customWidth="1"/>
    <col min="7171" max="7171" width="40.7109375" style="549" customWidth="1"/>
    <col min="7172" max="7172" width="5.7109375" style="549" customWidth="1"/>
    <col min="7173" max="7173" width="9.7109375" style="549" customWidth="1"/>
    <col min="7174" max="7175" width="11.7109375" style="549" customWidth="1"/>
    <col min="7176" max="7176" width="9.140625" style="549"/>
    <col min="7177" max="7177" width="11.5703125" style="549" bestFit="1" customWidth="1"/>
    <col min="7178" max="7397" width="9.140625" style="549"/>
    <col min="7398" max="7398" width="5.7109375" style="549" customWidth="1"/>
    <col min="7399" max="7399" width="7.42578125" style="549" customWidth="1"/>
    <col min="7400" max="7400" width="40.85546875" style="549" customWidth="1"/>
    <col min="7401" max="7401" width="5.7109375" style="549" customWidth="1"/>
    <col min="7402" max="7402" width="10.140625" style="549" customWidth="1"/>
    <col min="7403" max="7403" width="9.140625" style="549"/>
    <col min="7404" max="7404" width="12" style="549" customWidth="1"/>
    <col min="7405" max="7424" width="9.140625" style="549"/>
    <col min="7425" max="7425" width="5.7109375" style="549" customWidth="1"/>
    <col min="7426" max="7426" width="8.7109375" style="549" customWidth="1"/>
    <col min="7427" max="7427" width="40.7109375" style="549" customWidth="1"/>
    <col min="7428" max="7428" width="5.7109375" style="549" customWidth="1"/>
    <col min="7429" max="7429" width="9.7109375" style="549" customWidth="1"/>
    <col min="7430" max="7431" width="11.7109375" style="549" customWidth="1"/>
    <col min="7432" max="7432" width="9.140625" style="549"/>
    <col min="7433" max="7433" width="11.5703125" style="549" bestFit="1" customWidth="1"/>
    <col min="7434" max="7653" width="9.140625" style="549"/>
    <col min="7654" max="7654" width="5.7109375" style="549" customWidth="1"/>
    <col min="7655" max="7655" width="7.42578125" style="549" customWidth="1"/>
    <col min="7656" max="7656" width="40.85546875" style="549" customWidth="1"/>
    <col min="7657" max="7657" width="5.7109375" style="549" customWidth="1"/>
    <col min="7658" max="7658" width="10.140625" style="549" customWidth="1"/>
    <col min="7659" max="7659" width="9.140625" style="549"/>
    <col min="7660" max="7660" width="12" style="549" customWidth="1"/>
    <col min="7661" max="7680" width="9.140625" style="549"/>
    <col min="7681" max="7681" width="5.7109375" style="549" customWidth="1"/>
    <col min="7682" max="7682" width="8.7109375" style="549" customWidth="1"/>
    <col min="7683" max="7683" width="40.7109375" style="549" customWidth="1"/>
    <col min="7684" max="7684" width="5.7109375" style="549" customWidth="1"/>
    <col min="7685" max="7685" width="9.7109375" style="549" customWidth="1"/>
    <col min="7686" max="7687" width="11.7109375" style="549" customWidth="1"/>
    <col min="7688" max="7688" width="9.140625" style="549"/>
    <col min="7689" max="7689" width="11.5703125" style="549" bestFit="1" customWidth="1"/>
    <col min="7690" max="7909" width="9.140625" style="549"/>
    <col min="7910" max="7910" width="5.7109375" style="549" customWidth="1"/>
    <col min="7911" max="7911" width="7.42578125" style="549" customWidth="1"/>
    <col min="7912" max="7912" width="40.85546875" style="549" customWidth="1"/>
    <col min="7913" max="7913" width="5.7109375" style="549" customWidth="1"/>
    <col min="7914" max="7914" width="10.140625" style="549" customWidth="1"/>
    <col min="7915" max="7915" width="9.140625" style="549"/>
    <col min="7916" max="7916" width="12" style="549" customWidth="1"/>
    <col min="7917" max="7936" width="9.140625" style="549"/>
    <col min="7937" max="7937" width="5.7109375" style="549" customWidth="1"/>
    <col min="7938" max="7938" width="8.7109375" style="549" customWidth="1"/>
    <col min="7939" max="7939" width="40.7109375" style="549" customWidth="1"/>
    <col min="7940" max="7940" width="5.7109375" style="549" customWidth="1"/>
    <col min="7941" max="7941" width="9.7109375" style="549" customWidth="1"/>
    <col min="7942" max="7943" width="11.7109375" style="549" customWidth="1"/>
    <col min="7944" max="7944" width="9.140625" style="549"/>
    <col min="7945" max="7945" width="11.5703125" style="549" bestFit="1" customWidth="1"/>
    <col min="7946" max="8165" width="9.140625" style="549"/>
    <col min="8166" max="8166" width="5.7109375" style="549" customWidth="1"/>
    <col min="8167" max="8167" width="7.42578125" style="549" customWidth="1"/>
    <col min="8168" max="8168" width="40.85546875" style="549" customWidth="1"/>
    <col min="8169" max="8169" width="5.7109375" style="549" customWidth="1"/>
    <col min="8170" max="8170" width="10.140625" style="549" customWidth="1"/>
    <col min="8171" max="8171" width="9.140625" style="549"/>
    <col min="8172" max="8172" width="12" style="549" customWidth="1"/>
    <col min="8173" max="8192" width="9.140625" style="549"/>
    <col min="8193" max="8193" width="5.7109375" style="549" customWidth="1"/>
    <col min="8194" max="8194" width="8.7109375" style="549" customWidth="1"/>
    <col min="8195" max="8195" width="40.7109375" style="549" customWidth="1"/>
    <col min="8196" max="8196" width="5.7109375" style="549" customWidth="1"/>
    <col min="8197" max="8197" width="9.7109375" style="549" customWidth="1"/>
    <col min="8198" max="8199" width="11.7109375" style="549" customWidth="1"/>
    <col min="8200" max="8200" width="9.140625" style="549"/>
    <col min="8201" max="8201" width="11.5703125" style="549" bestFit="1" customWidth="1"/>
    <col min="8202" max="8421" width="9.140625" style="549"/>
    <col min="8422" max="8422" width="5.7109375" style="549" customWidth="1"/>
    <col min="8423" max="8423" width="7.42578125" style="549" customWidth="1"/>
    <col min="8424" max="8424" width="40.85546875" style="549" customWidth="1"/>
    <col min="8425" max="8425" width="5.7109375" style="549" customWidth="1"/>
    <col min="8426" max="8426" width="10.140625" style="549" customWidth="1"/>
    <col min="8427" max="8427" width="9.140625" style="549"/>
    <col min="8428" max="8428" width="12" style="549" customWidth="1"/>
    <col min="8429" max="8448" width="9.140625" style="549"/>
    <col min="8449" max="8449" width="5.7109375" style="549" customWidth="1"/>
    <col min="8450" max="8450" width="8.7109375" style="549" customWidth="1"/>
    <col min="8451" max="8451" width="40.7109375" style="549" customWidth="1"/>
    <col min="8452" max="8452" width="5.7109375" style="549" customWidth="1"/>
    <col min="8453" max="8453" width="9.7109375" style="549" customWidth="1"/>
    <col min="8454" max="8455" width="11.7109375" style="549" customWidth="1"/>
    <col min="8456" max="8456" width="9.140625" style="549"/>
    <col min="8457" max="8457" width="11.5703125" style="549" bestFit="1" customWidth="1"/>
    <col min="8458" max="8677" width="9.140625" style="549"/>
    <col min="8678" max="8678" width="5.7109375" style="549" customWidth="1"/>
    <col min="8679" max="8679" width="7.42578125" style="549" customWidth="1"/>
    <col min="8680" max="8680" width="40.85546875" style="549" customWidth="1"/>
    <col min="8681" max="8681" width="5.7109375" style="549" customWidth="1"/>
    <col min="8682" max="8682" width="10.140625" style="549" customWidth="1"/>
    <col min="8683" max="8683" width="9.140625" style="549"/>
    <col min="8684" max="8684" width="12" style="549" customWidth="1"/>
    <col min="8685" max="8704" width="9.140625" style="549"/>
    <col min="8705" max="8705" width="5.7109375" style="549" customWidth="1"/>
    <col min="8706" max="8706" width="8.7109375" style="549" customWidth="1"/>
    <col min="8707" max="8707" width="40.7109375" style="549" customWidth="1"/>
    <col min="8708" max="8708" width="5.7109375" style="549" customWidth="1"/>
    <col min="8709" max="8709" width="9.7109375" style="549" customWidth="1"/>
    <col min="8710" max="8711" width="11.7109375" style="549" customWidth="1"/>
    <col min="8712" max="8712" width="9.140625" style="549"/>
    <col min="8713" max="8713" width="11.5703125" style="549" bestFit="1" customWidth="1"/>
    <col min="8714" max="8933" width="9.140625" style="549"/>
    <col min="8934" max="8934" width="5.7109375" style="549" customWidth="1"/>
    <col min="8935" max="8935" width="7.42578125" style="549" customWidth="1"/>
    <col min="8936" max="8936" width="40.85546875" style="549" customWidth="1"/>
    <col min="8937" max="8937" width="5.7109375" style="549" customWidth="1"/>
    <col min="8938" max="8938" width="10.140625" style="549" customWidth="1"/>
    <col min="8939" max="8939" width="9.140625" style="549"/>
    <col min="8940" max="8940" width="12" style="549" customWidth="1"/>
    <col min="8941" max="8960" width="9.140625" style="549"/>
    <col min="8961" max="8961" width="5.7109375" style="549" customWidth="1"/>
    <col min="8962" max="8962" width="8.7109375" style="549" customWidth="1"/>
    <col min="8963" max="8963" width="40.7109375" style="549" customWidth="1"/>
    <col min="8964" max="8964" width="5.7109375" style="549" customWidth="1"/>
    <col min="8965" max="8965" width="9.7109375" style="549" customWidth="1"/>
    <col min="8966" max="8967" width="11.7109375" style="549" customWidth="1"/>
    <col min="8968" max="8968" width="9.140625" style="549"/>
    <col min="8969" max="8969" width="11.5703125" style="549" bestFit="1" customWidth="1"/>
    <col min="8970" max="9189" width="9.140625" style="549"/>
    <col min="9190" max="9190" width="5.7109375" style="549" customWidth="1"/>
    <col min="9191" max="9191" width="7.42578125" style="549" customWidth="1"/>
    <col min="9192" max="9192" width="40.85546875" style="549" customWidth="1"/>
    <col min="9193" max="9193" width="5.7109375" style="549" customWidth="1"/>
    <col min="9194" max="9194" width="10.140625" style="549" customWidth="1"/>
    <col min="9195" max="9195" width="9.140625" style="549"/>
    <col min="9196" max="9196" width="12" style="549" customWidth="1"/>
    <col min="9197" max="9216" width="9.140625" style="549"/>
    <col min="9217" max="9217" width="5.7109375" style="549" customWidth="1"/>
    <col min="9218" max="9218" width="8.7109375" style="549" customWidth="1"/>
    <col min="9219" max="9219" width="40.7109375" style="549" customWidth="1"/>
    <col min="9220" max="9220" width="5.7109375" style="549" customWidth="1"/>
    <col min="9221" max="9221" width="9.7109375" style="549" customWidth="1"/>
    <col min="9222" max="9223" width="11.7109375" style="549" customWidth="1"/>
    <col min="9224" max="9224" width="9.140625" style="549"/>
    <col min="9225" max="9225" width="11.5703125" style="549" bestFit="1" customWidth="1"/>
    <col min="9226" max="9445" width="9.140625" style="549"/>
    <col min="9446" max="9446" width="5.7109375" style="549" customWidth="1"/>
    <col min="9447" max="9447" width="7.42578125" style="549" customWidth="1"/>
    <col min="9448" max="9448" width="40.85546875" style="549" customWidth="1"/>
    <col min="9449" max="9449" width="5.7109375" style="549" customWidth="1"/>
    <col min="9450" max="9450" width="10.140625" style="549" customWidth="1"/>
    <col min="9451" max="9451" width="9.140625" style="549"/>
    <col min="9452" max="9452" width="12" style="549" customWidth="1"/>
    <col min="9453" max="9472" width="9.140625" style="549"/>
    <col min="9473" max="9473" width="5.7109375" style="549" customWidth="1"/>
    <col min="9474" max="9474" width="8.7109375" style="549" customWidth="1"/>
    <col min="9475" max="9475" width="40.7109375" style="549" customWidth="1"/>
    <col min="9476" max="9476" width="5.7109375" style="549" customWidth="1"/>
    <col min="9477" max="9477" width="9.7109375" style="549" customWidth="1"/>
    <col min="9478" max="9479" width="11.7109375" style="549" customWidth="1"/>
    <col min="9480" max="9480" width="9.140625" style="549"/>
    <col min="9481" max="9481" width="11.5703125" style="549" bestFit="1" customWidth="1"/>
    <col min="9482" max="9701" width="9.140625" style="549"/>
    <col min="9702" max="9702" width="5.7109375" style="549" customWidth="1"/>
    <col min="9703" max="9703" width="7.42578125" style="549" customWidth="1"/>
    <col min="9704" max="9704" width="40.85546875" style="549" customWidth="1"/>
    <col min="9705" max="9705" width="5.7109375" style="549" customWidth="1"/>
    <col min="9706" max="9706" width="10.140625" style="549" customWidth="1"/>
    <col min="9707" max="9707" width="9.140625" style="549"/>
    <col min="9708" max="9708" width="12" style="549" customWidth="1"/>
    <col min="9709" max="9728" width="9.140625" style="549"/>
    <col min="9729" max="9729" width="5.7109375" style="549" customWidth="1"/>
    <col min="9730" max="9730" width="8.7109375" style="549" customWidth="1"/>
    <col min="9731" max="9731" width="40.7109375" style="549" customWidth="1"/>
    <col min="9732" max="9732" width="5.7109375" style="549" customWidth="1"/>
    <col min="9733" max="9733" width="9.7109375" style="549" customWidth="1"/>
    <col min="9734" max="9735" width="11.7109375" style="549" customWidth="1"/>
    <col min="9736" max="9736" width="9.140625" style="549"/>
    <col min="9737" max="9737" width="11.5703125" style="549" bestFit="1" customWidth="1"/>
    <col min="9738" max="9957" width="9.140625" style="549"/>
    <col min="9958" max="9958" width="5.7109375" style="549" customWidth="1"/>
    <col min="9959" max="9959" width="7.42578125" style="549" customWidth="1"/>
    <col min="9960" max="9960" width="40.85546875" style="549" customWidth="1"/>
    <col min="9961" max="9961" width="5.7109375" style="549" customWidth="1"/>
    <col min="9962" max="9962" width="10.140625" style="549" customWidth="1"/>
    <col min="9963" max="9963" width="9.140625" style="549"/>
    <col min="9964" max="9964" width="12" style="549" customWidth="1"/>
    <col min="9965" max="9984" width="9.140625" style="549"/>
    <col min="9985" max="9985" width="5.7109375" style="549" customWidth="1"/>
    <col min="9986" max="9986" width="8.7109375" style="549" customWidth="1"/>
    <col min="9987" max="9987" width="40.7109375" style="549" customWidth="1"/>
    <col min="9988" max="9988" width="5.7109375" style="549" customWidth="1"/>
    <col min="9989" max="9989" width="9.7109375" style="549" customWidth="1"/>
    <col min="9990" max="9991" width="11.7109375" style="549" customWidth="1"/>
    <col min="9992" max="9992" width="9.140625" style="549"/>
    <col min="9993" max="9993" width="11.5703125" style="549" bestFit="1" customWidth="1"/>
    <col min="9994" max="10213" width="9.140625" style="549"/>
    <col min="10214" max="10214" width="5.7109375" style="549" customWidth="1"/>
    <col min="10215" max="10215" width="7.42578125" style="549" customWidth="1"/>
    <col min="10216" max="10216" width="40.85546875" style="549" customWidth="1"/>
    <col min="10217" max="10217" width="5.7109375" style="549" customWidth="1"/>
    <col min="10218" max="10218" width="10.140625" style="549" customWidth="1"/>
    <col min="10219" max="10219" width="9.140625" style="549"/>
    <col min="10220" max="10220" width="12" style="549" customWidth="1"/>
    <col min="10221" max="10240" width="9.140625" style="549"/>
    <col min="10241" max="10241" width="5.7109375" style="549" customWidth="1"/>
    <col min="10242" max="10242" width="8.7109375" style="549" customWidth="1"/>
    <col min="10243" max="10243" width="40.7109375" style="549" customWidth="1"/>
    <col min="10244" max="10244" width="5.7109375" style="549" customWidth="1"/>
    <col min="10245" max="10245" width="9.7109375" style="549" customWidth="1"/>
    <col min="10246" max="10247" width="11.7109375" style="549" customWidth="1"/>
    <col min="10248" max="10248" width="9.140625" style="549"/>
    <col min="10249" max="10249" width="11.5703125" style="549" bestFit="1" customWidth="1"/>
    <col min="10250" max="10469" width="9.140625" style="549"/>
    <col min="10470" max="10470" width="5.7109375" style="549" customWidth="1"/>
    <col min="10471" max="10471" width="7.42578125" style="549" customWidth="1"/>
    <col min="10472" max="10472" width="40.85546875" style="549" customWidth="1"/>
    <col min="10473" max="10473" width="5.7109375" style="549" customWidth="1"/>
    <col min="10474" max="10474" width="10.140625" style="549" customWidth="1"/>
    <col min="10475" max="10475" width="9.140625" style="549"/>
    <col min="10476" max="10476" width="12" style="549" customWidth="1"/>
    <col min="10477" max="10496" width="9.140625" style="549"/>
    <col min="10497" max="10497" width="5.7109375" style="549" customWidth="1"/>
    <col min="10498" max="10498" width="8.7109375" style="549" customWidth="1"/>
    <col min="10499" max="10499" width="40.7109375" style="549" customWidth="1"/>
    <col min="10500" max="10500" width="5.7109375" style="549" customWidth="1"/>
    <col min="10501" max="10501" width="9.7109375" style="549" customWidth="1"/>
    <col min="10502" max="10503" width="11.7109375" style="549" customWidth="1"/>
    <col min="10504" max="10504" width="9.140625" style="549"/>
    <col min="10505" max="10505" width="11.5703125" style="549" bestFit="1" customWidth="1"/>
    <col min="10506" max="10725" width="9.140625" style="549"/>
    <col min="10726" max="10726" width="5.7109375" style="549" customWidth="1"/>
    <col min="10727" max="10727" width="7.42578125" style="549" customWidth="1"/>
    <col min="10728" max="10728" width="40.85546875" style="549" customWidth="1"/>
    <col min="10729" max="10729" width="5.7109375" style="549" customWidth="1"/>
    <col min="10730" max="10730" width="10.140625" style="549" customWidth="1"/>
    <col min="10731" max="10731" width="9.140625" style="549"/>
    <col min="10732" max="10732" width="12" style="549" customWidth="1"/>
    <col min="10733" max="10752" width="9.140625" style="549"/>
    <col min="10753" max="10753" width="5.7109375" style="549" customWidth="1"/>
    <col min="10754" max="10754" width="8.7109375" style="549" customWidth="1"/>
    <col min="10755" max="10755" width="40.7109375" style="549" customWidth="1"/>
    <col min="10756" max="10756" width="5.7109375" style="549" customWidth="1"/>
    <col min="10757" max="10757" width="9.7109375" style="549" customWidth="1"/>
    <col min="10758" max="10759" width="11.7109375" style="549" customWidth="1"/>
    <col min="10760" max="10760" width="9.140625" style="549"/>
    <col min="10761" max="10761" width="11.5703125" style="549" bestFit="1" customWidth="1"/>
    <col min="10762" max="10981" width="9.140625" style="549"/>
    <col min="10982" max="10982" width="5.7109375" style="549" customWidth="1"/>
    <col min="10983" max="10983" width="7.42578125" style="549" customWidth="1"/>
    <col min="10984" max="10984" width="40.85546875" style="549" customWidth="1"/>
    <col min="10985" max="10985" width="5.7109375" style="549" customWidth="1"/>
    <col min="10986" max="10986" width="10.140625" style="549" customWidth="1"/>
    <col min="10987" max="10987" width="9.140625" style="549"/>
    <col min="10988" max="10988" width="12" style="549" customWidth="1"/>
    <col min="10989" max="11008" width="9.140625" style="549"/>
    <col min="11009" max="11009" width="5.7109375" style="549" customWidth="1"/>
    <col min="11010" max="11010" width="8.7109375" style="549" customWidth="1"/>
    <col min="11011" max="11011" width="40.7109375" style="549" customWidth="1"/>
    <col min="11012" max="11012" width="5.7109375" style="549" customWidth="1"/>
    <col min="11013" max="11013" width="9.7109375" style="549" customWidth="1"/>
    <col min="11014" max="11015" width="11.7109375" style="549" customWidth="1"/>
    <col min="11016" max="11016" width="9.140625" style="549"/>
    <col min="11017" max="11017" width="11.5703125" style="549" bestFit="1" customWidth="1"/>
    <col min="11018" max="11237" width="9.140625" style="549"/>
    <col min="11238" max="11238" width="5.7109375" style="549" customWidth="1"/>
    <col min="11239" max="11239" width="7.42578125" style="549" customWidth="1"/>
    <col min="11240" max="11240" width="40.85546875" style="549" customWidth="1"/>
    <col min="11241" max="11241" width="5.7109375" style="549" customWidth="1"/>
    <col min="11242" max="11242" width="10.140625" style="549" customWidth="1"/>
    <col min="11243" max="11243" width="9.140625" style="549"/>
    <col min="11244" max="11244" width="12" style="549" customWidth="1"/>
    <col min="11245" max="11264" width="9.140625" style="549"/>
    <col min="11265" max="11265" width="5.7109375" style="549" customWidth="1"/>
    <col min="11266" max="11266" width="8.7109375" style="549" customWidth="1"/>
    <col min="11267" max="11267" width="40.7109375" style="549" customWidth="1"/>
    <col min="11268" max="11268" width="5.7109375" style="549" customWidth="1"/>
    <col min="11269" max="11269" width="9.7109375" style="549" customWidth="1"/>
    <col min="11270" max="11271" width="11.7109375" style="549" customWidth="1"/>
    <col min="11272" max="11272" width="9.140625" style="549"/>
    <col min="11273" max="11273" width="11.5703125" style="549" bestFit="1" customWidth="1"/>
    <col min="11274" max="11493" width="9.140625" style="549"/>
    <col min="11494" max="11494" width="5.7109375" style="549" customWidth="1"/>
    <col min="11495" max="11495" width="7.42578125" style="549" customWidth="1"/>
    <col min="11496" max="11496" width="40.85546875" style="549" customWidth="1"/>
    <col min="11497" max="11497" width="5.7109375" style="549" customWidth="1"/>
    <col min="11498" max="11498" width="10.140625" style="549" customWidth="1"/>
    <col min="11499" max="11499" width="9.140625" style="549"/>
    <col min="11500" max="11500" width="12" style="549" customWidth="1"/>
    <col min="11501" max="11520" width="9.140625" style="549"/>
    <col min="11521" max="11521" width="5.7109375" style="549" customWidth="1"/>
    <col min="11522" max="11522" width="8.7109375" style="549" customWidth="1"/>
    <col min="11523" max="11523" width="40.7109375" style="549" customWidth="1"/>
    <col min="11524" max="11524" width="5.7109375" style="549" customWidth="1"/>
    <col min="11525" max="11525" width="9.7109375" style="549" customWidth="1"/>
    <col min="11526" max="11527" width="11.7109375" style="549" customWidth="1"/>
    <col min="11528" max="11528" width="9.140625" style="549"/>
    <col min="11529" max="11529" width="11.5703125" style="549" bestFit="1" customWidth="1"/>
    <col min="11530" max="11749" width="9.140625" style="549"/>
    <col min="11750" max="11750" width="5.7109375" style="549" customWidth="1"/>
    <col min="11751" max="11751" width="7.42578125" style="549" customWidth="1"/>
    <col min="11752" max="11752" width="40.85546875" style="549" customWidth="1"/>
    <col min="11753" max="11753" width="5.7109375" style="549" customWidth="1"/>
    <col min="11754" max="11754" width="10.140625" style="549" customWidth="1"/>
    <col min="11755" max="11755" width="9.140625" style="549"/>
    <col min="11756" max="11756" width="12" style="549" customWidth="1"/>
    <col min="11757" max="11776" width="9.140625" style="549"/>
    <col min="11777" max="11777" width="5.7109375" style="549" customWidth="1"/>
    <col min="11778" max="11778" width="8.7109375" style="549" customWidth="1"/>
    <col min="11779" max="11779" width="40.7109375" style="549" customWidth="1"/>
    <col min="11780" max="11780" width="5.7109375" style="549" customWidth="1"/>
    <col min="11781" max="11781" width="9.7109375" style="549" customWidth="1"/>
    <col min="11782" max="11783" width="11.7109375" style="549" customWidth="1"/>
    <col min="11784" max="11784" width="9.140625" style="549"/>
    <col min="11785" max="11785" width="11.5703125" style="549" bestFit="1" customWidth="1"/>
    <col min="11786" max="12005" width="9.140625" style="549"/>
    <col min="12006" max="12006" width="5.7109375" style="549" customWidth="1"/>
    <col min="12007" max="12007" width="7.42578125" style="549" customWidth="1"/>
    <col min="12008" max="12008" width="40.85546875" style="549" customWidth="1"/>
    <col min="12009" max="12009" width="5.7109375" style="549" customWidth="1"/>
    <col min="12010" max="12010" width="10.140625" style="549" customWidth="1"/>
    <col min="12011" max="12011" width="9.140625" style="549"/>
    <col min="12012" max="12012" width="12" style="549" customWidth="1"/>
    <col min="12013" max="12032" width="9.140625" style="549"/>
    <col min="12033" max="12033" width="5.7109375" style="549" customWidth="1"/>
    <col min="12034" max="12034" width="8.7109375" style="549" customWidth="1"/>
    <col min="12035" max="12035" width="40.7109375" style="549" customWidth="1"/>
    <col min="12036" max="12036" width="5.7109375" style="549" customWidth="1"/>
    <col min="12037" max="12037" width="9.7109375" style="549" customWidth="1"/>
    <col min="12038" max="12039" width="11.7109375" style="549" customWidth="1"/>
    <col min="12040" max="12040" width="9.140625" style="549"/>
    <col min="12041" max="12041" width="11.5703125" style="549" bestFit="1" customWidth="1"/>
    <col min="12042" max="12261" width="9.140625" style="549"/>
    <col min="12262" max="12262" width="5.7109375" style="549" customWidth="1"/>
    <col min="12263" max="12263" width="7.42578125" style="549" customWidth="1"/>
    <col min="12264" max="12264" width="40.85546875" style="549" customWidth="1"/>
    <col min="12265" max="12265" width="5.7109375" style="549" customWidth="1"/>
    <col min="12266" max="12266" width="10.140625" style="549" customWidth="1"/>
    <col min="12267" max="12267" width="9.140625" style="549"/>
    <col min="12268" max="12268" width="12" style="549" customWidth="1"/>
    <col min="12269" max="12288" width="9.140625" style="549"/>
    <col min="12289" max="12289" width="5.7109375" style="549" customWidth="1"/>
    <col min="12290" max="12290" width="8.7109375" style="549" customWidth="1"/>
    <col min="12291" max="12291" width="40.7109375" style="549" customWidth="1"/>
    <col min="12292" max="12292" width="5.7109375" style="549" customWidth="1"/>
    <col min="12293" max="12293" width="9.7109375" style="549" customWidth="1"/>
    <col min="12294" max="12295" width="11.7109375" style="549" customWidth="1"/>
    <col min="12296" max="12296" width="9.140625" style="549"/>
    <col min="12297" max="12297" width="11.5703125" style="549" bestFit="1" customWidth="1"/>
    <col min="12298" max="12517" width="9.140625" style="549"/>
    <col min="12518" max="12518" width="5.7109375" style="549" customWidth="1"/>
    <col min="12519" max="12519" width="7.42578125" style="549" customWidth="1"/>
    <col min="12520" max="12520" width="40.85546875" style="549" customWidth="1"/>
    <col min="12521" max="12521" width="5.7109375" style="549" customWidth="1"/>
    <col min="12522" max="12522" width="10.140625" style="549" customWidth="1"/>
    <col min="12523" max="12523" width="9.140625" style="549"/>
    <col min="12524" max="12524" width="12" style="549" customWidth="1"/>
    <col min="12525" max="12544" width="9.140625" style="549"/>
    <col min="12545" max="12545" width="5.7109375" style="549" customWidth="1"/>
    <col min="12546" max="12546" width="8.7109375" style="549" customWidth="1"/>
    <col min="12547" max="12547" width="40.7109375" style="549" customWidth="1"/>
    <col min="12548" max="12548" width="5.7109375" style="549" customWidth="1"/>
    <col min="12549" max="12549" width="9.7109375" style="549" customWidth="1"/>
    <col min="12550" max="12551" width="11.7109375" style="549" customWidth="1"/>
    <col min="12552" max="12552" width="9.140625" style="549"/>
    <col min="12553" max="12553" width="11.5703125" style="549" bestFit="1" customWidth="1"/>
    <col min="12554" max="12773" width="9.140625" style="549"/>
    <col min="12774" max="12774" width="5.7109375" style="549" customWidth="1"/>
    <col min="12775" max="12775" width="7.42578125" style="549" customWidth="1"/>
    <col min="12776" max="12776" width="40.85546875" style="549" customWidth="1"/>
    <col min="12777" max="12777" width="5.7109375" style="549" customWidth="1"/>
    <col min="12778" max="12778" width="10.140625" style="549" customWidth="1"/>
    <col min="12779" max="12779" width="9.140625" style="549"/>
    <col min="12780" max="12780" width="12" style="549" customWidth="1"/>
    <col min="12781" max="12800" width="9.140625" style="549"/>
    <col min="12801" max="12801" width="5.7109375" style="549" customWidth="1"/>
    <col min="12802" max="12802" width="8.7109375" style="549" customWidth="1"/>
    <col min="12803" max="12803" width="40.7109375" style="549" customWidth="1"/>
    <col min="12804" max="12804" width="5.7109375" style="549" customWidth="1"/>
    <col min="12805" max="12805" width="9.7109375" style="549" customWidth="1"/>
    <col min="12806" max="12807" width="11.7109375" style="549" customWidth="1"/>
    <col min="12808" max="12808" width="9.140625" style="549"/>
    <col min="12809" max="12809" width="11.5703125" style="549" bestFit="1" customWidth="1"/>
    <col min="12810" max="13029" width="9.140625" style="549"/>
    <col min="13030" max="13030" width="5.7109375" style="549" customWidth="1"/>
    <col min="13031" max="13031" width="7.42578125" style="549" customWidth="1"/>
    <col min="13032" max="13032" width="40.85546875" style="549" customWidth="1"/>
    <col min="13033" max="13033" width="5.7109375" style="549" customWidth="1"/>
    <col min="13034" max="13034" width="10.140625" style="549" customWidth="1"/>
    <col min="13035" max="13035" width="9.140625" style="549"/>
    <col min="13036" max="13036" width="12" style="549" customWidth="1"/>
    <col min="13037" max="13056" width="9.140625" style="549"/>
    <col min="13057" max="13057" width="5.7109375" style="549" customWidth="1"/>
    <col min="13058" max="13058" width="8.7109375" style="549" customWidth="1"/>
    <col min="13059" max="13059" width="40.7109375" style="549" customWidth="1"/>
    <col min="13060" max="13060" width="5.7109375" style="549" customWidth="1"/>
    <col min="13061" max="13061" width="9.7109375" style="549" customWidth="1"/>
    <col min="13062" max="13063" width="11.7109375" style="549" customWidth="1"/>
    <col min="13064" max="13064" width="9.140625" style="549"/>
    <col min="13065" max="13065" width="11.5703125" style="549" bestFit="1" customWidth="1"/>
    <col min="13066" max="13285" width="9.140625" style="549"/>
    <col min="13286" max="13286" width="5.7109375" style="549" customWidth="1"/>
    <col min="13287" max="13287" width="7.42578125" style="549" customWidth="1"/>
    <col min="13288" max="13288" width="40.85546875" style="549" customWidth="1"/>
    <col min="13289" max="13289" width="5.7109375" style="549" customWidth="1"/>
    <col min="13290" max="13290" width="10.140625" style="549" customWidth="1"/>
    <col min="13291" max="13291" width="9.140625" style="549"/>
    <col min="13292" max="13292" width="12" style="549" customWidth="1"/>
    <col min="13293" max="13312" width="9.140625" style="549"/>
    <col min="13313" max="13313" width="5.7109375" style="549" customWidth="1"/>
    <col min="13314" max="13314" width="8.7109375" style="549" customWidth="1"/>
    <col min="13315" max="13315" width="40.7109375" style="549" customWidth="1"/>
    <col min="13316" max="13316" width="5.7109375" style="549" customWidth="1"/>
    <col min="13317" max="13317" width="9.7109375" style="549" customWidth="1"/>
    <col min="13318" max="13319" width="11.7109375" style="549" customWidth="1"/>
    <col min="13320" max="13320" width="9.140625" style="549"/>
    <col min="13321" max="13321" width="11.5703125" style="549" bestFit="1" customWidth="1"/>
    <col min="13322" max="13541" width="9.140625" style="549"/>
    <col min="13542" max="13542" width="5.7109375" style="549" customWidth="1"/>
    <col min="13543" max="13543" width="7.42578125" style="549" customWidth="1"/>
    <col min="13544" max="13544" width="40.85546875" style="549" customWidth="1"/>
    <col min="13545" max="13545" width="5.7109375" style="549" customWidth="1"/>
    <col min="13546" max="13546" width="10.140625" style="549" customWidth="1"/>
    <col min="13547" max="13547" width="9.140625" style="549"/>
    <col min="13548" max="13548" width="12" style="549" customWidth="1"/>
    <col min="13549" max="13568" width="9.140625" style="549"/>
    <col min="13569" max="13569" width="5.7109375" style="549" customWidth="1"/>
    <col min="13570" max="13570" width="8.7109375" style="549" customWidth="1"/>
    <col min="13571" max="13571" width="40.7109375" style="549" customWidth="1"/>
    <col min="13572" max="13572" width="5.7109375" style="549" customWidth="1"/>
    <col min="13573" max="13573" width="9.7109375" style="549" customWidth="1"/>
    <col min="13574" max="13575" width="11.7109375" style="549" customWidth="1"/>
    <col min="13576" max="13576" width="9.140625" style="549"/>
    <col min="13577" max="13577" width="11.5703125" style="549" bestFit="1" customWidth="1"/>
    <col min="13578" max="13797" width="9.140625" style="549"/>
    <col min="13798" max="13798" width="5.7109375" style="549" customWidth="1"/>
    <col min="13799" max="13799" width="7.42578125" style="549" customWidth="1"/>
    <col min="13800" max="13800" width="40.85546875" style="549" customWidth="1"/>
    <col min="13801" max="13801" width="5.7109375" style="549" customWidth="1"/>
    <col min="13802" max="13802" width="10.140625" style="549" customWidth="1"/>
    <col min="13803" max="13803" width="9.140625" style="549"/>
    <col min="13804" max="13804" width="12" style="549" customWidth="1"/>
    <col min="13805" max="13824" width="9.140625" style="549"/>
    <col min="13825" max="13825" width="5.7109375" style="549" customWidth="1"/>
    <col min="13826" max="13826" width="8.7109375" style="549" customWidth="1"/>
    <col min="13827" max="13827" width="40.7109375" style="549" customWidth="1"/>
    <col min="13828" max="13828" width="5.7109375" style="549" customWidth="1"/>
    <col min="13829" max="13829" width="9.7109375" style="549" customWidth="1"/>
    <col min="13830" max="13831" width="11.7109375" style="549" customWidth="1"/>
    <col min="13832" max="13832" width="9.140625" style="549"/>
    <col min="13833" max="13833" width="11.5703125" style="549" bestFit="1" customWidth="1"/>
    <col min="13834" max="14053" width="9.140625" style="549"/>
    <col min="14054" max="14054" width="5.7109375" style="549" customWidth="1"/>
    <col min="14055" max="14055" width="7.42578125" style="549" customWidth="1"/>
    <col min="14056" max="14056" width="40.85546875" style="549" customWidth="1"/>
    <col min="14057" max="14057" width="5.7109375" style="549" customWidth="1"/>
    <col min="14058" max="14058" width="10.140625" style="549" customWidth="1"/>
    <col min="14059" max="14059" width="9.140625" style="549"/>
    <col min="14060" max="14060" width="12" style="549" customWidth="1"/>
    <col min="14061" max="14080" width="9.140625" style="549"/>
    <col min="14081" max="14081" width="5.7109375" style="549" customWidth="1"/>
    <col min="14082" max="14082" width="8.7109375" style="549" customWidth="1"/>
    <col min="14083" max="14083" width="40.7109375" style="549" customWidth="1"/>
    <col min="14084" max="14084" width="5.7109375" style="549" customWidth="1"/>
    <col min="14085" max="14085" width="9.7109375" style="549" customWidth="1"/>
    <col min="14086" max="14087" width="11.7109375" style="549" customWidth="1"/>
    <col min="14088" max="14088" width="9.140625" style="549"/>
    <col min="14089" max="14089" width="11.5703125" style="549" bestFit="1" customWidth="1"/>
    <col min="14090" max="14309" width="9.140625" style="549"/>
    <col min="14310" max="14310" width="5.7109375" style="549" customWidth="1"/>
    <col min="14311" max="14311" width="7.42578125" style="549" customWidth="1"/>
    <col min="14312" max="14312" width="40.85546875" style="549" customWidth="1"/>
    <col min="14313" max="14313" width="5.7109375" style="549" customWidth="1"/>
    <col min="14314" max="14314" width="10.140625" style="549" customWidth="1"/>
    <col min="14315" max="14315" width="9.140625" style="549"/>
    <col min="14316" max="14316" width="12" style="549" customWidth="1"/>
    <col min="14317" max="14336" width="9.140625" style="549"/>
    <col min="14337" max="14337" width="5.7109375" style="549" customWidth="1"/>
    <col min="14338" max="14338" width="8.7109375" style="549" customWidth="1"/>
    <col min="14339" max="14339" width="40.7109375" style="549" customWidth="1"/>
    <col min="14340" max="14340" width="5.7109375" style="549" customWidth="1"/>
    <col min="14341" max="14341" width="9.7109375" style="549" customWidth="1"/>
    <col min="14342" max="14343" width="11.7109375" style="549" customWidth="1"/>
    <col min="14344" max="14344" width="9.140625" style="549"/>
    <col min="14345" max="14345" width="11.5703125" style="549" bestFit="1" customWidth="1"/>
    <col min="14346" max="14565" width="9.140625" style="549"/>
    <col min="14566" max="14566" width="5.7109375" style="549" customWidth="1"/>
    <col min="14567" max="14567" width="7.42578125" style="549" customWidth="1"/>
    <col min="14568" max="14568" width="40.85546875" style="549" customWidth="1"/>
    <col min="14569" max="14569" width="5.7109375" style="549" customWidth="1"/>
    <col min="14570" max="14570" width="10.140625" style="549" customWidth="1"/>
    <col min="14571" max="14571" width="9.140625" style="549"/>
    <col min="14572" max="14572" width="12" style="549" customWidth="1"/>
    <col min="14573" max="14592" width="9.140625" style="549"/>
    <col min="14593" max="14593" width="5.7109375" style="549" customWidth="1"/>
    <col min="14594" max="14594" width="8.7109375" style="549" customWidth="1"/>
    <col min="14595" max="14595" width="40.7109375" style="549" customWidth="1"/>
    <col min="14596" max="14596" width="5.7109375" style="549" customWidth="1"/>
    <col min="14597" max="14597" width="9.7109375" style="549" customWidth="1"/>
    <col min="14598" max="14599" width="11.7109375" style="549" customWidth="1"/>
    <col min="14600" max="14600" width="9.140625" style="549"/>
    <col min="14601" max="14601" width="11.5703125" style="549" bestFit="1" customWidth="1"/>
    <col min="14602" max="14821" width="9.140625" style="549"/>
    <col min="14822" max="14822" width="5.7109375" style="549" customWidth="1"/>
    <col min="14823" max="14823" width="7.42578125" style="549" customWidth="1"/>
    <col min="14824" max="14824" width="40.85546875" style="549" customWidth="1"/>
    <col min="14825" max="14825" width="5.7109375" style="549" customWidth="1"/>
    <col min="14826" max="14826" width="10.140625" style="549" customWidth="1"/>
    <col min="14827" max="14827" width="9.140625" style="549"/>
    <col min="14828" max="14828" width="12" style="549" customWidth="1"/>
    <col min="14829" max="14848" width="9.140625" style="549"/>
    <col min="14849" max="14849" width="5.7109375" style="549" customWidth="1"/>
    <col min="14850" max="14850" width="8.7109375" style="549" customWidth="1"/>
    <col min="14851" max="14851" width="40.7109375" style="549" customWidth="1"/>
    <col min="14852" max="14852" width="5.7109375" style="549" customWidth="1"/>
    <col min="14853" max="14853" width="9.7109375" style="549" customWidth="1"/>
    <col min="14854" max="14855" width="11.7109375" style="549" customWidth="1"/>
    <col min="14856" max="14856" width="9.140625" style="549"/>
    <col min="14857" max="14857" width="11.5703125" style="549" bestFit="1" customWidth="1"/>
    <col min="14858" max="15077" width="9.140625" style="549"/>
    <col min="15078" max="15078" width="5.7109375" style="549" customWidth="1"/>
    <col min="15079" max="15079" width="7.42578125" style="549" customWidth="1"/>
    <col min="15080" max="15080" width="40.85546875" style="549" customWidth="1"/>
    <col min="15081" max="15081" width="5.7109375" style="549" customWidth="1"/>
    <col min="15082" max="15082" width="10.140625" style="549" customWidth="1"/>
    <col min="15083" max="15083" width="9.140625" style="549"/>
    <col min="15084" max="15084" width="12" style="549" customWidth="1"/>
    <col min="15085" max="15104" width="9.140625" style="549"/>
    <col min="15105" max="15105" width="5.7109375" style="549" customWidth="1"/>
    <col min="15106" max="15106" width="8.7109375" style="549" customWidth="1"/>
    <col min="15107" max="15107" width="40.7109375" style="549" customWidth="1"/>
    <col min="15108" max="15108" width="5.7109375" style="549" customWidth="1"/>
    <col min="15109" max="15109" width="9.7109375" style="549" customWidth="1"/>
    <col min="15110" max="15111" width="11.7109375" style="549" customWidth="1"/>
    <col min="15112" max="15112" width="9.140625" style="549"/>
    <col min="15113" max="15113" width="11.5703125" style="549" bestFit="1" customWidth="1"/>
    <col min="15114" max="15333" width="9.140625" style="549"/>
    <col min="15334" max="15334" width="5.7109375" style="549" customWidth="1"/>
    <col min="15335" max="15335" width="7.42578125" style="549" customWidth="1"/>
    <col min="15336" max="15336" width="40.85546875" style="549" customWidth="1"/>
    <col min="15337" max="15337" width="5.7109375" style="549" customWidth="1"/>
    <col min="15338" max="15338" width="10.140625" style="549" customWidth="1"/>
    <col min="15339" max="15339" width="9.140625" style="549"/>
    <col min="15340" max="15340" width="12" style="549" customWidth="1"/>
    <col min="15341" max="15360" width="9.140625" style="549"/>
    <col min="15361" max="15361" width="5.7109375" style="549" customWidth="1"/>
    <col min="15362" max="15362" width="8.7109375" style="549" customWidth="1"/>
    <col min="15363" max="15363" width="40.7109375" style="549" customWidth="1"/>
    <col min="15364" max="15364" width="5.7109375" style="549" customWidth="1"/>
    <col min="15365" max="15365" width="9.7109375" style="549" customWidth="1"/>
    <col min="15366" max="15367" width="11.7109375" style="549" customWidth="1"/>
    <col min="15368" max="15368" width="9.140625" style="549"/>
    <col min="15369" max="15369" width="11.5703125" style="549" bestFit="1" customWidth="1"/>
    <col min="15370" max="15589" width="9.140625" style="549"/>
    <col min="15590" max="15590" width="5.7109375" style="549" customWidth="1"/>
    <col min="15591" max="15591" width="7.42578125" style="549" customWidth="1"/>
    <col min="15592" max="15592" width="40.85546875" style="549" customWidth="1"/>
    <col min="15593" max="15593" width="5.7109375" style="549" customWidth="1"/>
    <col min="15594" max="15594" width="10.140625" style="549" customWidth="1"/>
    <col min="15595" max="15595" width="9.140625" style="549"/>
    <col min="15596" max="15596" width="12" style="549" customWidth="1"/>
    <col min="15597" max="15616" width="9.140625" style="549"/>
    <col min="15617" max="15617" width="5.7109375" style="549" customWidth="1"/>
    <col min="15618" max="15618" width="8.7109375" style="549" customWidth="1"/>
    <col min="15619" max="15619" width="40.7109375" style="549" customWidth="1"/>
    <col min="15620" max="15620" width="5.7109375" style="549" customWidth="1"/>
    <col min="15621" max="15621" width="9.7109375" style="549" customWidth="1"/>
    <col min="15622" max="15623" width="11.7109375" style="549" customWidth="1"/>
    <col min="15624" max="15624" width="9.140625" style="549"/>
    <col min="15625" max="15625" width="11.5703125" style="549" bestFit="1" customWidth="1"/>
    <col min="15626" max="15845" width="9.140625" style="549"/>
    <col min="15846" max="15846" width="5.7109375" style="549" customWidth="1"/>
    <col min="15847" max="15847" width="7.42578125" style="549" customWidth="1"/>
    <col min="15848" max="15848" width="40.85546875" style="549" customWidth="1"/>
    <col min="15849" max="15849" width="5.7109375" style="549" customWidth="1"/>
    <col min="15850" max="15850" width="10.140625" style="549" customWidth="1"/>
    <col min="15851" max="15851" width="9.140625" style="549"/>
    <col min="15852" max="15852" width="12" style="549" customWidth="1"/>
    <col min="15853" max="15872" width="9.140625" style="549"/>
    <col min="15873" max="15873" width="5.7109375" style="549" customWidth="1"/>
    <col min="15874" max="15874" width="8.7109375" style="549" customWidth="1"/>
    <col min="15875" max="15875" width="40.7109375" style="549" customWidth="1"/>
    <col min="15876" max="15876" width="5.7109375" style="549" customWidth="1"/>
    <col min="15877" max="15877" width="9.7109375" style="549" customWidth="1"/>
    <col min="15878" max="15879" width="11.7109375" style="549" customWidth="1"/>
    <col min="15880" max="15880" width="9.140625" style="549"/>
    <col min="15881" max="15881" width="11.5703125" style="549" bestFit="1" customWidth="1"/>
    <col min="15882" max="16101" width="9.140625" style="549"/>
    <col min="16102" max="16102" width="5.7109375" style="549" customWidth="1"/>
    <col min="16103" max="16103" width="7.42578125" style="549" customWidth="1"/>
    <col min="16104" max="16104" width="40.85546875" style="549" customWidth="1"/>
    <col min="16105" max="16105" width="5.7109375" style="549" customWidth="1"/>
    <col min="16106" max="16106" width="10.140625" style="549" customWidth="1"/>
    <col min="16107" max="16107" width="9.140625" style="549"/>
    <col min="16108" max="16108" width="12" style="549" customWidth="1"/>
    <col min="16109" max="16128" width="9.140625" style="549"/>
    <col min="16129" max="16129" width="5.7109375" style="549" customWidth="1"/>
    <col min="16130" max="16130" width="8.7109375" style="549" customWidth="1"/>
    <col min="16131" max="16131" width="40.7109375" style="549" customWidth="1"/>
    <col min="16132" max="16132" width="5.7109375" style="549" customWidth="1"/>
    <col min="16133" max="16133" width="9.7109375" style="549" customWidth="1"/>
    <col min="16134" max="16135" width="11.7109375" style="549" customWidth="1"/>
    <col min="16136" max="16136" width="9.140625" style="549"/>
    <col min="16137" max="16137" width="11.5703125" style="549" bestFit="1" customWidth="1"/>
    <col min="16138" max="16357" width="9.140625" style="549"/>
    <col min="16358" max="16358" width="5.7109375" style="549" customWidth="1"/>
    <col min="16359" max="16359" width="7.42578125" style="549" customWidth="1"/>
    <col min="16360" max="16360" width="40.85546875" style="549" customWidth="1"/>
    <col min="16361" max="16361" width="5.7109375" style="549" customWidth="1"/>
    <col min="16362" max="16362" width="10.140625" style="549" customWidth="1"/>
    <col min="16363" max="16363" width="9.140625" style="549"/>
    <col min="16364" max="16364" width="12" style="549" customWidth="1"/>
    <col min="16365" max="16384" width="9.140625" style="549"/>
  </cols>
  <sheetData>
    <row r="1" spans="1:11" s="531" customFormat="1" ht="15.75" customHeight="1" x14ac:dyDescent="0.25">
      <c r="A1" s="812" t="s">
        <v>1486</v>
      </c>
      <c r="B1" s="408"/>
      <c r="C1" s="409"/>
      <c r="D1" s="410"/>
      <c r="E1" s="411"/>
      <c r="F1" s="412"/>
    </row>
    <row r="2" spans="1:11" s="531" customFormat="1" ht="15.75" customHeight="1" x14ac:dyDescent="0.25">
      <c r="A2" s="812" t="s">
        <v>428</v>
      </c>
      <c r="B2" s="415"/>
      <c r="C2" s="416"/>
      <c r="D2" s="410"/>
      <c r="E2" s="411"/>
      <c r="F2" s="412"/>
    </row>
    <row r="3" spans="1:11" s="531" customFormat="1" ht="15.75" customHeight="1" x14ac:dyDescent="0.25">
      <c r="A3" s="1100" t="s">
        <v>1672</v>
      </c>
      <c r="B3" s="415"/>
      <c r="C3" s="416"/>
      <c r="D3" s="410"/>
      <c r="E3" s="411"/>
      <c r="F3" s="412"/>
    </row>
    <row r="4" spans="1:11" s="531" customFormat="1" ht="15.75" customHeight="1" x14ac:dyDescent="0.25">
      <c r="A4" s="414"/>
      <c r="B4" s="415"/>
      <c r="C4" s="416"/>
      <c r="D4" s="410"/>
      <c r="E4" s="411"/>
      <c r="F4" s="412"/>
      <c r="G4" s="413"/>
    </row>
    <row r="5" spans="1:11" s="422" customFormat="1" ht="15" x14ac:dyDescent="0.25">
      <c r="A5" s="1090"/>
      <c r="B5" s="767" t="s">
        <v>0</v>
      </c>
      <c r="C5" s="769" t="s">
        <v>174</v>
      </c>
      <c r="D5" s="771"/>
      <c r="E5" s="768"/>
      <c r="F5" s="770"/>
      <c r="G5" s="771" t="s">
        <v>175</v>
      </c>
      <c r="K5" s="419"/>
    </row>
    <row r="6" spans="1:11" s="422" customFormat="1" ht="15" x14ac:dyDescent="0.25">
      <c r="A6" s="1090"/>
      <c r="B6" s="772"/>
      <c r="C6" s="773"/>
      <c r="D6" s="1081"/>
      <c r="E6" s="768"/>
      <c r="F6" s="770"/>
      <c r="G6" s="775"/>
      <c r="K6" s="419"/>
    </row>
    <row r="7" spans="1:11" s="422" customFormat="1" ht="15" x14ac:dyDescent="0.25">
      <c r="A7" s="1090"/>
      <c r="B7" s="776" t="s">
        <v>176</v>
      </c>
      <c r="C7" s="777" t="s">
        <v>7</v>
      </c>
      <c r="D7" s="1081"/>
      <c r="E7" s="768"/>
      <c r="F7" s="770"/>
      <c r="G7" s="770">
        <f>G27</f>
        <v>0</v>
      </c>
      <c r="K7" s="419"/>
    </row>
    <row r="8" spans="1:11" s="422" customFormat="1" ht="15" x14ac:dyDescent="0.25">
      <c r="A8" s="1090"/>
      <c r="B8" s="776" t="s">
        <v>39</v>
      </c>
      <c r="C8" s="777" t="s">
        <v>40</v>
      </c>
      <c r="D8" s="1081"/>
      <c r="E8" s="768"/>
      <c r="F8" s="770"/>
      <c r="G8" s="770">
        <f>G42</f>
        <v>0</v>
      </c>
      <c r="K8" s="419"/>
    </row>
    <row r="9" spans="1:11" s="422" customFormat="1" ht="15" x14ac:dyDescent="0.25">
      <c r="A9" s="1090"/>
      <c r="B9" s="776" t="s">
        <v>72</v>
      </c>
      <c r="C9" s="777" t="s">
        <v>276</v>
      </c>
      <c r="D9" s="1081"/>
      <c r="E9" s="768"/>
      <c r="F9" s="770"/>
      <c r="G9" s="775">
        <f>G47</f>
        <v>0</v>
      </c>
      <c r="K9" s="419"/>
    </row>
    <row r="10" spans="1:11" s="422" customFormat="1" ht="15" x14ac:dyDescent="0.25">
      <c r="A10" s="1090"/>
      <c r="B10" s="776" t="s">
        <v>100</v>
      </c>
      <c r="C10" s="777" t="s">
        <v>265</v>
      </c>
      <c r="D10" s="1081"/>
      <c r="E10" s="768"/>
      <c r="F10" s="770"/>
      <c r="G10" s="775">
        <f>G60</f>
        <v>0</v>
      </c>
      <c r="K10" s="419"/>
    </row>
    <row r="11" spans="1:11" s="422" customFormat="1" ht="15.75" thickBot="1" x14ac:dyDescent="0.3">
      <c r="A11" s="1092"/>
      <c r="B11" s="783">
        <v>5</v>
      </c>
      <c r="C11" s="1118" t="s">
        <v>168</v>
      </c>
      <c r="D11" s="1082"/>
      <c r="E11" s="784"/>
      <c r="F11" s="785"/>
      <c r="G11" s="785">
        <f>G66</f>
        <v>5400</v>
      </c>
      <c r="H11" s="419"/>
      <c r="K11" s="419"/>
    </row>
    <row r="12" spans="1:11" s="422" customFormat="1" ht="15" x14ac:dyDescent="0.25">
      <c r="A12" s="1091"/>
      <c r="B12" s="778" t="s">
        <v>178</v>
      </c>
      <c r="C12" s="779"/>
      <c r="D12" s="1081"/>
      <c r="E12" s="774"/>
      <c r="F12" s="770"/>
      <c r="G12" s="780">
        <f>SUM(G7:G11)</f>
        <v>5400</v>
      </c>
      <c r="K12" s="419"/>
    </row>
    <row r="13" spans="1:11" s="422" customFormat="1" ht="15.75" thickBot="1" x14ac:dyDescent="0.3">
      <c r="A13" s="1092"/>
      <c r="B13" s="787" t="s">
        <v>179</v>
      </c>
      <c r="C13" s="788"/>
      <c r="D13" s="1083"/>
      <c r="E13" s="789"/>
      <c r="F13" s="790"/>
      <c r="G13" s="790">
        <f>ROUND(G12*0.22,2)</f>
        <v>1188</v>
      </c>
      <c r="K13" s="419"/>
    </row>
    <row r="14" spans="1:11" s="422" customFormat="1" ht="15" x14ac:dyDescent="0.25">
      <c r="A14" s="1090"/>
      <c r="B14" s="781" t="s">
        <v>180</v>
      </c>
      <c r="C14" s="762"/>
      <c r="D14" s="1084"/>
      <c r="E14" s="761"/>
      <c r="F14" s="763"/>
      <c r="G14" s="763">
        <f>+G13+G12</f>
        <v>6588</v>
      </c>
      <c r="K14" s="419"/>
    </row>
    <row r="15" spans="1:11" s="531" customFormat="1" ht="15.75" customHeight="1" x14ac:dyDescent="0.25">
      <c r="A15" s="414"/>
      <c r="B15" s="415"/>
      <c r="C15" s="416"/>
      <c r="D15" s="410"/>
      <c r="E15" s="411"/>
      <c r="F15" s="412"/>
      <c r="G15" s="413"/>
    </row>
    <row r="16" spans="1:11" s="531" customFormat="1" ht="15.75" customHeight="1" x14ac:dyDescent="0.25">
      <c r="A16" s="414"/>
      <c r="B16" s="415"/>
      <c r="C16" s="416"/>
      <c r="D16" s="410"/>
      <c r="E16" s="411"/>
      <c r="F16" s="412"/>
      <c r="G16" s="413"/>
    </row>
    <row r="17" spans="1:7" s="531" customFormat="1" ht="15.75" x14ac:dyDescent="0.25">
      <c r="A17" s="488" t="s">
        <v>1267</v>
      </c>
      <c r="B17" s="415"/>
      <c r="C17" s="416"/>
      <c r="D17" s="410"/>
      <c r="E17" s="411"/>
      <c r="F17" s="412"/>
      <c r="G17" s="413" t="s">
        <v>294</v>
      </c>
    </row>
    <row r="18" spans="1:7" s="538" customFormat="1" ht="21.75" customHeight="1" x14ac:dyDescent="0.25">
      <c r="A18" s="532" t="s">
        <v>0</v>
      </c>
      <c r="B18" s="533" t="s">
        <v>1</v>
      </c>
      <c r="C18" s="534" t="s">
        <v>2</v>
      </c>
      <c r="D18" s="535" t="s">
        <v>3</v>
      </c>
      <c r="E18" s="536" t="s">
        <v>4</v>
      </c>
      <c r="F18" s="536" t="s">
        <v>5</v>
      </c>
      <c r="G18" s="537" t="s">
        <v>6</v>
      </c>
    </row>
    <row r="19" spans="1:7" s="545" customFormat="1" x14ac:dyDescent="0.25">
      <c r="A19" s="539"/>
      <c r="B19" s="540"/>
      <c r="C19" s="541" t="s">
        <v>7</v>
      </c>
      <c r="D19" s="542"/>
      <c r="E19" s="543"/>
      <c r="F19" s="543"/>
      <c r="G19" s="544"/>
    </row>
    <row r="20" spans="1:7" ht="25.5" x14ac:dyDescent="0.25">
      <c r="A20" s="546">
        <v>1</v>
      </c>
      <c r="B20" s="547">
        <v>12121</v>
      </c>
      <c r="C20" s="517" t="s">
        <v>429</v>
      </c>
      <c r="D20" s="548" t="s">
        <v>239</v>
      </c>
      <c r="E20" s="518">
        <v>200</v>
      </c>
      <c r="F20" s="2048"/>
      <c r="G20" s="503">
        <f>ROUND(E20*F20,2)</f>
        <v>0</v>
      </c>
    </row>
    <row r="21" spans="1:7" ht="25.5" x14ac:dyDescent="0.25">
      <c r="A21" s="546">
        <f>+A20+1</f>
        <v>2</v>
      </c>
      <c r="B21" s="547">
        <v>12121</v>
      </c>
      <c r="C21" s="517" t="s">
        <v>430</v>
      </c>
      <c r="D21" s="548" t="s">
        <v>239</v>
      </c>
      <c r="E21" s="518">
        <v>200</v>
      </c>
      <c r="F21" s="2048"/>
      <c r="G21" s="503">
        <f t="shared" ref="G21:G26" si="0">ROUND(E21*F21,2)</f>
        <v>0</v>
      </c>
    </row>
    <row r="22" spans="1:7" x14ac:dyDescent="0.25">
      <c r="A22" s="550"/>
      <c r="B22" s="551"/>
      <c r="C22" s="576" t="s">
        <v>9</v>
      </c>
      <c r="D22" s="553"/>
      <c r="E22" s="554"/>
      <c r="F22" s="2049"/>
      <c r="G22" s="555"/>
    </row>
    <row r="23" spans="1:7" ht="25.5" x14ac:dyDescent="0.25">
      <c r="A23" s="546">
        <f>+A21+1</f>
        <v>3</v>
      </c>
      <c r="B23" s="547">
        <v>111652</v>
      </c>
      <c r="C23" s="517" t="s">
        <v>431</v>
      </c>
      <c r="D23" s="548" t="s">
        <v>15</v>
      </c>
      <c r="E23" s="518">
        <v>9</v>
      </c>
      <c r="F23" s="2048"/>
      <c r="G23" s="503">
        <f t="shared" si="0"/>
        <v>0</v>
      </c>
    </row>
    <row r="24" spans="1:7" x14ac:dyDescent="0.25">
      <c r="A24" s="546">
        <f>+A23+1</f>
        <v>4</v>
      </c>
      <c r="B24" s="547">
        <v>111653</v>
      </c>
      <c r="C24" s="517" t="s">
        <v>432</v>
      </c>
      <c r="D24" s="548" t="s">
        <v>373</v>
      </c>
      <c r="E24" s="518">
        <v>80</v>
      </c>
      <c r="F24" s="2048"/>
      <c r="G24" s="503">
        <f t="shared" si="0"/>
        <v>0</v>
      </c>
    </row>
    <row r="25" spans="1:7" ht="25.5" x14ac:dyDescent="0.25">
      <c r="A25" s="546">
        <f>+A24+1</f>
        <v>5</v>
      </c>
      <c r="B25" s="547">
        <v>111654</v>
      </c>
      <c r="C25" s="517" t="s">
        <v>433</v>
      </c>
      <c r="D25" s="548" t="s">
        <v>373</v>
      </c>
      <c r="E25" s="518">
        <v>80</v>
      </c>
      <c r="F25" s="2048"/>
      <c r="G25" s="503">
        <f t="shared" si="0"/>
        <v>0</v>
      </c>
    </row>
    <row r="26" spans="1:7" x14ac:dyDescent="0.25">
      <c r="A26" s="546">
        <f>A25+1</f>
        <v>6</v>
      </c>
      <c r="B26" s="556">
        <v>111655</v>
      </c>
      <c r="C26" s="557" t="s">
        <v>434</v>
      </c>
      <c r="D26" s="558" t="s">
        <v>435</v>
      </c>
      <c r="E26" s="518">
        <v>1</v>
      </c>
      <c r="F26" s="2048"/>
      <c r="G26" s="503">
        <f t="shared" si="0"/>
        <v>0</v>
      </c>
    </row>
    <row r="27" spans="1:7" s="545" customFormat="1" x14ac:dyDescent="0.25">
      <c r="A27" s="539"/>
      <c r="B27" s="540"/>
      <c r="C27" s="541" t="s">
        <v>38</v>
      </c>
      <c r="D27" s="542"/>
      <c r="E27" s="543"/>
      <c r="F27" s="543"/>
      <c r="G27" s="544">
        <f>+SUM(G20:G26)</f>
        <v>0</v>
      </c>
    </row>
    <row r="28" spans="1:7" s="545" customFormat="1" x14ac:dyDescent="0.25">
      <c r="A28" s="1270"/>
      <c r="B28" s="1241"/>
      <c r="C28" s="1242"/>
      <c r="D28" s="1243"/>
      <c r="E28" s="1244"/>
      <c r="F28" s="1244"/>
      <c r="G28" s="1271"/>
    </row>
    <row r="29" spans="1:7" x14ac:dyDescent="0.25">
      <c r="A29" s="539"/>
      <c r="B29" s="559"/>
      <c r="C29" s="541" t="s">
        <v>40</v>
      </c>
      <c r="D29" s="542"/>
      <c r="E29" s="543"/>
      <c r="F29" s="543"/>
      <c r="G29" s="544"/>
    </row>
    <row r="30" spans="1:7" x14ac:dyDescent="0.25">
      <c r="A30" s="550"/>
      <c r="B30" s="560"/>
      <c r="C30" s="552" t="s">
        <v>439</v>
      </c>
      <c r="D30" s="553"/>
      <c r="E30" s="554"/>
      <c r="F30" s="554"/>
      <c r="G30" s="555"/>
    </row>
    <row r="31" spans="1:7" ht="51" x14ac:dyDescent="0.25">
      <c r="A31" s="546">
        <v>7</v>
      </c>
      <c r="B31" s="561">
        <v>28126</v>
      </c>
      <c r="C31" s="517" t="s">
        <v>440</v>
      </c>
      <c r="D31" s="548" t="s">
        <v>373</v>
      </c>
      <c r="E31" s="518">
        <v>20</v>
      </c>
      <c r="F31" s="2048"/>
      <c r="G31" s="503">
        <f t="shared" ref="G31" si="1">ROUND(E31*F31,2)</f>
        <v>0</v>
      </c>
    </row>
    <row r="32" spans="1:7" x14ac:dyDescent="0.25">
      <c r="A32" s="550"/>
      <c r="B32" s="560"/>
      <c r="C32" s="552" t="s">
        <v>42</v>
      </c>
      <c r="D32" s="553"/>
      <c r="E32" s="554"/>
      <c r="F32" s="2049"/>
      <c r="G32" s="555"/>
    </row>
    <row r="33" spans="1:10" ht="25.5" x14ac:dyDescent="0.25">
      <c r="A33" s="546">
        <f>A31+1</f>
        <v>8</v>
      </c>
      <c r="B33" s="561">
        <v>21434</v>
      </c>
      <c r="C33" s="517" t="s">
        <v>539</v>
      </c>
      <c r="D33" s="548" t="s">
        <v>243</v>
      </c>
      <c r="E33" s="518">
        <v>220</v>
      </c>
      <c r="F33" s="2048"/>
      <c r="G33" s="503">
        <f t="shared" ref="G33:G41" si="2">ROUND(E33*F33,2)</f>
        <v>0</v>
      </c>
    </row>
    <row r="34" spans="1:10" ht="25.5" x14ac:dyDescent="0.25">
      <c r="A34" s="546">
        <v>9</v>
      </c>
      <c r="B34" s="561">
        <v>21435</v>
      </c>
      <c r="C34" s="517" t="s">
        <v>540</v>
      </c>
      <c r="D34" s="548" t="s">
        <v>243</v>
      </c>
      <c r="E34" s="518">
        <v>315</v>
      </c>
      <c r="F34" s="2048"/>
      <c r="G34" s="503">
        <f t="shared" si="2"/>
        <v>0</v>
      </c>
    </row>
    <row r="35" spans="1:10" ht="25.5" x14ac:dyDescent="0.25">
      <c r="A35" s="546">
        <f>+A34+1</f>
        <v>10</v>
      </c>
      <c r="B35" s="561">
        <v>21436</v>
      </c>
      <c r="C35" s="517" t="s">
        <v>541</v>
      </c>
      <c r="D35" s="548" t="s">
        <v>243</v>
      </c>
      <c r="E35" s="518">
        <v>166</v>
      </c>
      <c r="F35" s="2048"/>
      <c r="G35" s="503">
        <f t="shared" si="2"/>
        <v>0</v>
      </c>
    </row>
    <row r="36" spans="1:10" ht="25.5" x14ac:dyDescent="0.25">
      <c r="A36" s="546">
        <f>A35+1</f>
        <v>11</v>
      </c>
      <c r="B36" s="561">
        <v>24611</v>
      </c>
      <c r="C36" s="517" t="s">
        <v>461</v>
      </c>
      <c r="D36" s="548" t="s">
        <v>239</v>
      </c>
      <c r="E36" s="518">
        <v>240</v>
      </c>
      <c r="F36" s="2048"/>
      <c r="G36" s="503">
        <f t="shared" si="2"/>
        <v>0</v>
      </c>
    </row>
    <row r="37" spans="1:10" x14ac:dyDescent="0.25">
      <c r="A37" s="550"/>
      <c r="B37" s="560"/>
      <c r="C37" s="552" t="s">
        <v>445</v>
      </c>
      <c r="D37" s="553"/>
      <c r="E37" s="554"/>
      <c r="F37" s="2049"/>
      <c r="G37" s="555"/>
    </row>
    <row r="38" spans="1:10" ht="38.25" x14ac:dyDescent="0.25">
      <c r="A38" s="546">
        <f>A36+1</f>
        <v>12</v>
      </c>
      <c r="B38" s="561">
        <v>24218</v>
      </c>
      <c r="C38" s="517" t="s">
        <v>470</v>
      </c>
      <c r="D38" s="548" t="s">
        <v>243</v>
      </c>
      <c r="E38" s="518">
        <f>2*4*80</f>
        <v>640</v>
      </c>
      <c r="F38" s="2048"/>
      <c r="G38" s="503">
        <f t="shared" si="2"/>
        <v>0</v>
      </c>
    </row>
    <row r="39" spans="1:10" ht="38.25" x14ac:dyDescent="0.25">
      <c r="A39" s="546">
        <v>13</v>
      </c>
      <c r="B39" s="561">
        <v>24218</v>
      </c>
      <c r="C39" s="517" t="s">
        <v>542</v>
      </c>
      <c r="D39" s="548" t="s">
        <v>243</v>
      </c>
      <c r="E39" s="518">
        <f>108*1.15</f>
        <v>124.19999999999999</v>
      </c>
      <c r="F39" s="2048"/>
      <c r="G39" s="503">
        <f t="shared" si="2"/>
        <v>0</v>
      </c>
      <c r="J39" s="575"/>
    </row>
    <row r="40" spans="1:10" ht="25.5" x14ac:dyDescent="0.25">
      <c r="A40" s="546">
        <v>14</v>
      </c>
      <c r="B40" s="561">
        <v>229167</v>
      </c>
      <c r="C40" s="517" t="s">
        <v>447</v>
      </c>
      <c r="D40" s="548" t="s">
        <v>243</v>
      </c>
      <c r="E40" s="518">
        <v>166</v>
      </c>
      <c r="F40" s="2048"/>
      <c r="G40" s="503">
        <f t="shared" si="2"/>
        <v>0</v>
      </c>
    </row>
    <row r="41" spans="1:10" ht="51" x14ac:dyDescent="0.25">
      <c r="A41" s="546">
        <f>+A40+1</f>
        <v>15</v>
      </c>
      <c r="B41" s="561">
        <v>229167</v>
      </c>
      <c r="C41" s="517" t="s">
        <v>448</v>
      </c>
      <c r="D41" s="548" t="s">
        <v>243</v>
      </c>
      <c r="E41" s="518">
        <f>+E33+E34+E35-E40</f>
        <v>535</v>
      </c>
      <c r="F41" s="2048"/>
      <c r="G41" s="503">
        <f t="shared" si="2"/>
        <v>0</v>
      </c>
    </row>
    <row r="42" spans="1:10" x14ac:dyDescent="0.25">
      <c r="A42" s="539"/>
      <c r="B42" s="559"/>
      <c r="C42" s="541" t="str">
        <f>C29&amp;" - skupaj"</f>
        <v>ZEMELJSKA DELA - skupaj</v>
      </c>
      <c r="D42" s="542"/>
      <c r="E42" s="543"/>
      <c r="F42" s="543"/>
      <c r="G42" s="544">
        <f>SUM(G31:G41)</f>
        <v>0</v>
      </c>
    </row>
    <row r="43" spans="1:10" x14ac:dyDescent="0.25">
      <c r="A43" s="1270"/>
      <c r="B43" s="1246"/>
      <c r="C43" s="1242"/>
      <c r="D43" s="1243"/>
      <c r="E43" s="1244"/>
      <c r="F43" s="1244"/>
      <c r="G43" s="1271"/>
    </row>
    <row r="44" spans="1:10" x14ac:dyDescent="0.25">
      <c r="A44" s="539"/>
      <c r="B44" s="559"/>
      <c r="C44" s="541" t="s">
        <v>276</v>
      </c>
      <c r="D44" s="542"/>
      <c r="E44" s="543"/>
      <c r="F44" s="543"/>
      <c r="G44" s="544"/>
    </row>
    <row r="45" spans="1:10" ht="25.5" x14ac:dyDescent="0.25">
      <c r="A45" s="546">
        <f>A41+1</f>
        <v>16</v>
      </c>
      <c r="B45" s="561">
        <v>42463</v>
      </c>
      <c r="C45" s="517" t="s">
        <v>449</v>
      </c>
      <c r="D45" s="548" t="s">
        <v>15</v>
      </c>
      <c r="E45" s="518">
        <v>79</v>
      </c>
      <c r="F45" s="2048"/>
      <c r="G45" s="503">
        <f t="shared" ref="G45" si="3">ROUND(E45*F45,2)</f>
        <v>0</v>
      </c>
    </row>
    <row r="46" spans="1:10" ht="38.25" x14ac:dyDescent="0.25">
      <c r="A46" s="546">
        <f>+A45+1</f>
        <v>17</v>
      </c>
      <c r="B46" s="561">
        <v>41131</v>
      </c>
      <c r="C46" s="517" t="s">
        <v>464</v>
      </c>
      <c r="D46" s="548" t="s">
        <v>373</v>
      </c>
      <c r="E46" s="518">
        <v>22</v>
      </c>
      <c r="F46" s="2048"/>
      <c r="G46" s="503">
        <f t="shared" ref="G46" si="4">ROUND(E46*F46,2)</f>
        <v>0</v>
      </c>
    </row>
    <row r="47" spans="1:10" x14ac:dyDescent="0.25">
      <c r="A47" s="539"/>
      <c r="B47" s="559"/>
      <c r="C47" s="541" t="str">
        <f>C44&amp;" - skupaj"</f>
        <v>ODVODNJAVANJE - skupaj</v>
      </c>
      <c r="D47" s="542"/>
      <c r="E47" s="543"/>
      <c r="F47" s="543"/>
      <c r="G47" s="544">
        <f>SUM(G45:G46)</f>
        <v>0</v>
      </c>
    </row>
    <row r="48" spans="1:10" x14ac:dyDescent="0.25">
      <c r="A48" s="1270"/>
      <c r="B48" s="1246"/>
      <c r="C48" s="1242"/>
      <c r="D48" s="1243"/>
      <c r="E48" s="1244"/>
      <c r="F48" s="1244"/>
      <c r="G48" s="1271"/>
    </row>
    <row r="49" spans="1:7" x14ac:dyDescent="0.25">
      <c r="A49" s="539"/>
      <c r="B49" s="559"/>
      <c r="C49" s="541" t="s">
        <v>265</v>
      </c>
      <c r="D49" s="542"/>
      <c r="E49" s="543"/>
      <c r="F49" s="543"/>
      <c r="G49" s="544"/>
    </row>
    <row r="50" spans="1:7" ht="25.5" x14ac:dyDescent="0.25">
      <c r="A50" s="546">
        <f>+A46+1</f>
        <v>18</v>
      </c>
      <c r="B50" s="561">
        <v>53361</v>
      </c>
      <c r="C50" s="517" t="s">
        <v>451</v>
      </c>
      <c r="D50" s="548" t="s">
        <v>243</v>
      </c>
      <c r="E50" s="518">
        <v>78</v>
      </c>
      <c r="F50" s="2048"/>
      <c r="G50" s="503">
        <f t="shared" ref="G50" si="5">ROUND(E50*F50,2)</f>
        <v>0</v>
      </c>
    </row>
    <row r="51" spans="1:7" x14ac:dyDescent="0.25">
      <c r="A51" s="550"/>
      <c r="B51" s="560"/>
      <c r="C51" s="552" t="s">
        <v>269</v>
      </c>
      <c r="D51" s="553"/>
      <c r="E51" s="554"/>
      <c r="F51" s="2049"/>
      <c r="G51" s="555"/>
    </row>
    <row r="52" spans="1:7" x14ac:dyDescent="0.25">
      <c r="A52" s="546">
        <f>+A50+1</f>
        <v>19</v>
      </c>
      <c r="B52" s="561">
        <v>54234</v>
      </c>
      <c r="C52" s="517" t="s">
        <v>452</v>
      </c>
      <c r="D52" s="548" t="s">
        <v>239</v>
      </c>
      <c r="E52" s="518">
        <v>245</v>
      </c>
      <c r="F52" s="2048"/>
      <c r="G52" s="503">
        <f t="shared" ref="G52:G59" si="6">ROUND(E52*F52,2)</f>
        <v>0</v>
      </c>
    </row>
    <row r="53" spans="1:7" ht="38.25" x14ac:dyDescent="0.25">
      <c r="A53" s="546">
        <f>+A52+1</f>
        <v>20</v>
      </c>
      <c r="B53" s="577">
        <v>54125</v>
      </c>
      <c r="C53" s="517" t="s">
        <v>453</v>
      </c>
      <c r="D53" s="548" t="s">
        <v>243</v>
      </c>
      <c r="E53" s="518">
        <f>205*1.15</f>
        <v>235.74999999999997</v>
      </c>
      <c r="F53" s="2048"/>
      <c r="G53" s="503">
        <f t="shared" si="6"/>
        <v>0</v>
      </c>
    </row>
    <row r="54" spans="1:7" x14ac:dyDescent="0.25">
      <c r="A54" s="550"/>
      <c r="B54" s="560"/>
      <c r="C54" s="552" t="s">
        <v>348</v>
      </c>
      <c r="D54" s="553"/>
      <c r="E54" s="554"/>
      <c r="F54" s="2049"/>
      <c r="G54" s="555"/>
    </row>
    <row r="55" spans="1:7" ht="25.5" x14ac:dyDescent="0.25">
      <c r="A55" s="546">
        <f>+A53+1</f>
        <v>21</v>
      </c>
      <c r="B55" s="561">
        <v>52221</v>
      </c>
      <c r="C55" s="517" t="s">
        <v>543</v>
      </c>
      <c r="D55" s="548" t="s">
        <v>350</v>
      </c>
      <c r="E55" s="518">
        <v>6219</v>
      </c>
      <c r="F55" s="2048"/>
      <c r="G55" s="503">
        <f t="shared" si="6"/>
        <v>0</v>
      </c>
    </row>
    <row r="56" spans="1:7" x14ac:dyDescent="0.25">
      <c r="A56" s="546">
        <v>22</v>
      </c>
      <c r="B56" s="561">
        <v>54542</v>
      </c>
      <c r="C56" s="517" t="s">
        <v>456</v>
      </c>
      <c r="D56" s="548" t="s">
        <v>239</v>
      </c>
      <c r="E56" s="518">
        <f>0.6*80</f>
        <v>48</v>
      </c>
      <c r="F56" s="2048"/>
      <c r="G56" s="503">
        <f t="shared" si="6"/>
        <v>0</v>
      </c>
    </row>
    <row r="57" spans="1:7" x14ac:dyDescent="0.25">
      <c r="A57" s="550"/>
      <c r="B57" s="560"/>
      <c r="C57" s="552" t="s">
        <v>353</v>
      </c>
      <c r="D57" s="553"/>
      <c r="E57" s="554"/>
      <c r="F57" s="2049"/>
      <c r="G57" s="555"/>
    </row>
    <row r="58" spans="1:7" ht="25.5" x14ac:dyDescent="0.25">
      <c r="A58" s="546">
        <f>A56+1</f>
        <v>23</v>
      </c>
      <c r="B58" s="561">
        <v>51332</v>
      </c>
      <c r="C58" s="517" t="s">
        <v>457</v>
      </c>
      <c r="D58" s="548" t="s">
        <v>239</v>
      </c>
      <c r="E58" s="518">
        <f>0.6*80</f>
        <v>48</v>
      </c>
      <c r="F58" s="2048"/>
      <c r="G58" s="503">
        <f t="shared" si="6"/>
        <v>0</v>
      </c>
    </row>
    <row r="59" spans="1:7" ht="51" x14ac:dyDescent="0.25">
      <c r="A59" s="546">
        <v>24</v>
      </c>
      <c r="B59" s="561"/>
      <c r="C59" s="517" t="s">
        <v>468</v>
      </c>
      <c r="D59" s="548" t="s">
        <v>239</v>
      </c>
      <c r="E59" s="518">
        <v>1120</v>
      </c>
      <c r="F59" s="2048"/>
      <c r="G59" s="503">
        <f t="shared" si="6"/>
        <v>0</v>
      </c>
    </row>
    <row r="60" spans="1:7" x14ac:dyDescent="0.25">
      <c r="A60" s="539"/>
      <c r="B60" s="559"/>
      <c r="C60" s="541" t="str">
        <f>C49&amp;" - skupaj"</f>
        <v>GRADBENA IN OBRTNIŠKA DELA - skupaj</v>
      </c>
      <c r="D60" s="542"/>
      <c r="E60" s="543"/>
      <c r="F60" s="543"/>
      <c r="G60" s="544">
        <f>SUM(G50:G59)</f>
        <v>0</v>
      </c>
    </row>
    <row r="61" spans="1:7" x14ac:dyDescent="0.25">
      <c r="A61" s="1270"/>
      <c r="B61" s="1246"/>
      <c r="C61" s="1242"/>
      <c r="D61" s="1243"/>
      <c r="E61" s="1244"/>
      <c r="F61" s="1244"/>
      <c r="G61" s="1271"/>
    </row>
    <row r="62" spans="1:7" x14ac:dyDescent="0.25">
      <c r="A62" s="539"/>
      <c r="B62" s="540"/>
      <c r="C62" s="541" t="s">
        <v>168</v>
      </c>
      <c r="D62" s="542"/>
      <c r="E62" s="543"/>
      <c r="F62" s="543"/>
      <c r="G62" s="544"/>
    </row>
    <row r="63" spans="1:7" x14ac:dyDescent="0.25">
      <c r="A63" s="546">
        <v>25</v>
      </c>
      <c r="B63" s="547">
        <v>779516</v>
      </c>
      <c r="C63" s="517" t="s">
        <v>171</v>
      </c>
      <c r="D63" s="548" t="s">
        <v>170</v>
      </c>
      <c r="E63" s="518">
        <v>60</v>
      </c>
      <c r="F63" s="2050">
        <v>45</v>
      </c>
      <c r="G63" s="503">
        <f t="shared" ref="G63" si="7">ROUND(E63*F63,2)</f>
        <v>2700</v>
      </c>
    </row>
    <row r="64" spans="1:7" x14ac:dyDescent="0.25">
      <c r="A64" s="546">
        <f>+A63+1</f>
        <v>26</v>
      </c>
      <c r="B64" s="547">
        <v>79311</v>
      </c>
      <c r="C64" s="517" t="s">
        <v>169</v>
      </c>
      <c r="D64" s="548" t="s">
        <v>170</v>
      </c>
      <c r="E64" s="518">
        <v>60</v>
      </c>
      <c r="F64" s="2050">
        <v>45</v>
      </c>
      <c r="G64" s="503">
        <f t="shared" ref="G64:G65" si="8">ROUND(E64*F64,2)</f>
        <v>2700</v>
      </c>
    </row>
    <row r="65" spans="1:7" x14ac:dyDescent="0.25">
      <c r="A65" s="546">
        <f>A64+1</f>
        <v>27</v>
      </c>
      <c r="B65" s="547">
        <v>79515</v>
      </c>
      <c r="C65" s="517" t="s">
        <v>458</v>
      </c>
      <c r="D65" s="548" t="s">
        <v>435</v>
      </c>
      <c r="E65" s="518">
        <v>1</v>
      </c>
      <c r="F65" s="2048"/>
      <c r="G65" s="503">
        <f t="shared" si="8"/>
        <v>0</v>
      </c>
    </row>
    <row r="66" spans="1:7" x14ac:dyDescent="0.25">
      <c r="A66" s="539"/>
      <c r="B66" s="540"/>
      <c r="C66" s="541" t="str">
        <f>C62&amp;" - skupaj"</f>
        <v>TUJE STORITVE - skupaj</v>
      </c>
      <c r="D66" s="542"/>
      <c r="E66" s="543"/>
      <c r="F66" s="543"/>
      <c r="G66" s="544">
        <f>SUM(G63:G65)</f>
        <v>5400</v>
      </c>
    </row>
  </sheetData>
  <dataValidations count="1">
    <dataValidation type="custom" allowBlank="1" showInputMessage="1" showErrorMessage="1" error="Vnos Cena/EM je dovoljen na dve decimalni mesti." sqref="F20:F26 F31:F41 F45:F46 F50:F59 F63:F65" xr:uid="{EFF2852B-C6B3-4C23-8C6B-20F338972772}">
      <formula1>F20=ROUND(F20,2)</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23"/>
  <dimension ref="A1:K66"/>
  <sheetViews>
    <sheetView workbookViewId="0">
      <selection activeCell="G13" sqref="G13"/>
    </sheetView>
  </sheetViews>
  <sheetFormatPr defaultRowHeight="12.75" x14ac:dyDescent="0.25"/>
  <cols>
    <col min="1" max="1" width="5.7109375" style="549" customWidth="1"/>
    <col min="2" max="2" width="9.7109375" style="572" customWidth="1"/>
    <col min="3" max="3" width="45.7109375" style="573" customWidth="1"/>
    <col min="4" max="4" width="6.7109375" style="574" customWidth="1"/>
    <col min="5" max="5" width="10.7109375" style="575" customWidth="1"/>
    <col min="6" max="6" width="11.7109375" style="575" customWidth="1"/>
    <col min="7" max="7" width="12.7109375" style="575" customWidth="1"/>
    <col min="8" max="8" width="9.140625" style="549"/>
    <col min="9" max="9" width="11.5703125" style="549" bestFit="1" customWidth="1"/>
    <col min="10" max="229" width="9.140625" style="549"/>
    <col min="230" max="230" width="5.7109375" style="549" customWidth="1"/>
    <col min="231" max="231" width="7.42578125" style="549" customWidth="1"/>
    <col min="232" max="232" width="40.85546875" style="549" customWidth="1"/>
    <col min="233" max="233" width="5.7109375" style="549" customWidth="1"/>
    <col min="234" max="234" width="10.140625" style="549" customWidth="1"/>
    <col min="235" max="235" width="9.140625" style="549"/>
    <col min="236" max="236" width="12" style="549" customWidth="1"/>
    <col min="237" max="256" width="9.140625" style="549"/>
    <col min="257" max="257" width="5.7109375" style="549" customWidth="1"/>
    <col min="258" max="258" width="8.7109375" style="549" customWidth="1"/>
    <col min="259" max="259" width="40.7109375" style="549" customWidth="1"/>
    <col min="260" max="260" width="5.7109375" style="549" customWidth="1"/>
    <col min="261" max="261" width="9.7109375" style="549" customWidth="1"/>
    <col min="262" max="263" width="11.7109375" style="549" customWidth="1"/>
    <col min="264" max="264" width="9.140625" style="549"/>
    <col min="265" max="265" width="11.5703125" style="549" bestFit="1" customWidth="1"/>
    <col min="266" max="485" width="9.140625" style="549"/>
    <col min="486" max="486" width="5.7109375" style="549" customWidth="1"/>
    <col min="487" max="487" width="7.42578125" style="549" customWidth="1"/>
    <col min="488" max="488" width="40.85546875" style="549" customWidth="1"/>
    <col min="489" max="489" width="5.7109375" style="549" customWidth="1"/>
    <col min="490" max="490" width="10.140625" style="549" customWidth="1"/>
    <col min="491" max="491" width="9.140625" style="549"/>
    <col min="492" max="492" width="12" style="549" customWidth="1"/>
    <col min="493" max="512" width="9.140625" style="549"/>
    <col min="513" max="513" width="5.7109375" style="549" customWidth="1"/>
    <col min="514" max="514" width="8.7109375" style="549" customWidth="1"/>
    <col min="515" max="515" width="40.7109375" style="549" customWidth="1"/>
    <col min="516" max="516" width="5.7109375" style="549" customWidth="1"/>
    <col min="517" max="517" width="9.7109375" style="549" customWidth="1"/>
    <col min="518" max="519" width="11.7109375" style="549" customWidth="1"/>
    <col min="520" max="520" width="9.140625" style="549"/>
    <col min="521" max="521" width="11.5703125" style="549" bestFit="1" customWidth="1"/>
    <col min="522" max="741" width="9.140625" style="549"/>
    <col min="742" max="742" width="5.7109375" style="549" customWidth="1"/>
    <col min="743" max="743" width="7.42578125" style="549" customWidth="1"/>
    <col min="744" max="744" width="40.85546875" style="549" customWidth="1"/>
    <col min="745" max="745" width="5.7109375" style="549" customWidth="1"/>
    <col min="746" max="746" width="10.140625" style="549" customWidth="1"/>
    <col min="747" max="747" width="9.140625" style="549"/>
    <col min="748" max="748" width="12" style="549" customWidth="1"/>
    <col min="749" max="768" width="9.140625" style="549"/>
    <col min="769" max="769" width="5.7109375" style="549" customWidth="1"/>
    <col min="770" max="770" width="8.7109375" style="549" customWidth="1"/>
    <col min="771" max="771" width="40.7109375" style="549" customWidth="1"/>
    <col min="772" max="772" width="5.7109375" style="549" customWidth="1"/>
    <col min="773" max="773" width="9.7109375" style="549" customWidth="1"/>
    <col min="774" max="775" width="11.7109375" style="549" customWidth="1"/>
    <col min="776" max="776" width="9.140625" style="549"/>
    <col min="777" max="777" width="11.5703125" style="549" bestFit="1" customWidth="1"/>
    <col min="778" max="997" width="9.140625" style="549"/>
    <col min="998" max="998" width="5.7109375" style="549" customWidth="1"/>
    <col min="999" max="999" width="7.42578125" style="549" customWidth="1"/>
    <col min="1000" max="1000" width="40.85546875" style="549" customWidth="1"/>
    <col min="1001" max="1001" width="5.7109375" style="549" customWidth="1"/>
    <col min="1002" max="1002" width="10.140625" style="549" customWidth="1"/>
    <col min="1003" max="1003" width="9.140625" style="549"/>
    <col min="1004" max="1004" width="12" style="549" customWidth="1"/>
    <col min="1005" max="1024" width="9.140625" style="549"/>
    <col min="1025" max="1025" width="5.7109375" style="549" customWidth="1"/>
    <col min="1026" max="1026" width="8.7109375" style="549" customWidth="1"/>
    <col min="1027" max="1027" width="40.7109375" style="549" customWidth="1"/>
    <col min="1028" max="1028" width="5.7109375" style="549" customWidth="1"/>
    <col min="1029" max="1029" width="9.7109375" style="549" customWidth="1"/>
    <col min="1030" max="1031" width="11.7109375" style="549" customWidth="1"/>
    <col min="1032" max="1032" width="9.140625" style="549"/>
    <col min="1033" max="1033" width="11.5703125" style="549" bestFit="1" customWidth="1"/>
    <col min="1034" max="1253" width="9.140625" style="549"/>
    <col min="1254" max="1254" width="5.7109375" style="549" customWidth="1"/>
    <col min="1255" max="1255" width="7.42578125" style="549" customWidth="1"/>
    <col min="1256" max="1256" width="40.85546875" style="549" customWidth="1"/>
    <col min="1257" max="1257" width="5.7109375" style="549" customWidth="1"/>
    <col min="1258" max="1258" width="10.140625" style="549" customWidth="1"/>
    <col min="1259" max="1259" width="9.140625" style="549"/>
    <col min="1260" max="1260" width="12" style="549" customWidth="1"/>
    <col min="1261" max="1280" width="9.140625" style="549"/>
    <col min="1281" max="1281" width="5.7109375" style="549" customWidth="1"/>
    <col min="1282" max="1282" width="8.7109375" style="549" customWidth="1"/>
    <col min="1283" max="1283" width="40.7109375" style="549" customWidth="1"/>
    <col min="1284" max="1284" width="5.7109375" style="549" customWidth="1"/>
    <col min="1285" max="1285" width="9.7109375" style="549" customWidth="1"/>
    <col min="1286" max="1287" width="11.7109375" style="549" customWidth="1"/>
    <col min="1288" max="1288" width="9.140625" style="549"/>
    <col min="1289" max="1289" width="11.5703125" style="549" bestFit="1" customWidth="1"/>
    <col min="1290" max="1509" width="9.140625" style="549"/>
    <col min="1510" max="1510" width="5.7109375" style="549" customWidth="1"/>
    <col min="1511" max="1511" width="7.42578125" style="549" customWidth="1"/>
    <col min="1512" max="1512" width="40.85546875" style="549" customWidth="1"/>
    <col min="1513" max="1513" width="5.7109375" style="549" customWidth="1"/>
    <col min="1514" max="1514" width="10.140625" style="549" customWidth="1"/>
    <col min="1515" max="1515" width="9.140625" style="549"/>
    <col min="1516" max="1516" width="12" style="549" customWidth="1"/>
    <col min="1517" max="1536" width="9.140625" style="549"/>
    <col min="1537" max="1537" width="5.7109375" style="549" customWidth="1"/>
    <col min="1538" max="1538" width="8.7109375" style="549" customWidth="1"/>
    <col min="1539" max="1539" width="40.7109375" style="549" customWidth="1"/>
    <col min="1540" max="1540" width="5.7109375" style="549" customWidth="1"/>
    <col min="1541" max="1541" width="9.7109375" style="549" customWidth="1"/>
    <col min="1542" max="1543" width="11.7109375" style="549" customWidth="1"/>
    <col min="1544" max="1544" width="9.140625" style="549"/>
    <col min="1545" max="1545" width="11.5703125" style="549" bestFit="1" customWidth="1"/>
    <col min="1546" max="1765" width="9.140625" style="549"/>
    <col min="1766" max="1766" width="5.7109375" style="549" customWidth="1"/>
    <col min="1767" max="1767" width="7.42578125" style="549" customWidth="1"/>
    <col min="1768" max="1768" width="40.85546875" style="549" customWidth="1"/>
    <col min="1769" max="1769" width="5.7109375" style="549" customWidth="1"/>
    <col min="1770" max="1770" width="10.140625" style="549" customWidth="1"/>
    <col min="1771" max="1771" width="9.140625" style="549"/>
    <col min="1772" max="1772" width="12" style="549" customWidth="1"/>
    <col min="1773" max="1792" width="9.140625" style="549"/>
    <col min="1793" max="1793" width="5.7109375" style="549" customWidth="1"/>
    <col min="1794" max="1794" width="8.7109375" style="549" customWidth="1"/>
    <col min="1795" max="1795" width="40.7109375" style="549" customWidth="1"/>
    <col min="1796" max="1796" width="5.7109375" style="549" customWidth="1"/>
    <col min="1797" max="1797" width="9.7109375" style="549" customWidth="1"/>
    <col min="1798" max="1799" width="11.7109375" style="549" customWidth="1"/>
    <col min="1800" max="1800" width="9.140625" style="549"/>
    <col min="1801" max="1801" width="11.5703125" style="549" bestFit="1" customWidth="1"/>
    <col min="1802" max="2021" width="9.140625" style="549"/>
    <col min="2022" max="2022" width="5.7109375" style="549" customWidth="1"/>
    <col min="2023" max="2023" width="7.42578125" style="549" customWidth="1"/>
    <col min="2024" max="2024" width="40.85546875" style="549" customWidth="1"/>
    <col min="2025" max="2025" width="5.7109375" style="549" customWidth="1"/>
    <col min="2026" max="2026" width="10.140625" style="549" customWidth="1"/>
    <col min="2027" max="2027" width="9.140625" style="549"/>
    <col min="2028" max="2028" width="12" style="549" customWidth="1"/>
    <col min="2029" max="2048" width="9.140625" style="549"/>
    <col min="2049" max="2049" width="5.7109375" style="549" customWidth="1"/>
    <col min="2050" max="2050" width="8.7109375" style="549" customWidth="1"/>
    <col min="2051" max="2051" width="40.7109375" style="549" customWidth="1"/>
    <col min="2052" max="2052" width="5.7109375" style="549" customWidth="1"/>
    <col min="2053" max="2053" width="9.7109375" style="549" customWidth="1"/>
    <col min="2054" max="2055" width="11.7109375" style="549" customWidth="1"/>
    <col min="2056" max="2056" width="9.140625" style="549"/>
    <col min="2057" max="2057" width="11.5703125" style="549" bestFit="1" customWidth="1"/>
    <col min="2058" max="2277" width="9.140625" style="549"/>
    <col min="2278" max="2278" width="5.7109375" style="549" customWidth="1"/>
    <col min="2279" max="2279" width="7.42578125" style="549" customWidth="1"/>
    <col min="2280" max="2280" width="40.85546875" style="549" customWidth="1"/>
    <col min="2281" max="2281" width="5.7109375" style="549" customWidth="1"/>
    <col min="2282" max="2282" width="10.140625" style="549" customWidth="1"/>
    <col min="2283" max="2283" width="9.140625" style="549"/>
    <col min="2284" max="2284" width="12" style="549" customWidth="1"/>
    <col min="2285" max="2304" width="9.140625" style="549"/>
    <col min="2305" max="2305" width="5.7109375" style="549" customWidth="1"/>
    <col min="2306" max="2306" width="8.7109375" style="549" customWidth="1"/>
    <col min="2307" max="2307" width="40.7109375" style="549" customWidth="1"/>
    <col min="2308" max="2308" width="5.7109375" style="549" customWidth="1"/>
    <col min="2309" max="2309" width="9.7109375" style="549" customWidth="1"/>
    <col min="2310" max="2311" width="11.7109375" style="549" customWidth="1"/>
    <col min="2312" max="2312" width="9.140625" style="549"/>
    <col min="2313" max="2313" width="11.5703125" style="549" bestFit="1" customWidth="1"/>
    <col min="2314" max="2533" width="9.140625" style="549"/>
    <col min="2534" max="2534" width="5.7109375" style="549" customWidth="1"/>
    <col min="2535" max="2535" width="7.42578125" style="549" customWidth="1"/>
    <col min="2536" max="2536" width="40.85546875" style="549" customWidth="1"/>
    <col min="2537" max="2537" width="5.7109375" style="549" customWidth="1"/>
    <col min="2538" max="2538" width="10.140625" style="549" customWidth="1"/>
    <col min="2539" max="2539" width="9.140625" style="549"/>
    <col min="2540" max="2540" width="12" style="549" customWidth="1"/>
    <col min="2541" max="2560" width="9.140625" style="549"/>
    <col min="2561" max="2561" width="5.7109375" style="549" customWidth="1"/>
    <col min="2562" max="2562" width="8.7109375" style="549" customWidth="1"/>
    <col min="2563" max="2563" width="40.7109375" style="549" customWidth="1"/>
    <col min="2564" max="2564" width="5.7109375" style="549" customWidth="1"/>
    <col min="2565" max="2565" width="9.7109375" style="549" customWidth="1"/>
    <col min="2566" max="2567" width="11.7109375" style="549" customWidth="1"/>
    <col min="2568" max="2568" width="9.140625" style="549"/>
    <col min="2569" max="2569" width="11.5703125" style="549" bestFit="1" customWidth="1"/>
    <col min="2570" max="2789" width="9.140625" style="549"/>
    <col min="2790" max="2790" width="5.7109375" style="549" customWidth="1"/>
    <col min="2791" max="2791" width="7.42578125" style="549" customWidth="1"/>
    <col min="2792" max="2792" width="40.85546875" style="549" customWidth="1"/>
    <col min="2793" max="2793" width="5.7109375" style="549" customWidth="1"/>
    <col min="2794" max="2794" width="10.140625" style="549" customWidth="1"/>
    <col min="2795" max="2795" width="9.140625" style="549"/>
    <col min="2796" max="2796" width="12" style="549" customWidth="1"/>
    <col min="2797" max="2816" width="9.140625" style="549"/>
    <col min="2817" max="2817" width="5.7109375" style="549" customWidth="1"/>
    <col min="2818" max="2818" width="8.7109375" style="549" customWidth="1"/>
    <col min="2819" max="2819" width="40.7109375" style="549" customWidth="1"/>
    <col min="2820" max="2820" width="5.7109375" style="549" customWidth="1"/>
    <col min="2821" max="2821" width="9.7109375" style="549" customWidth="1"/>
    <col min="2822" max="2823" width="11.7109375" style="549" customWidth="1"/>
    <col min="2824" max="2824" width="9.140625" style="549"/>
    <col min="2825" max="2825" width="11.5703125" style="549" bestFit="1" customWidth="1"/>
    <col min="2826" max="3045" width="9.140625" style="549"/>
    <col min="3046" max="3046" width="5.7109375" style="549" customWidth="1"/>
    <col min="3047" max="3047" width="7.42578125" style="549" customWidth="1"/>
    <col min="3048" max="3048" width="40.85546875" style="549" customWidth="1"/>
    <col min="3049" max="3049" width="5.7109375" style="549" customWidth="1"/>
    <col min="3050" max="3050" width="10.140625" style="549" customWidth="1"/>
    <col min="3051" max="3051" width="9.140625" style="549"/>
    <col min="3052" max="3052" width="12" style="549" customWidth="1"/>
    <col min="3053" max="3072" width="9.140625" style="549"/>
    <col min="3073" max="3073" width="5.7109375" style="549" customWidth="1"/>
    <col min="3074" max="3074" width="8.7109375" style="549" customWidth="1"/>
    <col min="3075" max="3075" width="40.7109375" style="549" customWidth="1"/>
    <col min="3076" max="3076" width="5.7109375" style="549" customWidth="1"/>
    <col min="3077" max="3077" width="9.7109375" style="549" customWidth="1"/>
    <col min="3078" max="3079" width="11.7109375" style="549" customWidth="1"/>
    <col min="3080" max="3080" width="9.140625" style="549"/>
    <col min="3081" max="3081" width="11.5703125" style="549" bestFit="1" customWidth="1"/>
    <col min="3082" max="3301" width="9.140625" style="549"/>
    <col min="3302" max="3302" width="5.7109375" style="549" customWidth="1"/>
    <col min="3303" max="3303" width="7.42578125" style="549" customWidth="1"/>
    <col min="3304" max="3304" width="40.85546875" style="549" customWidth="1"/>
    <col min="3305" max="3305" width="5.7109375" style="549" customWidth="1"/>
    <col min="3306" max="3306" width="10.140625" style="549" customWidth="1"/>
    <col min="3307" max="3307" width="9.140625" style="549"/>
    <col min="3308" max="3308" width="12" style="549" customWidth="1"/>
    <col min="3309" max="3328" width="9.140625" style="549"/>
    <col min="3329" max="3329" width="5.7109375" style="549" customWidth="1"/>
    <col min="3330" max="3330" width="8.7109375" style="549" customWidth="1"/>
    <col min="3331" max="3331" width="40.7109375" style="549" customWidth="1"/>
    <col min="3332" max="3332" width="5.7109375" style="549" customWidth="1"/>
    <col min="3333" max="3333" width="9.7109375" style="549" customWidth="1"/>
    <col min="3334" max="3335" width="11.7109375" style="549" customWidth="1"/>
    <col min="3336" max="3336" width="9.140625" style="549"/>
    <col min="3337" max="3337" width="11.5703125" style="549" bestFit="1" customWidth="1"/>
    <col min="3338" max="3557" width="9.140625" style="549"/>
    <col min="3558" max="3558" width="5.7109375" style="549" customWidth="1"/>
    <col min="3559" max="3559" width="7.42578125" style="549" customWidth="1"/>
    <col min="3560" max="3560" width="40.85546875" style="549" customWidth="1"/>
    <col min="3561" max="3561" width="5.7109375" style="549" customWidth="1"/>
    <col min="3562" max="3562" width="10.140625" style="549" customWidth="1"/>
    <col min="3563" max="3563" width="9.140625" style="549"/>
    <col min="3564" max="3564" width="12" style="549" customWidth="1"/>
    <col min="3565" max="3584" width="9.140625" style="549"/>
    <col min="3585" max="3585" width="5.7109375" style="549" customWidth="1"/>
    <col min="3586" max="3586" width="8.7109375" style="549" customWidth="1"/>
    <col min="3587" max="3587" width="40.7109375" style="549" customWidth="1"/>
    <col min="3588" max="3588" width="5.7109375" style="549" customWidth="1"/>
    <col min="3589" max="3589" width="9.7109375" style="549" customWidth="1"/>
    <col min="3590" max="3591" width="11.7109375" style="549" customWidth="1"/>
    <col min="3592" max="3592" width="9.140625" style="549"/>
    <col min="3593" max="3593" width="11.5703125" style="549" bestFit="1" customWidth="1"/>
    <col min="3594" max="3813" width="9.140625" style="549"/>
    <col min="3814" max="3814" width="5.7109375" style="549" customWidth="1"/>
    <col min="3815" max="3815" width="7.42578125" style="549" customWidth="1"/>
    <col min="3816" max="3816" width="40.85546875" style="549" customWidth="1"/>
    <col min="3817" max="3817" width="5.7109375" style="549" customWidth="1"/>
    <col min="3818" max="3818" width="10.140625" style="549" customWidth="1"/>
    <col min="3819" max="3819" width="9.140625" style="549"/>
    <col min="3820" max="3820" width="12" style="549" customWidth="1"/>
    <col min="3821" max="3840" width="9.140625" style="549"/>
    <col min="3841" max="3841" width="5.7109375" style="549" customWidth="1"/>
    <col min="3842" max="3842" width="8.7109375" style="549" customWidth="1"/>
    <col min="3843" max="3843" width="40.7109375" style="549" customWidth="1"/>
    <col min="3844" max="3844" width="5.7109375" style="549" customWidth="1"/>
    <col min="3845" max="3845" width="9.7109375" style="549" customWidth="1"/>
    <col min="3846" max="3847" width="11.7109375" style="549" customWidth="1"/>
    <col min="3848" max="3848" width="9.140625" style="549"/>
    <col min="3849" max="3849" width="11.5703125" style="549" bestFit="1" customWidth="1"/>
    <col min="3850" max="4069" width="9.140625" style="549"/>
    <col min="4070" max="4070" width="5.7109375" style="549" customWidth="1"/>
    <col min="4071" max="4071" width="7.42578125" style="549" customWidth="1"/>
    <col min="4072" max="4072" width="40.85546875" style="549" customWidth="1"/>
    <col min="4073" max="4073" width="5.7109375" style="549" customWidth="1"/>
    <col min="4074" max="4074" width="10.140625" style="549" customWidth="1"/>
    <col min="4075" max="4075" width="9.140625" style="549"/>
    <col min="4076" max="4076" width="12" style="549" customWidth="1"/>
    <col min="4077" max="4096" width="9.140625" style="549"/>
    <col min="4097" max="4097" width="5.7109375" style="549" customWidth="1"/>
    <col min="4098" max="4098" width="8.7109375" style="549" customWidth="1"/>
    <col min="4099" max="4099" width="40.7109375" style="549" customWidth="1"/>
    <col min="4100" max="4100" width="5.7109375" style="549" customWidth="1"/>
    <col min="4101" max="4101" width="9.7109375" style="549" customWidth="1"/>
    <col min="4102" max="4103" width="11.7109375" style="549" customWidth="1"/>
    <col min="4104" max="4104" width="9.140625" style="549"/>
    <col min="4105" max="4105" width="11.5703125" style="549" bestFit="1" customWidth="1"/>
    <col min="4106" max="4325" width="9.140625" style="549"/>
    <col min="4326" max="4326" width="5.7109375" style="549" customWidth="1"/>
    <col min="4327" max="4327" width="7.42578125" style="549" customWidth="1"/>
    <col min="4328" max="4328" width="40.85546875" style="549" customWidth="1"/>
    <col min="4329" max="4329" width="5.7109375" style="549" customWidth="1"/>
    <col min="4330" max="4330" width="10.140625" style="549" customWidth="1"/>
    <col min="4331" max="4331" width="9.140625" style="549"/>
    <col min="4332" max="4332" width="12" style="549" customWidth="1"/>
    <col min="4333" max="4352" width="9.140625" style="549"/>
    <col min="4353" max="4353" width="5.7109375" style="549" customWidth="1"/>
    <col min="4354" max="4354" width="8.7109375" style="549" customWidth="1"/>
    <col min="4355" max="4355" width="40.7109375" style="549" customWidth="1"/>
    <col min="4356" max="4356" width="5.7109375" style="549" customWidth="1"/>
    <col min="4357" max="4357" width="9.7109375" style="549" customWidth="1"/>
    <col min="4358" max="4359" width="11.7109375" style="549" customWidth="1"/>
    <col min="4360" max="4360" width="9.140625" style="549"/>
    <col min="4361" max="4361" width="11.5703125" style="549" bestFit="1" customWidth="1"/>
    <col min="4362" max="4581" width="9.140625" style="549"/>
    <col min="4582" max="4582" width="5.7109375" style="549" customWidth="1"/>
    <col min="4583" max="4583" width="7.42578125" style="549" customWidth="1"/>
    <col min="4584" max="4584" width="40.85546875" style="549" customWidth="1"/>
    <col min="4585" max="4585" width="5.7109375" style="549" customWidth="1"/>
    <col min="4586" max="4586" width="10.140625" style="549" customWidth="1"/>
    <col min="4587" max="4587" width="9.140625" style="549"/>
    <col min="4588" max="4588" width="12" style="549" customWidth="1"/>
    <col min="4589" max="4608" width="9.140625" style="549"/>
    <col min="4609" max="4609" width="5.7109375" style="549" customWidth="1"/>
    <col min="4610" max="4610" width="8.7109375" style="549" customWidth="1"/>
    <col min="4611" max="4611" width="40.7109375" style="549" customWidth="1"/>
    <col min="4612" max="4612" width="5.7109375" style="549" customWidth="1"/>
    <col min="4613" max="4613" width="9.7109375" style="549" customWidth="1"/>
    <col min="4614" max="4615" width="11.7109375" style="549" customWidth="1"/>
    <col min="4616" max="4616" width="9.140625" style="549"/>
    <col min="4617" max="4617" width="11.5703125" style="549" bestFit="1" customWidth="1"/>
    <col min="4618" max="4837" width="9.140625" style="549"/>
    <col min="4838" max="4838" width="5.7109375" style="549" customWidth="1"/>
    <col min="4839" max="4839" width="7.42578125" style="549" customWidth="1"/>
    <col min="4840" max="4840" width="40.85546875" style="549" customWidth="1"/>
    <col min="4841" max="4841" width="5.7109375" style="549" customWidth="1"/>
    <col min="4842" max="4842" width="10.140625" style="549" customWidth="1"/>
    <col min="4843" max="4843" width="9.140625" style="549"/>
    <col min="4844" max="4844" width="12" style="549" customWidth="1"/>
    <col min="4845" max="4864" width="9.140625" style="549"/>
    <col min="4865" max="4865" width="5.7109375" style="549" customWidth="1"/>
    <col min="4866" max="4866" width="8.7109375" style="549" customWidth="1"/>
    <col min="4867" max="4867" width="40.7109375" style="549" customWidth="1"/>
    <col min="4868" max="4868" width="5.7109375" style="549" customWidth="1"/>
    <col min="4869" max="4869" width="9.7109375" style="549" customWidth="1"/>
    <col min="4870" max="4871" width="11.7109375" style="549" customWidth="1"/>
    <col min="4872" max="4872" width="9.140625" style="549"/>
    <col min="4873" max="4873" width="11.5703125" style="549" bestFit="1" customWidth="1"/>
    <col min="4874" max="5093" width="9.140625" style="549"/>
    <col min="5094" max="5094" width="5.7109375" style="549" customWidth="1"/>
    <col min="5095" max="5095" width="7.42578125" style="549" customWidth="1"/>
    <col min="5096" max="5096" width="40.85546875" style="549" customWidth="1"/>
    <col min="5097" max="5097" width="5.7109375" style="549" customWidth="1"/>
    <col min="5098" max="5098" width="10.140625" style="549" customWidth="1"/>
    <col min="5099" max="5099" width="9.140625" style="549"/>
    <col min="5100" max="5100" width="12" style="549" customWidth="1"/>
    <col min="5101" max="5120" width="9.140625" style="549"/>
    <col min="5121" max="5121" width="5.7109375" style="549" customWidth="1"/>
    <col min="5122" max="5122" width="8.7109375" style="549" customWidth="1"/>
    <col min="5123" max="5123" width="40.7109375" style="549" customWidth="1"/>
    <col min="5124" max="5124" width="5.7109375" style="549" customWidth="1"/>
    <col min="5125" max="5125" width="9.7109375" style="549" customWidth="1"/>
    <col min="5126" max="5127" width="11.7109375" style="549" customWidth="1"/>
    <col min="5128" max="5128" width="9.140625" style="549"/>
    <col min="5129" max="5129" width="11.5703125" style="549" bestFit="1" customWidth="1"/>
    <col min="5130" max="5349" width="9.140625" style="549"/>
    <col min="5350" max="5350" width="5.7109375" style="549" customWidth="1"/>
    <col min="5351" max="5351" width="7.42578125" style="549" customWidth="1"/>
    <col min="5352" max="5352" width="40.85546875" style="549" customWidth="1"/>
    <col min="5353" max="5353" width="5.7109375" style="549" customWidth="1"/>
    <col min="5354" max="5354" width="10.140625" style="549" customWidth="1"/>
    <col min="5355" max="5355" width="9.140625" style="549"/>
    <col min="5356" max="5356" width="12" style="549" customWidth="1"/>
    <col min="5357" max="5376" width="9.140625" style="549"/>
    <col min="5377" max="5377" width="5.7109375" style="549" customWidth="1"/>
    <col min="5378" max="5378" width="8.7109375" style="549" customWidth="1"/>
    <col min="5379" max="5379" width="40.7109375" style="549" customWidth="1"/>
    <col min="5380" max="5380" width="5.7109375" style="549" customWidth="1"/>
    <col min="5381" max="5381" width="9.7109375" style="549" customWidth="1"/>
    <col min="5382" max="5383" width="11.7109375" style="549" customWidth="1"/>
    <col min="5384" max="5384" width="9.140625" style="549"/>
    <col min="5385" max="5385" width="11.5703125" style="549" bestFit="1" customWidth="1"/>
    <col min="5386" max="5605" width="9.140625" style="549"/>
    <col min="5606" max="5606" width="5.7109375" style="549" customWidth="1"/>
    <col min="5607" max="5607" width="7.42578125" style="549" customWidth="1"/>
    <col min="5608" max="5608" width="40.85546875" style="549" customWidth="1"/>
    <col min="5609" max="5609" width="5.7109375" style="549" customWidth="1"/>
    <col min="5610" max="5610" width="10.140625" style="549" customWidth="1"/>
    <col min="5611" max="5611" width="9.140625" style="549"/>
    <col min="5612" max="5612" width="12" style="549" customWidth="1"/>
    <col min="5613" max="5632" width="9.140625" style="549"/>
    <col min="5633" max="5633" width="5.7109375" style="549" customWidth="1"/>
    <col min="5634" max="5634" width="8.7109375" style="549" customWidth="1"/>
    <col min="5635" max="5635" width="40.7109375" style="549" customWidth="1"/>
    <col min="5636" max="5636" width="5.7109375" style="549" customWidth="1"/>
    <col min="5637" max="5637" width="9.7109375" style="549" customWidth="1"/>
    <col min="5638" max="5639" width="11.7109375" style="549" customWidth="1"/>
    <col min="5640" max="5640" width="9.140625" style="549"/>
    <col min="5641" max="5641" width="11.5703125" style="549" bestFit="1" customWidth="1"/>
    <col min="5642" max="5861" width="9.140625" style="549"/>
    <col min="5862" max="5862" width="5.7109375" style="549" customWidth="1"/>
    <col min="5863" max="5863" width="7.42578125" style="549" customWidth="1"/>
    <col min="5864" max="5864" width="40.85546875" style="549" customWidth="1"/>
    <col min="5865" max="5865" width="5.7109375" style="549" customWidth="1"/>
    <col min="5866" max="5866" width="10.140625" style="549" customWidth="1"/>
    <col min="5867" max="5867" width="9.140625" style="549"/>
    <col min="5868" max="5868" width="12" style="549" customWidth="1"/>
    <col min="5869" max="5888" width="9.140625" style="549"/>
    <col min="5889" max="5889" width="5.7109375" style="549" customWidth="1"/>
    <col min="5890" max="5890" width="8.7109375" style="549" customWidth="1"/>
    <col min="5891" max="5891" width="40.7109375" style="549" customWidth="1"/>
    <col min="5892" max="5892" width="5.7109375" style="549" customWidth="1"/>
    <col min="5893" max="5893" width="9.7109375" style="549" customWidth="1"/>
    <col min="5894" max="5895" width="11.7109375" style="549" customWidth="1"/>
    <col min="5896" max="5896" width="9.140625" style="549"/>
    <col min="5897" max="5897" width="11.5703125" style="549" bestFit="1" customWidth="1"/>
    <col min="5898" max="6117" width="9.140625" style="549"/>
    <col min="6118" max="6118" width="5.7109375" style="549" customWidth="1"/>
    <col min="6119" max="6119" width="7.42578125" style="549" customWidth="1"/>
    <col min="6120" max="6120" width="40.85546875" style="549" customWidth="1"/>
    <col min="6121" max="6121" width="5.7109375" style="549" customWidth="1"/>
    <col min="6122" max="6122" width="10.140625" style="549" customWidth="1"/>
    <col min="6123" max="6123" width="9.140625" style="549"/>
    <col min="6124" max="6124" width="12" style="549" customWidth="1"/>
    <col min="6125" max="6144" width="9.140625" style="549"/>
    <col min="6145" max="6145" width="5.7109375" style="549" customWidth="1"/>
    <col min="6146" max="6146" width="8.7109375" style="549" customWidth="1"/>
    <col min="6147" max="6147" width="40.7109375" style="549" customWidth="1"/>
    <col min="6148" max="6148" width="5.7109375" style="549" customWidth="1"/>
    <col min="6149" max="6149" width="9.7109375" style="549" customWidth="1"/>
    <col min="6150" max="6151" width="11.7109375" style="549" customWidth="1"/>
    <col min="6152" max="6152" width="9.140625" style="549"/>
    <col min="6153" max="6153" width="11.5703125" style="549" bestFit="1" customWidth="1"/>
    <col min="6154" max="6373" width="9.140625" style="549"/>
    <col min="6374" max="6374" width="5.7109375" style="549" customWidth="1"/>
    <col min="6375" max="6375" width="7.42578125" style="549" customWidth="1"/>
    <col min="6376" max="6376" width="40.85546875" style="549" customWidth="1"/>
    <col min="6377" max="6377" width="5.7109375" style="549" customWidth="1"/>
    <col min="6378" max="6378" width="10.140625" style="549" customWidth="1"/>
    <col min="6379" max="6379" width="9.140625" style="549"/>
    <col min="6380" max="6380" width="12" style="549" customWidth="1"/>
    <col min="6381" max="6400" width="9.140625" style="549"/>
    <col min="6401" max="6401" width="5.7109375" style="549" customWidth="1"/>
    <col min="6402" max="6402" width="8.7109375" style="549" customWidth="1"/>
    <col min="6403" max="6403" width="40.7109375" style="549" customWidth="1"/>
    <col min="6404" max="6404" width="5.7109375" style="549" customWidth="1"/>
    <col min="6405" max="6405" width="9.7109375" style="549" customWidth="1"/>
    <col min="6406" max="6407" width="11.7109375" style="549" customWidth="1"/>
    <col min="6408" max="6408" width="9.140625" style="549"/>
    <col min="6409" max="6409" width="11.5703125" style="549" bestFit="1" customWidth="1"/>
    <col min="6410" max="6629" width="9.140625" style="549"/>
    <col min="6630" max="6630" width="5.7109375" style="549" customWidth="1"/>
    <col min="6631" max="6631" width="7.42578125" style="549" customWidth="1"/>
    <col min="6632" max="6632" width="40.85546875" style="549" customWidth="1"/>
    <col min="6633" max="6633" width="5.7109375" style="549" customWidth="1"/>
    <col min="6634" max="6634" width="10.140625" style="549" customWidth="1"/>
    <col min="6635" max="6635" width="9.140625" style="549"/>
    <col min="6636" max="6636" width="12" style="549" customWidth="1"/>
    <col min="6637" max="6656" width="9.140625" style="549"/>
    <col min="6657" max="6657" width="5.7109375" style="549" customWidth="1"/>
    <col min="6658" max="6658" width="8.7109375" style="549" customWidth="1"/>
    <col min="6659" max="6659" width="40.7109375" style="549" customWidth="1"/>
    <col min="6660" max="6660" width="5.7109375" style="549" customWidth="1"/>
    <col min="6661" max="6661" width="9.7109375" style="549" customWidth="1"/>
    <col min="6662" max="6663" width="11.7109375" style="549" customWidth="1"/>
    <col min="6664" max="6664" width="9.140625" style="549"/>
    <col min="6665" max="6665" width="11.5703125" style="549" bestFit="1" customWidth="1"/>
    <col min="6666" max="6885" width="9.140625" style="549"/>
    <col min="6886" max="6886" width="5.7109375" style="549" customWidth="1"/>
    <col min="6887" max="6887" width="7.42578125" style="549" customWidth="1"/>
    <col min="6888" max="6888" width="40.85546875" style="549" customWidth="1"/>
    <col min="6889" max="6889" width="5.7109375" style="549" customWidth="1"/>
    <col min="6890" max="6890" width="10.140625" style="549" customWidth="1"/>
    <col min="6891" max="6891" width="9.140625" style="549"/>
    <col min="6892" max="6892" width="12" style="549" customWidth="1"/>
    <col min="6893" max="6912" width="9.140625" style="549"/>
    <col min="6913" max="6913" width="5.7109375" style="549" customWidth="1"/>
    <col min="6914" max="6914" width="8.7109375" style="549" customWidth="1"/>
    <col min="6915" max="6915" width="40.7109375" style="549" customWidth="1"/>
    <col min="6916" max="6916" width="5.7109375" style="549" customWidth="1"/>
    <col min="6917" max="6917" width="9.7109375" style="549" customWidth="1"/>
    <col min="6918" max="6919" width="11.7109375" style="549" customWidth="1"/>
    <col min="6920" max="6920" width="9.140625" style="549"/>
    <col min="6921" max="6921" width="11.5703125" style="549" bestFit="1" customWidth="1"/>
    <col min="6922" max="7141" width="9.140625" style="549"/>
    <col min="7142" max="7142" width="5.7109375" style="549" customWidth="1"/>
    <col min="7143" max="7143" width="7.42578125" style="549" customWidth="1"/>
    <col min="7144" max="7144" width="40.85546875" style="549" customWidth="1"/>
    <col min="7145" max="7145" width="5.7109375" style="549" customWidth="1"/>
    <col min="7146" max="7146" width="10.140625" style="549" customWidth="1"/>
    <col min="7147" max="7147" width="9.140625" style="549"/>
    <col min="7148" max="7148" width="12" style="549" customWidth="1"/>
    <col min="7149" max="7168" width="9.140625" style="549"/>
    <col min="7169" max="7169" width="5.7109375" style="549" customWidth="1"/>
    <col min="7170" max="7170" width="8.7109375" style="549" customWidth="1"/>
    <col min="7171" max="7171" width="40.7109375" style="549" customWidth="1"/>
    <col min="7172" max="7172" width="5.7109375" style="549" customWidth="1"/>
    <col min="7173" max="7173" width="9.7109375" style="549" customWidth="1"/>
    <col min="7174" max="7175" width="11.7109375" style="549" customWidth="1"/>
    <col min="7176" max="7176" width="9.140625" style="549"/>
    <col min="7177" max="7177" width="11.5703125" style="549" bestFit="1" customWidth="1"/>
    <col min="7178" max="7397" width="9.140625" style="549"/>
    <col min="7398" max="7398" width="5.7109375" style="549" customWidth="1"/>
    <col min="7399" max="7399" width="7.42578125" style="549" customWidth="1"/>
    <col min="7400" max="7400" width="40.85546875" style="549" customWidth="1"/>
    <col min="7401" max="7401" width="5.7109375" style="549" customWidth="1"/>
    <col min="7402" max="7402" width="10.140625" style="549" customWidth="1"/>
    <col min="7403" max="7403" width="9.140625" style="549"/>
    <col min="7404" max="7404" width="12" style="549" customWidth="1"/>
    <col min="7405" max="7424" width="9.140625" style="549"/>
    <col min="7425" max="7425" width="5.7109375" style="549" customWidth="1"/>
    <col min="7426" max="7426" width="8.7109375" style="549" customWidth="1"/>
    <col min="7427" max="7427" width="40.7109375" style="549" customWidth="1"/>
    <col min="7428" max="7428" width="5.7109375" style="549" customWidth="1"/>
    <col min="7429" max="7429" width="9.7109375" style="549" customWidth="1"/>
    <col min="7430" max="7431" width="11.7109375" style="549" customWidth="1"/>
    <col min="7432" max="7432" width="9.140625" style="549"/>
    <col min="7433" max="7433" width="11.5703125" style="549" bestFit="1" customWidth="1"/>
    <col min="7434" max="7653" width="9.140625" style="549"/>
    <col min="7654" max="7654" width="5.7109375" style="549" customWidth="1"/>
    <col min="7655" max="7655" width="7.42578125" style="549" customWidth="1"/>
    <col min="7656" max="7656" width="40.85546875" style="549" customWidth="1"/>
    <col min="7657" max="7657" width="5.7109375" style="549" customWidth="1"/>
    <col min="7658" max="7658" width="10.140625" style="549" customWidth="1"/>
    <col min="7659" max="7659" width="9.140625" style="549"/>
    <col min="7660" max="7660" width="12" style="549" customWidth="1"/>
    <col min="7661" max="7680" width="9.140625" style="549"/>
    <col min="7681" max="7681" width="5.7109375" style="549" customWidth="1"/>
    <col min="7682" max="7682" width="8.7109375" style="549" customWidth="1"/>
    <col min="7683" max="7683" width="40.7109375" style="549" customWidth="1"/>
    <col min="7684" max="7684" width="5.7109375" style="549" customWidth="1"/>
    <col min="7685" max="7685" width="9.7109375" style="549" customWidth="1"/>
    <col min="7686" max="7687" width="11.7109375" style="549" customWidth="1"/>
    <col min="7688" max="7688" width="9.140625" style="549"/>
    <col min="7689" max="7689" width="11.5703125" style="549" bestFit="1" customWidth="1"/>
    <col min="7690" max="7909" width="9.140625" style="549"/>
    <col min="7910" max="7910" width="5.7109375" style="549" customWidth="1"/>
    <col min="7911" max="7911" width="7.42578125" style="549" customWidth="1"/>
    <col min="7912" max="7912" width="40.85546875" style="549" customWidth="1"/>
    <col min="7913" max="7913" width="5.7109375" style="549" customWidth="1"/>
    <col min="7914" max="7914" width="10.140625" style="549" customWidth="1"/>
    <col min="7915" max="7915" width="9.140625" style="549"/>
    <col min="7916" max="7916" width="12" style="549" customWidth="1"/>
    <col min="7917" max="7936" width="9.140625" style="549"/>
    <col min="7937" max="7937" width="5.7109375" style="549" customWidth="1"/>
    <col min="7938" max="7938" width="8.7109375" style="549" customWidth="1"/>
    <col min="7939" max="7939" width="40.7109375" style="549" customWidth="1"/>
    <col min="7940" max="7940" width="5.7109375" style="549" customWidth="1"/>
    <col min="7941" max="7941" width="9.7109375" style="549" customWidth="1"/>
    <col min="7942" max="7943" width="11.7109375" style="549" customWidth="1"/>
    <col min="7944" max="7944" width="9.140625" style="549"/>
    <col min="7945" max="7945" width="11.5703125" style="549" bestFit="1" customWidth="1"/>
    <col min="7946" max="8165" width="9.140625" style="549"/>
    <col min="8166" max="8166" width="5.7109375" style="549" customWidth="1"/>
    <col min="8167" max="8167" width="7.42578125" style="549" customWidth="1"/>
    <col min="8168" max="8168" width="40.85546875" style="549" customWidth="1"/>
    <col min="8169" max="8169" width="5.7109375" style="549" customWidth="1"/>
    <col min="8170" max="8170" width="10.140625" style="549" customWidth="1"/>
    <col min="8171" max="8171" width="9.140625" style="549"/>
    <col min="8172" max="8172" width="12" style="549" customWidth="1"/>
    <col min="8173" max="8192" width="9.140625" style="549"/>
    <col min="8193" max="8193" width="5.7109375" style="549" customWidth="1"/>
    <col min="8194" max="8194" width="8.7109375" style="549" customWidth="1"/>
    <col min="8195" max="8195" width="40.7109375" style="549" customWidth="1"/>
    <col min="8196" max="8196" width="5.7109375" style="549" customWidth="1"/>
    <col min="8197" max="8197" width="9.7109375" style="549" customWidth="1"/>
    <col min="8198" max="8199" width="11.7109375" style="549" customWidth="1"/>
    <col min="8200" max="8200" width="9.140625" style="549"/>
    <col min="8201" max="8201" width="11.5703125" style="549" bestFit="1" customWidth="1"/>
    <col min="8202" max="8421" width="9.140625" style="549"/>
    <col min="8422" max="8422" width="5.7109375" style="549" customWidth="1"/>
    <col min="8423" max="8423" width="7.42578125" style="549" customWidth="1"/>
    <col min="8424" max="8424" width="40.85546875" style="549" customWidth="1"/>
    <col min="8425" max="8425" width="5.7109375" style="549" customWidth="1"/>
    <col min="8426" max="8426" width="10.140625" style="549" customWidth="1"/>
    <col min="8427" max="8427" width="9.140625" style="549"/>
    <col min="8428" max="8428" width="12" style="549" customWidth="1"/>
    <col min="8429" max="8448" width="9.140625" style="549"/>
    <col min="8449" max="8449" width="5.7109375" style="549" customWidth="1"/>
    <col min="8450" max="8450" width="8.7109375" style="549" customWidth="1"/>
    <col min="8451" max="8451" width="40.7109375" style="549" customWidth="1"/>
    <col min="8452" max="8452" width="5.7109375" style="549" customWidth="1"/>
    <col min="8453" max="8453" width="9.7109375" style="549" customWidth="1"/>
    <col min="8454" max="8455" width="11.7109375" style="549" customWidth="1"/>
    <col min="8456" max="8456" width="9.140625" style="549"/>
    <col min="8457" max="8457" width="11.5703125" style="549" bestFit="1" customWidth="1"/>
    <col min="8458" max="8677" width="9.140625" style="549"/>
    <col min="8678" max="8678" width="5.7109375" style="549" customWidth="1"/>
    <col min="8679" max="8679" width="7.42578125" style="549" customWidth="1"/>
    <col min="8680" max="8680" width="40.85546875" style="549" customWidth="1"/>
    <col min="8681" max="8681" width="5.7109375" style="549" customWidth="1"/>
    <col min="8682" max="8682" width="10.140625" style="549" customWidth="1"/>
    <col min="8683" max="8683" width="9.140625" style="549"/>
    <col min="8684" max="8684" width="12" style="549" customWidth="1"/>
    <col min="8685" max="8704" width="9.140625" style="549"/>
    <col min="8705" max="8705" width="5.7109375" style="549" customWidth="1"/>
    <col min="8706" max="8706" width="8.7109375" style="549" customWidth="1"/>
    <col min="8707" max="8707" width="40.7109375" style="549" customWidth="1"/>
    <col min="8708" max="8708" width="5.7109375" style="549" customWidth="1"/>
    <col min="8709" max="8709" width="9.7109375" style="549" customWidth="1"/>
    <col min="8710" max="8711" width="11.7109375" style="549" customWidth="1"/>
    <col min="8712" max="8712" width="9.140625" style="549"/>
    <col min="8713" max="8713" width="11.5703125" style="549" bestFit="1" customWidth="1"/>
    <col min="8714" max="8933" width="9.140625" style="549"/>
    <col min="8934" max="8934" width="5.7109375" style="549" customWidth="1"/>
    <col min="8935" max="8935" width="7.42578125" style="549" customWidth="1"/>
    <col min="8936" max="8936" width="40.85546875" style="549" customWidth="1"/>
    <col min="8937" max="8937" width="5.7109375" style="549" customWidth="1"/>
    <col min="8938" max="8938" width="10.140625" style="549" customWidth="1"/>
    <col min="8939" max="8939" width="9.140625" style="549"/>
    <col min="8940" max="8940" width="12" style="549" customWidth="1"/>
    <col min="8941" max="8960" width="9.140625" style="549"/>
    <col min="8961" max="8961" width="5.7109375" style="549" customWidth="1"/>
    <col min="8962" max="8962" width="8.7109375" style="549" customWidth="1"/>
    <col min="8963" max="8963" width="40.7109375" style="549" customWidth="1"/>
    <col min="8964" max="8964" width="5.7109375" style="549" customWidth="1"/>
    <col min="8965" max="8965" width="9.7109375" style="549" customWidth="1"/>
    <col min="8966" max="8967" width="11.7109375" style="549" customWidth="1"/>
    <col min="8968" max="8968" width="9.140625" style="549"/>
    <col min="8969" max="8969" width="11.5703125" style="549" bestFit="1" customWidth="1"/>
    <col min="8970" max="9189" width="9.140625" style="549"/>
    <col min="9190" max="9190" width="5.7109375" style="549" customWidth="1"/>
    <col min="9191" max="9191" width="7.42578125" style="549" customWidth="1"/>
    <col min="9192" max="9192" width="40.85546875" style="549" customWidth="1"/>
    <col min="9193" max="9193" width="5.7109375" style="549" customWidth="1"/>
    <col min="9194" max="9194" width="10.140625" style="549" customWidth="1"/>
    <col min="9195" max="9195" width="9.140625" style="549"/>
    <col min="9196" max="9196" width="12" style="549" customWidth="1"/>
    <col min="9197" max="9216" width="9.140625" style="549"/>
    <col min="9217" max="9217" width="5.7109375" style="549" customWidth="1"/>
    <col min="9218" max="9218" width="8.7109375" style="549" customWidth="1"/>
    <col min="9219" max="9219" width="40.7109375" style="549" customWidth="1"/>
    <col min="9220" max="9220" width="5.7109375" style="549" customWidth="1"/>
    <col min="9221" max="9221" width="9.7109375" style="549" customWidth="1"/>
    <col min="9222" max="9223" width="11.7109375" style="549" customWidth="1"/>
    <col min="9224" max="9224" width="9.140625" style="549"/>
    <col min="9225" max="9225" width="11.5703125" style="549" bestFit="1" customWidth="1"/>
    <col min="9226" max="9445" width="9.140625" style="549"/>
    <col min="9446" max="9446" width="5.7109375" style="549" customWidth="1"/>
    <col min="9447" max="9447" width="7.42578125" style="549" customWidth="1"/>
    <col min="9448" max="9448" width="40.85546875" style="549" customWidth="1"/>
    <col min="9449" max="9449" width="5.7109375" style="549" customWidth="1"/>
    <col min="9450" max="9450" width="10.140625" style="549" customWidth="1"/>
    <col min="9451" max="9451" width="9.140625" style="549"/>
    <col min="9452" max="9452" width="12" style="549" customWidth="1"/>
    <col min="9453" max="9472" width="9.140625" style="549"/>
    <col min="9473" max="9473" width="5.7109375" style="549" customWidth="1"/>
    <col min="9474" max="9474" width="8.7109375" style="549" customWidth="1"/>
    <col min="9475" max="9475" width="40.7109375" style="549" customWidth="1"/>
    <col min="9476" max="9476" width="5.7109375" style="549" customWidth="1"/>
    <col min="9477" max="9477" width="9.7109375" style="549" customWidth="1"/>
    <col min="9478" max="9479" width="11.7109375" style="549" customWidth="1"/>
    <col min="9480" max="9480" width="9.140625" style="549"/>
    <col min="9481" max="9481" width="11.5703125" style="549" bestFit="1" customWidth="1"/>
    <col min="9482" max="9701" width="9.140625" style="549"/>
    <col min="9702" max="9702" width="5.7109375" style="549" customWidth="1"/>
    <col min="9703" max="9703" width="7.42578125" style="549" customWidth="1"/>
    <col min="9704" max="9704" width="40.85546875" style="549" customWidth="1"/>
    <col min="9705" max="9705" width="5.7109375" style="549" customWidth="1"/>
    <col min="9706" max="9706" width="10.140625" style="549" customWidth="1"/>
    <col min="9707" max="9707" width="9.140625" style="549"/>
    <col min="9708" max="9708" width="12" style="549" customWidth="1"/>
    <col min="9709" max="9728" width="9.140625" style="549"/>
    <col min="9729" max="9729" width="5.7109375" style="549" customWidth="1"/>
    <col min="9730" max="9730" width="8.7109375" style="549" customWidth="1"/>
    <col min="9731" max="9731" width="40.7109375" style="549" customWidth="1"/>
    <col min="9732" max="9732" width="5.7109375" style="549" customWidth="1"/>
    <col min="9733" max="9733" width="9.7109375" style="549" customWidth="1"/>
    <col min="9734" max="9735" width="11.7109375" style="549" customWidth="1"/>
    <col min="9736" max="9736" width="9.140625" style="549"/>
    <col min="9737" max="9737" width="11.5703125" style="549" bestFit="1" customWidth="1"/>
    <col min="9738" max="9957" width="9.140625" style="549"/>
    <col min="9958" max="9958" width="5.7109375" style="549" customWidth="1"/>
    <col min="9959" max="9959" width="7.42578125" style="549" customWidth="1"/>
    <col min="9960" max="9960" width="40.85546875" style="549" customWidth="1"/>
    <col min="9961" max="9961" width="5.7109375" style="549" customWidth="1"/>
    <col min="9962" max="9962" width="10.140625" style="549" customWidth="1"/>
    <col min="9963" max="9963" width="9.140625" style="549"/>
    <col min="9964" max="9964" width="12" style="549" customWidth="1"/>
    <col min="9965" max="9984" width="9.140625" style="549"/>
    <col min="9985" max="9985" width="5.7109375" style="549" customWidth="1"/>
    <col min="9986" max="9986" width="8.7109375" style="549" customWidth="1"/>
    <col min="9987" max="9987" width="40.7109375" style="549" customWidth="1"/>
    <col min="9988" max="9988" width="5.7109375" style="549" customWidth="1"/>
    <col min="9989" max="9989" width="9.7109375" style="549" customWidth="1"/>
    <col min="9990" max="9991" width="11.7109375" style="549" customWidth="1"/>
    <col min="9992" max="9992" width="9.140625" style="549"/>
    <col min="9993" max="9993" width="11.5703125" style="549" bestFit="1" customWidth="1"/>
    <col min="9994" max="10213" width="9.140625" style="549"/>
    <col min="10214" max="10214" width="5.7109375" style="549" customWidth="1"/>
    <col min="10215" max="10215" width="7.42578125" style="549" customWidth="1"/>
    <col min="10216" max="10216" width="40.85546875" style="549" customWidth="1"/>
    <col min="10217" max="10217" width="5.7109375" style="549" customWidth="1"/>
    <col min="10218" max="10218" width="10.140625" style="549" customWidth="1"/>
    <col min="10219" max="10219" width="9.140625" style="549"/>
    <col min="10220" max="10220" width="12" style="549" customWidth="1"/>
    <col min="10221" max="10240" width="9.140625" style="549"/>
    <col min="10241" max="10241" width="5.7109375" style="549" customWidth="1"/>
    <col min="10242" max="10242" width="8.7109375" style="549" customWidth="1"/>
    <col min="10243" max="10243" width="40.7109375" style="549" customWidth="1"/>
    <col min="10244" max="10244" width="5.7109375" style="549" customWidth="1"/>
    <col min="10245" max="10245" width="9.7109375" style="549" customWidth="1"/>
    <col min="10246" max="10247" width="11.7109375" style="549" customWidth="1"/>
    <col min="10248" max="10248" width="9.140625" style="549"/>
    <col min="10249" max="10249" width="11.5703125" style="549" bestFit="1" customWidth="1"/>
    <col min="10250" max="10469" width="9.140625" style="549"/>
    <col min="10470" max="10470" width="5.7109375" style="549" customWidth="1"/>
    <col min="10471" max="10471" width="7.42578125" style="549" customWidth="1"/>
    <col min="10472" max="10472" width="40.85546875" style="549" customWidth="1"/>
    <col min="10473" max="10473" width="5.7109375" style="549" customWidth="1"/>
    <col min="10474" max="10474" width="10.140625" style="549" customWidth="1"/>
    <col min="10475" max="10475" width="9.140625" style="549"/>
    <col min="10476" max="10476" width="12" style="549" customWidth="1"/>
    <col min="10477" max="10496" width="9.140625" style="549"/>
    <col min="10497" max="10497" width="5.7109375" style="549" customWidth="1"/>
    <col min="10498" max="10498" width="8.7109375" style="549" customWidth="1"/>
    <col min="10499" max="10499" width="40.7109375" style="549" customWidth="1"/>
    <col min="10500" max="10500" width="5.7109375" style="549" customWidth="1"/>
    <col min="10501" max="10501" width="9.7109375" style="549" customWidth="1"/>
    <col min="10502" max="10503" width="11.7109375" style="549" customWidth="1"/>
    <col min="10504" max="10504" width="9.140625" style="549"/>
    <col min="10505" max="10505" width="11.5703125" style="549" bestFit="1" customWidth="1"/>
    <col min="10506" max="10725" width="9.140625" style="549"/>
    <col min="10726" max="10726" width="5.7109375" style="549" customWidth="1"/>
    <col min="10727" max="10727" width="7.42578125" style="549" customWidth="1"/>
    <col min="10728" max="10728" width="40.85546875" style="549" customWidth="1"/>
    <col min="10729" max="10729" width="5.7109375" style="549" customWidth="1"/>
    <col min="10730" max="10730" width="10.140625" style="549" customWidth="1"/>
    <col min="10731" max="10731" width="9.140625" style="549"/>
    <col min="10732" max="10732" width="12" style="549" customWidth="1"/>
    <col min="10733" max="10752" width="9.140625" style="549"/>
    <col min="10753" max="10753" width="5.7109375" style="549" customWidth="1"/>
    <col min="10754" max="10754" width="8.7109375" style="549" customWidth="1"/>
    <col min="10755" max="10755" width="40.7109375" style="549" customWidth="1"/>
    <col min="10756" max="10756" width="5.7109375" style="549" customWidth="1"/>
    <col min="10757" max="10757" width="9.7109375" style="549" customWidth="1"/>
    <col min="10758" max="10759" width="11.7109375" style="549" customWidth="1"/>
    <col min="10760" max="10760" width="9.140625" style="549"/>
    <col min="10761" max="10761" width="11.5703125" style="549" bestFit="1" customWidth="1"/>
    <col min="10762" max="10981" width="9.140625" style="549"/>
    <col min="10982" max="10982" width="5.7109375" style="549" customWidth="1"/>
    <col min="10983" max="10983" width="7.42578125" style="549" customWidth="1"/>
    <col min="10984" max="10984" width="40.85546875" style="549" customWidth="1"/>
    <col min="10985" max="10985" width="5.7109375" style="549" customWidth="1"/>
    <col min="10986" max="10986" width="10.140625" style="549" customWidth="1"/>
    <col min="10987" max="10987" width="9.140625" style="549"/>
    <col min="10988" max="10988" width="12" style="549" customWidth="1"/>
    <col min="10989" max="11008" width="9.140625" style="549"/>
    <col min="11009" max="11009" width="5.7109375" style="549" customWidth="1"/>
    <col min="11010" max="11010" width="8.7109375" style="549" customWidth="1"/>
    <col min="11011" max="11011" width="40.7109375" style="549" customWidth="1"/>
    <col min="11012" max="11012" width="5.7109375" style="549" customWidth="1"/>
    <col min="11013" max="11013" width="9.7109375" style="549" customWidth="1"/>
    <col min="11014" max="11015" width="11.7109375" style="549" customWidth="1"/>
    <col min="11016" max="11016" width="9.140625" style="549"/>
    <col min="11017" max="11017" width="11.5703125" style="549" bestFit="1" customWidth="1"/>
    <col min="11018" max="11237" width="9.140625" style="549"/>
    <col min="11238" max="11238" width="5.7109375" style="549" customWidth="1"/>
    <col min="11239" max="11239" width="7.42578125" style="549" customWidth="1"/>
    <col min="11240" max="11240" width="40.85546875" style="549" customWidth="1"/>
    <col min="11241" max="11241" width="5.7109375" style="549" customWidth="1"/>
    <col min="11242" max="11242" width="10.140625" style="549" customWidth="1"/>
    <col min="11243" max="11243" width="9.140625" style="549"/>
    <col min="11244" max="11244" width="12" style="549" customWidth="1"/>
    <col min="11245" max="11264" width="9.140625" style="549"/>
    <col min="11265" max="11265" width="5.7109375" style="549" customWidth="1"/>
    <col min="11266" max="11266" width="8.7109375" style="549" customWidth="1"/>
    <col min="11267" max="11267" width="40.7109375" style="549" customWidth="1"/>
    <col min="11268" max="11268" width="5.7109375" style="549" customWidth="1"/>
    <col min="11269" max="11269" width="9.7109375" style="549" customWidth="1"/>
    <col min="11270" max="11271" width="11.7109375" style="549" customWidth="1"/>
    <col min="11272" max="11272" width="9.140625" style="549"/>
    <col min="11273" max="11273" width="11.5703125" style="549" bestFit="1" customWidth="1"/>
    <col min="11274" max="11493" width="9.140625" style="549"/>
    <col min="11494" max="11494" width="5.7109375" style="549" customWidth="1"/>
    <col min="11495" max="11495" width="7.42578125" style="549" customWidth="1"/>
    <col min="11496" max="11496" width="40.85546875" style="549" customWidth="1"/>
    <col min="11497" max="11497" width="5.7109375" style="549" customWidth="1"/>
    <col min="11498" max="11498" width="10.140625" style="549" customWidth="1"/>
    <col min="11499" max="11499" width="9.140625" style="549"/>
    <col min="11500" max="11500" width="12" style="549" customWidth="1"/>
    <col min="11501" max="11520" width="9.140625" style="549"/>
    <col min="11521" max="11521" width="5.7109375" style="549" customWidth="1"/>
    <col min="11522" max="11522" width="8.7109375" style="549" customWidth="1"/>
    <col min="11523" max="11523" width="40.7109375" style="549" customWidth="1"/>
    <col min="11524" max="11524" width="5.7109375" style="549" customWidth="1"/>
    <col min="11525" max="11525" width="9.7109375" style="549" customWidth="1"/>
    <col min="11526" max="11527" width="11.7109375" style="549" customWidth="1"/>
    <col min="11528" max="11528" width="9.140625" style="549"/>
    <col min="11529" max="11529" width="11.5703125" style="549" bestFit="1" customWidth="1"/>
    <col min="11530" max="11749" width="9.140625" style="549"/>
    <col min="11750" max="11750" width="5.7109375" style="549" customWidth="1"/>
    <col min="11751" max="11751" width="7.42578125" style="549" customWidth="1"/>
    <col min="11752" max="11752" width="40.85546875" style="549" customWidth="1"/>
    <col min="11753" max="11753" width="5.7109375" style="549" customWidth="1"/>
    <col min="11754" max="11754" width="10.140625" style="549" customWidth="1"/>
    <col min="11755" max="11755" width="9.140625" style="549"/>
    <col min="11756" max="11756" width="12" style="549" customWidth="1"/>
    <col min="11757" max="11776" width="9.140625" style="549"/>
    <col min="11777" max="11777" width="5.7109375" style="549" customWidth="1"/>
    <col min="11778" max="11778" width="8.7109375" style="549" customWidth="1"/>
    <col min="11779" max="11779" width="40.7109375" style="549" customWidth="1"/>
    <col min="11780" max="11780" width="5.7109375" style="549" customWidth="1"/>
    <col min="11781" max="11781" width="9.7109375" style="549" customWidth="1"/>
    <col min="11782" max="11783" width="11.7109375" style="549" customWidth="1"/>
    <col min="11784" max="11784" width="9.140625" style="549"/>
    <col min="11785" max="11785" width="11.5703125" style="549" bestFit="1" customWidth="1"/>
    <col min="11786" max="12005" width="9.140625" style="549"/>
    <col min="12006" max="12006" width="5.7109375" style="549" customWidth="1"/>
    <col min="12007" max="12007" width="7.42578125" style="549" customWidth="1"/>
    <col min="12008" max="12008" width="40.85546875" style="549" customWidth="1"/>
    <col min="12009" max="12009" width="5.7109375" style="549" customWidth="1"/>
    <col min="12010" max="12010" width="10.140625" style="549" customWidth="1"/>
    <col min="12011" max="12011" width="9.140625" style="549"/>
    <col min="12012" max="12012" width="12" style="549" customWidth="1"/>
    <col min="12013" max="12032" width="9.140625" style="549"/>
    <col min="12033" max="12033" width="5.7109375" style="549" customWidth="1"/>
    <col min="12034" max="12034" width="8.7109375" style="549" customWidth="1"/>
    <col min="12035" max="12035" width="40.7109375" style="549" customWidth="1"/>
    <col min="12036" max="12036" width="5.7109375" style="549" customWidth="1"/>
    <col min="12037" max="12037" width="9.7109375" style="549" customWidth="1"/>
    <col min="12038" max="12039" width="11.7109375" style="549" customWidth="1"/>
    <col min="12040" max="12040" width="9.140625" style="549"/>
    <col min="12041" max="12041" width="11.5703125" style="549" bestFit="1" customWidth="1"/>
    <col min="12042" max="12261" width="9.140625" style="549"/>
    <col min="12262" max="12262" width="5.7109375" style="549" customWidth="1"/>
    <col min="12263" max="12263" width="7.42578125" style="549" customWidth="1"/>
    <col min="12264" max="12264" width="40.85546875" style="549" customWidth="1"/>
    <col min="12265" max="12265" width="5.7109375" style="549" customWidth="1"/>
    <col min="12266" max="12266" width="10.140625" style="549" customWidth="1"/>
    <col min="12267" max="12267" width="9.140625" style="549"/>
    <col min="12268" max="12268" width="12" style="549" customWidth="1"/>
    <col min="12269" max="12288" width="9.140625" style="549"/>
    <col min="12289" max="12289" width="5.7109375" style="549" customWidth="1"/>
    <col min="12290" max="12290" width="8.7109375" style="549" customWidth="1"/>
    <col min="12291" max="12291" width="40.7109375" style="549" customWidth="1"/>
    <col min="12292" max="12292" width="5.7109375" style="549" customWidth="1"/>
    <col min="12293" max="12293" width="9.7109375" style="549" customWidth="1"/>
    <col min="12294" max="12295" width="11.7109375" style="549" customWidth="1"/>
    <col min="12296" max="12296" width="9.140625" style="549"/>
    <col min="12297" max="12297" width="11.5703125" style="549" bestFit="1" customWidth="1"/>
    <col min="12298" max="12517" width="9.140625" style="549"/>
    <col min="12518" max="12518" width="5.7109375" style="549" customWidth="1"/>
    <col min="12519" max="12519" width="7.42578125" style="549" customWidth="1"/>
    <col min="12520" max="12520" width="40.85546875" style="549" customWidth="1"/>
    <col min="12521" max="12521" width="5.7109375" style="549" customWidth="1"/>
    <col min="12522" max="12522" width="10.140625" style="549" customWidth="1"/>
    <col min="12523" max="12523" width="9.140625" style="549"/>
    <col min="12524" max="12524" width="12" style="549" customWidth="1"/>
    <col min="12525" max="12544" width="9.140625" style="549"/>
    <col min="12545" max="12545" width="5.7109375" style="549" customWidth="1"/>
    <col min="12546" max="12546" width="8.7109375" style="549" customWidth="1"/>
    <col min="12547" max="12547" width="40.7109375" style="549" customWidth="1"/>
    <col min="12548" max="12548" width="5.7109375" style="549" customWidth="1"/>
    <col min="12549" max="12549" width="9.7109375" style="549" customWidth="1"/>
    <col min="12550" max="12551" width="11.7109375" style="549" customWidth="1"/>
    <col min="12552" max="12552" width="9.140625" style="549"/>
    <col min="12553" max="12553" width="11.5703125" style="549" bestFit="1" customWidth="1"/>
    <col min="12554" max="12773" width="9.140625" style="549"/>
    <col min="12774" max="12774" width="5.7109375" style="549" customWidth="1"/>
    <col min="12775" max="12775" width="7.42578125" style="549" customWidth="1"/>
    <col min="12776" max="12776" width="40.85546875" style="549" customWidth="1"/>
    <col min="12777" max="12777" width="5.7109375" style="549" customWidth="1"/>
    <col min="12778" max="12778" width="10.140625" style="549" customWidth="1"/>
    <col min="12779" max="12779" width="9.140625" style="549"/>
    <col min="12780" max="12780" width="12" style="549" customWidth="1"/>
    <col min="12781" max="12800" width="9.140625" style="549"/>
    <col min="12801" max="12801" width="5.7109375" style="549" customWidth="1"/>
    <col min="12802" max="12802" width="8.7109375" style="549" customWidth="1"/>
    <col min="12803" max="12803" width="40.7109375" style="549" customWidth="1"/>
    <col min="12804" max="12804" width="5.7109375" style="549" customWidth="1"/>
    <col min="12805" max="12805" width="9.7109375" style="549" customWidth="1"/>
    <col min="12806" max="12807" width="11.7109375" style="549" customWidth="1"/>
    <col min="12808" max="12808" width="9.140625" style="549"/>
    <col min="12809" max="12809" width="11.5703125" style="549" bestFit="1" customWidth="1"/>
    <col min="12810" max="13029" width="9.140625" style="549"/>
    <col min="13030" max="13030" width="5.7109375" style="549" customWidth="1"/>
    <col min="13031" max="13031" width="7.42578125" style="549" customWidth="1"/>
    <col min="13032" max="13032" width="40.85546875" style="549" customWidth="1"/>
    <col min="13033" max="13033" width="5.7109375" style="549" customWidth="1"/>
    <col min="13034" max="13034" width="10.140625" style="549" customWidth="1"/>
    <col min="13035" max="13035" width="9.140625" style="549"/>
    <col min="13036" max="13036" width="12" style="549" customWidth="1"/>
    <col min="13037" max="13056" width="9.140625" style="549"/>
    <col min="13057" max="13057" width="5.7109375" style="549" customWidth="1"/>
    <col min="13058" max="13058" width="8.7109375" style="549" customWidth="1"/>
    <col min="13059" max="13059" width="40.7109375" style="549" customWidth="1"/>
    <col min="13060" max="13060" width="5.7109375" style="549" customWidth="1"/>
    <col min="13061" max="13061" width="9.7109375" style="549" customWidth="1"/>
    <col min="13062" max="13063" width="11.7109375" style="549" customWidth="1"/>
    <col min="13064" max="13064" width="9.140625" style="549"/>
    <col min="13065" max="13065" width="11.5703125" style="549" bestFit="1" customWidth="1"/>
    <col min="13066" max="13285" width="9.140625" style="549"/>
    <col min="13286" max="13286" width="5.7109375" style="549" customWidth="1"/>
    <col min="13287" max="13287" width="7.42578125" style="549" customWidth="1"/>
    <col min="13288" max="13288" width="40.85546875" style="549" customWidth="1"/>
    <col min="13289" max="13289" width="5.7109375" style="549" customWidth="1"/>
    <col min="13290" max="13290" width="10.140625" style="549" customWidth="1"/>
    <col min="13291" max="13291" width="9.140625" style="549"/>
    <col min="13292" max="13292" width="12" style="549" customWidth="1"/>
    <col min="13293" max="13312" width="9.140625" style="549"/>
    <col min="13313" max="13313" width="5.7109375" style="549" customWidth="1"/>
    <col min="13314" max="13314" width="8.7109375" style="549" customWidth="1"/>
    <col min="13315" max="13315" width="40.7109375" style="549" customWidth="1"/>
    <col min="13316" max="13316" width="5.7109375" style="549" customWidth="1"/>
    <col min="13317" max="13317" width="9.7109375" style="549" customWidth="1"/>
    <col min="13318" max="13319" width="11.7109375" style="549" customWidth="1"/>
    <col min="13320" max="13320" width="9.140625" style="549"/>
    <col min="13321" max="13321" width="11.5703125" style="549" bestFit="1" customWidth="1"/>
    <col min="13322" max="13541" width="9.140625" style="549"/>
    <col min="13542" max="13542" width="5.7109375" style="549" customWidth="1"/>
    <col min="13543" max="13543" width="7.42578125" style="549" customWidth="1"/>
    <col min="13544" max="13544" width="40.85546875" style="549" customWidth="1"/>
    <col min="13545" max="13545" width="5.7109375" style="549" customWidth="1"/>
    <col min="13546" max="13546" width="10.140625" style="549" customWidth="1"/>
    <col min="13547" max="13547" width="9.140625" style="549"/>
    <col min="13548" max="13548" width="12" style="549" customWidth="1"/>
    <col min="13549" max="13568" width="9.140625" style="549"/>
    <col min="13569" max="13569" width="5.7109375" style="549" customWidth="1"/>
    <col min="13570" max="13570" width="8.7109375" style="549" customWidth="1"/>
    <col min="13571" max="13571" width="40.7109375" style="549" customWidth="1"/>
    <col min="13572" max="13572" width="5.7109375" style="549" customWidth="1"/>
    <col min="13573" max="13573" width="9.7109375" style="549" customWidth="1"/>
    <col min="13574" max="13575" width="11.7109375" style="549" customWidth="1"/>
    <col min="13576" max="13576" width="9.140625" style="549"/>
    <col min="13577" max="13577" width="11.5703125" style="549" bestFit="1" customWidth="1"/>
    <col min="13578" max="13797" width="9.140625" style="549"/>
    <col min="13798" max="13798" width="5.7109375" style="549" customWidth="1"/>
    <col min="13799" max="13799" width="7.42578125" style="549" customWidth="1"/>
    <col min="13800" max="13800" width="40.85546875" style="549" customWidth="1"/>
    <col min="13801" max="13801" width="5.7109375" style="549" customWidth="1"/>
    <col min="13802" max="13802" width="10.140625" style="549" customWidth="1"/>
    <col min="13803" max="13803" width="9.140625" style="549"/>
    <col min="13804" max="13804" width="12" style="549" customWidth="1"/>
    <col min="13805" max="13824" width="9.140625" style="549"/>
    <col min="13825" max="13825" width="5.7109375" style="549" customWidth="1"/>
    <col min="13826" max="13826" width="8.7109375" style="549" customWidth="1"/>
    <col min="13827" max="13827" width="40.7109375" style="549" customWidth="1"/>
    <col min="13828" max="13828" width="5.7109375" style="549" customWidth="1"/>
    <col min="13829" max="13829" width="9.7109375" style="549" customWidth="1"/>
    <col min="13830" max="13831" width="11.7109375" style="549" customWidth="1"/>
    <col min="13832" max="13832" width="9.140625" style="549"/>
    <col min="13833" max="13833" width="11.5703125" style="549" bestFit="1" customWidth="1"/>
    <col min="13834" max="14053" width="9.140625" style="549"/>
    <col min="14054" max="14054" width="5.7109375" style="549" customWidth="1"/>
    <col min="14055" max="14055" width="7.42578125" style="549" customWidth="1"/>
    <col min="14056" max="14056" width="40.85546875" style="549" customWidth="1"/>
    <col min="14057" max="14057" width="5.7109375" style="549" customWidth="1"/>
    <col min="14058" max="14058" width="10.140625" style="549" customWidth="1"/>
    <col min="14059" max="14059" width="9.140625" style="549"/>
    <col min="14060" max="14060" width="12" style="549" customWidth="1"/>
    <col min="14061" max="14080" width="9.140625" style="549"/>
    <col min="14081" max="14081" width="5.7109375" style="549" customWidth="1"/>
    <col min="14082" max="14082" width="8.7109375" style="549" customWidth="1"/>
    <col min="14083" max="14083" width="40.7109375" style="549" customWidth="1"/>
    <col min="14084" max="14084" width="5.7109375" style="549" customWidth="1"/>
    <col min="14085" max="14085" width="9.7109375" style="549" customWidth="1"/>
    <col min="14086" max="14087" width="11.7109375" style="549" customWidth="1"/>
    <col min="14088" max="14088" width="9.140625" style="549"/>
    <col min="14089" max="14089" width="11.5703125" style="549" bestFit="1" customWidth="1"/>
    <col min="14090" max="14309" width="9.140625" style="549"/>
    <col min="14310" max="14310" width="5.7109375" style="549" customWidth="1"/>
    <col min="14311" max="14311" width="7.42578125" style="549" customWidth="1"/>
    <col min="14312" max="14312" width="40.85546875" style="549" customWidth="1"/>
    <col min="14313" max="14313" width="5.7109375" style="549" customWidth="1"/>
    <col min="14314" max="14314" width="10.140625" style="549" customWidth="1"/>
    <col min="14315" max="14315" width="9.140625" style="549"/>
    <col min="14316" max="14316" width="12" style="549" customWidth="1"/>
    <col min="14317" max="14336" width="9.140625" style="549"/>
    <col min="14337" max="14337" width="5.7109375" style="549" customWidth="1"/>
    <col min="14338" max="14338" width="8.7109375" style="549" customWidth="1"/>
    <col min="14339" max="14339" width="40.7109375" style="549" customWidth="1"/>
    <col min="14340" max="14340" width="5.7109375" style="549" customWidth="1"/>
    <col min="14341" max="14341" width="9.7109375" style="549" customWidth="1"/>
    <col min="14342" max="14343" width="11.7109375" style="549" customWidth="1"/>
    <col min="14344" max="14344" width="9.140625" style="549"/>
    <col min="14345" max="14345" width="11.5703125" style="549" bestFit="1" customWidth="1"/>
    <col min="14346" max="14565" width="9.140625" style="549"/>
    <col min="14566" max="14566" width="5.7109375" style="549" customWidth="1"/>
    <col min="14567" max="14567" width="7.42578125" style="549" customWidth="1"/>
    <col min="14568" max="14568" width="40.85546875" style="549" customWidth="1"/>
    <col min="14569" max="14569" width="5.7109375" style="549" customWidth="1"/>
    <col min="14570" max="14570" width="10.140625" style="549" customWidth="1"/>
    <col min="14571" max="14571" width="9.140625" style="549"/>
    <col min="14572" max="14572" width="12" style="549" customWidth="1"/>
    <col min="14573" max="14592" width="9.140625" style="549"/>
    <col min="14593" max="14593" width="5.7109375" style="549" customWidth="1"/>
    <col min="14594" max="14594" width="8.7109375" style="549" customWidth="1"/>
    <col min="14595" max="14595" width="40.7109375" style="549" customWidth="1"/>
    <col min="14596" max="14596" width="5.7109375" style="549" customWidth="1"/>
    <col min="14597" max="14597" width="9.7109375" style="549" customWidth="1"/>
    <col min="14598" max="14599" width="11.7109375" style="549" customWidth="1"/>
    <col min="14600" max="14600" width="9.140625" style="549"/>
    <col min="14601" max="14601" width="11.5703125" style="549" bestFit="1" customWidth="1"/>
    <col min="14602" max="14821" width="9.140625" style="549"/>
    <col min="14822" max="14822" width="5.7109375" style="549" customWidth="1"/>
    <col min="14823" max="14823" width="7.42578125" style="549" customWidth="1"/>
    <col min="14824" max="14824" width="40.85546875" style="549" customWidth="1"/>
    <col min="14825" max="14825" width="5.7109375" style="549" customWidth="1"/>
    <col min="14826" max="14826" width="10.140625" style="549" customWidth="1"/>
    <col min="14827" max="14827" width="9.140625" style="549"/>
    <col min="14828" max="14828" width="12" style="549" customWidth="1"/>
    <col min="14829" max="14848" width="9.140625" style="549"/>
    <col min="14849" max="14849" width="5.7109375" style="549" customWidth="1"/>
    <col min="14850" max="14850" width="8.7109375" style="549" customWidth="1"/>
    <col min="14851" max="14851" width="40.7109375" style="549" customWidth="1"/>
    <col min="14852" max="14852" width="5.7109375" style="549" customWidth="1"/>
    <col min="14853" max="14853" width="9.7109375" style="549" customWidth="1"/>
    <col min="14854" max="14855" width="11.7109375" style="549" customWidth="1"/>
    <col min="14856" max="14856" width="9.140625" style="549"/>
    <col min="14857" max="14857" width="11.5703125" style="549" bestFit="1" customWidth="1"/>
    <col min="14858" max="15077" width="9.140625" style="549"/>
    <col min="15078" max="15078" width="5.7109375" style="549" customWidth="1"/>
    <col min="15079" max="15079" width="7.42578125" style="549" customWidth="1"/>
    <col min="15080" max="15080" width="40.85546875" style="549" customWidth="1"/>
    <col min="15081" max="15081" width="5.7109375" style="549" customWidth="1"/>
    <col min="15082" max="15082" width="10.140625" style="549" customWidth="1"/>
    <col min="15083" max="15083" width="9.140625" style="549"/>
    <col min="15084" max="15084" width="12" style="549" customWidth="1"/>
    <col min="15085" max="15104" width="9.140625" style="549"/>
    <col min="15105" max="15105" width="5.7109375" style="549" customWidth="1"/>
    <col min="15106" max="15106" width="8.7109375" style="549" customWidth="1"/>
    <col min="15107" max="15107" width="40.7109375" style="549" customWidth="1"/>
    <col min="15108" max="15108" width="5.7109375" style="549" customWidth="1"/>
    <col min="15109" max="15109" width="9.7109375" style="549" customWidth="1"/>
    <col min="15110" max="15111" width="11.7109375" style="549" customWidth="1"/>
    <col min="15112" max="15112" width="9.140625" style="549"/>
    <col min="15113" max="15113" width="11.5703125" style="549" bestFit="1" customWidth="1"/>
    <col min="15114" max="15333" width="9.140625" style="549"/>
    <col min="15334" max="15334" width="5.7109375" style="549" customWidth="1"/>
    <col min="15335" max="15335" width="7.42578125" style="549" customWidth="1"/>
    <col min="15336" max="15336" width="40.85546875" style="549" customWidth="1"/>
    <col min="15337" max="15337" width="5.7109375" style="549" customWidth="1"/>
    <col min="15338" max="15338" width="10.140625" style="549" customWidth="1"/>
    <col min="15339" max="15339" width="9.140625" style="549"/>
    <col min="15340" max="15340" width="12" style="549" customWidth="1"/>
    <col min="15341" max="15360" width="9.140625" style="549"/>
    <col min="15361" max="15361" width="5.7109375" style="549" customWidth="1"/>
    <col min="15362" max="15362" width="8.7109375" style="549" customWidth="1"/>
    <col min="15363" max="15363" width="40.7109375" style="549" customWidth="1"/>
    <col min="15364" max="15364" width="5.7109375" style="549" customWidth="1"/>
    <col min="15365" max="15365" width="9.7109375" style="549" customWidth="1"/>
    <col min="15366" max="15367" width="11.7109375" style="549" customWidth="1"/>
    <col min="15368" max="15368" width="9.140625" style="549"/>
    <col min="15369" max="15369" width="11.5703125" style="549" bestFit="1" customWidth="1"/>
    <col min="15370" max="15589" width="9.140625" style="549"/>
    <col min="15590" max="15590" width="5.7109375" style="549" customWidth="1"/>
    <col min="15591" max="15591" width="7.42578125" style="549" customWidth="1"/>
    <col min="15592" max="15592" width="40.85546875" style="549" customWidth="1"/>
    <col min="15593" max="15593" width="5.7109375" style="549" customWidth="1"/>
    <col min="15594" max="15594" width="10.140625" style="549" customWidth="1"/>
    <col min="15595" max="15595" width="9.140625" style="549"/>
    <col min="15596" max="15596" width="12" style="549" customWidth="1"/>
    <col min="15597" max="15616" width="9.140625" style="549"/>
    <col min="15617" max="15617" width="5.7109375" style="549" customWidth="1"/>
    <col min="15618" max="15618" width="8.7109375" style="549" customWidth="1"/>
    <col min="15619" max="15619" width="40.7109375" style="549" customWidth="1"/>
    <col min="15620" max="15620" width="5.7109375" style="549" customWidth="1"/>
    <col min="15621" max="15621" width="9.7109375" style="549" customWidth="1"/>
    <col min="15622" max="15623" width="11.7109375" style="549" customWidth="1"/>
    <col min="15624" max="15624" width="9.140625" style="549"/>
    <col min="15625" max="15625" width="11.5703125" style="549" bestFit="1" customWidth="1"/>
    <col min="15626" max="15845" width="9.140625" style="549"/>
    <col min="15846" max="15846" width="5.7109375" style="549" customWidth="1"/>
    <col min="15847" max="15847" width="7.42578125" style="549" customWidth="1"/>
    <col min="15848" max="15848" width="40.85546875" style="549" customWidth="1"/>
    <col min="15849" max="15849" width="5.7109375" style="549" customWidth="1"/>
    <col min="15850" max="15850" width="10.140625" style="549" customWidth="1"/>
    <col min="15851" max="15851" width="9.140625" style="549"/>
    <col min="15852" max="15852" width="12" style="549" customWidth="1"/>
    <col min="15853" max="15872" width="9.140625" style="549"/>
    <col min="15873" max="15873" width="5.7109375" style="549" customWidth="1"/>
    <col min="15874" max="15874" width="8.7109375" style="549" customWidth="1"/>
    <col min="15875" max="15875" width="40.7109375" style="549" customWidth="1"/>
    <col min="15876" max="15876" width="5.7109375" style="549" customWidth="1"/>
    <col min="15877" max="15877" width="9.7109375" style="549" customWidth="1"/>
    <col min="15878" max="15879" width="11.7109375" style="549" customWidth="1"/>
    <col min="15880" max="15880" width="9.140625" style="549"/>
    <col min="15881" max="15881" width="11.5703125" style="549" bestFit="1" customWidth="1"/>
    <col min="15882" max="16101" width="9.140625" style="549"/>
    <col min="16102" max="16102" width="5.7109375" style="549" customWidth="1"/>
    <col min="16103" max="16103" width="7.42578125" style="549" customWidth="1"/>
    <col min="16104" max="16104" width="40.85546875" style="549" customWidth="1"/>
    <col min="16105" max="16105" width="5.7109375" style="549" customWidth="1"/>
    <col min="16106" max="16106" width="10.140625" style="549" customWidth="1"/>
    <col min="16107" max="16107" width="9.140625" style="549"/>
    <col min="16108" max="16108" width="12" style="549" customWidth="1"/>
    <col min="16109" max="16128" width="9.140625" style="549"/>
    <col min="16129" max="16129" width="5.7109375" style="549" customWidth="1"/>
    <col min="16130" max="16130" width="8.7109375" style="549" customWidth="1"/>
    <col min="16131" max="16131" width="40.7109375" style="549" customWidth="1"/>
    <col min="16132" max="16132" width="5.7109375" style="549" customWidth="1"/>
    <col min="16133" max="16133" width="9.7109375" style="549" customWidth="1"/>
    <col min="16134" max="16135" width="11.7109375" style="549" customWidth="1"/>
    <col min="16136" max="16136" width="9.140625" style="549"/>
    <col min="16137" max="16137" width="11.5703125" style="549" bestFit="1" customWidth="1"/>
    <col min="16138" max="16357" width="9.140625" style="549"/>
    <col min="16358" max="16358" width="5.7109375" style="549" customWidth="1"/>
    <col min="16359" max="16359" width="7.42578125" style="549" customWidth="1"/>
    <col min="16360" max="16360" width="40.85546875" style="549" customWidth="1"/>
    <col min="16361" max="16361" width="5.7109375" style="549" customWidth="1"/>
    <col min="16362" max="16362" width="10.140625" style="549" customWidth="1"/>
    <col min="16363" max="16363" width="9.140625" style="549"/>
    <col min="16364" max="16364" width="12" style="549" customWidth="1"/>
    <col min="16365" max="16384" width="9.140625" style="549"/>
  </cols>
  <sheetData>
    <row r="1" spans="1:11" s="531" customFormat="1" ht="15.75" customHeight="1" x14ac:dyDescent="0.25">
      <c r="A1" s="812" t="s">
        <v>1486</v>
      </c>
      <c r="B1" s="408"/>
      <c r="C1" s="409"/>
      <c r="D1" s="410"/>
      <c r="E1" s="411"/>
      <c r="F1" s="412"/>
    </row>
    <row r="2" spans="1:11" s="531" customFormat="1" ht="15.75" customHeight="1" x14ac:dyDescent="0.25">
      <c r="A2" s="812" t="s">
        <v>428</v>
      </c>
      <c r="B2" s="415"/>
      <c r="C2" s="416"/>
      <c r="D2" s="410"/>
      <c r="E2" s="411"/>
      <c r="F2" s="412"/>
    </row>
    <row r="3" spans="1:11" s="531" customFormat="1" ht="15.75" customHeight="1" x14ac:dyDescent="0.25">
      <c r="A3" s="488" t="s">
        <v>1673</v>
      </c>
      <c r="B3" s="415"/>
      <c r="C3" s="416"/>
      <c r="D3" s="410"/>
      <c r="E3" s="411"/>
      <c r="F3" s="412"/>
    </row>
    <row r="4" spans="1:11" s="531" customFormat="1" ht="15.75" customHeight="1" x14ac:dyDescent="0.25">
      <c r="A4" s="414"/>
      <c r="B4" s="415"/>
      <c r="C4" s="416"/>
      <c r="D4" s="410"/>
      <c r="E4" s="411"/>
      <c r="F4" s="412"/>
      <c r="G4" s="413"/>
    </row>
    <row r="5" spans="1:11" s="422" customFormat="1" ht="15" x14ac:dyDescent="0.25">
      <c r="A5" s="1090"/>
      <c r="B5" s="767" t="s">
        <v>0</v>
      </c>
      <c r="C5" s="769" t="s">
        <v>174</v>
      </c>
      <c r="D5" s="771"/>
      <c r="E5" s="768"/>
      <c r="F5" s="770"/>
      <c r="G5" s="771" t="s">
        <v>175</v>
      </c>
      <c r="K5" s="419"/>
    </row>
    <row r="6" spans="1:11" s="422" customFormat="1" ht="15" x14ac:dyDescent="0.25">
      <c r="A6" s="1090"/>
      <c r="B6" s="772"/>
      <c r="C6" s="773"/>
      <c r="D6" s="1081"/>
      <c r="E6" s="768"/>
      <c r="F6" s="770"/>
      <c r="G6" s="775"/>
      <c r="K6" s="419"/>
    </row>
    <row r="7" spans="1:11" s="422" customFormat="1" ht="15" x14ac:dyDescent="0.25">
      <c r="A7" s="1090"/>
      <c r="B7" s="776" t="s">
        <v>176</v>
      </c>
      <c r="C7" s="777" t="s">
        <v>7</v>
      </c>
      <c r="D7" s="1081"/>
      <c r="E7" s="768"/>
      <c r="F7" s="770"/>
      <c r="G7" s="770">
        <f>G29</f>
        <v>0</v>
      </c>
      <c r="K7" s="419"/>
    </row>
    <row r="8" spans="1:11" s="422" customFormat="1" ht="15" x14ac:dyDescent="0.25">
      <c r="A8" s="1090"/>
      <c r="B8" s="776" t="s">
        <v>39</v>
      </c>
      <c r="C8" s="777" t="s">
        <v>40</v>
      </c>
      <c r="D8" s="1081"/>
      <c r="E8" s="768"/>
      <c r="F8" s="770"/>
      <c r="G8" s="770">
        <f>G42</f>
        <v>0</v>
      </c>
      <c r="K8" s="419"/>
    </row>
    <row r="9" spans="1:11" s="422" customFormat="1" ht="15" x14ac:dyDescent="0.25">
      <c r="A9" s="1090"/>
      <c r="B9" s="776" t="s">
        <v>72</v>
      </c>
      <c r="C9" s="777" t="s">
        <v>276</v>
      </c>
      <c r="D9" s="1081"/>
      <c r="E9" s="768"/>
      <c r="F9" s="770"/>
      <c r="G9" s="775">
        <f>G47</f>
        <v>0</v>
      </c>
      <c r="K9" s="419"/>
    </row>
    <row r="10" spans="1:11" s="422" customFormat="1" ht="15" x14ac:dyDescent="0.25">
      <c r="A10" s="1090"/>
      <c r="B10" s="776" t="s">
        <v>100</v>
      </c>
      <c r="C10" s="777" t="s">
        <v>265</v>
      </c>
      <c r="D10" s="1081"/>
      <c r="E10" s="768"/>
      <c r="F10" s="770"/>
      <c r="G10" s="775">
        <f>G60</f>
        <v>0</v>
      </c>
      <c r="K10" s="419"/>
    </row>
    <row r="11" spans="1:11" s="422" customFormat="1" ht="15.75" thickBot="1" x14ac:dyDescent="0.3">
      <c r="A11" s="1092"/>
      <c r="B11" s="783">
        <v>5</v>
      </c>
      <c r="C11" s="1118" t="s">
        <v>168</v>
      </c>
      <c r="D11" s="1082"/>
      <c r="E11" s="784"/>
      <c r="F11" s="785"/>
      <c r="G11" s="785">
        <f>G66</f>
        <v>5400</v>
      </c>
      <c r="H11" s="419"/>
      <c r="K11" s="419"/>
    </row>
    <row r="12" spans="1:11" s="422" customFormat="1" ht="15" x14ac:dyDescent="0.25">
      <c r="A12" s="1091"/>
      <c r="B12" s="778" t="s">
        <v>178</v>
      </c>
      <c r="C12" s="779"/>
      <c r="D12" s="1081"/>
      <c r="E12" s="774"/>
      <c r="F12" s="770"/>
      <c r="G12" s="780">
        <f>SUM(G7:G11)</f>
        <v>5400</v>
      </c>
      <c r="K12" s="419"/>
    </row>
    <row r="13" spans="1:11" s="422" customFormat="1" ht="15.75" thickBot="1" x14ac:dyDescent="0.3">
      <c r="A13" s="1092"/>
      <c r="B13" s="787" t="s">
        <v>179</v>
      </c>
      <c r="C13" s="788"/>
      <c r="D13" s="1083"/>
      <c r="E13" s="789"/>
      <c r="F13" s="790"/>
      <c r="G13" s="790">
        <f>ROUND(G12*0.22,2)</f>
        <v>1188</v>
      </c>
      <c r="K13" s="419"/>
    </row>
    <row r="14" spans="1:11" s="422" customFormat="1" ht="15" x14ac:dyDescent="0.25">
      <c r="A14" s="1090"/>
      <c r="B14" s="781" t="s">
        <v>180</v>
      </c>
      <c r="C14" s="762"/>
      <c r="D14" s="1084"/>
      <c r="E14" s="761"/>
      <c r="F14" s="763"/>
      <c r="G14" s="763">
        <f>+G13+G12</f>
        <v>6588</v>
      </c>
      <c r="K14" s="419"/>
    </row>
    <row r="15" spans="1:11" s="531" customFormat="1" ht="15.75" customHeight="1" x14ac:dyDescent="0.25">
      <c r="A15" s="414"/>
      <c r="B15" s="415"/>
      <c r="C15" s="416"/>
      <c r="D15" s="410"/>
      <c r="E15" s="411"/>
      <c r="F15" s="412"/>
      <c r="G15" s="413"/>
    </row>
    <row r="16" spans="1:11" s="531" customFormat="1" ht="15.75" customHeight="1" x14ac:dyDescent="0.25">
      <c r="A16" s="414"/>
      <c r="B16" s="415"/>
      <c r="C16" s="416"/>
      <c r="D16" s="410"/>
      <c r="E16" s="411"/>
      <c r="F16" s="412"/>
      <c r="G16" s="413"/>
    </row>
    <row r="17" spans="1:7" s="531" customFormat="1" ht="15.75" x14ac:dyDescent="0.25">
      <c r="A17" s="488" t="s">
        <v>1268</v>
      </c>
      <c r="B17" s="415"/>
      <c r="C17" s="416"/>
      <c r="D17" s="410"/>
      <c r="E17" s="411"/>
      <c r="F17" s="412"/>
      <c r="G17" s="413"/>
    </row>
    <row r="18" spans="1:7" s="538" customFormat="1" ht="21.75" customHeight="1" x14ac:dyDescent="0.25">
      <c r="A18" s="532" t="s">
        <v>0</v>
      </c>
      <c r="B18" s="533" t="s">
        <v>1</v>
      </c>
      <c r="C18" s="534" t="s">
        <v>2</v>
      </c>
      <c r="D18" s="535" t="s">
        <v>3</v>
      </c>
      <c r="E18" s="536" t="s">
        <v>4</v>
      </c>
      <c r="F18" s="536" t="s">
        <v>5</v>
      </c>
      <c r="G18" s="537" t="s">
        <v>6</v>
      </c>
    </row>
    <row r="19" spans="1:7" s="545" customFormat="1" x14ac:dyDescent="0.25">
      <c r="A19" s="539"/>
      <c r="B19" s="540"/>
      <c r="C19" s="541" t="s">
        <v>7</v>
      </c>
      <c r="D19" s="542"/>
      <c r="E19" s="543"/>
      <c r="F19" s="543"/>
      <c r="G19" s="544"/>
    </row>
    <row r="20" spans="1:7" ht="25.5" x14ac:dyDescent="0.25">
      <c r="A20" s="546">
        <v>1</v>
      </c>
      <c r="B20" s="547">
        <v>12121</v>
      </c>
      <c r="C20" s="517" t="s">
        <v>429</v>
      </c>
      <c r="D20" s="548" t="s">
        <v>239</v>
      </c>
      <c r="E20" s="518">
        <v>30</v>
      </c>
      <c r="F20" s="2048"/>
      <c r="G20" s="503">
        <f>ROUND(E20*F20,2)</f>
        <v>0</v>
      </c>
    </row>
    <row r="21" spans="1:7" ht="25.5" x14ac:dyDescent="0.25">
      <c r="A21" s="546">
        <f>+A20+1</f>
        <v>2</v>
      </c>
      <c r="B21" s="547">
        <v>12121</v>
      </c>
      <c r="C21" s="517" t="s">
        <v>430</v>
      </c>
      <c r="D21" s="548" t="s">
        <v>239</v>
      </c>
      <c r="E21" s="518">
        <v>50</v>
      </c>
      <c r="F21" s="2048"/>
      <c r="G21" s="503">
        <f t="shared" ref="G21:G28" si="0">ROUND(E21*F21,2)</f>
        <v>0</v>
      </c>
    </row>
    <row r="22" spans="1:7" x14ac:dyDescent="0.25">
      <c r="A22" s="550"/>
      <c r="B22" s="551"/>
      <c r="C22" s="576" t="s">
        <v>9</v>
      </c>
      <c r="D22" s="553"/>
      <c r="E22" s="554"/>
      <c r="F22" s="2049"/>
      <c r="G22" s="555"/>
    </row>
    <row r="23" spans="1:7" ht="25.5" x14ac:dyDescent="0.25">
      <c r="A23" s="546">
        <f>+A21+1</f>
        <v>3</v>
      </c>
      <c r="B23" s="547">
        <v>111652</v>
      </c>
      <c r="C23" s="517" t="s">
        <v>431</v>
      </c>
      <c r="D23" s="548" t="s">
        <v>15</v>
      </c>
      <c r="E23" s="518">
        <v>5</v>
      </c>
      <c r="F23" s="2048"/>
      <c r="G23" s="503">
        <f t="shared" si="0"/>
        <v>0</v>
      </c>
    </row>
    <row r="24" spans="1:7" x14ac:dyDescent="0.25">
      <c r="A24" s="546">
        <f>+A23+1</f>
        <v>4</v>
      </c>
      <c r="B24" s="547">
        <v>111653</v>
      </c>
      <c r="C24" s="517" t="s">
        <v>432</v>
      </c>
      <c r="D24" s="548" t="s">
        <v>373</v>
      </c>
      <c r="E24" s="518">
        <v>42</v>
      </c>
      <c r="F24" s="2048"/>
      <c r="G24" s="503">
        <f t="shared" si="0"/>
        <v>0</v>
      </c>
    </row>
    <row r="25" spans="1:7" ht="25.5" x14ac:dyDescent="0.25">
      <c r="A25" s="546">
        <f>+A24+1</f>
        <v>5</v>
      </c>
      <c r="B25" s="547">
        <v>111654</v>
      </c>
      <c r="C25" s="517" t="s">
        <v>433</v>
      </c>
      <c r="D25" s="548" t="s">
        <v>373</v>
      </c>
      <c r="E25" s="518">
        <v>42</v>
      </c>
      <c r="F25" s="2048"/>
      <c r="G25" s="503">
        <f t="shared" si="0"/>
        <v>0</v>
      </c>
    </row>
    <row r="26" spans="1:7" x14ac:dyDescent="0.25">
      <c r="A26" s="546">
        <f>A25+1</f>
        <v>6</v>
      </c>
      <c r="B26" s="556">
        <v>111655</v>
      </c>
      <c r="C26" s="557" t="s">
        <v>434</v>
      </c>
      <c r="D26" s="558" t="s">
        <v>435</v>
      </c>
      <c r="E26" s="518">
        <v>1</v>
      </c>
      <c r="F26" s="2048"/>
      <c r="G26" s="503">
        <f t="shared" si="0"/>
        <v>0</v>
      </c>
    </row>
    <row r="27" spans="1:7" ht="25.5" x14ac:dyDescent="0.25">
      <c r="A27" s="585">
        <f>+A26+1</f>
        <v>7</v>
      </c>
      <c r="B27" s="526">
        <v>12495</v>
      </c>
      <c r="C27" s="527" t="s">
        <v>544</v>
      </c>
      <c r="D27" s="584" t="s">
        <v>243</v>
      </c>
      <c r="E27" s="528">
        <v>6</v>
      </c>
      <c r="F27" s="2048"/>
      <c r="G27" s="503">
        <f t="shared" si="0"/>
        <v>0</v>
      </c>
    </row>
    <row r="28" spans="1:7" ht="25.5" x14ac:dyDescent="0.25">
      <c r="A28" s="585">
        <v>8</v>
      </c>
      <c r="B28" s="526">
        <v>12297</v>
      </c>
      <c r="C28" s="527" t="s">
        <v>515</v>
      </c>
      <c r="D28" s="584" t="s">
        <v>15</v>
      </c>
      <c r="E28" s="528">
        <v>1</v>
      </c>
      <c r="F28" s="2048"/>
      <c r="G28" s="503">
        <f t="shared" si="0"/>
        <v>0</v>
      </c>
    </row>
    <row r="29" spans="1:7" s="545" customFormat="1" x14ac:dyDescent="0.25">
      <c r="A29" s="539"/>
      <c r="B29" s="540"/>
      <c r="C29" s="541" t="s">
        <v>38</v>
      </c>
      <c r="D29" s="542"/>
      <c r="E29" s="543"/>
      <c r="F29" s="543"/>
      <c r="G29" s="544">
        <f>+SUM(G20:G28)</f>
        <v>0</v>
      </c>
    </row>
    <row r="30" spans="1:7" s="545" customFormat="1" x14ac:dyDescent="0.25">
      <c r="A30" s="1270"/>
      <c r="B30" s="1241"/>
      <c r="C30" s="1242"/>
      <c r="D30" s="1243"/>
      <c r="E30" s="1244"/>
      <c r="F30" s="1244"/>
      <c r="G30" s="1271"/>
    </row>
    <row r="31" spans="1:7" x14ac:dyDescent="0.25">
      <c r="A31" s="539"/>
      <c r="B31" s="559"/>
      <c r="C31" s="541" t="s">
        <v>40</v>
      </c>
      <c r="D31" s="542"/>
      <c r="E31" s="543"/>
      <c r="F31" s="543"/>
      <c r="G31" s="544"/>
    </row>
    <row r="32" spans="1:7" x14ac:dyDescent="0.25">
      <c r="A32" s="550"/>
      <c r="B32" s="560"/>
      <c r="C32" s="552" t="s">
        <v>42</v>
      </c>
      <c r="D32" s="553"/>
      <c r="E32" s="554"/>
      <c r="F32" s="554"/>
      <c r="G32" s="555"/>
    </row>
    <row r="33" spans="1:11" ht="25.5" x14ac:dyDescent="0.25">
      <c r="A33" s="546">
        <v>9</v>
      </c>
      <c r="B33" s="561">
        <v>21434</v>
      </c>
      <c r="C33" s="517" t="s">
        <v>545</v>
      </c>
      <c r="D33" s="548" t="s">
        <v>243</v>
      </c>
      <c r="E33" s="518">
        <v>162</v>
      </c>
      <c r="F33" s="2048"/>
      <c r="G33" s="503">
        <f t="shared" ref="G33" si="1">ROUND(E33*F33,2)</f>
        <v>0</v>
      </c>
    </row>
    <row r="34" spans="1:11" ht="25.5" x14ac:dyDescent="0.25">
      <c r="A34" s="546">
        <v>10</v>
      </c>
      <c r="B34" s="561">
        <v>21435</v>
      </c>
      <c r="C34" s="517" t="s">
        <v>540</v>
      </c>
      <c r="D34" s="548" t="s">
        <v>243</v>
      </c>
      <c r="E34" s="518">
        <v>148</v>
      </c>
      <c r="F34" s="2048"/>
      <c r="G34" s="503">
        <f t="shared" ref="G34:G41" si="2">ROUND(E34*F34,2)</f>
        <v>0</v>
      </c>
    </row>
    <row r="35" spans="1:11" ht="25.5" x14ac:dyDescent="0.25">
      <c r="A35" s="546">
        <f>+A34+1</f>
        <v>11</v>
      </c>
      <c r="B35" s="561">
        <v>21436</v>
      </c>
      <c r="C35" s="517" t="s">
        <v>541</v>
      </c>
      <c r="D35" s="548" t="s">
        <v>243</v>
      </c>
      <c r="E35" s="518">
        <v>74</v>
      </c>
      <c r="F35" s="2048"/>
      <c r="G35" s="503">
        <f t="shared" si="2"/>
        <v>0</v>
      </c>
    </row>
    <row r="36" spans="1:11" ht="25.5" x14ac:dyDescent="0.25">
      <c r="A36" s="546">
        <f>A35+1</f>
        <v>12</v>
      </c>
      <c r="B36" s="561">
        <v>24611</v>
      </c>
      <c r="C36" s="517" t="s">
        <v>546</v>
      </c>
      <c r="D36" s="548" t="s">
        <v>239</v>
      </c>
      <c r="E36" s="518">
        <f>42*2.5</f>
        <v>105</v>
      </c>
      <c r="F36" s="2048"/>
      <c r="G36" s="503">
        <f t="shared" si="2"/>
        <v>0</v>
      </c>
      <c r="K36" s="575"/>
    </row>
    <row r="37" spans="1:11" x14ac:dyDescent="0.25">
      <c r="A37" s="550"/>
      <c r="B37" s="560"/>
      <c r="C37" s="552" t="s">
        <v>445</v>
      </c>
      <c r="D37" s="553"/>
      <c r="E37" s="554"/>
      <c r="F37" s="2049"/>
      <c r="G37" s="555"/>
    </row>
    <row r="38" spans="1:11" ht="38.25" x14ac:dyDescent="0.25">
      <c r="A38" s="546">
        <f>A36+1</f>
        <v>13</v>
      </c>
      <c r="B38" s="561">
        <v>24218</v>
      </c>
      <c r="C38" s="517" t="s">
        <v>470</v>
      </c>
      <c r="D38" s="548" t="s">
        <v>243</v>
      </c>
      <c r="E38" s="518">
        <f>2*4*40</f>
        <v>320</v>
      </c>
      <c r="F38" s="2048"/>
      <c r="G38" s="503">
        <f t="shared" si="2"/>
        <v>0</v>
      </c>
    </row>
    <row r="39" spans="1:11" ht="38.25" x14ac:dyDescent="0.25">
      <c r="A39" s="546">
        <v>13</v>
      </c>
      <c r="B39" s="561">
        <v>24218</v>
      </c>
      <c r="C39" s="517" t="s">
        <v>542</v>
      </c>
      <c r="D39" s="548" t="s">
        <v>243</v>
      </c>
      <c r="E39" s="518">
        <f>152*1.15</f>
        <v>174.79999999999998</v>
      </c>
      <c r="F39" s="2048"/>
      <c r="G39" s="503">
        <f t="shared" si="2"/>
        <v>0</v>
      </c>
      <c r="J39" s="575"/>
    </row>
    <row r="40" spans="1:11" ht="25.5" x14ac:dyDescent="0.25">
      <c r="A40" s="546">
        <v>14</v>
      </c>
      <c r="B40" s="561">
        <v>229167</v>
      </c>
      <c r="C40" s="517" t="s">
        <v>447</v>
      </c>
      <c r="D40" s="548" t="s">
        <v>243</v>
      </c>
      <c r="E40" s="518">
        <v>149</v>
      </c>
      <c r="F40" s="2048"/>
      <c r="G40" s="503">
        <f t="shared" si="2"/>
        <v>0</v>
      </c>
    </row>
    <row r="41" spans="1:11" ht="51" x14ac:dyDescent="0.25">
      <c r="A41" s="546">
        <f>+A40+1</f>
        <v>15</v>
      </c>
      <c r="B41" s="561">
        <v>229167</v>
      </c>
      <c r="C41" s="517" t="s">
        <v>448</v>
      </c>
      <c r="D41" s="548" t="s">
        <v>243</v>
      </c>
      <c r="E41" s="518">
        <v>212</v>
      </c>
      <c r="F41" s="2048"/>
      <c r="G41" s="503">
        <f t="shared" si="2"/>
        <v>0</v>
      </c>
    </row>
    <row r="42" spans="1:11" x14ac:dyDescent="0.25">
      <c r="A42" s="539"/>
      <c r="B42" s="559"/>
      <c r="C42" s="541" t="str">
        <f>C31&amp;" - skupaj"</f>
        <v>ZEMELJSKA DELA - skupaj</v>
      </c>
      <c r="D42" s="542"/>
      <c r="E42" s="543"/>
      <c r="F42" s="543"/>
      <c r="G42" s="544">
        <f>SUM(G32:G41)</f>
        <v>0</v>
      </c>
    </row>
    <row r="43" spans="1:11" x14ac:dyDescent="0.25">
      <c r="A43" s="1270"/>
      <c r="B43" s="1246"/>
      <c r="C43" s="1242"/>
      <c r="D43" s="1243"/>
      <c r="E43" s="1244"/>
      <c r="F43" s="1244"/>
      <c r="G43" s="1271"/>
    </row>
    <row r="44" spans="1:11" x14ac:dyDescent="0.25">
      <c r="A44" s="539"/>
      <c r="B44" s="559"/>
      <c r="C44" s="541" t="s">
        <v>276</v>
      </c>
      <c r="D44" s="542"/>
      <c r="E44" s="543"/>
      <c r="F44" s="543"/>
      <c r="G44" s="544"/>
    </row>
    <row r="45" spans="1:11" ht="25.5" x14ac:dyDescent="0.25">
      <c r="A45" s="546">
        <f>A41+1</f>
        <v>16</v>
      </c>
      <c r="B45" s="561">
        <v>42463</v>
      </c>
      <c r="C45" s="517" t="s">
        <v>449</v>
      </c>
      <c r="D45" s="548" t="s">
        <v>15</v>
      </c>
      <c r="E45" s="518">
        <v>42</v>
      </c>
      <c r="F45" s="2048"/>
      <c r="G45" s="503">
        <f t="shared" ref="G45" si="3">ROUND(E45*F45,2)</f>
        <v>0</v>
      </c>
    </row>
    <row r="46" spans="1:11" ht="38.25" x14ac:dyDescent="0.25">
      <c r="A46" s="546">
        <f>+A45+1</f>
        <v>17</v>
      </c>
      <c r="B46" s="561">
        <v>41131</v>
      </c>
      <c r="C46" s="517" t="s">
        <v>464</v>
      </c>
      <c r="D46" s="548" t="s">
        <v>373</v>
      </c>
      <c r="E46" s="518">
        <v>6</v>
      </c>
      <c r="F46" s="2048"/>
      <c r="G46" s="503">
        <f t="shared" ref="G46" si="4">ROUND(E46*F46,2)</f>
        <v>0</v>
      </c>
    </row>
    <row r="47" spans="1:11" x14ac:dyDescent="0.25">
      <c r="A47" s="539"/>
      <c r="B47" s="559"/>
      <c r="C47" s="541" t="str">
        <f>C44&amp;" - skupaj"</f>
        <v>ODVODNJAVANJE - skupaj</v>
      </c>
      <c r="D47" s="542"/>
      <c r="E47" s="543"/>
      <c r="F47" s="543"/>
      <c r="G47" s="544">
        <f>SUM(G45:G46)</f>
        <v>0</v>
      </c>
    </row>
    <row r="48" spans="1:11" x14ac:dyDescent="0.25">
      <c r="A48" s="1270"/>
      <c r="B48" s="1246"/>
      <c r="C48" s="1242"/>
      <c r="D48" s="1243"/>
      <c r="E48" s="1244"/>
      <c r="F48" s="1244"/>
      <c r="G48" s="1271"/>
    </row>
    <row r="49" spans="1:7" x14ac:dyDescent="0.25">
      <c r="A49" s="539"/>
      <c r="B49" s="559"/>
      <c r="C49" s="541" t="s">
        <v>265</v>
      </c>
      <c r="D49" s="542"/>
      <c r="E49" s="543"/>
      <c r="F49" s="543"/>
      <c r="G49" s="544"/>
    </row>
    <row r="50" spans="1:7" ht="25.5" x14ac:dyDescent="0.25">
      <c r="A50" s="546">
        <f>+A46+1</f>
        <v>18</v>
      </c>
      <c r="B50" s="561">
        <v>53361</v>
      </c>
      <c r="C50" s="517" t="s">
        <v>451</v>
      </c>
      <c r="D50" s="548" t="s">
        <v>243</v>
      </c>
      <c r="E50" s="518">
        <v>33</v>
      </c>
      <c r="F50" s="2048"/>
      <c r="G50" s="503">
        <f t="shared" ref="G50" si="5">ROUND(E50*F50,2)</f>
        <v>0</v>
      </c>
    </row>
    <row r="51" spans="1:7" x14ac:dyDescent="0.25">
      <c r="A51" s="550"/>
      <c r="B51" s="560"/>
      <c r="C51" s="552" t="s">
        <v>269</v>
      </c>
      <c r="D51" s="553"/>
      <c r="E51" s="554"/>
      <c r="F51" s="2049"/>
      <c r="G51" s="555"/>
    </row>
    <row r="52" spans="1:7" x14ac:dyDescent="0.25">
      <c r="A52" s="546">
        <f>+A50+1</f>
        <v>19</v>
      </c>
      <c r="B52" s="561">
        <v>54234</v>
      </c>
      <c r="C52" s="517" t="s">
        <v>452</v>
      </c>
      <c r="D52" s="548" t="s">
        <v>239</v>
      </c>
      <c r="E52" s="518">
        <v>162</v>
      </c>
      <c r="F52" s="2048"/>
      <c r="G52" s="503">
        <f t="shared" ref="G52:G59" si="6">ROUND(E52*F52,2)</f>
        <v>0</v>
      </c>
    </row>
    <row r="53" spans="1:7" ht="38.25" x14ac:dyDescent="0.25">
      <c r="A53" s="546">
        <f>+A52+1</f>
        <v>20</v>
      </c>
      <c r="B53" s="577">
        <v>54125</v>
      </c>
      <c r="C53" s="517" t="s">
        <v>453</v>
      </c>
      <c r="D53" s="548" t="s">
        <v>243</v>
      </c>
      <c r="E53" s="518">
        <f>190*1.15</f>
        <v>218.49999999999997</v>
      </c>
      <c r="F53" s="2048"/>
      <c r="G53" s="503">
        <f t="shared" si="6"/>
        <v>0</v>
      </c>
    </row>
    <row r="54" spans="1:7" x14ac:dyDescent="0.25">
      <c r="A54" s="550"/>
      <c r="B54" s="560"/>
      <c r="C54" s="552" t="s">
        <v>348</v>
      </c>
      <c r="D54" s="553"/>
      <c r="E54" s="554"/>
      <c r="F54" s="2049"/>
      <c r="G54" s="555"/>
    </row>
    <row r="55" spans="1:7" ht="25.5" x14ac:dyDescent="0.25">
      <c r="A55" s="546">
        <f>+A53+1</f>
        <v>21</v>
      </c>
      <c r="B55" s="561">
        <v>52221</v>
      </c>
      <c r="C55" s="517" t="s">
        <v>543</v>
      </c>
      <c r="D55" s="548" t="s">
        <v>350</v>
      </c>
      <c r="E55" s="518">
        <f>71*42</f>
        <v>2982</v>
      </c>
      <c r="F55" s="2048"/>
      <c r="G55" s="503">
        <f t="shared" si="6"/>
        <v>0</v>
      </c>
    </row>
    <row r="56" spans="1:7" x14ac:dyDescent="0.25">
      <c r="A56" s="546">
        <v>22</v>
      </c>
      <c r="B56" s="561">
        <v>54542</v>
      </c>
      <c r="C56" s="517" t="s">
        <v>456</v>
      </c>
      <c r="D56" s="548" t="s">
        <v>239</v>
      </c>
      <c r="E56" s="518">
        <f>0.6*42</f>
        <v>25.2</v>
      </c>
      <c r="F56" s="2048"/>
      <c r="G56" s="503">
        <f t="shared" si="6"/>
        <v>0</v>
      </c>
    </row>
    <row r="57" spans="1:7" x14ac:dyDescent="0.25">
      <c r="A57" s="550"/>
      <c r="B57" s="560"/>
      <c r="C57" s="552" t="s">
        <v>353</v>
      </c>
      <c r="D57" s="553"/>
      <c r="E57" s="554"/>
      <c r="F57" s="2049"/>
      <c r="G57" s="555"/>
    </row>
    <row r="58" spans="1:7" ht="25.5" x14ac:dyDescent="0.25">
      <c r="A58" s="546">
        <f>A56+1</f>
        <v>23</v>
      </c>
      <c r="B58" s="561">
        <v>51332</v>
      </c>
      <c r="C58" s="517" t="s">
        <v>457</v>
      </c>
      <c r="D58" s="548" t="s">
        <v>239</v>
      </c>
      <c r="E58" s="518">
        <f>0.6*80</f>
        <v>48</v>
      </c>
      <c r="F58" s="2048"/>
      <c r="G58" s="503">
        <f t="shared" si="6"/>
        <v>0</v>
      </c>
    </row>
    <row r="59" spans="1:7" ht="51" x14ac:dyDescent="0.25">
      <c r="A59" s="546">
        <v>24</v>
      </c>
      <c r="B59" s="561"/>
      <c r="C59" s="517" t="s">
        <v>468</v>
      </c>
      <c r="D59" s="548" t="s">
        <v>239</v>
      </c>
      <c r="E59" s="518">
        <f>4*40</f>
        <v>160</v>
      </c>
      <c r="F59" s="2048"/>
      <c r="G59" s="503">
        <f t="shared" si="6"/>
        <v>0</v>
      </c>
    </row>
    <row r="60" spans="1:7" x14ac:dyDescent="0.25">
      <c r="A60" s="539"/>
      <c r="B60" s="559"/>
      <c r="C60" s="541" t="str">
        <f>C49&amp;" - skupaj"</f>
        <v>GRADBENA IN OBRTNIŠKA DELA - skupaj</v>
      </c>
      <c r="D60" s="542"/>
      <c r="E60" s="543"/>
      <c r="F60" s="543"/>
      <c r="G60" s="544">
        <f>SUM(G50:G59)</f>
        <v>0</v>
      </c>
    </row>
    <row r="61" spans="1:7" x14ac:dyDescent="0.25">
      <c r="A61" s="1270"/>
      <c r="B61" s="1246"/>
      <c r="C61" s="1242"/>
      <c r="D61" s="1243"/>
      <c r="E61" s="1244"/>
      <c r="F61" s="1244"/>
      <c r="G61" s="1271"/>
    </row>
    <row r="62" spans="1:7" x14ac:dyDescent="0.25">
      <c r="A62" s="539"/>
      <c r="B62" s="540"/>
      <c r="C62" s="541" t="s">
        <v>168</v>
      </c>
      <c r="D62" s="542"/>
      <c r="E62" s="543"/>
      <c r="F62" s="543"/>
      <c r="G62" s="544"/>
    </row>
    <row r="63" spans="1:7" x14ac:dyDescent="0.25">
      <c r="A63" s="546">
        <v>25</v>
      </c>
      <c r="B63" s="547">
        <v>779516</v>
      </c>
      <c r="C63" s="517" t="s">
        <v>171</v>
      </c>
      <c r="D63" s="548" t="s">
        <v>170</v>
      </c>
      <c r="E63" s="518">
        <v>60</v>
      </c>
      <c r="F63" s="2050">
        <v>45</v>
      </c>
      <c r="G63" s="503">
        <f t="shared" ref="G63" si="7">ROUND(E63*F63,2)</f>
        <v>2700</v>
      </c>
    </row>
    <row r="64" spans="1:7" x14ac:dyDescent="0.25">
      <c r="A64" s="546">
        <f>+A63+1</f>
        <v>26</v>
      </c>
      <c r="B64" s="547">
        <v>79311</v>
      </c>
      <c r="C64" s="517" t="s">
        <v>169</v>
      </c>
      <c r="D64" s="548" t="s">
        <v>170</v>
      </c>
      <c r="E64" s="518">
        <v>60</v>
      </c>
      <c r="F64" s="2050">
        <v>45</v>
      </c>
      <c r="G64" s="503">
        <f t="shared" ref="G64:G65" si="8">ROUND(E64*F64,2)</f>
        <v>2700</v>
      </c>
    </row>
    <row r="65" spans="1:7" x14ac:dyDescent="0.25">
      <c r="A65" s="546">
        <f>A64+1</f>
        <v>27</v>
      </c>
      <c r="B65" s="547">
        <v>79515</v>
      </c>
      <c r="C65" s="517" t="s">
        <v>458</v>
      </c>
      <c r="D65" s="548" t="s">
        <v>435</v>
      </c>
      <c r="E65" s="518">
        <v>1</v>
      </c>
      <c r="F65" s="2048"/>
      <c r="G65" s="503">
        <f t="shared" si="8"/>
        <v>0</v>
      </c>
    </row>
    <row r="66" spans="1:7" x14ac:dyDescent="0.25">
      <c r="A66" s="539"/>
      <c r="B66" s="540"/>
      <c r="C66" s="541" t="str">
        <f>C62&amp;" - skupaj"</f>
        <v>TUJE STORITVE - skupaj</v>
      </c>
      <c r="D66" s="542"/>
      <c r="E66" s="543"/>
      <c r="F66" s="543"/>
      <c r="G66" s="544">
        <f>SUM(G63:G65)</f>
        <v>5400</v>
      </c>
    </row>
  </sheetData>
  <dataValidations count="1">
    <dataValidation type="custom" allowBlank="1" showInputMessage="1" showErrorMessage="1" error="Vnos Cena/EM je dovoljen na dve decimalni mesti." sqref="F20:F28 F33:F41 F45:F46 F50:F59 F63:F65" xr:uid="{D22E9BAF-4AF7-4AEC-8B88-0AEA3B392C1C}">
      <formula1>F20=ROUND(F20,2)</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86CF8-9989-4C10-A8A1-FBFA86CCDBA6}">
  <sheetPr codeName="List24">
    <tabColor theme="4"/>
  </sheetPr>
  <dimension ref="A1:K93"/>
  <sheetViews>
    <sheetView topLeftCell="A73" workbookViewId="0">
      <selection activeCell="F90" sqref="F90"/>
    </sheetView>
  </sheetViews>
  <sheetFormatPr defaultRowHeight="12.75" x14ac:dyDescent="0.2"/>
  <cols>
    <col min="1" max="1" width="5.7109375" style="1404" customWidth="1"/>
    <col min="2" max="2" width="9.85546875" style="1402" customWidth="1"/>
    <col min="3" max="3" width="45.7109375" style="1400" customWidth="1"/>
    <col min="4" max="4" width="6.7109375" style="1400" customWidth="1"/>
    <col min="5" max="5" width="10.7109375" style="1403" customWidth="1"/>
    <col min="6" max="6" width="10.7109375" style="1401" customWidth="1"/>
    <col min="7" max="7" width="12.7109375" style="1401" customWidth="1"/>
    <col min="8" max="256" width="9.140625" style="1401"/>
    <col min="257" max="257" width="9.42578125" style="1401" customWidth="1"/>
    <col min="258" max="258" width="33" style="1401" customWidth="1"/>
    <col min="259" max="259" width="8.85546875" style="1401" customWidth="1"/>
    <col min="260" max="260" width="13.42578125" style="1401" customWidth="1"/>
    <col min="261" max="261" width="12" style="1401" customWidth="1"/>
    <col min="262" max="262" width="12.7109375" style="1401" customWidth="1"/>
    <col min="263" max="512" width="9.140625" style="1401"/>
    <col min="513" max="513" width="9.42578125" style="1401" customWidth="1"/>
    <col min="514" max="514" width="33" style="1401" customWidth="1"/>
    <col min="515" max="515" width="8.85546875" style="1401" customWidth="1"/>
    <col min="516" max="516" width="13.42578125" style="1401" customWidth="1"/>
    <col min="517" max="517" width="12" style="1401" customWidth="1"/>
    <col min="518" max="518" width="12.7109375" style="1401" customWidth="1"/>
    <col min="519" max="768" width="9.140625" style="1401"/>
    <col min="769" max="769" width="9.42578125" style="1401" customWidth="1"/>
    <col min="770" max="770" width="33" style="1401" customWidth="1"/>
    <col min="771" max="771" width="8.85546875" style="1401" customWidth="1"/>
    <col min="772" max="772" width="13.42578125" style="1401" customWidth="1"/>
    <col min="773" max="773" width="12" style="1401" customWidth="1"/>
    <col min="774" max="774" width="12.7109375" style="1401" customWidth="1"/>
    <col min="775" max="1024" width="9.140625" style="1401"/>
    <col min="1025" max="1025" width="9.42578125" style="1401" customWidth="1"/>
    <col min="1026" max="1026" width="33" style="1401" customWidth="1"/>
    <col min="1027" max="1027" width="8.85546875" style="1401" customWidth="1"/>
    <col min="1028" max="1028" width="13.42578125" style="1401" customWidth="1"/>
    <col min="1029" max="1029" width="12" style="1401" customWidth="1"/>
    <col min="1030" max="1030" width="12.7109375" style="1401" customWidth="1"/>
    <col min="1031" max="1280" width="9.140625" style="1401"/>
    <col min="1281" max="1281" width="9.42578125" style="1401" customWidth="1"/>
    <col min="1282" max="1282" width="33" style="1401" customWidth="1"/>
    <col min="1283" max="1283" width="8.85546875" style="1401" customWidth="1"/>
    <col min="1284" max="1284" width="13.42578125" style="1401" customWidth="1"/>
    <col min="1285" max="1285" width="12" style="1401" customWidth="1"/>
    <col min="1286" max="1286" width="12.7109375" style="1401" customWidth="1"/>
    <col min="1287" max="1536" width="9.140625" style="1401"/>
    <col min="1537" max="1537" width="9.42578125" style="1401" customWidth="1"/>
    <col min="1538" max="1538" width="33" style="1401" customWidth="1"/>
    <col min="1539" max="1539" width="8.85546875" style="1401" customWidth="1"/>
    <col min="1540" max="1540" width="13.42578125" style="1401" customWidth="1"/>
    <col min="1541" max="1541" width="12" style="1401" customWidth="1"/>
    <col min="1542" max="1542" width="12.7109375" style="1401" customWidth="1"/>
    <col min="1543" max="1792" width="9.140625" style="1401"/>
    <col min="1793" max="1793" width="9.42578125" style="1401" customWidth="1"/>
    <col min="1794" max="1794" width="33" style="1401" customWidth="1"/>
    <col min="1795" max="1795" width="8.85546875" style="1401" customWidth="1"/>
    <col min="1796" max="1796" width="13.42578125" style="1401" customWidth="1"/>
    <col min="1797" max="1797" width="12" style="1401" customWidth="1"/>
    <col min="1798" max="1798" width="12.7109375" style="1401" customWidth="1"/>
    <col min="1799" max="2048" width="9.140625" style="1401"/>
    <col min="2049" max="2049" width="9.42578125" style="1401" customWidth="1"/>
    <col min="2050" max="2050" width="33" style="1401" customWidth="1"/>
    <col min="2051" max="2051" width="8.85546875" style="1401" customWidth="1"/>
    <col min="2052" max="2052" width="13.42578125" style="1401" customWidth="1"/>
    <col min="2053" max="2053" width="12" style="1401" customWidth="1"/>
    <col min="2054" max="2054" width="12.7109375" style="1401" customWidth="1"/>
    <col min="2055" max="2304" width="9.140625" style="1401"/>
    <col min="2305" max="2305" width="9.42578125" style="1401" customWidth="1"/>
    <col min="2306" max="2306" width="33" style="1401" customWidth="1"/>
    <col min="2307" max="2307" width="8.85546875" style="1401" customWidth="1"/>
    <col min="2308" max="2308" width="13.42578125" style="1401" customWidth="1"/>
    <col min="2309" max="2309" width="12" style="1401" customWidth="1"/>
    <col min="2310" max="2310" width="12.7109375" style="1401" customWidth="1"/>
    <col min="2311" max="2560" width="9.140625" style="1401"/>
    <col min="2561" max="2561" width="9.42578125" style="1401" customWidth="1"/>
    <col min="2562" max="2562" width="33" style="1401" customWidth="1"/>
    <col min="2563" max="2563" width="8.85546875" style="1401" customWidth="1"/>
    <col min="2564" max="2564" width="13.42578125" style="1401" customWidth="1"/>
    <col min="2565" max="2565" width="12" style="1401" customWidth="1"/>
    <col min="2566" max="2566" width="12.7109375" style="1401" customWidth="1"/>
    <col min="2567" max="2816" width="9.140625" style="1401"/>
    <col min="2817" max="2817" width="9.42578125" style="1401" customWidth="1"/>
    <col min="2818" max="2818" width="33" style="1401" customWidth="1"/>
    <col min="2819" max="2819" width="8.85546875" style="1401" customWidth="1"/>
    <col min="2820" max="2820" width="13.42578125" style="1401" customWidth="1"/>
    <col min="2821" max="2821" width="12" style="1401" customWidth="1"/>
    <col min="2822" max="2822" width="12.7109375" style="1401" customWidth="1"/>
    <col min="2823" max="3072" width="9.140625" style="1401"/>
    <col min="3073" max="3073" width="9.42578125" style="1401" customWidth="1"/>
    <col min="3074" max="3074" width="33" style="1401" customWidth="1"/>
    <col min="3075" max="3075" width="8.85546875" style="1401" customWidth="1"/>
    <col min="3076" max="3076" width="13.42578125" style="1401" customWidth="1"/>
    <col min="3077" max="3077" width="12" style="1401" customWidth="1"/>
    <col min="3078" max="3078" width="12.7109375" style="1401" customWidth="1"/>
    <col min="3079" max="3328" width="9.140625" style="1401"/>
    <col min="3329" max="3329" width="9.42578125" style="1401" customWidth="1"/>
    <col min="3330" max="3330" width="33" style="1401" customWidth="1"/>
    <col min="3331" max="3331" width="8.85546875" style="1401" customWidth="1"/>
    <col min="3332" max="3332" width="13.42578125" style="1401" customWidth="1"/>
    <col min="3333" max="3333" width="12" style="1401" customWidth="1"/>
    <col min="3334" max="3334" width="12.7109375" style="1401" customWidth="1"/>
    <col min="3335" max="3584" width="9.140625" style="1401"/>
    <col min="3585" max="3585" width="9.42578125" style="1401" customWidth="1"/>
    <col min="3586" max="3586" width="33" style="1401" customWidth="1"/>
    <col min="3587" max="3587" width="8.85546875" style="1401" customWidth="1"/>
    <col min="3588" max="3588" width="13.42578125" style="1401" customWidth="1"/>
    <col min="3589" max="3589" width="12" style="1401" customWidth="1"/>
    <col min="3590" max="3590" width="12.7109375" style="1401" customWidth="1"/>
    <col min="3591" max="3840" width="9.140625" style="1401"/>
    <col min="3841" max="3841" width="9.42578125" style="1401" customWidth="1"/>
    <col min="3842" max="3842" width="33" style="1401" customWidth="1"/>
    <col min="3843" max="3843" width="8.85546875" style="1401" customWidth="1"/>
    <col min="3844" max="3844" width="13.42578125" style="1401" customWidth="1"/>
    <col min="3845" max="3845" width="12" style="1401" customWidth="1"/>
    <col min="3846" max="3846" width="12.7109375" style="1401" customWidth="1"/>
    <col min="3847" max="4096" width="9.140625" style="1401"/>
    <col min="4097" max="4097" width="9.42578125" style="1401" customWidth="1"/>
    <col min="4098" max="4098" width="33" style="1401" customWidth="1"/>
    <col min="4099" max="4099" width="8.85546875" style="1401" customWidth="1"/>
    <col min="4100" max="4100" width="13.42578125" style="1401" customWidth="1"/>
    <col min="4101" max="4101" width="12" style="1401" customWidth="1"/>
    <col min="4102" max="4102" width="12.7109375" style="1401" customWidth="1"/>
    <col min="4103" max="4352" width="9.140625" style="1401"/>
    <col min="4353" max="4353" width="9.42578125" style="1401" customWidth="1"/>
    <col min="4354" max="4354" width="33" style="1401" customWidth="1"/>
    <col min="4355" max="4355" width="8.85546875" style="1401" customWidth="1"/>
    <col min="4356" max="4356" width="13.42578125" style="1401" customWidth="1"/>
    <col min="4357" max="4357" width="12" style="1401" customWidth="1"/>
    <col min="4358" max="4358" width="12.7109375" style="1401" customWidth="1"/>
    <col min="4359" max="4608" width="9.140625" style="1401"/>
    <col min="4609" max="4609" width="9.42578125" style="1401" customWidth="1"/>
    <col min="4610" max="4610" width="33" style="1401" customWidth="1"/>
    <col min="4611" max="4611" width="8.85546875" style="1401" customWidth="1"/>
    <col min="4612" max="4612" width="13.42578125" style="1401" customWidth="1"/>
    <col min="4613" max="4613" width="12" style="1401" customWidth="1"/>
    <col min="4614" max="4614" width="12.7109375" style="1401" customWidth="1"/>
    <col min="4615" max="4864" width="9.140625" style="1401"/>
    <col min="4865" max="4865" width="9.42578125" style="1401" customWidth="1"/>
    <col min="4866" max="4866" width="33" style="1401" customWidth="1"/>
    <col min="4867" max="4867" width="8.85546875" style="1401" customWidth="1"/>
    <col min="4868" max="4868" width="13.42578125" style="1401" customWidth="1"/>
    <col min="4869" max="4869" width="12" style="1401" customWidth="1"/>
    <col min="4870" max="4870" width="12.7109375" style="1401" customWidth="1"/>
    <col min="4871" max="5120" width="9.140625" style="1401"/>
    <col min="5121" max="5121" width="9.42578125" style="1401" customWidth="1"/>
    <col min="5122" max="5122" width="33" style="1401" customWidth="1"/>
    <col min="5123" max="5123" width="8.85546875" style="1401" customWidth="1"/>
    <col min="5124" max="5124" width="13.42578125" style="1401" customWidth="1"/>
    <col min="5125" max="5125" width="12" style="1401" customWidth="1"/>
    <col min="5126" max="5126" width="12.7109375" style="1401" customWidth="1"/>
    <col min="5127" max="5376" width="9.140625" style="1401"/>
    <col min="5377" max="5377" width="9.42578125" style="1401" customWidth="1"/>
    <col min="5378" max="5378" width="33" style="1401" customWidth="1"/>
    <col min="5379" max="5379" width="8.85546875" style="1401" customWidth="1"/>
    <col min="5380" max="5380" width="13.42578125" style="1401" customWidth="1"/>
    <col min="5381" max="5381" width="12" style="1401" customWidth="1"/>
    <col min="5382" max="5382" width="12.7109375" style="1401" customWidth="1"/>
    <col min="5383" max="5632" width="9.140625" style="1401"/>
    <col min="5633" max="5633" width="9.42578125" style="1401" customWidth="1"/>
    <col min="5634" max="5634" width="33" style="1401" customWidth="1"/>
    <col min="5635" max="5635" width="8.85546875" style="1401" customWidth="1"/>
    <col min="5636" max="5636" width="13.42578125" style="1401" customWidth="1"/>
    <col min="5637" max="5637" width="12" style="1401" customWidth="1"/>
    <col min="5638" max="5638" width="12.7109375" style="1401" customWidth="1"/>
    <col min="5639" max="5888" width="9.140625" style="1401"/>
    <col min="5889" max="5889" width="9.42578125" style="1401" customWidth="1"/>
    <col min="5890" max="5890" width="33" style="1401" customWidth="1"/>
    <col min="5891" max="5891" width="8.85546875" style="1401" customWidth="1"/>
    <col min="5892" max="5892" width="13.42578125" style="1401" customWidth="1"/>
    <col min="5893" max="5893" width="12" style="1401" customWidth="1"/>
    <col min="5894" max="5894" width="12.7109375" style="1401" customWidth="1"/>
    <col min="5895" max="6144" width="9.140625" style="1401"/>
    <col min="6145" max="6145" width="9.42578125" style="1401" customWidth="1"/>
    <col min="6146" max="6146" width="33" style="1401" customWidth="1"/>
    <col min="6147" max="6147" width="8.85546875" style="1401" customWidth="1"/>
    <col min="6148" max="6148" width="13.42578125" style="1401" customWidth="1"/>
    <col min="6149" max="6149" width="12" style="1401" customWidth="1"/>
    <col min="6150" max="6150" width="12.7109375" style="1401" customWidth="1"/>
    <col min="6151" max="6400" width="9.140625" style="1401"/>
    <col min="6401" max="6401" width="9.42578125" style="1401" customWidth="1"/>
    <col min="6402" max="6402" width="33" style="1401" customWidth="1"/>
    <col min="6403" max="6403" width="8.85546875" style="1401" customWidth="1"/>
    <col min="6404" max="6404" width="13.42578125" style="1401" customWidth="1"/>
    <col min="6405" max="6405" width="12" style="1401" customWidth="1"/>
    <col min="6406" max="6406" width="12.7109375" style="1401" customWidth="1"/>
    <col min="6407" max="6656" width="9.140625" style="1401"/>
    <col min="6657" max="6657" width="9.42578125" style="1401" customWidth="1"/>
    <col min="6658" max="6658" width="33" style="1401" customWidth="1"/>
    <col min="6659" max="6659" width="8.85546875" style="1401" customWidth="1"/>
    <col min="6660" max="6660" width="13.42578125" style="1401" customWidth="1"/>
    <col min="6661" max="6661" width="12" style="1401" customWidth="1"/>
    <col min="6662" max="6662" width="12.7109375" style="1401" customWidth="1"/>
    <col min="6663" max="6912" width="9.140625" style="1401"/>
    <col min="6913" max="6913" width="9.42578125" style="1401" customWidth="1"/>
    <col min="6914" max="6914" width="33" style="1401" customWidth="1"/>
    <col min="6915" max="6915" width="8.85546875" style="1401" customWidth="1"/>
    <col min="6916" max="6916" width="13.42578125" style="1401" customWidth="1"/>
    <col min="6917" max="6917" width="12" style="1401" customWidth="1"/>
    <col min="6918" max="6918" width="12.7109375" style="1401" customWidth="1"/>
    <col min="6919" max="7168" width="9.140625" style="1401"/>
    <col min="7169" max="7169" width="9.42578125" style="1401" customWidth="1"/>
    <col min="7170" max="7170" width="33" style="1401" customWidth="1"/>
    <col min="7171" max="7171" width="8.85546875" style="1401" customWidth="1"/>
    <col min="7172" max="7172" width="13.42578125" style="1401" customWidth="1"/>
    <col min="7173" max="7173" width="12" style="1401" customWidth="1"/>
    <col min="7174" max="7174" width="12.7109375" style="1401" customWidth="1"/>
    <col min="7175" max="7424" width="9.140625" style="1401"/>
    <col min="7425" max="7425" width="9.42578125" style="1401" customWidth="1"/>
    <col min="7426" max="7426" width="33" style="1401" customWidth="1"/>
    <col min="7427" max="7427" width="8.85546875" style="1401" customWidth="1"/>
    <col min="7428" max="7428" width="13.42578125" style="1401" customWidth="1"/>
    <col min="7429" max="7429" width="12" style="1401" customWidth="1"/>
    <col min="7430" max="7430" width="12.7109375" style="1401" customWidth="1"/>
    <col min="7431" max="7680" width="9.140625" style="1401"/>
    <col min="7681" max="7681" width="9.42578125" style="1401" customWidth="1"/>
    <col min="7682" max="7682" width="33" style="1401" customWidth="1"/>
    <col min="7683" max="7683" width="8.85546875" style="1401" customWidth="1"/>
    <col min="7684" max="7684" width="13.42578125" style="1401" customWidth="1"/>
    <col min="7685" max="7685" width="12" style="1401" customWidth="1"/>
    <col min="7686" max="7686" width="12.7109375" style="1401" customWidth="1"/>
    <col min="7687" max="7936" width="9.140625" style="1401"/>
    <col min="7937" max="7937" width="9.42578125" style="1401" customWidth="1"/>
    <col min="7938" max="7938" width="33" style="1401" customWidth="1"/>
    <col min="7939" max="7939" width="8.85546875" style="1401" customWidth="1"/>
    <col min="7940" max="7940" width="13.42578125" style="1401" customWidth="1"/>
    <col min="7941" max="7941" width="12" style="1401" customWidth="1"/>
    <col min="7942" max="7942" width="12.7109375" style="1401" customWidth="1"/>
    <col min="7943" max="8192" width="9.140625" style="1401"/>
    <col min="8193" max="8193" width="9.42578125" style="1401" customWidth="1"/>
    <col min="8194" max="8194" width="33" style="1401" customWidth="1"/>
    <col min="8195" max="8195" width="8.85546875" style="1401" customWidth="1"/>
    <col min="8196" max="8196" width="13.42578125" style="1401" customWidth="1"/>
    <col min="8197" max="8197" width="12" style="1401" customWidth="1"/>
    <col min="8198" max="8198" width="12.7109375" style="1401" customWidth="1"/>
    <col min="8199" max="8448" width="9.140625" style="1401"/>
    <col min="8449" max="8449" width="9.42578125" style="1401" customWidth="1"/>
    <col min="8450" max="8450" width="33" style="1401" customWidth="1"/>
    <col min="8451" max="8451" width="8.85546875" style="1401" customWidth="1"/>
    <col min="8452" max="8452" width="13.42578125" style="1401" customWidth="1"/>
    <col min="8453" max="8453" width="12" style="1401" customWidth="1"/>
    <col min="8454" max="8454" width="12.7109375" style="1401" customWidth="1"/>
    <col min="8455" max="8704" width="9.140625" style="1401"/>
    <col min="8705" max="8705" width="9.42578125" style="1401" customWidth="1"/>
    <col min="8706" max="8706" width="33" style="1401" customWidth="1"/>
    <col min="8707" max="8707" width="8.85546875" style="1401" customWidth="1"/>
    <col min="8708" max="8708" width="13.42578125" style="1401" customWidth="1"/>
    <col min="8709" max="8709" width="12" style="1401" customWidth="1"/>
    <col min="8710" max="8710" width="12.7109375" style="1401" customWidth="1"/>
    <col min="8711" max="8960" width="9.140625" style="1401"/>
    <col min="8961" max="8961" width="9.42578125" style="1401" customWidth="1"/>
    <col min="8962" max="8962" width="33" style="1401" customWidth="1"/>
    <col min="8963" max="8963" width="8.85546875" style="1401" customWidth="1"/>
    <col min="8964" max="8964" width="13.42578125" style="1401" customWidth="1"/>
    <col min="8965" max="8965" width="12" style="1401" customWidth="1"/>
    <col min="8966" max="8966" width="12.7109375" style="1401" customWidth="1"/>
    <col min="8967" max="9216" width="9.140625" style="1401"/>
    <col min="9217" max="9217" width="9.42578125" style="1401" customWidth="1"/>
    <col min="9218" max="9218" width="33" style="1401" customWidth="1"/>
    <col min="9219" max="9219" width="8.85546875" style="1401" customWidth="1"/>
    <col min="9220" max="9220" width="13.42578125" style="1401" customWidth="1"/>
    <col min="9221" max="9221" width="12" style="1401" customWidth="1"/>
    <col min="9222" max="9222" width="12.7109375" style="1401" customWidth="1"/>
    <col min="9223" max="9472" width="9.140625" style="1401"/>
    <col min="9473" max="9473" width="9.42578125" style="1401" customWidth="1"/>
    <col min="9474" max="9474" width="33" style="1401" customWidth="1"/>
    <col min="9475" max="9475" width="8.85546875" style="1401" customWidth="1"/>
    <col min="9476" max="9476" width="13.42578125" style="1401" customWidth="1"/>
    <col min="9477" max="9477" width="12" style="1401" customWidth="1"/>
    <col min="9478" max="9478" width="12.7109375" style="1401" customWidth="1"/>
    <col min="9479" max="9728" width="9.140625" style="1401"/>
    <col min="9729" max="9729" width="9.42578125" style="1401" customWidth="1"/>
    <col min="9730" max="9730" width="33" style="1401" customWidth="1"/>
    <col min="9731" max="9731" width="8.85546875" style="1401" customWidth="1"/>
    <col min="9732" max="9732" width="13.42578125" style="1401" customWidth="1"/>
    <col min="9733" max="9733" width="12" style="1401" customWidth="1"/>
    <col min="9734" max="9734" width="12.7109375" style="1401" customWidth="1"/>
    <col min="9735" max="9984" width="9.140625" style="1401"/>
    <col min="9985" max="9985" width="9.42578125" style="1401" customWidth="1"/>
    <col min="9986" max="9986" width="33" style="1401" customWidth="1"/>
    <col min="9987" max="9987" width="8.85546875" style="1401" customWidth="1"/>
    <col min="9988" max="9988" width="13.42578125" style="1401" customWidth="1"/>
    <col min="9989" max="9989" width="12" style="1401" customWidth="1"/>
    <col min="9990" max="9990" width="12.7109375" style="1401" customWidth="1"/>
    <col min="9991" max="10240" width="9.140625" style="1401"/>
    <col min="10241" max="10241" width="9.42578125" style="1401" customWidth="1"/>
    <col min="10242" max="10242" width="33" style="1401" customWidth="1"/>
    <col min="10243" max="10243" width="8.85546875" style="1401" customWidth="1"/>
    <col min="10244" max="10244" width="13.42578125" style="1401" customWidth="1"/>
    <col min="10245" max="10245" width="12" style="1401" customWidth="1"/>
    <col min="10246" max="10246" width="12.7109375" style="1401" customWidth="1"/>
    <col min="10247" max="10496" width="9.140625" style="1401"/>
    <col min="10497" max="10497" width="9.42578125" style="1401" customWidth="1"/>
    <col min="10498" max="10498" width="33" style="1401" customWidth="1"/>
    <col min="10499" max="10499" width="8.85546875" style="1401" customWidth="1"/>
    <col min="10500" max="10500" width="13.42578125" style="1401" customWidth="1"/>
    <col min="10501" max="10501" width="12" style="1401" customWidth="1"/>
    <col min="10502" max="10502" width="12.7109375" style="1401" customWidth="1"/>
    <col min="10503" max="10752" width="9.140625" style="1401"/>
    <col min="10753" max="10753" width="9.42578125" style="1401" customWidth="1"/>
    <col min="10754" max="10754" width="33" style="1401" customWidth="1"/>
    <col min="10755" max="10755" width="8.85546875" style="1401" customWidth="1"/>
    <col min="10756" max="10756" width="13.42578125" style="1401" customWidth="1"/>
    <col min="10757" max="10757" width="12" style="1401" customWidth="1"/>
    <col min="10758" max="10758" width="12.7109375" style="1401" customWidth="1"/>
    <col min="10759" max="11008" width="9.140625" style="1401"/>
    <col min="11009" max="11009" width="9.42578125" style="1401" customWidth="1"/>
    <col min="11010" max="11010" width="33" style="1401" customWidth="1"/>
    <col min="11011" max="11011" width="8.85546875" style="1401" customWidth="1"/>
    <col min="11012" max="11012" width="13.42578125" style="1401" customWidth="1"/>
    <col min="11013" max="11013" width="12" style="1401" customWidth="1"/>
    <col min="11014" max="11014" width="12.7109375" style="1401" customWidth="1"/>
    <col min="11015" max="11264" width="9.140625" style="1401"/>
    <col min="11265" max="11265" width="9.42578125" style="1401" customWidth="1"/>
    <col min="11266" max="11266" width="33" style="1401" customWidth="1"/>
    <col min="11267" max="11267" width="8.85546875" style="1401" customWidth="1"/>
    <col min="11268" max="11268" width="13.42578125" style="1401" customWidth="1"/>
    <col min="11269" max="11269" width="12" style="1401" customWidth="1"/>
    <col min="11270" max="11270" width="12.7109375" style="1401" customWidth="1"/>
    <col min="11271" max="11520" width="9.140625" style="1401"/>
    <col min="11521" max="11521" width="9.42578125" style="1401" customWidth="1"/>
    <col min="11522" max="11522" width="33" style="1401" customWidth="1"/>
    <col min="11523" max="11523" width="8.85546875" style="1401" customWidth="1"/>
    <col min="11524" max="11524" width="13.42578125" style="1401" customWidth="1"/>
    <col min="11525" max="11525" width="12" style="1401" customWidth="1"/>
    <col min="11526" max="11526" width="12.7109375" style="1401" customWidth="1"/>
    <col min="11527" max="11776" width="9.140625" style="1401"/>
    <col min="11777" max="11777" width="9.42578125" style="1401" customWidth="1"/>
    <col min="11778" max="11778" width="33" style="1401" customWidth="1"/>
    <col min="11779" max="11779" width="8.85546875" style="1401" customWidth="1"/>
    <col min="11780" max="11780" width="13.42578125" style="1401" customWidth="1"/>
    <col min="11781" max="11781" width="12" style="1401" customWidth="1"/>
    <col min="11782" max="11782" width="12.7109375" style="1401" customWidth="1"/>
    <col min="11783" max="12032" width="9.140625" style="1401"/>
    <col min="12033" max="12033" width="9.42578125" style="1401" customWidth="1"/>
    <col min="12034" max="12034" width="33" style="1401" customWidth="1"/>
    <col min="12035" max="12035" width="8.85546875" style="1401" customWidth="1"/>
    <col min="12036" max="12036" width="13.42578125" style="1401" customWidth="1"/>
    <col min="12037" max="12037" width="12" style="1401" customWidth="1"/>
    <col min="12038" max="12038" width="12.7109375" style="1401" customWidth="1"/>
    <col min="12039" max="12288" width="9.140625" style="1401"/>
    <col min="12289" max="12289" width="9.42578125" style="1401" customWidth="1"/>
    <col min="12290" max="12290" width="33" style="1401" customWidth="1"/>
    <col min="12291" max="12291" width="8.85546875" style="1401" customWidth="1"/>
    <col min="12292" max="12292" width="13.42578125" style="1401" customWidth="1"/>
    <col min="12293" max="12293" width="12" style="1401" customWidth="1"/>
    <col min="12294" max="12294" width="12.7109375" style="1401" customWidth="1"/>
    <col min="12295" max="12544" width="9.140625" style="1401"/>
    <col min="12545" max="12545" width="9.42578125" style="1401" customWidth="1"/>
    <col min="12546" max="12546" width="33" style="1401" customWidth="1"/>
    <col min="12547" max="12547" width="8.85546875" style="1401" customWidth="1"/>
    <col min="12548" max="12548" width="13.42578125" style="1401" customWidth="1"/>
    <col min="12549" max="12549" width="12" style="1401" customWidth="1"/>
    <col min="12550" max="12550" width="12.7109375" style="1401" customWidth="1"/>
    <col min="12551" max="12800" width="9.140625" style="1401"/>
    <col min="12801" max="12801" width="9.42578125" style="1401" customWidth="1"/>
    <col min="12802" max="12802" width="33" style="1401" customWidth="1"/>
    <col min="12803" max="12803" width="8.85546875" style="1401" customWidth="1"/>
    <col min="12804" max="12804" width="13.42578125" style="1401" customWidth="1"/>
    <col min="12805" max="12805" width="12" style="1401" customWidth="1"/>
    <col min="12806" max="12806" width="12.7109375" style="1401" customWidth="1"/>
    <col min="12807" max="13056" width="9.140625" style="1401"/>
    <col min="13057" max="13057" width="9.42578125" style="1401" customWidth="1"/>
    <col min="13058" max="13058" width="33" style="1401" customWidth="1"/>
    <col min="13059" max="13059" width="8.85546875" style="1401" customWidth="1"/>
    <col min="13060" max="13060" width="13.42578125" style="1401" customWidth="1"/>
    <col min="13061" max="13061" width="12" style="1401" customWidth="1"/>
    <col min="13062" max="13062" width="12.7109375" style="1401" customWidth="1"/>
    <col min="13063" max="13312" width="9.140625" style="1401"/>
    <col min="13313" max="13313" width="9.42578125" style="1401" customWidth="1"/>
    <col min="13314" max="13314" width="33" style="1401" customWidth="1"/>
    <col min="13315" max="13315" width="8.85546875" style="1401" customWidth="1"/>
    <col min="13316" max="13316" width="13.42578125" style="1401" customWidth="1"/>
    <col min="13317" max="13317" width="12" style="1401" customWidth="1"/>
    <col min="13318" max="13318" width="12.7109375" style="1401" customWidth="1"/>
    <col min="13319" max="13568" width="9.140625" style="1401"/>
    <col min="13569" max="13569" width="9.42578125" style="1401" customWidth="1"/>
    <col min="13570" max="13570" width="33" style="1401" customWidth="1"/>
    <col min="13571" max="13571" width="8.85546875" style="1401" customWidth="1"/>
    <col min="13572" max="13572" width="13.42578125" style="1401" customWidth="1"/>
    <col min="13573" max="13573" width="12" style="1401" customWidth="1"/>
    <col min="13574" max="13574" width="12.7109375" style="1401" customWidth="1"/>
    <col min="13575" max="13824" width="9.140625" style="1401"/>
    <col min="13825" max="13825" width="9.42578125" style="1401" customWidth="1"/>
    <col min="13826" max="13826" width="33" style="1401" customWidth="1"/>
    <col min="13827" max="13827" width="8.85546875" style="1401" customWidth="1"/>
    <col min="13828" max="13828" width="13.42578125" style="1401" customWidth="1"/>
    <col min="13829" max="13829" width="12" style="1401" customWidth="1"/>
    <col min="13830" max="13830" width="12.7109375" style="1401" customWidth="1"/>
    <col min="13831" max="14080" width="9.140625" style="1401"/>
    <col min="14081" max="14081" width="9.42578125" style="1401" customWidth="1"/>
    <col min="14082" max="14082" width="33" style="1401" customWidth="1"/>
    <col min="14083" max="14083" width="8.85546875" style="1401" customWidth="1"/>
    <col min="14084" max="14084" width="13.42578125" style="1401" customWidth="1"/>
    <col min="14085" max="14085" width="12" style="1401" customWidth="1"/>
    <col min="14086" max="14086" width="12.7109375" style="1401" customWidth="1"/>
    <col min="14087" max="14336" width="9.140625" style="1401"/>
    <col min="14337" max="14337" width="9.42578125" style="1401" customWidth="1"/>
    <col min="14338" max="14338" width="33" style="1401" customWidth="1"/>
    <col min="14339" max="14339" width="8.85546875" style="1401" customWidth="1"/>
    <col min="14340" max="14340" width="13.42578125" style="1401" customWidth="1"/>
    <col min="14341" max="14341" width="12" style="1401" customWidth="1"/>
    <col min="14342" max="14342" width="12.7109375" style="1401" customWidth="1"/>
    <col min="14343" max="14592" width="9.140625" style="1401"/>
    <col min="14593" max="14593" width="9.42578125" style="1401" customWidth="1"/>
    <col min="14594" max="14594" width="33" style="1401" customWidth="1"/>
    <col min="14595" max="14595" width="8.85546875" style="1401" customWidth="1"/>
    <col min="14596" max="14596" width="13.42578125" style="1401" customWidth="1"/>
    <col min="14597" max="14597" width="12" style="1401" customWidth="1"/>
    <col min="14598" max="14598" width="12.7109375" style="1401" customWidth="1"/>
    <col min="14599" max="14848" width="9.140625" style="1401"/>
    <col min="14849" max="14849" width="9.42578125" style="1401" customWidth="1"/>
    <col min="14850" max="14850" width="33" style="1401" customWidth="1"/>
    <col min="14851" max="14851" width="8.85546875" style="1401" customWidth="1"/>
    <col min="14852" max="14852" width="13.42578125" style="1401" customWidth="1"/>
    <col min="14853" max="14853" width="12" style="1401" customWidth="1"/>
    <col min="14854" max="14854" width="12.7109375" style="1401" customWidth="1"/>
    <col min="14855" max="15104" width="9.140625" style="1401"/>
    <col min="15105" max="15105" width="9.42578125" style="1401" customWidth="1"/>
    <col min="15106" max="15106" width="33" style="1401" customWidth="1"/>
    <col min="15107" max="15107" width="8.85546875" style="1401" customWidth="1"/>
    <col min="15108" max="15108" width="13.42578125" style="1401" customWidth="1"/>
    <col min="15109" max="15109" width="12" style="1401" customWidth="1"/>
    <col min="15110" max="15110" width="12.7109375" style="1401" customWidth="1"/>
    <col min="15111" max="15360" width="9.140625" style="1401"/>
    <col min="15361" max="15361" width="9.42578125" style="1401" customWidth="1"/>
    <col min="15362" max="15362" width="33" style="1401" customWidth="1"/>
    <col min="15363" max="15363" width="8.85546875" style="1401" customWidth="1"/>
    <col min="15364" max="15364" width="13.42578125" style="1401" customWidth="1"/>
    <col min="15365" max="15365" width="12" style="1401" customWidth="1"/>
    <col min="15366" max="15366" width="12.7109375" style="1401" customWidth="1"/>
    <col min="15367" max="15616" width="9.140625" style="1401"/>
    <col min="15617" max="15617" width="9.42578125" style="1401" customWidth="1"/>
    <col min="15618" max="15618" width="33" style="1401" customWidth="1"/>
    <col min="15619" max="15619" width="8.85546875" style="1401" customWidth="1"/>
    <col min="15620" max="15620" width="13.42578125" style="1401" customWidth="1"/>
    <col min="15621" max="15621" width="12" style="1401" customWidth="1"/>
    <col min="15622" max="15622" width="12.7109375" style="1401" customWidth="1"/>
    <col min="15623" max="15872" width="9.140625" style="1401"/>
    <col min="15873" max="15873" width="9.42578125" style="1401" customWidth="1"/>
    <col min="15874" max="15874" width="33" style="1401" customWidth="1"/>
    <col min="15875" max="15875" width="8.85546875" style="1401" customWidth="1"/>
    <col min="15876" max="15876" width="13.42578125" style="1401" customWidth="1"/>
    <col min="15877" max="15877" width="12" style="1401" customWidth="1"/>
    <col min="15878" max="15878" width="12.7109375" style="1401" customWidth="1"/>
    <col min="15879" max="16128" width="9.140625" style="1401"/>
    <col min="16129" max="16129" width="9.42578125" style="1401" customWidth="1"/>
    <col min="16130" max="16130" width="33" style="1401" customWidth="1"/>
    <col min="16131" max="16131" width="8.85546875" style="1401" customWidth="1"/>
    <col min="16132" max="16132" width="13.42578125" style="1401" customWidth="1"/>
    <col min="16133" max="16133" width="12" style="1401" customWidth="1"/>
    <col min="16134" max="16134" width="12.7109375" style="1401" customWidth="1"/>
    <col min="16135" max="16384" width="9.140625" style="1401"/>
  </cols>
  <sheetData>
    <row r="1" spans="1:11" s="531" customFormat="1" ht="15.75" customHeight="1" x14ac:dyDescent="0.25">
      <c r="A1" s="812" t="s">
        <v>1486</v>
      </c>
      <c r="B1" s="408"/>
      <c r="C1" s="409"/>
      <c r="D1" s="410"/>
      <c r="E1" s="411"/>
      <c r="F1" s="412"/>
    </row>
    <row r="2" spans="1:11" s="531" customFormat="1" ht="15.75" customHeight="1" x14ac:dyDescent="0.25">
      <c r="A2" s="812" t="s">
        <v>428</v>
      </c>
      <c r="B2" s="415"/>
      <c r="C2" s="416"/>
      <c r="D2" s="410"/>
      <c r="E2" s="411"/>
      <c r="F2" s="412"/>
    </row>
    <row r="3" spans="1:11" s="531" customFormat="1" ht="15.75" customHeight="1" x14ac:dyDescent="0.25">
      <c r="A3" s="488" t="s">
        <v>1677</v>
      </c>
      <c r="B3" s="415"/>
      <c r="C3" s="416"/>
      <c r="D3" s="410"/>
      <c r="E3" s="411"/>
      <c r="F3" s="412"/>
    </row>
    <row r="4" spans="1:11" s="531" customFormat="1" ht="15.75" customHeight="1" x14ac:dyDescent="0.25">
      <c r="A4" s="414"/>
      <c r="B4" s="415"/>
      <c r="C4" s="416"/>
      <c r="D4" s="410"/>
      <c r="E4" s="411"/>
      <c r="F4" s="412"/>
      <c r="G4" s="413"/>
    </row>
    <row r="5" spans="1:11" s="422" customFormat="1" ht="15" x14ac:dyDescent="0.25">
      <c r="A5" s="1090"/>
      <c r="B5" s="767" t="s">
        <v>0</v>
      </c>
      <c r="C5" s="769" t="s">
        <v>174</v>
      </c>
      <c r="D5" s="771"/>
      <c r="E5" s="768"/>
      <c r="F5" s="770"/>
      <c r="G5" s="771" t="s">
        <v>175</v>
      </c>
      <c r="K5" s="419"/>
    </row>
    <row r="6" spans="1:11" s="422" customFormat="1" ht="15" x14ac:dyDescent="0.25">
      <c r="A6" s="1090"/>
      <c r="B6" s="772"/>
      <c r="C6" s="773"/>
      <c r="D6" s="1081"/>
      <c r="E6" s="768"/>
      <c r="F6" s="770"/>
      <c r="G6" s="775"/>
      <c r="K6" s="419"/>
    </row>
    <row r="7" spans="1:11" s="422" customFormat="1" ht="15" x14ac:dyDescent="0.25">
      <c r="A7" s="1090"/>
      <c r="B7" s="776" t="s">
        <v>176</v>
      </c>
      <c r="C7" s="777" t="s">
        <v>7</v>
      </c>
      <c r="D7" s="1081"/>
      <c r="E7" s="768"/>
      <c r="F7" s="770"/>
      <c r="G7" s="770">
        <f>G33</f>
        <v>16000</v>
      </c>
      <c r="K7" s="419"/>
    </row>
    <row r="8" spans="1:11" s="422" customFormat="1" ht="15" x14ac:dyDescent="0.25">
      <c r="A8" s="1090"/>
      <c r="B8" s="776" t="s">
        <v>39</v>
      </c>
      <c r="C8" s="777" t="s">
        <v>40</v>
      </c>
      <c r="D8" s="1081"/>
      <c r="E8" s="768"/>
      <c r="F8" s="770"/>
      <c r="G8" s="770">
        <f>G45</f>
        <v>0</v>
      </c>
      <c r="K8" s="419"/>
    </row>
    <row r="9" spans="1:11" s="422" customFormat="1" ht="15" x14ac:dyDescent="0.25">
      <c r="A9" s="1090"/>
      <c r="B9" s="776" t="s">
        <v>100</v>
      </c>
      <c r="C9" s="777" t="s">
        <v>276</v>
      </c>
      <c r="D9" s="1081"/>
      <c r="E9" s="768"/>
      <c r="F9" s="770"/>
      <c r="G9" s="775">
        <f>G57</f>
        <v>0</v>
      </c>
      <c r="K9" s="419"/>
    </row>
    <row r="10" spans="1:11" s="422" customFormat="1" ht="15" x14ac:dyDescent="0.25">
      <c r="A10" s="1090"/>
      <c r="B10" s="776" t="s">
        <v>1168</v>
      </c>
      <c r="C10" s="777" t="s">
        <v>265</v>
      </c>
      <c r="D10" s="1081"/>
      <c r="E10" s="768"/>
      <c r="F10" s="770"/>
      <c r="G10" s="775">
        <f>G86</f>
        <v>0</v>
      </c>
      <c r="K10" s="419"/>
    </row>
    <row r="11" spans="1:11" s="422" customFormat="1" ht="15.75" thickBot="1" x14ac:dyDescent="0.3">
      <c r="A11" s="1092"/>
      <c r="B11" s="783">
        <v>7</v>
      </c>
      <c r="C11" s="1118" t="s">
        <v>168</v>
      </c>
      <c r="D11" s="1082"/>
      <c r="E11" s="784"/>
      <c r="F11" s="785"/>
      <c r="G11" s="785">
        <f>G93</f>
        <v>2160</v>
      </c>
      <c r="H11" s="419"/>
      <c r="K11" s="419"/>
    </row>
    <row r="12" spans="1:11" s="422" customFormat="1" ht="15" x14ac:dyDescent="0.25">
      <c r="A12" s="1091"/>
      <c r="B12" s="778" t="s">
        <v>178</v>
      </c>
      <c r="C12" s="779"/>
      <c r="D12" s="1081"/>
      <c r="E12" s="774"/>
      <c r="F12" s="770"/>
      <c r="G12" s="780">
        <f>SUM(G7:G11)</f>
        <v>18160</v>
      </c>
      <c r="K12" s="419"/>
    </row>
    <row r="13" spans="1:11" s="422" customFormat="1" ht="15.75" thickBot="1" x14ac:dyDescent="0.3">
      <c r="A13" s="1092"/>
      <c r="B13" s="787" t="s">
        <v>179</v>
      </c>
      <c r="C13" s="788"/>
      <c r="D13" s="1083"/>
      <c r="E13" s="789"/>
      <c r="F13" s="790"/>
      <c r="G13" s="790">
        <f>ROUND(G12*0.22,2)</f>
        <v>3995.2</v>
      </c>
      <c r="K13" s="419"/>
    </row>
    <row r="14" spans="1:11" s="422" customFormat="1" ht="15" x14ac:dyDescent="0.25">
      <c r="A14" s="1090"/>
      <c r="B14" s="781" t="s">
        <v>180</v>
      </c>
      <c r="C14" s="762"/>
      <c r="D14" s="1084"/>
      <c r="E14" s="761"/>
      <c r="F14" s="763"/>
      <c r="G14" s="763">
        <f>+G13+G12</f>
        <v>22155.200000000001</v>
      </c>
      <c r="K14" s="419"/>
    </row>
    <row r="15" spans="1:11" s="531" customFormat="1" ht="15.75" customHeight="1" x14ac:dyDescent="0.25">
      <c r="A15" s="414"/>
      <c r="B15" s="415"/>
      <c r="C15" s="416"/>
      <c r="D15" s="410"/>
      <c r="E15" s="411"/>
      <c r="F15" s="412"/>
      <c r="G15" s="413"/>
    </row>
    <row r="16" spans="1:11" s="531" customFormat="1" ht="15.75" customHeight="1" x14ac:dyDescent="0.25">
      <c r="A16" s="414"/>
      <c r="B16" s="415"/>
      <c r="C16" s="416"/>
      <c r="D16" s="410"/>
      <c r="E16" s="411"/>
      <c r="F16" s="412"/>
      <c r="G16" s="413"/>
    </row>
    <row r="17" spans="1:7" s="531" customFormat="1" ht="15.75" x14ac:dyDescent="0.25">
      <c r="A17" s="488" t="s">
        <v>1678</v>
      </c>
      <c r="B17" s="415"/>
      <c r="C17" s="416"/>
      <c r="D17" s="410"/>
      <c r="E17" s="411"/>
      <c r="F17" s="412"/>
      <c r="G17" s="413"/>
    </row>
    <row r="18" spans="1:7" x14ac:dyDescent="0.2">
      <c r="A18" s="1405" t="s">
        <v>0</v>
      </c>
      <c r="B18" s="533" t="s">
        <v>1</v>
      </c>
      <c r="C18" s="534" t="s">
        <v>2</v>
      </c>
      <c r="D18" s="535" t="s">
        <v>3</v>
      </c>
      <c r="E18" s="536" t="s">
        <v>4</v>
      </c>
      <c r="F18" s="536" t="s">
        <v>5</v>
      </c>
      <c r="G18" s="537" t="s">
        <v>6</v>
      </c>
    </row>
    <row r="19" spans="1:7" x14ac:dyDescent="0.2">
      <c r="A19" s="1420"/>
      <c r="B19" s="1421" t="s">
        <v>573</v>
      </c>
      <c r="C19" s="1422" t="s">
        <v>7</v>
      </c>
      <c r="D19" s="1423"/>
      <c r="E19" s="1424"/>
      <c r="F19" s="1425"/>
      <c r="G19" s="1426"/>
    </row>
    <row r="20" spans="1:7" x14ac:dyDescent="0.2">
      <c r="A20" s="1434"/>
      <c r="B20" s="1435" t="s">
        <v>582</v>
      </c>
      <c r="C20" s="1436" t="s">
        <v>1403</v>
      </c>
      <c r="D20" s="1437"/>
      <c r="E20" s="1438"/>
      <c r="F20" s="1448"/>
      <c r="G20" s="1449"/>
    </row>
    <row r="21" spans="1:7" ht="25.5" x14ac:dyDescent="0.2">
      <c r="A21" s="1410">
        <v>1</v>
      </c>
      <c r="B21" s="1411" t="s">
        <v>1404</v>
      </c>
      <c r="C21" s="1412" t="s">
        <v>1405</v>
      </c>
      <c r="D21" s="1408" t="s">
        <v>15</v>
      </c>
      <c r="E21" s="1413">
        <v>8</v>
      </c>
      <c r="F21" s="2059"/>
      <c r="G21" s="1042">
        <f>ROUND(E21*F21,2)</f>
        <v>0</v>
      </c>
    </row>
    <row r="22" spans="1:7" ht="25.5" x14ac:dyDescent="0.2">
      <c r="A22" s="1410">
        <v>2</v>
      </c>
      <c r="B22" s="1411" t="s">
        <v>1406</v>
      </c>
      <c r="C22" s="1412" t="s">
        <v>1407</v>
      </c>
      <c r="D22" s="1408" t="s">
        <v>15</v>
      </c>
      <c r="E22" s="1413">
        <v>1</v>
      </c>
      <c r="F22" s="2059"/>
      <c r="G22" s="1042">
        <f t="shared" ref="G22:G32" si="0">ROUND(E22*F22,2)</f>
        <v>0</v>
      </c>
    </row>
    <row r="23" spans="1:7" x14ac:dyDescent="0.2">
      <c r="A23" s="1434"/>
      <c r="B23" s="1435" t="s">
        <v>584</v>
      </c>
      <c r="C23" s="1436" t="s">
        <v>19</v>
      </c>
      <c r="D23" s="1437"/>
      <c r="E23" s="1438"/>
      <c r="F23" s="2060"/>
      <c r="G23" s="1440"/>
    </row>
    <row r="24" spans="1:7" x14ac:dyDescent="0.2">
      <c r="A24" s="1434"/>
      <c r="B24" s="1435" t="s">
        <v>1408</v>
      </c>
      <c r="C24" s="1436" t="s">
        <v>1674</v>
      </c>
      <c r="D24" s="1437"/>
      <c r="E24" s="1438"/>
      <c r="F24" s="2060"/>
      <c r="G24" s="1440"/>
    </row>
    <row r="25" spans="1:7" ht="25.5" x14ac:dyDescent="0.2">
      <c r="A25" s="1410">
        <v>3</v>
      </c>
      <c r="B25" s="1411" t="s">
        <v>1409</v>
      </c>
      <c r="C25" s="1412" t="s">
        <v>1410</v>
      </c>
      <c r="D25" s="1408" t="s">
        <v>239</v>
      </c>
      <c r="E25" s="1413">
        <v>1596</v>
      </c>
      <c r="F25" s="2059"/>
      <c r="G25" s="1042">
        <f t="shared" si="0"/>
        <v>0</v>
      </c>
    </row>
    <row r="26" spans="1:7" ht="25.5" x14ac:dyDescent="0.2">
      <c r="A26" s="1410">
        <v>4</v>
      </c>
      <c r="B26" s="1411" t="s">
        <v>899</v>
      </c>
      <c r="C26" s="1412" t="s">
        <v>1411</v>
      </c>
      <c r="D26" s="1408" t="s">
        <v>15</v>
      </c>
      <c r="E26" s="1413">
        <v>80</v>
      </c>
      <c r="F26" s="2059"/>
      <c r="G26" s="1042">
        <f t="shared" si="0"/>
        <v>0</v>
      </c>
    </row>
    <row r="27" spans="1:7" x14ac:dyDescent="0.2">
      <c r="A27" s="1441"/>
      <c r="B27" s="1435" t="s">
        <v>1412</v>
      </c>
      <c r="C27" s="1436" t="s">
        <v>1413</v>
      </c>
      <c r="D27" s="1437"/>
      <c r="E27" s="1438"/>
      <c r="F27" s="2060"/>
      <c r="G27" s="1440"/>
    </row>
    <row r="28" spans="1:7" x14ac:dyDescent="0.2">
      <c r="A28" s="1434"/>
      <c r="B28" s="1435" t="s">
        <v>1414</v>
      </c>
      <c r="C28" s="1436" t="s">
        <v>1023</v>
      </c>
      <c r="D28" s="1437"/>
      <c r="E28" s="1438"/>
      <c r="F28" s="2060"/>
      <c r="G28" s="1440"/>
    </row>
    <row r="29" spans="1:7" ht="25.5" x14ac:dyDescent="0.2">
      <c r="A29" s="1410">
        <v>5</v>
      </c>
      <c r="B29" s="1414" t="s">
        <v>1024</v>
      </c>
      <c r="C29" s="1415" t="s">
        <v>1415</v>
      </c>
      <c r="D29" s="1408" t="s">
        <v>435</v>
      </c>
      <c r="E29" s="1413">
        <v>1</v>
      </c>
      <c r="F29" s="2061">
        <v>16000</v>
      </c>
      <c r="G29" s="1042">
        <f t="shared" si="0"/>
        <v>16000</v>
      </c>
    </row>
    <row r="30" spans="1:7" x14ac:dyDescent="0.2">
      <c r="A30" s="1441"/>
      <c r="B30" s="1435" t="s">
        <v>1416</v>
      </c>
      <c r="C30" s="1436" t="s">
        <v>1417</v>
      </c>
      <c r="D30" s="1437"/>
      <c r="E30" s="1438"/>
      <c r="F30" s="2060"/>
      <c r="G30" s="1440"/>
    </row>
    <row r="31" spans="1:7" ht="25.5" x14ac:dyDescent="0.2">
      <c r="A31" s="1410">
        <v>6</v>
      </c>
      <c r="B31" s="1411" t="s">
        <v>913</v>
      </c>
      <c r="C31" s="1412" t="s">
        <v>1418</v>
      </c>
      <c r="D31" s="1408" t="s">
        <v>15</v>
      </c>
      <c r="E31" s="1413">
        <v>1</v>
      </c>
      <c r="F31" s="2059"/>
      <c r="G31" s="1042">
        <f t="shared" si="0"/>
        <v>0</v>
      </c>
    </row>
    <row r="32" spans="1:7" ht="25.5" x14ac:dyDescent="0.2">
      <c r="A32" s="1410">
        <v>7</v>
      </c>
      <c r="B32" s="1411" t="s">
        <v>1035</v>
      </c>
      <c r="C32" s="1412" t="s">
        <v>1419</v>
      </c>
      <c r="D32" s="1408" t="s">
        <v>15</v>
      </c>
      <c r="E32" s="1413">
        <v>1</v>
      </c>
      <c r="F32" s="2059"/>
      <c r="G32" s="1042">
        <f t="shared" si="0"/>
        <v>0</v>
      </c>
    </row>
    <row r="33" spans="1:7" x14ac:dyDescent="0.2">
      <c r="A33" s="1427"/>
      <c r="B33" s="1421" t="s">
        <v>573</v>
      </c>
      <c r="C33" s="1422" t="s">
        <v>1636</v>
      </c>
      <c r="D33" s="1423"/>
      <c r="E33" s="1428"/>
      <c r="F33" s="1429"/>
      <c r="G33" s="1450">
        <f>SUM(G21:G32)</f>
        <v>16000</v>
      </c>
    </row>
    <row r="34" spans="1:7" x14ac:dyDescent="0.2">
      <c r="A34" s="1410"/>
      <c r="B34" s="1412"/>
      <c r="C34" s="1408"/>
      <c r="D34" s="1408"/>
      <c r="E34" s="1409"/>
      <c r="F34" s="1051"/>
      <c r="G34" s="1042"/>
    </row>
    <row r="35" spans="1:7" x14ac:dyDescent="0.2">
      <c r="A35" s="1427"/>
      <c r="B35" s="1421" t="s">
        <v>575</v>
      </c>
      <c r="C35" s="1422" t="s">
        <v>40</v>
      </c>
      <c r="D35" s="1423"/>
      <c r="E35" s="1424"/>
      <c r="F35" s="1429"/>
      <c r="G35" s="1430"/>
    </row>
    <row r="36" spans="1:7" x14ac:dyDescent="0.2">
      <c r="A36" s="1441"/>
      <c r="B36" s="1435" t="s">
        <v>606</v>
      </c>
      <c r="C36" s="1436" t="s">
        <v>42</v>
      </c>
      <c r="D36" s="1437"/>
      <c r="E36" s="1438"/>
      <c r="F36" s="1439"/>
      <c r="G36" s="1440"/>
    </row>
    <row r="37" spans="1:7" ht="38.25" x14ac:dyDescent="0.2">
      <c r="A37" s="1410">
        <v>1</v>
      </c>
      <c r="B37" s="1411" t="s">
        <v>1420</v>
      </c>
      <c r="C37" s="1412" t="s">
        <v>1421</v>
      </c>
      <c r="D37" s="1408" t="s">
        <v>243</v>
      </c>
      <c r="E37" s="1413">
        <v>1761</v>
      </c>
      <c r="F37" s="2059"/>
      <c r="G37" s="1042">
        <f t="shared" ref="G37" si="1">ROUND(E37*F37,2)</f>
        <v>0</v>
      </c>
    </row>
    <row r="38" spans="1:7" ht="38.25" x14ac:dyDescent="0.2">
      <c r="A38" s="1406">
        <v>2</v>
      </c>
      <c r="B38" s="1411" t="s">
        <v>1422</v>
      </c>
      <c r="C38" s="1412" t="s">
        <v>1423</v>
      </c>
      <c r="D38" s="1408" t="s">
        <v>243</v>
      </c>
      <c r="E38" s="1413">
        <v>755</v>
      </c>
      <c r="F38" s="2059"/>
      <c r="G38" s="1042">
        <f t="shared" ref="G38:G44" si="2">ROUND(E38*F38,2)</f>
        <v>0</v>
      </c>
    </row>
    <row r="39" spans="1:7" x14ac:dyDescent="0.2">
      <c r="A39" s="1441"/>
      <c r="B39" s="1447" t="s">
        <v>1424</v>
      </c>
      <c r="C39" s="1436" t="s">
        <v>1675</v>
      </c>
      <c r="D39" s="1437"/>
      <c r="E39" s="1438"/>
      <c r="F39" s="2060"/>
      <c r="G39" s="1440"/>
    </row>
    <row r="40" spans="1:7" ht="38.25" x14ac:dyDescent="0.2">
      <c r="A40" s="1406">
        <v>3</v>
      </c>
      <c r="B40" s="1411" t="s">
        <v>1425</v>
      </c>
      <c r="C40" s="1412" t="s">
        <v>1426</v>
      </c>
      <c r="D40" s="1408" t="s">
        <v>243</v>
      </c>
      <c r="E40" s="1413">
        <v>258</v>
      </c>
      <c r="F40" s="2059"/>
      <c r="G40" s="1042">
        <f t="shared" si="2"/>
        <v>0</v>
      </c>
    </row>
    <row r="41" spans="1:7" x14ac:dyDescent="0.2">
      <c r="A41" s="1441"/>
      <c r="B41" s="1435" t="s">
        <v>611</v>
      </c>
      <c r="C41" s="1436" t="s">
        <v>63</v>
      </c>
      <c r="D41" s="1437"/>
      <c r="E41" s="1438"/>
      <c r="F41" s="2060"/>
      <c r="G41" s="1440"/>
    </row>
    <row r="42" spans="1:7" ht="25.5" x14ac:dyDescent="0.2">
      <c r="A42" s="1410">
        <v>4</v>
      </c>
      <c r="B42" s="1411" t="s">
        <v>1427</v>
      </c>
      <c r="C42" s="1412" t="s">
        <v>1428</v>
      </c>
      <c r="D42" s="1408" t="s">
        <v>239</v>
      </c>
      <c r="E42" s="1413">
        <v>136</v>
      </c>
      <c r="F42" s="2059"/>
      <c r="G42" s="1042">
        <f t="shared" si="2"/>
        <v>0</v>
      </c>
    </row>
    <row r="43" spans="1:7" ht="38.25" x14ac:dyDescent="0.2">
      <c r="A43" s="1410">
        <v>5</v>
      </c>
      <c r="B43" s="1411" t="s">
        <v>1429</v>
      </c>
      <c r="C43" s="1412" t="s">
        <v>1430</v>
      </c>
      <c r="D43" s="1408" t="s">
        <v>239</v>
      </c>
      <c r="E43" s="1413">
        <v>44</v>
      </c>
      <c r="F43" s="2059"/>
      <c r="G43" s="1042">
        <f t="shared" si="2"/>
        <v>0</v>
      </c>
    </row>
    <row r="44" spans="1:7" ht="38.25" x14ac:dyDescent="0.2">
      <c r="A44" s="1410">
        <v>6</v>
      </c>
      <c r="B44" s="1411" t="s">
        <v>1431</v>
      </c>
      <c r="C44" s="1412" t="s">
        <v>1432</v>
      </c>
      <c r="D44" s="1408" t="s">
        <v>239</v>
      </c>
      <c r="E44" s="1413">
        <v>450</v>
      </c>
      <c r="F44" s="2059"/>
      <c r="G44" s="1042">
        <f t="shared" si="2"/>
        <v>0</v>
      </c>
    </row>
    <row r="45" spans="1:7" x14ac:dyDescent="0.2">
      <c r="A45" s="1427"/>
      <c r="B45" s="1421" t="s">
        <v>575</v>
      </c>
      <c r="C45" s="1422" t="s">
        <v>1637</v>
      </c>
      <c r="D45" s="1431"/>
      <c r="E45" s="1432"/>
      <c r="F45" s="1429"/>
      <c r="G45" s="1450">
        <f>SUM(G37:G44)</f>
        <v>0</v>
      </c>
    </row>
    <row r="46" spans="1:7" x14ac:dyDescent="0.2">
      <c r="A46" s="1410"/>
      <c r="B46" s="1407"/>
      <c r="C46" s="1416"/>
      <c r="D46" s="1416"/>
      <c r="E46" s="1417"/>
      <c r="F46" s="1051"/>
      <c r="G46" s="1042"/>
    </row>
    <row r="47" spans="1:7" x14ac:dyDescent="0.2">
      <c r="A47" s="1427"/>
      <c r="B47" s="1421" t="s">
        <v>473</v>
      </c>
      <c r="C47" s="1422" t="s">
        <v>276</v>
      </c>
      <c r="D47" s="1431"/>
      <c r="E47" s="1432"/>
      <c r="F47" s="1429"/>
      <c r="G47" s="1430"/>
    </row>
    <row r="48" spans="1:7" x14ac:dyDescent="0.2">
      <c r="A48" s="1441"/>
      <c r="B48" s="1435" t="s">
        <v>669</v>
      </c>
      <c r="C48" s="1436" t="s">
        <v>103</v>
      </c>
      <c r="D48" s="1437"/>
      <c r="E48" s="1438"/>
      <c r="F48" s="1439"/>
      <c r="G48" s="1440"/>
    </row>
    <row r="49" spans="1:7" ht="51" x14ac:dyDescent="0.2">
      <c r="A49" s="1406">
        <v>1</v>
      </c>
      <c r="B49" s="1414" t="s">
        <v>1433</v>
      </c>
      <c r="C49" s="1415" t="s">
        <v>1434</v>
      </c>
      <c r="D49" s="1408" t="s">
        <v>231</v>
      </c>
      <c r="E49" s="1413">
        <v>125</v>
      </c>
      <c r="F49" s="2059"/>
      <c r="G49" s="1042">
        <f t="shared" ref="G49" si="3">ROUND(E49*F49,2)</f>
        <v>0</v>
      </c>
    </row>
    <row r="50" spans="1:7" x14ac:dyDescent="0.2">
      <c r="A50" s="1441"/>
      <c r="B50" s="1435" t="s">
        <v>671</v>
      </c>
      <c r="C50" s="1436" t="s">
        <v>218</v>
      </c>
      <c r="D50" s="1444"/>
      <c r="E50" s="1438"/>
      <c r="F50" s="2060"/>
      <c r="G50" s="1440"/>
    </row>
    <row r="51" spans="1:7" ht="38.25" x14ac:dyDescent="0.2">
      <c r="A51" s="1410">
        <v>2</v>
      </c>
      <c r="B51" s="1411" t="s">
        <v>1435</v>
      </c>
      <c r="C51" s="1412" t="s">
        <v>1436</v>
      </c>
      <c r="D51" s="1408" t="s">
        <v>231</v>
      </c>
      <c r="E51" s="1413">
        <v>125</v>
      </c>
      <c r="F51" s="2059"/>
      <c r="G51" s="1042">
        <f t="shared" ref="G51:G56" si="4">ROUND(E51*F51,2)</f>
        <v>0</v>
      </c>
    </row>
    <row r="52" spans="1:7" ht="25.5" x14ac:dyDescent="0.2">
      <c r="A52" s="1410">
        <v>3</v>
      </c>
      <c r="B52" s="1411" t="s">
        <v>1437</v>
      </c>
      <c r="C52" s="1412" t="s">
        <v>1438</v>
      </c>
      <c r="D52" s="1408" t="s">
        <v>15</v>
      </c>
      <c r="E52" s="1413">
        <v>6</v>
      </c>
      <c r="F52" s="2059"/>
      <c r="G52" s="1042">
        <f t="shared" si="4"/>
        <v>0</v>
      </c>
    </row>
    <row r="53" spans="1:7" ht="25.5" x14ac:dyDescent="0.2">
      <c r="A53" s="1410">
        <v>4</v>
      </c>
      <c r="B53" s="1411" t="s">
        <v>1439</v>
      </c>
      <c r="C53" s="1412" t="s">
        <v>1440</v>
      </c>
      <c r="D53" s="1408" t="s">
        <v>239</v>
      </c>
      <c r="E53" s="1413">
        <v>420</v>
      </c>
      <c r="F53" s="2059"/>
      <c r="G53" s="1042">
        <f t="shared" si="4"/>
        <v>0</v>
      </c>
    </row>
    <row r="54" spans="1:7" x14ac:dyDescent="0.2">
      <c r="A54" s="1441"/>
      <c r="B54" s="1435" t="s">
        <v>962</v>
      </c>
      <c r="C54" s="1436" t="s">
        <v>112</v>
      </c>
      <c r="D54" s="1437"/>
      <c r="E54" s="1438"/>
      <c r="F54" s="2060"/>
      <c r="G54" s="1440"/>
    </row>
    <row r="55" spans="1:7" ht="25.5" x14ac:dyDescent="0.2">
      <c r="A55" s="1410">
        <v>5</v>
      </c>
      <c r="B55" s="1411" t="s">
        <v>964</v>
      </c>
      <c r="C55" s="1412" t="s">
        <v>1441</v>
      </c>
      <c r="D55" s="1408" t="s">
        <v>15</v>
      </c>
      <c r="E55" s="1413">
        <v>1</v>
      </c>
      <c r="F55" s="2059"/>
      <c r="G55" s="1042">
        <f t="shared" si="4"/>
        <v>0</v>
      </c>
    </row>
    <row r="56" spans="1:7" ht="25.5" x14ac:dyDescent="0.2">
      <c r="A56" s="1410">
        <v>6</v>
      </c>
      <c r="B56" s="1411" t="s">
        <v>1442</v>
      </c>
      <c r="C56" s="1412" t="s">
        <v>1443</v>
      </c>
      <c r="D56" s="1408" t="s">
        <v>15</v>
      </c>
      <c r="E56" s="1413">
        <v>1</v>
      </c>
      <c r="F56" s="2059"/>
      <c r="G56" s="1042">
        <f t="shared" si="4"/>
        <v>0</v>
      </c>
    </row>
    <row r="57" spans="1:7" x14ac:dyDescent="0.2">
      <c r="A57" s="1427"/>
      <c r="B57" s="1421" t="s">
        <v>473</v>
      </c>
      <c r="C57" s="1422" t="s">
        <v>1676</v>
      </c>
      <c r="D57" s="1423"/>
      <c r="E57" s="1424"/>
      <c r="F57" s="1429"/>
      <c r="G57" s="1450">
        <f>SUM(G49:G56)</f>
        <v>0</v>
      </c>
    </row>
    <row r="58" spans="1:7" x14ac:dyDescent="0.2">
      <c r="A58" s="1410"/>
      <c r="B58" s="1412"/>
      <c r="C58" s="1408"/>
      <c r="D58" s="1408"/>
      <c r="E58" s="1409"/>
      <c r="F58" s="1051"/>
      <c r="G58" s="1042"/>
    </row>
    <row r="59" spans="1:7" x14ac:dyDescent="0.2">
      <c r="A59" s="1427"/>
      <c r="B59" s="1421" t="s">
        <v>1363</v>
      </c>
      <c r="C59" s="1422" t="s">
        <v>265</v>
      </c>
      <c r="D59" s="1423"/>
      <c r="E59" s="1424"/>
      <c r="F59" s="1429"/>
      <c r="G59" s="1430"/>
    </row>
    <row r="60" spans="1:7" x14ac:dyDescent="0.2">
      <c r="A60" s="1434"/>
      <c r="B60" s="1435" t="s">
        <v>1364</v>
      </c>
      <c r="C60" s="1436" t="s">
        <v>353</v>
      </c>
      <c r="D60" s="1437"/>
      <c r="E60" s="1438"/>
      <c r="F60" s="1439"/>
      <c r="G60" s="1440"/>
    </row>
    <row r="61" spans="1:7" ht="25.5" x14ac:dyDescent="0.2">
      <c r="A61" s="1410">
        <v>1</v>
      </c>
      <c r="B61" s="1411" t="s">
        <v>1064</v>
      </c>
      <c r="C61" s="1412" t="s">
        <v>1444</v>
      </c>
      <c r="D61" s="1408" t="s">
        <v>239</v>
      </c>
      <c r="E61" s="1418">
        <v>255</v>
      </c>
      <c r="F61" s="2059"/>
      <c r="G61" s="1042">
        <f t="shared" ref="G61" si="5">ROUND(E61*F61,2)</f>
        <v>0</v>
      </c>
    </row>
    <row r="62" spans="1:7" ht="25.5" x14ac:dyDescent="0.2">
      <c r="A62" s="1410">
        <v>2</v>
      </c>
      <c r="B62" s="1411" t="s">
        <v>1445</v>
      </c>
      <c r="C62" s="1412" t="s">
        <v>1446</v>
      </c>
      <c r="D62" s="1408" t="s">
        <v>239</v>
      </c>
      <c r="E62" s="1418">
        <v>423.5</v>
      </c>
      <c r="F62" s="2059"/>
      <c r="G62" s="1042">
        <f t="shared" ref="G62:G85" si="6">ROUND(E62*F62,2)</f>
        <v>0</v>
      </c>
    </row>
    <row r="63" spans="1:7" ht="25.5" x14ac:dyDescent="0.2">
      <c r="A63" s="1410">
        <v>3</v>
      </c>
      <c r="B63" s="1411" t="s">
        <v>1447</v>
      </c>
      <c r="C63" s="1412" t="s">
        <v>1448</v>
      </c>
      <c r="D63" s="1408" t="s">
        <v>239</v>
      </c>
      <c r="E63" s="1413">
        <v>24</v>
      </c>
      <c r="F63" s="2059"/>
      <c r="G63" s="1042">
        <f t="shared" si="6"/>
        <v>0</v>
      </c>
    </row>
    <row r="64" spans="1:7" x14ac:dyDescent="0.2">
      <c r="A64" s="1441"/>
      <c r="B64" s="1435" t="s">
        <v>1366</v>
      </c>
      <c r="C64" s="1436" t="s">
        <v>348</v>
      </c>
      <c r="D64" s="1444"/>
      <c r="E64" s="1438"/>
      <c r="F64" s="2060"/>
      <c r="G64" s="1440"/>
    </row>
    <row r="65" spans="1:7" ht="38.25" x14ac:dyDescent="0.2">
      <c r="A65" s="1410">
        <v>4</v>
      </c>
      <c r="B65" s="1411" t="s">
        <v>1449</v>
      </c>
      <c r="C65" s="1412" t="s">
        <v>1450</v>
      </c>
      <c r="D65" s="1408" t="s">
        <v>350</v>
      </c>
      <c r="E65" s="1413">
        <v>7070.4740000000002</v>
      </c>
      <c r="F65" s="2059"/>
      <c r="G65" s="1042">
        <f t="shared" si="6"/>
        <v>0</v>
      </c>
    </row>
    <row r="66" spans="1:7" ht="38.25" x14ac:dyDescent="0.2">
      <c r="A66" s="1410">
        <v>5</v>
      </c>
      <c r="B66" s="1411" t="s">
        <v>1451</v>
      </c>
      <c r="C66" s="1412" t="s">
        <v>1452</v>
      </c>
      <c r="D66" s="1408" t="s">
        <v>350</v>
      </c>
      <c r="E66" s="1413">
        <v>19834.012999999999</v>
      </c>
      <c r="F66" s="2059"/>
      <c r="G66" s="1042">
        <f t="shared" si="6"/>
        <v>0</v>
      </c>
    </row>
    <row r="67" spans="1:7" x14ac:dyDescent="0.2">
      <c r="A67" s="1410">
        <v>6</v>
      </c>
      <c r="B67" s="1411" t="s">
        <v>1453</v>
      </c>
      <c r="C67" s="1412" t="s">
        <v>1454</v>
      </c>
      <c r="D67" s="1408" t="s">
        <v>350</v>
      </c>
      <c r="E67" s="1413">
        <v>9985.7999999999993</v>
      </c>
      <c r="F67" s="2059"/>
      <c r="G67" s="1042">
        <f t="shared" si="6"/>
        <v>0</v>
      </c>
    </row>
    <row r="68" spans="1:7" s="1399" customFormat="1" x14ac:dyDescent="0.2">
      <c r="A68" s="1445"/>
      <c r="B68" s="1435" t="s">
        <v>1367</v>
      </c>
      <c r="C68" s="1436" t="s">
        <v>503</v>
      </c>
      <c r="D68" s="1446"/>
      <c r="E68" s="1443"/>
      <c r="F68" s="2060"/>
      <c r="G68" s="1440"/>
    </row>
    <row r="69" spans="1:7" ht="25.5" x14ac:dyDescent="0.2">
      <c r="A69" s="1410">
        <v>7</v>
      </c>
      <c r="B69" s="1411" t="s">
        <v>1077</v>
      </c>
      <c r="C69" s="1412" t="s">
        <v>1455</v>
      </c>
      <c r="D69" s="1408" t="s">
        <v>243</v>
      </c>
      <c r="E69" s="1413">
        <v>22.5</v>
      </c>
      <c r="F69" s="2059"/>
      <c r="G69" s="1042">
        <f t="shared" si="6"/>
        <v>0</v>
      </c>
    </row>
    <row r="70" spans="1:7" ht="25.5" x14ac:dyDescent="0.2">
      <c r="A70" s="1410">
        <v>8</v>
      </c>
      <c r="B70" s="1411" t="s">
        <v>1456</v>
      </c>
      <c r="C70" s="1412" t="s">
        <v>1457</v>
      </c>
      <c r="D70" s="1408" t="s">
        <v>243</v>
      </c>
      <c r="E70" s="1413">
        <v>175</v>
      </c>
      <c r="F70" s="2059"/>
      <c r="G70" s="1042">
        <f t="shared" si="6"/>
        <v>0</v>
      </c>
    </row>
    <row r="71" spans="1:7" ht="25.5" x14ac:dyDescent="0.2">
      <c r="A71" s="1410">
        <v>9</v>
      </c>
      <c r="B71" s="1411" t="s">
        <v>1458</v>
      </c>
      <c r="C71" s="1412" t="s">
        <v>1459</v>
      </c>
      <c r="D71" s="1408" t="s">
        <v>243</v>
      </c>
      <c r="E71" s="1413">
        <v>235</v>
      </c>
      <c r="F71" s="2059"/>
      <c r="G71" s="1042">
        <f t="shared" si="6"/>
        <v>0</v>
      </c>
    </row>
    <row r="72" spans="1:7" x14ac:dyDescent="0.2">
      <c r="A72" s="1441"/>
      <c r="B72" s="1435" t="s">
        <v>1368</v>
      </c>
      <c r="C72" s="1436" t="s">
        <v>269</v>
      </c>
      <c r="D72" s="1444"/>
      <c r="E72" s="1438"/>
      <c r="F72" s="2060"/>
      <c r="G72" s="1440"/>
    </row>
    <row r="73" spans="1:7" ht="38.25" x14ac:dyDescent="0.2">
      <c r="A73" s="1410">
        <v>10</v>
      </c>
      <c r="B73" s="1411" t="s">
        <v>1460</v>
      </c>
      <c r="C73" s="1412" t="s">
        <v>1461</v>
      </c>
      <c r="D73" s="1408" t="s">
        <v>243</v>
      </c>
      <c r="E73" s="1413">
        <v>404</v>
      </c>
      <c r="F73" s="2059"/>
      <c r="G73" s="1042">
        <f t="shared" si="6"/>
        <v>0</v>
      </c>
    </row>
    <row r="74" spans="1:7" x14ac:dyDescent="0.2">
      <c r="A74" s="1441"/>
      <c r="B74" s="1435" t="s">
        <v>1462</v>
      </c>
      <c r="C74" s="1436" t="s">
        <v>1205</v>
      </c>
      <c r="D74" s="1437"/>
      <c r="E74" s="1438"/>
      <c r="F74" s="2060"/>
      <c r="G74" s="1440"/>
    </row>
    <row r="75" spans="1:7" ht="63.75" x14ac:dyDescent="0.2">
      <c r="A75" s="1410">
        <v>11</v>
      </c>
      <c r="B75" s="1411" t="s">
        <v>1463</v>
      </c>
      <c r="C75" s="1412" t="s">
        <v>1464</v>
      </c>
      <c r="D75" s="1408" t="s">
        <v>15</v>
      </c>
      <c r="E75" s="1413">
        <v>31</v>
      </c>
      <c r="F75" s="2059"/>
      <c r="G75" s="1042">
        <f t="shared" si="6"/>
        <v>0</v>
      </c>
    </row>
    <row r="76" spans="1:7" ht="25.5" x14ac:dyDescent="0.2">
      <c r="A76" s="1410">
        <v>12</v>
      </c>
      <c r="B76" s="1411" t="s">
        <v>1465</v>
      </c>
      <c r="C76" s="1412" t="s">
        <v>1466</v>
      </c>
      <c r="D76" s="1408" t="s">
        <v>15</v>
      </c>
      <c r="E76" s="1413">
        <v>3</v>
      </c>
      <c r="F76" s="2059"/>
      <c r="G76" s="1042">
        <f t="shared" si="6"/>
        <v>0</v>
      </c>
    </row>
    <row r="77" spans="1:7" x14ac:dyDescent="0.2">
      <c r="A77" s="1410">
        <v>13</v>
      </c>
      <c r="B77" s="1411" t="s">
        <v>1467</v>
      </c>
      <c r="C77" s="1412" t="s">
        <v>1468</v>
      </c>
      <c r="D77" s="1408" t="s">
        <v>15</v>
      </c>
      <c r="E77" s="1413">
        <v>2</v>
      </c>
      <c r="F77" s="2059"/>
      <c r="G77" s="1042">
        <f t="shared" si="6"/>
        <v>0</v>
      </c>
    </row>
    <row r="78" spans="1:7" ht="25.5" x14ac:dyDescent="0.2">
      <c r="A78" s="1410">
        <v>14</v>
      </c>
      <c r="B78" s="1411" t="s">
        <v>1469</v>
      </c>
      <c r="C78" s="1412" t="s">
        <v>1470</v>
      </c>
      <c r="D78" s="1408" t="s">
        <v>15</v>
      </c>
      <c r="E78" s="1413">
        <v>124</v>
      </c>
      <c r="F78" s="2059"/>
      <c r="G78" s="1042">
        <f t="shared" si="6"/>
        <v>0</v>
      </c>
    </row>
    <row r="79" spans="1:7" ht="25.5" x14ac:dyDescent="0.2">
      <c r="A79" s="1410">
        <v>15</v>
      </c>
      <c r="B79" s="1411" t="s">
        <v>1469</v>
      </c>
      <c r="C79" s="1412" t="s">
        <v>1471</v>
      </c>
      <c r="D79" s="1408" t="s">
        <v>15</v>
      </c>
      <c r="E79" s="1413">
        <v>3</v>
      </c>
      <c r="F79" s="2059"/>
      <c r="G79" s="1042">
        <f t="shared" si="6"/>
        <v>0</v>
      </c>
    </row>
    <row r="80" spans="1:7" x14ac:dyDescent="0.2">
      <c r="A80" s="1441"/>
      <c r="B80" s="1435" t="s">
        <v>1372</v>
      </c>
      <c r="C80" s="1436" t="s">
        <v>1472</v>
      </c>
      <c r="D80" s="1442"/>
      <c r="E80" s="1443"/>
      <c r="F80" s="2060"/>
      <c r="G80" s="1440"/>
    </row>
    <row r="81" spans="1:7" ht="25.5" x14ac:dyDescent="0.2">
      <c r="A81" s="1410">
        <v>16</v>
      </c>
      <c r="B81" s="1414" t="s">
        <v>1474</v>
      </c>
      <c r="C81" s="1415" t="s">
        <v>1473</v>
      </c>
      <c r="D81" s="1408" t="s">
        <v>231</v>
      </c>
      <c r="E81" s="1413">
        <v>124</v>
      </c>
      <c r="F81" s="2059"/>
      <c r="G81" s="1042">
        <f t="shared" si="6"/>
        <v>0</v>
      </c>
    </row>
    <row r="82" spans="1:7" ht="25.5" x14ac:dyDescent="0.2">
      <c r="A82" s="1406">
        <v>17</v>
      </c>
      <c r="B82" s="1411" t="s">
        <v>1476</v>
      </c>
      <c r="C82" s="1412" t="s">
        <v>1475</v>
      </c>
      <c r="D82" s="1408" t="s">
        <v>15</v>
      </c>
      <c r="E82" s="1413">
        <v>6</v>
      </c>
      <c r="F82" s="2059"/>
      <c r="G82" s="1042">
        <f t="shared" si="6"/>
        <v>0</v>
      </c>
    </row>
    <row r="83" spans="1:7" ht="25.5" x14ac:dyDescent="0.2">
      <c r="A83" s="1406">
        <v>18</v>
      </c>
      <c r="B83" s="1411" t="s">
        <v>1105</v>
      </c>
      <c r="C83" s="1412" t="s">
        <v>1477</v>
      </c>
      <c r="D83" s="1408" t="s">
        <v>15</v>
      </c>
      <c r="E83" s="1413">
        <v>1</v>
      </c>
      <c r="F83" s="2059"/>
      <c r="G83" s="1042">
        <f t="shared" si="6"/>
        <v>0</v>
      </c>
    </row>
    <row r="84" spans="1:7" x14ac:dyDescent="0.2">
      <c r="A84" s="1441"/>
      <c r="B84" s="1435" t="s">
        <v>1373</v>
      </c>
      <c r="C84" s="1436" t="s">
        <v>1478</v>
      </c>
      <c r="D84" s="1437"/>
      <c r="E84" s="1438"/>
      <c r="F84" s="2060"/>
      <c r="G84" s="1440"/>
    </row>
    <row r="85" spans="1:7" ht="38.25" x14ac:dyDescent="0.2">
      <c r="A85" s="1406">
        <v>19</v>
      </c>
      <c r="B85" s="1411" t="s">
        <v>1480</v>
      </c>
      <c r="C85" s="1412" t="s">
        <v>1479</v>
      </c>
      <c r="D85" s="1408" t="s">
        <v>231</v>
      </c>
      <c r="E85" s="1413">
        <v>9.5</v>
      </c>
      <c r="F85" s="2059"/>
      <c r="G85" s="1042">
        <f t="shared" si="6"/>
        <v>0</v>
      </c>
    </row>
    <row r="86" spans="1:7" x14ac:dyDescent="0.2">
      <c r="A86" s="1427"/>
      <c r="B86" s="1421" t="s">
        <v>1363</v>
      </c>
      <c r="C86" s="1422" t="s">
        <v>1641</v>
      </c>
      <c r="D86" s="1433"/>
      <c r="E86" s="1432"/>
      <c r="F86" s="1429"/>
      <c r="G86" s="1450">
        <f>SUM(G61:G85)</f>
        <v>0</v>
      </c>
    </row>
    <row r="87" spans="1:7" x14ac:dyDescent="0.2">
      <c r="A87" s="1410"/>
      <c r="B87" s="1407"/>
      <c r="C87" s="1416"/>
      <c r="D87" s="1419"/>
      <c r="E87" s="1417"/>
      <c r="F87" s="1051"/>
      <c r="G87" s="1042"/>
    </row>
    <row r="88" spans="1:7" x14ac:dyDescent="0.2">
      <c r="A88" s="1427"/>
      <c r="B88" s="1421" t="s">
        <v>889</v>
      </c>
      <c r="C88" s="1422" t="s">
        <v>168</v>
      </c>
      <c r="D88" s="1423"/>
      <c r="E88" s="1424"/>
      <c r="F88" s="1429"/>
      <c r="G88" s="1430"/>
    </row>
    <row r="89" spans="1:7" x14ac:dyDescent="0.2">
      <c r="A89" s="1434"/>
      <c r="B89" s="1435" t="s">
        <v>1319</v>
      </c>
      <c r="C89" s="1436" t="s">
        <v>1481</v>
      </c>
      <c r="D89" s="1437"/>
      <c r="E89" s="1438"/>
      <c r="F89" s="1439"/>
      <c r="G89" s="1440"/>
    </row>
    <row r="90" spans="1:7" x14ac:dyDescent="0.2">
      <c r="A90" s="1410">
        <v>1</v>
      </c>
      <c r="B90" s="1411" t="s">
        <v>989</v>
      </c>
      <c r="C90" s="1412" t="s">
        <v>1482</v>
      </c>
      <c r="D90" s="1408" t="s">
        <v>170</v>
      </c>
      <c r="E90" s="1413">
        <v>48</v>
      </c>
      <c r="F90" s="2061">
        <v>45</v>
      </c>
      <c r="G90" s="1042">
        <f t="shared" ref="G90" si="7">ROUND(E90*F90,2)</f>
        <v>2160</v>
      </c>
    </row>
    <row r="91" spans="1:7" x14ac:dyDescent="0.2">
      <c r="A91" s="1410">
        <v>2</v>
      </c>
      <c r="B91" s="1411" t="s">
        <v>992</v>
      </c>
      <c r="C91" s="1412" t="s">
        <v>1483</v>
      </c>
      <c r="D91" s="1408" t="s">
        <v>435</v>
      </c>
      <c r="E91" s="1413">
        <v>1</v>
      </c>
      <c r="F91" s="2059"/>
      <c r="G91" s="1042">
        <f t="shared" ref="G91:G92" si="8">ROUND(E91*F91,2)</f>
        <v>0</v>
      </c>
    </row>
    <row r="92" spans="1:7" ht="25.5" x14ac:dyDescent="0.2">
      <c r="A92" s="1410">
        <v>3</v>
      </c>
      <c r="B92" s="1411" t="s">
        <v>993</v>
      </c>
      <c r="C92" s="1412" t="s">
        <v>1484</v>
      </c>
      <c r="D92" s="1408" t="s">
        <v>435</v>
      </c>
      <c r="E92" s="1413">
        <v>1</v>
      </c>
      <c r="F92" s="2059"/>
      <c r="G92" s="1042">
        <f t="shared" si="8"/>
        <v>0</v>
      </c>
    </row>
    <row r="93" spans="1:7" x14ac:dyDescent="0.2">
      <c r="A93" s="1427"/>
      <c r="B93" s="1421" t="s">
        <v>889</v>
      </c>
      <c r="C93" s="1422" t="s">
        <v>1644</v>
      </c>
      <c r="D93" s="1423"/>
      <c r="E93" s="1424"/>
      <c r="F93" s="1429"/>
      <c r="G93" s="1450">
        <f>SUM(G90:G92)</f>
        <v>2160</v>
      </c>
    </row>
  </sheetData>
  <dataValidations count="1">
    <dataValidation type="custom" allowBlank="1" showInputMessage="1" showErrorMessage="1" error="Vnos Cena/EM je dovoljen na dve decimalni mesti." sqref="F21:F32 F37:F44 F49:F56 F61:F85 F90:F92" xr:uid="{F01D3506-B328-42F0-B74F-DBE52803C9BC}">
      <formula1>F21=ROUND(F21,2)</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3"/>
  <dimension ref="A1:XFD128"/>
  <sheetViews>
    <sheetView topLeftCell="A61" workbookViewId="0">
      <selection activeCell="C64" sqref="C64"/>
    </sheetView>
  </sheetViews>
  <sheetFormatPr defaultRowHeight="16.5" x14ac:dyDescent="0.3"/>
  <cols>
    <col min="1" max="1" width="5.7109375" style="3" customWidth="1"/>
    <col min="2" max="2" width="9.7109375" style="3" customWidth="1"/>
    <col min="3" max="3" width="45.7109375" style="863" customWidth="1"/>
    <col min="4" max="4" width="10.7109375" style="8" customWidth="1"/>
    <col min="5" max="5" width="5.7109375" style="862" customWidth="1"/>
    <col min="6" max="6" width="11.7109375" style="1883" customWidth="1"/>
    <col min="7" max="7" width="15.7109375" style="8" customWidth="1"/>
    <col min="8" max="8" width="9.85546875" style="857" bestFit="1" customWidth="1"/>
    <col min="9" max="10" width="13.42578125" style="857" bestFit="1" customWidth="1"/>
    <col min="11" max="11" width="15.85546875" style="2" bestFit="1" customWidth="1"/>
    <col min="12" max="14" width="9.140625" style="857"/>
    <col min="15" max="16384" width="9.140625" style="6"/>
  </cols>
  <sheetData>
    <row r="1" spans="1:16384" s="851" customFormat="1" x14ac:dyDescent="0.3">
      <c r="A1" s="830" t="s">
        <v>1486</v>
      </c>
      <c r="B1" s="887"/>
      <c r="C1" s="887"/>
      <c r="D1" s="896"/>
      <c r="E1" s="887"/>
      <c r="F1" s="1876"/>
      <c r="G1" s="887"/>
      <c r="H1" s="850"/>
      <c r="J1" s="716"/>
      <c r="K1" s="850"/>
      <c r="L1" s="850"/>
      <c r="M1" s="850"/>
      <c r="N1" s="850"/>
    </row>
    <row r="2" spans="1:16384" s="851" customFormat="1" x14ac:dyDescent="0.3">
      <c r="A2" s="830" t="s">
        <v>428</v>
      </c>
      <c r="B2" s="887"/>
      <c r="C2" s="887"/>
      <c r="D2" s="896"/>
      <c r="E2" s="887"/>
      <c r="F2" s="1876"/>
      <c r="G2" s="887"/>
      <c r="H2" s="850"/>
      <c r="I2" s="830"/>
      <c r="J2" s="716"/>
      <c r="K2" s="850"/>
      <c r="L2" s="850"/>
      <c r="M2" s="850"/>
      <c r="N2" s="850"/>
    </row>
    <row r="3" spans="1:16384" s="851" customFormat="1" x14ac:dyDescent="0.3">
      <c r="A3" s="724" t="s">
        <v>1493</v>
      </c>
      <c r="B3" s="887"/>
      <c r="C3" s="887"/>
      <c r="D3" s="896"/>
      <c r="E3" s="887"/>
      <c r="F3" s="1876"/>
      <c r="G3" s="887"/>
      <c r="H3" s="850"/>
      <c r="I3" s="830"/>
      <c r="J3" s="716"/>
      <c r="K3" s="850"/>
      <c r="L3" s="850"/>
      <c r="M3" s="850"/>
      <c r="N3" s="850"/>
    </row>
    <row r="4" spans="1:16384" s="851" customFormat="1" x14ac:dyDescent="0.3">
      <c r="A4" s="887"/>
      <c r="B4" s="887"/>
      <c r="C4" s="887"/>
      <c r="D4" s="896"/>
      <c r="E4" s="887"/>
      <c r="F4" s="1876"/>
      <c r="G4" s="887"/>
      <c r="H4" s="850"/>
      <c r="I4" s="830"/>
      <c r="J4" s="716"/>
      <c r="K4" s="850"/>
      <c r="L4" s="850"/>
      <c r="M4" s="850"/>
      <c r="N4" s="850"/>
    </row>
    <row r="5" spans="1:16384" x14ac:dyDescent="0.3">
      <c r="B5" s="872" t="s">
        <v>0</v>
      </c>
      <c r="C5" s="873" t="s">
        <v>174</v>
      </c>
      <c r="D5" s="897"/>
      <c r="E5" s="851"/>
      <c r="F5" s="1877"/>
      <c r="G5" s="875" t="s">
        <v>175</v>
      </c>
    </row>
    <row r="6" spans="1:16384" x14ac:dyDescent="0.3">
      <c r="B6" s="876"/>
      <c r="C6" s="877"/>
      <c r="D6" s="878"/>
      <c r="E6" s="851"/>
      <c r="F6" s="1877"/>
      <c r="G6" s="878"/>
    </row>
    <row r="7" spans="1:16384" x14ac:dyDescent="0.3">
      <c r="B7" s="879" t="s">
        <v>176</v>
      </c>
      <c r="C7" s="880" t="s">
        <v>7</v>
      </c>
      <c r="D7" s="878"/>
      <c r="E7" s="851"/>
      <c r="F7" s="1877"/>
      <c r="G7" s="874">
        <f>G36</f>
        <v>15000</v>
      </c>
    </row>
    <row r="8" spans="1:16384" s="857" customFormat="1" x14ac:dyDescent="0.3">
      <c r="B8" s="879" t="s">
        <v>39</v>
      </c>
      <c r="C8" s="880" t="s">
        <v>40</v>
      </c>
      <c r="D8" s="878"/>
      <c r="E8" s="851"/>
      <c r="F8" s="1877"/>
      <c r="G8" s="878">
        <f>G58</f>
        <v>0</v>
      </c>
      <c r="K8" s="2"/>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c r="RJ8" s="6"/>
      <c r="RK8" s="6"/>
      <c r="RL8" s="6"/>
      <c r="RM8" s="6"/>
      <c r="RN8" s="6"/>
      <c r="RO8" s="6"/>
      <c r="RP8" s="6"/>
      <c r="RQ8" s="6"/>
      <c r="RR8" s="6"/>
      <c r="RS8" s="6"/>
      <c r="RT8" s="6"/>
      <c r="RU8" s="6"/>
      <c r="RV8" s="6"/>
      <c r="RW8" s="6"/>
      <c r="RX8" s="6"/>
      <c r="RY8" s="6"/>
      <c r="RZ8" s="6"/>
      <c r="SA8" s="6"/>
      <c r="SB8" s="6"/>
      <c r="SC8" s="6"/>
      <c r="SD8" s="6"/>
      <c r="SE8" s="6"/>
      <c r="SF8" s="6"/>
      <c r="SG8" s="6"/>
      <c r="SH8" s="6"/>
      <c r="SI8" s="6"/>
      <c r="SJ8" s="6"/>
      <c r="SK8" s="6"/>
      <c r="SL8" s="6"/>
      <c r="SM8" s="6"/>
      <c r="SN8" s="6"/>
      <c r="SO8" s="6"/>
      <c r="SP8" s="6"/>
      <c r="SQ8" s="6"/>
      <c r="SR8" s="6"/>
      <c r="SS8" s="6"/>
      <c r="ST8" s="6"/>
      <c r="SU8" s="6"/>
      <c r="SV8" s="6"/>
      <c r="SW8" s="6"/>
      <c r="SX8" s="6"/>
      <c r="SY8" s="6"/>
      <c r="SZ8" s="6"/>
      <c r="TA8" s="6"/>
      <c r="TB8" s="6"/>
      <c r="TC8" s="6"/>
      <c r="TD8" s="6"/>
      <c r="TE8" s="6"/>
      <c r="TF8" s="6"/>
      <c r="TG8" s="6"/>
      <c r="TH8" s="6"/>
      <c r="TI8" s="6"/>
      <c r="TJ8" s="6"/>
      <c r="TK8" s="6"/>
      <c r="TL8" s="6"/>
      <c r="TM8" s="6"/>
      <c r="TN8" s="6"/>
      <c r="TO8" s="6"/>
      <c r="TP8" s="6"/>
      <c r="TQ8" s="6"/>
      <c r="TR8" s="6"/>
      <c r="TS8" s="6"/>
      <c r="TT8" s="6"/>
      <c r="TU8" s="6"/>
      <c r="TV8" s="6"/>
      <c r="TW8" s="6"/>
      <c r="TX8" s="6"/>
      <c r="TY8" s="6"/>
      <c r="TZ8" s="6"/>
      <c r="UA8" s="6"/>
      <c r="UB8" s="6"/>
      <c r="UC8" s="6"/>
      <c r="UD8" s="6"/>
      <c r="UE8" s="6"/>
      <c r="UF8" s="6"/>
      <c r="UG8" s="6"/>
      <c r="UH8" s="6"/>
      <c r="UI8" s="6"/>
      <c r="UJ8" s="6"/>
      <c r="UK8" s="6"/>
      <c r="UL8" s="6"/>
      <c r="UM8" s="6"/>
      <c r="UN8" s="6"/>
      <c r="UO8" s="6"/>
      <c r="UP8" s="6"/>
      <c r="UQ8" s="6"/>
      <c r="UR8" s="6"/>
      <c r="US8" s="6"/>
      <c r="UT8" s="6"/>
      <c r="UU8" s="6"/>
      <c r="UV8" s="6"/>
      <c r="UW8" s="6"/>
      <c r="UX8" s="6"/>
      <c r="UY8" s="6"/>
      <c r="UZ8" s="6"/>
      <c r="VA8" s="6"/>
      <c r="VB8" s="6"/>
      <c r="VC8" s="6"/>
      <c r="VD8" s="6"/>
      <c r="VE8" s="6"/>
      <c r="VF8" s="6"/>
      <c r="VG8" s="6"/>
      <c r="VH8" s="6"/>
      <c r="VI8" s="6"/>
      <c r="VJ8" s="6"/>
      <c r="VK8" s="6"/>
      <c r="VL8" s="6"/>
      <c r="VM8" s="6"/>
      <c r="VN8" s="6"/>
      <c r="VO8" s="6"/>
      <c r="VP8" s="6"/>
      <c r="VQ8" s="6"/>
      <c r="VR8" s="6"/>
      <c r="VS8" s="6"/>
      <c r="VT8" s="6"/>
      <c r="VU8" s="6"/>
      <c r="VV8" s="6"/>
      <c r="VW8" s="6"/>
      <c r="VX8" s="6"/>
      <c r="VY8" s="6"/>
      <c r="VZ8" s="6"/>
      <c r="WA8" s="6"/>
      <c r="WB8" s="6"/>
      <c r="WC8" s="6"/>
      <c r="WD8" s="6"/>
      <c r="WE8" s="6"/>
      <c r="WF8" s="6"/>
      <c r="WG8" s="6"/>
      <c r="WH8" s="6"/>
      <c r="WI8" s="6"/>
      <c r="WJ8" s="6"/>
      <c r="WK8" s="6"/>
      <c r="WL8" s="6"/>
      <c r="WM8" s="6"/>
      <c r="WN8" s="6"/>
      <c r="WO8" s="6"/>
      <c r="WP8" s="6"/>
      <c r="WQ8" s="6"/>
      <c r="WR8" s="6"/>
      <c r="WS8" s="6"/>
      <c r="WT8" s="6"/>
      <c r="WU8" s="6"/>
      <c r="WV8" s="6"/>
      <c r="WW8" s="6"/>
      <c r="WX8" s="6"/>
      <c r="WY8" s="6"/>
      <c r="WZ8" s="6"/>
      <c r="XA8" s="6"/>
      <c r="XB8" s="6"/>
      <c r="XC8" s="6"/>
      <c r="XD8" s="6"/>
      <c r="XE8" s="6"/>
      <c r="XF8" s="6"/>
      <c r="XG8" s="6"/>
      <c r="XH8" s="6"/>
      <c r="XI8" s="6"/>
      <c r="XJ8" s="6"/>
      <c r="XK8" s="6"/>
      <c r="XL8" s="6"/>
      <c r="XM8" s="6"/>
      <c r="XN8" s="6"/>
      <c r="XO8" s="6"/>
      <c r="XP8" s="6"/>
      <c r="XQ8" s="6"/>
      <c r="XR8" s="6"/>
      <c r="XS8" s="6"/>
      <c r="XT8" s="6"/>
      <c r="XU8" s="6"/>
      <c r="XV8" s="6"/>
      <c r="XW8" s="6"/>
      <c r="XX8" s="6"/>
      <c r="XY8" s="6"/>
      <c r="XZ8" s="6"/>
      <c r="YA8" s="6"/>
      <c r="YB8" s="6"/>
      <c r="YC8" s="6"/>
      <c r="YD8" s="6"/>
      <c r="YE8" s="6"/>
      <c r="YF8" s="6"/>
      <c r="YG8" s="6"/>
      <c r="YH8" s="6"/>
      <c r="YI8" s="6"/>
      <c r="YJ8" s="6"/>
      <c r="YK8" s="6"/>
      <c r="YL8" s="6"/>
      <c r="YM8" s="6"/>
      <c r="YN8" s="6"/>
      <c r="YO8" s="6"/>
      <c r="YP8" s="6"/>
      <c r="YQ8" s="6"/>
      <c r="YR8" s="6"/>
      <c r="YS8" s="6"/>
      <c r="YT8" s="6"/>
      <c r="YU8" s="6"/>
      <c r="YV8" s="6"/>
      <c r="YW8" s="6"/>
      <c r="YX8" s="6"/>
      <c r="YY8" s="6"/>
      <c r="YZ8" s="6"/>
      <c r="ZA8" s="6"/>
      <c r="ZB8" s="6"/>
      <c r="ZC8" s="6"/>
      <c r="ZD8" s="6"/>
      <c r="ZE8" s="6"/>
      <c r="ZF8" s="6"/>
      <c r="ZG8" s="6"/>
      <c r="ZH8" s="6"/>
      <c r="ZI8" s="6"/>
      <c r="ZJ8" s="6"/>
      <c r="ZK8" s="6"/>
      <c r="ZL8" s="6"/>
      <c r="ZM8" s="6"/>
      <c r="ZN8" s="6"/>
      <c r="ZO8" s="6"/>
      <c r="ZP8" s="6"/>
      <c r="ZQ8" s="6"/>
      <c r="ZR8" s="6"/>
      <c r="ZS8" s="6"/>
      <c r="ZT8" s="6"/>
      <c r="ZU8" s="6"/>
      <c r="ZV8" s="6"/>
      <c r="ZW8" s="6"/>
      <c r="ZX8" s="6"/>
      <c r="ZY8" s="6"/>
      <c r="ZZ8" s="6"/>
      <c r="AAA8" s="6"/>
      <c r="AAB8" s="6"/>
      <c r="AAC8" s="6"/>
      <c r="AAD8" s="6"/>
      <c r="AAE8" s="6"/>
      <c r="AAF8" s="6"/>
      <c r="AAG8" s="6"/>
      <c r="AAH8" s="6"/>
      <c r="AAI8" s="6"/>
      <c r="AAJ8" s="6"/>
      <c r="AAK8" s="6"/>
      <c r="AAL8" s="6"/>
      <c r="AAM8" s="6"/>
      <c r="AAN8" s="6"/>
      <c r="AAO8" s="6"/>
      <c r="AAP8" s="6"/>
      <c r="AAQ8" s="6"/>
      <c r="AAR8" s="6"/>
      <c r="AAS8" s="6"/>
      <c r="AAT8" s="6"/>
      <c r="AAU8" s="6"/>
      <c r="AAV8" s="6"/>
      <c r="AAW8" s="6"/>
      <c r="AAX8" s="6"/>
      <c r="AAY8" s="6"/>
      <c r="AAZ8" s="6"/>
      <c r="ABA8" s="6"/>
      <c r="ABB8" s="6"/>
      <c r="ABC8" s="6"/>
      <c r="ABD8" s="6"/>
      <c r="ABE8" s="6"/>
      <c r="ABF8" s="6"/>
      <c r="ABG8" s="6"/>
      <c r="ABH8" s="6"/>
      <c r="ABI8" s="6"/>
      <c r="ABJ8" s="6"/>
      <c r="ABK8" s="6"/>
      <c r="ABL8" s="6"/>
      <c r="ABM8" s="6"/>
      <c r="ABN8" s="6"/>
      <c r="ABO8" s="6"/>
      <c r="ABP8" s="6"/>
      <c r="ABQ8" s="6"/>
      <c r="ABR8" s="6"/>
      <c r="ABS8" s="6"/>
      <c r="ABT8" s="6"/>
      <c r="ABU8" s="6"/>
      <c r="ABV8" s="6"/>
      <c r="ABW8" s="6"/>
      <c r="ABX8" s="6"/>
      <c r="ABY8" s="6"/>
      <c r="ABZ8" s="6"/>
      <c r="ACA8" s="6"/>
      <c r="ACB8" s="6"/>
      <c r="ACC8" s="6"/>
      <c r="ACD8" s="6"/>
      <c r="ACE8" s="6"/>
      <c r="ACF8" s="6"/>
      <c r="ACG8" s="6"/>
      <c r="ACH8" s="6"/>
      <c r="ACI8" s="6"/>
      <c r="ACJ8" s="6"/>
      <c r="ACK8" s="6"/>
      <c r="ACL8" s="6"/>
      <c r="ACM8" s="6"/>
      <c r="ACN8" s="6"/>
      <c r="ACO8" s="6"/>
      <c r="ACP8" s="6"/>
      <c r="ACQ8" s="6"/>
      <c r="ACR8" s="6"/>
      <c r="ACS8" s="6"/>
      <c r="ACT8" s="6"/>
      <c r="ACU8" s="6"/>
      <c r="ACV8" s="6"/>
      <c r="ACW8" s="6"/>
      <c r="ACX8" s="6"/>
      <c r="ACY8" s="6"/>
      <c r="ACZ8" s="6"/>
      <c r="ADA8" s="6"/>
      <c r="ADB8" s="6"/>
      <c r="ADC8" s="6"/>
      <c r="ADD8" s="6"/>
      <c r="ADE8" s="6"/>
      <c r="ADF8" s="6"/>
      <c r="ADG8" s="6"/>
      <c r="ADH8" s="6"/>
      <c r="ADI8" s="6"/>
      <c r="ADJ8" s="6"/>
      <c r="ADK8" s="6"/>
      <c r="ADL8" s="6"/>
      <c r="ADM8" s="6"/>
      <c r="ADN8" s="6"/>
      <c r="ADO8" s="6"/>
      <c r="ADP8" s="6"/>
      <c r="ADQ8" s="6"/>
      <c r="ADR8" s="6"/>
      <c r="ADS8" s="6"/>
      <c r="ADT8" s="6"/>
      <c r="ADU8" s="6"/>
      <c r="ADV8" s="6"/>
      <c r="ADW8" s="6"/>
      <c r="ADX8" s="6"/>
      <c r="ADY8" s="6"/>
      <c r="ADZ8" s="6"/>
      <c r="AEA8" s="6"/>
      <c r="AEB8" s="6"/>
      <c r="AEC8" s="6"/>
      <c r="AED8" s="6"/>
      <c r="AEE8" s="6"/>
      <c r="AEF8" s="6"/>
      <c r="AEG8" s="6"/>
      <c r="AEH8" s="6"/>
      <c r="AEI8" s="6"/>
      <c r="AEJ8" s="6"/>
      <c r="AEK8" s="6"/>
      <c r="AEL8" s="6"/>
      <c r="AEM8" s="6"/>
      <c r="AEN8" s="6"/>
      <c r="AEO8" s="6"/>
      <c r="AEP8" s="6"/>
      <c r="AEQ8" s="6"/>
      <c r="AER8" s="6"/>
      <c r="AES8" s="6"/>
      <c r="AET8" s="6"/>
      <c r="AEU8" s="6"/>
      <c r="AEV8" s="6"/>
      <c r="AEW8" s="6"/>
      <c r="AEX8" s="6"/>
      <c r="AEY8" s="6"/>
      <c r="AEZ8" s="6"/>
      <c r="AFA8" s="6"/>
      <c r="AFB8" s="6"/>
      <c r="AFC8" s="6"/>
      <c r="AFD8" s="6"/>
      <c r="AFE8" s="6"/>
      <c r="AFF8" s="6"/>
      <c r="AFG8" s="6"/>
      <c r="AFH8" s="6"/>
      <c r="AFI8" s="6"/>
      <c r="AFJ8" s="6"/>
      <c r="AFK8" s="6"/>
      <c r="AFL8" s="6"/>
      <c r="AFM8" s="6"/>
      <c r="AFN8" s="6"/>
      <c r="AFO8" s="6"/>
      <c r="AFP8" s="6"/>
      <c r="AFQ8" s="6"/>
      <c r="AFR8" s="6"/>
      <c r="AFS8" s="6"/>
      <c r="AFT8" s="6"/>
      <c r="AFU8" s="6"/>
      <c r="AFV8" s="6"/>
      <c r="AFW8" s="6"/>
      <c r="AFX8" s="6"/>
      <c r="AFY8" s="6"/>
      <c r="AFZ8" s="6"/>
      <c r="AGA8" s="6"/>
      <c r="AGB8" s="6"/>
      <c r="AGC8" s="6"/>
      <c r="AGD8" s="6"/>
      <c r="AGE8" s="6"/>
      <c r="AGF8" s="6"/>
      <c r="AGG8" s="6"/>
      <c r="AGH8" s="6"/>
      <c r="AGI8" s="6"/>
      <c r="AGJ8" s="6"/>
      <c r="AGK8" s="6"/>
      <c r="AGL8" s="6"/>
      <c r="AGM8" s="6"/>
      <c r="AGN8" s="6"/>
      <c r="AGO8" s="6"/>
      <c r="AGP8" s="6"/>
      <c r="AGQ8" s="6"/>
      <c r="AGR8" s="6"/>
      <c r="AGS8" s="6"/>
      <c r="AGT8" s="6"/>
      <c r="AGU8" s="6"/>
      <c r="AGV8" s="6"/>
      <c r="AGW8" s="6"/>
      <c r="AGX8" s="6"/>
      <c r="AGY8" s="6"/>
      <c r="AGZ8" s="6"/>
      <c r="AHA8" s="6"/>
      <c r="AHB8" s="6"/>
      <c r="AHC8" s="6"/>
      <c r="AHD8" s="6"/>
      <c r="AHE8" s="6"/>
      <c r="AHF8" s="6"/>
      <c r="AHG8" s="6"/>
      <c r="AHH8" s="6"/>
      <c r="AHI8" s="6"/>
      <c r="AHJ8" s="6"/>
      <c r="AHK8" s="6"/>
      <c r="AHL8" s="6"/>
      <c r="AHM8" s="6"/>
      <c r="AHN8" s="6"/>
      <c r="AHO8" s="6"/>
      <c r="AHP8" s="6"/>
      <c r="AHQ8" s="6"/>
      <c r="AHR8" s="6"/>
      <c r="AHS8" s="6"/>
      <c r="AHT8" s="6"/>
      <c r="AHU8" s="6"/>
      <c r="AHV8" s="6"/>
      <c r="AHW8" s="6"/>
      <c r="AHX8" s="6"/>
      <c r="AHY8" s="6"/>
      <c r="AHZ8" s="6"/>
      <c r="AIA8" s="6"/>
      <c r="AIB8" s="6"/>
      <c r="AIC8" s="6"/>
      <c r="AID8" s="6"/>
      <c r="AIE8" s="6"/>
      <c r="AIF8" s="6"/>
      <c r="AIG8" s="6"/>
      <c r="AIH8" s="6"/>
      <c r="AII8" s="6"/>
      <c r="AIJ8" s="6"/>
      <c r="AIK8" s="6"/>
      <c r="AIL8" s="6"/>
      <c r="AIM8" s="6"/>
      <c r="AIN8" s="6"/>
      <c r="AIO8" s="6"/>
      <c r="AIP8" s="6"/>
      <c r="AIQ8" s="6"/>
      <c r="AIR8" s="6"/>
      <c r="AIS8" s="6"/>
      <c r="AIT8" s="6"/>
      <c r="AIU8" s="6"/>
      <c r="AIV8" s="6"/>
      <c r="AIW8" s="6"/>
      <c r="AIX8" s="6"/>
      <c r="AIY8" s="6"/>
      <c r="AIZ8" s="6"/>
      <c r="AJA8" s="6"/>
      <c r="AJB8" s="6"/>
      <c r="AJC8" s="6"/>
      <c r="AJD8" s="6"/>
      <c r="AJE8" s="6"/>
      <c r="AJF8" s="6"/>
      <c r="AJG8" s="6"/>
      <c r="AJH8" s="6"/>
      <c r="AJI8" s="6"/>
      <c r="AJJ8" s="6"/>
      <c r="AJK8" s="6"/>
      <c r="AJL8" s="6"/>
      <c r="AJM8" s="6"/>
      <c r="AJN8" s="6"/>
      <c r="AJO8" s="6"/>
      <c r="AJP8" s="6"/>
      <c r="AJQ8" s="6"/>
      <c r="AJR8" s="6"/>
      <c r="AJS8" s="6"/>
      <c r="AJT8" s="6"/>
      <c r="AJU8" s="6"/>
      <c r="AJV8" s="6"/>
      <c r="AJW8" s="6"/>
      <c r="AJX8" s="6"/>
      <c r="AJY8" s="6"/>
      <c r="AJZ8" s="6"/>
      <c r="AKA8" s="6"/>
      <c r="AKB8" s="6"/>
      <c r="AKC8" s="6"/>
      <c r="AKD8" s="6"/>
      <c r="AKE8" s="6"/>
      <c r="AKF8" s="6"/>
      <c r="AKG8" s="6"/>
      <c r="AKH8" s="6"/>
      <c r="AKI8" s="6"/>
      <c r="AKJ8" s="6"/>
      <c r="AKK8" s="6"/>
      <c r="AKL8" s="6"/>
      <c r="AKM8" s="6"/>
      <c r="AKN8" s="6"/>
      <c r="AKO8" s="6"/>
      <c r="AKP8" s="6"/>
      <c r="AKQ8" s="6"/>
      <c r="AKR8" s="6"/>
      <c r="AKS8" s="6"/>
      <c r="AKT8" s="6"/>
      <c r="AKU8" s="6"/>
      <c r="AKV8" s="6"/>
      <c r="AKW8" s="6"/>
      <c r="AKX8" s="6"/>
      <c r="AKY8" s="6"/>
      <c r="AKZ8" s="6"/>
      <c r="ALA8" s="6"/>
      <c r="ALB8" s="6"/>
      <c r="ALC8" s="6"/>
      <c r="ALD8" s="6"/>
      <c r="ALE8" s="6"/>
      <c r="ALF8" s="6"/>
      <c r="ALG8" s="6"/>
      <c r="ALH8" s="6"/>
      <c r="ALI8" s="6"/>
      <c r="ALJ8" s="6"/>
      <c r="ALK8" s="6"/>
      <c r="ALL8" s="6"/>
      <c r="ALM8" s="6"/>
      <c r="ALN8" s="6"/>
      <c r="ALO8" s="6"/>
      <c r="ALP8" s="6"/>
      <c r="ALQ8" s="6"/>
      <c r="ALR8" s="6"/>
      <c r="ALS8" s="6"/>
      <c r="ALT8" s="6"/>
      <c r="ALU8" s="6"/>
      <c r="ALV8" s="6"/>
      <c r="ALW8" s="6"/>
      <c r="ALX8" s="6"/>
      <c r="ALY8" s="6"/>
      <c r="ALZ8" s="6"/>
      <c r="AMA8" s="6"/>
      <c r="AMB8" s="6"/>
      <c r="AMC8" s="6"/>
      <c r="AMD8" s="6"/>
      <c r="AME8" s="6"/>
      <c r="AMF8" s="6"/>
      <c r="AMG8" s="6"/>
      <c r="AMH8" s="6"/>
      <c r="AMI8" s="6"/>
      <c r="AMJ8" s="6"/>
      <c r="AMK8" s="6"/>
      <c r="AML8" s="6"/>
      <c r="AMM8" s="6"/>
      <c r="AMN8" s="6"/>
      <c r="AMO8" s="6"/>
      <c r="AMP8" s="6"/>
      <c r="AMQ8" s="6"/>
      <c r="AMR8" s="6"/>
      <c r="AMS8" s="6"/>
      <c r="AMT8" s="6"/>
      <c r="AMU8" s="6"/>
      <c r="AMV8" s="6"/>
      <c r="AMW8" s="6"/>
      <c r="AMX8" s="6"/>
      <c r="AMY8" s="6"/>
      <c r="AMZ8" s="6"/>
      <c r="ANA8" s="6"/>
      <c r="ANB8" s="6"/>
      <c r="ANC8" s="6"/>
      <c r="AND8" s="6"/>
      <c r="ANE8" s="6"/>
      <c r="ANF8" s="6"/>
      <c r="ANG8" s="6"/>
      <c r="ANH8" s="6"/>
      <c r="ANI8" s="6"/>
      <c r="ANJ8" s="6"/>
      <c r="ANK8" s="6"/>
      <c r="ANL8" s="6"/>
      <c r="ANM8" s="6"/>
      <c r="ANN8" s="6"/>
      <c r="ANO8" s="6"/>
      <c r="ANP8" s="6"/>
      <c r="ANQ8" s="6"/>
      <c r="ANR8" s="6"/>
      <c r="ANS8" s="6"/>
      <c r="ANT8" s="6"/>
      <c r="ANU8" s="6"/>
      <c r="ANV8" s="6"/>
      <c r="ANW8" s="6"/>
      <c r="ANX8" s="6"/>
      <c r="ANY8" s="6"/>
      <c r="ANZ8" s="6"/>
      <c r="AOA8" s="6"/>
      <c r="AOB8" s="6"/>
      <c r="AOC8" s="6"/>
      <c r="AOD8" s="6"/>
      <c r="AOE8" s="6"/>
      <c r="AOF8" s="6"/>
      <c r="AOG8" s="6"/>
      <c r="AOH8" s="6"/>
      <c r="AOI8" s="6"/>
      <c r="AOJ8" s="6"/>
      <c r="AOK8" s="6"/>
      <c r="AOL8" s="6"/>
      <c r="AOM8" s="6"/>
      <c r="AON8" s="6"/>
      <c r="AOO8" s="6"/>
      <c r="AOP8" s="6"/>
      <c r="AOQ8" s="6"/>
      <c r="AOR8" s="6"/>
      <c r="AOS8" s="6"/>
      <c r="AOT8" s="6"/>
      <c r="AOU8" s="6"/>
      <c r="AOV8" s="6"/>
      <c r="AOW8" s="6"/>
      <c r="AOX8" s="6"/>
      <c r="AOY8" s="6"/>
      <c r="AOZ8" s="6"/>
      <c r="APA8" s="6"/>
      <c r="APB8" s="6"/>
      <c r="APC8" s="6"/>
      <c r="APD8" s="6"/>
      <c r="APE8" s="6"/>
      <c r="APF8" s="6"/>
      <c r="APG8" s="6"/>
      <c r="APH8" s="6"/>
      <c r="API8" s="6"/>
      <c r="APJ8" s="6"/>
      <c r="APK8" s="6"/>
      <c r="APL8" s="6"/>
      <c r="APM8" s="6"/>
      <c r="APN8" s="6"/>
      <c r="APO8" s="6"/>
      <c r="APP8" s="6"/>
      <c r="APQ8" s="6"/>
      <c r="APR8" s="6"/>
      <c r="APS8" s="6"/>
      <c r="APT8" s="6"/>
      <c r="APU8" s="6"/>
      <c r="APV8" s="6"/>
      <c r="APW8" s="6"/>
      <c r="APX8" s="6"/>
      <c r="APY8" s="6"/>
      <c r="APZ8" s="6"/>
      <c r="AQA8" s="6"/>
      <c r="AQB8" s="6"/>
      <c r="AQC8" s="6"/>
      <c r="AQD8" s="6"/>
      <c r="AQE8" s="6"/>
      <c r="AQF8" s="6"/>
      <c r="AQG8" s="6"/>
      <c r="AQH8" s="6"/>
      <c r="AQI8" s="6"/>
      <c r="AQJ8" s="6"/>
      <c r="AQK8" s="6"/>
      <c r="AQL8" s="6"/>
      <c r="AQM8" s="6"/>
      <c r="AQN8" s="6"/>
      <c r="AQO8" s="6"/>
      <c r="AQP8" s="6"/>
      <c r="AQQ8" s="6"/>
      <c r="AQR8" s="6"/>
      <c r="AQS8" s="6"/>
      <c r="AQT8" s="6"/>
      <c r="AQU8" s="6"/>
      <c r="AQV8" s="6"/>
      <c r="AQW8" s="6"/>
      <c r="AQX8" s="6"/>
      <c r="AQY8" s="6"/>
      <c r="AQZ8" s="6"/>
      <c r="ARA8" s="6"/>
      <c r="ARB8" s="6"/>
      <c r="ARC8" s="6"/>
      <c r="ARD8" s="6"/>
      <c r="ARE8" s="6"/>
      <c r="ARF8" s="6"/>
      <c r="ARG8" s="6"/>
      <c r="ARH8" s="6"/>
      <c r="ARI8" s="6"/>
      <c r="ARJ8" s="6"/>
      <c r="ARK8" s="6"/>
      <c r="ARL8" s="6"/>
      <c r="ARM8" s="6"/>
      <c r="ARN8" s="6"/>
      <c r="ARO8" s="6"/>
      <c r="ARP8" s="6"/>
      <c r="ARQ8" s="6"/>
      <c r="ARR8" s="6"/>
      <c r="ARS8" s="6"/>
      <c r="ART8" s="6"/>
      <c r="ARU8" s="6"/>
      <c r="ARV8" s="6"/>
      <c r="ARW8" s="6"/>
      <c r="ARX8" s="6"/>
      <c r="ARY8" s="6"/>
      <c r="ARZ8" s="6"/>
      <c r="ASA8" s="6"/>
      <c r="ASB8" s="6"/>
      <c r="ASC8" s="6"/>
      <c r="ASD8" s="6"/>
      <c r="ASE8" s="6"/>
      <c r="ASF8" s="6"/>
      <c r="ASG8" s="6"/>
      <c r="ASH8" s="6"/>
      <c r="ASI8" s="6"/>
      <c r="ASJ8" s="6"/>
      <c r="ASK8" s="6"/>
      <c r="ASL8" s="6"/>
      <c r="ASM8" s="6"/>
      <c r="ASN8" s="6"/>
      <c r="ASO8" s="6"/>
      <c r="ASP8" s="6"/>
      <c r="ASQ8" s="6"/>
      <c r="ASR8" s="6"/>
      <c r="ASS8" s="6"/>
      <c r="AST8" s="6"/>
      <c r="ASU8" s="6"/>
      <c r="ASV8" s="6"/>
      <c r="ASW8" s="6"/>
      <c r="ASX8" s="6"/>
      <c r="ASY8" s="6"/>
      <c r="ASZ8" s="6"/>
      <c r="ATA8" s="6"/>
      <c r="ATB8" s="6"/>
      <c r="ATC8" s="6"/>
      <c r="ATD8" s="6"/>
      <c r="ATE8" s="6"/>
      <c r="ATF8" s="6"/>
      <c r="ATG8" s="6"/>
      <c r="ATH8" s="6"/>
      <c r="ATI8" s="6"/>
      <c r="ATJ8" s="6"/>
      <c r="ATK8" s="6"/>
      <c r="ATL8" s="6"/>
      <c r="ATM8" s="6"/>
      <c r="ATN8" s="6"/>
      <c r="ATO8" s="6"/>
      <c r="ATP8" s="6"/>
      <c r="ATQ8" s="6"/>
      <c r="ATR8" s="6"/>
      <c r="ATS8" s="6"/>
      <c r="ATT8" s="6"/>
      <c r="ATU8" s="6"/>
      <c r="ATV8" s="6"/>
      <c r="ATW8" s="6"/>
      <c r="ATX8" s="6"/>
      <c r="ATY8" s="6"/>
      <c r="ATZ8" s="6"/>
      <c r="AUA8" s="6"/>
      <c r="AUB8" s="6"/>
      <c r="AUC8" s="6"/>
      <c r="AUD8" s="6"/>
      <c r="AUE8" s="6"/>
      <c r="AUF8" s="6"/>
      <c r="AUG8" s="6"/>
      <c r="AUH8" s="6"/>
      <c r="AUI8" s="6"/>
      <c r="AUJ8" s="6"/>
      <c r="AUK8" s="6"/>
      <c r="AUL8" s="6"/>
      <c r="AUM8" s="6"/>
      <c r="AUN8" s="6"/>
      <c r="AUO8" s="6"/>
      <c r="AUP8" s="6"/>
      <c r="AUQ8" s="6"/>
      <c r="AUR8" s="6"/>
      <c r="AUS8" s="6"/>
      <c r="AUT8" s="6"/>
      <c r="AUU8" s="6"/>
      <c r="AUV8" s="6"/>
      <c r="AUW8" s="6"/>
      <c r="AUX8" s="6"/>
      <c r="AUY8" s="6"/>
      <c r="AUZ8" s="6"/>
      <c r="AVA8" s="6"/>
      <c r="AVB8" s="6"/>
      <c r="AVC8" s="6"/>
      <c r="AVD8" s="6"/>
      <c r="AVE8" s="6"/>
      <c r="AVF8" s="6"/>
      <c r="AVG8" s="6"/>
      <c r="AVH8" s="6"/>
      <c r="AVI8" s="6"/>
      <c r="AVJ8" s="6"/>
      <c r="AVK8" s="6"/>
      <c r="AVL8" s="6"/>
      <c r="AVM8" s="6"/>
      <c r="AVN8" s="6"/>
      <c r="AVO8" s="6"/>
      <c r="AVP8" s="6"/>
      <c r="AVQ8" s="6"/>
      <c r="AVR8" s="6"/>
      <c r="AVS8" s="6"/>
      <c r="AVT8" s="6"/>
      <c r="AVU8" s="6"/>
      <c r="AVV8" s="6"/>
      <c r="AVW8" s="6"/>
      <c r="AVX8" s="6"/>
      <c r="AVY8" s="6"/>
      <c r="AVZ8" s="6"/>
      <c r="AWA8" s="6"/>
      <c r="AWB8" s="6"/>
      <c r="AWC8" s="6"/>
      <c r="AWD8" s="6"/>
      <c r="AWE8" s="6"/>
      <c r="AWF8" s="6"/>
      <c r="AWG8" s="6"/>
      <c r="AWH8" s="6"/>
      <c r="AWI8" s="6"/>
      <c r="AWJ8" s="6"/>
      <c r="AWK8" s="6"/>
      <c r="AWL8" s="6"/>
      <c r="AWM8" s="6"/>
      <c r="AWN8" s="6"/>
      <c r="AWO8" s="6"/>
      <c r="AWP8" s="6"/>
      <c r="AWQ8" s="6"/>
      <c r="AWR8" s="6"/>
      <c r="AWS8" s="6"/>
      <c r="AWT8" s="6"/>
      <c r="AWU8" s="6"/>
      <c r="AWV8" s="6"/>
      <c r="AWW8" s="6"/>
      <c r="AWX8" s="6"/>
      <c r="AWY8" s="6"/>
      <c r="AWZ8" s="6"/>
      <c r="AXA8" s="6"/>
      <c r="AXB8" s="6"/>
      <c r="AXC8" s="6"/>
      <c r="AXD8" s="6"/>
      <c r="AXE8" s="6"/>
      <c r="AXF8" s="6"/>
      <c r="AXG8" s="6"/>
      <c r="AXH8" s="6"/>
      <c r="AXI8" s="6"/>
      <c r="AXJ8" s="6"/>
      <c r="AXK8" s="6"/>
      <c r="AXL8" s="6"/>
      <c r="AXM8" s="6"/>
      <c r="AXN8" s="6"/>
      <c r="AXO8" s="6"/>
      <c r="AXP8" s="6"/>
      <c r="AXQ8" s="6"/>
      <c r="AXR8" s="6"/>
      <c r="AXS8" s="6"/>
      <c r="AXT8" s="6"/>
      <c r="AXU8" s="6"/>
      <c r="AXV8" s="6"/>
      <c r="AXW8" s="6"/>
      <c r="AXX8" s="6"/>
      <c r="AXY8" s="6"/>
      <c r="AXZ8" s="6"/>
      <c r="AYA8" s="6"/>
      <c r="AYB8" s="6"/>
      <c r="AYC8" s="6"/>
      <c r="AYD8" s="6"/>
      <c r="AYE8" s="6"/>
      <c r="AYF8" s="6"/>
      <c r="AYG8" s="6"/>
      <c r="AYH8" s="6"/>
      <c r="AYI8" s="6"/>
      <c r="AYJ8" s="6"/>
      <c r="AYK8" s="6"/>
      <c r="AYL8" s="6"/>
      <c r="AYM8" s="6"/>
      <c r="AYN8" s="6"/>
      <c r="AYO8" s="6"/>
      <c r="AYP8" s="6"/>
      <c r="AYQ8" s="6"/>
      <c r="AYR8" s="6"/>
      <c r="AYS8" s="6"/>
      <c r="AYT8" s="6"/>
      <c r="AYU8" s="6"/>
      <c r="AYV8" s="6"/>
      <c r="AYW8" s="6"/>
      <c r="AYX8" s="6"/>
      <c r="AYY8" s="6"/>
      <c r="AYZ8" s="6"/>
      <c r="AZA8" s="6"/>
      <c r="AZB8" s="6"/>
      <c r="AZC8" s="6"/>
      <c r="AZD8" s="6"/>
      <c r="AZE8" s="6"/>
      <c r="AZF8" s="6"/>
      <c r="AZG8" s="6"/>
      <c r="AZH8" s="6"/>
      <c r="AZI8" s="6"/>
      <c r="AZJ8" s="6"/>
      <c r="AZK8" s="6"/>
      <c r="AZL8" s="6"/>
      <c r="AZM8" s="6"/>
      <c r="AZN8" s="6"/>
      <c r="AZO8" s="6"/>
      <c r="AZP8" s="6"/>
      <c r="AZQ8" s="6"/>
      <c r="AZR8" s="6"/>
      <c r="AZS8" s="6"/>
      <c r="AZT8" s="6"/>
      <c r="AZU8" s="6"/>
      <c r="AZV8" s="6"/>
      <c r="AZW8" s="6"/>
      <c r="AZX8" s="6"/>
      <c r="AZY8" s="6"/>
      <c r="AZZ8" s="6"/>
      <c r="BAA8" s="6"/>
      <c r="BAB8" s="6"/>
      <c r="BAC8" s="6"/>
      <c r="BAD8" s="6"/>
      <c r="BAE8" s="6"/>
      <c r="BAF8" s="6"/>
      <c r="BAG8" s="6"/>
      <c r="BAH8" s="6"/>
      <c r="BAI8" s="6"/>
      <c r="BAJ8" s="6"/>
      <c r="BAK8" s="6"/>
      <c r="BAL8" s="6"/>
      <c r="BAM8" s="6"/>
      <c r="BAN8" s="6"/>
      <c r="BAO8" s="6"/>
      <c r="BAP8" s="6"/>
      <c r="BAQ8" s="6"/>
      <c r="BAR8" s="6"/>
      <c r="BAS8" s="6"/>
      <c r="BAT8" s="6"/>
      <c r="BAU8" s="6"/>
      <c r="BAV8" s="6"/>
      <c r="BAW8" s="6"/>
      <c r="BAX8" s="6"/>
      <c r="BAY8" s="6"/>
      <c r="BAZ8" s="6"/>
      <c r="BBA8" s="6"/>
      <c r="BBB8" s="6"/>
      <c r="BBC8" s="6"/>
      <c r="BBD8" s="6"/>
      <c r="BBE8" s="6"/>
      <c r="BBF8" s="6"/>
      <c r="BBG8" s="6"/>
      <c r="BBH8" s="6"/>
      <c r="BBI8" s="6"/>
      <c r="BBJ8" s="6"/>
      <c r="BBK8" s="6"/>
      <c r="BBL8" s="6"/>
      <c r="BBM8" s="6"/>
      <c r="BBN8" s="6"/>
      <c r="BBO8" s="6"/>
      <c r="BBP8" s="6"/>
      <c r="BBQ8" s="6"/>
      <c r="BBR8" s="6"/>
      <c r="BBS8" s="6"/>
      <c r="BBT8" s="6"/>
      <c r="BBU8" s="6"/>
      <c r="BBV8" s="6"/>
      <c r="BBW8" s="6"/>
      <c r="BBX8" s="6"/>
      <c r="BBY8" s="6"/>
      <c r="BBZ8" s="6"/>
      <c r="BCA8" s="6"/>
      <c r="BCB8" s="6"/>
      <c r="BCC8" s="6"/>
      <c r="BCD8" s="6"/>
      <c r="BCE8" s="6"/>
      <c r="BCF8" s="6"/>
      <c r="BCG8" s="6"/>
      <c r="BCH8" s="6"/>
      <c r="BCI8" s="6"/>
      <c r="BCJ8" s="6"/>
      <c r="BCK8" s="6"/>
      <c r="BCL8" s="6"/>
      <c r="BCM8" s="6"/>
      <c r="BCN8" s="6"/>
      <c r="BCO8" s="6"/>
      <c r="BCP8" s="6"/>
      <c r="BCQ8" s="6"/>
      <c r="BCR8" s="6"/>
      <c r="BCS8" s="6"/>
      <c r="BCT8" s="6"/>
      <c r="BCU8" s="6"/>
      <c r="BCV8" s="6"/>
      <c r="BCW8" s="6"/>
      <c r="BCX8" s="6"/>
      <c r="BCY8" s="6"/>
      <c r="BCZ8" s="6"/>
      <c r="BDA8" s="6"/>
      <c r="BDB8" s="6"/>
      <c r="BDC8" s="6"/>
      <c r="BDD8" s="6"/>
      <c r="BDE8" s="6"/>
      <c r="BDF8" s="6"/>
      <c r="BDG8" s="6"/>
      <c r="BDH8" s="6"/>
      <c r="BDI8" s="6"/>
      <c r="BDJ8" s="6"/>
      <c r="BDK8" s="6"/>
      <c r="BDL8" s="6"/>
      <c r="BDM8" s="6"/>
      <c r="BDN8" s="6"/>
      <c r="BDO8" s="6"/>
      <c r="BDP8" s="6"/>
      <c r="BDQ8" s="6"/>
      <c r="BDR8" s="6"/>
      <c r="BDS8" s="6"/>
      <c r="BDT8" s="6"/>
      <c r="BDU8" s="6"/>
      <c r="BDV8" s="6"/>
      <c r="BDW8" s="6"/>
      <c r="BDX8" s="6"/>
      <c r="BDY8" s="6"/>
      <c r="BDZ8" s="6"/>
      <c r="BEA8" s="6"/>
      <c r="BEB8" s="6"/>
      <c r="BEC8" s="6"/>
      <c r="BED8" s="6"/>
      <c r="BEE8" s="6"/>
      <c r="BEF8" s="6"/>
      <c r="BEG8" s="6"/>
      <c r="BEH8" s="6"/>
      <c r="BEI8" s="6"/>
      <c r="BEJ8" s="6"/>
      <c r="BEK8" s="6"/>
      <c r="BEL8" s="6"/>
      <c r="BEM8" s="6"/>
      <c r="BEN8" s="6"/>
      <c r="BEO8" s="6"/>
      <c r="BEP8" s="6"/>
      <c r="BEQ8" s="6"/>
      <c r="BER8" s="6"/>
      <c r="BES8" s="6"/>
      <c r="BET8" s="6"/>
      <c r="BEU8" s="6"/>
      <c r="BEV8" s="6"/>
      <c r="BEW8" s="6"/>
      <c r="BEX8" s="6"/>
      <c r="BEY8" s="6"/>
      <c r="BEZ8" s="6"/>
      <c r="BFA8" s="6"/>
      <c r="BFB8" s="6"/>
      <c r="BFC8" s="6"/>
      <c r="BFD8" s="6"/>
      <c r="BFE8" s="6"/>
      <c r="BFF8" s="6"/>
      <c r="BFG8" s="6"/>
      <c r="BFH8" s="6"/>
      <c r="BFI8" s="6"/>
      <c r="BFJ8" s="6"/>
      <c r="BFK8" s="6"/>
      <c r="BFL8" s="6"/>
      <c r="BFM8" s="6"/>
      <c r="BFN8" s="6"/>
      <c r="BFO8" s="6"/>
      <c r="BFP8" s="6"/>
      <c r="BFQ8" s="6"/>
      <c r="BFR8" s="6"/>
      <c r="BFS8" s="6"/>
      <c r="BFT8" s="6"/>
      <c r="BFU8" s="6"/>
      <c r="BFV8" s="6"/>
      <c r="BFW8" s="6"/>
      <c r="BFX8" s="6"/>
      <c r="BFY8" s="6"/>
      <c r="BFZ8" s="6"/>
      <c r="BGA8" s="6"/>
      <c r="BGB8" s="6"/>
      <c r="BGC8" s="6"/>
      <c r="BGD8" s="6"/>
      <c r="BGE8" s="6"/>
      <c r="BGF8" s="6"/>
      <c r="BGG8" s="6"/>
      <c r="BGH8" s="6"/>
      <c r="BGI8" s="6"/>
      <c r="BGJ8" s="6"/>
      <c r="BGK8" s="6"/>
      <c r="BGL8" s="6"/>
      <c r="BGM8" s="6"/>
      <c r="BGN8" s="6"/>
      <c r="BGO8" s="6"/>
      <c r="BGP8" s="6"/>
      <c r="BGQ8" s="6"/>
      <c r="BGR8" s="6"/>
      <c r="BGS8" s="6"/>
      <c r="BGT8" s="6"/>
      <c r="BGU8" s="6"/>
      <c r="BGV8" s="6"/>
      <c r="BGW8" s="6"/>
      <c r="BGX8" s="6"/>
      <c r="BGY8" s="6"/>
      <c r="BGZ8" s="6"/>
      <c r="BHA8" s="6"/>
      <c r="BHB8" s="6"/>
      <c r="BHC8" s="6"/>
      <c r="BHD8" s="6"/>
      <c r="BHE8" s="6"/>
      <c r="BHF8" s="6"/>
      <c r="BHG8" s="6"/>
      <c r="BHH8" s="6"/>
      <c r="BHI8" s="6"/>
      <c r="BHJ8" s="6"/>
      <c r="BHK8" s="6"/>
      <c r="BHL8" s="6"/>
      <c r="BHM8" s="6"/>
      <c r="BHN8" s="6"/>
      <c r="BHO8" s="6"/>
      <c r="BHP8" s="6"/>
      <c r="BHQ8" s="6"/>
      <c r="BHR8" s="6"/>
      <c r="BHS8" s="6"/>
      <c r="BHT8" s="6"/>
      <c r="BHU8" s="6"/>
      <c r="BHV8" s="6"/>
      <c r="BHW8" s="6"/>
      <c r="BHX8" s="6"/>
      <c r="BHY8" s="6"/>
      <c r="BHZ8" s="6"/>
      <c r="BIA8" s="6"/>
      <c r="BIB8" s="6"/>
      <c r="BIC8" s="6"/>
      <c r="BID8" s="6"/>
      <c r="BIE8" s="6"/>
      <c r="BIF8" s="6"/>
      <c r="BIG8" s="6"/>
      <c r="BIH8" s="6"/>
      <c r="BII8" s="6"/>
      <c r="BIJ8" s="6"/>
      <c r="BIK8" s="6"/>
      <c r="BIL8" s="6"/>
      <c r="BIM8" s="6"/>
      <c r="BIN8" s="6"/>
      <c r="BIO8" s="6"/>
      <c r="BIP8" s="6"/>
      <c r="BIQ8" s="6"/>
      <c r="BIR8" s="6"/>
      <c r="BIS8" s="6"/>
      <c r="BIT8" s="6"/>
      <c r="BIU8" s="6"/>
      <c r="BIV8" s="6"/>
      <c r="BIW8" s="6"/>
      <c r="BIX8" s="6"/>
      <c r="BIY8" s="6"/>
      <c r="BIZ8" s="6"/>
      <c r="BJA8" s="6"/>
      <c r="BJB8" s="6"/>
      <c r="BJC8" s="6"/>
      <c r="BJD8" s="6"/>
      <c r="BJE8" s="6"/>
      <c r="BJF8" s="6"/>
      <c r="BJG8" s="6"/>
      <c r="BJH8" s="6"/>
      <c r="BJI8" s="6"/>
      <c r="BJJ8" s="6"/>
      <c r="BJK8" s="6"/>
      <c r="BJL8" s="6"/>
      <c r="BJM8" s="6"/>
      <c r="BJN8" s="6"/>
      <c r="BJO8" s="6"/>
      <c r="BJP8" s="6"/>
      <c r="BJQ8" s="6"/>
      <c r="BJR8" s="6"/>
      <c r="BJS8" s="6"/>
      <c r="BJT8" s="6"/>
      <c r="BJU8" s="6"/>
      <c r="BJV8" s="6"/>
      <c r="BJW8" s="6"/>
      <c r="BJX8" s="6"/>
      <c r="BJY8" s="6"/>
      <c r="BJZ8" s="6"/>
      <c r="BKA8" s="6"/>
      <c r="BKB8" s="6"/>
      <c r="BKC8" s="6"/>
      <c r="BKD8" s="6"/>
      <c r="BKE8" s="6"/>
      <c r="BKF8" s="6"/>
      <c r="BKG8" s="6"/>
      <c r="BKH8" s="6"/>
      <c r="BKI8" s="6"/>
      <c r="BKJ8" s="6"/>
      <c r="BKK8" s="6"/>
      <c r="BKL8" s="6"/>
      <c r="BKM8" s="6"/>
      <c r="BKN8" s="6"/>
      <c r="BKO8" s="6"/>
      <c r="BKP8" s="6"/>
      <c r="BKQ8" s="6"/>
      <c r="BKR8" s="6"/>
      <c r="BKS8" s="6"/>
      <c r="BKT8" s="6"/>
      <c r="BKU8" s="6"/>
      <c r="BKV8" s="6"/>
      <c r="BKW8" s="6"/>
      <c r="BKX8" s="6"/>
      <c r="BKY8" s="6"/>
      <c r="BKZ8" s="6"/>
      <c r="BLA8" s="6"/>
      <c r="BLB8" s="6"/>
      <c r="BLC8" s="6"/>
      <c r="BLD8" s="6"/>
      <c r="BLE8" s="6"/>
      <c r="BLF8" s="6"/>
      <c r="BLG8" s="6"/>
      <c r="BLH8" s="6"/>
      <c r="BLI8" s="6"/>
      <c r="BLJ8" s="6"/>
      <c r="BLK8" s="6"/>
      <c r="BLL8" s="6"/>
      <c r="BLM8" s="6"/>
      <c r="BLN8" s="6"/>
      <c r="BLO8" s="6"/>
      <c r="BLP8" s="6"/>
      <c r="BLQ8" s="6"/>
      <c r="BLR8" s="6"/>
      <c r="BLS8" s="6"/>
      <c r="BLT8" s="6"/>
      <c r="BLU8" s="6"/>
      <c r="BLV8" s="6"/>
      <c r="BLW8" s="6"/>
      <c r="BLX8" s="6"/>
      <c r="BLY8" s="6"/>
      <c r="BLZ8" s="6"/>
      <c r="BMA8" s="6"/>
      <c r="BMB8" s="6"/>
      <c r="BMC8" s="6"/>
      <c r="BMD8" s="6"/>
      <c r="BME8" s="6"/>
      <c r="BMF8" s="6"/>
      <c r="BMG8" s="6"/>
      <c r="BMH8" s="6"/>
      <c r="BMI8" s="6"/>
      <c r="BMJ8" s="6"/>
      <c r="BMK8" s="6"/>
      <c r="BML8" s="6"/>
      <c r="BMM8" s="6"/>
      <c r="BMN8" s="6"/>
      <c r="BMO8" s="6"/>
      <c r="BMP8" s="6"/>
      <c r="BMQ8" s="6"/>
      <c r="BMR8" s="6"/>
      <c r="BMS8" s="6"/>
      <c r="BMT8" s="6"/>
      <c r="BMU8" s="6"/>
      <c r="BMV8" s="6"/>
      <c r="BMW8" s="6"/>
      <c r="BMX8" s="6"/>
      <c r="BMY8" s="6"/>
      <c r="BMZ8" s="6"/>
      <c r="BNA8" s="6"/>
      <c r="BNB8" s="6"/>
      <c r="BNC8" s="6"/>
      <c r="BND8" s="6"/>
      <c r="BNE8" s="6"/>
      <c r="BNF8" s="6"/>
      <c r="BNG8" s="6"/>
      <c r="BNH8" s="6"/>
      <c r="BNI8" s="6"/>
      <c r="BNJ8" s="6"/>
      <c r="BNK8" s="6"/>
      <c r="BNL8" s="6"/>
      <c r="BNM8" s="6"/>
      <c r="BNN8" s="6"/>
      <c r="BNO8" s="6"/>
      <c r="BNP8" s="6"/>
      <c r="BNQ8" s="6"/>
      <c r="BNR8" s="6"/>
      <c r="BNS8" s="6"/>
      <c r="BNT8" s="6"/>
      <c r="BNU8" s="6"/>
      <c r="BNV8" s="6"/>
      <c r="BNW8" s="6"/>
      <c r="BNX8" s="6"/>
      <c r="BNY8" s="6"/>
      <c r="BNZ8" s="6"/>
      <c r="BOA8" s="6"/>
      <c r="BOB8" s="6"/>
      <c r="BOC8" s="6"/>
      <c r="BOD8" s="6"/>
      <c r="BOE8" s="6"/>
      <c r="BOF8" s="6"/>
      <c r="BOG8" s="6"/>
      <c r="BOH8" s="6"/>
      <c r="BOI8" s="6"/>
      <c r="BOJ8" s="6"/>
      <c r="BOK8" s="6"/>
      <c r="BOL8" s="6"/>
      <c r="BOM8" s="6"/>
      <c r="BON8" s="6"/>
      <c r="BOO8" s="6"/>
      <c r="BOP8" s="6"/>
      <c r="BOQ8" s="6"/>
      <c r="BOR8" s="6"/>
      <c r="BOS8" s="6"/>
      <c r="BOT8" s="6"/>
      <c r="BOU8" s="6"/>
      <c r="BOV8" s="6"/>
      <c r="BOW8" s="6"/>
      <c r="BOX8" s="6"/>
      <c r="BOY8" s="6"/>
      <c r="BOZ8" s="6"/>
      <c r="BPA8" s="6"/>
      <c r="BPB8" s="6"/>
      <c r="BPC8" s="6"/>
      <c r="BPD8" s="6"/>
      <c r="BPE8" s="6"/>
      <c r="BPF8" s="6"/>
      <c r="BPG8" s="6"/>
      <c r="BPH8" s="6"/>
      <c r="BPI8" s="6"/>
      <c r="BPJ8" s="6"/>
      <c r="BPK8" s="6"/>
      <c r="BPL8" s="6"/>
      <c r="BPM8" s="6"/>
      <c r="BPN8" s="6"/>
      <c r="BPO8" s="6"/>
      <c r="BPP8" s="6"/>
      <c r="BPQ8" s="6"/>
      <c r="BPR8" s="6"/>
      <c r="BPS8" s="6"/>
      <c r="BPT8" s="6"/>
      <c r="BPU8" s="6"/>
      <c r="BPV8" s="6"/>
      <c r="BPW8" s="6"/>
      <c r="BPX8" s="6"/>
      <c r="BPY8" s="6"/>
      <c r="BPZ8" s="6"/>
      <c r="BQA8" s="6"/>
      <c r="BQB8" s="6"/>
      <c r="BQC8" s="6"/>
      <c r="BQD8" s="6"/>
      <c r="BQE8" s="6"/>
      <c r="BQF8" s="6"/>
      <c r="BQG8" s="6"/>
      <c r="BQH8" s="6"/>
      <c r="BQI8" s="6"/>
      <c r="BQJ8" s="6"/>
      <c r="BQK8" s="6"/>
      <c r="BQL8" s="6"/>
      <c r="BQM8" s="6"/>
      <c r="BQN8" s="6"/>
      <c r="BQO8" s="6"/>
      <c r="BQP8" s="6"/>
      <c r="BQQ8" s="6"/>
      <c r="BQR8" s="6"/>
      <c r="BQS8" s="6"/>
      <c r="BQT8" s="6"/>
      <c r="BQU8" s="6"/>
      <c r="BQV8" s="6"/>
      <c r="BQW8" s="6"/>
      <c r="BQX8" s="6"/>
      <c r="BQY8" s="6"/>
      <c r="BQZ8" s="6"/>
      <c r="BRA8" s="6"/>
      <c r="BRB8" s="6"/>
      <c r="BRC8" s="6"/>
      <c r="BRD8" s="6"/>
      <c r="BRE8" s="6"/>
      <c r="BRF8" s="6"/>
      <c r="BRG8" s="6"/>
      <c r="BRH8" s="6"/>
      <c r="BRI8" s="6"/>
      <c r="BRJ8" s="6"/>
      <c r="BRK8" s="6"/>
      <c r="BRL8" s="6"/>
      <c r="BRM8" s="6"/>
      <c r="BRN8" s="6"/>
      <c r="BRO8" s="6"/>
      <c r="BRP8" s="6"/>
      <c r="BRQ8" s="6"/>
      <c r="BRR8" s="6"/>
      <c r="BRS8" s="6"/>
      <c r="BRT8" s="6"/>
      <c r="BRU8" s="6"/>
      <c r="BRV8" s="6"/>
      <c r="BRW8" s="6"/>
      <c r="BRX8" s="6"/>
      <c r="BRY8" s="6"/>
      <c r="BRZ8" s="6"/>
      <c r="BSA8" s="6"/>
      <c r="BSB8" s="6"/>
      <c r="BSC8" s="6"/>
      <c r="BSD8" s="6"/>
      <c r="BSE8" s="6"/>
      <c r="BSF8" s="6"/>
      <c r="BSG8" s="6"/>
      <c r="BSH8" s="6"/>
      <c r="BSI8" s="6"/>
      <c r="BSJ8" s="6"/>
      <c r="BSK8" s="6"/>
      <c r="BSL8" s="6"/>
      <c r="BSM8" s="6"/>
      <c r="BSN8" s="6"/>
      <c r="BSO8" s="6"/>
      <c r="BSP8" s="6"/>
      <c r="BSQ8" s="6"/>
      <c r="BSR8" s="6"/>
      <c r="BSS8" s="6"/>
      <c r="BST8" s="6"/>
      <c r="BSU8" s="6"/>
      <c r="BSV8" s="6"/>
      <c r="BSW8" s="6"/>
      <c r="BSX8" s="6"/>
      <c r="BSY8" s="6"/>
      <c r="BSZ8" s="6"/>
      <c r="BTA8" s="6"/>
      <c r="BTB8" s="6"/>
      <c r="BTC8" s="6"/>
      <c r="BTD8" s="6"/>
      <c r="BTE8" s="6"/>
      <c r="BTF8" s="6"/>
      <c r="BTG8" s="6"/>
      <c r="BTH8" s="6"/>
      <c r="BTI8" s="6"/>
      <c r="BTJ8" s="6"/>
      <c r="BTK8" s="6"/>
      <c r="BTL8" s="6"/>
      <c r="BTM8" s="6"/>
      <c r="BTN8" s="6"/>
      <c r="BTO8" s="6"/>
      <c r="BTP8" s="6"/>
      <c r="BTQ8" s="6"/>
      <c r="BTR8" s="6"/>
      <c r="BTS8" s="6"/>
      <c r="BTT8" s="6"/>
      <c r="BTU8" s="6"/>
      <c r="BTV8" s="6"/>
      <c r="BTW8" s="6"/>
      <c r="BTX8" s="6"/>
      <c r="BTY8" s="6"/>
      <c r="BTZ8" s="6"/>
      <c r="BUA8" s="6"/>
      <c r="BUB8" s="6"/>
      <c r="BUC8" s="6"/>
      <c r="BUD8" s="6"/>
      <c r="BUE8" s="6"/>
      <c r="BUF8" s="6"/>
      <c r="BUG8" s="6"/>
      <c r="BUH8" s="6"/>
      <c r="BUI8" s="6"/>
      <c r="BUJ8" s="6"/>
      <c r="BUK8" s="6"/>
      <c r="BUL8" s="6"/>
      <c r="BUM8" s="6"/>
      <c r="BUN8" s="6"/>
      <c r="BUO8" s="6"/>
      <c r="BUP8" s="6"/>
      <c r="BUQ8" s="6"/>
      <c r="BUR8" s="6"/>
      <c r="BUS8" s="6"/>
      <c r="BUT8" s="6"/>
      <c r="BUU8" s="6"/>
      <c r="BUV8" s="6"/>
      <c r="BUW8" s="6"/>
      <c r="BUX8" s="6"/>
      <c r="BUY8" s="6"/>
      <c r="BUZ8" s="6"/>
      <c r="BVA8" s="6"/>
      <c r="BVB8" s="6"/>
      <c r="BVC8" s="6"/>
      <c r="BVD8" s="6"/>
      <c r="BVE8" s="6"/>
      <c r="BVF8" s="6"/>
      <c r="BVG8" s="6"/>
      <c r="BVH8" s="6"/>
      <c r="BVI8" s="6"/>
      <c r="BVJ8" s="6"/>
      <c r="BVK8" s="6"/>
      <c r="BVL8" s="6"/>
      <c r="BVM8" s="6"/>
      <c r="BVN8" s="6"/>
      <c r="BVO8" s="6"/>
      <c r="BVP8" s="6"/>
      <c r="BVQ8" s="6"/>
      <c r="BVR8" s="6"/>
      <c r="BVS8" s="6"/>
      <c r="BVT8" s="6"/>
      <c r="BVU8" s="6"/>
      <c r="BVV8" s="6"/>
      <c r="BVW8" s="6"/>
      <c r="BVX8" s="6"/>
      <c r="BVY8" s="6"/>
      <c r="BVZ8" s="6"/>
      <c r="BWA8" s="6"/>
      <c r="BWB8" s="6"/>
      <c r="BWC8" s="6"/>
      <c r="BWD8" s="6"/>
      <c r="BWE8" s="6"/>
      <c r="BWF8" s="6"/>
      <c r="BWG8" s="6"/>
      <c r="BWH8" s="6"/>
      <c r="BWI8" s="6"/>
      <c r="BWJ8" s="6"/>
      <c r="BWK8" s="6"/>
      <c r="BWL8" s="6"/>
      <c r="BWM8" s="6"/>
      <c r="BWN8" s="6"/>
      <c r="BWO8" s="6"/>
      <c r="BWP8" s="6"/>
      <c r="BWQ8" s="6"/>
      <c r="BWR8" s="6"/>
      <c r="BWS8" s="6"/>
      <c r="BWT8" s="6"/>
      <c r="BWU8" s="6"/>
      <c r="BWV8" s="6"/>
      <c r="BWW8" s="6"/>
      <c r="BWX8" s="6"/>
      <c r="BWY8" s="6"/>
      <c r="BWZ8" s="6"/>
      <c r="BXA8" s="6"/>
      <c r="BXB8" s="6"/>
      <c r="BXC8" s="6"/>
      <c r="BXD8" s="6"/>
      <c r="BXE8" s="6"/>
      <c r="BXF8" s="6"/>
      <c r="BXG8" s="6"/>
      <c r="BXH8" s="6"/>
      <c r="BXI8" s="6"/>
      <c r="BXJ8" s="6"/>
      <c r="BXK8" s="6"/>
      <c r="BXL8" s="6"/>
      <c r="BXM8" s="6"/>
      <c r="BXN8" s="6"/>
      <c r="BXO8" s="6"/>
      <c r="BXP8" s="6"/>
      <c r="BXQ8" s="6"/>
      <c r="BXR8" s="6"/>
      <c r="BXS8" s="6"/>
      <c r="BXT8" s="6"/>
      <c r="BXU8" s="6"/>
      <c r="BXV8" s="6"/>
      <c r="BXW8" s="6"/>
      <c r="BXX8" s="6"/>
      <c r="BXY8" s="6"/>
      <c r="BXZ8" s="6"/>
      <c r="BYA8" s="6"/>
      <c r="BYB8" s="6"/>
      <c r="BYC8" s="6"/>
      <c r="BYD8" s="6"/>
      <c r="BYE8" s="6"/>
      <c r="BYF8" s="6"/>
      <c r="BYG8" s="6"/>
      <c r="BYH8" s="6"/>
      <c r="BYI8" s="6"/>
      <c r="BYJ8" s="6"/>
      <c r="BYK8" s="6"/>
      <c r="BYL8" s="6"/>
      <c r="BYM8" s="6"/>
      <c r="BYN8" s="6"/>
      <c r="BYO8" s="6"/>
      <c r="BYP8" s="6"/>
      <c r="BYQ8" s="6"/>
      <c r="BYR8" s="6"/>
      <c r="BYS8" s="6"/>
      <c r="BYT8" s="6"/>
      <c r="BYU8" s="6"/>
      <c r="BYV8" s="6"/>
      <c r="BYW8" s="6"/>
      <c r="BYX8" s="6"/>
      <c r="BYY8" s="6"/>
      <c r="BYZ8" s="6"/>
      <c r="BZA8" s="6"/>
      <c r="BZB8" s="6"/>
      <c r="BZC8" s="6"/>
      <c r="BZD8" s="6"/>
      <c r="BZE8" s="6"/>
      <c r="BZF8" s="6"/>
      <c r="BZG8" s="6"/>
      <c r="BZH8" s="6"/>
      <c r="BZI8" s="6"/>
      <c r="BZJ8" s="6"/>
      <c r="BZK8" s="6"/>
      <c r="BZL8" s="6"/>
      <c r="BZM8" s="6"/>
      <c r="BZN8" s="6"/>
      <c r="BZO8" s="6"/>
      <c r="BZP8" s="6"/>
      <c r="BZQ8" s="6"/>
      <c r="BZR8" s="6"/>
      <c r="BZS8" s="6"/>
      <c r="BZT8" s="6"/>
      <c r="BZU8" s="6"/>
      <c r="BZV8" s="6"/>
      <c r="BZW8" s="6"/>
      <c r="BZX8" s="6"/>
      <c r="BZY8" s="6"/>
      <c r="BZZ8" s="6"/>
      <c r="CAA8" s="6"/>
      <c r="CAB8" s="6"/>
      <c r="CAC8" s="6"/>
      <c r="CAD8" s="6"/>
      <c r="CAE8" s="6"/>
      <c r="CAF8" s="6"/>
      <c r="CAG8" s="6"/>
      <c r="CAH8" s="6"/>
      <c r="CAI8" s="6"/>
      <c r="CAJ8" s="6"/>
      <c r="CAK8" s="6"/>
      <c r="CAL8" s="6"/>
      <c r="CAM8" s="6"/>
      <c r="CAN8" s="6"/>
      <c r="CAO8" s="6"/>
      <c r="CAP8" s="6"/>
      <c r="CAQ8" s="6"/>
      <c r="CAR8" s="6"/>
      <c r="CAS8" s="6"/>
      <c r="CAT8" s="6"/>
      <c r="CAU8" s="6"/>
      <c r="CAV8" s="6"/>
      <c r="CAW8" s="6"/>
      <c r="CAX8" s="6"/>
      <c r="CAY8" s="6"/>
      <c r="CAZ8" s="6"/>
      <c r="CBA8" s="6"/>
      <c r="CBB8" s="6"/>
      <c r="CBC8" s="6"/>
      <c r="CBD8" s="6"/>
      <c r="CBE8" s="6"/>
      <c r="CBF8" s="6"/>
      <c r="CBG8" s="6"/>
      <c r="CBH8" s="6"/>
      <c r="CBI8" s="6"/>
      <c r="CBJ8" s="6"/>
      <c r="CBK8" s="6"/>
      <c r="CBL8" s="6"/>
      <c r="CBM8" s="6"/>
      <c r="CBN8" s="6"/>
      <c r="CBO8" s="6"/>
      <c r="CBP8" s="6"/>
      <c r="CBQ8" s="6"/>
      <c r="CBR8" s="6"/>
      <c r="CBS8" s="6"/>
      <c r="CBT8" s="6"/>
      <c r="CBU8" s="6"/>
      <c r="CBV8" s="6"/>
      <c r="CBW8" s="6"/>
      <c r="CBX8" s="6"/>
      <c r="CBY8" s="6"/>
      <c r="CBZ8" s="6"/>
      <c r="CCA8" s="6"/>
      <c r="CCB8" s="6"/>
      <c r="CCC8" s="6"/>
      <c r="CCD8" s="6"/>
      <c r="CCE8" s="6"/>
      <c r="CCF8" s="6"/>
      <c r="CCG8" s="6"/>
      <c r="CCH8" s="6"/>
      <c r="CCI8" s="6"/>
      <c r="CCJ8" s="6"/>
      <c r="CCK8" s="6"/>
      <c r="CCL8" s="6"/>
      <c r="CCM8" s="6"/>
      <c r="CCN8" s="6"/>
      <c r="CCO8" s="6"/>
      <c r="CCP8" s="6"/>
      <c r="CCQ8" s="6"/>
      <c r="CCR8" s="6"/>
      <c r="CCS8" s="6"/>
      <c r="CCT8" s="6"/>
      <c r="CCU8" s="6"/>
      <c r="CCV8" s="6"/>
      <c r="CCW8" s="6"/>
      <c r="CCX8" s="6"/>
      <c r="CCY8" s="6"/>
      <c r="CCZ8" s="6"/>
      <c r="CDA8" s="6"/>
      <c r="CDB8" s="6"/>
      <c r="CDC8" s="6"/>
      <c r="CDD8" s="6"/>
      <c r="CDE8" s="6"/>
      <c r="CDF8" s="6"/>
      <c r="CDG8" s="6"/>
      <c r="CDH8" s="6"/>
      <c r="CDI8" s="6"/>
      <c r="CDJ8" s="6"/>
      <c r="CDK8" s="6"/>
      <c r="CDL8" s="6"/>
      <c r="CDM8" s="6"/>
      <c r="CDN8" s="6"/>
      <c r="CDO8" s="6"/>
      <c r="CDP8" s="6"/>
      <c r="CDQ8" s="6"/>
      <c r="CDR8" s="6"/>
      <c r="CDS8" s="6"/>
      <c r="CDT8" s="6"/>
      <c r="CDU8" s="6"/>
      <c r="CDV8" s="6"/>
      <c r="CDW8" s="6"/>
      <c r="CDX8" s="6"/>
      <c r="CDY8" s="6"/>
      <c r="CDZ8" s="6"/>
      <c r="CEA8" s="6"/>
      <c r="CEB8" s="6"/>
      <c r="CEC8" s="6"/>
      <c r="CED8" s="6"/>
      <c r="CEE8" s="6"/>
      <c r="CEF8" s="6"/>
      <c r="CEG8" s="6"/>
      <c r="CEH8" s="6"/>
      <c r="CEI8" s="6"/>
      <c r="CEJ8" s="6"/>
      <c r="CEK8" s="6"/>
      <c r="CEL8" s="6"/>
      <c r="CEM8" s="6"/>
      <c r="CEN8" s="6"/>
      <c r="CEO8" s="6"/>
      <c r="CEP8" s="6"/>
      <c r="CEQ8" s="6"/>
      <c r="CER8" s="6"/>
      <c r="CES8" s="6"/>
      <c r="CET8" s="6"/>
      <c r="CEU8" s="6"/>
      <c r="CEV8" s="6"/>
      <c r="CEW8" s="6"/>
      <c r="CEX8" s="6"/>
      <c r="CEY8" s="6"/>
      <c r="CEZ8" s="6"/>
      <c r="CFA8" s="6"/>
      <c r="CFB8" s="6"/>
      <c r="CFC8" s="6"/>
      <c r="CFD8" s="6"/>
      <c r="CFE8" s="6"/>
      <c r="CFF8" s="6"/>
      <c r="CFG8" s="6"/>
      <c r="CFH8" s="6"/>
      <c r="CFI8" s="6"/>
      <c r="CFJ8" s="6"/>
      <c r="CFK8" s="6"/>
      <c r="CFL8" s="6"/>
      <c r="CFM8" s="6"/>
      <c r="CFN8" s="6"/>
      <c r="CFO8" s="6"/>
      <c r="CFP8" s="6"/>
      <c r="CFQ8" s="6"/>
      <c r="CFR8" s="6"/>
      <c r="CFS8" s="6"/>
      <c r="CFT8" s="6"/>
      <c r="CFU8" s="6"/>
      <c r="CFV8" s="6"/>
      <c r="CFW8" s="6"/>
      <c r="CFX8" s="6"/>
      <c r="CFY8" s="6"/>
      <c r="CFZ8" s="6"/>
      <c r="CGA8" s="6"/>
      <c r="CGB8" s="6"/>
      <c r="CGC8" s="6"/>
      <c r="CGD8" s="6"/>
      <c r="CGE8" s="6"/>
      <c r="CGF8" s="6"/>
      <c r="CGG8" s="6"/>
      <c r="CGH8" s="6"/>
      <c r="CGI8" s="6"/>
      <c r="CGJ8" s="6"/>
      <c r="CGK8" s="6"/>
      <c r="CGL8" s="6"/>
      <c r="CGM8" s="6"/>
      <c r="CGN8" s="6"/>
      <c r="CGO8" s="6"/>
      <c r="CGP8" s="6"/>
      <c r="CGQ8" s="6"/>
      <c r="CGR8" s="6"/>
      <c r="CGS8" s="6"/>
      <c r="CGT8" s="6"/>
      <c r="CGU8" s="6"/>
      <c r="CGV8" s="6"/>
      <c r="CGW8" s="6"/>
      <c r="CGX8" s="6"/>
      <c r="CGY8" s="6"/>
      <c r="CGZ8" s="6"/>
      <c r="CHA8" s="6"/>
      <c r="CHB8" s="6"/>
      <c r="CHC8" s="6"/>
      <c r="CHD8" s="6"/>
      <c r="CHE8" s="6"/>
      <c r="CHF8" s="6"/>
      <c r="CHG8" s="6"/>
      <c r="CHH8" s="6"/>
      <c r="CHI8" s="6"/>
      <c r="CHJ8" s="6"/>
      <c r="CHK8" s="6"/>
      <c r="CHL8" s="6"/>
      <c r="CHM8" s="6"/>
      <c r="CHN8" s="6"/>
      <c r="CHO8" s="6"/>
      <c r="CHP8" s="6"/>
      <c r="CHQ8" s="6"/>
      <c r="CHR8" s="6"/>
      <c r="CHS8" s="6"/>
      <c r="CHT8" s="6"/>
      <c r="CHU8" s="6"/>
      <c r="CHV8" s="6"/>
      <c r="CHW8" s="6"/>
      <c r="CHX8" s="6"/>
      <c r="CHY8" s="6"/>
      <c r="CHZ8" s="6"/>
      <c r="CIA8" s="6"/>
      <c r="CIB8" s="6"/>
      <c r="CIC8" s="6"/>
      <c r="CID8" s="6"/>
      <c r="CIE8" s="6"/>
      <c r="CIF8" s="6"/>
      <c r="CIG8" s="6"/>
      <c r="CIH8" s="6"/>
      <c r="CII8" s="6"/>
      <c r="CIJ8" s="6"/>
      <c r="CIK8" s="6"/>
      <c r="CIL8" s="6"/>
      <c r="CIM8" s="6"/>
      <c r="CIN8" s="6"/>
      <c r="CIO8" s="6"/>
      <c r="CIP8" s="6"/>
      <c r="CIQ8" s="6"/>
      <c r="CIR8" s="6"/>
      <c r="CIS8" s="6"/>
      <c r="CIT8" s="6"/>
      <c r="CIU8" s="6"/>
      <c r="CIV8" s="6"/>
      <c r="CIW8" s="6"/>
      <c r="CIX8" s="6"/>
      <c r="CIY8" s="6"/>
      <c r="CIZ8" s="6"/>
      <c r="CJA8" s="6"/>
      <c r="CJB8" s="6"/>
      <c r="CJC8" s="6"/>
      <c r="CJD8" s="6"/>
      <c r="CJE8" s="6"/>
      <c r="CJF8" s="6"/>
      <c r="CJG8" s="6"/>
      <c r="CJH8" s="6"/>
      <c r="CJI8" s="6"/>
      <c r="CJJ8" s="6"/>
      <c r="CJK8" s="6"/>
      <c r="CJL8" s="6"/>
      <c r="CJM8" s="6"/>
      <c r="CJN8" s="6"/>
      <c r="CJO8" s="6"/>
      <c r="CJP8" s="6"/>
      <c r="CJQ8" s="6"/>
      <c r="CJR8" s="6"/>
      <c r="CJS8" s="6"/>
      <c r="CJT8" s="6"/>
      <c r="CJU8" s="6"/>
      <c r="CJV8" s="6"/>
      <c r="CJW8" s="6"/>
      <c r="CJX8" s="6"/>
      <c r="CJY8" s="6"/>
      <c r="CJZ8" s="6"/>
      <c r="CKA8" s="6"/>
      <c r="CKB8" s="6"/>
      <c r="CKC8" s="6"/>
      <c r="CKD8" s="6"/>
      <c r="CKE8" s="6"/>
      <c r="CKF8" s="6"/>
      <c r="CKG8" s="6"/>
      <c r="CKH8" s="6"/>
      <c r="CKI8" s="6"/>
      <c r="CKJ8" s="6"/>
      <c r="CKK8" s="6"/>
      <c r="CKL8" s="6"/>
      <c r="CKM8" s="6"/>
      <c r="CKN8" s="6"/>
      <c r="CKO8" s="6"/>
      <c r="CKP8" s="6"/>
      <c r="CKQ8" s="6"/>
      <c r="CKR8" s="6"/>
      <c r="CKS8" s="6"/>
      <c r="CKT8" s="6"/>
      <c r="CKU8" s="6"/>
      <c r="CKV8" s="6"/>
      <c r="CKW8" s="6"/>
      <c r="CKX8" s="6"/>
      <c r="CKY8" s="6"/>
      <c r="CKZ8" s="6"/>
      <c r="CLA8" s="6"/>
      <c r="CLB8" s="6"/>
      <c r="CLC8" s="6"/>
      <c r="CLD8" s="6"/>
      <c r="CLE8" s="6"/>
      <c r="CLF8" s="6"/>
      <c r="CLG8" s="6"/>
      <c r="CLH8" s="6"/>
      <c r="CLI8" s="6"/>
      <c r="CLJ8" s="6"/>
      <c r="CLK8" s="6"/>
      <c r="CLL8" s="6"/>
      <c r="CLM8" s="6"/>
      <c r="CLN8" s="6"/>
      <c r="CLO8" s="6"/>
      <c r="CLP8" s="6"/>
      <c r="CLQ8" s="6"/>
      <c r="CLR8" s="6"/>
      <c r="CLS8" s="6"/>
      <c r="CLT8" s="6"/>
      <c r="CLU8" s="6"/>
      <c r="CLV8" s="6"/>
      <c r="CLW8" s="6"/>
      <c r="CLX8" s="6"/>
      <c r="CLY8" s="6"/>
      <c r="CLZ8" s="6"/>
      <c r="CMA8" s="6"/>
      <c r="CMB8" s="6"/>
      <c r="CMC8" s="6"/>
      <c r="CMD8" s="6"/>
      <c r="CME8" s="6"/>
      <c r="CMF8" s="6"/>
      <c r="CMG8" s="6"/>
      <c r="CMH8" s="6"/>
      <c r="CMI8" s="6"/>
      <c r="CMJ8" s="6"/>
      <c r="CMK8" s="6"/>
      <c r="CML8" s="6"/>
      <c r="CMM8" s="6"/>
      <c r="CMN8" s="6"/>
      <c r="CMO8" s="6"/>
      <c r="CMP8" s="6"/>
      <c r="CMQ8" s="6"/>
      <c r="CMR8" s="6"/>
      <c r="CMS8" s="6"/>
      <c r="CMT8" s="6"/>
      <c r="CMU8" s="6"/>
      <c r="CMV8" s="6"/>
      <c r="CMW8" s="6"/>
      <c r="CMX8" s="6"/>
      <c r="CMY8" s="6"/>
      <c r="CMZ8" s="6"/>
      <c r="CNA8" s="6"/>
      <c r="CNB8" s="6"/>
      <c r="CNC8" s="6"/>
      <c r="CND8" s="6"/>
      <c r="CNE8" s="6"/>
      <c r="CNF8" s="6"/>
      <c r="CNG8" s="6"/>
      <c r="CNH8" s="6"/>
      <c r="CNI8" s="6"/>
      <c r="CNJ8" s="6"/>
      <c r="CNK8" s="6"/>
      <c r="CNL8" s="6"/>
      <c r="CNM8" s="6"/>
      <c r="CNN8" s="6"/>
      <c r="CNO8" s="6"/>
      <c r="CNP8" s="6"/>
      <c r="CNQ8" s="6"/>
      <c r="CNR8" s="6"/>
      <c r="CNS8" s="6"/>
      <c r="CNT8" s="6"/>
      <c r="CNU8" s="6"/>
      <c r="CNV8" s="6"/>
      <c r="CNW8" s="6"/>
      <c r="CNX8" s="6"/>
      <c r="CNY8" s="6"/>
      <c r="CNZ8" s="6"/>
      <c r="COA8" s="6"/>
      <c r="COB8" s="6"/>
      <c r="COC8" s="6"/>
      <c r="COD8" s="6"/>
      <c r="COE8" s="6"/>
      <c r="COF8" s="6"/>
      <c r="COG8" s="6"/>
      <c r="COH8" s="6"/>
      <c r="COI8" s="6"/>
      <c r="COJ8" s="6"/>
      <c r="COK8" s="6"/>
      <c r="COL8" s="6"/>
      <c r="COM8" s="6"/>
      <c r="CON8" s="6"/>
      <c r="COO8" s="6"/>
      <c r="COP8" s="6"/>
      <c r="COQ8" s="6"/>
      <c r="COR8" s="6"/>
      <c r="COS8" s="6"/>
      <c r="COT8" s="6"/>
      <c r="COU8" s="6"/>
      <c r="COV8" s="6"/>
      <c r="COW8" s="6"/>
      <c r="COX8" s="6"/>
      <c r="COY8" s="6"/>
      <c r="COZ8" s="6"/>
      <c r="CPA8" s="6"/>
      <c r="CPB8" s="6"/>
      <c r="CPC8" s="6"/>
      <c r="CPD8" s="6"/>
      <c r="CPE8" s="6"/>
      <c r="CPF8" s="6"/>
      <c r="CPG8" s="6"/>
      <c r="CPH8" s="6"/>
      <c r="CPI8" s="6"/>
      <c r="CPJ8" s="6"/>
      <c r="CPK8" s="6"/>
      <c r="CPL8" s="6"/>
      <c r="CPM8" s="6"/>
      <c r="CPN8" s="6"/>
      <c r="CPO8" s="6"/>
      <c r="CPP8" s="6"/>
      <c r="CPQ8" s="6"/>
      <c r="CPR8" s="6"/>
      <c r="CPS8" s="6"/>
      <c r="CPT8" s="6"/>
      <c r="CPU8" s="6"/>
      <c r="CPV8" s="6"/>
      <c r="CPW8" s="6"/>
      <c r="CPX8" s="6"/>
      <c r="CPY8" s="6"/>
      <c r="CPZ8" s="6"/>
      <c r="CQA8" s="6"/>
      <c r="CQB8" s="6"/>
      <c r="CQC8" s="6"/>
      <c r="CQD8" s="6"/>
      <c r="CQE8" s="6"/>
      <c r="CQF8" s="6"/>
      <c r="CQG8" s="6"/>
      <c r="CQH8" s="6"/>
      <c r="CQI8" s="6"/>
      <c r="CQJ8" s="6"/>
      <c r="CQK8" s="6"/>
      <c r="CQL8" s="6"/>
      <c r="CQM8" s="6"/>
      <c r="CQN8" s="6"/>
      <c r="CQO8" s="6"/>
      <c r="CQP8" s="6"/>
      <c r="CQQ8" s="6"/>
      <c r="CQR8" s="6"/>
      <c r="CQS8" s="6"/>
      <c r="CQT8" s="6"/>
      <c r="CQU8" s="6"/>
      <c r="CQV8" s="6"/>
      <c r="CQW8" s="6"/>
      <c r="CQX8" s="6"/>
      <c r="CQY8" s="6"/>
      <c r="CQZ8" s="6"/>
      <c r="CRA8" s="6"/>
      <c r="CRB8" s="6"/>
      <c r="CRC8" s="6"/>
      <c r="CRD8" s="6"/>
      <c r="CRE8" s="6"/>
      <c r="CRF8" s="6"/>
      <c r="CRG8" s="6"/>
      <c r="CRH8" s="6"/>
      <c r="CRI8" s="6"/>
      <c r="CRJ8" s="6"/>
      <c r="CRK8" s="6"/>
      <c r="CRL8" s="6"/>
      <c r="CRM8" s="6"/>
      <c r="CRN8" s="6"/>
      <c r="CRO8" s="6"/>
      <c r="CRP8" s="6"/>
      <c r="CRQ8" s="6"/>
      <c r="CRR8" s="6"/>
      <c r="CRS8" s="6"/>
      <c r="CRT8" s="6"/>
      <c r="CRU8" s="6"/>
      <c r="CRV8" s="6"/>
      <c r="CRW8" s="6"/>
      <c r="CRX8" s="6"/>
      <c r="CRY8" s="6"/>
      <c r="CRZ8" s="6"/>
      <c r="CSA8" s="6"/>
      <c r="CSB8" s="6"/>
      <c r="CSC8" s="6"/>
      <c r="CSD8" s="6"/>
      <c r="CSE8" s="6"/>
      <c r="CSF8" s="6"/>
      <c r="CSG8" s="6"/>
      <c r="CSH8" s="6"/>
      <c r="CSI8" s="6"/>
      <c r="CSJ8" s="6"/>
      <c r="CSK8" s="6"/>
      <c r="CSL8" s="6"/>
      <c r="CSM8" s="6"/>
      <c r="CSN8" s="6"/>
      <c r="CSO8" s="6"/>
      <c r="CSP8" s="6"/>
      <c r="CSQ8" s="6"/>
      <c r="CSR8" s="6"/>
      <c r="CSS8" s="6"/>
      <c r="CST8" s="6"/>
      <c r="CSU8" s="6"/>
      <c r="CSV8" s="6"/>
      <c r="CSW8" s="6"/>
      <c r="CSX8" s="6"/>
      <c r="CSY8" s="6"/>
      <c r="CSZ8" s="6"/>
      <c r="CTA8" s="6"/>
      <c r="CTB8" s="6"/>
      <c r="CTC8" s="6"/>
      <c r="CTD8" s="6"/>
      <c r="CTE8" s="6"/>
      <c r="CTF8" s="6"/>
      <c r="CTG8" s="6"/>
      <c r="CTH8" s="6"/>
      <c r="CTI8" s="6"/>
      <c r="CTJ8" s="6"/>
      <c r="CTK8" s="6"/>
      <c r="CTL8" s="6"/>
      <c r="CTM8" s="6"/>
      <c r="CTN8" s="6"/>
      <c r="CTO8" s="6"/>
      <c r="CTP8" s="6"/>
      <c r="CTQ8" s="6"/>
      <c r="CTR8" s="6"/>
      <c r="CTS8" s="6"/>
      <c r="CTT8" s="6"/>
      <c r="CTU8" s="6"/>
      <c r="CTV8" s="6"/>
      <c r="CTW8" s="6"/>
      <c r="CTX8" s="6"/>
      <c r="CTY8" s="6"/>
      <c r="CTZ8" s="6"/>
      <c r="CUA8" s="6"/>
      <c r="CUB8" s="6"/>
      <c r="CUC8" s="6"/>
      <c r="CUD8" s="6"/>
      <c r="CUE8" s="6"/>
      <c r="CUF8" s="6"/>
      <c r="CUG8" s="6"/>
      <c r="CUH8" s="6"/>
      <c r="CUI8" s="6"/>
      <c r="CUJ8" s="6"/>
      <c r="CUK8" s="6"/>
      <c r="CUL8" s="6"/>
      <c r="CUM8" s="6"/>
      <c r="CUN8" s="6"/>
      <c r="CUO8" s="6"/>
      <c r="CUP8" s="6"/>
      <c r="CUQ8" s="6"/>
      <c r="CUR8" s="6"/>
      <c r="CUS8" s="6"/>
      <c r="CUT8" s="6"/>
      <c r="CUU8" s="6"/>
      <c r="CUV8" s="6"/>
      <c r="CUW8" s="6"/>
      <c r="CUX8" s="6"/>
      <c r="CUY8" s="6"/>
      <c r="CUZ8" s="6"/>
      <c r="CVA8" s="6"/>
      <c r="CVB8" s="6"/>
      <c r="CVC8" s="6"/>
      <c r="CVD8" s="6"/>
      <c r="CVE8" s="6"/>
      <c r="CVF8" s="6"/>
      <c r="CVG8" s="6"/>
      <c r="CVH8" s="6"/>
      <c r="CVI8" s="6"/>
      <c r="CVJ8" s="6"/>
      <c r="CVK8" s="6"/>
      <c r="CVL8" s="6"/>
      <c r="CVM8" s="6"/>
      <c r="CVN8" s="6"/>
      <c r="CVO8" s="6"/>
      <c r="CVP8" s="6"/>
      <c r="CVQ8" s="6"/>
      <c r="CVR8" s="6"/>
      <c r="CVS8" s="6"/>
      <c r="CVT8" s="6"/>
      <c r="CVU8" s="6"/>
      <c r="CVV8" s="6"/>
      <c r="CVW8" s="6"/>
      <c r="CVX8" s="6"/>
      <c r="CVY8" s="6"/>
      <c r="CVZ8" s="6"/>
      <c r="CWA8" s="6"/>
      <c r="CWB8" s="6"/>
      <c r="CWC8" s="6"/>
      <c r="CWD8" s="6"/>
      <c r="CWE8" s="6"/>
      <c r="CWF8" s="6"/>
      <c r="CWG8" s="6"/>
      <c r="CWH8" s="6"/>
      <c r="CWI8" s="6"/>
      <c r="CWJ8" s="6"/>
      <c r="CWK8" s="6"/>
      <c r="CWL8" s="6"/>
      <c r="CWM8" s="6"/>
      <c r="CWN8" s="6"/>
      <c r="CWO8" s="6"/>
      <c r="CWP8" s="6"/>
      <c r="CWQ8" s="6"/>
      <c r="CWR8" s="6"/>
      <c r="CWS8" s="6"/>
      <c r="CWT8" s="6"/>
      <c r="CWU8" s="6"/>
      <c r="CWV8" s="6"/>
      <c r="CWW8" s="6"/>
      <c r="CWX8" s="6"/>
      <c r="CWY8" s="6"/>
      <c r="CWZ8" s="6"/>
      <c r="CXA8" s="6"/>
      <c r="CXB8" s="6"/>
      <c r="CXC8" s="6"/>
      <c r="CXD8" s="6"/>
      <c r="CXE8" s="6"/>
      <c r="CXF8" s="6"/>
      <c r="CXG8" s="6"/>
      <c r="CXH8" s="6"/>
      <c r="CXI8" s="6"/>
      <c r="CXJ8" s="6"/>
      <c r="CXK8" s="6"/>
      <c r="CXL8" s="6"/>
      <c r="CXM8" s="6"/>
      <c r="CXN8" s="6"/>
      <c r="CXO8" s="6"/>
      <c r="CXP8" s="6"/>
      <c r="CXQ8" s="6"/>
      <c r="CXR8" s="6"/>
      <c r="CXS8" s="6"/>
      <c r="CXT8" s="6"/>
      <c r="CXU8" s="6"/>
      <c r="CXV8" s="6"/>
      <c r="CXW8" s="6"/>
      <c r="CXX8" s="6"/>
      <c r="CXY8" s="6"/>
      <c r="CXZ8" s="6"/>
      <c r="CYA8" s="6"/>
      <c r="CYB8" s="6"/>
      <c r="CYC8" s="6"/>
      <c r="CYD8" s="6"/>
      <c r="CYE8" s="6"/>
      <c r="CYF8" s="6"/>
      <c r="CYG8" s="6"/>
      <c r="CYH8" s="6"/>
      <c r="CYI8" s="6"/>
      <c r="CYJ8" s="6"/>
      <c r="CYK8" s="6"/>
      <c r="CYL8" s="6"/>
      <c r="CYM8" s="6"/>
      <c r="CYN8" s="6"/>
      <c r="CYO8" s="6"/>
      <c r="CYP8" s="6"/>
      <c r="CYQ8" s="6"/>
      <c r="CYR8" s="6"/>
      <c r="CYS8" s="6"/>
      <c r="CYT8" s="6"/>
      <c r="CYU8" s="6"/>
      <c r="CYV8" s="6"/>
      <c r="CYW8" s="6"/>
      <c r="CYX8" s="6"/>
      <c r="CYY8" s="6"/>
      <c r="CYZ8" s="6"/>
      <c r="CZA8" s="6"/>
      <c r="CZB8" s="6"/>
      <c r="CZC8" s="6"/>
      <c r="CZD8" s="6"/>
      <c r="CZE8" s="6"/>
      <c r="CZF8" s="6"/>
      <c r="CZG8" s="6"/>
      <c r="CZH8" s="6"/>
      <c r="CZI8" s="6"/>
      <c r="CZJ8" s="6"/>
      <c r="CZK8" s="6"/>
      <c r="CZL8" s="6"/>
      <c r="CZM8" s="6"/>
      <c r="CZN8" s="6"/>
      <c r="CZO8" s="6"/>
      <c r="CZP8" s="6"/>
      <c r="CZQ8" s="6"/>
      <c r="CZR8" s="6"/>
      <c r="CZS8" s="6"/>
      <c r="CZT8" s="6"/>
      <c r="CZU8" s="6"/>
      <c r="CZV8" s="6"/>
      <c r="CZW8" s="6"/>
      <c r="CZX8" s="6"/>
      <c r="CZY8" s="6"/>
      <c r="CZZ8" s="6"/>
      <c r="DAA8" s="6"/>
      <c r="DAB8" s="6"/>
      <c r="DAC8" s="6"/>
      <c r="DAD8" s="6"/>
      <c r="DAE8" s="6"/>
      <c r="DAF8" s="6"/>
      <c r="DAG8" s="6"/>
      <c r="DAH8" s="6"/>
      <c r="DAI8" s="6"/>
      <c r="DAJ8" s="6"/>
      <c r="DAK8" s="6"/>
      <c r="DAL8" s="6"/>
      <c r="DAM8" s="6"/>
      <c r="DAN8" s="6"/>
      <c r="DAO8" s="6"/>
      <c r="DAP8" s="6"/>
      <c r="DAQ8" s="6"/>
      <c r="DAR8" s="6"/>
      <c r="DAS8" s="6"/>
      <c r="DAT8" s="6"/>
      <c r="DAU8" s="6"/>
      <c r="DAV8" s="6"/>
      <c r="DAW8" s="6"/>
      <c r="DAX8" s="6"/>
      <c r="DAY8" s="6"/>
      <c r="DAZ8" s="6"/>
      <c r="DBA8" s="6"/>
      <c r="DBB8" s="6"/>
      <c r="DBC8" s="6"/>
      <c r="DBD8" s="6"/>
      <c r="DBE8" s="6"/>
      <c r="DBF8" s="6"/>
      <c r="DBG8" s="6"/>
      <c r="DBH8" s="6"/>
      <c r="DBI8" s="6"/>
      <c r="DBJ8" s="6"/>
      <c r="DBK8" s="6"/>
      <c r="DBL8" s="6"/>
      <c r="DBM8" s="6"/>
      <c r="DBN8" s="6"/>
      <c r="DBO8" s="6"/>
      <c r="DBP8" s="6"/>
      <c r="DBQ8" s="6"/>
      <c r="DBR8" s="6"/>
      <c r="DBS8" s="6"/>
      <c r="DBT8" s="6"/>
      <c r="DBU8" s="6"/>
      <c r="DBV8" s="6"/>
      <c r="DBW8" s="6"/>
      <c r="DBX8" s="6"/>
      <c r="DBY8" s="6"/>
      <c r="DBZ8" s="6"/>
      <c r="DCA8" s="6"/>
      <c r="DCB8" s="6"/>
      <c r="DCC8" s="6"/>
      <c r="DCD8" s="6"/>
      <c r="DCE8" s="6"/>
      <c r="DCF8" s="6"/>
      <c r="DCG8" s="6"/>
      <c r="DCH8" s="6"/>
      <c r="DCI8" s="6"/>
      <c r="DCJ8" s="6"/>
      <c r="DCK8" s="6"/>
      <c r="DCL8" s="6"/>
      <c r="DCM8" s="6"/>
      <c r="DCN8" s="6"/>
      <c r="DCO8" s="6"/>
      <c r="DCP8" s="6"/>
      <c r="DCQ8" s="6"/>
      <c r="DCR8" s="6"/>
      <c r="DCS8" s="6"/>
      <c r="DCT8" s="6"/>
      <c r="DCU8" s="6"/>
      <c r="DCV8" s="6"/>
      <c r="DCW8" s="6"/>
      <c r="DCX8" s="6"/>
      <c r="DCY8" s="6"/>
      <c r="DCZ8" s="6"/>
      <c r="DDA8" s="6"/>
      <c r="DDB8" s="6"/>
      <c r="DDC8" s="6"/>
      <c r="DDD8" s="6"/>
      <c r="DDE8" s="6"/>
      <c r="DDF8" s="6"/>
      <c r="DDG8" s="6"/>
      <c r="DDH8" s="6"/>
      <c r="DDI8" s="6"/>
      <c r="DDJ8" s="6"/>
      <c r="DDK8" s="6"/>
      <c r="DDL8" s="6"/>
      <c r="DDM8" s="6"/>
      <c r="DDN8" s="6"/>
      <c r="DDO8" s="6"/>
      <c r="DDP8" s="6"/>
      <c r="DDQ8" s="6"/>
      <c r="DDR8" s="6"/>
      <c r="DDS8" s="6"/>
      <c r="DDT8" s="6"/>
      <c r="DDU8" s="6"/>
      <c r="DDV8" s="6"/>
      <c r="DDW8" s="6"/>
      <c r="DDX8" s="6"/>
      <c r="DDY8" s="6"/>
      <c r="DDZ8" s="6"/>
      <c r="DEA8" s="6"/>
      <c r="DEB8" s="6"/>
      <c r="DEC8" s="6"/>
      <c r="DED8" s="6"/>
      <c r="DEE8" s="6"/>
      <c r="DEF8" s="6"/>
      <c r="DEG8" s="6"/>
      <c r="DEH8" s="6"/>
      <c r="DEI8" s="6"/>
      <c r="DEJ8" s="6"/>
      <c r="DEK8" s="6"/>
      <c r="DEL8" s="6"/>
      <c r="DEM8" s="6"/>
      <c r="DEN8" s="6"/>
      <c r="DEO8" s="6"/>
      <c r="DEP8" s="6"/>
      <c r="DEQ8" s="6"/>
      <c r="DER8" s="6"/>
      <c r="DES8" s="6"/>
      <c r="DET8" s="6"/>
      <c r="DEU8" s="6"/>
      <c r="DEV8" s="6"/>
      <c r="DEW8" s="6"/>
      <c r="DEX8" s="6"/>
      <c r="DEY8" s="6"/>
      <c r="DEZ8" s="6"/>
      <c r="DFA8" s="6"/>
      <c r="DFB8" s="6"/>
      <c r="DFC8" s="6"/>
      <c r="DFD8" s="6"/>
      <c r="DFE8" s="6"/>
      <c r="DFF8" s="6"/>
      <c r="DFG8" s="6"/>
      <c r="DFH8" s="6"/>
      <c r="DFI8" s="6"/>
      <c r="DFJ8" s="6"/>
      <c r="DFK8" s="6"/>
      <c r="DFL8" s="6"/>
      <c r="DFM8" s="6"/>
      <c r="DFN8" s="6"/>
      <c r="DFO8" s="6"/>
      <c r="DFP8" s="6"/>
      <c r="DFQ8" s="6"/>
      <c r="DFR8" s="6"/>
      <c r="DFS8" s="6"/>
      <c r="DFT8" s="6"/>
      <c r="DFU8" s="6"/>
      <c r="DFV8" s="6"/>
      <c r="DFW8" s="6"/>
      <c r="DFX8" s="6"/>
      <c r="DFY8" s="6"/>
      <c r="DFZ8" s="6"/>
      <c r="DGA8" s="6"/>
      <c r="DGB8" s="6"/>
      <c r="DGC8" s="6"/>
      <c r="DGD8" s="6"/>
      <c r="DGE8" s="6"/>
      <c r="DGF8" s="6"/>
      <c r="DGG8" s="6"/>
      <c r="DGH8" s="6"/>
      <c r="DGI8" s="6"/>
      <c r="DGJ8" s="6"/>
      <c r="DGK8" s="6"/>
      <c r="DGL8" s="6"/>
      <c r="DGM8" s="6"/>
      <c r="DGN8" s="6"/>
      <c r="DGO8" s="6"/>
      <c r="DGP8" s="6"/>
      <c r="DGQ8" s="6"/>
      <c r="DGR8" s="6"/>
      <c r="DGS8" s="6"/>
      <c r="DGT8" s="6"/>
      <c r="DGU8" s="6"/>
      <c r="DGV8" s="6"/>
      <c r="DGW8" s="6"/>
      <c r="DGX8" s="6"/>
      <c r="DGY8" s="6"/>
      <c r="DGZ8" s="6"/>
      <c r="DHA8" s="6"/>
      <c r="DHB8" s="6"/>
      <c r="DHC8" s="6"/>
      <c r="DHD8" s="6"/>
      <c r="DHE8" s="6"/>
      <c r="DHF8" s="6"/>
      <c r="DHG8" s="6"/>
      <c r="DHH8" s="6"/>
      <c r="DHI8" s="6"/>
      <c r="DHJ8" s="6"/>
      <c r="DHK8" s="6"/>
      <c r="DHL8" s="6"/>
      <c r="DHM8" s="6"/>
      <c r="DHN8" s="6"/>
      <c r="DHO8" s="6"/>
      <c r="DHP8" s="6"/>
      <c r="DHQ8" s="6"/>
      <c r="DHR8" s="6"/>
      <c r="DHS8" s="6"/>
      <c r="DHT8" s="6"/>
      <c r="DHU8" s="6"/>
      <c r="DHV8" s="6"/>
      <c r="DHW8" s="6"/>
      <c r="DHX8" s="6"/>
      <c r="DHY8" s="6"/>
      <c r="DHZ8" s="6"/>
      <c r="DIA8" s="6"/>
      <c r="DIB8" s="6"/>
      <c r="DIC8" s="6"/>
      <c r="DID8" s="6"/>
      <c r="DIE8" s="6"/>
      <c r="DIF8" s="6"/>
      <c r="DIG8" s="6"/>
      <c r="DIH8" s="6"/>
      <c r="DII8" s="6"/>
      <c r="DIJ8" s="6"/>
      <c r="DIK8" s="6"/>
      <c r="DIL8" s="6"/>
      <c r="DIM8" s="6"/>
      <c r="DIN8" s="6"/>
      <c r="DIO8" s="6"/>
      <c r="DIP8" s="6"/>
      <c r="DIQ8" s="6"/>
      <c r="DIR8" s="6"/>
      <c r="DIS8" s="6"/>
      <c r="DIT8" s="6"/>
      <c r="DIU8" s="6"/>
      <c r="DIV8" s="6"/>
      <c r="DIW8" s="6"/>
      <c r="DIX8" s="6"/>
      <c r="DIY8" s="6"/>
      <c r="DIZ8" s="6"/>
      <c r="DJA8" s="6"/>
      <c r="DJB8" s="6"/>
      <c r="DJC8" s="6"/>
      <c r="DJD8" s="6"/>
      <c r="DJE8" s="6"/>
      <c r="DJF8" s="6"/>
      <c r="DJG8" s="6"/>
      <c r="DJH8" s="6"/>
      <c r="DJI8" s="6"/>
      <c r="DJJ8" s="6"/>
      <c r="DJK8" s="6"/>
      <c r="DJL8" s="6"/>
      <c r="DJM8" s="6"/>
      <c r="DJN8" s="6"/>
      <c r="DJO8" s="6"/>
      <c r="DJP8" s="6"/>
      <c r="DJQ8" s="6"/>
      <c r="DJR8" s="6"/>
      <c r="DJS8" s="6"/>
      <c r="DJT8" s="6"/>
      <c r="DJU8" s="6"/>
      <c r="DJV8" s="6"/>
      <c r="DJW8" s="6"/>
      <c r="DJX8" s="6"/>
      <c r="DJY8" s="6"/>
      <c r="DJZ8" s="6"/>
      <c r="DKA8" s="6"/>
      <c r="DKB8" s="6"/>
      <c r="DKC8" s="6"/>
      <c r="DKD8" s="6"/>
      <c r="DKE8" s="6"/>
      <c r="DKF8" s="6"/>
      <c r="DKG8" s="6"/>
      <c r="DKH8" s="6"/>
      <c r="DKI8" s="6"/>
      <c r="DKJ8" s="6"/>
      <c r="DKK8" s="6"/>
      <c r="DKL8" s="6"/>
      <c r="DKM8" s="6"/>
      <c r="DKN8" s="6"/>
      <c r="DKO8" s="6"/>
      <c r="DKP8" s="6"/>
      <c r="DKQ8" s="6"/>
      <c r="DKR8" s="6"/>
      <c r="DKS8" s="6"/>
      <c r="DKT8" s="6"/>
      <c r="DKU8" s="6"/>
      <c r="DKV8" s="6"/>
      <c r="DKW8" s="6"/>
      <c r="DKX8" s="6"/>
      <c r="DKY8" s="6"/>
      <c r="DKZ8" s="6"/>
      <c r="DLA8" s="6"/>
      <c r="DLB8" s="6"/>
      <c r="DLC8" s="6"/>
      <c r="DLD8" s="6"/>
      <c r="DLE8" s="6"/>
      <c r="DLF8" s="6"/>
      <c r="DLG8" s="6"/>
      <c r="DLH8" s="6"/>
      <c r="DLI8" s="6"/>
      <c r="DLJ8" s="6"/>
      <c r="DLK8" s="6"/>
      <c r="DLL8" s="6"/>
      <c r="DLM8" s="6"/>
      <c r="DLN8" s="6"/>
      <c r="DLO8" s="6"/>
      <c r="DLP8" s="6"/>
      <c r="DLQ8" s="6"/>
      <c r="DLR8" s="6"/>
      <c r="DLS8" s="6"/>
      <c r="DLT8" s="6"/>
      <c r="DLU8" s="6"/>
      <c r="DLV8" s="6"/>
      <c r="DLW8" s="6"/>
      <c r="DLX8" s="6"/>
      <c r="DLY8" s="6"/>
      <c r="DLZ8" s="6"/>
      <c r="DMA8" s="6"/>
      <c r="DMB8" s="6"/>
      <c r="DMC8" s="6"/>
      <c r="DMD8" s="6"/>
      <c r="DME8" s="6"/>
      <c r="DMF8" s="6"/>
      <c r="DMG8" s="6"/>
      <c r="DMH8" s="6"/>
      <c r="DMI8" s="6"/>
      <c r="DMJ8" s="6"/>
      <c r="DMK8" s="6"/>
      <c r="DML8" s="6"/>
      <c r="DMM8" s="6"/>
      <c r="DMN8" s="6"/>
      <c r="DMO8" s="6"/>
      <c r="DMP8" s="6"/>
      <c r="DMQ8" s="6"/>
      <c r="DMR8" s="6"/>
      <c r="DMS8" s="6"/>
      <c r="DMT8" s="6"/>
      <c r="DMU8" s="6"/>
      <c r="DMV8" s="6"/>
      <c r="DMW8" s="6"/>
      <c r="DMX8" s="6"/>
      <c r="DMY8" s="6"/>
      <c r="DMZ8" s="6"/>
      <c r="DNA8" s="6"/>
      <c r="DNB8" s="6"/>
      <c r="DNC8" s="6"/>
      <c r="DND8" s="6"/>
      <c r="DNE8" s="6"/>
      <c r="DNF8" s="6"/>
      <c r="DNG8" s="6"/>
      <c r="DNH8" s="6"/>
      <c r="DNI8" s="6"/>
      <c r="DNJ8" s="6"/>
      <c r="DNK8" s="6"/>
      <c r="DNL8" s="6"/>
      <c r="DNM8" s="6"/>
      <c r="DNN8" s="6"/>
      <c r="DNO8" s="6"/>
      <c r="DNP8" s="6"/>
      <c r="DNQ8" s="6"/>
      <c r="DNR8" s="6"/>
      <c r="DNS8" s="6"/>
      <c r="DNT8" s="6"/>
      <c r="DNU8" s="6"/>
      <c r="DNV8" s="6"/>
      <c r="DNW8" s="6"/>
      <c r="DNX8" s="6"/>
      <c r="DNY8" s="6"/>
      <c r="DNZ8" s="6"/>
      <c r="DOA8" s="6"/>
      <c r="DOB8" s="6"/>
      <c r="DOC8" s="6"/>
      <c r="DOD8" s="6"/>
      <c r="DOE8" s="6"/>
      <c r="DOF8" s="6"/>
      <c r="DOG8" s="6"/>
      <c r="DOH8" s="6"/>
      <c r="DOI8" s="6"/>
      <c r="DOJ8" s="6"/>
      <c r="DOK8" s="6"/>
      <c r="DOL8" s="6"/>
      <c r="DOM8" s="6"/>
      <c r="DON8" s="6"/>
      <c r="DOO8" s="6"/>
      <c r="DOP8" s="6"/>
      <c r="DOQ8" s="6"/>
      <c r="DOR8" s="6"/>
      <c r="DOS8" s="6"/>
      <c r="DOT8" s="6"/>
      <c r="DOU8" s="6"/>
      <c r="DOV8" s="6"/>
      <c r="DOW8" s="6"/>
      <c r="DOX8" s="6"/>
      <c r="DOY8" s="6"/>
      <c r="DOZ8" s="6"/>
      <c r="DPA8" s="6"/>
      <c r="DPB8" s="6"/>
      <c r="DPC8" s="6"/>
      <c r="DPD8" s="6"/>
      <c r="DPE8" s="6"/>
      <c r="DPF8" s="6"/>
      <c r="DPG8" s="6"/>
      <c r="DPH8" s="6"/>
      <c r="DPI8" s="6"/>
      <c r="DPJ8" s="6"/>
      <c r="DPK8" s="6"/>
      <c r="DPL8" s="6"/>
      <c r="DPM8" s="6"/>
      <c r="DPN8" s="6"/>
      <c r="DPO8" s="6"/>
      <c r="DPP8" s="6"/>
      <c r="DPQ8" s="6"/>
      <c r="DPR8" s="6"/>
      <c r="DPS8" s="6"/>
      <c r="DPT8" s="6"/>
      <c r="DPU8" s="6"/>
      <c r="DPV8" s="6"/>
      <c r="DPW8" s="6"/>
      <c r="DPX8" s="6"/>
      <c r="DPY8" s="6"/>
      <c r="DPZ8" s="6"/>
      <c r="DQA8" s="6"/>
      <c r="DQB8" s="6"/>
      <c r="DQC8" s="6"/>
      <c r="DQD8" s="6"/>
      <c r="DQE8" s="6"/>
      <c r="DQF8" s="6"/>
      <c r="DQG8" s="6"/>
      <c r="DQH8" s="6"/>
      <c r="DQI8" s="6"/>
      <c r="DQJ8" s="6"/>
      <c r="DQK8" s="6"/>
      <c r="DQL8" s="6"/>
      <c r="DQM8" s="6"/>
      <c r="DQN8" s="6"/>
      <c r="DQO8" s="6"/>
      <c r="DQP8" s="6"/>
      <c r="DQQ8" s="6"/>
      <c r="DQR8" s="6"/>
      <c r="DQS8" s="6"/>
      <c r="DQT8" s="6"/>
      <c r="DQU8" s="6"/>
      <c r="DQV8" s="6"/>
      <c r="DQW8" s="6"/>
      <c r="DQX8" s="6"/>
      <c r="DQY8" s="6"/>
      <c r="DQZ8" s="6"/>
      <c r="DRA8" s="6"/>
      <c r="DRB8" s="6"/>
      <c r="DRC8" s="6"/>
      <c r="DRD8" s="6"/>
      <c r="DRE8" s="6"/>
      <c r="DRF8" s="6"/>
      <c r="DRG8" s="6"/>
      <c r="DRH8" s="6"/>
      <c r="DRI8" s="6"/>
      <c r="DRJ8" s="6"/>
      <c r="DRK8" s="6"/>
      <c r="DRL8" s="6"/>
      <c r="DRM8" s="6"/>
      <c r="DRN8" s="6"/>
      <c r="DRO8" s="6"/>
      <c r="DRP8" s="6"/>
      <c r="DRQ8" s="6"/>
      <c r="DRR8" s="6"/>
      <c r="DRS8" s="6"/>
      <c r="DRT8" s="6"/>
      <c r="DRU8" s="6"/>
      <c r="DRV8" s="6"/>
      <c r="DRW8" s="6"/>
      <c r="DRX8" s="6"/>
      <c r="DRY8" s="6"/>
      <c r="DRZ8" s="6"/>
      <c r="DSA8" s="6"/>
      <c r="DSB8" s="6"/>
      <c r="DSC8" s="6"/>
      <c r="DSD8" s="6"/>
      <c r="DSE8" s="6"/>
      <c r="DSF8" s="6"/>
      <c r="DSG8" s="6"/>
      <c r="DSH8" s="6"/>
      <c r="DSI8" s="6"/>
      <c r="DSJ8" s="6"/>
      <c r="DSK8" s="6"/>
      <c r="DSL8" s="6"/>
      <c r="DSM8" s="6"/>
      <c r="DSN8" s="6"/>
      <c r="DSO8" s="6"/>
      <c r="DSP8" s="6"/>
      <c r="DSQ8" s="6"/>
      <c r="DSR8" s="6"/>
      <c r="DSS8" s="6"/>
      <c r="DST8" s="6"/>
      <c r="DSU8" s="6"/>
      <c r="DSV8" s="6"/>
      <c r="DSW8" s="6"/>
      <c r="DSX8" s="6"/>
      <c r="DSY8" s="6"/>
      <c r="DSZ8" s="6"/>
      <c r="DTA8" s="6"/>
      <c r="DTB8" s="6"/>
      <c r="DTC8" s="6"/>
      <c r="DTD8" s="6"/>
      <c r="DTE8" s="6"/>
      <c r="DTF8" s="6"/>
      <c r="DTG8" s="6"/>
      <c r="DTH8" s="6"/>
      <c r="DTI8" s="6"/>
      <c r="DTJ8" s="6"/>
      <c r="DTK8" s="6"/>
      <c r="DTL8" s="6"/>
      <c r="DTM8" s="6"/>
      <c r="DTN8" s="6"/>
      <c r="DTO8" s="6"/>
      <c r="DTP8" s="6"/>
      <c r="DTQ8" s="6"/>
      <c r="DTR8" s="6"/>
      <c r="DTS8" s="6"/>
      <c r="DTT8" s="6"/>
      <c r="DTU8" s="6"/>
      <c r="DTV8" s="6"/>
      <c r="DTW8" s="6"/>
      <c r="DTX8" s="6"/>
      <c r="DTY8" s="6"/>
      <c r="DTZ8" s="6"/>
      <c r="DUA8" s="6"/>
      <c r="DUB8" s="6"/>
      <c r="DUC8" s="6"/>
      <c r="DUD8" s="6"/>
      <c r="DUE8" s="6"/>
      <c r="DUF8" s="6"/>
      <c r="DUG8" s="6"/>
      <c r="DUH8" s="6"/>
      <c r="DUI8" s="6"/>
      <c r="DUJ8" s="6"/>
      <c r="DUK8" s="6"/>
      <c r="DUL8" s="6"/>
      <c r="DUM8" s="6"/>
      <c r="DUN8" s="6"/>
      <c r="DUO8" s="6"/>
      <c r="DUP8" s="6"/>
      <c r="DUQ8" s="6"/>
      <c r="DUR8" s="6"/>
      <c r="DUS8" s="6"/>
      <c r="DUT8" s="6"/>
      <c r="DUU8" s="6"/>
      <c r="DUV8" s="6"/>
      <c r="DUW8" s="6"/>
      <c r="DUX8" s="6"/>
      <c r="DUY8" s="6"/>
      <c r="DUZ8" s="6"/>
      <c r="DVA8" s="6"/>
      <c r="DVB8" s="6"/>
      <c r="DVC8" s="6"/>
      <c r="DVD8" s="6"/>
      <c r="DVE8" s="6"/>
      <c r="DVF8" s="6"/>
      <c r="DVG8" s="6"/>
      <c r="DVH8" s="6"/>
      <c r="DVI8" s="6"/>
      <c r="DVJ8" s="6"/>
      <c r="DVK8" s="6"/>
      <c r="DVL8" s="6"/>
      <c r="DVM8" s="6"/>
      <c r="DVN8" s="6"/>
      <c r="DVO8" s="6"/>
      <c r="DVP8" s="6"/>
      <c r="DVQ8" s="6"/>
      <c r="DVR8" s="6"/>
      <c r="DVS8" s="6"/>
      <c r="DVT8" s="6"/>
      <c r="DVU8" s="6"/>
      <c r="DVV8" s="6"/>
      <c r="DVW8" s="6"/>
      <c r="DVX8" s="6"/>
      <c r="DVY8" s="6"/>
      <c r="DVZ8" s="6"/>
      <c r="DWA8" s="6"/>
      <c r="DWB8" s="6"/>
      <c r="DWC8" s="6"/>
      <c r="DWD8" s="6"/>
      <c r="DWE8" s="6"/>
      <c r="DWF8" s="6"/>
      <c r="DWG8" s="6"/>
      <c r="DWH8" s="6"/>
      <c r="DWI8" s="6"/>
      <c r="DWJ8" s="6"/>
      <c r="DWK8" s="6"/>
      <c r="DWL8" s="6"/>
      <c r="DWM8" s="6"/>
      <c r="DWN8" s="6"/>
      <c r="DWO8" s="6"/>
      <c r="DWP8" s="6"/>
      <c r="DWQ8" s="6"/>
      <c r="DWR8" s="6"/>
      <c r="DWS8" s="6"/>
      <c r="DWT8" s="6"/>
      <c r="DWU8" s="6"/>
      <c r="DWV8" s="6"/>
      <c r="DWW8" s="6"/>
      <c r="DWX8" s="6"/>
      <c r="DWY8" s="6"/>
      <c r="DWZ8" s="6"/>
      <c r="DXA8" s="6"/>
      <c r="DXB8" s="6"/>
      <c r="DXC8" s="6"/>
      <c r="DXD8" s="6"/>
      <c r="DXE8" s="6"/>
      <c r="DXF8" s="6"/>
      <c r="DXG8" s="6"/>
      <c r="DXH8" s="6"/>
      <c r="DXI8" s="6"/>
      <c r="DXJ8" s="6"/>
      <c r="DXK8" s="6"/>
      <c r="DXL8" s="6"/>
      <c r="DXM8" s="6"/>
      <c r="DXN8" s="6"/>
      <c r="DXO8" s="6"/>
      <c r="DXP8" s="6"/>
      <c r="DXQ8" s="6"/>
      <c r="DXR8" s="6"/>
      <c r="DXS8" s="6"/>
      <c r="DXT8" s="6"/>
      <c r="DXU8" s="6"/>
      <c r="DXV8" s="6"/>
      <c r="DXW8" s="6"/>
      <c r="DXX8" s="6"/>
      <c r="DXY8" s="6"/>
      <c r="DXZ8" s="6"/>
      <c r="DYA8" s="6"/>
      <c r="DYB8" s="6"/>
      <c r="DYC8" s="6"/>
      <c r="DYD8" s="6"/>
      <c r="DYE8" s="6"/>
      <c r="DYF8" s="6"/>
      <c r="DYG8" s="6"/>
      <c r="DYH8" s="6"/>
      <c r="DYI8" s="6"/>
      <c r="DYJ8" s="6"/>
      <c r="DYK8" s="6"/>
      <c r="DYL8" s="6"/>
      <c r="DYM8" s="6"/>
      <c r="DYN8" s="6"/>
      <c r="DYO8" s="6"/>
      <c r="DYP8" s="6"/>
      <c r="DYQ8" s="6"/>
      <c r="DYR8" s="6"/>
      <c r="DYS8" s="6"/>
      <c r="DYT8" s="6"/>
      <c r="DYU8" s="6"/>
      <c r="DYV8" s="6"/>
      <c r="DYW8" s="6"/>
      <c r="DYX8" s="6"/>
      <c r="DYY8" s="6"/>
      <c r="DYZ8" s="6"/>
      <c r="DZA8" s="6"/>
      <c r="DZB8" s="6"/>
      <c r="DZC8" s="6"/>
      <c r="DZD8" s="6"/>
      <c r="DZE8" s="6"/>
      <c r="DZF8" s="6"/>
      <c r="DZG8" s="6"/>
      <c r="DZH8" s="6"/>
      <c r="DZI8" s="6"/>
      <c r="DZJ8" s="6"/>
      <c r="DZK8" s="6"/>
      <c r="DZL8" s="6"/>
      <c r="DZM8" s="6"/>
      <c r="DZN8" s="6"/>
      <c r="DZO8" s="6"/>
      <c r="DZP8" s="6"/>
      <c r="DZQ8" s="6"/>
      <c r="DZR8" s="6"/>
      <c r="DZS8" s="6"/>
      <c r="DZT8" s="6"/>
      <c r="DZU8" s="6"/>
      <c r="DZV8" s="6"/>
      <c r="DZW8" s="6"/>
      <c r="DZX8" s="6"/>
      <c r="DZY8" s="6"/>
      <c r="DZZ8" s="6"/>
      <c r="EAA8" s="6"/>
      <c r="EAB8" s="6"/>
      <c r="EAC8" s="6"/>
      <c r="EAD8" s="6"/>
      <c r="EAE8" s="6"/>
      <c r="EAF8" s="6"/>
      <c r="EAG8" s="6"/>
      <c r="EAH8" s="6"/>
      <c r="EAI8" s="6"/>
      <c r="EAJ8" s="6"/>
      <c r="EAK8" s="6"/>
      <c r="EAL8" s="6"/>
      <c r="EAM8" s="6"/>
      <c r="EAN8" s="6"/>
      <c r="EAO8" s="6"/>
      <c r="EAP8" s="6"/>
      <c r="EAQ8" s="6"/>
      <c r="EAR8" s="6"/>
      <c r="EAS8" s="6"/>
      <c r="EAT8" s="6"/>
      <c r="EAU8" s="6"/>
      <c r="EAV8" s="6"/>
      <c r="EAW8" s="6"/>
      <c r="EAX8" s="6"/>
      <c r="EAY8" s="6"/>
      <c r="EAZ8" s="6"/>
      <c r="EBA8" s="6"/>
      <c r="EBB8" s="6"/>
      <c r="EBC8" s="6"/>
      <c r="EBD8" s="6"/>
      <c r="EBE8" s="6"/>
      <c r="EBF8" s="6"/>
      <c r="EBG8" s="6"/>
      <c r="EBH8" s="6"/>
      <c r="EBI8" s="6"/>
      <c r="EBJ8" s="6"/>
      <c r="EBK8" s="6"/>
      <c r="EBL8" s="6"/>
      <c r="EBM8" s="6"/>
      <c r="EBN8" s="6"/>
      <c r="EBO8" s="6"/>
      <c r="EBP8" s="6"/>
      <c r="EBQ8" s="6"/>
      <c r="EBR8" s="6"/>
      <c r="EBS8" s="6"/>
      <c r="EBT8" s="6"/>
      <c r="EBU8" s="6"/>
      <c r="EBV8" s="6"/>
      <c r="EBW8" s="6"/>
      <c r="EBX8" s="6"/>
      <c r="EBY8" s="6"/>
      <c r="EBZ8" s="6"/>
      <c r="ECA8" s="6"/>
      <c r="ECB8" s="6"/>
      <c r="ECC8" s="6"/>
      <c r="ECD8" s="6"/>
      <c r="ECE8" s="6"/>
      <c r="ECF8" s="6"/>
      <c r="ECG8" s="6"/>
      <c r="ECH8" s="6"/>
      <c r="ECI8" s="6"/>
      <c r="ECJ8" s="6"/>
      <c r="ECK8" s="6"/>
      <c r="ECL8" s="6"/>
      <c r="ECM8" s="6"/>
      <c r="ECN8" s="6"/>
      <c r="ECO8" s="6"/>
      <c r="ECP8" s="6"/>
      <c r="ECQ8" s="6"/>
      <c r="ECR8" s="6"/>
      <c r="ECS8" s="6"/>
      <c r="ECT8" s="6"/>
      <c r="ECU8" s="6"/>
      <c r="ECV8" s="6"/>
      <c r="ECW8" s="6"/>
      <c r="ECX8" s="6"/>
      <c r="ECY8" s="6"/>
      <c r="ECZ8" s="6"/>
      <c r="EDA8" s="6"/>
      <c r="EDB8" s="6"/>
      <c r="EDC8" s="6"/>
      <c r="EDD8" s="6"/>
      <c r="EDE8" s="6"/>
      <c r="EDF8" s="6"/>
      <c r="EDG8" s="6"/>
      <c r="EDH8" s="6"/>
      <c r="EDI8" s="6"/>
      <c r="EDJ8" s="6"/>
      <c r="EDK8" s="6"/>
      <c r="EDL8" s="6"/>
      <c r="EDM8" s="6"/>
      <c r="EDN8" s="6"/>
      <c r="EDO8" s="6"/>
      <c r="EDP8" s="6"/>
      <c r="EDQ8" s="6"/>
      <c r="EDR8" s="6"/>
      <c r="EDS8" s="6"/>
      <c r="EDT8" s="6"/>
      <c r="EDU8" s="6"/>
      <c r="EDV8" s="6"/>
      <c r="EDW8" s="6"/>
      <c r="EDX8" s="6"/>
      <c r="EDY8" s="6"/>
      <c r="EDZ8" s="6"/>
      <c r="EEA8" s="6"/>
      <c r="EEB8" s="6"/>
      <c r="EEC8" s="6"/>
      <c r="EED8" s="6"/>
      <c r="EEE8" s="6"/>
      <c r="EEF8" s="6"/>
      <c r="EEG8" s="6"/>
      <c r="EEH8" s="6"/>
      <c r="EEI8" s="6"/>
      <c r="EEJ8" s="6"/>
      <c r="EEK8" s="6"/>
      <c r="EEL8" s="6"/>
      <c r="EEM8" s="6"/>
      <c r="EEN8" s="6"/>
      <c r="EEO8" s="6"/>
      <c r="EEP8" s="6"/>
      <c r="EEQ8" s="6"/>
      <c r="EER8" s="6"/>
      <c r="EES8" s="6"/>
      <c r="EET8" s="6"/>
      <c r="EEU8" s="6"/>
      <c r="EEV8" s="6"/>
      <c r="EEW8" s="6"/>
      <c r="EEX8" s="6"/>
      <c r="EEY8" s="6"/>
      <c r="EEZ8" s="6"/>
      <c r="EFA8" s="6"/>
      <c r="EFB8" s="6"/>
      <c r="EFC8" s="6"/>
      <c r="EFD8" s="6"/>
      <c r="EFE8" s="6"/>
      <c r="EFF8" s="6"/>
      <c r="EFG8" s="6"/>
      <c r="EFH8" s="6"/>
      <c r="EFI8" s="6"/>
      <c r="EFJ8" s="6"/>
      <c r="EFK8" s="6"/>
      <c r="EFL8" s="6"/>
      <c r="EFM8" s="6"/>
      <c r="EFN8" s="6"/>
      <c r="EFO8" s="6"/>
      <c r="EFP8" s="6"/>
      <c r="EFQ8" s="6"/>
      <c r="EFR8" s="6"/>
      <c r="EFS8" s="6"/>
      <c r="EFT8" s="6"/>
      <c r="EFU8" s="6"/>
      <c r="EFV8" s="6"/>
      <c r="EFW8" s="6"/>
      <c r="EFX8" s="6"/>
      <c r="EFY8" s="6"/>
      <c r="EFZ8" s="6"/>
      <c r="EGA8" s="6"/>
      <c r="EGB8" s="6"/>
      <c r="EGC8" s="6"/>
      <c r="EGD8" s="6"/>
      <c r="EGE8" s="6"/>
      <c r="EGF8" s="6"/>
      <c r="EGG8" s="6"/>
      <c r="EGH8" s="6"/>
      <c r="EGI8" s="6"/>
      <c r="EGJ8" s="6"/>
      <c r="EGK8" s="6"/>
      <c r="EGL8" s="6"/>
      <c r="EGM8" s="6"/>
      <c r="EGN8" s="6"/>
      <c r="EGO8" s="6"/>
      <c r="EGP8" s="6"/>
      <c r="EGQ8" s="6"/>
      <c r="EGR8" s="6"/>
      <c r="EGS8" s="6"/>
      <c r="EGT8" s="6"/>
      <c r="EGU8" s="6"/>
      <c r="EGV8" s="6"/>
      <c r="EGW8" s="6"/>
      <c r="EGX8" s="6"/>
      <c r="EGY8" s="6"/>
      <c r="EGZ8" s="6"/>
      <c r="EHA8" s="6"/>
      <c r="EHB8" s="6"/>
      <c r="EHC8" s="6"/>
      <c r="EHD8" s="6"/>
      <c r="EHE8" s="6"/>
      <c r="EHF8" s="6"/>
      <c r="EHG8" s="6"/>
      <c r="EHH8" s="6"/>
      <c r="EHI8" s="6"/>
      <c r="EHJ8" s="6"/>
      <c r="EHK8" s="6"/>
      <c r="EHL8" s="6"/>
      <c r="EHM8" s="6"/>
      <c r="EHN8" s="6"/>
      <c r="EHO8" s="6"/>
      <c r="EHP8" s="6"/>
      <c r="EHQ8" s="6"/>
      <c r="EHR8" s="6"/>
      <c r="EHS8" s="6"/>
      <c r="EHT8" s="6"/>
      <c r="EHU8" s="6"/>
      <c r="EHV8" s="6"/>
      <c r="EHW8" s="6"/>
      <c r="EHX8" s="6"/>
      <c r="EHY8" s="6"/>
      <c r="EHZ8" s="6"/>
      <c r="EIA8" s="6"/>
      <c r="EIB8" s="6"/>
      <c r="EIC8" s="6"/>
      <c r="EID8" s="6"/>
      <c r="EIE8" s="6"/>
      <c r="EIF8" s="6"/>
      <c r="EIG8" s="6"/>
      <c r="EIH8" s="6"/>
      <c r="EII8" s="6"/>
      <c r="EIJ8" s="6"/>
      <c r="EIK8" s="6"/>
      <c r="EIL8" s="6"/>
      <c r="EIM8" s="6"/>
      <c r="EIN8" s="6"/>
      <c r="EIO8" s="6"/>
      <c r="EIP8" s="6"/>
      <c r="EIQ8" s="6"/>
      <c r="EIR8" s="6"/>
      <c r="EIS8" s="6"/>
      <c r="EIT8" s="6"/>
      <c r="EIU8" s="6"/>
      <c r="EIV8" s="6"/>
      <c r="EIW8" s="6"/>
      <c r="EIX8" s="6"/>
      <c r="EIY8" s="6"/>
      <c r="EIZ8" s="6"/>
      <c r="EJA8" s="6"/>
      <c r="EJB8" s="6"/>
      <c r="EJC8" s="6"/>
      <c r="EJD8" s="6"/>
      <c r="EJE8" s="6"/>
      <c r="EJF8" s="6"/>
      <c r="EJG8" s="6"/>
      <c r="EJH8" s="6"/>
      <c r="EJI8" s="6"/>
      <c r="EJJ8" s="6"/>
      <c r="EJK8" s="6"/>
      <c r="EJL8" s="6"/>
      <c r="EJM8" s="6"/>
      <c r="EJN8" s="6"/>
      <c r="EJO8" s="6"/>
      <c r="EJP8" s="6"/>
      <c r="EJQ8" s="6"/>
      <c r="EJR8" s="6"/>
      <c r="EJS8" s="6"/>
      <c r="EJT8" s="6"/>
      <c r="EJU8" s="6"/>
      <c r="EJV8" s="6"/>
      <c r="EJW8" s="6"/>
      <c r="EJX8" s="6"/>
      <c r="EJY8" s="6"/>
      <c r="EJZ8" s="6"/>
      <c r="EKA8" s="6"/>
      <c r="EKB8" s="6"/>
      <c r="EKC8" s="6"/>
      <c r="EKD8" s="6"/>
      <c r="EKE8" s="6"/>
      <c r="EKF8" s="6"/>
      <c r="EKG8" s="6"/>
      <c r="EKH8" s="6"/>
      <c r="EKI8" s="6"/>
      <c r="EKJ8" s="6"/>
      <c r="EKK8" s="6"/>
      <c r="EKL8" s="6"/>
      <c r="EKM8" s="6"/>
      <c r="EKN8" s="6"/>
      <c r="EKO8" s="6"/>
      <c r="EKP8" s="6"/>
      <c r="EKQ8" s="6"/>
      <c r="EKR8" s="6"/>
      <c r="EKS8" s="6"/>
      <c r="EKT8" s="6"/>
      <c r="EKU8" s="6"/>
      <c r="EKV8" s="6"/>
      <c r="EKW8" s="6"/>
      <c r="EKX8" s="6"/>
      <c r="EKY8" s="6"/>
      <c r="EKZ8" s="6"/>
      <c r="ELA8" s="6"/>
      <c r="ELB8" s="6"/>
      <c r="ELC8" s="6"/>
      <c r="ELD8" s="6"/>
      <c r="ELE8" s="6"/>
      <c r="ELF8" s="6"/>
      <c r="ELG8" s="6"/>
      <c r="ELH8" s="6"/>
      <c r="ELI8" s="6"/>
      <c r="ELJ8" s="6"/>
      <c r="ELK8" s="6"/>
      <c r="ELL8" s="6"/>
      <c r="ELM8" s="6"/>
      <c r="ELN8" s="6"/>
      <c r="ELO8" s="6"/>
      <c r="ELP8" s="6"/>
      <c r="ELQ8" s="6"/>
      <c r="ELR8" s="6"/>
      <c r="ELS8" s="6"/>
      <c r="ELT8" s="6"/>
      <c r="ELU8" s="6"/>
      <c r="ELV8" s="6"/>
      <c r="ELW8" s="6"/>
      <c r="ELX8" s="6"/>
      <c r="ELY8" s="6"/>
      <c r="ELZ8" s="6"/>
      <c r="EMA8" s="6"/>
      <c r="EMB8" s="6"/>
      <c r="EMC8" s="6"/>
      <c r="EMD8" s="6"/>
      <c r="EME8" s="6"/>
      <c r="EMF8" s="6"/>
      <c r="EMG8" s="6"/>
      <c r="EMH8" s="6"/>
      <c r="EMI8" s="6"/>
      <c r="EMJ8" s="6"/>
      <c r="EMK8" s="6"/>
      <c r="EML8" s="6"/>
      <c r="EMM8" s="6"/>
      <c r="EMN8" s="6"/>
      <c r="EMO8" s="6"/>
      <c r="EMP8" s="6"/>
      <c r="EMQ8" s="6"/>
      <c r="EMR8" s="6"/>
      <c r="EMS8" s="6"/>
      <c r="EMT8" s="6"/>
      <c r="EMU8" s="6"/>
      <c r="EMV8" s="6"/>
      <c r="EMW8" s="6"/>
      <c r="EMX8" s="6"/>
      <c r="EMY8" s="6"/>
      <c r="EMZ8" s="6"/>
      <c r="ENA8" s="6"/>
      <c r="ENB8" s="6"/>
      <c r="ENC8" s="6"/>
      <c r="END8" s="6"/>
      <c r="ENE8" s="6"/>
      <c r="ENF8" s="6"/>
      <c r="ENG8" s="6"/>
      <c r="ENH8" s="6"/>
      <c r="ENI8" s="6"/>
      <c r="ENJ8" s="6"/>
      <c r="ENK8" s="6"/>
      <c r="ENL8" s="6"/>
      <c r="ENM8" s="6"/>
      <c r="ENN8" s="6"/>
      <c r="ENO8" s="6"/>
      <c r="ENP8" s="6"/>
      <c r="ENQ8" s="6"/>
      <c r="ENR8" s="6"/>
      <c r="ENS8" s="6"/>
      <c r="ENT8" s="6"/>
      <c r="ENU8" s="6"/>
      <c r="ENV8" s="6"/>
      <c r="ENW8" s="6"/>
      <c r="ENX8" s="6"/>
      <c r="ENY8" s="6"/>
      <c r="ENZ8" s="6"/>
      <c r="EOA8" s="6"/>
      <c r="EOB8" s="6"/>
      <c r="EOC8" s="6"/>
      <c r="EOD8" s="6"/>
      <c r="EOE8" s="6"/>
      <c r="EOF8" s="6"/>
      <c r="EOG8" s="6"/>
      <c r="EOH8" s="6"/>
      <c r="EOI8" s="6"/>
      <c r="EOJ8" s="6"/>
      <c r="EOK8" s="6"/>
      <c r="EOL8" s="6"/>
      <c r="EOM8" s="6"/>
      <c r="EON8" s="6"/>
      <c r="EOO8" s="6"/>
      <c r="EOP8" s="6"/>
      <c r="EOQ8" s="6"/>
      <c r="EOR8" s="6"/>
      <c r="EOS8" s="6"/>
      <c r="EOT8" s="6"/>
      <c r="EOU8" s="6"/>
      <c r="EOV8" s="6"/>
      <c r="EOW8" s="6"/>
      <c r="EOX8" s="6"/>
      <c r="EOY8" s="6"/>
      <c r="EOZ8" s="6"/>
      <c r="EPA8" s="6"/>
      <c r="EPB8" s="6"/>
      <c r="EPC8" s="6"/>
      <c r="EPD8" s="6"/>
      <c r="EPE8" s="6"/>
      <c r="EPF8" s="6"/>
      <c r="EPG8" s="6"/>
      <c r="EPH8" s="6"/>
      <c r="EPI8" s="6"/>
      <c r="EPJ8" s="6"/>
      <c r="EPK8" s="6"/>
      <c r="EPL8" s="6"/>
      <c r="EPM8" s="6"/>
      <c r="EPN8" s="6"/>
      <c r="EPO8" s="6"/>
      <c r="EPP8" s="6"/>
      <c r="EPQ8" s="6"/>
      <c r="EPR8" s="6"/>
      <c r="EPS8" s="6"/>
      <c r="EPT8" s="6"/>
      <c r="EPU8" s="6"/>
      <c r="EPV8" s="6"/>
      <c r="EPW8" s="6"/>
      <c r="EPX8" s="6"/>
      <c r="EPY8" s="6"/>
      <c r="EPZ8" s="6"/>
      <c r="EQA8" s="6"/>
      <c r="EQB8" s="6"/>
      <c r="EQC8" s="6"/>
      <c r="EQD8" s="6"/>
      <c r="EQE8" s="6"/>
      <c r="EQF8" s="6"/>
      <c r="EQG8" s="6"/>
      <c r="EQH8" s="6"/>
      <c r="EQI8" s="6"/>
      <c r="EQJ8" s="6"/>
      <c r="EQK8" s="6"/>
      <c r="EQL8" s="6"/>
      <c r="EQM8" s="6"/>
      <c r="EQN8" s="6"/>
      <c r="EQO8" s="6"/>
      <c r="EQP8" s="6"/>
      <c r="EQQ8" s="6"/>
      <c r="EQR8" s="6"/>
      <c r="EQS8" s="6"/>
      <c r="EQT8" s="6"/>
      <c r="EQU8" s="6"/>
      <c r="EQV8" s="6"/>
      <c r="EQW8" s="6"/>
      <c r="EQX8" s="6"/>
      <c r="EQY8" s="6"/>
      <c r="EQZ8" s="6"/>
      <c r="ERA8" s="6"/>
      <c r="ERB8" s="6"/>
      <c r="ERC8" s="6"/>
      <c r="ERD8" s="6"/>
      <c r="ERE8" s="6"/>
      <c r="ERF8" s="6"/>
      <c r="ERG8" s="6"/>
      <c r="ERH8" s="6"/>
      <c r="ERI8" s="6"/>
      <c r="ERJ8" s="6"/>
      <c r="ERK8" s="6"/>
      <c r="ERL8" s="6"/>
      <c r="ERM8" s="6"/>
      <c r="ERN8" s="6"/>
      <c r="ERO8" s="6"/>
      <c r="ERP8" s="6"/>
      <c r="ERQ8" s="6"/>
      <c r="ERR8" s="6"/>
      <c r="ERS8" s="6"/>
      <c r="ERT8" s="6"/>
      <c r="ERU8" s="6"/>
      <c r="ERV8" s="6"/>
      <c r="ERW8" s="6"/>
      <c r="ERX8" s="6"/>
      <c r="ERY8" s="6"/>
      <c r="ERZ8" s="6"/>
      <c r="ESA8" s="6"/>
      <c r="ESB8" s="6"/>
      <c r="ESC8" s="6"/>
      <c r="ESD8" s="6"/>
      <c r="ESE8" s="6"/>
      <c r="ESF8" s="6"/>
      <c r="ESG8" s="6"/>
      <c r="ESH8" s="6"/>
      <c r="ESI8" s="6"/>
      <c r="ESJ8" s="6"/>
      <c r="ESK8" s="6"/>
      <c r="ESL8" s="6"/>
      <c r="ESM8" s="6"/>
      <c r="ESN8" s="6"/>
      <c r="ESO8" s="6"/>
      <c r="ESP8" s="6"/>
      <c r="ESQ8" s="6"/>
      <c r="ESR8" s="6"/>
      <c r="ESS8" s="6"/>
      <c r="EST8" s="6"/>
      <c r="ESU8" s="6"/>
      <c r="ESV8" s="6"/>
      <c r="ESW8" s="6"/>
      <c r="ESX8" s="6"/>
      <c r="ESY8" s="6"/>
      <c r="ESZ8" s="6"/>
      <c r="ETA8" s="6"/>
      <c r="ETB8" s="6"/>
      <c r="ETC8" s="6"/>
      <c r="ETD8" s="6"/>
      <c r="ETE8" s="6"/>
      <c r="ETF8" s="6"/>
      <c r="ETG8" s="6"/>
      <c r="ETH8" s="6"/>
      <c r="ETI8" s="6"/>
      <c r="ETJ8" s="6"/>
      <c r="ETK8" s="6"/>
      <c r="ETL8" s="6"/>
      <c r="ETM8" s="6"/>
      <c r="ETN8" s="6"/>
      <c r="ETO8" s="6"/>
      <c r="ETP8" s="6"/>
      <c r="ETQ8" s="6"/>
      <c r="ETR8" s="6"/>
      <c r="ETS8" s="6"/>
      <c r="ETT8" s="6"/>
      <c r="ETU8" s="6"/>
      <c r="ETV8" s="6"/>
      <c r="ETW8" s="6"/>
      <c r="ETX8" s="6"/>
      <c r="ETY8" s="6"/>
      <c r="ETZ8" s="6"/>
      <c r="EUA8" s="6"/>
      <c r="EUB8" s="6"/>
      <c r="EUC8" s="6"/>
      <c r="EUD8" s="6"/>
      <c r="EUE8" s="6"/>
      <c r="EUF8" s="6"/>
      <c r="EUG8" s="6"/>
      <c r="EUH8" s="6"/>
      <c r="EUI8" s="6"/>
      <c r="EUJ8" s="6"/>
      <c r="EUK8" s="6"/>
      <c r="EUL8" s="6"/>
      <c r="EUM8" s="6"/>
      <c r="EUN8" s="6"/>
      <c r="EUO8" s="6"/>
      <c r="EUP8" s="6"/>
      <c r="EUQ8" s="6"/>
      <c r="EUR8" s="6"/>
      <c r="EUS8" s="6"/>
      <c r="EUT8" s="6"/>
      <c r="EUU8" s="6"/>
      <c r="EUV8" s="6"/>
      <c r="EUW8" s="6"/>
      <c r="EUX8" s="6"/>
      <c r="EUY8" s="6"/>
      <c r="EUZ8" s="6"/>
      <c r="EVA8" s="6"/>
      <c r="EVB8" s="6"/>
      <c r="EVC8" s="6"/>
      <c r="EVD8" s="6"/>
      <c r="EVE8" s="6"/>
      <c r="EVF8" s="6"/>
      <c r="EVG8" s="6"/>
      <c r="EVH8" s="6"/>
      <c r="EVI8" s="6"/>
      <c r="EVJ8" s="6"/>
      <c r="EVK8" s="6"/>
      <c r="EVL8" s="6"/>
      <c r="EVM8" s="6"/>
      <c r="EVN8" s="6"/>
      <c r="EVO8" s="6"/>
      <c r="EVP8" s="6"/>
      <c r="EVQ8" s="6"/>
      <c r="EVR8" s="6"/>
      <c r="EVS8" s="6"/>
      <c r="EVT8" s="6"/>
      <c r="EVU8" s="6"/>
      <c r="EVV8" s="6"/>
      <c r="EVW8" s="6"/>
      <c r="EVX8" s="6"/>
      <c r="EVY8" s="6"/>
      <c r="EVZ8" s="6"/>
      <c r="EWA8" s="6"/>
      <c r="EWB8" s="6"/>
      <c r="EWC8" s="6"/>
      <c r="EWD8" s="6"/>
      <c r="EWE8" s="6"/>
      <c r="EWF8" s="6"/>
      <c r="EWG8" s="6"/>
      <c r="EWH8" s="6"/>
      <c r="EWI8" s="6"/>
      <c r="EWJ8" s="6"/>
      <c r="EWK8" s="6"/>
      <c r="EWL8" s="6"/>
      <c r="EWM8" s="6"/>
      <c r="EWN8" s="6"/>
      <c r="EWO8" s="6"/>
      <c r="EWP8" s="6"/>
      <c r="EWQ8" s="6"/>
      <c r="EWR8" s="6"/>
      <c r="EWS8" s="6"/>
      <c r="EWT8" s="6"/>
      <c r="EWU8" s="6"/>
      <c r="EWV8" s="6"/>
      <c r="EWW8" s="6"/>
      <c r="EWX8" s="6"/>
      <c r="EWY8" s="6"/>
      <c r="EWZ8" s="6"/>
      <c r="EXA8" s="6"/>
      <c r="EXB8" s="6"/>
      <c r="EXC8" s="6"/>
      <c r="EXD8" s="6"/>
      <c r="EXE8" s="6"/>
      <c r="EXF8" s="6"/>
      <c r="EXG8" s="6"/>
      <c r="EXH8" s="6"/>
      <c r="EXI8" s="6"/>
      <c r="EXJ8" s="6"/>
      <c r="EXK8" s="6"/>
      <c r="EXL8" s="6"/>
      <c r="EXM8" s="6"/>
      <c r="EXN8" s="6"/>
      <c r="EXO8" s="6"/>
      <c r="EXP8" s="6"/>
      <c r="EXQ8" s="6"/>
      <c r="EXR8" s="6"/>
      <c r="EXS8" s="6"/>
      <c r="EXT8" s="6"/>
      <c r="EXU8" s="6"/>
      <c r="EXV8" s="6"/>
      <c r="EXW8" s="6"/>
      <c r="EXX8" s="6"/>
      <c r="EXY8" s="6"/>
      <c r="EXZ8" s="6"/>
      <c r="EYA8" s="6"/>
      <c r="EYB8" s="6"/>
      <c r="EYC8" s="6"/>
      <c r="EYD8" s="6"/>
      <c r="EYE8" s="6"/>
      <c r="EYF8" s="6"/>
      <c r="EYG8" s="6"/>
      <c r="EYH8" s="6"/>
      <c r="EYI8" s="6"/>
      <c r="EYJ8" s="6"/>
      <c r="EYK8" s="6"/>
      <c r="EYL8" s="6"/>
      <c r="EYM8" s="6"/>
      <c r="EYN8" s="6"/>
      <c r="EYO8" s="6"/>
      <c r="EYP8" s="6"/>
      <c r="EYQ8" s="6"/>
      <c r="EYR8" s="6"/>
      <c r="EYS8" s="6"/>
      <c r="EYT8" s="6"/>
      <c r="EYU8" s="6"/>
      <c r="EYV8" s="6"/>
      <c r="EYW8" s="6"/>
      <c r="EYX8" s="6"/>
      <c r="EYY8" s="6"/>
      <c r="EYZ8" s="6"/>
      <c r="EZA8" s="6"/>
      <c r="EZB8" s="6"/>
      <c r="EZC8" s="6"/>
      <c r="EZD8" s="6"/>
      <c r="EZE8" s="6"/>
      <c r="EZF8" s="6"/>
      <c r="EZG8" s="6"/>
      <c r="EZH8" s="6"/>
      <c r="EZI8" s="6"/>
      <c r="EZJ8" s="6"/>
      <c r="EZK8" s="6"/>
      <c r="EZL8" s="6"/>
      <c r="EZM8" s="6"/>
      <c r="EZN8" s="6"/>
      <c r="EZO8" s="6"/>
      <c r="EZP8" s="6"/>
      <c r="EZQ8" s="6"/>
      <c r="EZR8" s="6"/>
      <c r="EZS8" s="6"/>
      <c r="EZT8" s="6"/>
      <c r="EZU8" s="6"/>
      <c r="EZV8" s="6"/>
      <c r="EZW8" s="6"/>
      <c r="EZX8" s="6"/>
      <c r="EZY8" s="6"/>
      <c r="EZZ8" s="6"/>
      <c r="FAA8" s="6"/>
      <c r="FAB8" s="6"/>
      <c r="FAC8" s="6"/>
      <c r="FAD8" s="6"/>
      <c r="FAE8" s="6"/>
      <c r="FAF8" s="6"/>
      <c r="FAG8" s="6"/>
      <c r="FAH8" s="6"/>
      <c r="FAI8" s="6"/>
      <c r="FAJ8" s="6"/>
      <c r="FAK8" s="6"/>
      <c r="FAL8" s="6"/>
      <c r="FAM8" s="6"/>
      <c r="FAN8" s="6"/>
      <c r="FAO8" s="6"/>
      <c r="FAP8" s="6"/>
      <c r="FAQ8" s="6"/>
      <c r="FAR8" s="6"/>
      <c r="FAS8" s="6"/>
      <c r="FAT8" s="6"/>
      <c r="FAU8" s="6"/>
      <c r="FAV8" s="6"/>
      <c r="FAW8" s="6"/>
      <c r="FAX8" s="6"/>
      <c r="FAY8" s="6"/>
      <c r="FAZ8" s="6"/>
      <c r="FBA8" s="6"/>
      <c r="FBB8" s="6"/>
      <c r="FBC8" s="6"/>
      <c r="FBD8" s="6"/>
      <c r="FBE8" s="6"/>
      <c r="FBF8" s="6"/>
      <c r="FBG8" s="6"/>
      <c r="FBH8" s="6"/>
      <c r="FBI8" s="6"/>
      <c r="FBJ8" s="6"/>
      <c r="FBK8" s="6"/>
      <c r="FBL8" s="6"/>
      <c r="FBM8" s="6"/>
      <c r="FBN8" s="6"/>
      <c r="FBO8" s="6"/>
      <c r="FBP8" s="6"/>
      <c r="FBQ8" s="6"/>
      <c r="FBR8" s="6"/>
      <c r="FBS8" s="6"/>
      <c r="FBT8" s="6"/>
      <c r="FBU8" s="6"/>
      <c r="FBV8" s="6"/>
      <c r="FBW8" s="6"/>
      <c r="FBX8" s="6"/>
      <c r="FBY8" s="6"/>
      <c r="FBZ8" s="6"/>
      <c r="FCA8" s="6"/>
      <c r="FCB8" s="6"/>
      <c r="FCC8" s="6"/>
      <c r="FCD8" s="6"/>
      <c r="FCE8" s="6"/>
      <c r="FCF8" s="6"/>
      <c r="FCG8" s="6"/>
      <c r="FCH8" s="6"/>
      <c r="FCI8" s="6"/>
      <c r="FCJ8" s="6"/>
      <c r="FCK8" s="6"/>
      <c r="FCL8" s="6"/>
      <c r="FCM8" s="6"/>
      <c r="FCN8" s="6"/>
      <c r="FCO8" s="6"/>
      <c r="FCP8" s="6"/>
      <c r="FCQ8" s="6"/>
      <c r="FCR8" s="6"/>
      <c r="FCS8" s="6"/>
      <c r="FCT8" s="6"/>
      <c r="FCU8" s="6"/>
      <c r="FCV8" s="6"/>
      <c r="FCW8" s="6"/>
      <c r="FCX8" s="6"/>
      <c r="FCY8" s="6"/>
      <c r="FCZ8" s="6"/>
      <c r="FDA8" s="6"/>
      <c r="FDB8" s="6"/>
      <c r="FDC8" s="6"/>
      <c r="FDD8" s="6"/>
      <c r="FDE8" s="6"/>
      <c r="FDF8" s="6"/>
      <c r="FDG8" s="6"/>
      <c r="FDH8" s="6"/>
      <c r="FDI8" s="6"/>
      <c r="FDJ8" s="6"/>
      <c r="FDK8" s="6"/>
      <c r="FDL8" s="6"/>
      <c r="FDM8" s="6"/>
      <c r="FDN8" s="6"/>
      <c r="FDO8" s="6"/>
      <c r="FDP8" s="6"/>
      <c r="FDQ8" s="6"/>
      <c r="FDR8" s="6"/>
      <c r="FDS8" s="6"/>
      <c r="FDT8" s="6"/>
      <c r="FDU8" s="6"/>
      <c r="FDV8" s="6"/>
      <c r="FDW8" s="6"/>
      <c r="FDX8" s="6"/>
      <c r="FDY8" s="6"/>
      <c r="FDZ8" s="6"/>
      <c r="FEA8" s="6"/>
      <c r="FEB8" s="6"/>
      <c r="FEC8" s="6"/>
      <c r="FED8" s="6"/>
      <c r="FEE8" s="6"/>
      <c r="FEF8" s="6"/>
      <c r="FEG8" s="6"/>
      <c r="FEH8" s="6"/>
      <c r="FEI8" s="6"/>
      <c r="FEJ8" s="6"/>
      <c r="FEK8" s="6"/>
      <c r="FEL8" s="6"/>
      <c r="FEM8" s="6"/>
      <c r="FEN8" s="6"/>
      <c r="FEO8" s="6"/>
      <c r="FEP8" s="6"/>
      <c r="FEQ8" s="6"/>
      <c r="FER8" s="6"/>
      <c r="FES8" s="6"/>
      <c r="FET8" s="6"/>
      <c r="FEU8" s="6"/>
      <c r="FEV8" s="6"/>
      <c r="FEW8" s="6"/>
      <c r="FEX8" s="6"/>
      <c r="FEY8" s="6"/>
      <c r="FEZ8" s="6"/>
      <c r="FFA8" s="6"/>
      <c r="FFB8" s="6"/>
      <c r="FFC8" s="6"/>
      <c r="FFD8" s="6"/>
      <c r="FFE8" s="6"/>
      <c r="FFF8" s="6"/>
      <c r="FFG8" s="6"/>
      <c r="FFH8" s="6"/>
      <c r="FFI8" s="6"/>
      <c r="FFJ8" s="6"/>
      <c r="FFK8" s="6"/>
      <c r="FFL8" s="6"/>
      <c r="FFM8" s="6"/>
      <c r="FFN8" s="6"/>
      <c r="FFO8" s="6"/>
      <c r="FFP8" s="6"/>
      <c r="FFQ8" s="6"/>
      <c r="FFR8" s="6"/>
      <c r="FFS8" s="6"/>
      <c r="FFT8" s="6"/>
      <c r="FFU8" s="6"/>
      <c r="FFV8" s="6"/>
      <c r="FFW8" s="6"/>
      <c r="FFX8" s="6"/>
      <c r="FFY8" s="6"/>
      <c r="FFZ8" s="6"/>
      <c r="FGA8" s="6"/>
      <c r="FGB8" s="6"/>
      <c r="FGC8" s="6"/>
      <c r="FGD8" s="6"/>
      <c r="FGE8" s="6"/>
      <c r="FGF8" s="6"/>
      <c r="FGG8" s="6"/>
      <c r="FGH8" s="6"/>
      <c r="FGI8" s="6"/>
      <c r="FGJ8" s="6"/>
      <c r="FGK8" s="6"/>
      <c r="FGL8" s="6"/>
      <c r="FGM8" s="6"/>
      <c r="FGN8" s="6"/>
      <c r="FGO8" s="6"/>
      <c r="FGP8" s="6"/>
      <c r="FGQ8" s="6"/>
      <c r="FGR8" s="6"/>
      <c r="FGS8" s="6"/>
      <c r="FGT8" s="6"/>
      <c r="FGU8" s="6"/>
      <c r="FGV8" s="6"/>
      <c r="FGW8" s="6"/>
      <c r="FGX8" s="6"/>
      <c r="FGY8" s="6"/>
      <c r="FGZ8" s="6"/>
      <c r="FHA8" s="6"/>
      <c r="FHB8" s="6"/>
      <c r="FHC8" s="6"/>
      <c r="FHD8" s="6"/>
      <c r="FHE8" s="6"/>
      <c r="FHF8" s="6"/>
      <c r="FHG8" s="6"/>
      <c r="FHH8" s="6"/>
      <c r="FHI8" s="6"/>
      <c r="FHJ8" s="6"/>
      <c r="FHK8" s="6"/>
      <c r="FHL8" s="6"/>
      <c r="FHM8" s="6"/>
      <c r="FHN8" s="6"/>
      <c r="FHO8" s="6"/>
      <c r="FHP8" s="6"/>
      <c r="FHQ8" s="6"/>
      <c r="FHR8" s="6"/>
      <c r="FHS8" s="6"/>
      <c r="FHT8" s="6"/>
      <c r="FHU8" s="6"/>
      <c r="FHV8" s="6"/>
      <c r="FHW8" s="6"/>
      <c r="FHX8" s="6"/>
      <c r="FHY8" s="6"/>
      <c r="FHZ8" s="6"/>
      <c r="FIA8" s="6"/>
      <c r="FIB8" s="6"/>
      <c r="FIC8" s="6"/>
      <c r="FID8" s="6"/>
      <c r="FIE8" s="6"/>
      <c r="FIF8" s="6"/>
      <c r="FIG8" s="6"/>
      <c r="FIH8" s="6"/>
      <c r="FII8" s="6"/>
      <c r="FIJ8" s="6"/>
      <c r="FIK8" s="6"/>
      <c r="FIL8" s="6"/>
      <c r="FIM8" s="6"/>
      <c r="FIN8" s="6"/>
      <c r="FIO8" s="6"/>
      <c r="FIP8" s="6"/>
      <c r="FIQ8" s="6"/>
      <c r="FIR8" s="6"/>
      <c r="FIS8" s="6"/>
      <c r="FIT8" s="6"/>
      <c r="FIU8" s="6"/>
      <c r="FIV8" s="6"/>
      <c r="FIW8" s="6"/>
      <c r="FIX8" s="6"/>
      <c r="FIY8" s="6"/>
      <c r="FIZ8" s="6"/>
      <c r="FJA8" s="6"/>
      <c r="FJB8" s="6"/>
      <c r="FJC8" s="6"/>
      <c r="FJD8" s="6"/>
      <c r="FJE8" s="6"/>
      <c r="FJF8" s="6"/>
      <c r="FJG8" s="6"/>
      <c r="FJH8" s="6"/>
      <c r="FJI8" s="6"/>
      <c r="FJJ8" s="6"/>
      <c r="FJK8" s="6"/>
      <c r="FJL8" s="6"/>
      <c r="FJM8" s="6"/>
      <c r="FJN8" s="6"/>
      <c r="FJO8" s="6"/>
      <c r="FJP8" s="6"/>
      <c r="FJQ8" s="6"/>
      <c r="FJR8" s="6"/>
      <c r="FJS8" s="6"/>
      <c r="FJT8" s="6"/>
      <c r="FJU8" s="6"/>
      <c r="FJV8" s="6"/>
      <c r="FJW8" s="6"/>
      <c r="FJX8" s="6"/>
      <c r="FJY8" s="6"/>
      <c r="FJZ8" s="6"/>
      <c r="FKA8" s="6"/>
      <c r="FKB8" s="6"/>
      <c r="FKC8" s="6"/>
      <c r="FKD8" s="6"/>
      <c r="FKE8" s="6"/>
      <c r="FKF8" s="6"/>
      <c r="FKG8" s="6"/>
      <c r="FKH8" s="6"/>
      <c r="FKI8" s="6"/>
      <c r="FKJ8" s="6"/>
      <c r="FKK8" s="6"/>
      <c r="FKL8" s="6"/>
      <c r="FKM8" s="6"/>
      <c r="FKN8" s="6"/>
      <c r="FKO8" s="6"/>
      <c r="FKP8" s="6"/>
      <c r="FKQ8" s="6"/>
      <c r="FKR8" s="6"/>
      <c r="FKS8" s="6"/>
      <c r="FKT8" s="6"/>
      <c r="FKU8" s="6"/>
      <c r="FKV8" s="6"/>
      <c r="FKW8" s="6"/>
      <c r="FKX8" s="6"/>
      <c r="FKY8" s="6"/>
      <c r="FKZ8" s="6"/>
      <c r="FLA8" s="6"/>
      <c r="FLB8" s="6"/>
      <c r="FLC8" s="6"/>
      <c r="FLD8" s="6"/>
      <c r="FLE8" s="6"/>
      <c r="FLF8" s="6"/>
      <c r="FLG8" s="6"/>
      <c r="FLH8" s="6"/>
      <c r="FLI8" s="6"/>
      <c r="FLJ8" s="6"/>
      <c r="FLK8" s="6"/>
      <c r="FLL8" s="6"/>
      <c r="FLM8" s="6"/>
      <c r="FLN8" s="6"/>
      <c r="FLO8" s="6"/>
      <c r="FLP8" s="6"/>
      <c r="FLQ8" s="6"/>
      <c r="FLR8" s="6"/>
      <c r="FLS8" s="6"/>
      <c r="FLT8" s="6"/>
      <c r="FLU8" s="6"/>
      <c r="FLV8" s="6"/>
      <c r="FLW8" s="6"/>
      <c r="FLX8" s="6"/>
      <c r="FLY8" s="6"/>
      <c r="FLZ8" s="6"/>
      <c r="FMA8" s="6"/>
      <c r="FMB8" s="6"/>
      <c r="FMC8" s="6"/>
      <c r="FMD8" s="6"/>
      <c r="FME8" s="6"/>
      <c r="FMF8" s="6"/>
      <c r="FMG8" s="6"/>
      <c r="FMH8" s="6"/>
      <c r="FMI8" s="6"/>
      <c r="FMJ8" s="6"/>
      <c r="FMK8" s="6"/>
      <c r="FML8" s="6"/>
      <c r="FMM8" s="6"/>
      <c r="FMN8" s="6"/>
      <c r="FMO8" s="6"/>
      <c r="FMP8" s="6"/>
      <c r="FMQ8" s="6"/>
      <c r="FMR8" s="6"/>
      <c r="FMS8" s="6"/>
      <c r="FMT8" s="6"/>
      <c r="FMU8" s="6"/>
      <c r="FMV8" s="6"/>
      <c r="FMW8" s="6"/>
      <c r="FMX8" s="6"/>
      <c r="FMY8" s="6"/>
      <c r="FMZ8" s="6"/>
      <c r="FNA8" s="6"/>
      <c r="FNB8" s="6"/>
      <c r="FNC8" s="6"/>
      <c r="FND8" s="6"/>
      <c r="FNE8" s="6"/>
      <c r="FNF8" s="6"/>
      <c r="FNG8" s="6"/>
      <c r="FNH8" s="6"/>
      <c r="FNI8" s="6"/>
      <c r="FNJ8" s="6"/>
      <c r="FNK8" s="6"/>
      <c r="FNL8" s="6"/>
      <c r="FNM8" s="6"/>
      <c r="FNN8" s="6"/>
      <c r="FNO8" s="6"/>
      <c r="FNP8" s="6"/>
      <c r="FNQ8" s="6"/>
      <c r="FNR8" s="6"/>
      <c r="FNS8" s="6"/>
      <c r="FNT8" s="6"/>
      <c r="FNU8" s="6"/>
      <c r="FNV8" s="6"/>
      <c r="FNW8" s="6"/>
      <c r="FNX8" s="6"/>
      <c r="FNY8" s="6"/>
      <c r="FNZ8" s="6"/>
      <c r="FOA8" s="6"/>
      <c r="FOB8" s="6"/>
      <c r="FOC8" s="6"/>
      <c r="FOD8" s="6"/>
      <c r="FOE8" s="6"/>
      <c r="FOF8" s="6"/>
      <c r="FOG8" s="6"/>
      <c r="FOH8" s="6"/>
      <c r="FOI8" s="6"/>
      <c r="FOJ8" s="6"/>
      <c r="FOK8" s="6"/>
      <c r="FOL8" s="6"/>
      <c r="FOM8" s="6"/>
      <c r="FON8" s="6"/>
      <c r="FOO8" s="6"/>
      <c r="FOP8" s="6"/>
      <c r="FOQ8" s="6"/>
      <c r="FOR8" s="6"/>
      <c r="FOS8" s="6"/>
      <c r="FOT8" s="6"/>
      <c r="FOU8" s="6"/>
      <c r="FOV8" s="6"/>
      <c r="FOW8" s="6"/>
      <c r="FOX8" s="6"/>
      <c r="FOY8" s="6"/>
      <c r="FOZ8" s="6"/>
      <c r="FPA8" s="6"/>
      <c r="FPB8" s="6"/>
      <c r="FPC8" s="6"/>
      <c r="FPD8" s="6"/>
      <c r="FPE8" s="6"/>
      <c r="FPF8" s="6"/>
      <c r="FPG8" s="6"/>
      <c r="FPH8" s="6"/>
      <c r="FPI8" s="6"/>
      <c r="FPJ8" s="6"/>
      <c r="FPK8" s="6"/>
      <c r="FPL8" s="6"/>
      <c r="FPM8" s="6"/>
      <c r="FPN8" s="6"/>
      <c r="FPO8" s="6"/>
      <c r="FPP8" s="6"/>
      <c r="FPQ8" s="6"/>
      <c r="FPR8" s="6"/>
      <c r="FPS8" s="6"/>
      <c r="FPT8" s="6"/>
      <c r="FPU8" s="6"/>
      <c r="FPV8" s="6"/>
      <c r="FPW8" s="6"/>
      <c r="FPX8" s="6"/>
      <c r="FPY8" s="6"/>
      <c r="FPZ8" s="6"/>
      <c r="FQA8" s="6"/>
      <c r="FQB8" s="6"/>
      <c r="FQC8" s="6"/>
      <c r="FQD8" s="6"/>
      <c r="FQE8" s="6"/>
      <c r="FQF8" s="6"/>
      <c r="FQG8" s="6"/>
      <c r="FQH8" s="6"/>
      <c r="FQI8" s="6"/>
      <c r="FQJ8" s="6"/>
      <c r="FQK8" s="6"/>
      <c r="FQL8" s="6"/>
      <c r="FQM8" s="6"/>
      <c r="FQN8" s="6"/>
      <c r="FQO8" s="6"/>
      <c r="FQP8" s="6"/>
      <c r="FQQ8" s="6"/>
      <c r="FQR8" s="6"/>
      <c r="FQS8" s="6"/>
      <c r="FQT8" s="6"/>
      <c r="FQU8" s="6"/>
      <c r="FQV8" s="6"/>
      <c r="FQW8" s="6"/>
      <c r="FQX8" s="6"/>
      <c r="FQY8" s="6"/>
      <c r="FQZ8" s="6"/>
      <c r="FRA8" s="6"/>
      <c r="FRB8" s="6"/>
      <c r="FRC8" s="6"/>
      <c r="FRD8" s="6"/>
      <c r="FRE8" s="6"/>
      <c r="FRF8" s="6"/>
      <c r="FRG8" s="6"/>
      <c r="FRH8" s="6"/>
      <c r="FRI8" s="6"/>
      <c r="FRJ8" s="6"/>
      <c r="FRK8" s="6"/>
      <c r="FRL8" s="6"/>
      <c r="FRM8" s="6"/>
      <c r="FRN8" s="6"/>
      <c r="FRO8" s="6"/>
      <c r="FRP8" s="6"/>
      <c r="FRQ8" s="6"/>
      <c r="FRR8" s="6"/>
      <c r="FRS8" s="6"/>
      <c r="FRT8" s="6"/>
      <c r="FRU8" s="6"/>
      <c r="FRV8" s="6"/>
      <c r="FRW8" s="6"/>
      <c r="FRX8" s="6"/>
      <c r="FRY8" s="6"/>
      <c r="FRZ8" s="6"/>
      <c r="FSA8" s="6"/>
      <c r="FSB8" s="6"/>
      <c r="FSC8" s="6"/>
      <c r="FSD8" s="6"/>
      <c r="FSE8" s="6"/>
      <c r="FSF8" s="6"/>
      <c r="FSG8" s="6"/>
      <c r="FSH8" s="6"/>
      <c r="FSI8" s="6"/>
      <c r="FSJ8" s="6"/>
      <c r="FSK8" s="6"/>
      <c r="FSL8" s="6"/>
      <c r="FSM8" s="6"/>
      <c r="FSN8" s="6"/>
      <c r="FSO8" s="6"/>
      <c r="FSP8" s="6"/>
      <c r="FSQ8" s="6"/>
      <c r="FSR8" s="6"/>
      <c r="FSS8" s="6"/>
      <c r="FST8" s="6"/>
      <c r="FSU8" s="6"/>
      <c r="FSV8" s="6"/>
      <c r="FSW8" s="6"/>
      <c r="FSX8" s="6"/>
      <c r="FSY8" s="6"/>
      <c r="FSZ8" s="6"/>
      <c r="FTA8" s="6"/>
      <c r="FTB8" s="6"/>
      <c r="FTC8" s="6"/>
      <c r="FTD8" s="6"/>
      <c r="FTE8" s="6"/>
      <c r="FTF8" s="6"/>
      <c r="FTG8" s="6"/>
      <c r="FTH8" s="6"/>
      <c r="FTI8" s="6"/>
      <c r="FTJ8" s="6"/>
      <c r="FTK8" s="6"/>
      <c r="FTL8" s="6"/>
      <c r="FTM8" s="6"/>
      <c r="FTN8" s="6"/>
      <c r="FTO8" s="6"/>
      <c r="FTP8" s="6"/>
      <c r="FTQ8" s="6"/>
      <c r="FTR8" s="6"/>
      <c r="FTS8" s="6"/>
      <c r="FTT8" s="6"/>
      <c r="FTU8" s="6"/>
      <c r="FTV8" s="6"/>
      <c r="FTW8" s="6"/>
      <c r="FTX8" s="6"/>
      <c r="FTY8" s="6"/>
      <c r="FTZ8" s="6"/>
      <c r="FUA8" s="6"/>
      <c r="FUB8" s="6"/>
      <c r="FUC8" s="6"/>
      <c r="FUD8" s="6"/>
      <c r="FUE8" s="6"/>
      <c r="FUF8" s="6"/>
      <c r="FUG8" s="6"/>
      <c r="FUH8" s="6"/>
      <c r="FUI8" s="6"/>
      <c r="FUJ8" s="6"/>
      <c r="FUK8" s="6"/>
      <c r="FUL8" s="6"/>
      <c r="FUM8" s="6"/>
      <c r="FUN8" s="6"/>
      <c r="FUO8" s="6"/>
      <c r="FUP8" s="6"/>
      <c r="FUQ8" s="6"/>
      <c r="FUR8" s="6"/>
      <c r="FUS8" s="6"/>
      <c r="FUT8" s="6"/>
      <c r="FUU8" s="6"/>
      <c r="FUV8" s="6"/>
      <c r="FUW8" s="6"/>
      <c r="FUX8" s="6"/>
      <c r="FUY8" s="6"/>
      <c r="FUZ8" s="6"/>
      <c r="FVA8" s="6"/>
      <c r="FVB8" s="6"/>
      <c r="FVC8" s="6"/>
      <c r="FVD8" s="6"/>
      <c r="FVE8" s="6"/>
      <c r="FVF8" s="6"/>
      <c r="FVG8" s="6"/>
      <c r="FVH8" s="6"/>
      <c r="FVI8" s="6"/>
      <c r="FVJ8" s="6"/>
      <c r="FVK8" s="6"/>
      <c r="FVL8" s="6"/>
      <c r="FVM8" s="6"/>
      <c r="FVN8" s="6"/>
      <c r="FVO8" s="6"/>
      <c r="FVP8" s="6"/>
      <c r="FVQ8" s="6"/>
      <c r="FVR8" s="6"/>
      <c r="FVS8" s="6"/>
      <c r="FVT8" s="6"/>
      <c r="FVU8" s="6"/>
      <c r="FVV8" s="6"/>
      <c r="FVW8" s="6"/>
      <c r="FVX8" s="6"/>
      <c r="FVY8" s="6"/>
      <c r="FVZ8" s="6"/>
      <c r="FWA8" s="6"/>
      <c r="FWB8" s="6"/>
      <c r="FWC8" s="6"/>
      <c r="FWD8" s="6"/>
      <c r="FWE8" s="6"/>
      <c r="FWF8" s="6"/>
      <c r="FWG8" s="6"/>
      <c r="FWH8" s="6"/>
      <c r="FWI8" s="6"/>
      <c r="FWJ8" s="6"/>
      <c r="FWK8" s="6"/>
      <c r="FWL8" s="6"/>
      <c r="FWM8" s="6"/>
      <c r="FWN8" s="6"/>
      <c r="FWO8" s="6"/>
      <c r="FWP8" s="6"/>
      <c r="FWQ8" s="6"/>
      <c r="FWR8" s="6"/>
      <c r="FWS8" s="6"/>
      <c r="FWT8" s="6"/>
      <c r="FWU8" s="6"/>
      <c r="FWV8" s="6"/>
      <c r="FWW8" s="6"/>
      <c r="FWX8" s="6"/>
      <c r="FWY8" s="6"/>
      <c r="FWZ8" s="6"/>
      <c r="FXA8" s="6"/>
      <c r="FXB8" s="6"/>
      <c r="FXC8" s="6"/>
      <c r="FXD8" s="6"/>
      <c r="FXE8" s="6"/>
      <c r="FXF8" s="6"/>
      <c r="FXG8" s="6"/>
      <c r="FXH8" s="6"/>
      <c r="FXI8" s="6"/>
      <c r="FXJ8" s="6"/>
      <c r="FXK8" s="6"/>
      <c r="FXL8" s="6"/>
      <c r="FXM8" s="6"/>
      <c r="FXN8" s="6"/>
      <c r="FXO8" s="6"/>
      <c r="FXP8" s="6"/>
      <c r="FXQ8" s="6"/>
      <c r="FXR8" s="6"/>
      <c r="FXS8" s="6"/>
      <c r="FXT8" s="6"/>
      <c r="FXU8" s="6"/>
      <c r="FXV8" s="6"/>
      <c r="FXW8" s="6"/>
      <c r="FXX8" s="6"/>
      <c r="FXY8" s="6"/>
      <c r="FXZ8" s="6"/>
      <c r="FYA8" s="6"/>
      <c r="FYB8" s="6"/>
      <c r="FYC8" s="6"/>
      <c r="FYD8" s="6"/>
      <c r="FYE8" s="6"/>
      <c r="FYF8" s="6"/>
      <c r="FYG8" s="6"/>
      <c r="FYH8" s="6"/>
      <c r="FYI8" s="6"/>
      <c r="FYJ8" s="6"/>
      <c r="FYK8" s="6"/>
      <c r="FYL8" s="6"/>
      <c r="FYM8" s="6"/>
      <c r="FYN8" s="6"/>
      <c r="FYO8" s="6"/>
      <c r="FYP8" s="6"/>
      <c r="FYQ8" s="6"/>
      <c r="FYR8" s="6"/>
      <c r="FYS8" s="6"/>
      <c r="FYT8" s="6"/>
      <c r="FYU8" s="6"/>
      <c r="FYV8" s="6"/>
      <c r="FYW8" s="6"/>
      <c r="FYX8" s="6"/>
      <c r="FYY8" s="6"/>
      <c r="FYZ8" s="6"/>
      <c r="FZA8" s="6"/>
      <c r="FZB8" s="6"/>
      <c r="FZC8" s="6"/>
      <c r="FZD8" s="6"/>
      <c r="FZE8" s="6"/>
      <c r="FZF8" s="6"/>
      <c r="FZG8" s="6"/>
      <c r="FZH8" s="6"/>
      <c r="FZI8" s="6"/>
      <c r="FZJ8" s="6"/>
      <c r="FZK8" s="6"/>
      <c r="FZL8" s="6"/>
      <c r="FZM8" s="6"/>
      <c r="FZN8" s="6"/>
      <c r="FZO8" s="6"/>
      <c r="FZP8" s="6"/>
      <c r="FZQ8" s="6"/>
      <c r="FZR8" s="6"/>
      <c r="FZS8" s="6"/>
      <c r="FZT8" s="6"/>
      <c r="FZU8" s="6"/>
      <c r="FZV8" s="6"/>
      <c r="FZW8" s="6"/>
      <c r="FZX8" s="6"/>
      <c r="FZY8" s="6"/>
      <c r="FZZ8" s="6"/>
      <c r="GAA8" s="6"/>
      <c r="GAB8" s="6"/>
      <c r="GAC8" s="6"/>
      <c r="GAD8" s="6"/>
      <c r="GAE8" s="6"/>
      <c r="GAF8" s="6"/>
      <c r="GAG8" s="6"/>
      <c r="GAH8" s="6"/>
      <c r="GAI8" s="6"/>
      <c r="GAJ8" s="6"/>
      <c r="GAK8" s="6"/>
      <c r="GAL8" s="6"/>
      <c r="GAM8" s="6"/>
      <c r="GAN8" s="6"/>
      <c r="GAO8" s="6"/>
      <c r="GAP8" s="6"/>
      <c r="GAQ8" s="6"/>
      <c r="GAR8" s="6"/>
      <c r="GAS8" s="6"/>
      <c r="GAT8" s="6"/>
      <c r="GAU8" s="6"/>
      <c r="GAV8" s="6"/>
      <c r="GAW8" s="6"/>
      <c r="GAX8" s="6"/>
      <c r="GAY8" s="6"/>
      <c r="GAZ8" s="6"/>
      <c r="GBA8" s="6"/>
      <c r="GBB8" s="6"/>
      <c r="GBC8" s="6"/>
      <c r="GBD8" s="6"/>
      <c r="GBE8" s="6"/>
      <c r="GBF8" s="6"/>
      <c r="GBG8" s="6"/>
      <c r="GBH8" s="6"/>
      <c r="GBI8" s="6"/>
      <c r="GBJ8" s="6"/>
      <c r="GBK8" s="6"/>
      <c r="GBL8" s="6"/>
      <c r="GBM8" s="6"/>
      <c r="GBN8" s="6"/>
      <c r="GBO8" s="6"/>
      <c r="GBP8" s="6"/>
      <c r="GBQ8" s="6"/>
      <c r="GBR8" s="6"/>
      <c r="GBS8" s="6"/>
      <c r="GBT8" s="6"/>
      <c r="GBU8" s="6"/>
      <c r="GBV8" s="6"/>
      <c r="GBW8" s="6"/>
      <c r="GBX8" s="6"/>
      <c r="GBY8" s="6"/>
      <c r="GBZ8" s="6"/>
      <c r="GCA8" s="6"/>
      <c r="GCB8" s="6"/>
      <c r="GCC8" s="6"/>
      <c r="GCD8" s="6"/>
      <c r="GCE8" s="6"/>
      <c r="GCF8" s="6"/>
      <c r="GCG8" s="6"/>
      <c r="GCH8" s="6"/>
      <c r="GCI8" s="6"/>
      <c r="GCJ8" s="6"/>
      <c r="GCK8" s="6"/>
      <c r="GCL8" s="6"/>
      <c r="GCM8" s="6"/>
      <c r="GCN8" s="6"/>
      <c r="GCO8" s="6"/>
      <c r="GCP8" s="6"/>
      <c r="GCQ8" s="6"/>
      <c r="GCR8" s="6"/>
      <c r="GCS8" s="6"/>
      <c r="GCT8" s="6"/>
      <c r="GCU8" s="6"/>
      <c r="GCV8" s="6"/>
      <c r="GCW8" s="6"/>
      <c r="GCX8" s="6"/>
      <c r="GCY8" s="6"/>
      <c r="GCZ8" s="6"/>
      <c r="GDA8" s="6"/>
      <c r="GDB8" s="6"/>
      <c r="GDC8" s="6"/>
      <c r="GDD8" s="6"/>
      <c r="GDE8" s="6"/>
      <c r="GDF8" s="6"/>
      <c r="GDG8" s="6"/>
      <c r="GDH8" s="6"/>
      <c r="GDI8" s="6"/>
      <c r="GDJ8" s="6"/>
      <c r="GDK8" s="6"/>
      <c r="GDL8" s="6"/>
      <c r="GDM8" s="6"/>
      <c r="GDN8" s="6"/>
      <c r="GDO8" s="6"/>
      <c r="GDP8" s="6"/>
      <c r="GDQ8" s="6"/>
      <c r="GDR8" s="6"/>
      <c r="GDS8" s="6"/>
      <c r="GDT8" s="6"/>
      <c r="GDU8" s="6"/>
      <c r="GDV8" s="6"/>
      <c r="GDW8" s="6"/>
      <c r="GDX8" s="6"/>
      <c r="GDY8" s="6"/>
      <c r="GDZ8" s="6"/>
      <c r="GEA8" s="6"/>
      <c r="GEB8" s="6"/>
      <c r="GEC8" s="6"/>
      <c r="GED8" s="6"/>
      <c r="GEE8" s="6"/>
      <c r="GEF8" s="6"/>
      <c r="GEG8" s="6"/>
      <c r="GEH8" s="6"/>
      <c r="GEI8" s="6"/>
      <c r="GEJ8" s="6"/>
      <c r="GEK8" s="6"/>
      <c r="GEL8" s="6"/>
      <c r="GEM8" s="6"/>
      <c r="GEN8" s="6"/>
      <c r="GEO8" s="6"/>
      <c r="GEP8" s="6"/>
      <c r="GEQ8" s="6"/>
      <c r="GER8" s="6"/>
      <c r="GES8" s="6"/>
      <c r="GET8" s="6"/>
      <c r="GEU8" s="6"/>
      <c r="GEV8" s="6"/>
      <c r="GEW8" s="6"/>
      <c r="GEX8" s="6"/>
      <c r="GEY8" s="6"/>
      <c r="GEZ8" s="6"/>
      <c r="GFA8" s="6"/>
      <c r="GFB8" s="6"/>
      <c r="GFC8" s="6"/>
      <c r="GFD8" s="6"/>
      <c r="GFE8" s="6"/>
      <c r="GFF8" s="6"/>
      <c r="GFG8" s="6"/>
      <c r="GFH8" s="6"/>
      <c r="GFI8" s="6"/>
      <c r="GFJ8" s="6"/>
      <c r="GFK8" s="6"/>
      <c r="GFL8" s="6"/>
      <c r="GFM8" s="6"/>
      <c r="GFN8" s="6"/>
      <c r="GFO8" s="6"/>
      <c r="GFP8" s="6"/>
      <c r="GFQ8" s="6"/>
      <c r="GFR8" s="6"/>
      <c r="GFS8" s="6"/>
      <c r="GFT8" s="6"/>
      <c r="GFU8" s="6"/>
      <c r="GFV8" s="6"/>
      <c r="GFW8" s="6"/>
      <c r="GFX8" s="6"/>
      <c r="GFY8" s="6"/>
      <c r="GFZ8" s="6"/>
      <c r="GGA8" s="6"/>
      <c r="GGB8" s="6"/>
      <c r="GGC8" s="6"/>
      <c r="GGD8" s="6"/>
      <c r="GGE8" s="6"/>
      <c r="GGF8" s="6"/>
      <c r="GGG8" s="6"/>
      <c r="GGH8" s="6"/>
      <c r="GGI8" s="6"/>
      <c r="GGJ8" s="6"/>
      <c r="GGK8" s="6"/>
      <c r="GGL8" s="6"/>
      <c r="GGM8" s="6"/>
      <c r="GGN8" s="6"/>
      <c r="GGO8" s="6"/>
      <c r="GGP8" s="6"/>
      <c r="GGQ8" s="6"/>
      <c r="GGR8" s="6"/>
      <c r="GGS8" s="6"/>
      <c r="GGT8" s="6"/>
      <c r="GGU8" s="6"/>
      <c r="GGV8" s="6"/>
      <c r="GGW8" s="6"/>
      <c r="GGX8" s="6"/>
      <c r="GGY8" s="6"/>
      <c r="GGZ8" s="6"/>
      <c r="GHA8" s="6"/>
      <c r="GHB8" s="6"/>
      <c r="GHC8" s="6"/>
      <c r="GHD8" s="6"/>
      <c r="GHE8" s="6"/>
      <c r="GHF8" s="6"/>
      <c r="GHG8" s="6"/>
      <c r="GHH8" s="6"/>
      <c r="GHI8" s="6"/>
      <c r="GHJ8" s="6"/>
      <c r="GHK8" s="6"/>
      <c r="GHL8" s="6"/>
      <c r="GHM8" s="6"/>
      <c r="GHN8" s="6"/>
      <c r="GHO8" s="6"/>
      <c r="GHP8" s="6"/>
      <c r="GHQ8" s="6"/>
      <c r="GHR8" s="6"/>
      <c r="GHS8" s="6"/>
      <c r="GHT8" s="6"/>
      <c r="GHU8" s="6"/>
      <c r="GHV8" s="6"/>
      <c r="GHW8" s="6"/>
      <c r="GHX8" s="6"/>
      <c r="GHY8" s="6"/>
      <c r="GHZ8" s="6"/>
      <c r="GIA8" s="6"/>
      <c r="GIB8" s="6"/>
      <c r="GIC8" s="6"/>
      <c r="GID8" s="6"/>
      <c r="GIE8" s="6"/>
      <c r="GIF8" s="6"/>
      <c r="GIG8" s="6"/>
      <c r="GIH8" s="6"/>
      <c r="GII8" s="6"/>
      <c r="GIJ8" s="6"/>
      <c r="GIK8" s="6"/>
      <c r="GIL8" s="6"/>
      <c r="GIM8" s="6"/>
      <c r="GIN8" s="6"/>
      <c r="GIO8" s="6"/>
      <c r="GIP8" s="6"/>
      <c r="GIQ8" s="6"/>
      <c r="GIR8" s="6"/>
      <c r="GIS8" s="6"/>
      <c r="GIT8" s="6"/>
      <c r="GIU8" s="6"/>
      <c r="GIV8" s="6"/>
      <c r="GIW8" s="6"/>
      <c r="GIX8" s="6"/>
      <c r="GIY8" s="6"/>
      <c r="GIZ8" s="6"/>
      <c r="GJA8" s="6"/>
      <c r="GJB8" s="6"/>
      <c r="GJC8" s="6"/>
      <c r="GJD8" s="6"/>
      <c r="GJE8" s="6"/>
      <c r="GJF8" s="6"/>
      <c r="GJG8" s="6"/>
      <c r="GJH8" s="6"/>
      <c r="GJI8" s="6"/>
      <c r="GJJ8" s="6"/>
      <c r="GJK8" s="6"/>
      <c r="GJL8" s="6"/>
      <c r="GJM8" s="6"/>
      <c r="GJN8" s="6"/>
      <c r="GJO8" s="6"/>
      <c r="GJP8" s="6"/>
      <c r="GJQ8" s="6"/>
      <c r="GJR8" s="6"/>
      <c r="GJS8" s="6"/>
      <c r="GJT8" s="6"/>
      <c r="GJU8" s="6"/>
      <c r="GJV8" s="6"/>
      <c r="GJW8" s="6"/>
      <c r="GJX8" s="6"/>
      <c r="GJY8" s="6"/>
      <c r="GJZ8" s="6"/>
      <c r="GKA8" s="6"/>
      <c r="GKB8" s="6"/>
      <c r="GKC8" s="6"/>
      <c r="GKD8" s="6"/>
      <c r="GKE8" s="6"/>
      <c r="GKF8" s="6"/>
      <c r="GKG8" s="6"/>
      <c r="GKH8" s="6"/>
      <c r="GKI8" s="6"/>
      <c r="GKJ8" s="6"/>
      <c r="GKK8" s="6"/>
      <c r="GKL8" s="6"/>
      <c r="GKM8" s="6"/>
      <c r="GKN8" s="6"/>
      <c r="GKO8" s="6"/>
      <c r="GKP8" s="6"/>
      <c r="GKQ8" s="6"/>
      <c r="GKR8" s="6"/>
      <c r="GKS8" s="6"/>
      <c r="GKT8" s="6"/>
      <c r="GKU8" s="6"/>
      <c r="GKV8" s="6"/>
      <c r="GKW8" s="6"/>
      <c r="GKX8" s="6"/>
      <c r="GKY8" s="6"/>
      <c r="GKZ8" s="6"/>
      <c r="GLA8" s="6"/>
      <c r="GLB8" s="6"/>
      <c r="GLC8" s="6"/>
      <c r="GLD8" s="6"/>
      <c r="GLE8" s="6"/>
      <c r="GLF8" s="6"/>
      <c r="GLG8" s="6"/>
      <c r="GLH8" s="6"/>
      <c r="GLI8" s="6"/>
      <c r="GLJ8" s="6"/>
      <c r="GLK8" s="6"/>
      <c r="GLL8" s="6"/>
      <c r="GLM8" s="6"/>
      <c r="GLN8" s="6"/>
      <c r="GLO8" s="6"/>
      <c r="GLP8" s="6"/>
      <c r="GLQ8" s="6"/>
      <c r="GLR8" s="6"/>
      <c r="GLS8" s="6"/>
      <c r="GLT8" s="6"/>
      <c r="GLU8" s="6"/>
      <c r="GLV8" s="6"/>
      <c r="GLW8" s="6"/>
      <c r="GLX8" s="6"/>
      <c r="GLY8" s="6"/>
      <c r="GLZ8" s="6"/>
      <c r="GMA8" s="6"/>
      <c r="GMB8" s="6"/>
      <c r="GMC8" s="6"/>
      <c r="GMD8" s="6"/>
      <c r="GME8" s="6"/>
      <c r="GMF8" s="6"/>
      <c r="GMG8" s="6"/>
      <c r="GMH8" s="6"/>
      <c r="GMI8" s="6"/>
      <c r="GMJ8" s="6"/>
      <c r="GMK8" s="6"/>
      <c r="GML8" s="6"/>
      <c r="GMM8" s="6"/>
      <c r="GMN8" s="6"/>
      <c r="GMO8" s="6"/>
      <c r="GMP8" s="6"/>
      <c r="GMQ8" s="6"/>
      <c r="GMR8" s="6"/>
      <c r="GMS8" s="6"/>
      <c r="GMT8" s="6"/>
      <c r="GMU8" s="6"/>
      <c r="GMV8" s="6"/>
      <c r="GMW8" s="6"/>
      <c r="GMX8" s="6"/>
      <c r="GMY8" s="6"/>
      <c r="GMZ8" s="6"/>
      <c r="GNA8" s="6"/>
      <c r="GNB8" s="6"/>
      <c r="GNC8" s="6"/>
      <c r="GND8" s="6"/>
      <c r="GNE8" s="6"/>
      <c r="GNF8" s="6"/>
      <c r="GNG8" s="6"/>
      <c r="GNH8" s="6"/>
      <c r="GNI8" s="6"/>
      <c r="GNJ8" s="6"/>
      <c r="GNK8" s="6"/>
      <c r="GNL8" s="6"/>
      <c r="GNM8" s="6"/>
      <c r="GNN8" s="6"/>
      <c r="GNO8" s="6"/>
      <c r="GNP8" s="6"/>
      <c r="GNQ8" s="6"/>
      <c r="GNR8" s="6"/>
      <c r="GNS8" s="6"/>
      <c r="GNT8" s="6"/>
      <c r="GNU8" s="6"/>
      <c r="GNV8" s="6"/>
      <c r="GNW8" s="6"/>
      <c r="GNX8" s="6"/>
      <c r="GNY8" s="6"/>
      <c r="GNZ8" s="6"/>
      <c r="GOA8" s="6"/>
      <c r="GOB8" s="6"/>
      <c r="GOC8" s="6"/>
      <c r="GOD8" s="6"/>
      <c r="GOE8" s="6"/>
      <c r="GOF8" s="6"/>
      <c r="GOG8" s="6"/>
      <c r="GOH8" s="6"/>
      <c r="GOI8" s="6"/>
      <c r="GOJ8" s="6"/>
      <c r="GOK8" s="6"/>
      <c r="GOL8" s="6"/>
      <c r="GOM8" s="6"/>
      <c r="GON8" s="6"/>
      <c r="GOO8" s="6"/>
      <c r="GOP8" s="6"/>
      <c r="GOQ8" s="6"/>
      <c r="GOR8" s="6"/>
      <c r="GOS8" s="6"/>
      <c r="GOT8" s="6"/>
      <c r="GOU8" s="6"/>
      <c r="GOV8" s="6"/>
      <c r="GOW8" s="6"/>
      <c r="GOX8" s="6"/>
      <c r="GOY8" s="6"/>
      <c r="GOZ8" s="6"/>
      <c r="GPA8" s="6"/>
      <c r="GPB8" s="6"/>
      <c r="GPC8" s="6"/>
      <c r="GPD8" s="6"/>
      <c r="GPE8" s="6"/>
      <c r="GPF8" s="6"/>
      <c r="GPG8" s="6"/>
      <c r="GPH8" s="6"/>
      <c r="GPI8" s="6"/>
      <c r="GPJ8" s="6"/>
      <c r="GPK8" s="6"/>
      <c r="GPL8" s="6"/>
      <c r="GPM8" s="6"/>
      <c r="GPN8" s="6"/>
      <c r="GPO8" s="6"/>
      <c r="GPP8" s="6"/>
      <c r="GPQ8" s="6"/>
      <c r="GPR8" s="6"/>
      <c r="GPS8" s="6"/>
      <c r="GPT8" s="6"/>
      <c r="GPU8" s="6"/>
      <c r="GPV8" s="6"/>
      <c r="GPW8" s="6"/>
      <c r="GPX8" s="6"/>
      <c r="GPY8" s="6"/>
      <c r="GPZ8" s="6"/>
      <c r="GQA8" s="6"/>
      <c r="GQB8" s="6"/>
      <c r="GQC8" s="6"/>
      <c r="GQD8" s="6"/>
      <c r="GQE8" s="6"/>
      <c r="GQF8" s="6"/>
      <c r="GQG8" s="6"/>
      <c r="GQH8" s="6"/>
      <c r="GQI8" s="6"/>
      <c r="GQJ8" s="6"/>
      <c r="GQK8" s="6"/>
      <c r="GQL8" s="6"/>
      <c r="GQM8" s="6"/>
      <c r="GQN8" s="6"/>
      <c r="GQO8" s="6"/>
      <c r="GQP8" s="6"/>
      <c r="GQQ8" s="6"/>
      <c r="GQR8" s="6"/>
      <c r="GQS8" s="6"/>
      <c r="GQT8" s="6"/>
      <c r="GQU8" s="6"/>
      <c r="GQV8" s="6"/>
      <c r="GQW8" s="6"/>
      <c r="GQX8" s="6"/>
      <c r="GQY8" s="6"/>
      <c r="GQZ8" s="6"/>
      <c r="GRA8" s="6"/>
      <c r="GRB8" s="6"/>
      <c r="GRC8" s="6"/>
      <c r="GRD8" s="6"/>
      <c r="GRE8" s="6"/>
      <c r="GRF8" s="6"/>
      <c r="GRG8" s="6"/>
      <c r="GRH8" s="6"/>
      <c r="GRI8" s="6"/>
      <c r="GRJ8" s="6"/>
      <c r="GRK8" s="6"/>
      <c r="GRL8" s="6"/>
      <c r="GRM8" s="6"/>
      <c r="GRN8" s="6"/>
      <c r="GRO8" s="6"/>
      <c r="GRP8" s="6"/>
      <c r="GRQ8" s="6"/>
      <c r="GRR8" s="6"/>
      <c r="GRS8" s="6"/>
      <c r="GRT8" s="6"/>
      <c r="GRU8" s="6"/>
      <c r="GRV8" s="6"/>
      <c r="GRW8" s="6"/>
      <c r="GRX8" s="6"/>
      <c r="GRY8" s="6"/>
      <c r="GRZ8" s="6"/>
      <c r="GSA8" s="6"/>
      <c r="GSB8" s="6"/>
      <c r="GSC8" s="6"/>
      <c r="GSD8" s="6"/>
      <c r="GSE8" s="6"/>
      <c r="GSF8" s="6"/>
      <c r="GSG8" s="6"/>
      <c r="GSH8" s="6"/>
      <c r="GSI8" s="6"/>
      <c r="GSJ8" s="6"/>
      <c r="GSK8" s="6"/>
      <c r="GSL8" s="6"/>
      <c r="GSM8" s="6"/>
      <c r="GSN8" s="6"/>
      <c r="GSO8" s="6"/>
      <c r="GSP8" s="6"/>
      <c r="GSQ8" s="6"/>
      <c r="GSR8" s="6"/>
      <c r="GSS8" s="6"/>
      <c r="GST8" s="6"/>
      <c r="GSU8" s="6"/>
      <c r="GSV8" s="6"/>
      <c r="GSW8" s="6"/>
      <c r="GSX8" s="6"/>
      <c r="GSY8" s="6"/>
      <c r="GSZ8" s="6"/>
      <c r="GTA8" s="6"/>
      <c r="GTB8" s="6"/>
      <c r="GTC8" s="6"/>
      <c r="GTD8" s="6"/>
      <c r="GTE8" s="6"/>
      <c r="GTF8" s="6"/>
      <c r="GTG8" s="6"/>
      <c r="GTH8" s="6"/>
      <c r="GTI8" s="6"/>
      <c r="GTJ8" s="6"/>
      <c r="GTK8" s="6"/>
      <c r="GTL8" s="6"/>
      <c r="GTM8" s="6"/>
      <c r="GTN8" s="6"/>
      <c r="GTO8" s="6"/>
      <c r="GTP8" s="6"/>
      <c r="GTQ8" s="6"/>
      <c r="GTR8" s="6"/>
      <c r="GTS8" s="6"/>
      <c r="GTT8" s="6"/>
      <c r="GTU8" s="6"/>
      <c r="GTV8" s="6"/>
      <c r="GTW8" s="6"/>
      <c r="GTX8" s="6"/>
      <c r="GTY8" s="6"/>
      <c r="GTZ8" s="6"/>
      <c r="GUA8" s="6"/>
      <c r="GUB8" s="6"/>
      <c r="GUC8" s="6"/>
      <c r="GUD8" s="6"/>
      <c r="GUE8" s="6"/>
      <c r="GUF8" s="6"/>
      <c r="GUG8" s="6"/>
      <c r="GUH8" s="6"/>
      <c r="GUI8" s="6"/>
      <c r="GUJ8" s="6"/>
      <c r="GUK8" s="6"/>
      <c r="GUL8" s="6"/>
      <c r="GUM8" s="6"/>
      <c r="GUN8" s="6"/>
      <c r="GUO8" s="6"/>
      <c r="GUP8" s="6"/>
      <c r="GUQ8" s="6"/>
      <c r="GUR8" s="6"/>
      <c r="GUS8" s="6"/>
      <c r="GUT8" s="6"/>
      <c r="GUU8" s="6"/>
      <c r="GUV8" s="6"/>
      <c r="GUW8" s="6"/>
      <c r="GUX8" s="6"/>
      <c r="GUY8" s="6"/>
      <c r="GUZ8" s="6"/>
      <c r="GVA8" s="6"/>
      <c r="GVB8" s="6"/>
      <c r="GVC8" s="6"/>
      <c r="GVD8" s="6"/>
      <c r="GVE8" s="6"/>
      <c r="GVF8" s="6"/>
      <c r="GVG8" s="6"/>
      <c r="GVH8" s="6"/>
      <c r="GVI8" s="6"/>
      <c r="GVJ8" s="6"/>
      <c r="GVK8" s="6"/>
      <c r="GVL8" s="6"/>
      <c r="GVM8" s="6"/>
      <c r="GVN8" s="6"/>
      <c r="GVO8" s="6"/>
      <c r="GVP8" s="6"/>
      <c r="GVQ8" s="6"/>
      <c r="GVR8" s="6"/>
      <c r="GVS8" s="6"/>
      <c r="GVT8" s="6"/>
      <c r="GVU8" s="6"/>
      <c r="GVV8" s="6"/>
      <c r="GVW8" s="6"/>
      <c r="GVX8" s="6"/>
      <c r="GVY8" s="6"/>
      <c r="GVZ8" s="6"/>
      <c r="GWA8" s="6"/>
      <c r="GWB8" s="6"/>
      <c r="GWC8" s="6"/>
      <c r="GWD8" s="6"/>
      <c r="GWE8" s="6"/>
      <c r="GWF8" s="6"/>
      <c r="GWG8" s="6"/>
      <c r="GWH8" s="6"/>
      <c r="GWI8" s="6"/>
      <c r="GWJ8" s="6"/>
      <c r="GWK8" s="6"/>
      <c r="GWL8" s="6"/>
      <c r="GWM8" s="6"/>
      <c r="GWN8" s="6"/>
      <c r="GWO8" s="6"/>
      <c r="GWP8" s="6"/>
      <c r="GWQ8" s="6"/>
      <c r="GWR8" s="6"/>
      <c r="GWS8" s="6"/>
      <c r="GWT8" s="6"/>
      <c r="GWU8" s="6"/>
      <c r="GWV8" s="6"/>
      <c r="GWW8" s="6"/>
      <c r="GWX8" s="6"/>
      <c r="GWY8" s="6"/>
      <c r="GWZ8" s="6"/>
      <c r="GXA8" s="6"/>
      <c r="GXB8" s="6"/>
      <c r="GXC8" s="6"/>
      <c r="GXD8" s="6"/>
      <c r="GXE8" s="6"/>
      <c r="GXF8" s="6"/>
      <c r="GXG8" s="6"/>
      <c r="GXH8" s="6"/>
      <c r="GXI8" s="6"/>
      <c r="GXJ8" s="6"/>
      <c r="GXK8" s="6"/>
      <c r="GXL8" s="6"/>
      <c r="GXM8" s="6"/>
      <c r="GXN8" s="6"/>
      <c r="GXO8" s="6"/>
      <c r="GXP8" s="6"/>
      <c r="GXQ8" s="6"/>
      <c r="GXR8" s="6"/>
      <c r="GXS8" s="6"/>
      <c r="GXT8" s="6"/>
      <c r="GXU8" s="6"/>
      <c r="GXV8" s="6"/>
      <c r="GXW8" s="6"/>
      <c r="GXX8" s="6"/>
      <c r="GXY8" s="6"/>
      <c r="GXZ8" s="6"/>
      <c r="GYA8" s="6"/>
      <c r="GYB8" s="6"/>
      <c r="GYC8" s="6"/>
      <c r="GYD8" s="6"/>
      <c r="GYE8" s="6"/>
      <c r="GYF8" s="6"/>
      <c r="GYG8" s="6"/>
      <c r="GYH8" s="6"/>
      <c r="GYI8" s="6"/>
      <c r="GYJ8" s="6"/>
      <c r="GYK8" s="6"/>
      <c r="GYL8" s="6"/>
      <c r="GYM8" s="6"/>
      <c r="GYN8" s="6"/>
      <c r="GYO8" s="6"/>
      <c r="GYP8" s="6"/>
      <c r="GYQ8" s="6"/>
      <c r="GYR8" s="6"/>
      <c r="GYS8" s="6"/>
      <c r="GYT8" s="6"/>
      <c r="GYU8" s="6"/>
      <c r="GYV8" s="6"/>
      <c r="GYW8" s="6"/>
      <c r="GYX8" s="6"/>
      <c r="GYY8" s="6"/>
      <c r="GYZ8" s="6"/>
      <c r="GZA8" s="6"/>
      <c r="GZB8" s="6"/>
      <c r="GZC8" s="6"/>
      <c r="GZD8" s="6"/>
      <c r="GZE8" s="6"/>
      <c r="GZF8" s="6"/>
      <c r="GZG8" s="6"/>
      <c r="GZH8" s="6"/>
      <c r="GZI8" s="6"/>
      <c r="GZJ8" s="6"/>
      <c r="GZK8" s="6"/>
      <c r="GZL8" s="6"/>
      <c r="GZM8" s="6"/>
      <c r="GZN8" s="6"/>
      <c r="GZO8" s="6"/>
      <c r="GZP8" s="6"/>
      <c r="GZQ8" s="6"/>
      <c r="GZR8" s="6"/>
      <c r="GZS8" s="6"/>
      <c r="GZT8" s="6"/>
      <c r="GZU8" s="6"/>
      <c r="GZV8" s="6"/>
      <c r="GZW8" s="6"/>
      <c r="GZX8" s="6"/>
      <c r="GZY8" s="6"/>
      <c r="GZZ8" s="6"/>
      <c r="HAA8" s="6"/>
      <c r="HAB8" s="6"/>
      <c r="HAC8" s="6"/>
      <c r="HAD8" s="6"/>
      <c r="HAE8" s="6"/>
      <c r="HAF8" s="6"/>
      <c r="HAG8" s="6"/>
      <c r="HAH8" s="6"/>
      <c r="HAI8" s="6"/>
      <c r="HAJ8" s="6"/>
      <c r="HAK8" s="6"/>
      <c r="HAL8" s="6"/>
      <c r="HAM8" s="6"/>
      <c r="HAN8" s="6"/>
      <c r="HAO8" s="6"/>
      <c r="HAP8" s="6"/>
      <c r="HAQ8" s="6"/>
      <c r="HAR8" s="6"/>
      <c r="HAS8" s="6"/>
      <c r="HAT8" s="6"/>
      <c r="HAU8" s="6"/>
      <c r="HAV8" s="6"/>
      <c r="HAW8" s="6"/>
      <c r="HAX8" s="6"/>
      <c r="HAY8" s="6"/>
      <c r="HAZ8" s="6"/>
      <c r="HBA8" s="6"/>
      <c r="HBB8" s="6"/>
      <c r="HBC8" s="6"/>
      <c r="HBD8" s="6"/>
      <c r="HBE8" s="6"/>
      <c r="HBF8" s="6"/>
      <c r="HBG8" s="6"/>
      <c r="HBH8" s="6"/>
      <c r="HBI8" s="6"/>
      <c r="HBJ8" s="6"/>
      <c r="HBK8" s="6"/>
      <c r="HBL8" s="6"/>
      <c r="HBM8" s="6"/>
      <c r="HBN8" s="6"/>
      <c r="HBO8" s="6"/>
      <c r="HBP8" s="6"/>
      <c r="HBQ8" s="6"/>
      <c r="HBR8" s="6"/>
      <c r="HBS8" s="6"/>
      <c r="HBT8" s="6"/>
      <c r="HBU8" s="6"/>
      <c r="HBV8" s="6"/>
      <c r="HBW8" s="6"/>
      <c r="HBX8" s="6"/>
      <c r="HBY8" s="6"/>
      <c r="HBZ8" s="6"/>
      <c r="HCA8" s="6"/>
      <c r="HCB8" s="6"/>
      <c r="HCC8" s="6"/>
      <c r="HCD8" s="6"/>
      <c r="HCE8" s="6"/>
      <c r="HCF8" s="6"/>
      <c r="HCG8" s="6"/>
      <c r="HCH8" s="6"/>
      <c r="HCI8" s="6"/>
      <c r="HCJ8" s="6"/>
      <c r="HCK8" s="6"/>
      <c r="HCL8" s="6"/>
      <c r="HCM8" s="6"/>
      <c r="HCN8" s="6"/>
      <c r="HCO8" s="6"/>
      <c r="HCP8" s="6"/>
      <c r="HCQ8" s="6"/>
      <c r="HCR8" s="6"/>
      <c r="HCS8" s="6"/>
      <c r="HCT8" s="6"/>
      <c r="HCU8" s="6"/>
      <c r="HCV8" s="6"/>
      <c r="HCW8" s="6"/>
      <c r="HCX8" s="6"/>
      <c r="HCY8" s="6"/>
      <c r="HCZ8" s="6"/>
      <c r="HDA8" s="6"/>
      <c r="HDB8" s="6"/>
      <c r="HDC8" s="6"/>
      <c r="HDD8" s="6"/>
      <c r="HDE8" s="6"/>
      <c r="HDF8" s="6"/>
      <c r="HDG8" s="6"/>
      <c r="HDH8" s="6"/>
      <c r="HDI8" s="6"/>
      <c r="HDJ8" s="6"/>
      <c r="HDK8" s="6"/>
      <c r="HDL8" s="6"/>
      <c r="HDM8" s="6"/>
      <c r="HDN8" s="6"/>
      <c r="HDO8" s="6"/>
      <c r="HDP8" s="6"/>
      <c r="HDQ8" s="6"/>
      <c r="HDR8" s="6"/>
      <c r="HDS8" s="6"/>
      <c r="HDT8" s="6"/>
      <c r="HDU8" s="6"/>
      <c r="HDV8" s="6"/>
      <c r="HDW8" s="6"/>
      <c r="HDX8" s="6"/>
      <c r="HDY8" s="6"/>
      <c r="HDZ8" s="6"/>
      <c r="HEA8" s="6"/>
      <c r="HEB8" s="6"/>
      <c r="HEC8" s="6"/>
      <c r="HED8" s="6"/>
      <c r="HEE8" s="6"/>
      <c r="HEF8" s="6"/>
      <c r="HEG8" s="6"/>
      <c r="HEH8" s="6"/>
      <c r="HEI8" s="6"/>
      <c r="HEJ8" s="6"/>
      <c r="HEK8" s="6"/>
      <c r="HEL8" s="6"/>
      <c r="HEM8" s="6"/>
      <c r="HEN8" s="6"/>
      <c r="HEO8" s="6"/>
      <c r="HEP8" s="6"/>
      <c r="HEQ8" s="6"/>
      <c r="HER8" s="6"/>
      <c r="HES8" s="6"/>
      <c r="HET8" s="6"/>
      <c r="HEU8" s="6"/>
      <c r="HEV8" s="6"/>
      <c r="HEW8" s="6"/>
      <c r="HEX8" s="6"/>
      <c r="HEY8" s="6"/>
      <c r="HEZ8" s="6"/>
      <c r="HFA8" s="6"/>
      <c r="HFB8" s="6"/>
      <c r="HFC8" s="6"/>
      <c r="HFD8" s="6"/>
      <c r="HFE8" s="6"/>
      <c r="HFF8" s="6"/>
      <c r="HFG8" s="6"/>
      <c r="HFH8" s="6"/>
      <c r="HFI8" s="6"/>
      <c r="HFJ8" s="6"/>
      <c r="HFK8" s="6"/>
      <c r="HFL8" s="6"/>
      <c r="HFM8" s="6"/>
      <c r="HFN8" s="6"/>
      <c r="HFO8" s="6"/>
      <c r="HFP8" s="6"/>
      <c r="HFQ8" s="6"/>
      <c r="HFR8" s="6"/>
      <c r="HFS8" s="6"/>
      <c r="HFT8" s="6"/>
      <c r="HFU8" s="6"/>
      <c r="HFV8" s="6"/>
      <c r="HFW8" s="6"/>
      <c r="HFX8" s="6"/>
      <c r="HFY8" s="6"/>
      <c r="HFZ8" s="6"/>
      <c r="HGA8" s="6"/>
      <c r="HGB8" s="6"/>
      <c r="HGC8" s="6"/>
      <c r="HGD8" s="6"/>
      <c r="HGE8" s="6"/>
      <c r="HGF8" s="6"/>
      <c r="HGG8" s="6"/>
      <c r="HGH8" s="6"/>
      <c r="HGI8" s="6"/>
      <c r="HGJ8" s="6"/>
      <c r="HGK8" s="6"/>
      <c r="HGL8" s="6"/>
      <c r="HGM8" s="6"/>
      <c r="HGN8" s="6"/>
      <c r="HGO8" s="6"/>
      <c r="HGP8" s="6"/>
      <c r="HGQ8" s="6"/>
      <c r="HGR8" s="6"/>
      <c r="HGS8" s="6"/>
      <c r="HGT8" s="6"/>
      <c r="HGU8" s="6"/>
      <c r="HGV8" s="6"/>
      <c r="HGW8" s="6"/>
      <c r="HGX8" s="6"/>
      <c r="HGY8" s="6"/>
      <c r="HGZ8" s="6"/>
      <c r="HHA8" s="6"/>
      <c r="HHB8" s="6"/>
      <c r="HHC8" s="6"/>
      <c r="HHD8" s="6"/>
      <c r="HHE8" s="6"/>
      <c r="HHF8" s="6"/>
      <c r="HHG8" s="6"/>
      <c r="HHH8" s="6"/>
      <c r="HHI8" s="6"/>
      <c r="HHJ8" s="6"/>
      <c r="HHK8" s="6"/>
      <c r="HHL8" s="6"/>
      <c r="HHM8" s="6"/>
      <c r="HHN8" s="6"/>
      <c r="HHO8" s="6"/>
      <c r="HHP8" s="6"/>
      <c r="HHQ8" s="6"/>
      <c r="HHR8" s="6"/>
      <c r="HHS8" s="6"/>
      <c r="HHT8" s="6"/>
      <c r="HHU8" s="6"/>
      <c r="HHV8" s="6"/>
      <c r="HHW8" s="6"/>
      <c r="HHX8" s="6"/>
      <c r="HHY8" s="6"/>
      <c r="HHZ8" s="6"/>
      <c r="HIA8" s="6"/>
      <c r="HIB8" s="6"/>
      <c r="HIC8" s="6"/>
      <c r="HID8" s="6"/>
      <c r="HIE8" s="6"/>
      <c r="HIF8" s="6"/>
      <c r="HIG8" s="6"/>
      <c r="HIH8" s="6"/>
      <c r="HII8" s="6"/>
      <c r="HIJ8" s="6"/>
      <c r="HIK8" s="6"/>
      <c r="HIL8" s="6"/>
      <c r="HIM8" s="6"/>
      <c r="HIN8" s="6"/>
      <c r="HIO8" s="6"/>
      <c r="HIP8" s="6"/>
      <c r="HIQ8" s="6"/>
      <c r="HIR8" s="6"/>
      <c r="HIS8" s="6"/>
      <c r="HIT8" s="6"/>
      <c r="HIU8" s="6"/>
      <c r="HIV8" s="6"/>
      <c r="HIW8" s="6"/>
      <c r="HIX8" s="6"/>
      <c r="HIY8" s="6"/>
      <c r="HIZ8" s="6"/>
      <c r="HJA8" s="6"/>
      <c r="HJB8" s="6"/>
      <c r="HJC8" s="6"/>
      <c r="HJD8" s="6"/>
      <c r="HJE8" s="6"/>
      <c r="HJF8" s="6"/>
      <c r="HJG8" s="6"/>
      <c r="HJH8" s="6"/>
      <c r="HJI8" s="6"/>
      <c r="HJJ8" s="6"/>
      <c r="HJK8" s="6"/>
      <c r="HJL8" s="6"/>
      <c r="HJM8" s="6"/>
      <c r="HJN8" s="6"/>
      <c r="HJO8" s="6"/>
      <c r="HJP8" s="6"/>
      <c r="HJQ8" s="6"/>
      <c r="HJR8" s="6"/>
      <c r="HJS8" s="6"/>
      <c r="HJT8" s="6"/>
      <c r="HJU8" s="6"/>
      <c r="HJV8" s="6"/>
      <c r="HJW8" s="6"/>
      <c r="HJX8" s="6"/>
      <c r="HJY8" s="6"/>
      <c r="HJZ8" s="6"/>
      <c r="HKA8" s="6"/>
      <c r="HKB8" s="6"/>
      <c r="HKC8" s="6"/>
      <c r="HKD8" s="6"/>
      <c r="HKE8" s="6"/>
      <c r="HKF8" s="6"/>
      <c r="HKG8" s="6"/>
      <c r="HKH8" s="6"/>
      <c r="HKI8" s="6"/>
      <c r="HKJ8" s="6"/>
      <c r="HKK8" s="6"/>
      <c r="HKL8" s="6"/>
      <c r="HKM8" s="6"/>
      <c r="HKN8" s="6"/>
      <c r="HKO8" s="6"/>
      <c r="HKP8" s="6"/>
      <c r="HKQ8" s="6"/>
      <c r="HKR8" s="6"/>
      <c r="HKS8" s="6"/>
      <c r="HKT8" s="6"/>
      <c r="HKU8" s="6"/>
      <c r="HKV8" s="6"/>
      <c r="HKW8" s="6"/>
      <c r="HKX8" s="6"/>
      <c r="HKY8" s="6"/>
      <c r="HKZ8" s="6"/>
      <c r="HLA8" s="6"/>
      <c r="HLB8" s="6"/>
      <c r="HLC8" s="6"/>
      <c r="HLD8" s="6"/>
      <c r="HLE8" s="6"/>
      <c r="HLF8" s="6"/>
      <c r="HLG8" s="6"/>
      <c r="HLH8" s="6"/>
      <c r="HLI8" s="6"/>
      <c r="HLJ8" s="6"/>
      <c r="HLK8" s="6"/>
      <c r="HLL8" s="6"/>
      <c r="HLM8" s="6"/>
      <c r="HLN8" s="6"/>
      <c r="HLO8" s="6"/>
      <c r="HLP8" s="6"/>
      <c r="HLQ8" s="6"/>
      <c r="HLR8" s="6"/>
      <c r="HLS8" s="6"/>
      <c r="HLT8" s="6"/>
      <c r="HLU8" s="6"/>
      <c r="HLV8" s="6"/>
      <c r="HLW8" s="6"/>
      <c r="HLX8" s="6"/>
      <c r="HLY8" s="6"/>
      <c r="HLZ8" s="6"/>
      <c r="HMA8" s="6"/>
      <c r="HMB8" s="6"/>
      <c r="HMC8" s="6"/>
      <c r="HMD8" s="6"/>
      <c r="HME8" s="6"/>
      <c r="HMF8" s="6"/>
      <c r="HMG8" s="6"/>
      <c r="HMH8" s="6"/>
      <c r="HMI8" s="6"/>
      <c r="HMJ8" s="6"/>
      <c r="HMK8" s="6"/>
      <c r="HML8" s="6"/>
      <c r="HMM8" s="6"/>
      <c r="HMN8" s="6"/>
      <c r="HMO8" s="6"/>
      <c r="HMP8" s="6"/>
      <c r="HMQ8" s="6"/>
      <c r="HMR8" s="6"/>
      <c r="HMS8" s="6"/>
      <c r="HMT8" s="6"/>
      <c r="HMU8" s="6"/>
      <c r="HMV8" s="6"/>
      <c r="HMW8" s="6"/>
      <c r="HMX8" s="6"/>
      <c r="HMY8" s="6"/>
      <c r="HMZ8" s="6"/>
      <c r="HNA8" s="6"/>
      <c r="HNB8" s="6"/>
      <c r="HNC8" s="6"/>
      <c r="HND8" s="6"/>
      <c r="HNE8" s="6"/>
      <c r="HNF8" s="6"/>
      <c r="HNG8" s="6"/>
      <c r="HNH8" s="6"/>
      <c r="HNI8" s="6"/>
      <c r="HNJ8" s="6"/>
      <c r="HNK8" s="6"/>
      <c r="HNL8" s="6"/>
      <c r="HNM8" s="6"/>
      <c r="HNN8" s="6"/>
      <c r="HNO8" s="6"/>
      <c r="HNP8" s="6"/>
      <c r="HNQ8" s="6"/>
      <c r="HNR8" s="6"/>
      <c r="HNS8" s="6"/>
      <c r="HNT8" s="6"/>
      <c r="HNU8" s="6"/>
      <c r="HNV8" s="6"/>
      <c r="HNW8" s="6"/>
      <c r="HNX8" s="6"/>
      <c r="HNY8" s="6"/>
      <c r="HNZ8" s="6"/>
      <c r="HOA8" s="6"/>
      <c r="HOB8" s="6"/>
      <c r="HOC8" s="6"/>
      <c r="HOD8" s="6"/>
      <c r="HOE8" s="6"/>
      <c r="HOF8" s="6"/>
      <c r="HOG8" s="6"/>
      <c r="HOH8" s="6"/>
      <c r="HOI8" s="6"/>
      <c r="HOJ8" s="6"/>
      <c r="HOK8" s="6"/>
      <c r="HOL8" s="6"/>
      <c r="HOM8" s="6"/>
      <c r="HON8" s="6"/>
      <c r="HOO8" s="6"/>
      <c r="HOP8" s="6"/>
      <c r="HOQ8" s="6"/>
      <c r="HOR8" s="6"/>
      <c r="HOS8" s="6"/>
      <c r="HOT8" s="6"/>
      <c r="HOU8" s="6"/>
      <c r="HOV8" s="6"/>
      <c r="HOW8" s="6"/>
      <c r="HOX8" s="6"/>
      <c r="HOY8" s="6"/>
      <c r="HOZ8" s="6"/>
      <c r="HPA8" s="6"/>
      <c r="HPB8" s="6"/>
      <c r="HPC8" s="6"/>
      <c r="HPD8" s="6"/>
      <c r="HPE8" s="6"/>
      <c r="HPF8" s="6"/>
      <c r="HPG8" s="6"/>
      <c r="HPH8" s="6"/>
      <c r="HPI8" s="6"/>
      <c r="HPJ8" s="6"/>
      <c r="HPK8" s="6"/>
      <c r="HPL8" s="6"/>
      <c r="HPM8" s="6"/>
      <c r="HPN8" s="6"/>
      <c r="HPO8" s="6"/>
      <c r="HPP8" s="6"/>
      <c r="HPQ8" s="6"/>
      <c r="HPR8" s="6"/>
      <c r="HPS8" s="6"/>
      <c r="HPT8" s="6"/>
      <c r="HPU8" s="6"/>
      <c r="HPV8" s="6"/>
      <c r="HPW8" s="6"/>
      <c r="HPX8" s="6"/>
      <c r="HPY8" s="6"/>
      <c r="HPZ8" s="6"/>
      <c r="HQA8" s="6"/>
      <c r="HQB8" s="6"/>
      <c r="HQC8" s="6"/>
      <c r="HQD8" s="6"/>
      <c r="HQE8" s="6"/>
      <c r="HQF8" s="6"/>
      <c r="HQG8" s="6"/>
      <c r="HQH8" s="6"/>
      <c r="HQI8" s="6"/>
      <c r="HQJ8" s="6"/>
      <c r="HQK8" s="6"/>
      <c r="HQL8" s="6"/>
      <c r="HQM8" s="6"/>
      <c r="HQN8" s="6"/>
      <c r="HQO8" s="6"/>
      <c r="HQP8" s="6"/>
      <c r="HQQ8" s="6"/>
      <c r="HQR8" s="6"/>
      <c r="HQS8" s="6"/>
      <c r="HQT8" s="6"/>
      <c r="HQU8" s="6"/>
      <c r="HQV8" s="6"/>
      <c r="HQW8" s="6"/>
      <c r="HQX8" s="6"/>
      <c r="HQY8" s="6"/>
      <c r="HQZ8" s="6"/>
      <c r="HRA8" s="6"/>
      <c r="HRB8" s="6"/>
      <c r="HRC8" s="6"/>
      <c r="HRD8" s="6"/>
      <c r="HRE8" s="6"/>
      <c r="HRF8" s="6"/>
      <c r="HRG8" s="6"/>
      <c r="HRH8" s="6"/>
      <c r="HRI8" s="6"/>
      <c r="HRJ8" s="6"/>
      <c r="HRK8" s="6"/>
      <c r="HRL8" s="6"/>
      <c r="HRM8" s="6"/>
      <c r="HRN8" s="6"/>
      <c r="HRO8" s="6"/>
      <c r="HRP8" s="6"/>
      <c r="HRQ8" s="6"/>
      <c r="HRR8" s="6"/>
      <c r="HRS8" s="6"/>
      <c r="HRT8" s="6"/>
      <c r="HRU8" s="6"/>
      <c r="HRV8" s="6"/>
      <c r="HRW8" s="6"/>
      <c r="HRX8" s="6"/>
      <c r="HRY8" s="6"/>
      <c r="HRZ8" s="6"/>
      <c r="HSA8" s="6"/>
      <c r="HSB8" s="6"/>
      <c r="HSC8" s="6"/>
      <c r="HSD8" s="6"/>
      <c r="HSE8" s="6"/>
      <c r="HSF8" s="6"/>
      <c r="HSG8" s="6"/>
      <c r="HSH8" s="6"/>
      <c r="HSI8" s="6"/>
      <c r="HSJ8" s="6"/>
      <c r="HSK8" s="6"/>
      <c r="HSL8" s="6"/>
      <c r="HSM8" s="6"/>
      <c r="HSN8" s="6"/>
      <c r="HSO8" s="6"/>
      <c r="HSP8" s="6"/>
      <c r="HSQ8" s="6"/>
      <c r="HSR8" s="6"/>
      <c r="HSS8" s="6"/>
      <c r="HST8" s="6"/>
      <c r="HSU8" s="6"/>
      <c r="HSV8" s="6"/>
      <c r="HSW8" s="6"/>
      <c r="HSX8" s="6"/>
      <c r="HSY8" s="6"/>
      <c r="HSZ8" s="6"/>
      <c r="HTA8" s="6"/>
      <c r="HTB8" s="6"/>
      <c r="HTC8" s="6"/>
      <c r="HTD8" s="6"/>
      <c r="HTE8" s="6"/>
      <c r="HTF8" s="6"/>
      <c r="HTG8" s="6"/>
      <c r="HTH8" s="6"/>
      <c r="HTI8" s="6"/>
      <c r="HTJ8" s="6"/>
      <c r="HTK8" s="6"/>
      <c r="HTL8" s="6"/>
      <c r="HTM8" s="6"/>
      <c r="HTN8" s="6"/>
      <c r="HTO8" s="6"/>
      <c r="HTP8" s="6"/>
      <c r="HTQ8" s="6"/>
      <c r="HTR8" s="6"/>
      <c r="HTS8" s="6"/>
      <c r="HTT8" s="6"/>
      <c r="HTU8" s="6"/>
      <c r="HTV8" s="6"/>
      <c r="HTW8" s="6"/>
      <c r="HTX8" s="6"/>
      <c r="HTY8" s="6"/>
      <c r="HTZ8" s="6"/>
      <c r="HUA8" s="6"/>
      <c r="HUB8" s="6"/>
      <c r="HUC8" s="6"/>
      <c r="HUD8" s="6"/>
      <c r="HUE8" s="6"/>
      <c r="HUF8" s="6"/>
      <c r="HUG8" s="6"/>
      <c r="HUH8" s="6"/>
      <c r="HUI8" s="6"/>
      <c r="HUJ8" s="6"/>
      <c r="HUK8" s="6"/>
      <c r="HUL8" s="6"/>
      <c r="HUM8" s="6"/>
      <c r="HUN8" s="6"/>
      <c r="HUO8" s="6"/>
      <c r="HUP8" s="6"/>
      <c r="HUQ8" s="6"/>
      <c r="HUR8" s="6"/>
      <c r="HUS8" s="6"/>
      <c r="HUT8" s="6"/>
      <c r="HUU8" s="6"/>
      <c r="HUV8" s="6"/>
      <c r="HUW8" s="6"/>
      <c r="HUX8" s="6"/>
      <c r="HUY8" s="6"/>
      <c r="HUZ8" s="6"/>
      <c r="HVA8" s="6"/>
      <c r="HVB8" s="6"/>
      <c r="HVC8" s="6"/>
      <c r="HVD8" s="6"/>
      <c r="HVE8" s="6"/>
      <c r="HVF8" s="6"/>
      <c r="HVG8" s="6"/>
      <c r="HVH8" s="6"/>
      <c r="HVI8" s="6"/>
      <c r="HVJ8" s="6"/>
      <c r="HVK8" s="6"/>
      <c r="HVL8" s="6"/>
      <c r="HVM8" s="6"/>
      <c r="HVN8" s="6"/>
      <c r="HVO8" s="6"/>
      <c r="HVP8" s="6"/>
      <c r="HVQ8" s="6"/>
      <c r="HVR8" s="6"/>
      <c r="HVS8" s="6"/>
      <c r="HVT8" s="6"/>
      <c r="HVU8" s="6"/>
      <c r="HVV8" s="6"/>
      <c r="HVW8" s="6"/>
      <c r="HVX8" s="6"/>
      <c r="HVY8" s="6"/>
      <c r="HVZ8" s="6"/>
      <c r="HWA8" s="6"/>
      <c r="HWB8" s="6"/>
      <c r="HWC8" s="6"/>
      <c r="HWD8" s="6"/>
      <c r="HWE8" s="6"/>
      <c r="HWF8" s="6"/>
      <c r="HWG8" s="6"/>
      <c r="HWH8" s="6"/>
      <c r="HWI8" s="6"/>
      <c r="HWJ8" s="6"/>
      <c r="HWK8" s="6"/>
      <c r="HWL8" s="6"/>
      <c r="HWM8" s="6"/>
      <c r="HWN8" s="6"/>
      <c r="HWO8" s="6"/>
      <c r="HWP8" s="6"/>
      <c r="HWQ8" s="6"/>
      <c r="HWR8" s="6"/>
      <c r="HWS8" s="6"/>
      <c r="HWT8" s="6"/>
      <c r="HWU8" s="6"/>
      <c r="HWV8" s="6"/>
      <c r="HWW8" s="6"/>
      <c r="HWX8" s="6"/>
      <c r="HWY8" s="6"/>
      <c r="HWZ8" s="6"/>
      <c r="HXA8" s="6"/>
      <c r="HXB8" s="6"/>
      <c r="HXC8" s="6"/>
      <c r="HXD8" s="6"/>
      <c r="HXE8" s="6"/>
      <c r="HXF8" s="6"/>
      <c r="HXG8" s="6"/>
      <c r="HXH8" s="6"/>
      <c r="HXI8" s="6"/>
      <c r="HXJ8" s="6"/>
      <c r="HXK8" s="6"/>
      <c r="HXL8" s="6"/>
      <c r="HXM8" s="6"/>
      <c r="HXN8" s="6"/>
      <c r="HXO8" s="6"/>
      <c r="HXP8" s="6"/>
      <c r="HXQ8" s="6"/>
      <c r="HXR8" s="6"/>
      <c r="HXS8" s="6"/>
      <c r="HXT8" s="6"/>
      <c r="HXU8" s="6"/>
      <c r="HXV8" s="6"/>
      <c r="HXW8" s="6"/>
      <c r="HXX8" s="6"/>
      <c r="HXY8" s="6"/>
      <c r="HXZ8" s="6"/>
      <c r="HYA8" s="6"/>
      <c r="HYB8" s="6"/>
      <c r="HYC8" s="6"/>
      <c r="HYD8" s="6"/>
      <c r="HYE8" s="6"/>
      <c r="HYF8" s="6"/>
      <c r="HYG8" s="6"/>
      <c r="HYH8" s="6"/>
      <c r="HYI8" s="6"/>
      <c r="HYJ8" s="6"/>
      <c r="HYK8" s="6"/>
      <c r="HYL8" s="6"/>
      <c r="HYM8" s="6"/>
      <c r="HYN8" s="6"/>
      <c r="HYO8" s="6"/>
      <c r="HYP8" s="6"/>
      <c r="HYQ8" s="6"/>
      <c r="HYR8" s="6"/>
      <c r="HYS8" s="6"/>
      <c r="HYT8" s="6"/>
      <c r="HYU8" s="6"/>
      <c r="HYV8" s="6"/>
      <c r="HYW8" s="6"/>
      <c r="HYX8" s="6"/>
      <c r="HYY8" s="6"/>
      <c r="HYZ8" s="6"/>
      <c r="HZA8" s="6"/>
      <c r="HZB8" s="6"/>
      <c r="HZC8" s="6"/>
      <c r="HZD8" s="6"/>
      <c r="HZE8" s="6"/>
      <c r="HZF8" s="6"/>
      <c r="HZG8" s="6"/>
      <c r="HZH8" s="6"/>
      <c r="HZI8" s="6"/>
      <c r="HZJ8" s="6"/>
      <c r="HZK8" s="6"/>
      <c r="HZL8" s="6"/>
      <c r="HZM8" s="6"/>
      <c r="HZN8" s="6"/>
      <c r="HZO8" s="6"/>
      <c r="HZP8" s="6"/>
      <c r="HZQ8" s="6"/>
      <c r="HZR8" s="6"/>
      <c r="HZS8" s="6"/>
      <c r="HZT8" s="6"/>
      <c r="HZU8" s="6"/>
      <c r="HZV8" s="6"/>
      <c r="HZW8" s="6"/>
      <c r="HZX8" s="6"/>
      <c r="HZY8" s="6"/>
      <c r="HZZ8" s="6"/>
      <c r="IAA8" s="6"/>
      <c r="IAB8" s="6"/>
      <c r="IAC8" s="6"/>
      <c r="IAD8" s="6"/>
      <c r="IAE8" s="6"/>
      <c r="IAF8" s="6"/>
      <c r="IAG8" s="6"/>
      <c r="IAH8" s="6"/>
      <c r="IAI8" s="6"/>
      <c r="IAJ8" s="6"/>
      <c r="IAK8" s="6"/>
      <c r="IAL8" s="6"/>
      <c r="IAM8" s="6"/>
      <c r="IAN8" s="6"/>
      <c r="IAO8" s="6"/>
      <c r="IAP8" s="6"/>
      <c r="IAQ8" s="6"/>
      <c r="IAR8" s="6"/>
      <c r="IAS8" s="6"/>
      <c r="IAT8" s="6"/>
      <c r="IAU8" s="6"/>
      <c r="IAV8" s="6"/>
      <c r="IAW8" s="6"/>
      <c r="IAX8" s="6"/>
      <c r="IAY8" s="6"/>
      <c r="IAZ8" s="6"/>
      <c r="IBA8" s="6"/>
      <c r="IBB8" s="6"/>
      <c r="IBC8" s="6"/>
      <c r="IBD8" s="6"/>
      <c r="IBE8" s="6"/>
      <c r="IBF8" s="6"/>
      <c r="IBG8" s="6"/>
      <c r="IBH8" s="6"/>
      <c r="IBI8" s="6"/>
      <c r="IBJ8" s="6"/>
      <c r="IBK8" s="6"/>
      <c r="IBL8" s="6"/>
      <c r="IBM8" s="6"/>
      <c r="IBN8" s="6"/>
      <c r="IBO8" s="6"/>
      <c r="IBP8" s="6"/>
      <c r="IBQ8" s="6"/>
      <c r="IBR8" s="6"/>
      <c r="IBS8" s="6"/>
      <c r="IBT8" s="6"/>
      <c r="IBU8" s="6"/>
      <c r="IBV8" s="6"/>
      <c r="IBW8" s="6"/>
      <c r="IBX8" s="6"/>
      <c r="IBY8" s="6"/>
      <c r="IBZ8" s="6"/>
      <c r="ICA8" s="6"/>
      <c r="ICB8" s="6"/>
      <c r="ICC8" s="6"/>
      <c r="ICD8" s="6"/>
      <c r="ICE8" s="6"/>
      <c r="ICF8" s="6"/>
      <c r="ICG8" s="6"/>
      <c r="ICH8" s="6"/>
      <c r="ICI8" s="6"/>
      <c r="ICJ8" s="6"/>
      <c r="ICK8" s="6"/>
      <c r="ICL8" s="6"/>
      <c r="ICM8" s="6"/>
      <c r="ICN8" s="6"/>
      <c r="ICO8" s="6"/>
      <c r="ICP8" s="6"/>
      <c r="ICQ8" s="6"/>
      <c r="ICR8" s="6"/>
      <c r="ICS8" s="6"/>
      <c r="ICT8" s="6"/>
      <c r="ICU8" s="6"/>
      <c r="ICV8" s="6"/>
      <c r="ICW8" s="6"/>
      <c r="ICX8" s="6"/>
      <c r="ICY8" s="6"/>
      <c r="ICZ8" s="6"/>
      <c r="IDA8" s="6"/>
      <c r="IDB8" s="6"/>
      <c r="IDC8" s="6"/>
      <c r="IDD8" s="6"/>
      <c r="IDE8" s="6"/>
      <c r="IDF8" s="6"/>
      <c r="IDG8" s="6"/>
      <c r="IDH8" s="6"/>
      <c r="IDI8" s="6"/>
      <c r="IDJ8" s="6"/>
      <c r="IDK8" s="6"/>
      <c r="IDL8" s="6"/>
      <c r="IDM8" s="6"/>
      <c r="IDN8" s="6"/>
      <c r="IDO8" s="6"/>
      <c r="IDP8" s="6"/>
      <c r="IDQ8" s="6"/>
      <c r="IDR8" s="6"/>
      <c r="IDS8" s="6"/>
      <c r="IDT8" s="6"/>
      <c r="IDU8" s="6"/>
      <c r="IDV8" s="6"/>
      <c r="IDW8" s="6"/>
      <c r="IDX8" s="6"/>
      <c r="IDY8" s="6"/>
      <c r="IDZ8" s="6"/>
      <c r="IEA8" s="6"/>
      <c r="IEB8" s="6"/>
      <c r="IEC8" s="6"/>
      <c r="IED8" s="6"/>
      <c r="IEE8" s="6"/>
      <c r="IEF8" s="6"/>
      <c r="IEG8" s="6"/>
      <c r="IEH8" s="6"/>
      <c r="IEI8" s="6"/>
      <c r="IEJ8" s="6"/>
      <c r="IEK8" s="6"/>
      <c r="IEL8" s="6"/>
      <c r="IEM8" s="6"/>
      <c r="IEN8" s="6"/>
      <c r="IEO8" s="6"/>
      <c r="IEP8" s="6"/>
      <c r="IEQ8" s="6"/>
      <c r="IER8" s="6"/>
      <c r="IES8" s="6"/>
      <c r="IET8" s="6"/>
      <c r="IEU8" s="6"/>
      <c r="IEV8" s="6"/>
      <c r="IEW8" s="6"/>
      <c r="IEX8" s="6"/>
      <c r="IEY8" s="6"/>
      <c r="IEZ8" s="6"/>
      <c r="IFA8" s="6"/>
      <c r="IFB8" s="6"/>
      <c r="IFC8" s="6"/>
      <c r="IFD8" s="6"/>
      <c r="IFE8" s="6"/>
      <c r="IFF8" s="6"/>
      <c r="IFG8" s="6"/>
      <c r="IFH8" s="6"/>
      <c r="IFI8" s="6"/>
      <c r="IFJ8" s="6"/>
      <c r="IFK8" s="6"/>
      <c r="IFL8" s="6"/>
      <c r="IFM8" s="6"/>
      <c r="IFN8" s="6"/>
      <c r="IFO8" s="6"/>
      <c r="IFP8" s="6"/>
      <c r="IFQ8" s="6"/>
      <c r="IFR8" s="6"/>
      <c r="IFS8" s="6"/>
      <c r="IFT8" s="6"/>
      <c r="IFU8" s="6"/>
      <c r="IFV8" s="6"/>
      <c r="IFW8" s="6"/>
      <c r="IFX8" s="6"/>
      <c r="IFY8" s="6"/>
      <c r="IFZ8" s="6"/>
      <c r="IGA8" s="6"/>
      <c r="IGB8" s="6"/>
      <c r="IGC8" s="6"/>
      <c r="IGD8" s="6"/>
      <c r="IGE8" s="6"/>
      <c r="IGF8" s="6"/>
      <c r="IGG8" s="6"/>
      <c r="IGH8" s="6"/>
      <c r="IGI8" s="6"/>
      <c r="IGJ8" s="6"/>
      <c r="IGK8" s="6"/>
      <c r="IGL8" s="6"/>
      <c r="IGM8" s="6"/>
      <c r="IGN8" s="6"/>
      <c r="IGO8" s="6"/>
      <c r="IGP8" s="6"/>
      <c r="IGQ8" s="6"/>
      <c r="IGR8" s="6"/>
      <c r="IGS8" s="6"/>
      <c r="IGT8" s="6"/>
      <c r="IGU8" s="6"/>
      <c r="IGV8" s="6"/>
      <c r="IGW8" s="6"/>
      <c r="IGX8" s="6"/>
      <c r="IGY8" s="6"/>
      <c r="IGZ8" s="6"/>
      <c r="IHA8" s="6"/>
      <c r="IHB8" s="6"/>
      <c r="IHC8" s="6"/>
      <c r="IHD8" s="6"/>
      <c r="IHE8" s="6"/>
      <c r="IHF8" s="6"/>
      <c r="IHG8" s="6"/>
      <c r="IHH8" s="6"/>
      <c r="IHI8" s="6"/>
      <c r="IHJ8" s="6"/>
      <c r="IHK8" s="6"/>
      <c r="IHL8" s="6"/>
      <c r="IHM8" s="6"/>
      <c r="IHN8" s="6"/>
      <c r="IHO8" s="6"/>
      <c r="IHP8" s="6"/>
      <c r="IHQ8" s="6"/>
      <c r="IHR8" s="6"/>
      <c r="IHS8" s="6"/>
      <c r="IHT8" s="6"/>
      <c r="IHU8" s="6"/>
      <c r="IHV8" s="6"/>
      <c r="IHW8" s="6"/>
      <c r="IHX8" s="6"/>
      <c r="IHY8" s="6"/>
      <c r="IHZ8" s="6"/>
      <c r="IIA8" s="6"/>
      <c r="IIB8" s="6"/>
      <c r="IIC8" s="6"/>
      <c r="IID8" s="6"/>
      <c r="IIE8" s="6"/>
      <c r="IIF8" s="6"/>
      <c r="IIG8" s="6"/>
      <c r="IIH8" s="6"/>
      <c r="III8" s="6"/>
      <c r="IIJ8" s="6"/>
      <c r="IIK8" s="6"/>
      <c r="IIL8" s="6"/>
      <c r="IIM8" s="6"/>
      <c r="IIN8" s="6"/>
      <c r="IIO8" s="6"/>
      <c r="IIP8" s="6"/>
      <c r="IIQ8" s="6"/>
      <c r="IIR8" s="6"/>
      <c r="IIS8" s="6"/>
      <c r="IIT8" s="6"/>
      <c r="IIU8" s="6"/>
      <c r="IIV8" s="6"/>
      <c r="IIW8" s="6"/>
      <c r="IIX8" s="6"/>
      <c r="IIY8" s="6"/>
      <c r="IIZ8" s="6"/>
      <c r="IJA8" s="6"/>
      <c r="IJB8" s="6"/>
      <c r="IJC8" s="6"/>
      <c r="IJD8" s="6"/>
      <c r="IJE8" s="6"/>
      <c r="IJF8" s="6"/>
      <c r="IJG8" s="6"/>
      <c r="IJH8" s="6"/>
      <c r="IJI8" s="6"/>
      <c r="IJJ8" s="6"/>
      <c r="IJK8" s="6"/>
      <c r="IJL8" s="6"/>
      <c r="IJM8" s="6"/>
      <c r="IJN8" s="6"/>
      <c r="IJO8" s="6"/>
      <c r="IJP8" s="6"/>
      <c r="IJQ8" s="6"/>
      <c r="IJR8" s="6"/>
      <c r="IJS8" s="6"/>
      <c r="IJT8" s="6"/>
      <c r="IJU8" s="6"/>
      <c r="IJV8" s="6"/>
      <c r="IJW8" s="6"/>
      <c r="IJX8" s="6"/>
      <c r="IJY8" s="6"/>
      <c r="IJZ8" s="6"/>
      <c r="IKA8" s="6"/>
      <c r="IKB8" s="6"/>
      <c r="IKC8" s="6"/>
      <c r="IKD8" s="6"/>
      <c r="IKE8" s="6"/>
      <c r="IKF8" s="6"/>
      <c r="IKG8" s="6"/>
      <c r="IKH8" s="6"/>
      <c r="IKI8" s="6"/>
      <c r="IKJ8" s="6"/>
      <c r="IKK8" s="6"/>
      <c r="IKL8" s="6"/>
      <c r="IKM8" s="6"/>
      <c r="IKN8" s="6"/>
      <c r="IKO8" s="6"/>
      <c r="IKP8" s="6"/>
      <c r="IKQ8" s="6"/>
      <c r="IKR8" s="6"/>
      <c r="IKS8" s="6"/>
      <c r="IKT8" s="6"/>
      <c r="IKU8" s="6"/>
      <c r="IKV8" s="6"/>
      <c r="IKW8" s="6"/>
      <c r="IKX8" s="6"/>
      <c r="IKY8" s="6"/>
      <c r="IKZ8" s="6"/>
      <c r="ILA8" s="6"/>
      <c r="ILB8" s="6"/>
      <c r="ILC8" s="6"/>
      <c r="ILD8" s="6"/>
      <c r="ILE8" s="6"/>
      <c r="ILF8" s="6"/>
      <c r="ILG8" s="6"/>
      <c r="ILH8" s="6"/>
      <c r="ILI8" s="6"/>
      <c r="ILJ8" s="6"/>
      <c r="ILK8" s="6"/>
      <c r="ILL8" s="6"/>
      <c r="ILM8" s="6"/>
      <c r="ILN8" s="6"/>
      <c r="ILO8" s="6"/>
      <c r="ILP8" s="6"/>
      <c r="ILQ8" s="6"/>
      <c r="ILR8" s="6"/>
      <c r="ILS8" s="6"/>
      <c r="ILT8" s="6"/>
      <c r="ILU8" s="6"/>
      <c r="ILV8" s="6"/>
      <c r="ILW8" s="6"/>
      <c r="ILX8" s="6"/>
      <c r="ILY8" s="6"/>
      <c r="ILZ8" s="6"/>
      <c r="IMA8" s="6"/>
      <c r="IMB8" s="6"/>
      <c r="IMC8" s="6"/>
      <c r="IMD8" s="6"/>
      <c r="IME8" s="6"/>
      <c r="IMF8" s="6"/>
      <c r="IMG8" s="6"/>
      <c r="IMH8" s="6"/>
      <c r="IMI8" s="6"/>
      <c r="IMJ8" s="6"/>
      <c r="IMK8" s="6"/>
      <c r="IML8" s="6"/>
      <c r="IMM8" s="6"/>
      <c r="IMN8" s="6"/>
      <c r="IMO8" s="6"/>
      <c r="IMP8" s="6"/>
      <c r="IMQ8" s="6"/>
      <c r="IMR8" s="6"/>
      <c r="IMS8" s="6"/>
      <c r="IMT8" s="6"/>
      <c r="IMU8" s="6"/>
      <c r="IMV8" s="6"/>
      <c r="IMW8" s="6"/>
      <c r="IMX8" s="6"/>
      <c r="IMY8" s="6"/>
      <c r="IMZ8" s="6"/>
      <c r="INA8" s="6"/>
      <c r="INB8" s="6"/>
      <c r="INC8" s="6"/>
      <c r="IND8" s="6"/>
      <c r="INE8" s="6"/>
      <c r="INF8" s="6"/>
      <c r="ING8" s="6"/>
      <c r="INH8" s="6"/>
      <c r="INI8" s="6"/>
      <c r="INJ8" s="6"/>
      <c r="INK8" s="6"/>
      <c r="INL8" s="6"/>
      <c r="INM8" s="6"/>
      <c r="INN8" s="6"/>
      <c r="INO8" s="6"/>
      <c r="INP8" s="6"/>
      <c r="INQ8" s="6"/>
      <c r="INR8" s="6"/>
      <c r="INS8" s="6"/>
      <c r="INT8" s="6"/>
      <c r="INU8" s="6"/>
      <c r="INV8" s="6"/>
      <c r="INW8" s="6"/>
      <c r="INX8" s="6"/>
      <c r="INY8" s="6"/>
      <c r="INZ8" s="6"/>
      <c r="IOA8" s="6"/>
      <c r="IOB8" s="6"/>
      <c r="IOC8" s="6"/>
      <c r="IOD8" s="6"/>
      <c r="IOE8" s="6"/>
      <c r="IOF8" s="6"/>
      <c r="IOG8" s="6"/>
      <c r="IOH8" s="6"/>
      <c r="IOI8" s="6"/>
      <c r="IOJ8" s="6"/>
      <c r="IOK8" s="6"/>
      <c r="IOL8" s="6"/>
      <c r="IOM8" s="6"/>
      <c r="ION8" s="6"/>
      <c r="IOO8" s="6"/>
      <c r="IOP8" s="6"/>
      <c r="IOQ8" s="6"/>
      <c r="IOR8" s="6"/>
      <c r="IOS8" s="6"/>
      <c r="IOT8" s="6"/>
      <c r="IOU8" s="6"/>
      <c r="IOV8" s="6"/>
      <c r="IOW8" s="6"/>
      <c r="IOX8" s="6"/>
      <c r="IOY8" s="6"/>
      <c r="IOZ8" s="6"/>
      <c r="IPA8" s="6"/>
      <c r="IPB8" s="6"/>
      <c r="IPC8" s="6"/>
      <c r="IPD8" s="6"/>
      <c r="IPE8" s="6"/>
      <c r="IPF8" s="6"/>
      <c r="IPG8" s="6"/>
      <c r="IPH8" s="6"/>
      <c r="IPI8" s="6"/>
      <c r="IPJ8" s="6"/>
      <c r="IPK8" s="6"/>
      <c r="IPL8" s="6"/>
      <c r="IPM8" s="6"/>
      <c r="IPN8" s="6"/>
      <c r="IPO8" s="6"/>
      <c r="IPP8" s="6"/>
      <c r="IPQ8" s="6"/>
      <c r="IPR8" s="6"/>
      <c r="IPS8" s="6"/>
      <c r="IPT8" s="6"/>
      <c r="IPU8" s="6"/>
      <c r="IPV8" s="6"/>
      <c r="IPW8" s="6"/>
      <c r="IPX8" s="6"/>
      <c r="IPY8" s="6"/>
      <c r="IPZ8" s="6"/>
      <c r="IQA8" s="6"/>
      <c r="IQB8" s="6"/>
      <c r="IQC8" s="6"/>
      <c r="IQD8" s="6"/>
      <c r="IQE8" s="6"/>
      <c r="IQF8" s="6"/>
      <c r="IQG8" s="6"/>
      <c r="IQH8" s="6"/>
      <c r="IQI8" s="6"/>
      <c r="IQJ8" s="6"/>
      <c r="IQK8" s="6"/>
      <c r="IQL8" s="6"/>
      <c r="IQM8" s="6"/>
      <c r="IQN8" s="6"/>
      <c r="IQO8" s="6"/>
      <c r="IQP8" s="6"/>
      <c r="IQQ8" s="6"/>
      <c r="IQR8" s="6"/>
      <c r="IQS8" s="6"/>
      <c r="IQT8" s="6"/>
      <c r="IQU8" s="6"/>
      <c r="IQV8" s="6"/>
      <c r="IQW8" s="6"/>
      <c r="IQX8" s="6"/>
      <c r="IQY8" s="6"/>
      <c r="IQZ8" s="6"/>
      <c r="IRA8" s="6"/>
      <c r="IRB8" s="6"/>
      <c r="IRC8" s="6"/>
      <c r="IRD8" s="6"/>
      <c r="IRE8" s="6"/>
      <c r="IRF8" s="6"/>
      <c r="IRG8" s="6"/>
      <c r="IRH8" s="6"/>
      <c r="IRI8" s="6"/>
      <c r="IRJ8" s="6"/>
      <c r="IRK8" s="6"/>
      <c r="IRL8" s="6"/>
      <c r="IRM8" s="6"/>
      <c r="IRN8" s="6"/>
      <c r="IRO8" s="6"/>
      <c r="IRP8" s="6"/>
      <c r="IRQ8" s="6"/>
      <c r="IRR8" s="6"/>
      <c r="IRS8" s="6"/>
      <c r="IRT8" s="6"/>
      <c r="IRU8" s="6"/>
      <c r="IRV8" s="6"/>
      <c r="IRW8" s="6"/>
      <c r="IRX8" s="6"/>
      <c r="IRY8" s="6"/>
      <c r="IRZ8" s="6"/>
      <c r="ISA8" s="6"/>
      <c r="ISB8" s="6"/>
      <c r="ISC8" s="6"/>
      <c r="ISD8" s="6"/>
      <c r="ISE8" s="6"/>
      <c r="ISF8" s="6"/>
      <c r="ISG8" s="6"/>
      <c r="ISH8" s="6"/>
      <c r="ISI8" s="6"/>
      <c r="ISJ8" s="6"/>
      <c r="ISK8" s="6"/>
      <c r="ISL8" s="6"/>
      <c r="ISM8" s="6"/>
      <c r="ISN8" s="6"/>
      <c r="ISO8" s="6"/>
      <c r="ISP8" s="6"/>
      <c r="ISQ8" s="6"/>
      <c r="ISR8" s="6"/>
      <c r="ISS8" s="6"/>
      <c r="IST8" s="6"/>
      <c r="ISU8" s="6"/>
      <c r="ISV8" s="6"/>
      <c r="ISW8" s="6"/>
      <c r="ISX8" s="6"/>
      <c r="ISY8" s="6"/>
      <c r="ISZ8" s="6"/>
      <c r="ITA8" s="6"/>
      <c r="ITB8" s="6"/>
      <c r="ITC8" s="6"/>
      <c r="ITD8" s="6"/>
      <c r="ITE8" s="6"/>
      <c r="ITF8" s="6"/>
      <c r="ITG8" s="6"/>
      <c r="ITH8" s="6"/>
      <c r="ITI8" s="6"/>
      <c r="ITJ8" s="6"/>
      <c r="ITK8" s="6"/>
      <c r="ITL8" s="6"/>
      <c r="ITM8" s="6"/>
      <c r="ITN8" s="6"/>
      <c r="ITO8" s="6"/>
      <c r="ITP8" s="6"/>
      <c r="ITQ8" s="6"/>
      <c r="ITR8" s="6"/>
      <c r="ITS8" s="6"/>
      <c r="ITT8" s="6"/>
      <c r="ITU8" s="6"/>
      <c r="ITV8" s="6"/>
      <c r="ITW8" s="6"/>
      <c r="ITX8" s="6"/>
      <c r="ITY8" s="6"/>
      <c r="ITZ8" s="6"/>
      <c r="IUA8" s="6"/>
      <c r="IUB8" s="6"/>
      <c r="IUC8" s="6"/>
      <c r="IUD8" s="6"/>
      <c r="IUE8" s="6"/>
      <c r="IUF8" s="6"/>
      <c r="IUG8" s="6"/>
      <c r="IUH8" s="6"/>
      <c r="IUI8" s="6"/>
      <c r="IUJ8" s="6"/>
      <c r="IUK8" s="6"/>
      <c r="IUL8" s="6"/>
      <c r="IUM8" s="6"/>
      <c r="IUN8" s="6"/>
      <c r="IUO8" s="6"/>
      <c r="IUP8" s="6"/>
      <c r="IUQ8" s="6"/>
      <c r="IUR8" s="6"/>
      <c r="IUS8" s="6"/>
      <c r="IUT8" s="6"/>
      <c r="IUU8" s="6"/>
      <c r="IUV8" s="6"/>
      <c r="IUW8" s="6"/>
      <c r="IUX8" s="6"/>
      <c r="IUY8" s="6"/>
      <c r="IUZ8" s="6"/>
      <c r="IVA8" s="6"/>
      <c r="IVB8" s="6"/>
      <c r="IVC8" s="6"/>
      <c r="IVD8" s="6"/>
      <c r="IVE8" s="6"/>
      <c r="IVF8" s="6"/>
      <c r="IVG8" s="6"/>
      <c r="IVH8" s="6"/>
      <c r="IVI8" s="6"/>
      <c r="IVJ8" s="6"/>
      <c r="IVK8" s="6"/>
      <c r="IVL8" s="6"/>
      <c r="IVM8" s="6"/>
      <c r="IVN8" s="6"/>
      <c r="IVO8" s="6"/>
      <c r="IVP8" s="6"/>
      <c r="IVQ8" s="6"/>
      <c r="IVR8" s="6"/>
      <c r="IVS8" s="6"/>
      <c r="IVT8" s="6"/>
      <c r="IVU8" s="6"/>
      <c r="IVV8" s="6"/>
      <c r="IVW8" s="6"/>
      <c r="IVX8" s="6"/>
      <c r="IVY8" s="6"/>
      <c r="IVZ8" s="6"/>
      <c r="IWA8" s="6"/>
      <c r="IWB8" s="6"/>
      <c r="IWC8" s="6"/>
      <c r="IWD8" s="6"/>
      <c r="IWE8" s="6"/>
      <c r="IWF8" s="6"/>
      <c r="IWG8" s="6"/>
      <c r="IWH8" s="6"/>
      <c r="IWI8" s="6"/>
      <c r="IWJ8" s="6"/>
      <c r="IWK8" s="6"/>
      <c r="IWL8" s="6"/>
      <c r="IWM8" s="6"/>
      <c r="IWN8" s="6"/>
      <c r="IWO8" s="6"/>
      <c r="IWP8" s="6"/>
      <c r="IWQ8" s="6"/>
      <c r="IWR8" s="6"/>
      <c r="IWS8" s="6"/>
      <c r="IWT8" s="6"/>
      <c r="IWU8" s="6"/>
      <c r="IWV8" s="6"/>
      <c r="IWW8" s="6"/>
      <c r="IWX8" s="6"/>
      <c r="IWY8" s="6"/>
      <c r="IWZ8" s="6"/>
      <c r="IXA8" s="6"/>
      <c r="IXB8" s="6"/>
      <c r="IXC8" s="6"/>
      <c r="IXD8" s="6"/>
      <c r="IXE8" s="6"/>
      <c r="IXF8" s="6"/>
      <c r="IXG8" s="6"/>
      <c r="IXH8" s="6"/>
      <c r="IXI8" s="6"/>
      <c r="IXJ8" s="6"/>
      <c r="IXK8" s="6"/>
      <c r="IXL8" s="6"/>
      <c r="IXM8" s="6"/>
      <c r="IXN8" s="6"/>
      <c r="IXO8" s="6"/>
      <c r="IXP8" s="6"/>
      <c r="IXQ8" s="6"/>
      <c r="IXR8" s="6"/>
      <c r="IXS8" s="6"/>
      <c r="IXT8" s="6"/>
      <c r="IXU8" s="6"/>
      <c r="IXV8" s="6"/>
      <c r="IXW8" s="6"/>
      <c r="IXX8" s="6"/>
      <c r="IXY8" s="6"/>
      <c r="IXZ8" s="6"/>
      <c r="IYA8" s="6"/>
      <c r="IYB8" s="6"/>
      <c r="IYC8" s="6"/>
      <c r="IYD8" s="6"/>
      <c r="IYE8" s="6"/>
      <c r="IYF8" s="6"/>
      <c r="IYG8" s="6"/>
      <c r="IYH8" s="6"/>
      <c r="IYI8" s="6"/>
      <c r="IYJ8" s="6"/>
      <c r="IYK8" s="6"/>
      <c r="IYL8" s="6"/>
      <c r="IYM8" s="6"/>
      <c r="IYN8" s="6"/>
      <c r="IYO8" s="6"/>
      <c r="IYP8" s="6"/>
      <c r="IYQ8" s="6"/>
      <c r="IYR8" s="6"/>
      <c r="IYS8" s="6"/>
      <c r="IYT8" s="6"/>
      <c r="IYU8" s="6"/>
      <c r="IYV8" s="6"/>
      <c r="IYW8" s="6"/>
      <c r="IYX8" s="6"/>
      <c r="IYY8" s="6"/>
      <c r="IYZ8" s="6"/>
      <c r="IZA8" s="6"/>
      <c r="IZB8" s="6"/>
      <c r="IZC8" s="6"/>
      <c r="IZD8" s="6"/>
      <c r="IZE8" s="6"/>
      <c r="IZF8" s="6"/>
      <c r="IZG8" s="6"/>
      <c r="IZH8" s="6"/>
      <c r="IZI8" s="6"/>
      <c r="IZJ8" s="6"/>
      <c r="IZK8" s="6"/>
      <c r="IZL8" s="6"/>
      <c r="IZM8" s="6"/>
      <c r="IZN8" s="6"/>
      <c r="IZO8" s="6"/>
      <c r="IZP8" s="6"/>
      <c r="IZQ8" s="6"/>
      <c r="IZR8" s="6"/>
      <c r="IZS8" s="6"/>
      <c r="IZT8" s="6"/>
      <c r="IZU8" s="6"/>
      <c r="IZV8" s="6"/>
      <c r="IZW8" s="6"/>
      <c r="IZX8" s="6"/>
      <c r="IZY8" s="6"/>
      <c r="IZZ8" s="6"/>
      <c r="JAA8" s="6"/>
      <c r="JAB8" s="6"/>
      <c r="JAC8" s="6"/>
      <c r="JAD8" s="6"/>
      <c r="JAE8" s="6"/>
      <c r="JAF8" s="6"/>
      <c r="JAG8" s="6"/>
      <c r="JAH8" s="6"/>
      <c r="JAI8" s="6"/>
      <c r="JAJ8" s="6"/>
      <c r="JAK8" s="6"/>
      <c r="JAL8" s="6"/>
      <c r="JAM8" s="6"/>
      <c r="JAN8" s="6"/>
      <c r="JAO8" s="6"/>
      <c r="JAP8" s="6"/>
      <c r="JAQ8" s="6"/>
      <c r="JAR8" s="6"/>
      <c r="JAS8" s="6"/>
      <c r="JAT8" s="6"/>
      <c r="JAU8" s="6"/>
      <c r="JAV8" s="6"/>
      <c r="JAW8" s="6"/>
      <c r="JAX8" s="6"/>
      <c r="JAY8" s="6"/>
      <c r="JAZ8" s="6"/>
      <c r="JBA8" s="6"/>
      <c r="JBB8" s="6"/>
      <c r="JBC8" s="6"/>
      <c r="JBD8" s="6"/>
      <c r="JBE8" s="6"/>
      <c r="JBF8" s="6"/>
      <c r="JBG8" s="6"/>
      <c r="JBH8" s="6"/>
      <c r="JBI8" s="6"/>
      <c r="JBJ8" s="6"/>
      <c r="JBK8" s="6"/>
      <c r="JBL8" s="6"/>
      <c r="JBM8" s="6"/>
      <c r="JBN8" s="6"/>
      <c r="JBO8" s="6"/>
      <c r="JBP8" s="6"/>
      <c r="JBQ8" s="6"/>
      <c r="JBR8" s="6"/>
      <c r="JBS8" s="6"/>
      <c r="JBT8" s="6"/>
      <c r="JBU8" s="6"/>
      <c r="JBV8" s="6"/>
      <c r="JBW8" s="6"/>
      <c r="JBX8" s="6"/>
      <c r="JBY8" s="6"/>
      <c r="JBZ8" s="6"/>
      <c r="JCA8" s="6"/>
      <c r="JCB8" s="6"/>
      <c r="JCC8" s="6"/>
      <c r="JCD8" s="6"/>
      <c r="JCE8" s="6"/>
      <c r="JCF8" s="6"/>
      <c r="JCG8" s="6"/>
      <c r="JCH8" s="6"/>
      <c r="JCI8" s="6"/>
      <c r="JCJ8" s="6"/>
      <c r="JCK8" s="6"/>
      <c r="JCL8" s="6"/>
      <c r="JCM8" s="6"/>
      <c r="JCN8" s="6"/>
      <c r="JCO8" s="6"/>
      <c r="JCP8" s="6"/>
      <c r="JCQ8" s="6"/>
      <c r="JCR8" s="6"/>
      <c r="JCS8" s="6"/>
      <c r="JCT8" s="6"/>
      <c r="JCU8" s="6"/>
      <c r="JCV8" s="6"/>
      <c r="JCW8" s="6"/>
      <c r="JCX8" s="6"/>
      <c r="JCY8" s="6"/>
      <c r="JCZ8" s="6"/>
      <c r="JDA8" s="6"/>
      <c r="JDB8" s="6"/>
      <c r="JDC8" s="6"/>
      <c r="JDD8" s="6"/>
      <c r="JDE8" s="6"/>
      <c r="JDF8" s="6"/>
      <c r="JDG8" s="6"/>
      <c r="JDH8" s="6"/>
      <c r="JDI8" s="6"/>
      <c r="JDJ8" s="6"/>
      <c r="JDK8" s="6"/>
      <c r="JDL8" s="6"/>
      <c r="JDM8" s="6"/>
      <c r="JDN8" s="6"/>
      <c r="JDO8" s="6"/>
      <c r="JDP8" s="6"/>
      <c r="JDQ8" s="6"/>
      <c r="JDR8" s="6"/>
      <c r="JDS8" s="6"/>
      <c r="JDT8" s="6"/>
      <c r="JDU8" s="6"/>
      <c r="JDV8" s="6"/>
      <c r="JDW8" s="6"/>
      <c r="JDX8" s="6"/>
      <c r="JDY8" s="6"/>
      <c r="JDZ8" s="6"/>
      <c r="JEA8" s="6"/>
      <c r="JEB8" s="6"/>
      <c r="JEC8" s="6"/>
      <c r="JED8" s="6"/>
      <c r="JEE8" s="6"/>
      <c r="JEF8" s="6"/>
      <c r="JEG8" s="6"/>
      <c r="JEH8" s="6"/>
      <c r="JEI8" s="6"/>
      <c r="JEJ8" s="6"/>
      <c r="JEK8" s="6"/>
      <c r="JEL8" s="6"/>
      <c r="JEM8" s="6"/>
      <c r="JEN8" s="6"/>
      <c r="JEO8" s="6"/>
      <c r="JEP8" s="6"/>
      <c r="JEQ8" s="6"/>
      <c r="JER8" s="6"/>
      <c r="JES8" s="6"/>
      <c r="JET8" s="6"/>
      <c r="JEU8" s="6"/>
      <c r="JEV8" s="6"/>
      <c r="JEW8" s="6"/>
      <c r="JEX8" s="6"/>
      <c r="JEY8" s="6"/>
      <c r="JEZ8" s="6"/>
      <c r="JFA8" s="6"/>
      <c r="JFB8" s="6"/>
      <c r="JFC8" s="6"/>
      <c r="JFD8" s="6"/>
      <c r="JFE8" s="6"/>
      <c r="JFF8" s="6"/>
      <c r="JFG8" s="6"/>
      <c r="JFH8" s="6"/>
      <c r="JFI8" s="6"/>
      <c r="JFJ8" s="6"/>
      <c r="JFK8" s="6"/>
      <c r="JFL8" s="6"/>
      <c r="JFM8" s="6"/>
      <c r="JFN8" s="6"/>
      <c r="JFO8" s="6"/>
      <c r="JFP8" s="6"/>
      <c r="JFQ8" s="6"/>
      <c r="JFR8" s="6"/>
      <c r="JFS8" s="6"/>
      <c r="JFT8" s="6"/>
      <c r="JFU8" s="6"/>
      <c r="JFV8" s="6"/>
      <c r="JFW8" s="6"/>
      <c r="JFX8" s="6"/>
      <c r="JFY8" s="6"/>
      <c r="JFZ8" s="6"/>
      <c r="JGA8" s="6"/>
      <c r="JGB8" s="6"/>
      <c r="JGC8" s="6"/>
      <c r="JGD8" s="6"/>
      <c r="JGE8" s="6"/>
      <c r="JGF8" s="6"/>
      <c r="JGG8" s="6"/>
      <c r="JGH8" s="6"/>
      <c r="JGI8" s="6"/>
      <c r="JGJ8" s="6"/>
      <c r="JGK8" s="6"/>
      <c r="JGL8" s="6"/>
      <c r="JGM8" s="6"/>
      <c r="JGN8" s="6"/>
      <c r="JGO8" s="6"/>
      <c r="JGP8" s="6"/>
      <c r="JGQ8" s="6"/>
      <c r="JGR8" s="6"/>
      <c r="JGS8" s="6"/>
      <c r="JGT8" s="6"/>
      <c r="JGU8" s="6"/>
      <c r="JGV8" s="6"/>
      <c r="JGW8" s="6"/>
      <c r="JGX8" s="6"/>
      <c r="JGY8" s="6"/>
      <c r="JGZ8" s="6"/>
      <c r="JHA8" s="6"/>
      <c r="JHB8" s="6"/>
      <c r="JHC8" s="6"/>
      <c r="JHD8" s="6"/>
      <c r="JHE8" s="6"/>
      <c r="JHF8" s="6"/>
      <c r="JHG8" s="6"/>
      <c r="JHH8" s="6"/>
      <c r="JHI8" s="6"/>
      <c r="JHJ8" s="6"/>
      <c r="JHK8" s="6"/>
      <c r="JHL8" s="6"/>
      <c r="JHM8" s="6"/>
      <c r="JHN8" s="6"/>
      <c r="JHO8" s="6"/>
      <c r="JHP8" s="6"/>
      <c r="JHQ8" s="6"/>
      <c r="JHR8" s="6"/>
      <c r="JHS8" s="6"/>
      <c r="JHT8" s="6"/>
      <c r="JHU8" s="6"/>
      <c r="JHV8" s="6"/>
      <c r="JHW8" s="6"/>
      <c r="JHX8" s="6"/>
      <c r="JHY8" s="6"/>
      <c r="JHZ8" s="6"/>
      <c r="JIA8" s="6"/>
      <c r="JIB8" s="6"/>
      <c r="JIC8" s="6"/>
      <c r="JID8" s="6"/>
      <c r="JIE8" s="6"/>
      <c r="JIF8" s="6"/>
      <c r="JIG8" s="6"/>
      <c r="JIH8" s="6"/>
      <c r="JII8" s="6"/>
      <c r="JIJ8" s="6"/>
      <c r="JIK8" s="6"/>
      <c r="JIL8" s="6"/>
      <c r="JIM8" s="6"/>
      <c r="JIN8" s="6"/>
      <c r="JIO8" s="6"/>
      <c r="JIP8" s="6"/>
      <c r="JIQ8" s="6"/>
      <c r="JIR8" s="6"/>
      <c r="JIS8" s="6"/>
      <c r="JIT8" s="6"/>
      <c r="JIU8" s="6"/>
      <c r="JIV8" s="6"/>
      <c r="JIW8" s="6"/>
      <c r="JIX8" s="6"/>
      <c r="JIY8" s="6"/>
      <c r="JIZ8" s="6"/>
      <c r="JJA8" s="6"/>
      <c r="JJB8" s="6"/>
      <c r="JJC8" s="6"/>
      <c r="JJD8" s="6"/>
      <c r="JJE8" s="6"/>
      <c r="JJF8" s="6"/>
      <c r="JJG8" s="6"/>
      <c r="JJH8" s="6"/>
      <c r="JJI8" s="6"/>
      <c r="JJJ8" s="6"/>
      <c r="JJK8" s="6"/>
      <c r="JJL8" s="6"/>
      <c r="JJM8" s="6"/>
      <c r="JJN8" s="6"/>
      <c r="JJO8" s="6"/>
      <c r="JJP8" s="6"/>
      <c r="JJQ8" s="6"/>
      <c r="JJR8" s="6"/>
      <c r="JJS8" s="6"/>
      <c r="JJT8" s="6"/>
      <c r="JJU8" s="6"/>
      <c r="JJV8" s="6"/>
      <c r="JJW8" s="6"/>
      <c r="JJX8" s="6"/>
      <c r="JJY8" s="6"/>
      <c r="JJZ8" s="6"/>
      <c r="JKA8" s="6"/>
      <c r="JKB8" s="6"/>
      <c r="JKC8" s="6"/>
      <c r="JKD8" s="6"/>
      <c r="JKE8" s="6"/>
      <c r="JKF8" s="6"/>
      <c r="JKG8" s="6"/>
      <c r="JKH8" s="6"/>
      <c r="JKI8" s="6"/>
      <c r="JKJ8" s="6"/>
      <c r="JKK8" s="6"/>
      <c r="JKL8" s="6"/>
      <c r="JKM8" s="6"/>
      <c r="JKN8" s="6"/>
      <c r="JKO8" s="6"/>
      <c r="JKP8" s="6"/>
      <c r="JKQ8" s="6"/>
      <c r="JKR8" s="6"/>
      <c r="JKS8" s="6"/>
      <c r="JKT8" s="6"/>
      <c r="JKU8" s="6"/>
      <c r="JKV8" s="6"/>
      <c r="JKW8" s="6"/>
      <c r="JKX8" s="6"/>
      <c r="JKY8" s="6"/>
      <c r="JKZ8" s="6"/>
      <c r="JLA8" s="6"/>
      <c r="JLB8" s="6"/>
      <c r="JLC8" s="6"/>
      <c r="JLD8" s="6"/>
      <c r="JLE8" s="6"/>
      <c r="JLF8" s="6"/>
      <c r="JLG8" s="6"/>
      <c r="JLH8" s="6"/>
      <c r="JLI8" s="6"/>
      <c r="JLJ8" s="6"/>
      <c r="JLK8" s="6"/>
      <c r="JLL8" s="6"/>
      <c r="JLM8" s="6"/>
      <c r="JLN8" s="6"/>
      <c r="JLO8" s="6"/>
      <c r="JLP8" s="6"/>
      <c r="JLQ8" s="6"/>
      <c r="JLR8" s="6"/>
      <c r="JLS8" s="6"/>
      <c r="JLT8" s="6"/>
      <c r="JLU8" s="6"/>
      <c r="JLV8" s="6"/>
      <c r="JLW8" s="6"/>
      <c r="JLX8" s="6"/>
      <c r="JLY8" s="6"/>
      <c r="JLZ8" s="6"/>
      <c r="JMA8" s="6"/>
      <c r="JMB8" s="6"/>
      <c r="JMC8" s="6"/>
      <c r="JMD8" s="6"/>
      <c r="JME8" s="6"/>
      <c r="JMF8" s="6"/>
      <c r="JMG8" s="6"/>
      <c r="JMH8" s="6"/>
      <c r="JMI8" s="6"/>
      <c r="JMJ8" s="6"/>
      <c r="JMK8" s="6"/>
      <c r="JML8" s="6"/>
      <c r="JMM8" s="6"/>
      <c r="JMN8" s="6"/>
      <c r="JMO8" s="6"/>
      <c r="JMP8" s="6"/>
      <c r="JMQ8" s="6"/>
      <c r="JMR8" s="6"/>
      <c r="JMS8" s="6"/>
      <c r="JMT8" s="6"/>
      <c r="JMU8" s="6"/>
      <c r="JMV8" s="6"/>
      <c r="JMW8" s="6"/>
      <c r="JMX8" s="6"/>
      <c r="JMY8" s="6"/>
      <c r="JMZ8" s="6"/>
      <c r="JNA8" s="6"/>
      <c r="JNB8" s="6"/>
      <c r="JNC8" s="6"/>
      <c r="JND8" s="6"/>
      <c r="JNE8" s="6"/>
      <c r="JNF8" s="6"/>
      <c r="JNG8" s="6"/>
      <c r="JNH8" s="6"/>
      <c r="JNI8" s="6"/>
      <c r="JNJ8" s="6"/>
      <c r="JNK8" s="6"/>
      <c r="JNL8" s="6"/>
      <c r="JNM8" s="6"/>
      <c r="JNN8" s="6"/>
      <c r="JNO8" s="6"/>
      <c r="JNP8" s="6"/>
      <c r="JNQ8" s="6"/>
      <c r="JNR8" s="6"/>
      <c r="JNS8" s="6"/>
      <c r="JNT8" s="6"/>
      <c r="JNU8" s="6"/>
      <c r="JNV8" s="6"/>
      <c r="JNW8" s="6"/>
      <c r="JNX8" s="6"/>
      <c r="JNY8" s="6"/>
      <c r="JNZ8" s="6"/>
      <c r="JOA8" s="6"/>
      <c r="JOB8" s="6"/>
      <c r="JOC8" s="6"/>
      <c r="JOD8" s="6"/>
      <c r="JOE8" s="6"/>
      <c r="JOF8" s="6"/>
      <c r="JOG8" s="6"/>
      <c r="JOH8" s="6"/>
      <c r="JOI8" s="6"/>
      <c r="JOJ8" s="6"/>
      <c r="JOK8" s="6"/>
      <c r="JOL8" s="6"/>
      <c r="JOM8" s="6"/>
      <c r="JON8" s="6"/>
      <c r="JOO8" s="6"/>
      <c r="JOP8" s="6"/>
      <c r="JOQ8" s="6"/>
      <c r="JOR8" s="6"/>
      <c r="JOS8" s="6"/>
      <c r="JOT8" s="6"/>
      <c r="JOU8" s="6"/>
      <c r="JOV8" s="6"/>
      <c r="JOW8" s="6"/>
      <c r="JOX8" s="6"/>
      <c r="JOY8" s="6"/>
      <c r="JOZ8" s="6"/>
      <c r="JPA8" s="6"/>
      <c r="JPB8" s="6"/>
      <c r="JPC8" s="6"/>
      <c r="JPD8" s="6"/>
      <c r="JPE8" s="6"/>
      <c r="JPF8" s="6"/>
      <c r="JPG8" s="6"/>
      <c r="JPH8" s="6"/>
      <c r="JPI8" s="6"/>
      <c r="JPJ8" s="6"/>
      <c r="JPK8" s="6"/>
      <c r="JPL8" s="6"/>
      <c r="JPM8" s="6"/>
      <c r="JPN8" s="6"/>
      <c r="JPO8" s="6"/>
      <c r="JPP8" s="6"/>
      <c r="JPQ8" s="6"/>
      <c r="JPR8" s="6"/>
      <c r="JPS8" s="6"/>
      <c r="JPT8" s="6"/>
      <c r="JPU8" s="6"/>
      <c r="JPV8" s="6"/>
      <c r="JPW8" s="6"/>
      <c r="JPX8" s="6"/>
      <c r="JPY8" s="6"/>
      <c r="JPZ8" s="6"/>
      <c r="JQA8" s="6"/>
      <c r="JQB8" s="6"/>
      <c r="JQC8" s="6"/>
      <c r="JQD8" s="6"/>
      <c r="JQE8" s="6"/>
      <c r="JQF8" s="6"/>
      <c r="JQG8" s="6"/>
      <c r="JQH8" s="6"/>
      <c r="JQI8" s="6"/>
      <c r="JQJ8" s="6"/>
      <c r="JQK8" s="6"/>
      <c r="JQL8" s="6"/>
      <c r="JQM8" s="6"/>
      <c r="JQN8" s="6"/>
      <c r="JQO8" s="6"/>
      <c r="JQP8" s="6"/>
      <c r="JQQ8" s="6"/>
      <c r="JQR8" s="6"/>
      <c r="JQS8" s="6"/>
      <c r="JQT8" s="6"/>
      <c r="JQU8" s="6"/>
      <c r="JQV8" s="6"/>
      <c r="JQW8" s="6"/>
      <c r="JQX8" s="6"/>
      <c r="JQY8" s="6"/>
      <c r="JQZ8" s="6"/>
      <c r="JRA8" s="6"/>
      <c r="JRB8" s="6"/>
      <c r="JRC8" s="6"/>
      <c r="JRD8" s="6"/>
      <c r="JRE8" s="6"/>
      <c r="JRF8" s="6"/>
      <c r="JRG8" s="6"/>
      <c r="JRH8" s="6"/>
      <c r="JRI8" s="6"/>
      <c r="JRJ8" s="6"/>
      <c r="JRK8" s="6"/>
      <c r="JRL8" s="6"/>
      <c r="JRM8" s="6"/>
      <c r="JRN8" s="6"/>
      <c r="JRO8" s="6"/>
      <c r="JRP8" s="6"/>
      <c r="JRQ8" s="6"/>
      <c r="JRR8" s="6"/>
      <c r="JRS8" s="6"/>
      <c r="JRT8" s="6"/>
      <c r="JRU8" s="6"/>
      <c r="JRV8" s="6"/>
      <c r="JRW8" s="6"/>
      <c r="JRX8" s="6"/>
      <c r="JRY8" s="6"/>
      <c r="JRZ8" s="6"/>
      <c r="JSA8" s="6"/>
      <c r="JSB8" s="6"/>
      <c r="JSC8" s="6"/>
      <c r="JSD8" s="6"/>
      <c r="JSE8" s="6"/>
      <c r="JSF8" s="6"/>
      <c r="JSG8" s="6"/>
      <c r="JSH8" s="6"/>
      <c r="JSI8" s="6"/>
      <c r="JSJ8" s="6"/>
      <c r="JSK8" s="6"/>
      <c r="JSL8" s="6"/>
      <c r="JSM8" s="6"/>
      <c r="JSN8" s="6"/>
      <c r="JSO8" s="6"/>
      <c r="JSP8" s="6"/>
      <c r="JSQ8" s="6"/>
      <c r="JSR8" s="6"/>
      <c r="JSS8" s="6"/>
      <c r="JST8" s="6"/>
      <c r="JSU8" s="6"/>
      <c r="JSV8" s="6"/>
      <c r="JSW8" s="6"/>
      <c r="JSX8" s="6"/>
      <c r="JSY8" s="6"/>
      <c r="JSZ8" s="6"/>
      <c r="JTA8" s="6"/>
      <c r="JTB8" s="6"/>
      <c r="JTC8" s="6"/>
      <c r="JTD8" s="6"/>
      <c r="JTE8" s="6"/>
      <c r="JTF8" s="6"/>
      <c r="JTG8" s="6"/>
      <c r="JTH8" s="6"/>
      <c r="JTI8" s="6"/>
      <c r="JTJ8" s="6"/>
      <c r="JTK8" s="6"/>
      <c r="JTL8" s="6"/>
      <c r="JTM8" s="6"/>
      <c r="JTN8" s="6"/>
      <c r="JTO8" s="6"/>
      <c r="JTP8" s="6"/>
      <c r="JTQ8" s="6"/>
      <c r="JTR8" s="6"/>
      <c r="JTS8" s="6"/>
      <c r="JTT8" s="6"/>
      <c r="JTU8" s="6"/>
      <c r="JTV8" s="6"/>
      <c r="JTW8" s="6"/>
      <c r="JTX8" s="6"/>
      <c r="JTY8" s="6"/>
      <c r="JTZ8" s="6"/>
      <c r="JUA8" s="6"/>
      <c r="JUB8" s="6"/>
      <c r="JUC8" s="6"/>
      <c r="JUD8" s="6"/>
      <c r="JUE8" s="6"/>
      <c r="JUF8" s="6"/>
      <c r="JUG8" s="6"/>
      <c r="JUH8" s="6"/>
      <c r="JUI8" s="6"/>
      <c r="JUJ8" s="6"/>
      <c r="JUK8" s="6"/>
      <c r="JUL8" s="6"/>
      <c r="JUM8" s="6"/>
      <c r="JUN8" s="6"/>
      <c r="JUO8" s="6"/>
      <c r="JUP8" s="6"/>
      <c r="JUQ8" s="6"/>
      <c r="JUR8" s="6"/>
      <c r="JUS8" s="6"/>
      <c r="JUT8" s="6"/>
      <c r="JUU8" s="6"/>
      <c r="JUV8" s="6"/>
      <c r="JUW8" s="6"/>
      <c r="JUX8" s="6"/>
      <c r="JUY8" s="6"/>
      <c r="JUZ8" s="6"/>
      <c r="JVA8" s="6"/>
      <c r="JVB8" s="6"/>
      <c r="JVC8" s="6"/>
      <c r="JVD8" s="6"/>
      <c r="JVE8" s="6"/>
      <c r="JVF8" s="6"/>
      <c r="JVG8" s="6"/>
      <c r="JVH8" s="6"/>
      <c r="JVI8" s="6"/>
      <c r="JVJ8" s="6"/>
      <c r="JVK8" s="6"/>
      <c r="JVL8" s="6"/>
      <c r="JVM8" s="6"/>
      <c r="JVN8" s="6"/>
      <c r="JVO8" s="6"/>
      <c r="JVP8" s="6"/>
      <c r="JVQ8" s="6"/>
      <c r="JVR8" s="6"/>
      <c r="JVS8" s="6"/>
      <c r="JVT8" s="6"/>
      <c r="JVU8" s="6"/>
      <c r="JVV8" s="6"/>
      <c r="JVW8" s="6"/>
      <c r="JVX8" s="6"/>
      <c r="JVY8" s="6"/>
      <c r="JVZ8" s="6"/>
      <c r="JWA8" s="6"/>
      <c r="JWB8" s="6"/>
      <c r="JWC8" s="6"/>
      <c r="JWD8" s="6"/>
      <c r="JWE8" s="6"/>
      <c r="JWF8" s="6"/>
      <c r="JWG8" s="6"/>
      <c r="JWH8" s="6"/>
      <c r="JWI8" s="6"/>
      <c r="JWJ8" s="6"/>
      <c r="JWK8" s="6"/>
      <c r="JWL8" s="6"/>
      <c r="JWM8" s="6"/>
      <c r="JWN8" s="6"/>
      <c r="JWO8" s="6"/>
      <c r="JWP8" s="6"/>
      <c r="JWQ8" s="6"/>
      <c r="JWR8" s="6"/>
      <c r="JWS8" s="6"/>
      <c r="JWT8" s="6"/>
      <c r="JWU8" s="6"/>
      <c r="JWV8" s="6"/>
      <c r="JWW8" s="6"/>
      <c r="JWX8" s="6"/>
      <c r="JWY8" s="6"/>
      <c r="JWZ8" s="6"/>
      <c r="JXA8" s="6"/>
      <c r="JXB8" s="6"/>
      <c r="JXC8" s="6"/>
      <c r="JXD8" s="6"/>
      <c r="JXE8" s="6"/>
      <c r="JXF8" s="6"/>
      <c r="JXG8" s="6"/>
      <c r="JXH8" s="6"/>
      <c r="JXI8" s="6"/>
      <c r="JXJ8" s="6"/>
      <c r="JXK8" s="6"/>
      <c r="JXL8" s="6"/>
      <c r="JXM8" s="6"/>
      <c r="JXN8" s="6"/>
      <c r="JXO8" s="6"/>
      <c r="JXP8" s="6"/>
      <c r="JXQ8" s="6"/>
      <c r="JXR8" s="6"/>
      <c r="JXS8" s="6"/>
      <c r="JXT8" s="6"/>
      <c r="JXU8" s="6"/>
      <c r="JXV8" s="6"/>
      <c r="JXW8" s="6"/>
      <c r="JXX8" s="6"/>
      <c r="JXY8" s="6"/>
      <c r="JXZ8" s="6"/>
      <c r="JYA8" s="6"/>
      <c r="JYB8" s="6"/>
      <c r="JYC8" s="6"/>
      <c r="JYD8" s="6"/>
      <c r="JYE8" s="6"/>
      <c r="JYF8" s="6"/>
      <c r="JYG8" s="6"/>
      <c r="JYH8" s="6"/>
      <c r="JYI8" s="6"/>
      <c r="JYJ8" s="6"/>
      <c r="JYK8" s="6"/>
      <c r="JYL8" s="6"/>
      <c r="JYM8" s="6"/>
      <c r="JYN8" s="6"/>
      <c r="JYO8" s="6"/>
      <c r="JYP8" s="6"/>
      <c r="JYQ8" s="6"/>
      <c r="JYR8" s="6"/>
      <c r="JYS8" s="6"/>
      <c r="JYT8" s="6"/>
      <c r="JYU8" s="6"/>
      <c r="JYV8" s="6"/>
      <c r="JYW8" s="6"/>
      <c r="JYX8" s="6"/>
      <c r="JYY8" s="6"/>
      <c r="JYZ8" s="6"/>
      <c r="JZA8" s="6"/>
      <c r="JZB8" s="6"/>
      <c r="JZC8" s="6"/>
      <c r="JZD8" s="6"/>
      <c r="JZE8" s="6"/>
      <c r="JZF8" s="6"/>
      <c r="JZG8" s="6"/>
      <c r="JZH8" s="6"/>
      <c r="JZI8" s="6"/>
      <c r="JZJ8" s="6"/>
      <c r="JZK8" s="6"/>
      <c r="JZL8" s="6"/>
      <c r="JZM8" s="6"/>
      <c r="JZN8" s="6"/>
      <c r="JZO8" s="6"/>
      <c r="JZP8" s="6"/>
      <c r="JZQ8" s="6"/>
      <c r="JZR8" s="6"/>
      <c r="JZS8" s="6"/>
      <c r="JZT8" s="6"/>
      <c r="JZU8" s="6"/>
      <c r="JZV8" s="6"/>
      <c r="JZW8" s="6"/>
      <c r="JZX8" s="6"/>
      <c r="JZY8" s="6"/>
      <c r="JZZ8" s="6"/>
      <c r="KAA8" s="6"/>
      <c r="KAB8" s="6"/>
      <c r="KAC8" s="6"/>
      <c r="KAD8" s="6"/>
      <c r="KAE8" s="6"/>
      <c r="KAF8" s="6"/>
      <c r="KAG8" s="6"/>
      <c r="KAH8" s="6"/>
      <c r="KAI8" s="6"/>
      <c r="KAJ8" s="6"/>
      <c r="KAK8" s="6"/>
      <c r="KAL8" s="6"/>
      <c r="KAM8" s="6"/>
      <c r="KAN8" s="6"/>
      <c r="KAO8" s="6"/>
      <c r="KAP8" s="6"/>
      <c r="KAQ8" s="6"/>
      <c r="KAR8" s="6"/>
      <c r="KAS8" s="6"/>
      <c r="KAT8" s="6"/>
      <c r="KAU8" s="6"/>
      <c r="KAV8" s="6"/>
      <c r="KAW8" s="6"/>
      <c r="KAX8" s="6"/>
      <c r="KAY8" s="6"/>
      <c r="KAZ8" s="6"/>
      <c r="KBA8" s="6"/>
      <c r="KBB8" s="6"/>
      <c r="KBC8" s="6"/>
      <c r="KBD8" s="6"/>
      <c r="KBE8" s="6"/>
      <c r="KBF8" s="6"/>
      <c r="KBG8" s="6"/>
      <c r="KBH8" s="6"/>
      <c r="KBI8" s="6"/>
      <c r="KBJ8" s="6"/>
      <c r="KBK8" s="6"/>
      <c r="KBL8" s="6"/>
      <c r="KBM8" s="6"/>
      <c r="KBN8" s="6"/>
      <c r="KBO8" s="6"/>
      <c r="KBP8" s="6"/>
      <c r="KBQ8" s="6"/>
      <c r="KBR8" s="6"/>
      <c r="KBS8" s="6"/>
      <c r="KBT8" s="6"/>
      <c r="KBU8" s="6"/>
      <c r="KBV8" s="6"/>
      <c r="KBW8" s="6"/>
      <c r="KBX8" s="6"/>
      <c r="KBY8" s="6"/>
      <c r="KBZ8" s="6"/>
      <c r="KCA8" s="6"/>
      <c r="KCB8" s="6"/>
      <c r="KCC8" s="6"/>
      <c r="KCD8" s="6"/>
      <c r="KCE8" s="6"/>
      <c r="KCF8" s="6"/>
      <c r="KCG8" s="6"/>
      <c r="KCH8" s="6"/>
      <c r="KCI8" s="6"/>
      <c r="KCJ8" s="6"/>
      <c r="KCK8" s="6"/>
      <c r="KCL8" s="6"/>
      <c r="KCM8" s="6"/>
      <c r="KCN8" s="6"/>
      <c r="KCO8" s="6"/>
      <c r="KCP8" s="6"/>
      <c r="KCQ8" s="6"/>
      <c r="KCR8" s="6"/>
      <c r="KCS8" s="6"/>
      <c r="KCT8" s="6"/>
      <c r="KCU8" s="6"/>
      <c r="KCV8" s="6"/>
      <c r="KCW8" s="6"/>
      <c r="KCX8" s="6"/>
      <c r="KCY8" s="6"/>
      <c r="KCZ8" s="6"/>
      <c r="KDA8" s="6"/>
      <c r="KDB8" s="6"/>
      <c r="KDC8" s="6"/>
      <c r="KDD8" s="6"/>
      <c r="KDE8" s="6"/>
      <c r="KDF8" s="6"/>
      <c r="KDG8" s="6"/>
      <c r="KDH8" s="6"/>
      <c r="KDI8" s="6"/>
      <c r="KDJ8" s="6"/>
      <c r="KDK8" s="6"/>
      <c r="KDL8" s="6"/>
      <c r="KDM8" s="6"/>
      <c r="KDN8" s="6"/>
      <c r="KDO8" s="6"/>
      <c r="KDP8" s="6"/>
      <c r="KDQ8" s="6"/>
      <c r="KDR8" s="6"/>
      <c r="KDS8" s="6"/>
      <c r="KDT8" s="6"/>
      <c r="KDU8" s="6"/>
      <c r="KDV8" s="6"/>
      <c r="KDW8" s="6"/>
      <c r="KDX8" s="6"/>
      <c r="KDY8" s="6"/>
      <c r="KDZ8" s="6"/>
      <c r="KEA8" s="6"/>
      <c r="KEB8" s="6"/>
      <c r="KEC8" s="6"/>
      <c r="KED8" s="6"/>
      <c r="KEE8" s="6"/>
      <c r="KEF8" s="6"/>
      <c r="KEG8" s="6"/>
      <c r="KEH8" s="6"/>
      <c r="KEI8" s="6"/>
      <c r="KEJ8" s="6"/>
      <c r="KEK8" s="6"/>
      <c r="KEL8" s="6"/>
      <c r="KEM8" s="6"/>
      <c r="KEN8" s="6"/>
      <c r="KEO8" s="6"/>
      <c r="KEP8" s="6"/>
      <c r="KEQ8" s="6"/>
      <c r="KER8" s="6"/>
      <c r="KES8" s="6"/>
      <c r="KET8" s="6"/>
      <c r="KEU8" s="6"/>
      <c r="KEV8" s="6"/>
      <c r="KEW8" s="6"/>
      <c r="KEX8" s="6"/>
      <c r="KEY8" s="6"/>
      <c r="KEZ8" s="6"/>
      <c r="KFA8" s="6"/>
      <c r="KFB8" s="6"/>
      <c r="KFC8" s="6"/>
      <c r="KFD8" s="6"/>
      <c r="KFE8" s="6"/>
      <c r="KFF8" s="6"/>
      <c r="KFG8" s="6"/>
      <c r="KFH8" s="6"/>
      <c r="KFI8" s="6"/>
      <c r="KFJ8" s="6"/>
      <c r="KFK8" s="6"/>
      <c r="KFL8" s="6"/>
      <c r="KFM8" s="6"/>
      <c r="KFN8" s="6"/>
      <c r="KFO8" s="6"/>
      <c r="KFP8" s="6"/>
      <c r="KFQ8" s="6"/>
      <c r="KFR8" s="6"/>
      <c r="KFS8" s="6"/>
      <c r="KFT8" s="6"/>
      <c r="KFU8" s="6"/>
      <c r="KFV8" s="6"/>
      <c r="KFW8" s="6"/>
      <c r="KFX8" s="6"/>
      <c r="KFY8" s="6"/>
      <c r="KFZ8" s="6"/>
      <c r="KGA8" s="6"/>
      <c r="KGB8" s="6"/>
      <c r="KGC8" s="6"/>
      <c r="KGD8" s="6"/>
      <c r="KGE8" s="6"/>
      <c r="KGF8" s="6"/>
      <c r="KGG8" s="6"/>
      <c r="KGH8" s="6"/>
      <c r="KGI8" s="6"/>
      <c r="KGJ8" s="6"/>
      <c r="KGK8" s="6"/>
      <c r="KGL8" s="6"/>
      <c r="KGM8" s="6"/>
      <c r="KGN8" s="6"/>
      <c r="KGO8" s="6"/>
      <c r="KGP8" s="6"/>
      <c r="KGQ8" s="6"/>
      <c r="KGR8" s="6"/>
      <c r="KGS8" s="6"/>
      <c r="KGT8" s="6"/>
      <c r="KGU8" s="6"/>
      <c r="KGV8" s="6"/>
      <c r="KGW8" s="6"/>
      <c r="KGX8" s="6"/>
      <c r="KGY8" s="6"/>
      <c r="KGZ8" s="6"/>
      <c r="KHA8" s="6"/>
      <c r="KHB8" s="6"/>
      <c r="KHC8" s="6"/>
      <c r="KHD8" s="6"/>
      <c r="KHE8" s="6"/>
      <c r="KHF8" s="6"/>
      <c r="KHG8" s="6"/>
      <c r="KHH8" s="6"/>
      <c r="KHI8" s="6"/>
      <c r="KHJ8" s="6"/>
      <c r="KHK8" s="6"/>
      <c r="KHL8" s="6"/>
      <c r="KHM8" s="6"/>
      <c r="KHN8" s="6"/>
      <c r="KHO8" s="6"/>
      <c r="KHP8" s="6"/>
      <c r="KHQ8" s="6"/>
      <c r="KHR8" s="6"/>
      <c r="KHS8" s="6"/>
      <c r="KHT8" s="6"/>
      <c r="KHU8" s="6"/>
      <c r="KHV8" s="6"/>
      <c r="KHW8" s="6"/>
      <c r="KHX8" s="6"/>
      <c r="KHY8" s="6"/>
      <c r="KHZ8" s="6"/>
      <c r="KIA8" s="6"/>
      <c r="KIB8" s="6"/>
      <c r="KIC8" s="6"/>
      <c r="KID8" s="6"/>
      <c r="KIE8" s="6"/>
      <c r="KIF8" s="6"/>
      <c r="KIG8" s="6"/>
      <c r="KIH8" s="6"/>
      <c r="KII8" s="6"/>
      <c r="KIJ8" s="6"/>
      <c r="KIK8" s="6"/>
      <c r="KIL8" s="6"/>
      <c r="KIM8" s="6"/>
      <c r="KIN8" s="6"/>
      <c r="KIO8" s="6"/>
      <c r="KIP8" s="6"/>
      <c r="KIQ8" s="6"/>
      <c r="KIR8" s="6"/>
      <c r="KIS8" s="6"/>
      <c r="KIT8" s="6"/>
      <c r="KIU8" s="6"/>
      <c r="KIV8" s="6"/>
      <c r="KIW8" s="6"/>
      <c r="KIX8" s="6"/>
      <c r="KIY8" s="6"/>
      <c r="KIZ8" s="6"/>
      <c r="KJA8" s="6"/>
      <c r="KJB8" s="6"/>
      <c r="KJC8" s="6"/>
      <c r="KJD8" s="6"/>
      <c r="KJE8" s="6"/>
      <c r="KJF8" s="6"/>
      <c r="KJG8" s="6"/>
      <c r="KJH8" s="6"/>
      <c r="KJI8" s="6"/>
      <c r="KJJ8" s="6"/>
      <c r="KJK8" s="6"/>
      <c r="KJL8" s="6"/>
      <c r="KJM8" s="6"/>
      <c r="KJN8" s="6"/>
      <c r="KJO8" s="6"/>
      <c r="KJP8" s="6"/>
      <c r="KJQ8" s="6"/>
      <c r="KJR8" s="6"/>
      <c r="KJS8" s="6"/>
      <c r="KJT8" s="6"/>
      <c r="KJU8" s="6"/>
      <c r="KJV8" s="6"/>
      <c r="KJW8" s="6"/>
      <c r="KJX8" s="6"/>
      <c r="KJY8" s="6"/>
      <c r="KJZ8" s="6"/>
      <c r="KKA8" s="6"/>
      <c r="KKB8" s="6"/>
      <c r="KKC8" s="6"/>
      <c r="KKD8" s="6"/>
      <c r="KKE8" s="6"/>
      <c r="KKF8" s="6"/>
      <c r="KKG8" s="6"/>
      <c r="KKH8" s="6"/>
      <c r="KKI8" s="6"/>
      <c r="KKJ8" s="6"/>
      <c r="KKK8" s="6"/>
      <c r="KKL8" s="6"/>
      <c r="KKM8" s="6"/>
      <c r="KKN8" s="6"/>
      <c r="KKO8" s="6"/>
      <c r="KKP8" s="6"/>
      <c r="KKQ8" s="6"/>
      <c r="KKR8" s="6"/>
      <c r="KKS8" s="6"/>
      <c r="KKT8" s="6"/>
      <c r="KKU8" s="6"/>
      <c r="KKV8" s="6"/>
      <c r="KKW8" s="6"/>
      <c r="KKX8" s="6"/>
      <c r="KKY8" s="6"/>
      <c r="KKZ8" s="6"/>
      <c r="KLA8" s="6"/>
      <c r="KLB8" s="6"/>
      <c r="KLC8" s="6"/>
      <c r="KLD8" s="6"/>
      <c r="KLE8" s="6"/>
      <c r="KLF8" s="6"/>
      <c r="KLG8" s="6"/>
      <c r="KLH8" s="6"/>
      <c r="KLI8" s="6"/>
      <c r="KLJ8" s="6"/>
      <c r="KLK8" s="6"/>
      <c r="KLL8" s="6"/>
      <c r="KLM8" s="6"/>
      <c r="KLN8" s="6"/>
      <c r="KLO8" s="6"/>
      <c r="KLP8" s="6"/>
      <c r="KLQ8" s="6"/>
      <c r="KLR8" s="6"/>
      <c r="KLS8" s="6"/>
      <c r="KLT8" s="6"/>
      <c r="KLU8" s="6"/>
      <c r="KLV8" s="6"/>
      <c r="KLW8" s="6"/>
      <c r="KLX8" s="6"/>
      <c r="KLY8" s="6"/>
      <c r="KLZ8" s="6"/>
      <c r="KMA8" s="6"/>
      <c r="KMB8" s="6"/>
      <c r="KMC8" s="6"/>
      <c r="KMD8" s="6"/>
      <c r="KME8" s="6"/>
      <c r="KMF8" s="6"/>
      <c r="KMG8" s="6"/>
      <c r="KMH8" s="6"/>
      <c r="KMI8" s="6"/>
      <c r="KMJ8" s="6"/>
      <c r="KMK8" s="6"/>
      <c r="KML8" s="6"/>
      <c r="KMM8" s="6"/>
      <c r="KMN8" s="6"/>
      <c r="KMO8" s="6"/>
      <c r="KMP8" s="6"/>
      <c r="KMQ8" s="6"/>
      <c r="KMR8" s="6"/>
      <c r="KMS8" s="6"/>
      <c r="KMT8" s="6"/>
      <c r="KMU8" s="6"/>
      <c r="KMV8" s="6"/>
      <c r="KMW8" s="6"/>
      <c r="KMX8" s="6"/>
      <c r="KMY8" s="6"/>
      <c r="KMZ8" s="6"/>
      <c r="KNA8" s="6"/>
      <c r="KNB8" s="6"/>
      <c r="KNC8" s="6"/>
      <c r="KND8" s="6"/>
      <c r="KNE8" s="6"/>
      <c r="KNF8" s="6"/>
      <c r="KNG8" s="6"/>
      <c r="KNH8" s="6"/>
      <c r="KNI8" s="6"/>
      <c r="KNJ8" s="6"/>
      <c r="KNK8" s="6"/>
      <c r="KNL8" s="6"/>
      <c r="KNM8" s="6"/>
      <c r="KNN8" s="6"/>
      <c r="KNO8" s="6"/>
      <c r="KNP8" s="6"/>
      <c r="KNQ8" s="6"/>
      <c r="KNR8" s="6"/>
      <c r="KNS8" s="6"/>
      <c r="KNT8" s="6"/>
      <c r="KNU8" s="6"/>
      <c r="KNV8" s="6"/>
      <c r="KNW8" s="6"/>
      <c r="KNX8" s="6"/>
      <c r="KNY8" s="6"/>
      <c r="KNZ8" s="6"/>
      <c r="KOA8" s="6"/>
      <c r="KOB8" s="6"/>
      <c r="KOC8" s="6"/>
      <c r="KOD8" s="6"/>
      <c r="KOE8" s="6"/>
      <c r="KOF8" s="6"/>
      <c r="KOG8" s="6"/>
      <c r="KOH8" s="6"/>
      <c r="KOI8" s="6"/>
      <c r="KOJ8" s="6"/>
      <c r="KOK8" s="6"/>
      <c r="KOL8" s="6"/>
      <c r="KOM8" s="6"/>
      <c r="KON8" s="6"/>
      <c r="KOO8" s="6"/>
      <c r="KOP8" s="6"/>
      <c r="KOQ8" s="6"/>
      <c r="KOR8" s="6"/>
      <c r="KOS8" s="6"/>
      <c r="KOT8" s="6"/>
      <c r="KOU8" s="6"/>
      <c r="KOV8" s="6"/>
      <c r="KOW8" s="6"/>
      <c r="KOX8" s="6"/>
      <c r="KOY8" s="6"/>
      <c r="KOZ8" s="6"/>
      <c r="KPA8" s="6"/>
      <c r="KPB8" s="6"/>
      <c r="KPC8" s="6"/>
      <c r="KPD8" s="6"/>
      <c r="KPE8" s="6"/>
      <c r="KPF8" s="6"/>
      <c r="KPG8" s="6"/>
      <c r="KPH8" s="6"/>
      <c r="KPI8" s="6"/>
      <c r="KPJ8" s="6"/>
      <c r="KPK8" s="6"/>
      <c r="KPL8" s="6"/>
      <c r="KPM8" s="6"/>
      <c r="KPN8" s="6"/>
      <c r="KPO8" s="6"/>
      <c r="KPP8" s="6"/>
      <c r="KPQ8" s="6"/>
      <c r="KPR8" s="6"/>
      <c r="KPS8" s="6"/>
      <c r="KPT8" s="6"/>
      <c r="KPU8" s="6"/>
      <c r="KPV8" s="6"/>
      <c r="KPW8" s="6"/>
      <c r="KPX8" s="6"/>
      <c r="KPY8" s="6"/>
      <c r="KPZ8" s="6"/>
      <c r="KQA8" s="6"/>
      <c r="KQB8" s="6"/>
      <c r="KQC8" s="6"/>
      <c r="KQD8" s="6"/>
      <c r="KQE8" s="6"/>
      <c r="KQF8" s="6"/>
      <c r="KQG8" s="6"/>
      <c r="KQH8" s="6"/>
      <c r="KQI8" s="6"/>
      <c r="KQJ8" s="6"/>
      <c r="KQK8" s="6"/>
      <c r="KQL8" s="6"/>
      <c r="KQM8" s="6"/>
      <c r="KQN8" s="6"/>
      <c r="KQO8" s="6"/>
      <c r="KQP8" s="6"/>
      <c r="KQQ8" s="6"/>
      <c r="KQR8" s="6"/>
      <c r="KQS8" s="6"/>
      <c r="KQT8" s="6"/>
      <c r="KQU8" s="6"/>
      <c r="KQV8" s="6"/>
      <c r="KQW8" s="6"/>
      <c r="KQX8" s="6"/>
      <c r="KQY8" s="6"/>
      <c r="KQZ8" s="6"/>
      <c r="KRA8" s="6"/>
      <c r="KRB8" s="6"/>
      <c r="KRC8" s="6"/>
      <c r="KRD8" s="6"/>
      <c r="KRE8" s="6"/>
      <c r="KRF8" s="6"/>
      <c r="KRG8" s="6"/>
      <c r="KRH8" s="6"/>
      <c r="KRI8" s="6"/>
      <c r="KRJ8" s="6"/>
      <c r="KRK8" s="6"/>
      <c r="KRL8" s="6"/>
      <c r="KRM8" s="6"/>
      <c r="KRN8" s="6"/>
      <c r="KRO8" s="6"/>
      <c r="KRP8" s="6"/>
      <c r="KRQ8" s="6"/>
      <c r="KRR8" s="6"/>
      <c r="KRS8" s="6"/>
      <c r="KRT8" s="6"/>
      <c r="KRU8" s="6"/>
      <c r="KRV8" s="6"/>
      <c r="KRW8" s="6"/>
      <c r="KRX8" s="6"/>
      <c r="KRY8" s="6"/>
      <c r="KRZ8" s="6"/>
      <c r="KSA8" s="6"/>
      <c r="KSB8" s="6"/>
      <c r="KSC8" s="6"/>
      <c r="KSD8" s="6"/>
      <c r="KSE8" s="6"/>
      <c r="KSF8" s="6"/>
      <c r="KSG8" s="6"/>
      <c r="KSH8" s="6"/>
      <c r="KSI8" s="6"/>
      <c r="KSJ8" s="6"/>
      <c r="KSK8" s="6"/>
      <c r="KSL8" s="6"/>
      <c r="KSM8" s="6"/>
      <c r="KSN8" s="6"/>
      <c r="KSO8" s="6"/>
      <c r="KSP8" s="6"/>
      <c r="KSQ8" s="6"/>
      <c r="KSR8" s="6"/>
      <c r="KSS8" s="6"/>
      <c r="KST8" s="6"/>
      <c r="KSU8" s="6"/>
      <c r="KSV8" s="6"/>
      <c r="KSW8" s="6"/>
      <c r="KSX8" s="6"/>
      <c r="KSY8" s="6"/>
      <c r="KSZ8" s="6"/>
      <c r="KTA8" s="6"/>
      <c r="KTB8" s="6"/>
      <c r="KTC8" s="6"/>
      <c r="KTD8" s="6"/>
      <c r="KTE8" s="6"/>
      <c r="KTF8" s="6"/>
      <c r="KTG8" s="6"/>
      <c r="KTH8" s="6"/>
      <c r="KTI8" s="6"/>
      <c r="KTJ8" s="6"/>
      <c r="KTK8" s="6"/>
      <c r="KTL8" s="6"/>
      <c r="KTM8" s="6"/>
      <c r="KTN8" s="6"/>
      <c r="KTO8" s="6"/>
      <c r="KTP8" s="6"/>
      <c r="KTQ8" s="6"/>
      <c r="KTR8" s="6"/>
      <c r="KTS8" s="6"/>
      <c r="KTT8" s="6"/>
      <c r="KTU8" s="6"/>
      <c r="KTV8" s="6"/>
      <c r="KTW8" s="6"/>
      <c r="KTX8" s="6"/>
      <c r="KTY8" s="6"/>
      <c r="KTZ8" s="6"/>
      <c r="KUA8" s="6"/>
      <c r="KUB8" s="6"/>
      <c r="KUC8" s="6"/>
      <c r="KUD8" s="6"/>
      <c r="KUE8" s="6"/>
      <c r="KUF8" s="6"/>
      <c r="KUG8" s="6"/>
      <c r="KUH8" s="6"/>
      <c r="KUI8" s="6"/>
      <c r="KUJ8" s="6"/>
      <c r="KUK8" s="6"/>
      <c r="KUL8" s="6"/>
      <c r="KUM8" s="6"/>
      <c r="KUN8" s="6"/>
      <c r="KUO8" s="6"/>
      <c r="KUP8" s="6"/>
      <c r="KUQ8" s="6"/>
      <c r="KUR8" s="6"/>
      <c r="KUS8" s="6"/>
      <c r="KUT8" s="6"/>
      <c r="KUU8" s="6"/>
      <c r="KUV8" s="6"/>
      <c r="KUW8" s="6"/>
      <c r="KUX8" s="6"/>
      <c r="KUY8" s="6"/>
      <c r="KUZ8" s="6"/>
      <c r="KVA8" s="6"/>
      <c r="KVB8" s="6"/>
      <c r="KVC8" s="6"/>
      <c r="KVD8" s="6"/>
      <c r="KVE8" s="6"/>
      <c r="KVF8" s="6"/>
      <c r="KVG8" s="6"/>
      <c r="KVH8" s="6"/>
      <c r="KVI8" s="6"/>
      <c r="KVJ8" s="6"/>
      <c r="KVK8" s="6"/>
      <c r="KVL8" s="6"/>
      <c r="KVM8" s="6"/>
      <c r="KVN8" s="6"/>
      <c r="KVO8" s="6"/>
      <c r="KVP8" s="6"/>
      <c r="KVQ8" s="6"/>
      <c r="KVR8" s="6"/>
      <c r="KVS8" s="6"/>
      <c r="KVT8" s="6"/>
      <c r="KVU8" s="6"/>
      <c r="KVV8" s="6"/>
      <c r="KVW8" s="6"/>
      <c r="KVX8" s="6"/>
      <c r="KVY8" s="6"/>
      <c r="KVZ8" s="6"/>
      <c r="KWA8" s="6"/>
      <c r="KWB8" s="6"/>
      <c r="KWC8" s="6"/>
      <c r="KWD8" s="6"/>
      <c r="KWE8" s="6"/>
      <c r="KWF8" s="6"/>
      <c r="KWG8" s="6"/>
      <c r="KWH8" s="6"/>
      <c r="KWI8" s="6"/>
      <c r="KWJ8" s="6"/>
      <c r="KWK8" s="6"/>
      <c r="KWL8" s="6"/>
      <c r="KWM8" s="6"/>
      <c r="KWN8" s="6"/>
      <c r="KWO8" s="6"/>
      <c r="KWP8" s="6"/>
      <c r="KWQ8" s="6"/>
      <c r="KWR8" s="6"/>
      <c r="KWS8" s="6"/>
      <c r="KWT8" s="6"/>
      <c r="KWU8" s="6"/>
      <c r="KWV8" s="6"/>
      <c r="KWW8" s="6"/>
      <c r="KWX8" s="6"/>
      <c r="KWY8" s="6"/>
      <c r="KWZ8" s="6"/>
      <c r="KXA8" s="6"/>
      <c r="KXB8" s="6"/>
      <c r="KXC8" s="6"/>
      <c r="KXD8" s="6"/>
      <c r="KXE8" s="6"/>
      <c r="KXF8" s="6"/>
      <c r="KXG8" s="6"/>
      <c r="KXH8" s="6"/>
      <c r="KXI8" s="6"/>
      <c r="KXJ8" s="6"/>
      <c r="KXK8" s="6"/>
      <c r="KXL8" s="6"/>
      <c r="KXM8" s="6"/>
      <c r="KXN8" s="6"/>
      <c r="KXO8" s="6"/>
      <c r="KXP8" s="6"/>
      <c r="KXQ8" s="6"/>
      <c r="KXR8" s="6"/>
      <c r="KXS8" s="6"/>
      <c r="KXT8" s="6"/>
      <c r="KXU8" s="6"/>
      <c r="KXV8" s="6"/>
      <c r="KXW8" s="6"/>
      <c r="KXX8" s="6"/>
      <c r="KXY8" s="6"/>
      <c r="KXZ8" s="6"/>
      <c r="KYA8" s="6"/>
      <c r="KYB8" s="6"/>
      <c r="KYC8" s="6"/>
      <c r="KYD8" s="6"/>
      <c r="KYE8" s="6"/>
      <c r="KYF8" s="6"/>
      <c r="KYG8" s="6"/>
      <c r="KYH8" s="6"/>
      <c r="KYI8" s="6"/>
      <c r="KYJ8" s="6"/>
      <c r="KYK8" s="6"/>
      <c r="KYL8" s="6"/>
      <c r="KYM8" s="6"/>
      <c r="KYN8" s="6"/>
      <c r="KYO8" s="6"/>
      <c r="KYP8" s="6"/>
      <c r="KYQ8" s="6"/>
      <c r="KYR8" s="6"/>
      <c r="KYS8" s="6"/>
      <c r="KYT8" s="6"/>
      <c r="KYU8" s="6"/>
      <c r="KYV8" s="6"/>
      <c r="KYW8" s="6"/>
      <c r="KYX8" s="6"/>
      <c r="KYY8" s="6"/>
      <c r="KYZ8" s="6"/>
      <c r="KZA8" s="6"/>
      <c r="KZB8" s="6"/>
      <c r="KZC8" s="6"/>
      <c r="KZD8" s="6"/>
      <c r="KZE8" s="6"/>
      <c r="KZF8" s="6"/>
      <c r="KZG8" s="6"/>
      <c r="KZH8" s="6"/>
      <c r="KZI8" s="6"/>
      <c r="KZJ8" s="6"/>
      <c r="KZK8" s="6"/>
      <c r="KZL8" s="6"/>
      <c r="KZM8" s="6"/>
      <c r="KZN8" s="6"/>
      <c r="KZO8" s="6"/>
      <c r="KZP8" s="6"/>
      <c r="KZQ8" s="6"/>
      <c r="KZR8" s="6"/>
      <c r="KZS8" s="6"/>
      <c r="KZT8" s="6"/>
      <c r="KZU8" s="6"/>
      <c r="KZV8" s="6"/>
      <c r="KZW8" s="6"/>
      <c r="KZX8" s="6"/>
      <c r="KZY8" s="6"/>
      <c r="KZZ8" s="6"/>
      <c r="LAA8" s="6"/>
      <c r="LAB8" s="6"/>
      <c r="LAC8" s="6"/>
      <c r="LAD8" s="6"/>
      <c r="LAE8" s="6"/>
      <c r="LAF8" s="6"/>
      <c r="LAG8" s="6"/>
      <c r="LAH8" s="6"/>
      <c r="LAI8" s="6"/>
      <c r="LAJ8" s="6"/>
      <c r="LAK8" s="6"/>
      <c r="LAL8" s="6"/>
      <c r="LAM8" s="6"/>
      <c r="LAN8" s="6"/>
      <c r="LAO8" s="6"/>
      <c r="LAP8" s="6"/>
      <c r="LAQ8" s="6"/>
      <c r="LAR8" s="6"/>
      <c r="LAS8" s="6"/>
      <c r="LAT8" s="6"/>
      <c r="LAU8" s="6"/>
      <c r="LAV8" s="6"/>
      <c r="LAW8" s="6"/>
      <c r="LAX8" s="6"/>
      <c r="LAY8" s="6"/>
      <c r="LAZ8" s="6"/>
      <c r="LBA8" s="6"/>
      <c r="LBB8" s="6"/>
      <c r="LBC8" s="6"/>
      <c r="LBD8" s="6"/>
      <c r="LBE8" s="6"/>
      <c r="LBF8" s="6"/>
      <c r="LBG8" s="6"/>
      <c r="LBH8" s="6"/>
      <c r="LBI8" s="6"/>
      <c r="LBJ8" s="6"/>
      <c r="LBK8" s="6"/>
      <c r="LBL8" s="6"/>
      <c r="LBM8" s="6"/>
      <c r="LBN8" s="6"/>
      <c r="LBO8" s="6"/>
      <c r="LBP8" s="6"/>
      <c r="LBQ8" s="6"/>
      <c r="LBR8" s="6"/>
      <c r="LBS8" s="6"/>
      <c r="LBT8" s="6"/>
      <c r="LBU8" s="6"/>
      <c r="LBV8" s="6"/>
      <c r="LBW8" s="6"/>
      <c r="LBX8" s="6"/>
      <c r="LBY8" s="6"/>
      <c r="LBZ8" s="6"/>
      <c r="LCA8" s="6"/>
      <c r="LCB8" s="6"/>
      <c r="LCC8" s="6"/>
      <c r="LCD8" s="6"/>
      <c r="LCE8" s="6"/>
      <c r="LCF8" s="6"/>
      <c r="LCG8" s="6"/>
      <c r="LCH8" s="6"/>
      <c r="LCI8" s="6"/>
      <c r="LCJ8" s="6"/>
      <c r="LCK8" s="6"/>
      <c r="LCL8" s="6"/>
      <c r="LCM8" s="6"/>
      <c r="LCN8" s="6"/>
      <c r="LCO8" s="6"/>
      <c r="LCP8" s="6"/>
      <c r="LCQ8" s="6"/>
      <c r="LCR8" s="6"/>
      <c r="LCS8" s="6"/>
      <c r="LCT8" s="6"/>
      <c r="LCU8" s="6"/>
      <c r="LCV8" s="6"/>
      <c r="LCW8" s="6"/>
      <c r="LCX8" s="6"/>
      <c r="LCY8" s="6"/>
      <c r="LCZ8" s="6"/>
      <c r="LDA8" s="6"/>
      <c r="LDB8" s="6"/>
      <c r="LDC8" s="6"/>
      <c r="LDD8" s="6"/>
      <c r="LDE8" s="6"/>
      <c r="LDF8" s="6"/>
      <c r="LDG8" s="6"/>
      <c r="LDH8" s="6"/>
      <c r="LDI8" s="6"/>
      <c r="LDJ8" s="6"/>
      <c r="LDK8" s="6"/>
      <c r="LDL8" s="6"/>
      <c r="LDM8" s="6"/>
      <c r="LDN8" s="6"/>
      <c r="LDO8" s="6"/>
      <c r="LDP8" s="6"/>
      <c r="LDQ8" s="6"/>
      <c r="LDR8" s="6"/>
      <c r="LDS8" s="6"/>
      <c r="LDT8" s="6"/>
      <c r="LDU8" s="6"/>
      <c r="LDV8" s="6"/>
      <c r="LDW8" s="6"/>
      <c r="LDX8" s="6"/>
      <c r="LDY8" s="6"/>
      <c r="LDZ8" s="6"/>
      <c r="LEA8" s="6"/>
      <c r="LEB8" s="6"/>
      <c r="LEC8" s="6"/>
      <c r="LED8" s="6"/>
      <c r="LEE8" s="6"/>
      <c r="LEF8" s="6"/>
      <c r="LEG8" s="6"/>
      <c r="LEH8" s="6"/>
      <c r="LEI8" s="6"/>
      <c r="LEJ8" s="6"/>
      <c r="LEK8" s="6"/>
      <c r="LEL8" s="6"/>
      <c r="LEM8" s="6"/>
      <c r="LEN8" s="6"/>
      <c r="LEO8" s="6"/>
      <c r="LEP8" s="6"/>
      <c r="LEQ8" s="6"/>
      <c r="LER8" s="6"/>
      <c r="LES8" s="6"/>
      <c r="LET8" s="6"/>
      <c r="LEU8" s="6"/>
      <c r="LEV8" s="6"/>
      <c r="LEW8" s="6"/>
      <c r="LEX8" s="6"/>
      <c r="LEY8" s="6"/>
      <c r="LEZ8" s="6"/>
      <c r="LFA8" s="6"/>
      <c r="LFB8" s="6"/>
      <c r="LFC8" s="6"/>
      <c r="LFD8" s="6"/>
      <c r="LFE8" s="6"/>
      <c r="LFF8" s="6"/>
      <c r="LFG8" s="6"/>
      <c r="LFH8" s="6"/>
      <c r="LFI8" s="6"/>
      <c r="LFJ8" s="6"/>
      <c r="LFK8" s="6"/>
      <c r="LFL8" s="6"/>
      <c r="LFM8" s="6"/>
      <c r="LFN8" s="6"/>
      <c r="LFO8" s="6"/>
      <c r="LFP8" s="6"/>
      <c r="LFQ8" s="6"/>
      <c r="LFR8" s="6"/>
      <c r="LFS8" s="6"/>
      <c r="LFT8" s="6"/>
      <c r="LFU8" s="6"/>
      <c r="LFV8" s="6"/>
      <c r="LFW8" s="6"/>
      <c r="LFX8" s="6"/>
      <c r="LFY8" s="6"/>
      <c r="LFZ8" s="6"/>
      <c r="LGA8" s="6"/>
      <c r="LGB8" s="6"/>
      <c r="LGC8" s="6"/>
      <c r="LGD8" s="6"/>
      <c r="LGE8" s="6"/>
      <c r="LGF8" s="6"/>
      <c r="LGG8" s="6"/>
      <c r="LGH8" s="6"/>
      <c r="LGI8" s="6"/>
      <c r="LGJ8" s="6"/>
      <c r="LGK8" s="6"/>
      <c r="LGL8" s="6"/>
      <c r="LGM8" s="6"/>
      <c r="LGN8" s="6"/>
      <c r="LGO8" s="6"/>
      <c r="LGP8" s="6"/>
      <c r="LGQ8" s="6"/>
      <c r="LGR8" s="6"/>
      <c r="LGS8" s="6"/>
      <c r="LGT8" s="6"/>
      <c r="LGU8" s="6"/>
      <c r="LGV8" s="6"/>
      <c r="LGW8" s="6"/>
      <c r="LGX8" s="6"/>
      <c r="LGY8" s="6"/>
      <c r="LGZ8" s="6"/>
      <c r="LHA8" s="6"/>
      <c r="LHB8" s="6"/>
      <c r="LHC8" s="6"/>
      <c r="LHD8" s="6"/>
      <c r="LHE8" s="6"/>
      <c r="LHF8" s="6"/>
      <c r="LHG8" s="6"/>
      <c r="LHH8" s="6"/>
      <c r="LHI8" s="6"/>
      <c r="LHJ8" s="6"/>
      <c r="LHK8" s="6"/>
      <c r="LHL8" s="6"/>
      <c r="LHM8" s="6"/>
      <c r="LHN8" s="6"/>
      <c r="LHO8" s="6"/>
      <c r="LHP8" s="6"/>
      <c r="LHQ8" s="6"/>
      <c r="LHR8" s="6"/>
      <c r="LHS8" s="6"/>
      <c r="LHT8" s="6"/>
      <c r="LHU8" s="6"/>
      <c r="LHV8" s="6"/>
      <c r="LHW8" s="6"/>
      <c r="LHX8" s="6"/>
      <c r="LHY8" s="6"/>
      <c r="LHZ8" s="6"/>
      <c r="LIA8" s="6"/>
      <c r="LIB8" s="6"/>
      <c r="LIC8" s="6"/>
      <c r="LID8" s="6"/>
      <c r="LIE8" s="6"/>
      <c r="LIF8" s="6"/>
      <c r="LIG8" s="6"/>
      <c r="LIH8" s="6"/>
      <c r="LII8" s="6"/>
      <c r="LIJ8" s="6"/>
      <c r="LIK8" s="6"/>
      <c r="LIL8" s="6"/>
      <c r="LIM8" s="6"/>
      <c r="LIN8" s="6"/>
      <c r="LIO8" s="6"/>
      <c r="LIP8" s="6"/>
      <c r="LIQ8" s="6"/>
      <c r="LIR8" s="6"/>
      <c r="LIS8" s="6"/>
      <c r="LIT8" s="6"/>
      <c r="LIU8" s="6"/>
      <c r="LIV8" s="6"/>
      <c r="LIW8" s="6"/>
      <c r="LIX8" s="6"/>
      <c r="LIY8" s="6"/>
      <c r="LIZ8" s="6"/>
      <c r="LJA8" s="6"/>
      <c r="LJB8" s="6"/>
      <c r="LJC8" s="6"/>
      <c r="LJD8" s="6"/>
      <c r="LJE8" s="6"/>
      <c r="LJF8" s="6"/>
      <c r="LJG8" s="6"/>
      <c r="LJH8" s="6"/>
      <c r="LJI8" s="6"/>
      <c r="LJJ8" s="6"/>
      <c r="LJK8" s="6"/>
      <c r="LJL8" s="6"/>
      <c r="LJM8" s="6"/>
      <c r="LJN8" s="6"/>
      <c r="LJO8" s="6"/>
      <c r="LJP8" s="6"/>
      <c r="LJQ8" s="6"/>
      <c r="LJR8" s="6"/>
      <c r="LJS8" s="6"/>
      <c r="LJT8" s="6"/>
      <c r="LJU8" s="6"/>
      <c r="LJV8" s="6"/>
      <c r="LJW8" s="6"/>
      <c r="LJX8" s="6"/>
      <c r="LJY8" s="6"/>
      <c r="LJZ8" s="6"/>
      <c r="LKA8" s="6"/>
      <c r="LKB8" s="6"/>
      <c r="LKC8" s="6"/>
      <c r="LKD8" s="6"/>
      <c r="LKE8" s="6"/>
      <c r="LKF8" s="6"/>
      <c r="LKG8" s="6"/>
      <c r="LKH8" s="6"/>
      <c r="LKI8" s="6"/>
      <c r="LKJ8" s="6"/>
      <c r="LKK8" s="6"/>
      <c r="LKL8" s="6"/>
      <c r="LKM8" s="6"/>
      <c r="LKN8" s="6"/>
      <c r="LKO8" s="6"/>
      <c r="LKP8" s="6"/>
      <c r="LKQ8" s="6"/>
      <c r="LKR8" s="6"/>
      <c r="LKS8" s="6"/>
      <c r="LKT8" s="6"/>
      <c r="LKU8" s="6"/>
      <c r="LKV8" s="6"/>
      <c r="LKW8" s="6"/>
      <c r="LKX8" s="6"/>
      <c r="LKY8" s="6"/>
      <c r="LKZ8" s="6"/>
      <c r="LLA8" s="6"/>
      <c r="LLB8" s="6"/>
      <c r="LLC8" s="6"/>
      <c r="LLD8" s="6"/>
      <c r="LLE8" s="6"/>
      <c r="LLF8" s="6"/>
      <c r="LLG8" s="6"/>
      <c r="LLH8" s="6"/>
      <c r="LLI8" s="6"/>
      <c r="LLJ8" s="6"/>
      <c r="LLK8" s="6"/>
      <c r="LLL8" s="6"/>
      <c r="LLM8" s="6"/>
      <c r="LLN8" s="6"/>
      <c r="LLO8" s="6"/>
      <c r="LLP8" s="6"/>
      <c r="LLQ8" s="6"/>
      <c r="LLR8" s="6"/>
      <c r="LLS8" s="6"/>
      <c r="LLT8" s="6"/>
      <c r="LLU8" s="6"/>
      <c r="LLV8" s="6"/>
      <c r="LLW8" s="6"/>
      <c r="LLX8" s="6"/>
      <c r="LLY8" s="6"/>
      <c r="LLZ8" s="6"/>
      <c r="LMA8" s="6"/>
      <c r="LMB8" s="6"/>
      <c r="LMC8" s="6"/>
      <c r="LMD8" s="6"/>
      <c r="LME8" s="6"/>
      <c r="LMF8" s="6"/>
      <c r="LMG8" s="6"/>
      <c r="LMH8" s="6"/>
      <c r="LMI8" s="6"/>
      <c r="LMJ8" s="6"/>
      <c r="LMK8" s="6"/>
      <c r="LML8" s="6"/>
      <c r="LMM8" s="6"/>
      <c r="LMN8" s="6"/>
      <c r="LMO8" s="6"/>
      <c r="LMP8" s="6"/>
      <c r="LMQ8" s="6"/>
      <c r="LMR8" s="6"/>
      <c r="LMS8" s="6"/>
      <c r="LMT8" s="6"/>
      <c r="LMU8" s="6"/>
      <c r="LMV8" s="6"/>
      <c r="LMW8" s="6"/>
      <c r="LMX8" s="6"/>
      <c r="LMY8" s="6"/>
      <c r="LMZ8" s="6"/>
      <c r="LNA8" s="6"/>
      <c r="LNB8" s="6"/>
      <c r="LNC8" s="6"/>
      <c r="LND8" s="6"/>
      <c r="LNE8" s="6"/>
      <c r="LNF8" s="6"/>
      <c r="LNG8" s="6"/>
      <c r="LNH8" s="6"/>
      <c r="LNI8" s="6"/>
      <c r="LNJ8" s="6"/>
      <c r="LNK8" s="6"/>
      <c r="LNL8" s="6"/>
      <c r="LNM8" s="6"/>
      <c r="LNN8" s="6"/>
      <c r="LNO8" s="6"/>
      <c r="LNP8" s="6"/>
      <c r="LNQ8" s="6"/>
      <c r="LNR8" s="6"/>
      <c r="LNS8" s="6"/>
      <c r="LNT8" s="6"/>
      <c r="LNU8" s="6"/>
      <c r="LNV8" s="6"/>
      <c r="LNW8" s="6"/>
      <c r="LNX8" s="6"/>
      <c r="LNY8" s="6"/>
      <c r="LNZ8" s="6"/>
      <c r="LOA8" s="6"/>
      <c r="LOB8" s="6"/>
      <c r="LOC8" s="6"/>
      <c r="LOD8" s="6"/>
      <c r="LOE8" s="6"/>
      <c r="LOF8" s="6"/>
      <c r="LOG8" s="6"/>
      <c r="LOH8" s="6"/>
      <c r="LOI8" s="6"/>
      <c r="LOJ8" s="6"/>
      <c r="LOK8" s="6"/>
      <c r="LOL8" s="6"/>
      <c r="LOM8" s="6"/>
      <c r="LON8" s="6"/>
      <c r="LOO8" s="6"/>
      <c r="LOP8" s="6"/>
      <c r="LOQ8" s="6"/>
      <c r="LOR8" s="6"/>
      <c r="LOS8" s="6"/>
      <c r="LOT8" s="6"/>
      <c r="LOU8" s="6"/>
      <c r="LOV8" s="6"/>
      <c r="LOW8" s="6"/>
      <c r="LOX8" s="6"/>
      <c r="LOY8" s="6"/>
      <c r="LOZ8" s="6"/>
      <c r="LPA8" s="6"/>
      <c r="LPB8" s="6"/>
      <c r="LPC8" s="6"/>
      <c r="LPD8" s="6"/>
      <c r="LPE8" s="6"/>
      <c r="LPF8" s="6"/>
      <c r="LPG8" s="6"/>
      <c r="LPH8" s="6"/>
      <c r="LPI8" s="6"/>
      <c r="LPJ8" s="6"/>
      <c r="LPK8" s="6"/>
      <c r="LPL8" s="6"/>
      <c r="LPM8" s="6"/>
      <c r="LPN8" s="6"/>
      <c r="LPO8" s="6"/>
      <c r="LPP8" s="6"/>
      <c r="LPQ8" s="6"/>
      <c r="LPR8" s="6"/>
      <c r="LPS8" s="6"/>
      <c r="LPT8" s="6"/>
      <c r="LPU8" s="6"/>
      <c r="LPV8" s="6"/>
      <c r="LPW8" s="6"/>
      <c r="LPX8" s="6"/>
      <c r="LPY8" s="6"/>
      <c r="LPZ8" s="6"/>
      <c r="LQA8" s="6"/>
      <c r="LQB8" s="6"/>
      <c r="LQC8" s="6"/>
      <c r="LQD8" s="6"/>
      <c r="LQE8" s="6"/>
      <c r="LQF8" s="6"/>
      <c r="LQG8" s="6"/>
      <c r="LQH8" s="6"/>
      <c r="LQI8" s="6"/>
      <c r="LQJ8" s="6"/>
      <c r="LQK8" s="6"/>
      <c r="LQL8" s="6"/>
      <c r="LQM8" s="6"/>
      <c r="LQN8" s="6"/>
      <c r="LQO8" s="6"/>
      <c r="LQP8" s="6"/>
      <c r="LQQ8" s="6"/>
      <c r="LQR8" s="6"/>
      <c r="LQS8" s="6"/>
      <c r="LQT8" s="6"/>
      <c r="LQU8" s="6"/>
      <c r="LQV8" s="6"/>
      <c r="LQW8" s="6"/>
      <c r="LQX8" s="6"/>
      <c r="LQY8" s="6"/>
      <c r="LQZ8" s="6"/>
      <c r="LRA8" s="6"/>
      <c r="LRB8" s="6"/>
      <c r="LRC8" s="6"/>
      <c r="LRD8" s="6"/>
      <c r="LRE8" s="6"/>
      <c r="LRF8" s="6"/>
      <c r="LRG8" s="6"/>
      <c r="LRH8" s="6"/>
      <c r="LRI8" s="6"/>
      <c r="LRJ8" s="6"/>
      <c r="LRK8" s="6"/>
      <c r="LRL8" s="6"/>
      <c r="LRM8" s="6"/>
      <c r="LRN8" s="6"/>
      <c r="LRO8" s="6"/>
      <c r="LRP8" s="6"/>
      <c r="LRQ8" s="6"/>
      <c r="LRR8" s="6"/>
      <c r="LRS8" s="6"/>
      <c r="LRT8" s="6"/>
      <c r="LRU8" s="6"/>
      <c r="LRV8" s="6"/>
      <c r="LRW8" s="6"/>
      <c r="LRX8" s="6"/>
      <c r="LRY8" s="6"/>
      <c r="LRZ8" s="6"/>
      <c r="LSA8" s="6"/>
      <c r="LSB8" s="6"/>
      <c r="LSC8" s="6"/>
      <c r="LSD8" s="6"/>
      <c r="LSE8" s="6"/>
      <c r="LSF8" s="6"/>
      <c r="LSG8" s="6"/>
      <c r="LSH8" s="6"/>
      <c r="LSI8" s="6"/>
      <c r="LSJ8" s="6"/>
      <c r="LSK8" s="6"/>
      <c r="LSL8" s="6"/>
      <c r="LSM8" s="6"/>
      <c r="LSN8" s="6"/>
      <c r="LSO8" s="6"/>
      <c r="LSP8" s="6"/>
      <c r="LSQ8" s="6"/>
      <c r="LSR8" s="6"/>
      <c r="LSS8" s="6"/>
      <c r="LST8" s="6"/>
      <c r="LSU8" s="6"/>
      <c r="LSV8" s="6"/>
      <c r="LSW8" s="6"/>
      <c r="LSX8" s="6"/>
      <c r="LSY8" s="6"/>
      <c r="LSZ8" s="6"/>
      <c r="LTA8" s="6"/>
      <c r="LTB8" s="6"/>
      <c r="LTC8" s="6"/>
      <c r="LTD8" s="6"/>
      <c r="LTE8" s="6"/>
      <c r="LTF8" s="6"/>
      <c r="LTG8" s="6"/>
      <c r="LTH8" s="6"/>
      <c r="LTI8" s="6"/>
      <c r="LTJ8" s="6"/>
      <c r="LTK8" s="6"/>
      <c r="LTL8" s="6"/>
      <c r="LTM8" s="6"/>
      <c r="LTN8" s="6"/>
      <c r="LTO8" s="6"/>
      <c r="LTP8" s="6"/>
      <c r="LTQ8" s="6"/>
      <c r="LTR8" s="6"/>
      <c r="LTS8" s="6"/>
      <c r="LTT8" s="6"/>
      <c r="LTU8" s="6"/>
      <c r="LTV8" s="6"/>
      <c r="LTW8" s="6"/>
      <c r="LTX8" s="6"/>
      <c r="LTY8" s="6"/>
      <c r="LTZ8" s="6"/>
      <c r="LUA8" s="6"/>
      <c r="LUB8" s="6"/>
      <c r="LUC8" s="6"/>
      <c r="LUD8" s="6"/>
      <c r="LUE8" s="6"/>
      <c r="LUF8" s="6"/>
      <c r="LUG8" s="6"/>
      <c r="LUH8" s="6"/>
      <c r="LUI8" s="6"/>
      <c r="LUJ8" s="6"/>
      <c r="LUK8" s="6"/>
      <c r="LUL8" s="6"/>
      <c r="LUM8" s="6"/>
      <c r="LUN8" s="6"/>
      <c r="LUO8" s="6"/>
      <c r="LUP8" s="6"/>
      <c r="LUQ8" s="6"/>
      <c r="LUR8" s="6"/>
      <c r="LUS8" s="6"/>
      <c r="LUT8" s="6"/>
      <c r="LUU8" s="6"/>
      <c r="LUV8" s="6"/>
      <c r="LUW8" s="6"/>
      <c r="LUX8" s="6"/>
      <c r="LUY8" s="6"/>
      <c r="LUZ8" s="6"/>
      <c r="LVA8" s="6"/>
      <c r="LVB8" s="6"/>
      <c r="LVC8" s="6"/>
      <c r="LVD8" s="6"/>
      <c r="LVE8" s="6"/>
      <c r="LVF8" s="6"/>
      <c r="LVG8" s="6"/>
      <c r="LVH8" s="6"/>
      <c r="LVI8" s="6"/>
      <c r="LVJ8" s="6"/>
      <c r="LVK8" s="6"/>
      <c r="LVL8" s="6"/>
      <c r="LVM8" s="6"/>
      <c r="LVN8" s="6"/>
      <c r="LVO8" s="6"/>
      <c r="LVP8" s="6"/>
      <c r="LVQ8" s="6"/>
      <c r="LVR8" s="6"/>
      <c r="LVS8" s="6"/>
      <c r="LVT8" s="6"/>
      <c r="LVU8" s="6"/>
      <c r="LVV8" s="6"/>
      <c r="LVW8" s="6"/>
      <c r="LVX8" s="6"/>
      <c r="LVY8" s="6"/>
      <c r="LVZ8" s="6"/>
      <c r="LWA8" s="6"/>
      <c r="LWB8" s="6"/>
      <c r="LWC8" s="6"/>
      <c r="LWD8" s="6"/>
      <c r="LWE8" s="6"/>
      <c r="LWF8" s="6"/>
      <c r="LWG8" s="6"/>
      <c r="LWH8" s="6"/>
      <c r="LWI8" s="6"/>
      <c r="LWJ8" s="6"/>
      <c r="LWK8" s="6"/>
      <c r="LWL8" s="6"/>
      <c r="LWM8" s="6"/>
      <c r="LWN8" s="6"/>
      <c r="LWO8" s="6"/>
      <c r="LWP8" s="6"/>
      <c r="LWQ8" s="6"/>
      <c r="LWR8" s="6"/>
      <c r="LWS8" s="6"/>
      <c r="LWT8" s="6"/>
      <c r="LWU8" s="6"/>
      <c r="LWV8" s="6"/>
      <c r="LWW8" s="6"/>
      <c r="LWX8" s="6"/>
      <c r="LWY8" s="6"/>
      <c r="LWZ8" s="6"/>
      <c r="LXA8" s="6"/>
      <c r="LXB8" s="6"/>
      <c r="LXC8" s="6"/>
      <c r="LXD8" s="6"/>
      <c r="LXE8" s="6"/>
      <c r="LXF8" s="6"/>
      <c r="LXG8" s="6"/>
      <c r="LXH8" s="6"/>
      <c r="LXI8" s="6"/>
      <c r="LXJ8" s="6"/>
      <c r="LXK8" s="6"/>
      <c r="LXL8" s="6"/>
      <c r="LXM8" s="6"/>
      <c r="LXN8" s="6"/>
      <c r="LXO8" s="6"/>
      <c r="LXP8" s="6"/>
      <c r="LXQ8" s="6"/>
      <c r="LXR8" s="6"/>
      <c r="LXS8" s="6"/>
      <c r="LXT8" s="6"/>
      <c r="LXU8" s="6"/>
      <c r="LXV8" s="6"/>
      <c r="LXW8" s="6"/>
      <c r="LXX8" s="6"/>
      <c r="LXY8" s="6"/>
      <c r="LXZ8" s="6"/>
      <c r="LYA8" s="6"/>
      <c r="LYB8" s="6"/>
      <c r="LYC8" s="6"/>
      <c r="LYD8" s="6"/>
      <c r="LYE8" s="6"/>
      <c r="LYF8" s="6"/>
      <c r="LYG8" s="6"/>
      <c r="LYH8" s="6"/>
      <c r="LYI8" s="6"/>
      <c r="LYJ8" s="6"/>
      <c r="LYK8" s="6"/>
      <c r="LYL8" s="6"/>
      <c r="LYM8" s="6"/>
      <c r="LYN8" s="6"/>
      <c r="LYO8" s="6"/>
      <c r="LYP8" s="6"/>
      <c r="LYQ8" s="6"/>
      <c r="LYR8" s="6"/>
      <c r="LYS8" s="6"/>
      <c r="LYT8" s="6"/>
      <c r="LYU8" s="6"/>
      <c r="LYV8" s="6"/>
      <c r="LYW8" s="6"/>
      <c r="LYX8" s="6"/>
      <c r="LYY8" s="6"/>
      <c r="LYZ8" s="6"/>
      <c r="LZA8" s="6"/>
      <c r="LZB8" s="6"/>
      <c r="LZC8" s="6"/>
      <c r="LZD8" s="6"/>
      <c r="LZE8" s="6"/>
      <c r="LZF8" s="6"/>
      <c r="LZG8" s="6"/>
      <c r="LZH8" s="6"/>
      <c r="LZI8" s="6"/>
      <c r="LZJ8" s="6"/>
      <c r="LZK8" s="6"/>
      <c r="LZL8" s="6"/>
      <c r="LZM8" s="6"/>
      <c r="LZN8" s="6"/>
      <c r="LZO8" s="6"/>
      <c r="LZP8" s="6"/>
      <c r="LZQ8" s="6"/>
      <c r="LZR8" s="6"/>
      <c r="LZS8" s="6"/>
      <c r="LZT8" s="6"/>
      <c r="LZU8" s="6"/>
      <c r="LZV8" s="6"/>
      <c r="LZW8" s="6"/>
      <c r="LZX8" s="6"/>
      <c r="LZY8" s="6"/>
      <c r="LZZ8" s="6"/>
      <c r="MAA8" s="6"/>
      <c r="MAB8" s="6"/>
      <c r="MAC8" s="6"/>
      <c r="MAD8" s="6"/>
      <c r="MAE8" s="6"/>
      <c r="MAF8" s="6"/>
      <c r="MAG8" s="6"/>
      <c r="MAH8" s="6"/>
      <c r="MAI8" s="6"/>
      <c r="MAJ8" s="6"/>
      <c r="MAK8" s="6"/>
      <c r="MAL8" s="6"/>
      <c r="MAM8" s="6"/>
      <c r="MAN8" s="6"/>
      <c r="MAO8" s="6"/>
      <c r="MAP8" s="6"/>
      <c r="MAQ8" s="6"/>
      <c r="MAR8" s="6"/>
      <c r="MAS8" s="6"/>
      <c r="MAT8" s="6"/>
      <c r="MAU8" s="6"/>
      <c r="MAV8" s="6"/>
      <c r="MAW8" s="6"/>
      <c r="MAX8" s="6"/>
      <c r="MAY8" s="6"/>
      <c r="MAZ8" s="6"/>
      <c r="MBA8" s="6"/>
      <c r="MBB8" s="6"/>
      <c r="MBC8" s="6"/>
      <c r="MBD8" s="6"/>
      <c r="MBE8" s="6"/>
      <c r="MBF8" s="6"/>
      <c r="MBG8" s="6"/>
      <c r="MBH8" s="6"/>
      <c r="MBI8" s="6"/>
      <c r="MBJ8" s="6"/>
      <c r="MBK8" s="6"/>
      <c r="MBL8" s="6"/>
      <c r="MBM8" s="6"/>
      <c r="MBN8" s="6"/>
      <c r="MBO8" s="6"/>
      <c r="MBP8" s="6"/>
      <c r="MBQ8" s="6"/>
      <c r="MBR8" s="6"/>
      <c r="MBS8" s="6"/>
      <c r="MBT8" s="6"/>
      <c r="MBU8" s="6"/>
      <c r="MBV8" s="6"/>
      <c r="MBW8" s="6"/>
      <c r="MBX8" s="6"/>
      <c r="MBY8" s="6"/>
      <c r="MBZ8" s="6"/>
      <c r="MCA8" s="6"/>
      <c r="MCB8" s="6"/>
      <c r="MCC8" s="6"/>
      <c r="MCD8" s="6"/>
      <c r="MCE8" s="6"/>
      <c r="MCF8" s="6"/>
      <c r="MCG8" s="6"/>
      <c r="MCH8" s="6"/>
      <c r="MCI8" s="6"/>
      <c r="MCJ8" s="6"/>
      <c r="MCK8" s="6"/>
      <c r="MCL8" s="6"/>
      <c r="MCM8" s="6"/>
      <c r="MCN8" s="6"/>
      <c r="MCO8" s="6"/>
      <c r="MCP8" s="6"/>
      <c r="MCQ8" s="6"/>
      <c r="MCR8" s="6"/>
      <c r="MCS8" s="6"/>
      <c r="MCT8" s="6"/>
      <c r="MCU8" s="6"/>
      <c r="MCV8" s="6"/>
      <c r="MCW8" s="6"/>
      <c r="MCX8" s="6"/>
      <c r="MCY8" s="6"/>
      <c r="MCZ8" s="6"/>
      <c r="MDA8" s="6"/>
      <c r="MDB8" s="6"/>
      <c r="MDC8" s="6"/>
      <c r="MDD8" s="6"/>
      <c r="MDE8" s="6"/>
      <c r="MDF8" s="6"/>
      <c r="MDG8" s="6"/>
      <c r="MDH8" s="6"/>
      <c r="MDI8" s="6"/>
      <c r="MDJ8" s="6"/>
      <c r="MDK8" s="6"/>
      <c r="MDL8" s="6"/>
      <c r="MDM8" s="6"/>
      <c r="MDN8" s="6"/>
      <c r="MDO8" s="6"/>
      <c r="MDP8" s="6"/>
      <c r="MDQ8" s="6"/>
      <c r="MDR8" s="6"/>
      <c r="MDS8" s="6"/>
      <c r="MDT8" s="6"/>
      <c r="MDU8" s="6"/>
      <c r="MDV8" s="6"/>
      <c r="MDW8" s="6"/>
      <c r="MDX8" s="6"/>
      <c r="MDY8" s="6"/>
      <c r="MDZ8" s="6"/>
      <c r="MEA8" s="6"/>
      <c r="MEB8" s="6"/>
      <c r="MEC8" s="6"/>
      <c r="MED8" s="6"/>
      <c r="MEE8" s="6"/>
      <c r="MEF8" s="6"/>
      <c r="MEG8" s="6"/>
      <c r="MEH8" s="6"/>
      <c r="MEI8" s="6"/>
      <c r="MEJ8" s="6"/>
      <c r="MEK8" s="6"/>
      <c r="MEL8" s="6"/>
      <c r="MEM8" s="6"/>
      <c r="MEN8" s="6"/>
      <c r="MEO8" s="6"/>
      <c r="MEP8" s="6"/>
      <c r="MEQ8" s="6"/>
      <c r="MER8" s="6"/>
      <c r="MES8" s="6"/>
      <c r="MET8" s="6"/>
      <c r="MEU8" s="6"/>
      <c r="MEV8" s="6"/>
      <c r="MEW8" s="6"/>
      <c r="MEX8" s="6"/>
      <c r="MEY8" s="6"/>
      <c r="MEZ8" s="6"/>
      <c r="MFA8" s="6"/>
      <c r="MFB8" s="6"/>
      <c r="MFC8" s="6"/>
      <c r="MFD8" s="6"/>
      <c r="MFE8" s="6"/>
      <c r="MFF8" s="6"/>
      <c r="MFG8" s="6"/>
      <c r="MFH8" s="6"/>
      <c r="MFI8" s="6"/>
      <c r="MFJ8" s="6"/>
      <c r="MFK8" s="6"/>
      <c r="MFL8" s="6"/>
      <c r="MFM8" s="6"/>
      <c r="MFN8" s="6"/>
      <c r="MFO8" s="6"/>
      <c r="MFP8" s="6"/>
      <c r="MFQ8" s="6"/>
      <c r="MFR8" s="6"/>
      <c r="MFS8" s="6"/>
      <c r="MFT8" s="6"/>
      <c r="MFU8" s="6"/>
      <c r="MFV8" s="6"/>
      <c r="MFW8" s="6"/>
      <c r="MFX8" s="6"/>
      <c r="MFY8" s="6"/>
      <c r="MFZ8" s="6"/>
      <c r="MGA8" s="6"/>
      <c r="MGB8" s="6"/>
      <c r="MGC8" s="6"/>
      <c r="MGD8" s="6"/>
      <c r="MGE8" s="6"/>
      <c r="MGF8" s="6"/>
      <c r="MGG8" s="6"/>
      <c r="MGH8" s="6"/>
      <c r="MGI8" s="6"/>
      <c r="MGJ8" s="6"/>
      <c r="MGK8" s="6"/>
      <c r="MGL8" s="6"/>
      <c r="MGM8" s="6"/>
      <c r="MGN8" s="6"/>
      <c r="MGO8" s="6"/>
      <c r="MGP8" s="6"/>
      <c r="MGQ8" s="6"/>
      <c r="MGR8" s="6"/>
      <c r="MGS8" s="6"/>
      <c r="MGT8" s="6"/>
      <c r="MGU8" s="6"/>
      <c r="MGV8" s="6"/>
      <c r="MGW8" s="6"/>
      <c r="MGX8" s="6"/>
      <c r="MGY8" s="6"/>
      <c r="MGZ8" s="6"/>
      <c r="MHA8" s="6"/>
      <c r="MHB8" s="6"/>
      <c r="MHC8" s="6"/>
      <c r="MHD8" s="6"/>
      <c r="MHE8" s="6"/>
      <c r="MHF8" s="6"/>
      <c r="MHG8" s="6"/>
      <c r="MHH8" s="6"/>
      <c r="MHI8" s="6"/>
      <c r="MHJ8" s="6"/>
      <c r="MHK8" s="6"/>
      <c r="MHL8" s="6"/>
      <c r="MHM8" s="6"/>
      <c r="MHN8" s="6"/>
      <c r="MHO8" s="6"/>
      <c r="MHP8" s="6"/>
      <c r="MHQ8" s="6"/>
      <c r="MHR8" s="6"/>
      <c r="MHS8" s="6"/>
      <c r="MHT8" s="6"/>
      <c r="MHU8" s="6"/>
      <c r="MHV8" s="6"/>
      <c r="MHW8" s="6"/>
      <c r="MHX8" s="6"/>
      <c r="MHY8" s="6"/>
      <c r="MHZ8" s="6"/>
      <c r="MIA8" s="6"/>
      <c r="MIB8" s="6"/>
      <c r="MIC8" s="6"/>
      <c r="MID8" s="6"/>
      <c r="MIE8" s="6"/>
      <c r="MIF8" s="6"/>
      <c r="MIG8" s="6"/>
      <c r="MIH8" s="6"/>
      <c r="MII8" s="6"/>
      <c r="MIJ8" s="6"/>
      <c r="MIK8" s="6"/>
      <c r="MIL8" s="6"/>
      <c r="MIM8" s="6"/>
      <c r="MIN8" s="6"/>
      <c r="MIO8" s="6"/>
      <c r="MIP8" s="6"/>
      <c r="MIQ8" s="6"/>
      <c r="MIR8" s="6"/>
      <c r="MIS8" s="6"/>
      <c r="MIT8" s="6"/>
      <c r="MIU8" s="6"/>
      <c r="MIV8" s="6"/>
      <c r="MIW8" s="6"/>
      <c r="MIX8" s="6"/>
      <c r="MIY8" s="6"/>
      <c r="MIZ8" s="6"/>
      <c r="MJA8" s="6"/>
      <c r="MJB8" s="6"/>
      <c r="MJC8" s="6"/>
      <c r="MJD8" s="6"/>
      <c r="MJE8" s="6"/>
      <c r="MJF8" s="6"/>
      <c r="MJG8" s="6"/>
      <c r="MJH8" s="6"/>
      <c r="MJI8" s="6"/>
      <c r="MJJ8" s="6"/>
      <c r="MJK8" s="6"/>
      <c r="MJL8" s="6"/>
      <c r="MJM8" s="6"/>
      <c r="MJN8" s="6"/>
      <c r="MJO8" s="6"/>
      <c r="MJP8" s="6"/>
      <c r="MJQ8" s="6"/>
      <c r="MJR8" s="6"/>
      <c r="MJS8" s="6"/>
      <c r="MJT8" s="6"/>
      <c r="MJU8" s="6"/>
      <c r="MJV8" s="6"/>
      <c r="MJW8" s="6"/>
      <c r="MJX8" s="6"/>
      <c r="MJY8" s="6"/>
      <c r="MJZ8" s="6"/>
      <c r="MKA8" s="6"/>
      <c r="MKB8" s="6"/>
      <c r="MKC8" s="6"/>
      <c r="MKD8" s="6"/>
      <c r="MKE8" s="6"/>
      <c r="MKF8" s="6"/>
      <c r="MKG8" s="6"/>
      <c r="MKH8" s="6"/>
      <c r="MKI8" s="6"/>
      <c r="MKJ8" s="6"/>
      <c r="MKK8" s="6"/>
      <c r="MKL8" s="6"/>
      <c r="MKM8" s="6"/>
      <c r="MKN8" s="6"/>
      <c r="MKO8" s="6"/>
      <c r="MKP8" s="6"/>
      <c r="MKQ8" s="6"/>
      <c r="MKR8" s="6"/>
      <c r="MKS8" s="6"/>
      <c r="MKT8" s="6"/>
      <c r="MKU8" s="6"/>
      <c r="MKV8" s="6"/>
      <c r="MKW8" s="6"/>
      <c r="MKX8" s="6"/>
      <c r="MKY8" s="6"/>
      <c r="MKZ8" s="6"/>
      <c r="MLA8" s="6"/>
      <c r="MLB8" s="6"/>
      <c r="MLC8" s="6"/>
      <c r="MLD8" s="6"/>
      <c r="MLE8" s="6"/>
      <c r="MLF8" s="6"/>
      <c r="MLG8" s="6"/>
      <c r="MLH8" s="6"/>
      <c r="MLI8" s="6"/>
      <c r="MLJ8" s="6"/>
      <c r="MLK8" s="6"/>
      <c r="MLL8" s="6"/>
      <c r="MLM8" s="6"/>
      <c r="MLN8" s="6"/>
      <c r="MLO8" s="6"/>
      <c r="MLP8" s="6"/>
      <c r="MLQ8" s="6"/>
      <c r="MLR8" s="6"/>
      <c r="MLS8" s="6"/>
      <c r="MLT8" s="6"/>
      <c r="MLU8" s="6"/>
      <c r="MLV8" s="6"/>
      <c r="MLW8" s="6"/>
      <c r="MLX8" s="6"/>
      <c r="MLY8" s="6"/>
      <c r="MLZ8" s="6"/>
      <c r="MMA8" s="6"/>
      <c r="MMB8" s="6"/>
      <c r="MMC8" s="6"/>
      <c r="MMD8" s="6"/>
      <c r="MME8" s="6"/>
      <c r="MMF8" s="6"/>
      <c r="MMG8" s="6"/>
      <c r="MMH8" s="6"/>
      <c r="MMI8" s="6"/>
      <c r="MMJ8" s="6"/>
      <c r="MMK8" s="6"/>
      <c r="MML8" s="6"/>
      <c r="MMM8" s="6"/>
      <c r="MMN8" s="6"/>
      <c r="MMO8" s="6"/>
      <c r="MMP8" s="6"/>
      <c r="MMQ8" s="6"/>
      <c r="MMR8" s="6"/>
      <c r="MMS8" s="6"/>
      <c r="MMT8" s="6"/>
      <c r="MMU8" s="6"/>
      <c r="MMV8" s="6"/>
      <c r="MMW8" s="6"/>
      <c r="MMX8" s="6"/>
      <c r="MMY8" s="6"/>
      <c r="MMZ8" s="6"/>
      <c r="MNA8" s="6"/>
      <c r="MNB8" s="6"/>
      <c r="MNC8" s="6"/>
      <c r="MND8" s="6"/>
      <c r="MNE8" s="6"/>
      <c r="MNF8" s="6"/>
      <c r="MNG8" s="6"/>
      <c r="MNH8" s="6"/>
      <c r="MNI8" s="6"/>
      <c r="MNJ8" s="6"/>
      <c r="MNK8" s="6"/>
      <c r="MNL8" s="6"/>
      <c r="MNM8" s="6"/>
      <c r="MNN8" s="6"/>
      <c r="MNO8" s="6"/>
      <c r="MNP8" s="6"/>
      <c r="MNQ8" s="6"/>
      <c r="MNR8" s="6"/>
      <c r="MNS8" s="6"/>
      <c r="MNT8" s="6"/>
      <c r="MNU8" s="6"/>
      <c r="MNV8" s="6"/>
      <c r="MNW8" s="6"/>
      <c r="MNX8" s="6"/>
      <c r="MNY8" s="6"/>
      <c r="MNZ8" s="6"/>
      <c r="MOA8" s="6"/>
      <c r="MOB8" s="6"/>
      <c r="MOC8" s="6"/>
      <c r="MOD8" s="6"/>
      <c r="MOE8" s="6"/>
      <c r="MOF8" s="6"/>
      <c r="MOG8" s="6"/>
      <c r="MOH8" s="6"/>
      <c r="MOI8" s="6"/>
      <c r="MOJ8" s="6"/>
      <c r="MOK8" s="6"/>
      <c r="MOL8" s="6"/>
      <c r="MOM8" s="6"/>
      <c r="MON8" s="6"/>
      <c r="MOO8" s="6"/>
      <c r="MOP8" s="6"/>
      <c r="MOQ8" s="6"/>
      <c r="MOR8" s="6"/>
      <c r="MOS8" s="6"/>
      <c r="MOT8" s="6"/>
      <c r="MOU8" s="6"/>
      <c r="MOV8" s="6"/>
      <c r="MOW8" s="6"/>
      <c r="MOX8" s="6"/>
      <c r="MOY8" s="6"/>
      <c r="MOZ8" s="6"/>
      <c r="MPA8" s="6"/>
      <c r="MPB8" s="6"/>
      <c r="MPC8" s="6"/>
      <c r="MPD8" s="6"/>
      <c r="MPE8" s="6"/>
      <c r="MPF8" s="6"/>
      <c r="MPG8" s="6"/>
      <c r="MPH8" s="6"/>
      <c r="MPI8" s="6"/>
      <c r="MPJ8" s="6"/>
      <c r="MPK8" s="6"/>
      <c r="MPL8" s="6"/>
      <c r="MPM8" s="6"/>
      <c r="MPN8" s="6"/>
      <c r="MPO8" s="6"/>
      <c r="MPP8" s="6"/>
      <c r="MPQ8" s="6"/>
      <c r="MPR8" s="6"/>
      <c r="MPS8" s="6"/>
      <c r="MPT8" s="6"/>
      <c r="MPU8" s="6"/>
      <c r="MPV8" s="6"/>
      <c r="MPW8" s="6"/>
      <c r="MPX8" s="6"/>
      <c r="MPY8" s="6"/>
      <c r="MPZ8" s="6"/>
      <c r="MQA8" s="6"/>
      <c r="MQB8" s="6"/>
      <c r="MQC8" s="6"/>
      <c r="MQD8" s="6"/>
      <c r="MQE8" s="6"/>
      <c r="MQF8" s="6"/>
      <c r="MQG8" s="6"/>
      <c r="MQH8" s="6"/>
      <c r="MQI8" s="6"/>
      <c r="MQJ8" s="6"/>
      <c r="MQK8" s="6"/>
      <c r="MQL8" s="6"/>
      <c r="MQM8" s="6"/>
      <c r="MQN8" s="6"/>
      <c r="MQO8" s="6"/>
      <c r="MQP8" s="6"/>
      <c r="MQQ8" s="6"/>
      <c r="MQR8" s="6"/>
      <c r="MQS8" s="6"/>
      <c r="MQT8" s="6"/>
      <c r="MQU8" s="6"/>
      <c r="MQV8" s="6"/>
      <c r="MQW8" s="6"/>
      <c r="MQX8" s="6"/>
      <c r="MQY8" s="6"/>
      <c r="MQZ8" s="6"/>
      <c r="MRA8" s="6"/>
      <c r="MRB8" s="6"/>
      <c r="MRC8" s="6"/>
      <c r="MRD8" s="6"/>
      <c r="MRE8" s="6"/>
      <c r="MRF8" s="6"/>
      <c r="MRG8" s="6"/>
      <c r="MRH8" s="6"/>
      <c r="MRI8" s="6"/>
      <c r="MRJ8" s="6"/>
      <c r="MRK8" s="6"/>
      <c r="MRL8" s="6"/>
      <c r="MRM8" s="6"/>
      <c r="MRN8" s="6"/>
      <c r="MRO8" s="6"/>
      <c r="MRP8" s="6"/>
      <c r="MRQ8" s="6"/>
      <c r="MRR8" s="6"/>
      <c r="MRS8" s="6"/>
      <c r="MRT8" s="6"/>
      <c r="MRU8" s="6"/>
      <c r="MRV8" s="6"/>
      <c r="MRW8" s="6"/>
      <c r="MRX8" s="6"/>
      <c r="MRY8" s="6"/>
      <c r="MRZ8" s="6"/>
      <c r="MSA8" s="6"/>
      <c r="MSB8" s="6"/>
      <c r="MSC8" s="6"/>
      <c r="MSD8" s="6"/>
      <c r="MSE8" s="6"/>
      <c r="MSF8" s="6"/>
      <c r="MSG8" s="6"/>
      <c r="MSH8" s="6"/>
      <c r="MSI8" s="6"/>
      <c r="MSJ8" s="6"/>
      <c r="MSK8" s="6"/>
      <c r="MSL8" s="6"/>
      <c r="MSM8" s="6"/>
      <c r="MSN8" s="6"/>
      <c r="MSO8" s="6"/>
      <c r="MSP8" s="6"/>
      <c r="MSQ8" s="6"/>
      <c r="MSR8" s="6"/>
      <c r="MSS8" s="6"/>
      <c r="MST8" s="6"/>
      <c r="MSU8" s="6"/>
      <c r="MSV8" s="6"/>
      <c r="MSW8" s="6"/>
      <c r="MSX8" s="6"/>
      <c r="MSY8" s="6"/>
      <c r="MSZ8" s="6"/>
      <c r="MTA8" s="6"/>
      <c r="MTB8" s="6"/>
      <c r="MTC8" s="6"/>
      <c r="MTD8" s="6"/>
      <c r="MTE8" s="6"/>
      <c r="MTF8" s="6"/>
      <c r="MTG8" s="6"/>
      <c r="MTH8" s="6"/>
      <c r="MTI8" s="6"/>
      <c r="MTJ8" s="6"/>
      <c r="MTK8" s="6"/>
      <c r="MTL8" s="6"/>
      <c r="MTM8" s="6"/>
      <c r="MTN8" s="6"/>
      <c r="MTO8" s="6"/>
      <c r="MTP8" s="6"/>
      <c r="MTQ8" s="6"/>
      <c r="MTR8" s="6"/>
      <c r="MTS8" s="6"/>
      <c r="MTT8" s="6"/>
      <c r="MTU8" s="6"/>
      <c r="MTV8" s="6"/>
      <c r="MTW8" s="6"/>
      <c r="MTX8" s="6"/>
      <c r="MTY8" s="6"/>
      <c r="MTZ8" s="6"/>
      <c r="MUA8" s="6"/>
      <c r="MUB8" s="6"/>
      <c r="MUC8" s="6"/>
      <c r="MUD8" s="6"/>
      <c r="MUE8" s="6"/>
      <c r="MUF8" s="6"/>
      <c r="MUG8" s="6"/>
      <c r="MUH8" s="6"/>
      <c r="MUI8" s="6"/>
      <c r="MUJ8" s="6"/>
      <c r="MUK8" s="6"/>
      <c r="MUL8" s="6"/>
      <c r="MUM8" s="6"/>
      <c r="MUN8" s="6"/>
      <c r="MUO8" s="6"/>
      <c r="MUP8" s="6"/>
      <c r="MUQ8" s="6"/>
      <c r="MUR8" s="6"/>
      <c r="MUS8" s="6"/>
      <c r="MUT8" s="6"/>
      <c r="MUU8" s="6"/>
      <c r="MUV8" s="6"/>
      <c r="MUW8" s="6"/>
      <c r="MUX8" s="6"/>
      <c r="MUY8" s="6"/>
      <c r="MUZ8" s="6"/>
      <c r="MVA8" s="6"/>
      <c r="MVB8" s="6"/>
      <c r="MVC8" s="6"/>
      <c r="MVD8" s="6"/>
      <c r="MVE8" s="6"/>
      <c r="MVF8" s="6"/>
      <c r="MVG8" s="6"/>
      <c r="MVH8" s="6"/>
      <c r="MVI8" s="6"/>
      <c r="MVJ8" s="6"/>
      <c r="MVK8" s="6"/>
      <c r="MVL8" s="6"/>
      <c r="MVM8" s="6"/>
      <c r="MVN8" s="6"/>
      <c r="MVO8" s="6"/>
      <c r="MVP8" s="6"/>
      <c r="MVQ8" s="6"/>
      <c r="MVR8" s="6"/>
      <c r="MVS8" s="6"/>
      <c r="MVT8" s="6"/>
      <c r="MVU8" s="6"/>
      <c r="MVV8" s="6"/>
      <c r="MVW8" s="6"/>
      <c r="MVX8" s="6"/>
      <c r="MVY8" s="6"/>
      <c r="MVZ8" s="6"/>
      <c r="MWA8" s="6"/>
      <c r="MWB8" s="6"/>
      <c r="MWC8" s="6"/>
      <c r="MWD8" s="6"/>
      <c r="MWE8" s="6"/>
      <c r="MWF8" s="6"/>
      <c r="MWG8" s="6"/>
      <c r="MWH8" s="6"/>
      <c r="MWI8" s="6"/>
      <c r="MWJ8" s="6"/>
      <c r="MWK8" s="6"/>
      <c r="MWL8" s="6"/>
      <c r="MWM8" s="6"/>
      <c r="MWN8" s="6"/>
      <c r="MWO8" s="6"/>
      <c r="MWP8" s="6"/>
      <c r="MWQ8" s="6"/>
      <c r="MWR8" s="6"/>
      <c r="MWS8" s="6"/>
      <c r="MWT8" s="6"/>
      <c r="MWU8" s="6"/>
      <c r="MWV8" s="6"/>
      <c r="MWW8" s="6"/>
      <c r="MWX8" s="6"/>
      <c r="MWY8" s="6"/>
      <c r="MWZ8" s="6"/>
      <c r="MXA8" s="6"/>
      <c r="MXB8" s="6"/>
      <c r="MXC8" s="6"/>
      <c r="MXD8" s="6"/>
      <c r="MXE8" s="6"/>
      <c r="MXF8" s="6"/>
      <c r="MXG8" s="6"/>
      <c r="MXH8" s="6"/>
      <c r="MXI8" s="6"/>
      <c r="MXJ8" s="6"/>
      <c r="MXK8" s="6"/>
      <c r="MXL8" s="6"/>
      <c r="MXM8" s="6"/>
      <c r="MXN8" s="6"/>
      <c r="MXO8" s="6"/>
      <c r="MXP8" s="6"/>
      <c r="MXQ8" s="6"/>
      <c r="MXR8" s="6"/>
      <c r="MXS8" s="6"/>
      <c r="MXT8" s="6"/>
      <c r="MXU8" s="6"/>
      <c r="MXV8" s="6"/>
      <c r="MXW8" s="6"/>
      <c r="MXX8" s="6"/>
      <c r="MXY8" s="6"/>
      <c r="MXZ8" s="6"/>
      <c r="MYA8" s="6"/>
      <c r="MYB8" s="6"/>
      <c r="MYC8" s="6"/>
      <c r="MYD8" s="6"/>
      <c r="MYE8" s="6"/>
      <c r="MYF8" s="6"/>
      <c r="MYG8" s="6"/>
      <c r="MYH8" s="6"/>
      <c r="MYI8" s="6"/>
      <c r="MYJ8" s="6"/>
      <c r="MYK8" s="6"/>
      <c r="MYL8" s="6"/>
      <c r="MYM8" s="6"/>
      <c r="MYN8" s="6"/>
      <c r="MYO8" s="6"/>
      <c r="MYP8" s="6"/>
      <c r="MYQ8" s="6"/>
      <c r="MYR8" s="6"/>
      <c r="MYS8" s="6"/>
      <c r="MYT8" s="6"/>
      <c r="MYU8" s="6"/>
      <c r="MYV8" s="6"/>
      <c r="MYW8" s="6"/>
      <c r="MYX8" s="6"/>
      <c r="MYY8" s="6"/>
      <c r="MYZ8" s="6"/>
      <c r="MZA8" s="6"/>
      <c r="MZB8" s="6"/>
      <c r="MZC8" s="6"/>
      <c r="MZD8" s="6"/>
      <c r="MZE8" s="6"/>
      <c r="MZF8" s="6"/>
      <c r="MZG8" s="6"/>
      <c r="MZH8" s="6"/>
      <c r="MZI8" s="6"/>
      <c r="MZJ8" s="6"/>
      <c r="MZK8" s="6"/>
      <c r="MZL8" s="6"/>
      <c r="MZM8" s="6"/>
      <c r="MZN8" s="6"/>
      <c r="MZO8" s="6"/>
      <c r="MZP8" s="6"/>
      <c r="MZQ8" s="6"/>
      <c r="MZR8" s="6"/>
      <c r="MZS8" s="6"/>
      <c r="MZT8" s="6"/>
      <c r="MZU8" s="6"/>
      <c r="MZV8" s="6"/>
      <c r="MZW8" s="6"/>
      <c r="MZX8" s="6"/>
      <c r="MZY8" s="6"/>
      <c r="MZZ8" s="6"/>
      <c r="NAA8" s="6"/>
      <c r="NAB8" s="6"/>
      <c r="NAC8" s="6"/>
      <c r="NAD8" s="6"/>
      <c r="NAE8" s="6"/>
      <c r="NAF8" s="6"/>
      <c r="NAG8" s="6"/>
      <c r="NAH8" s="6"/>
      <c r="NAI8" s="6"/>
      <c r="NAJ8" s="6"/>
      <c r="NAK8" s="6"/>
      <c r="NAL8" s="6"/>
      <c r="NAM8" s="6"/>
      <c r="NAN8" s="6"/>
      <c r="NAO8" s="6"/>
      <c r="NAP8" s="6"/>
      <c r="NAQ8" s="6"/>
      <c r="NAR8" s="6"/>
      <c r="NAS8" s="6"/>
      <c r="NAT8" s="6"/>
      <c r="NAU8" s="6"/>
      <c r="NAV8" s="6"/>
      <c r="NAW8" s="6"/>
      <c r="NAX8" s="6"/>
      <c r="NAY8" s="6"/>
      <c r="NAZ8" s="6"/>
      <c r="NBA8" s="6"/>
      <c r="NBB8" s="6"/>
      <c r="NBC8" s="6"/>
      <c r="NBD8" s="6"/>
      <c r="NBE8" s="6"/>
      <c r="NBF8" s="6"/>
      <c r="NBG8" s="6"/>
      <c r="NBH8" s="6"/>
      <c r="NBI8" s="6"/>
      <c r="NBJ8" s="6"/>
      <c r="NBK8" s="6"/>
      <c r="NBL8" s="6"/>
      <c r="NBM8" s="6"/>
      <c r="NBN8" s="6"/>
      <c r="NBO8" s="6"/>
      <c r="NBP8" s="6"/>
      <c r="NBQ8" s="6"/>
      <c r="NBR8" s="6"/>
      <c r="NBS8" s="6"/>
      <c r="NBT8" s="6"/>
      <c r="NBU8" s="6"/>
      <c r="NBV8" s="6"/>
      <c r="NBW8" s="6"/>
      <c r="NBX8" s="6"/>
      <c r="NBY8" s="6"/>
      <c r="NBZ8" s="6"/>
      <c r="NCA8" s="6"/>
      <c r="NCB8" s="6"/>
      <c r="NCC8" s="6"/>
      <c r="NCD8" s="6"/>
      <c r="NCE8" s="6"/>
      <c r="NCF8" s="6"/>
      <c r="NCG8" s="6"/>
      <c r="NCH8" s="6"/>
      <c r="NCI8" s="6"/>
      <c r="NCJ8" s="6"/>
      <c r="NCK8" s="6"/>
      <c r="NCL8" s="6"/>
      <c r="NCM8" s="6"/>
      <c r="NCN8" s="6"/>
      <c r="NCO8" s="6"/>
      <c r="NCP8" s="6"/>
      <c r="NCQ8" s="6"/>
      <c r="NCR8" s="6"/>
      <c r="NCS8" s="6"/>
      <c r="NCT8" s="6"/>
      <c r="NCU8" s="6"/>
      <c r="NCV8" s="6"/>
      <c r="NCW8" s="6"/>
      <c r="NCX8" s="6"/>
      <c r="NCY8" s="6"/>
      <c r="NCZ8" s="6"/>
      <c r="NDA8" s="6"/>
      <c r="NDB8" s="6"/>
      <c r="NDC8" s="6"/>
      <c r="NDD8" s="6"/>
      <c r="NDE8" s="6"/>
      <c r="NDF8" s="6"/>
      <c r="NDG8" s="6"/>
      <c r="NDH8" s="6"/>
      <c r="NDI8" s="6"/>
      <c r="NDJ8" s="6"/>
      <c r="NDK8" s="6"/>
      <c r="NDL8" s="6"/>
      <c r="NDM8" s="6"/>
      <c r="NDN8" s="6"/>
      <c r="NDO8" s="6"/>
      <c r="NDP8" s="6"/>
      <c r="NDQ8" s="6"/>
      <c r="NDR8" s="6"/>
      <c r="NDS8" s="6"/>
      <c r="NDT8" s="6"/>
      <c r="NDU8" s="6"/>
      <c r="NDV8" s="6"/>
      <c r="NDW8" s="6"/>
      <c r="NDX8" s="6"/>
      <c r="NDY8" s="6"/>
      <c r="NDZ8" s="6"/>
      <c r="NEA8" s="6"/>
      <c r="NEB8" s="6"/>
      <c r="NEC8" s="6"/>
      <c r="NED8" s="6"/>
      <c r="NEE8" s="6"/>
      <c r="NEF8" s="6"/>
      <c r="NEG8" s="6"/>
      <c r="NEH8" s="6"/>
      <c r="NEI8" s="6"/>
      <c r="NEJ8" s="6"/>
      <c r="NEK8" s="6"/>
      <c r="NEL8" s="6"/>
      <c r="NEM8" s="6"/>
      <c r="NEN8" s="6"/>
      <c r="NEO8" s="6"/>
      <c r="NEP8" s="6"/>
      <c r="NEQ8" s="6"/>
      <c r="NER8" s="6"/>
      <c r="NES8" s="6"/>
      <c r="NET8" s="6"/>
      <c r="NEU8" s="6"/>
      <c r="NEV8" s="6"/>
      <c r="NEW8" s="6"/>
      <c r="NEX8" s="6"/>
      <c r="NEY8" s="6"/>
      <c r="NEZ8" s="6"/>
      <c r="NFA8" s="6"/>
      <c r="NFB8" s="6"/>
      <c r="NFC8" s="6"/>
      <c r="NFD8" s="6"/>
      <c r="NFE8" s="6"/>
      <c r="NFF8" s="6"/>
      <c r="NFG8" s="6"/>
      <c r="NFH8" s="6"/>
      <c r="NFI8" s="6"/>
      <c r="NFJ8" s="6"/>
      <c r="NFK8" s="6"/>
      <c r="NFL8" s="6"/>
      <c r="NFM8" s="6"/>
      <c r="NFN8" s="6"/>
      <c r="NFO8" s="6"/>
      <c r="NFP8" s="6"/>
      <c r="NFQ8" s="6"/>
      <c r="NFR8" s="6"/>
      <c r="NFS8" s="6"/>
      <c r="NFT8" s="6"/>
      <c r="NFU8" s="6"/>
      <c r="NFV8" s="6"/>
      <c r="NFW8" s="6"/>
      <c r="NFX8" s="6"/>
      <c r="NFY8" s="6"/>
      <c r="NFZ8" s="6"/>
      <c r="NGA8" s="6"/>
      <c r="NGB8" s="6"/>
      <c r="NGC8" s="6"/>
      <c r="NGD8" s="6"/>
      <c r="NGE8" s="6"/>
      <c r="NGF8" s="6"/>
      <c r="NGG8" s="6"/>
      <c r="NGH8" s="6"/>
      <c r="NGI8" s="6"/>
      <c r="NGJ8" s="6"/>
      <c r="NGK8" s="6"/>
      <c r="NGL8" s="6"/>
      <c r="NGM8" s="6"/>
      <c r="NGN8" s="6"/>
      <c r="NGO8" s="6"/>
      <c r="NGP8" s="6"/>
      <c r="NGQ8" s="6"/>
      <c r="NGR8" s="6"/>
      <c r="NGS8" s="6"/>
      <c r="NGT8" s="6"/>
      <c r="NGU8" s="6"/>
      <c r="NGV8" s="6"/>
      <c r="NGW8" s="6"/>
      <c r="NGX8" s="6"/>
      <c r="NGY8" s="6"/>
      <c r="NGZ8" s="6"/>
      <c r="NHA8" s="6"/>
      <c r="NHB8" s="6"/>
      <c r="NHC8" s="6"/>
      <c r="NHD8" s="6"/>
      <c r="NHE8" s="6"/>
      <c r="NHF8" s="6"/>
      <c r="NHG8" s="6"/>
      <c r="NHH8" s="6"/>
      <c r="NHI8" s="6"/>
      <c r="NHJ8" s="6"/>
      <c r="NHK8" s="6"/>
      <c r="NHL8" s="6"/>
      <c r="NHM8" s="6"/>
      <c r="NHN8" s="6"/>
      <c r="NHO8" s="6"/>
      <c r="NHP8" s="6"/>
      <c r="NHQ8" s="6"/>
      <c r="NHR8" s="6"/>
      <c r="NHS8" s="6"/>
      <c r="NHT8" s="6"/>
      <c r="NHU8" s="6"/>
      <c r="NHV8" s="6"/>
      <c r="NHW8" s="6"/>
      <c r="NHX8" s="6"/>
      <c r="NHY8" s="6"/>
      <c r="NHZ8" s="6"/>
      <c r="NIA8" s="6"/>
      <c r="NIB8" s="6"/>
      <c r="NIC8" s="6"/>
      <c r="NID8" s="6"/>
      <c r="NIE8" s="6"/>
      <c r="NIF8" s="6"/>
      <c r="NIG8" s="6"/>
      <c r="NIH8" s="6"/>
      <c r="NII8" s="6"/>
      <c r="NIJ8" s="6"/>
      <c r="NIK8" s="6"/>
      <c r="NIL8" s="6"/>
      <c r="NIM8" s="6"/>
      <c r="NIN8" s="6"/>
      <c r="NIO8" s="6"/>
      <c r="NIP8" s="6"/>
      <c r="NIQ8" s="6"/>
      <c r="NIR8" s="6"/>
      <c r="NIS8" s="6"/>
      <c r="NIT8" s="6"/>
      <c r="NIU8" s="6"/>
      <c r="NIV8" s="6"/>
      <c r="NIW8" s="6"/>
      <c r="NIX8" s="6"/>
      <c r="NIY8" s="6"/>
      <c r="NIZ8" s="6"/>
      <c r="NJA8" s="6"/>
      <c r="NJB8" s="6"/>
      <c r="NJC8" s="6"/>
      <c r="NJD8" s="6"/>
      <c r="NJE8" s="6"/>
      <c r="NJF8" s="6"/>
      <c r="NJG8" s="6"/>
      <c r="NJH8" s="6"/>
      <c r="NJI8" s="6"/>
      <c r="NJJ8" s="6"/>
      <c r="NJK8" s="6"/>
      <c r="NJL8" s="6"/>
      <c r="NJM8" s="6"/>
      <c r="NJN8" s="6"/>
      <c r="NJO8" s="6"/>
      <c r="NJP8" s="6"/>
      <c r="NJQ8" s="6"/>
      <c r="NJR8" s="6"/>
      <c r="NJS8" s="6"/>
      <c r="NJT8" s="6"/>
      <c r="NJU8" s="6"/>
      <c r="NJV8" s="6"/>
      <c r="NJW8" s="6"/>
      <c r="NJX8" s="6"/>
      <c r="NJY8" s="6"/>
      <c r="NJZ8" s="6"/>
      <c r="NKA8" s="6"/>
      <c r="NKB8" s="6"/>
      <c r="NKC8" s="6"/>
      <c r="NKD8" s="6"/>
      <c r="NKE8" s="6"/>
      <c r="NKF8" s="6"/>
      <c r="NKG8" s="6"/>
      <c r="NKH8" s="6"/>
      <c r="NKI8" s="6"/>
      <c r="NKJ8" s="6"/>
      <c r="NKK8" s="6"/>
      <c r="NKL8" s="6"/>
      <c r="NKM8" s="6"/>
      <c r="NKN8" s="6"/>
      <c r="NKO8" s="6"/>
      <c r="NKP8" s="6"/>
      <c r="NKQ8" s="6"/>
      <c r="NKR8" s="6"/>
      <c r="NKS8" s="6"/>
      <c r="NKT8" s="6"/>
      <c r="NKU8" s="6"/>
      <c r="NKV8" s="6"/>
      <c r="NKW8" s="6"/>
      <c r="NKX8" s="6"/>
      <c r="NKY8" s="6"/>
      <c r="NKZ8" s="6"/>
      <c r="NLA8" s="6"/>
      <c r="NLB8" s="6"/>
      <c r="NLC8" s="6"/>
      <c r="NLD8" s="6"/>
      <c r="NLE8" s="6"/>
      <c r="NLF8" s="6"/>
      <c r="NLG8" s="6"/>
      <c r="NLH8" s="6"/>
      <c r="NLI8" s="6"/>
      <c r="NLJ8" s="6"/>
      <c r="NLK8" s="6"/>
      <c r="NLL8" s="6"/>
      <c r="NLM8" s="6"/>
      <c r="NLN8" s="6"/>
      <c r="NLO8" s="6"/>
      <c r="NLP8" s="6"/>
      <c r="NLQ8" s="6"/>
      <c r="NLR8" s="6"/>
      <c r="NLS8" s="6"/>
      <c r="NLT8" s="6"/>
      <c r="NLU8" s="6"/>
      <c r="NLV8" s="6"/>
      <c r="NLW8" s="6"/>
      <c r="NLX8" s="6"/>
      <c r="NLY8" s="6"/>
      <c r="NLZ8" s="6"/>
      <c r="NMA8" s="6"/>
      <c r="NMB8" s="6"/>
      <c r="NMC8" s="6"/>
      <c r="NMD8" s="6"/>
      <c r="NME8" s="6"/>
      <c r="NMF8" s="6"/>
      <c r="NMG8" s="6"/>
      <c r="NMH8" s="6"/>
      <c r="NMI8" s="6"/>
      <c r="NMJ8" s="6"/>
      <c r="NMK8" s="6"/>
      <c r="NML8" s="6"/>
      <c r="NMM8" s="6"/>
      <c r="NMN8" s="6"/>
      <c r="NMO8" s="6"/>
      <c r="NMP8" s="6"/>
      <c r="NMQ8" s="6"/>
      <c r="NMR8" s="6"/>
      <c r="NMS8" s="6"/>
      <c r="NMT8" s="6"/>
      <c r="NMU8" s="6"/>
      <c r="NMV8" s="6"/>
      <c r="NMW8" s="6"/>
      <c r="NMX8" s="6"/>
      <c r="NMY8" s="6"/>
      <c r="NMZ8" s="6"/>
      <c r="NNA8" s="6"/>
      <c r="NNB8" s="6"/>
      <c r="NNC8" s="6"/>
      <c r="NND8" s="6"/>
      <c r="NNE8" s="6"/>
      <c r="NNF8" s="6"/>
      <c r="NNG8" s="6"/>
      <c r="NNH8" s="6"/>
      <c r="NNI8" s="6"/>
      <c r="NNJ8" s="6"/>
      <c r="NNK8" s="6"/>
      <c r="NNL8" s="6"/>
      <c r="NNM8" s="6"/>
      <c r="NNN8" s="6"/>
      <c r="NNO8" s="6"/>
      <c r="NNP8" s="6"/>
      <c r="NNQ8" s="6"/>
      <c r="NNR8" s="6"/>
      <c r="NNS8" s="6"/>
      <c r="NNT8" s="6"/>
      <c r="NNU8" s="6"/>
      <c r="NNV8" s="6"/>
      <c r="NNW8" s="6"/>
      <c r="NNX8" s="6"/>
      <c r="NNY8" s="6"/>
      <c r="NNZ8" s="6"/>
      <c r="NOA8" s="6"/>
      <c r="NOB8" s="6"/>
      <c r="NOC8" s="6"/>
      <c r="NOD8" s="6"/>
      <c r="NOE8" s="6"/>
      <c r="NOF8" s="6"/>
      <c r="NOG8" s="6"/>
      <c r="NOH8" s="6"/>
      <c r="NOI8" s="6"/>
      <c r="NOJ8" s="6"/>
      <c r="NOK8" s="6"/>
      <c r="NOL8" s="6"/>
      <c r="NOM8" s="6"/>
      <c r="NON8" s="6"/>
      <c r="NOO8" s="6"/>
      <c r="NOP8" s="6"/>
      <c r="NOQ8" s="6"/>
      <c r="NOR8" s="6"/>
      <c r="NOS8" s="6"/>
      <c r="NOT8" s="6"/>
      <c r="NOU8" s="6"/>
      <c r="NOV8" s="6"/>
      <c r="NOW8" s="6"/>
      <c r="NOX8" s="6"/>
      <c r="NOY8" s="6"/>
      <c r="NOZ8" s="6"/>
      <c r="NPA8" s="6"/>
      <c r="NPB8" s="6"/>
      <c r="NPC8" s="6"/>
      <c r="NPD8" s="6"/>
      <c r="NPE8" s="6"/>
      <c r="NPF8" s="6"/>
      <c r="NPG8" s="6"/>
      <c r="NPH8" s="6"/>
      <c r="NPI8" s="6"/>
      <c r="NPJ8" s="6"/>
      <c r="NPK8" s="6"/>
      <c r="NPL8" s="6"/>
      <c r="NPM8" s="6"/>
      <c r="NPN8" s="6"/>
      <c r="NPO8" s="6"/>
      <c r="NPP8" s="6"/>
      <c r="NPQ8" s="6"/>
      <c r="NPR8" s="6"/>
      <c r="NPS8" s="6"/>
      <c r="NPT8" s="6"/>
      <c r="NPU8" s="6"/>
      <c r="NPV8" s="6"/>
      <c r="NPW8" s="6"/>
      <c r="NPX8" s="6"/>
      <c r="NPY8" s="6"/>
      <c r="NPZ8" s="6"/>
      <c r="NQA8" s="6"/>
      <c r="NQB8" s="6"/>
      <c r="NQC8" s="6"/>
      <c r="NQD8" s="6"/>
      <c r="NQE8" s="6"/>
      <c r="NQF8" s="6"/>
      <c r="NQG8" s="6"/>
      <c r="NQH8" s="6"/>
      <c r="NQI8" s="6"/>
      <c r="NQJ8" s="6"/>
      <c r="NQK8" s="6"/>
      <c r="NQL8" s="6"/>
      <c r="NQM8" s="6"/>
      <c r="NQN8" s="6"/>
      <c r="NQO8" s="6"/>
      <c r="NQP8" s="6"/>
      <c r="NQQ8" s="6"/>
      <c r="NQR8" s="6"/>
      <c r="NQS8" s="6"/>
      <c r="NQT8" s="6"/>
      <c r="NQU8" s="6"/>
      <c r="NQV8" s="6"/>
      <c r="NQW8" s="6"/>
      <c r="NQX8" s="6"/>
      <c r="NQY8" s="6"/>
      <c r="NQZ8" s="6"/>
      <c r="NRA8" s="6"/>
      <c r="NRB8" s="6"/>
      <c r="NRC8" s="6"/>
      <c r="NRD8" s="6"/>
      <c r="NRE8" s="6"/>
      <c r="NRF8" s="6"/>
      <c r="NRG8" s="6"/>
      <c r="NRH8" s="6"/>
      <c r="NRI8" s="6"/>
      <c r="NRJ8" s="6"/>
      <c r="NRK8" s="6"/>
      <c r="NRL8" s="6"/>
      <c r="NRM8" s="6"/>
      <c r="NRN8" s="6"/>
      <c r="NRO8" s="6"/>
      <c r="NRP8" s="6"/>
      <c r="NRQ8" s="6"/>
      <c r="NRR8" s="6"/>
      <c r="NRS8" s="6"/>
      <c r="NRT8" s="6"/>
      <c r="NRU8" s="6"/>
      <c r="NRV8" s="6"/>
      <c r="NRW8" s="6"/>
      <c r="NRX8" s="6"/>
      <c r="NRY8" s="6"/>
      <c r="NRZ8" s="6"/>
      <c r="NSA8" s="6"/>
      <c r="NSB8" s="6"/>
      <c r="NSC8" s="6"/>
      <c r="NSD8" s="6"/>
      <c r="NSE8" s="6"/>
      <c r="NSF8" s="6"/>
      <c r="NSG8" s="6"/>
      <c r="NSH8" s="6"/>
      <c r="NSI8" s="6"/>
      <c r="NSJ8" s="6"/>
      <c r="NSK8" s="6"/>
      <c r="NSL8" s="6"/>
      <c r="NSM8" s="6"/>
      <c r="NSN8" s="6"/>
      <c r="NSO8" s="6"/>
      <c r="NSP8" s="6"/>
      <c r="NSQ8" s="6"/>
      <c r="NSR8" s="6"/>
      <c r="NSS8" s="6"/>
      <c r="NST8" s="6"/>
      <c r="NSU8" s="6"/>
      <c r="NSV8" s="6"/>
      <c r="NSW8" s="6"/>
      <c r="NSX8" s="6"/>
      <c r="NSY8" s="6"/>
      <c r="NSZ8" s="6"/>
      <c r="NTA8" s="6"/>
      <c r="NTB8" s="6"/>
      <c r="NTC8" s="6"/>
      <c r="NTD8" s="6"/>
      <c r="NTE8" s="6"/>
      <c r="NTF8" s="6"/>
      <c r="NTG8" s="6"/>
      <c r="NTH8" s="6"/>
      <c r="NTI8" s="6"/>
      <c r="NTJ8" s="6"/>
      <c r="NTK8" s="6"/>
      <c r="NTL8" s="6"/>
      <c r="NTM8" s="6"/>
      <c r="NTN8" s="6"/>
      <c r="NTO8" s="6"/>
      <c r="NTP8" s="6"/>
      <c r="NTQ8" s="6"/>
      <c r="NTR8" s="6"/>
      <c r="NTS8" s="6"/>
      <c r="NTT8" s="6"/>
      <c r="NTU8" s="6"/>
      <c r="NTV8" s="6"/>
      <c r="NTW8" s="6"/>
      <c r="NTX8" s="6"/>
      <c r="NTY8" s="6"/>
      <c r="NTZ8" s="6"/>
      <c r="NUA8" s="6"/>
      <c r="NUB8" s="6"/>
      <c r="NUC8" s="6"/>
      <c r="NUD8" s="6"/>
      <c r="NUE8" s="6"/>
      <c r="NUF8" s="6"/>
      <c r="NUG8" s="6"/>
      <c r="NUH8" s="6"/>
      <c r="NUI8" s="6"/>
      <c r="NUJ8" s="6"/>
      <c r="NUK8" s="6"/>
      <c r="NUL8" s="6"/>
      <c r="NUM8" s="6"/>
      <c r="NUN8" s="6"/>
      <c r="NUO8" s="6"/>
      <c r="NUP8" s="6"/>
      <c r="NUQ8" s="6"/>
      <c r="NUR8" s="6"/>
      <c r="NUS8" s="6"/>
      <c r="NUT8" s="6"/>
      <c r="NUU8" s="6"/>
      <c r="NUV8" s="6"/>
      <c r="NUW8" s="6"/>
      <c r="NUX8" s="6"/>
      <c r="NUY8" s="6"/>
      <c r="NUZ8" s="6"/>
      <c r="NVA8" s="6"/>
      <c r="NVB8" s="6"/>
      <c r="NVC8" s="6"/>
      <c r="NVD8" s="6"/>
      <c r="NVE8" s="6"/>
      <c r="NVF8" s="6"/>
      <c r="NVG8" s="6"/>
      <c r="NVH8" s="6"/>
      <c r="NVI8" s="6"/>
      <c r="NVJ8" s="6"/>
      <c r="NVK8" s="6"/>
      <c r="NVL8" s="6"/>
      <c r="NVM8" s="6"/>
      <c r="NVN8" s="6"/>
      <c r="NVO8" s="6"/>
      <c r="NVP8" s="6"/>
      <c r="NVQ8" s="6"/>
      <c r="NVR8" s="6"/>
      <c r="NVS8" s="6"/>
      <c r="NVT8" s="6"/>
      <c r="NVU8" s="6"/>
      <c r="NVV8" s="6"/>
      <c r="NVW8" s="6"/>
      <c r="NVX8" s="6"/>
      <c r="NVY8" s="6"/>
      <c r="NVZ8" s="6"/>
      <c r="NWA8" s="6"/>
      <c r="NWB8" s="6"/>
      <c r="NWC8" s="6"/>
      <c r="NWD8" s="6"/>
      <c r="NWE8" s="6"/>
      <c r="NWF8" s="6"/>
      <c r="NWG8" s="6"/>
      <c r="NWH8" s="6"/>
      <c r="NWI8" s="6"/>
      <c r="NWJ8" s="6"/>
      <c r="NWK8" s="6"/>
      <c r="NWL8" s="6"/>
      <c r="NWM8" s="6"/>
      <c r="NWN8" s="6"/>
      <c r="NWO8" s="6"/>
      <c r="NWP8" s="6"/>
      <c r="NWQ8" s="6"/>
      <c r="NWR8" s="6"/>
      <c r="NWS8" s="6"/>
      <c r="NWT8" s="6"/>
      <c r="NWU8" s="6"/>
      <c r="NWV8" s="6"/>
      <c r="NWW8" s="6"/>
      <c r="NWX8" s="6"/>
      <c r="NWY8" s="6"/>
      <c r="NWZ8" s="6"/>
      <c r="NXA8" s="6"/>
      <c r="NXB8" s="6"/>
      <c r="NXC8" s="6"/>
      <c r="NXD8" s="6"/>
      <c r="NXE8" s="6"/>
      <c r="NXF8" s="6"/>
      <c r="NXG8" s="6"/>
      <c r="NXH8" s="6"/>
      <c r="NXI8" s="6"/>
      <c r="NXJ8" s="6"/>
      <c r="NXK8" s="6"/>
      <c r="NXL8" s="6"/>
      <c r="NXM8" s="6"/>
      <c r="NXN8" s="6"/>
      <c r="NXO8" s="6"/>
      <c r="NXP8" s="6"/>
      <c r="NXQ8" s="6"/>
      <c r="NXR8" s="6"/>
      <c r="NXS8" s="6"/>
      <c r="NXT8" s="6"/>
      <c r="NXU8" s="6"/>
      <c r="NXV8" s="6"/>
      <c r="NXW8" s="6"/>
      <c r="NXX8" s="6"/>
      <c r="NXY8" s="6"/>
      <c r="NXZ8" s="6"/>
      <c r="NYA8" s="6"/>
      <c r="NYB8" s="6"/>
      <c r="NYC8" s="6"/>
      <c r="NYD8" s="6"/>
      <c r="NYE8" s="6"/>
      <c r="NYF8" s="6"/>
      <c r="NYG8" s="6"/>
      <c r="NYH8" s="6"/>
      <c r="NYI8" s="6"/>
      <c r="NYJ8" s="6"/>
      <c r="NYK8" s="6"/>
      <c r="NYL8" s="6"/>
      <c r="NYM8" s="6"/>
      <c r="NYN8" s="6"/>
      <c r="NYO8" s="6"/>
      <c r="NYP8" s="6"/>
      <c r="NYQ8" s="6"/>
      <c r="NYR8" s="6"/>
      <c r="NYS8" s="6"/>
      <c r="NYT8" s="6"/>
      <c r="NYU8" s="6"/>
      <c r="NYV8" s="6"/>
      <c r="NYW8" s="6"/>
      <c r="NYX8" s="6"/>
      <c r="NYY8" s="6"/>
      <c r="NYZ8" s="6"/>
      <c r="NZA8" s="6"/>
      <c r="NZB8" s="6"/>
      <c r="NZC8" s="6"/>
      <c r="NZD8" s="6"/>
      <c r="NZE8" s="6"/>
      <c r="NZF8" s="6"/>
      <c r="NZG8" s="6"/>
      <c r="NZH8" s="6"/>
      <c r="NZI8" s="6"/>
      <c r="NZJ8" s="6"/>
      <c r="NZK8" s="6"/>
      <c r="NZL8" s="6"/>
      <c r="NZM8" s="6"/>
      <c r="NZN8" s="6"/>
      <c r="NZO8" s="6"/>
      <c r="NZP8" s="6"/>
      <c r="NZQ8" s="6"/>
      <c r="NZR8" s="6"/>
      <c r="NZS8" s="6"/>
      <c r="NZT8" s="6"/>
      <c r="NZU8" s="6"/>
      <c r="NZV8" s="6"/>
      <c r="NZW8" s="6"/>
      <c r="NZX8" s="6"/>
      <c r="NZY8" s="6"/>
      <c r="NZZ8" s="6"/>
      <c r="OAA8" s="6"/>
      <c r="OAB8" s="6"/>
      <c r="OAC8" s="6"/>
      <c r="OAD8" s="6"/>
      <c r="OAE8" s="6"/>
      <c r="OAF8" s="6"/>
      <c r="OAG8" s="6"/>
      <c r="OAH8" s="6"/>
      <c r="OAI8" s="6"/>
      <c r="OAJ8" s="6"/>
      <c r="OAK8" s="6"/>
      <c r="OAL8" s="6"/>
      <c r="OAM8" s="6"/>
      <c r="OAN8" s="6"/>
      <c r="OAO8" s="6"/>
      <c r="OAP8" s="6"/>
      <c r="OAQ8" s="6"/>
      <c r="OAR8" s="6"/>
      <c r="OAS8" s="6"/>
      <c r="OAT8" s="6"/>
      <c r="OAU8" s="6"/>
      <c r="OAV8" s="6"/>
      <c r="OAW8" s="6"/>
      <c r="OAX8" s="6"/>
      <c r="OAY8" s="6"/>
      <c r="OAZ8" s="6"/>
      <c r="OBA8" s="6"/>
      <c r="OBB8" s="6"/>
      <c r="OBC8" s="6"/>
      <c r="OBD8" s="6"/>
      <c r="OBE8" s="6"/>
      <c r="OBF8" s="6"/>
      <c r="OBG8" s="6"/>
      <c r="OBH8" s="6"/>
      <c r="OBI8" s="6"/>
      <c r="OBJ8" s="6"/>
      <c r="OBK8" s="6"/>
      <c r="OBL8" s="6"/>
      <c r="OBM8" s="6"/>
      <c r="OBN8" s="6"/>
      <c r="OBO8" s="6"/>
      <c r="OBP8" s="6"/>
      <c r="OBQ8" s="6"/>
      <c r="OBR8" s="6"/>
      <c r="OBS8" s="6"/>
      <c r="OBT8" s="6"/>
      <c r="OBU8" s="6"/>
      <c r="OBV8" s="6"/>
      <c r="OBW8" s="6"/>
      <c r="OBX8" s="6"/>
      <c r="OBY8" s="6"/>
      <c r="OBZ8" s="6"/>
      <c r="OCA8" s="6"/>
      <c r="OCB8" s="6"/>
      <c r="OCC8" s="6"/>
      <c r="OCD8" s="6"/>
      <c r="OCE8" s="6"/>
      <c r="OCF8" s="6"/>
      <c r="OCG8" s="6"/>
      <c r="OCH8" s="6"/>
      <c r="OCI8" s="6"/>
      <c r="OCJ8" s="6"/>
      <c r="OCK8" s="6"/>
      <c r="OCL8" s="6"/>
      <c r="OCM8" s="6"/>
      <c r="OCN8" s="6"/>
      <c r="OCO8" s="6"/>
      <c r="OCP8" s="6"/>
      <c r="OCQ8" s="6"/>
      <c r="OCR8" s="6"/>
      <c r="OCS8" s="6"/>
      <c r="OCT8" s="6"/>
      <c r="OCU8" s="6"/>
      <c r="OCV8" s="6"/>
      <c r="OCW8" s="6"/>
      <c r="OCX8" s="6"/>
      <c r="OCY8" s="6"/>
      <c r="OCZ8" s="6"/>
      <c r="ODA8" s="6"/>
      <c r="ODB8" s="6"/>
      <c r="ODC8" s="6"/>
      <c r="ODD8" s="6"/>
      <c r="ODE8" s="6"/>
      <c r="ODF8" s="6"/>
      <c r="ODG8" s="6"/>
      <c r="ODH8" s="6"/>
      <c r="ODI8" s="6"/>
      <c r="ODJ8" s="6"/>
      <c r="ODK8" s="6"/>
      <c r="ODL8" s="6"/>
      <c r="ODM8" s="6"/>
      <c r="ODN8" s="6"/>
      <c r="ODO8" s="6"/>
      <c r="ODP8" s="6"/>
      <c r="ODQ8" s="6"/>
      <c r="ODR8" s="6"/>
      <c r="ODS8" s="6"/>
      <c r="ODT8" s="6"/>
      <c r="ODU8" s="6"/>
      <c r="ODV8" s="6"/>
      <c r="ODW8" s="6"/>
      <c r="ODX8" s="6"/>
      <c r="ODY8" s="6"/>
      <c r="ODZ8" s="6"/>
      <c r="OEA8" s="6"/>
      <c r="OEB8" s="6"/>
      <c r="OEC8" s="6"/>
      <c r="OED8" s="6"/>
      <c r="OEE8" s="6"/>
      <c r="OEF8" s="6"/>
      <c r="OEG8" s="6"/>
      <c r="OEH8" s="6"/>
      <c r="OEI8" s="6"/>
      <c r="OEJ8" s="6"/>
      <c r="OEK8" s="6"/>
      <c r="OEL8" s="6"/>
      <c r="OEM8" s="6"/>
      <c r="OEN8" s="6"/>
      <c r="OEO8" s="6"/>
      <c r="OEP8" s="6"/>
      <c r="OEQ8" s="6"/>
      <c r="OER8" s="6"/>
      <c r="OES8" s="6"/>
      <c r="OET8" s="6"/>
      <c r="OEU8" s="6"/>
      <c r="OEV8" s="6"/>
      <c r="OEW8" s="6"/>
      <c r="OEX8" s="6"/>
      <c r="OEY8" s="6"/>
      <c r="OEZ8" s="6"/>
      <c r="OFA8" s="6"/>
      <c r="OFB8" s="6"/>
      <c r="OFC8" s="6"/>
      <c r="OFD8" s="6"/>
      <c r="OFE8" s="6"/>
      <c r="OFF8" s="6"/>
      <c r="OFG8" s="6"/>
      <c r="OFH8" s="6"/>
      <c r="OFI8" s="6"/>
      <c r="OFJ8" s="6"/>
      <c r="OFK8" s="6"/>
      <c r="OFL8" s="6"/>
      <c r="OFM8" s="6"/>
      <c r="OFN8" s="6"/>
      <c r="OFO8" s="6"/>
      <c r="OFP8" s="6"/>
      <c r="OFQ8" s="6"/>
      <c r="OFR8" s="6"/>
      <c r="OFS8" s="6"/>
      <c r="OFT8" s="6"/>
      <c r="OFU8" s="6"/>
      <c r="OFV8" s="6"/>
      <c r="OFW8" s="6"/>
      <c r="OFX8" s="6"/>
      <c r="OFY8" s="6"/>
      <c r="OFZ8" s="6"/>
      <c r="OGA8" s="6"/>
      <c r="OGB8" s="6"/>
      <c r="OGC8" s="6"/>
      <c r="OGD8" s="6"/>
      <c r="OGE8" s="6"/>
      <c r="OGF8" s="6"/>
      <c r="OGG8" s="6"/>
      <c r="OGH8" s="6"/>
      <c r="OGI8" s="6"/>
      <c r="OGJ8" s="6"/>
      <c r="OGK8" s="6"/>
      <c r="OGL8" s="6"/>
      <c r="OGM8" s="6"/>
      <c r="OGN8" s="6"/>
      <c r="OGO8" s="6"/>
      <c r="OGP8" s="6"/>
      <c r="OGQ8" s="6"/>
      <c r="OGR8" s="6"/>
      <c r="OGS8" s="6"/>
      <c r="OGT8" s="6"/>
      <c r="OGU8" s="6"/>
      <c r="OGV8" s="6"/>
      <c r="OGW8" s="6"/>
      <c r="OGX8" s="6"/>
      <c r="OGY8" s="6"/>
      <c r="OGZ8" s="6"/>
      <c r="OHA8" s="6"/>
      <c r="OHB8" s="6"/>
      <c r="OHC8" s="6"/>
      <c r="OHD8" s="6"/>
      <c r="OHE8" s="6"/>
      <c r="OHF8" s="6"/>
      <c r="OHG8" s="6"/>
      <c r="OHH8" s="6"/>
      <c r="OHI8" s="6"/>
      <c r="OHJ8" s="6"/>
      <c r="OHK8" s="6"/>
      <c r="OHL8" s="6"/>
      <c r="OHM8" s="6"/>
      <c r="OHN8" s="6"/>
      <c r="OHO8" s="6"/>
      <c r="OHP8" s="6"/>
      <c r="OHQ8" s="6"/>
      <c r="OHR8" s="6"/>
      <c r="OHS8" s="6"/>
      <c r="OHT8" s="6"/>
      <c r="OHU8" s="6"/>
      <c r="OHV8" s="6"/>
      <c r="OHW8" s="6"/>
      <c r="OHX8" s="6"/>
      <c r="OHY8" s="6"/>
      <c r="OHZ8" s="6"/>
      <c r="OIA8" s="6"/>
      <c r="OIB8" s="6"/>
      <c r="OIC8" s="6"/>
      <c r="OID8" s="6"/>
      <c r="OIE8" s="6"/>
      <c r="OIF8" s="6"/>
      <c r="OIG8" s="6"/>
      <c r="OIH8" s="6"/>
      <c r="OII8" s="6"/>
      <c r="OIJ8" s="6"/>
      <c r="OIK8" s="6"/>
      <c r="OIL8" s="6"/>
      <c r="OIM8" s="6"/>
      <c r="OIN8" s="6"/>
      <c r="OIO8" s="6"/>
      <c r="OIP8" s="6"/>
      <c r="OIQ8" s="6"/>
      <c r="OIR8" s="6"/>
      <c r="OIS8" s="6"/>
      <c r="OIT8" s="6"/>
      <c r="OIU8" s="6"/>
      <c r="OIV8" s="6"/>
      <c r="OIW8" s="6"/>
      <c r="OIX8" s="6"/>
      <c r="OIY8" s="6"/>
      <c r="OIZ8" s="6"/>
      <c r="OJA8" s="6"/>
      <c r="OJB8" s="6"/>
      <c r="OJC8" s="6"/>
      <c r="OJD8" s="6"/>
      <c r="OJE8" s="6"/>
      <c r="OJF8" s="6"/>
      <c r="OJG8" s="6"/>
      <c r="OJH8" s="6"/>
      <c r="OJI8" s="6"/>
      <c r="OJJ8" s="6"/>
      <c r="OJK8" s="6"/>
      <c r="OJL8" s="6"/>
      <c r="OJM8" s="6"/>
      <c r="OJN8" s="6"/>
      <c r="OJO8" s="6"/>
      <c r="OJP8" s="6"/>
      <c r="OJQ8" s="6"/>
      <c r="OJR8" s="6"/>
      <c r="OJS8" s="6"/>
      <c r="OJT8" s="6"/>
      <c r="OJU8" s="6"/>
      <c r="OJV8" s="6"/>
      <c r="OJW8" s="6"/>
      <c r="OJX8" s="6"/>
      <c r="OJY8" s="6"/>
      <c r="OJZ8" s="6"/>
      <c r="OKA8" s="6"/>
      <c r="OKB8" s="6"/>
      <c r="OKC8" s="6"/>
      <c r="OKD8" s="6"/>
      <c r="OKE8" s="6"/>
      <c r="OKF8" s="6"/>
      <c r="OKG8" s="6"/>
      <c r="OKH8" s="6"/>
      <c r="OKI8" s="6"/>
      <c r="OKJ8" s="6"/>
      <c r="OKK8" s="6"/>
      <c r="OKL8" s="6"/>
      <c r="OKM8" s="6"/>
      <c r="OKN8" s="6"/>
      <c r="OKO8" s="6"/>
      <c r="OKP8" s="6"/>
      <c r="OKQ8" s="6"/>
      <c r="OKR8" s="6"/>
      <c r="OKS8" s="6"/>
      <c r="OKT8" s="6"/>
      <c r="OKU8" s="6"/>
      <c r="OKV8" s="6"/>
      <c r="OKW8" s="6"/>
      <c r="OKX8" s="6"/>
      <c r="OKY8" s="6"/>
      <c r="OKZ8" s="6"/>
      <c r="OLA8" s="6"/>
      <c r="OLB8" s="6"/>
      <c r="OLC8" s="6"/>
      <c r="OLD8" s="6"/>
      <c r="OLE8" s="6"/>
      <c r="OLF8" s="6"/>
      <c r="OLG8" s="6"/>
      <c r="OLH8" s="6"/>
      <c r="OLI8" s="6"/>
      <c r="OLJ8" s="6"/>
      <c r="OLK8" s="6"/>
      <c r="OLL8" s="6"/>
      <c r="OLM8" s="6"/>
      <c r="OLN8" s="6"/>
      <c r="OLO8" s="6"/>
      <c r="OLP8" s="6"/>
      <c r="OLQ8" s="6"/>
      <c r="OLR8" s="6"/>
      <c r="OLS8" s="6"/>
      <c r="OLT8" s="6"/>
      <c r="OLU8" s="6"/>
      <c r="OLV8" s="6"/>
      <c r="OLW8" s="6"/>
      <c r="OLX8" s="6"/>
      <c r="OLY8" s="6"/>
      <c r="OLZ8" s="6"/>
      <c r="OMA8" s="6"/>
      <c r="OMB8" s="6"/>
      <c r="OMC8" s="6"/>
      <c r="OMD8" s="6"/>
      <c r="OME8" s="6"/>
      <c r="OMF8" s="6"/>
      <c r="OMG8" s="6"/>
      <c r="OMH8" s="6"/>
      <c r="OMI8" s="6"/>
      <c r="OMJ8" s="6"/>
      <c r="OMK8" s="6"/>
      <c r="OML8" s="6"/>
      <c r="OMM8" s="6"/>
      <c r="OMN8" s="6"/>
      <c r="OMO8" s="6"/>
      <c r="OMP8" s="6"/>
      <c r="OMQ8" s="6"/>
      <c r="OMR8" s="6"/>
      <c r="OMS8" s="6"/>
      <c r="OMT8" s="6"/>
      <c r="OMU8" s="6"/>
      <c r="OMV8" s="6"/>
      <c r="OMW8" s="6"/>
      <c r="OMX8" s="6"/>
      <c r="OMY8" s="6"/>
      <c r="OMZ8" s="6"/>
      <c r="ONA8" s="6"/>
      <c r="ONB8" s="6"/>
      <c r="ONC8" s="6"/>
      <c r="OND8" s="6"/>
      <c r="ONE8" s="6"/>
      <c r="ONF8" s="6"/>
      <c r="ONG8" s="6"/>
      <c r="ONH8" s="6"/>
      <c r="ONI8" s="6"/>
      <c r="ONJ8" s="6"/>
      <c r="ONK8" s="6"/>
      <c r="ONL8" s="6"/>
      <c r="ONM8" s="6"/>
      <c r="ONN8" s="6"/>
      <c r="ONO8" s="6"/>
      <c r="ONP8" s="6"/>
      <c r="ONQ8" s="6"/>
      <c r="ONR8" s="6"/>
      <c r="ONS8" s="6"/>
      <c r="ONT8" s="6"/>
      <c r="ONU8" s="6"/>
      <c r="ONV8" s="6"/>
      <c r="ONW8" s="6"/>
      <c r="ONX8" s="6"/>
      <c r="ONY8" s="6"/>
      <c r="ONZ8" s="6"/>
      <c r="OOA8" s="6"/>
      <c r="OOB8" s="6"/>
      <c r="OOC8" s="6"/>
      <c r="OOD8" s="6"/>
      <c r="OOE8" s="6"/>
      <c r="OOF8" s="6"/>
      <c r="OOG8" s="6"/>
      <c r="OOH8" s="6"/>
      <c r="OOI8" s="6"/>
      <c r="OOJ8" s="6"/>
      <c r="OOK8" s="6"/>
      <c r="OOL8" s="6"/>
      <c r="OOM8" s="6"/>
      <c r="OON8" s="6"/>
      <c r="OOO8" s="6"/>
      <c r="OOP8" s="6"/>
      <c r="OOQ8" s="6"/>
      <c r="OOR8" s="6"/>
      <c r="OOS8" s="6"/>
      <c r="OOT8" s="6"/>
      <c r="OOU8" s="6"/>
      <c r="OOV8" s="6"/>
      <c r="OOW8" s="6"/>
      <c r="OOX8" s="6"/>
      <c r="OOY8" s="6"/>
      <c r="OOZ8" s="6"/>
      <c r="OPA8" s="6"/>
      <c r="OPB8" s="6"/>
      <c r="OPC8" s="6"/>
      <c r="OPD8" s="6"/>
      <c r="OPE8" s="6"/>
      <c r="OPF8" s="6"/>
      <c r="OPG8" s="6"/>
      <c r="OPH8" s="6"/>
      <c r="OPI8" s="6"/>
      <c r="OPJ8" s="6"/>
      <c r="OPK8" s="6"/>
      <c r="OPL8" s="6"/>
      <c r="OPM8" s="6"/>
      <c r="OPN8" s="6"/>
      <c r="OPO8" s="6"/>
      <c r="OPP8" s="6"/>
      <c r="OPQ8" s="6"/>
      <c r="OPR8" s="6"/>
      <c r="OPS8" s="6"/>
      <c r="OPT8" s="6"/>
      <c r="OPU8" s="6"/>
      <c r="OPV8" s="6"/>
      <c r="OPW8" s="6"/>
      <c r="OPX8" s="6"/>
      <c r="OPY8" s="6"/>
      <c r="OPZ8" s="6"/>
      <c r="OQA8" s="6"/>
      <c r="OQB8" s="6"/>
      <c r="OQC8" s="6"/>
      <c r="OQD8" s="6"/>
      <c r="OQE8" s="6"/>
      <c r="OQF8" s="6"/>
      <c r="OQG8" s="6"/>
      <c r="OQH8" s="6"/>
      <c r="OQI8" s="6"/>
      <c r="OQJ8" s="6"/>
      <c r="OQK8" s="6"/>
      <c r="OQL8" s="6"/>
      <c r="OQM8" s="6"/>
      <c r="OQN8" s="6"/>
      <c r="OQO8" s="6"/>
      <c r="OQP8" s="6"/>
      <c r="OQQ8" s="6"/>
      <c r="OQR8" s="6"/>
      <c r="OQS8" s="6"/>
      <c r="OQT8" s="6"/>
      <c r="OQU8" s="6"/>
      <c r="OQV8" s="6"/>
      <c r="OQW8" s="6"/>
      <c r="OQX8" s="6"/>
      <c r="OQY8" s="6"/>
      <c r="OQZ8" s="6"/>
      <c r="ORA8" s="6"/>
      <c r="ORB8" s="6"/>
      <c r="ORC8" s="6"/>
      <c r="ORD8" s="6"/>
      <c r="ORE8" s="6"/>
      <c r="ORF8" s="6"/>
      <c r="ORG8" s="6"/>
      <c r="ORH8" s="6"/>
      <c r="ORI8" s="6"/>
      <c r="ORJ8" s="6"/>
      <c r="ORK8" s="6"/>
      <c r="ORL8" s="6"/>
      <c r="ORM8" s="6"/>
      <c r="ORN8" s="6"/>
      <c r="ORO8" s="6"/>
      <c r="ORP8" s="6"/>
      <c r="ORQ8" s="6"/>
      <c r="ORR8" s="6"/>
      <c r="ORS8" s="6"/>
      <c r="ORT8" s="6"/>
      <c r="ORU8" s="6"/>
      <c r="ORV8" s="6"/>
      <c r="ORW8" s="6"/>
      <c r="ORX8" s="6"/>
      <c r="ORY8" s="6"/>
      <c r="ORZ8" s="6"/>
      <c r="OSA8" s="6"/>
      <c r="OSB8" s="6"/>
      <c r="OSC8" s="6"/>
      <c r="OSD8" s="6"/>
      <c r="OSE8" s="6"/>
      <c r="OSF8" s="6"/>
      <c r="OSG8" s="6"/>
      <c r="OSH8" s="6"/>
      <c r="OSI8" s="6"/>
      <c r="OSJ8" s="6"/>
      <c r="OSK8" s="6"/>
      <c r="OSL8" s="6"/>
      <c r="OSM8" s="6"/>
      <c r="OSN8" s="6"/>
      <c r="OSO8" s="6"/>
      <c r="OSP8" s="6"/>
      <c r="OSQ8" s="6"/>
      <c r="OSR8" s="6"/>
      <c r="OSS8" s="6"/>
      <c r="OST8" s="6"/>
      <c r="OSU8" s="6"/>
      <c r="OSV8" s="6"/>
      <c r="OSW8" s="6"/>
      <c r="OSX8" s="6"/>
      <c r="OSY8" s="6"/>
      <c r="OSZ8" s="6"/>
      <c r="OTA8" s="6"/>
      <c r="OTB8" s="6"/>
      <c r="OTC8" s="6"/>
      <c r="OTD8" s="6"/>
      <c r="OTE8" s="6"/>
      <c r="OTF8" s="6"/>
      <c r="OTG8" s="6"/>
      <c r="OTH8" s="6"/>
      <c r="OTI8" s="6"/>
      <c r="OTJ8" s="6"/>
      <c r="OTK8" s="6"/>
      <c r="OTL8" s="6"/>
      <c r="OTM8" s="6"/>
      <c r="OTN8" s="6"/>
      <c r="OTO8" s="6"/>
      <c r="OTP8" s="6"/>
      <c r="OTQ8" s="6"/>
      <c r="OTR8" s="6"/>
      <c r="OTS8" s="6"/>
      <c r="OTT8" s="6"/>
      <c r="OTU8" s="6"/>
      <c r="OTV8" s="6"/>
      <c r="OTW8" s="6"/>
      <c r="OTX8" s="6"/>
      <c r="OTY8" s="6"/>
      <c r="OTZ8" s="6"/>
      <c r="OUA8" s="6"/>
      <c r="OUB8" s="6"/>
      <c r="OUC8" s="6"/>
      <c r="OUD8" s="6"/>
      <c r="OUE8" s="6"/>
      <c r="OUF8" s="6"/>
      <c r="OUG8" s="6"/>
      <c r="OUH8" s="6"/>
      <c r="OUI8" s="6"/>
      <c r="OUJ8" s="6"/>
      <c r="OUK8" s="6"/>
      <c r="OUL8" s="6"/>
      <c r="OUM8" s="6"/>
      <c r="OUN8" s="6"/>
      <c r="OUO8" s="6"/>
      <c r="OUP8" s="6"/>
      <c r="OUQ8" s="6"/>
      <c r="OUR8" s="6"/>
      <c r="OUS8" s="6"/>
      <c r="OUT8" s="6"/>
      <c r="OUU8" s="6"/>
      <c r="OUV8" s="6"/>
      <c r="OUW8" s="6"/>
      <c r="OUX8" s="6"/>
      <c r="OUY8" s="6"/>
      <c r="OUZ8" s="6"/>
      <c r="OVA8" s="6"/>
      <c r="OVB8" s="6"/>
      <c r="OVC8" s="6"/>
      <c r="OVD8" s="6"/>
      <c r="OVE8" s="6"/>
      <c r="OVF8" s="6"/>
      <c r="OVG8" s="6"/>
      <c r="OVH8" s="6"/>
      <c r="OVI8" s="6"/>
      <c r="OVJ8" s="6"/>
      <c r="OVK8" s="6"/>
      <c r="OVL8" s="6"/>
      <c r="OVM8" s="6"/>
      <c r="OVN8" s="6"/>
      <c r="OVO8" s="6"/>
      <c r="OVP8" s="6"/>
      <c r="OVQ8" s="6"/>
      <c r="OVR8" s="6"/>
      <c r="OVS8" s="6"/>
      <c r="OVT8" s="6"/>
      <c r="OVU8" s="6"/>
      <c r="OVV8" s="6"/>
      <c r="OVW8" s="6"/>
      <c r="OVX8" s="6"/>
      <c r="OVY8" s="6"/>
      <c r="OVZ8" s="6"/>
      <c r="OWA8" s="6"/>
      <c r="OWB8" s="6"/>
      <c r="OWC8" s="6"/>
      <c r="OWD8" s="6"/>
      <c r="OWE8" s="6"/>
      <c r="OWF8" s="6"/>
      <c r="OWG8" s="6"/>
      <c r="OWH8" s="6"/>
      <c r="OWI8" s="6"/>
      <c r="OWJ8" s="6"/>
      <c r="OWK8" s="6"/>
      <c r="OWL8" s="6"/>
      <c r="OWM8" s="6"/>
      <c r="OWN8" s="6"/>
      <c r="OWO8" s="6"/>
      <c r="OWP8" s="6"/>
      <c r="OWQ8" s="6"/>
      <c r="OWR8" s="6"/>
      <c r="OWS8" s="6"/>
      <c r="OWT8" s="6"/>
      <c r="OWU8" s="6"/>
      <c r="OWV8" s="6"/>
      <c r="OWW8" s="6"/>
      <c r="OWX8" s="6"/>
      <c r="OWY8" s="6"/>
      <c r="OWZ8" s="6"/>
      <c r="OXA8" s="6"/>
      <c r="OXB8" s="6"/>
      <c r="OXC8" s="6"/>
      <c r="OXD8" s="6"/>
      <c r="OXE8" s="6"/>
      <c r="OXF8" s="6"/>
      <c r="OXG8" s="6"/>
      <c r="OXH8" s="6"/>
      <c r="OXI8" s="6"/>
      <c r="OXJ8" s="6"/>
      <c r="OXK8" s="6"/>
      <c r="OXL8" s="6"/>
      <c r="OXM8" s="6"/>
      <c r="OXN8" s="6"/>
      <c r="OXO8" s="6"/>
      <c r="OXP8" s="6"/>
      <c r="OXQ8" s="6"/>
      <c r="OXR8" s="6"/>
      <c r="OXS8" s="6"/>
      <c r="OXT8" s="6"/>
      <c r="OXU8" s="6"/>
      <c r="OXV8" s="6"/>
      <c r="OXW8" s="6"/>
      <c r="OXX8" s="6"/>
      <c r="OXY8" s="6"/>
      <c r="OXZ8" s="6"/>
      <c r="OYA8" s="6"/>
      <c r="OYB8" s="6"/>
      <c r="OYC8" s="6"/>
      <c r="OYD8" s="6"/>
      <c r="OYE8" s="6"/>
      <c r="OYF8" s="6"/>
      <c r="OYG8" s="6"/>
      <c r="OYH8" s="6"/>
      <c r="OYI8" s="6"/>
      <c r="OYJ8" s="6"/>
      <c r="OYK8" s="6"/>
      <c r="OYL8" s="6"/>
      <c r="OYM8" s="6"/>
      <c r="OYN8" s="6"/>
      <c r="OYO8" s="6"/>
      <c r="OYP8" s="6"/>
      <c r="OYQ8" s="6"/>
      <c r="OYR8" s="6"/>
      <c r="OYS8" s="6"/>
      <c r="OYT8" s="6"/>
      <c r="OYU8" s="6"/>
      <c r="OYV8" s="6"/>
      <c r="OYW8" s="6"/>
      <c r="OYX8" s="6"/>
      <c r="OYY8" s="6"/>
      <c r="OYZ8" s="6"/>
      <c r="OZA8" s="6"/>
      <c r="OZB8" s="6"/>
      <c r="OZC8" s="6"/>
      <c r="OZD8" s="6"/>
      <c r="OZE8" s="6"/>
      <c r="OZF8" s="6"/>
      <c r="OZG8" s="6"/>
      <c r="OZH8" s="6"/>
      <c r="OZI8" s="6"/>
      <c r="OZJ8" s="6"/>
      <c r="OZK8" s="6"/>
      <c r="OZL8" s="6"/>
      <c r="OZM8" s="6"/>
      <c r="OZN8" s="6"/>
      <c r="OZO8" s="6"/>
      <c r="OZP8" s="6"/>
      <c r="OZQ8" s="6"/>
      <c r="OZR8" s="6"/>
      <c r="OZS8" s="6"/>
      <c r="OZT8" s="6"/>
      <c r="OZU8" s="6"/>
      <c r="OZV8" s="6"/>
      <c r="OZW8" s="6"/>
      <c r="OZX8" s="6"/>
      <c r="OZY8" s="6"/>
      <c r="OZZ8" s="6"/>
      <c r="PAA8" s="6"/>
      <c r="PAB8" s="6"/>
      <c r="PAC8" s="6"/>
      <c r="PAD8" s="6"/>
      <c r="PAE8" s="6"/>
      <c r="PAF8" s="6"/>
      <c r="PAG8" s="6"/>
      <c r="PAH8" s="6"/>
      <c r="PAI8" s="6"/>
      <c r="PAJ8" s="6"/>
      <c r="PAK8" s="6"/>
      <c r="PAL8" s="6"/>
      <c r="PAM8" s="6"/>
      <c r="PAN8" s="6"/>
      <c r="PAO8" s="6"/>
      <c r="PAP8" s="6"/>
      <c r="PAQ8" s="6"/>
      <c r="PAR8" s="6"/>
      <c r="PAS8" s="6"/>
      <c r="PAT8" s="6"/>
      <c r="PAU8" s="6"/>
      <c r="PAV8" s="6"/>
      <c r="PAW8" s="6"/>
      <c r="PAX8" s="6"/>
      <c r="PAY8" s="6"/>
      <c r="PAZ8" s="6"/>
      <c r="PBA8" s="6"/>
      <c r="PBB8" s="6"/>
      <c r="PBC8" s="6"/>
      <c r="PBD8" s="6"/>
      <c r="PBE8" s="6"/>
      <c r="PBF8" s="6"/>
      <c r="PBG8" s="6"/>
      <c r="PBH8" s="6"/>
      <c r="PBI8" s="6"/>
      <c r="PBJ8" s="6"/>
      <c r="PBK8" s="6"/>
      <c r="PBL8" s="6"/>
      <c r="PBM8" s="6"/>
      <c r="PBN8" s="6"/>
      <c r="PBO8" s="6"/>
      <c r="PBP8" s="6"/>
      <c r="PBQ8" s="6"/>
      <c r="PBR8" s="6"/>
      <c r="PBS8" s="6"/>
      <c r="PBT8" s="6"/>
      <c r="PBU8" s="6"/>
      <c r="PBV8" s="6"/>
      <c r="PBW8" s="6"/>
      <c r="PBX8" s="6"/>
      <c r="PBY8" s="6"/>
      <c r="PBZ8" s="6"/>
      <c r="PCA8" s="6"/>
      <c r="PCB8" s="6"/>
      <c r="PCC8" s="6"/>
      <c r="PCD8" s="6"/>
      <c r="PCE8" s="6"/>
      <c r="PCF8" s="6"/>
      <c r="PCG8" s="6"/>
      <c r="PCH8" s="6"/>
      <c r="PCI8" s="6"/>
      <c r="PCJ8" s="6"/>
      <c r="PCK8" s="6"/>
      <c r="PCL8" s="6"/>
      <c r="PCM8" s="6"/>
      <c r="PCN8" s="6"/>
      <c r="PCO8" s="6"/>
      <c r="PCP8" s="6"/>
      <c r="PCQ8" s="6"/>
      <c r="PCR8" s="6"/>
      <c r="PCS8" s="6"/>
      <c r="PCT8" s="6"/>
      <c r="PCU8" s="6"/>
      <c r="PCV8" s="6"/>
      <c r="PCW8" s="6"/>
      <c r="PCX8" s="6"/>
      <c r="PCY8" s="6"/>
      <c r="PCZ8" s="6"/>
      <c r="PDA8" s="6"/>
      <c r="PDB8" s="6"/>
      <c r="PDC8" s="6"/>
      <c r="PDD8" s="6"/>
      <c r="PDE8" s="6"/>
      <c r="PDF8" s="6"/>
      <c r="PDG8" s="6"/>
      <c r="PDH8" s="6"/>
      <c r="PDI8" s="6"/>
      <c r="PDJ8" s="6"/>
      <c r="PDK8" s="6"/>
      <c r="PDL8" s="6"/>
      <c r="PDM8" s="6"/>
      <c r="PDN8" s="6"/>
      <c r="PDO8" s="6"/>
      <c r="PDP8" s="6"/>
      <c r="PDQ8" s="6"/>
      <c r="PDR8" s="6"/>
      <c r="PDS8" s="6"/>
      <c r="PDT8" s="6"/>
      <c r="PDU8" s="6"/>
      <c r="PDV8" s="6"/>
      <c r="PDW8" s="6"/>
      <c r="PDX8" s="6"/>
      <c r="PDY8" s="6"/>
      <c r="PDZ8" s="6"/>
      <c r="PEA8" s="6"/>
      <c r="PEB8" s="6"/>
      <c r="PEC8" s="6"/>
      <c r="PED8" s="6"/>
      <c r="PEE8" s="6"/>
      <c r="PEF8" s="6"/>
      <c r="PEG8" s="6"/>
      <c r="PEH8" s="6"/>
      <c r="PEI8" s="6"/>
      <c r="PEJ8" s="6"/>
      <c r="PEK8" s="6"/>
      <c r="PEL8" s="6"/>
      <c r="PEM8" s="6"/>
      <c r="PEN8" s="6"/>
      <c r="PEO8" s="6"/>
      <c r="PEP8" s="6"/>
      <c r="PEQ8" s="6"/>
      <c r="PER8" s="6"/>
      <c r="PES8" s="6"/>
      <c r="PET8" s="6"/>
      <c r="PEU8" s="6"/>
      <c r="PEV8" s="6"/>
      <c r="PEW8" s="6"/>
      <c r="PEX8" s="6"/>
      <c r="PEY8" s="6"/>
      <c r="PEZ8" s="6"/>
      <c r="PFA8" s="6"/>
      <c r="PFB8" s="6"/>
      <c r="PFC8" s="6"/>
      <c r="PFD8" s="6"/>
      <c r="PFE8" s="6"/>
      <c r="PFF8" s="6"/>
      <c r="PFG8" s="6"/>
      <c r="PFH8" s="6"/>
      <c r="PFI8" s="6"/>
      <c r="PFJ8" s="6"/>
      <c r="PFK8" s="6"/>
      <c r="PFL8" s="6"/>
      <c r="PFM8" s="6"/>
      <c r="PFN8" s="6"/>
      <c r="PFO8" s="6"/>
      <c r="PFP8" s="6"/>
      <c r="PFQ8" s="6"/>
      <c r="PFR8" s="6"/>
      <c r="PFS8" s="6"/>
      <c r="PFT8" s="6"/>
      <c r="PFU8" s="6"/>
      <c r="PFV8" s="6"/>
      <c r="PFW8" s="6"/>
      <c r="PFX8" s="6"/>
      <c r="PFY8" s="6"/>
      <c r="PFZ8" s="6"/>
      <c r="PGA8" s="6"/>
      <c r="PGB8" s="6"/>
      <c r="PGC8" s="6"/>
      <c r="PGD8" s="6"/>
      <c r="PGE8" s="6"/>
      <c r="PGF8" s="6"/>
      <c r="PGG8" s="6"/>
      <c r="PGH8" s="6"/>
      <c r="PGI8" s="6"/>
      <c r="PGJ8" s="6"/>
      <c r="PGK8" s="6"/>
      <c r="PGL8" s="6"/>
      <c r="PGM8" s="6"/>
      <c r="PGN8" s="6"/>
      <c r="PGO8" s="6"/>
      <c r="PGP8" s="6"/>
      <c r="PGQ8" s="6"/>
      <c r="PGR8" s="6"/>
      <c r="PGS8" s="6"/>
      <c r="PGT8" s="6"/>
      <c r="PGU8" s="6"/>
      <c r="PGV8" s="6"/>
      <c r="PGW8" s="6"/>
      <c r="PGX8" s="6"/>
      <c r="PGY8" s="6"/>
      <c r="PGZ8" s="6"/>
      <c r="PHA8" s="6"/>
      <c r="PHB8" s="6"/>
      <c r="PHC8" s="6"/>
      <c r="PHD8" s="6"/>
      <c r="PHE8" s="6"/>
      <c r="PHF8" s="6"/>
      <c r="PHG8" s="6"/>
      <c r="PHH8" s="6"/>
      <c r="PHI8" s="6"/>
      <c r="PHJ8" s="6"/>
      <c r="PHK8" s="6"/>
      <c r="PHL8" s="6"/>
      <c r="PHM8" s="6"/>
      <c r="PHN8" s="6"/>
      <c r="PHO8" s="6"/>
      <c r="PHP8" s="6"/>
      <c r="PHQ8" s="6"/>
      <c r="PHR8" s="6"/>
      <c r="PHS8" s="6"/>
      <c r="PHT8" s="6"/>
      <c r="PHU8" s="6"/>
      <c r="PHV8" s="6"/>
      <c r="PHW8" s="6"/>
      <c r="PHX8" s="6"/>
      <c r="PHY8" s="6"/>
      <c r="PHZ8" s="6"/>
      <c r="PIA8" s="6"/>
      <c r="PIB8" s="6"/>
      <c r="PIC8" s="6"/>
      <c r="PID8" s="6"/>
      <c r="PIE8" s="6"/>
      <c r="PIF8" s="6"/>
      <c r="PIG8" s="6"/>
      <c r="PIH8" s="6"/>
      <c r="PII8" s="6"/>
      <c r="PIJ8" s="6"/>
      <c r="PIK8" s="6"/>
      <c r="PIL8" s="6"/>
      <c r="PIM8" s="6"/>
      <c r="PIN8" s="6"/>
      <c r="PIO8" s="6"/>
      <c r="PIP8" s="6"/>
      <c r="PIQ8" s="6"/>
      <c r="PIR8" s="6"/>
      <c r="PIS8" s="6"/>
      <c r="PIT8" s="6"/>
      <c r="PIU8" s="6"/>
      <c r="PIV8" s="6"/>
      <c r="PIW8" s="6"/>
      <c r="PIX8" s="6"/>
      <c r="PIY8" s="6"/>
      <c r="PIZ8" s="6"/>
      <c r="PJA8" s="6"/>
      <c r="PJB8" s="6"/>
      <c r="PJC8" s="6"/>
      <c r="PJD8" s="6"/>
      <c r="PJE8" s="6"/>
      <c r="PJF8" s="6"/>
      <c r="PJG8" s="6"/>
      <c r="PJH8" s="6"/>
      <c r="PJI8" s="6"/>
      <c r="PJJ8" s="6"/>
      <c r="PJK8" s="6"/>
      <c r="PJL8" s="6"/>
      <c r="PJM8" s="6"/>
      <c r="PJN8" s="6"/>
      <c r="PJO8" s="6"/>
      <c r="PJP8" s="6"/>
      <c r="PJQ8" s="6"/>
      <c r="PJR8" s="6"/>
      <c r="PJS8" s="6"/>
      <c r="PJT8" s="6"/>
      <c r="PJU8" s="6"/>
      <c r="PJV8" s="6"/>
      <c r="PJW8" s="6"/>
      <c r="PJX8" s="6"/>
      <c r="PJY8" s="6"/>
      <c r="PJZ8" s="6"/>
      <c r="PKA8" s="6"/>
      <c r="PKB8" s="6"/>
      <c r="PKC8" s="6"/>
      <c r="PKD8" s="6"/>
      <c r="PKE8" s="6"/>
      <c r="PKF8" s="6"/>
      <c r="PKG8" s="6"/>
      <c r="PKH8" s="6"/>
      <c r="PKI8" s="6"/>
      <c r="PKJ8" s="6"/>
      <c r="PKK8" s="6"/>
      <c r="PKL8" s="6"/>
      <c r="PKM8" s="6"/>
      <c r="PKN8" s="6"/>
      <c r="PKO8" s="6"/>
      <c r="PKP8" s="6"/>
      <c r="PKQ8" s="6"/>
      <c r="PKR8" s="6"/>
      <c r="PKS8" s="6"/>
      <c r="PKT8" s="6"/>
      <c r="PKU8" s="6"/>
      <c r="PKV8" s="6"/>
      <c r="PKW8" s="6"/>
      <c r="PKX8" s="6"/>
      <c r="PKY8" s="6"/>
      <c r="PKZ8" s="6"/>
      <c r="PLA8" s="6"/>
      <c r="PLB8" s="6"/>
      <c r="PLC8" s="6"/>
      <c r="PLD8" s="6"/>
      <c r="PLE8" s="6"/>
      <c r="PLF8" s="6"/>
      <c r="PLG8" s="6"/>
      <c r="PLH8" s="6"/>
      <c r="PLI8" s="6"/>
      <c r="PLJ8" s="6"/>
      <c r="PLK8" s="6"/>
      <c r="PLL8" s="6"/>
      <c r="PLM8" s="6"/>
      <c r="PLN8" s="6"/>
      <c r="PLO8" s="6"/>
      <c r="PLP8" s="6"/>
      <c r="PLQ8" s="6"/>
      <c r="PLR8" s="6"/>
      <c r="PLS8" s="6"/>
      <c r="PLT8" s="6"/>
      <c r="PLU8" s="6"/>
      <c r="PLV8" s="6"/>
      <c r="PLW8" s="6"/>
      <c r="PLX8" s="6"/>
      <c r="PLY8" s="6"/>
      <c r="PLZ8" s="6"/>
      <c r="PMA8" s="6"/>
      <c r="PMB8" s="6"/>
      <c r="PMC8" s="6"/>
      <c r="PMD8" s="6"/>
      <c r="PME8" s="6"/>
      <c r="PMF8" s="6"/>
      <c r="PMG8" s="6"/>
      <c r="PMH8" s="6"/>
      <c r="PMI8" s="6"/>
      <c r="PMJ8" s="6"/>
      <c r="PMK8" s="6"/>
      <c r="PML8" s="6"/>
      <c r="PMM8" s="6"/>
      <c r="PMN8" s="6"/>
      <c r="PMO8" s="6"/>
      <c r="PMP8" s="6"/>
      <c r="PMQ8" s="6"/>
      <c r="PMR8" s="6"/>
      <c r="PMS8" s="6"/>
      <c r="PMT8" s="6"/>
      <c r="PMU8" s="6"/>
      <c r="PMV8" s="6"/>
      <c r="PMW8" s="6"/>
      <c r="PMX8" s="6"/>
      <c r="PMY8" s="6"/>
      <c r="PMZ8" s="6"/>
      <c r="PNA8" s="6"/>
      <c r="PNB8" s="6"/>
      <c r="PNC8" s="6"/>
      <c r="PND8" s="6"/>
      <c r="PNE8" s="6"/>
      <c r="PNF8" s="6"/>
      <c r="PNG8" s="6"/>
      <c r="PNH8" s="6"/>
      <c r="PNI8" s="6"/>
      <c r="PNJ8" s="6"/>
      <c r="PNK8" s="6"/>
      <c r="PNL8" s="6"/>
      <c r="PNM8" s="6"/>
      <c r="PNN8" s="6"/>
      <c r="PNO8" s="6"/>
      <c r="PNP8" s="6"/>
      <c r="PNQ8" s="6"/>
      <c r="PNR8" s="6"/>
      <c r="PNS8" s="6"/>
      <c r="PNT8" s="6"/>
      <c r="PNU8" s="6"/>
      <c r="PNV8" s="6"/>
      <c r="PNW8" s="6"/>
      <c r="PNX8" s="6"/>
      <c r="PNY8" s="6"/>
      <c r="PNZ8" s="6"/>
      <c r="POA8" s="6"/>
      <c r="POB8" s="6"/>
      <c r="POC8" s="6"/>
      <c r="POD8" s="6"/>
      <c r="POE8" s="6"/>
      <c r="POF8" s="6"/>
      <c r="POG8" s="6"/>
      <c r="POH8" s="6"/>
      <c r="POI8" s="6"/>
      <c r="POJ8" s="6"/>
      <c r="POK8" s="6"/>
      <c r="POL8" s="6"/>
      <c r="POM8" s="6"/>
      <c r="PON8" s="6"/>
      <c r="POO8" s="6"/>
      <c r="POP8" s="6"/>
      <c r="POQ8" s="6"/>
      <c r="POR8" s="6"/>
      <c r="POS8" s="6"/>
      <c r="POT8" s="6"/>
      <c r="POU8" s="6"/>
      <c r="POV8" s="6"/>
      <c r="POW8" s="6"/>
      <c r="POX8" s="6"/>
      <c r="POY8" s="6"/>
      <c r="POZ8" s="6"/>
      <c r="PPA8" s="6"/>
      <c r="PPB8" s="6"/>
      <c r="PPC8" s="6"/>
      <c r="PPD8" s="6"/>
      <c r="PPE8" s="6"/>
      <c r="PPF8" s="6"/>
      <c r="PPG8" s="6"/>
      <c r="PPH8" s="6"/>
      <c r="PPI8" s="6"/>
      <c r="PPJ8" s="6"/>
      <c r="PPK8" s="6"/>
      <c r="PPL8" s="6"/>
      <c r="PPM8" s="6"/>
      <c r="PPN8" s="6"/>
      <c r="PPO8" s="6"/>
      <c r="PPP8" s="6"/>
      <c r="PPQ8" s="6"/>
      <c r="PPR8" s="6"/>
      <c r="PPS8" s="6"/>
      <c r="PPT8" s="6"/>
      <c r="PPU8" s="6"/>
      <c r="PPV8" s="6"/>
      <c r="PPW8" s="6"/>
      <c r="PPX8" s="6"/>
      <c r="PPY8" s="6"/>
      <c r="PPZ8" s="6"/>
      <c r="PQA8" s="6"/>
      <c r="PQB8" s="6"/>
      <c r="PQC8" s="6"/>
      <c r="PQD8" s="6"/>
      <c r="PQE8" s="6"/>
      <c r="PQF8" s="6"/>
      <c r="PQG8" s="6"/>
      <c r="PQH8" s="6"/>
      <c r="PQI8" s="6"/>
      <c r="PQJ8" s="6"/>
      <c r="PQK8" s="6"/>
      <c r="PQL8" s="6"/>
      <c r="PQM8" s="6"/>
      <c r="PQN8" s="6"/>
      <c r="PQO8" s="6"/>
      <c r="PQP8" s="6"/>
      <c r="PQQ8" s="6"/>
      <c r="PQR8" s="6"/>
      <c r="PQS8" s="6"/>
      <c r="PQT8" s="6"/>
      <c r="PQU8" s="6"/>
      <c r="PQV8" s="6"/>
      <c r="PQW8" s="6"/>
      <c r="PQX8" s="6"/>
      <c r="PQY8" s="6"/>
      <c r="PQZ8" s="6"/>
      <c r="PRA8" s="6"/>
      <c r="PRB8" s="6"/>
      <c r="PRC8" s="6"/>
      <c r="PRD8" s="6"/>
      <c r="PRE8" s="6"/>
      <c r="PRF8" s="6"/>
      <c r="PRG8" s="6"/>
      <c r="PRH8" s="6"/>
      <c r="PRI8" s="6"/>
      <c r="PRJ8" s="6"/>
      <c r="PRK8" s="6"/>
      <c r="PRL8" s="6"/>
      <c r="PRM8" s="6"/>
      <c r="PRN8" s="6"/>
      <c r="PRO8" s="6"/>
      <c r="PRP8" s="6"/>
      <c r="PRQ8" s="6"/>
      <c r="PRR8" s="6"/>
      <c r="PRS8" s="6"/>
      <c r="PRT8" s="6"/>
      <c r="PRU8" s="6"/>
      <c r="PRV8" s="6"/>
      <c r="PRW8" s="6"/>
      <c r="PRX8" s="6"/>
      <c r="PRY8" s="6"/>
      <c r="PRZ8" s="6"/>
      <c r="PSA8" s="6"/>
      <c r="PSB8" s="6"/>
      <c r="PSC8" s="6"/>
      <c r="PSD8" s="6"/>
      <c r="PSE8" s="6"/>
      <c r="PSF8" s="6"/>
      <c r="PSG8" s="6"/>
      <c r="PSH8" s="6"/>
      <c r="PSI8" s="6"/>
      <c r="PSJ8" s="6"/>
      <c r="PSK8" s="6"/>
      <c r="PSL8" s="6"/>
      <c r="PSM8" s="6"/>
      <c r="PSN8" s="6"/>
      <c r="PSO8" s="6"/>
      <c r="PSP8" s="6"/>
      <c r="PSQ8" s="6"/>
      <c r="PSR8" s="6"/>
      <c r="PSS8" s="6"/>
      <c r="PST8" s="6"/>
      <c r="PSU8" s="6"/>
      <c r="PSV8" s="6"/>
      <c r="PSW8" s="6"/>
      <c r="PSX8" s="6"/>
      <c r="PSY8" s="6"/>
      <c r="PSZ8" s="6"/>
      <c r="PTA8" s="6"/>
      <c r="PTB8" s="6"/>
      <c r="PTC8" s="6"/>
      <c r="PTD8" s="6"/>
      <c r="PTE8" s="6"/>
      <c r="PTF8" s="6"/>
      <c r="PTG8" s="6"/>
      <c r="PTH8" s="6"/>
      <c r="PTI8" s="6"/>
      <c r="PTJ8" s="6"/>
      <c r="PTK8" s="6"/>
      <c r="PTL8" s="6"/>
      <c r="PTM8" s="6"/>
      <c r="PTN8" s="6"/>
      <c r="PTO8" s="6"/>
      <c r="PTP8" s="6"/>
      <c r="PTQ8" s="6"/>
      <c r="PTR8" s="6"/>
      <c r="PTS8" s="6"/>
      <c r="PTT8" s="6"/>
      <c r="PTU8" s="6"/>
      <c r="PTV8" s="6"/>
      <c r="PTW8" s="6"/>
      <c r="PTX8" s="6"/>
      <c r="PTY8" s="6"/>
      <c r="PTZ8" s="6"/>
      <c r="PUA8" s="6"/>
      <c r="PUB8" s="6"/>
      <c r="PUC8" s="6"/>
      <c r="PUD8" s="6"/>
      <c r="PUE8" s="6"/>
      <c r="PUF8" s="6"/>
      <c r="PUG8" s="6"/>
      <c r="PUH8" s="6"/>
      <c r="PUI8" s="6"/>
      <c r="PUJ8" s="6"/>
      <c r="PUK8" s="6"/>
      <c r="PUL8" s="6"/>
      <c r="PUM8" s="6"/>
      <c r="PUN8" s="6"/>
      <c r="PUO8" s="6"/>
      <c r="PUP8" s="6"/>
      <c r="PUQ8" s="6"/>
      <c r="PUR8" s="6"/>
      <c r="PUS8" s="6"/>
      <c r="PUT8" s="6"/>
      <c r="PUU8" s="6"/>
      <c r="PUV8" s="6"/>
      <c r="PUW8" s="6"/>
      <c r="PUX8" s="6"/>
      <c r="PUY8" s="6"/>
      <c r="PUZ8" s="6"/>
      <c r="PVA8" s="6"/>
      <c r="PVB8" s="6"/>
      <c r="PVC8" s="6"/>
      <c r="PVD8" s="6"/>
      <c r="PVE8" s="6"/>
      <c r="PVF8" s="6"/>
      <c r="PVG8" s="6"/>
      <c r="PVH8" s="6"/>
      <c r="PVI8" s="6"/>
      <c r="PVJ8" s="6"/>
      <c r="PVK8" s="6"/>
      <c r="PVL8" s="6"/>
      <c r="PVM8" s="6"/>
      <c r="PVN8" s="6"/>
      <c r="PVO8" s="6"/>
      <c r="PVP8" s="6"/>
      <c r="PVQ8" s="6"/>
      <c r="PVR8" s="6"/>
      <c r="PVS8" s="6"/>
      <c r="PVT8" s="6"/>
      <c r="PVU8" s="6"/>
      <c r="PVV8" s="6"/>
      <c r="PVW8" s="6"/>
      <c r="PVX8" s="6"/>
      <c r="PVY8" s="6"/>
      <c r="PVZ8" s="6"/>
      <c r="PWA8" s="6"/>
      <c r="PWB8" s="6"/>
      <c r="PWC8" s="6"/>
      <c r="PWD8" s="6"/>
      <c r="PWE8" s="6"/>
      <c r="PWF8" s="6"/>
      <c r="PWG8" s="6"/>
      <c r="PWH8" s="6"/>
      <c r="PWI8" s="6"/>
      <c r="PWJ8" s="6"/>
      <c r="PWK8" s="6"/>
      <c r="PWL8" s="6"/>
      <c r="PWM8" s="6"/>
      <c r="PWN8" s="6"/>
      <c r="PWO8" s="6"/>
      <c r="PWP8" s="6"/>
      <c r="PWQ8" s="6"/>
      <c r="PWR8" s="6"/>
      <c r="PWS8" s="6"/>
      <c r="PWT8" s="6"/>
      <c r="PWU8" s="6"/>
      <c r="PWV8" s="6"/>
      <c r="PWW8" s="6"/>
      <c r="PWX8" s="6"/>
      <c r="PWY8" s="6"/>
      <c r="PWZ8" s="6"/>
      <c r="PXA8" s="6"/>
      <c r="PXB8" s="6"/>
      <c r="PXC8" s="6"/>
      <c r="PXD8" s="6"/>
      <c r="PXE8" s="6"/>
      <c r="PXF8" s="6"/>
      <c r="PXG8" s="6"/>
      <c r="PXH8" s="6"/>
      <c r="PXI8" s="6"/>
      <c r="PXJ8" s="6"/>
      <c r="PXK8" s="6"/>
      <c r="PXL8" s="6"/>
      <c r="PXM8" s="6"/>
      <c r="PXN8" s="6"/>
      <c r="PXO8" s="6"/>
      <c r="PXP8" s="6"/>
      <c r="PXQ8" s="6"/>
      <c r="PXR8" s="6"/>
      <c r="PXS8" s="6"/>
      <c r="PXT8" s="6"/>
      <c r="PXU8" s="6"/>
      <c r="PXV8" s="6"/>
      <c r="PXW8" s="6"/>
      <c r="PXX8" s="6"/>
      <c r="PXY8" s="6"/>
      <c r="PXZ8" s="6"/>
      <c r="PYA8" s="6"/>
      <c r="PYB8" s="6"/>
      <c r="PYC8" s="6"/>
      <c r="PYD8" s="6"/>
      <c r="PYE8" s="6"/>
      <c r="PYF8" s="6"/>
      <c r="PYG8" s="6"/>
      <c r="PYH8" s="6"/>
      <c r="PYI8" s="6"/>
      <c r="PYJ8" s="6"/>
      <c r="PYK8" s="6"/>
      <c r="PYL8" s="6"/>
      <c r="PYM8" s="6"/>
      <c r="PYN8" s="6"/>
      <c r="PYO8" s="6"/>
      <c r="PYP8" s="6"/>
      <c r="PYQ8" s="6"/>
      <c r="PYR8" s="6"/>
      <c r="PYS8" s="6"/>
      <c r="PYT8" s="6"/>
      <c r="PYU8" s="6"/>
      <c r="PYV8" s="6"/>
      <c r="PYW8" s="6"/>
      <c r="PYX8" s="6"/>
      <c r="PYY8" s="6"/>
      <c r="PYZ8" s="6"/>
      <c r="PZA8" s="6"/>
      <c r="PZB8" s="6"/>
      <c r="PZC8" s="6"/>
      <c r="PZD8" s="6"/>
      <c r="PZE8" s="6"/>
      <c r="PZF8" s="6"/>
      <c r="PZG8" s="6"/>
      <c r="PZH8" s="6"/>
      <c r="PZI8" s="6"/>
      <c r="PZJ8" s="6"/>
      <c r="PZK8" s="6"/>
      <c r="PZL8" s="6"/>
      <c r="PZM8" s="6"/>
      <c r="PZN8" s="6"/>
      <c r="PZO8" s="6"/>
      <c r="PZP8" s="6"/>
      <c r="PZQ8" s="6"/>
      <c r="PZR8" s="6"/>
      <c r="PZS8" s="6"/>
      <c r="PZT8" s="6"/>
      <c r="PZU8" s="6"/>
      <c r="PZV8" s="6"/>
      <c r="PZW8" s="6"/>
      <c r="PZX8" s="6"/>
      <c r="PZY8" s="6"/>
      <c r="PZZ8" s="6"/>
      <c r="QAA8" s="6"/>
      <c r="QAB8" s="6"/>
      <c r="QAC8" s="6"/>
      <c r="QAD8" s="6"/>
      <c r="QAE8" s="6"/>
      <c r="QAF8" s="6"/>
      <c r="QAG8" s="6"/>
      <c r="QAH8" s="6"/>
      <c r="QAI8" s="6"/>
      <c r="QAJ8" s="6"/>
      <c r="QAK8" s="6"/>
      <c r="QAL8" s="6"/>
      <c r="QAM8" s="6"/>
      <c r="QAN8" s="6"/>
      <c r="QAO8" s="6"/>
      <c r="QAP8" s="6"/>
      <c r="QAQ8" s="6"/>
      <c r="QAR8" s="6"/>
      <c r="QAS8" s="6"/>
      <c r="QAT8" s="6"/>
      <c r="QAU8" s="6"/>
      <c r="QAV8" s="6"/>
      <c r="QAW8" s="6"/>
      <c r="QAX8" s="6"/>
      <c r="QAY8" s="6"/>
      <c r="QAZ8" s="6"/>
      <c r="QBA8" s="6"/>
      <c r="QBB8" s="6"/>
      <c r="QBC8" s="6"/>
      <c r="QBD8" s="6"/>
      <c r="QBE8" s="6"/>
      <c r="QBF8" s="6"/>
      <c r="QBG8" s="6"/>
      <c r="QBH8" s="6"/>
      <c r="QBI8" s="6"/>
      <c r="QBJ8" s="6"/>
      <c r="QBK8" s="6"/>
      <c r="QBL8" s="6"/>
      <c r="QBM8" s="6"/>
      <c r="QBN8" s="6"/>
      <c r="QBO8" s="6"/>
      <c r="QBP8" s="6"/>
      <c r="QBQ8" s="6"/>
      <c r="QBR8" s="6"/>
      <c r="QBS8" s="6"/>
      <c r="QBT8" s="6"/>
      <c r="QBU8" s="6"/>
      <c r="QBV8" s="6"/>
      <c r="QBW8" s="6"/>
      <c r="QBX8" s="6"/>
      <c r="QBY8" s="6"/>
      <c r="QBZ8" s="6"/>
      <c r="QCA8" s="6"/>
      <c r="QCB8" s="6"/>
      <c r="QCC8" s="6"/>
      <c r="QCD8" s="6"/>
      <c r="QCE8" s="6"/>
      <c r="QCF8" s="6"/>
      <c r="QCG8" s="6"/>
      <c r="QCH8" s="6"/>
      <c r="QCI8" s="6"/>
      <c r="QCJ8" s="6"/>
      <c r="QCK8" s="6"/>
      <c r="QCL8" s="6"/>
      <c r="QCM8" s="6"/>
      <c r="QCN8" s="6"/>
      <c r="QCO8" s="6"/>
      <c r="QCP8" s="6"/>
      <c r="QCQ8" s="6"/>
      <c r="QCR8" s="6"/>
      <c r="QCS8" s="6"/>
      <c r="QCT8" s="6"/>
      <c r="QCU8" s="6"/>
      <c r="QCV8" s="6"/>
      <c r="QCW8" s="6"/>
      <c r="QCX8" s="6"/>
      <c r="QCY8" s="6"/>
      <c r="QCZ8" s="6"/>
      <c r="QDA8" s="6"/>
      <c r="QDB8" s="6"/>
      <c r="QDC8" s="6"/>
      <c r="QDD8" s="6"/>
      <c r="QDE8" s="6"/>
      <c r="QDF8" s="6"/>
      <c r="QDG8" s="6"/>
      <c r="QDH8" s="6"/>
      <c r="QDI8" s="6"/>
      <c r="QDJ8" s="6"/>
      <c r="QDK8" s="6"/>
      <c r="QDL8" s="6"/>
      <c r="QDM8" s="6"/>
      <c r="QDN8" s="6"/>
      <c r="QDO8" s="6"/>
      <c r="QDP8" s="6"/>
      <c r="QDQ8" s="6"/>
      <c r="QDR8" s="6"/>
      <c r="QDS8" s="6"/>
      <c r="QDT8" s="6"/>
      <c r="QDU8" s="6"/>
      <c r="QDV8" s="6"/>
      <c r="QDW8" s="6"/>
      <c r="QDX8" s="6"/>
      <c r="QDY8" s="6"/>
      <c r="QDZ8" s="6"/>
      <c r="QEA8" s="6"/>
      <c r="QEB8" s="6"/>
      <c r="QEC8" s="6"/>
      <c r="QED8" s="6"/>
      <c r="QEE8" s="6"/>
      <c r="QEF8" s="6"/>
      <c r="QEG8" s="6"/>
      <c r="QEH8" s="6"/>
      <c r="QEI8" s="6"/>
      <c r="QEJ8" s="6"/>
      <c r="QEK8" s="6"/>
      <c r="QEL8" s="6"/>
      <c r="QEM8" s="6"/>
      <c r="QEN8" s="6"/>
      <c r="QEO8" s="6"/>
      <c r="QEP8" s="6"/>
      <c r="QEQ8" s="6"/>
      <c r="QER8" s="6"/>
      <c r="QES8" s="6"/>
      <c r="QET8" s="6"/>
      <c r="QEU8" s="6"/>
      <c r="QEV8" s="6"/>
      <c r="QEW8" s="6"/>
      <c r="QEX8" s="6"/>
      <c r="QEY8" s="6"/>
      <c r="QEZ8" s="6"/>
      <c r="QFA8" s="6"/>
      <c r="QFB8" s="6"/>
      <c r="QFC8" s="6"/>
      <c r="QFD8" s="6"/>
      <c r="QFE8" s="6"/>
      <c r="QFF8" s="6"/>
      <c r="QFG8" s="6"/>
      <c r="QFH8" s="6"/>
      <c r="QFI8" s="6"/>
      <c r="QFJ8" s="6"/>
      <c r="QFK8" s="6"/>
      <c r="QFL8" s="6"/>
      <c r="QFM8" s="6"/>
      <c r="QFN8" s="6"/>
      <c r="QFO8" s="6"/>
      <c r="QFP8" s="6"/>
      <c r="QFQ8" s="6"/>
      <c r="QFR8" s="6"/>
      <c r="QFS8" s="6"/>
      <c r="QFT8" s="6"/>
      <c r="QFU8" s="6"/>
      <c r="QFV8" s="6"/>
      <c r="QFW8" s="6"/>
      <c r="QFX8" s="6"/>
      <c r="QFY8" s="6"/>
      <c r="QFZ8" s="6"/>
      <c r="QGA8" s="6"/>
      <c r="QGB8" s="6"/>
      <c r="QGC8" s="6"/>
      <c r="QGD8" s="6"/>
      <c r="QGE8" s="6"/>
      <c r="QGF8" s="6"/>
      <c r="QGG8" s="6"/>
      <c r="QGH8" s="6"/>
      <c r="QGI8" s="6"/>
      <c r="QGJ8" s="6"/>
      <c r="QGK8" s="6"/>
      <c r="QGL8" s="6"/>
      <c r="QGM8" s="6"/>
      <c r="QGN8" s="6"/>
      <c r="QGO8" s="6"/>
      <c r="QGP8" s="6"/>
      <c r="QGQ8" s="6"/>
      <c r="QGR8" s="6"/>
      <c r="QGS8" s="6"/>
      <c r="QGT8" s="6"/>
      <c r="QGU8" s="6"/>
      <c r="QGV8" s="6"/>
      <c r="QGW8" s="6"/>
      <c r="QGX8" s="6"/>
      <c r="QGY8" s="6"/>
      <c r="QGZ8" s="6"/>
      <c r="QHA8" s="6"/>
      <c r="QHB8" s="6"/>
      <c r="QHC8" s="6"/>
      <c r="QHD8" s="6"/>
      <c r="QHE8" s="6"/>
      <c r="QHF8" s="6"/>
      <c r="QHG8" s="6"/>
      <c r="QHH8" s="6"/>
      <c r="QHI8" s="6"/>
      <c r="QHJ8" s="6"/>
      <c r="QHK8" s="6"/>
      <c r="QHL8" s="6"/>
      <c r="QHM8" s="6"/>
      <c r="QHN8" s="6"/>
      <c r="QHO8" s="6"/>
      <c r="QHP8" s="6"/>
      <c r="QHQ8" s="6"/>
      <c r="QHR8" s="6"/>
      <c r="QHS8" s="6"/>
      <c r="QHT8" s="6"/>
      <c r="QHU8" s="6"/>
      <c r="QHV8" s="6"/>
      <c r="QHW8" s="6"/>
      <c r="QHX8" s="6"/>
      <c r="QHY8" s="6"/>
      <c r="QHZ8" s="6"/>
      <c r="QIA8" s="6"/>
      <c r="QIB8" s="6"/>
      <c r="QIC8" s="6"/>
      <c r="QID8" s="6"/>
      <c r="QIE8" s="6"/>
      <c r="QIF8" s="6"/>
      <c r="QIG8" s="6"/>
      <c r="QIH8" s="6"/>
      <c r="QII8" s="6"/>
      <c r="QIJ8" s="6"/>
      <c r="QIK8" s="6"/>
      <c r="QIL8" s="6"/>
      <c r="QIM8" s="6"/>
      <c r="QIN8" s="6"/>
      <c r="QIO8" s="6"/>
      <c r="QIP8" s="6"/>
      <c r="QIQ8" s="6"/>
      <c r="QIR8" s="6"/>
      <c r="QIS8" s="6"/>
      <c r="QIT8" s="6"/>
      <c r="QIU8" s="6"/>
      <c r="QIV8" s="6"/>
      <c r="QIW8" s="6"/>
      <c r="QIX8" s="6"/>
      <c r="QIY8" s="6"/>
      <c r="QIZ8" s="6"/>
      <c r="QJA8" s="6"/>
      <c r="QJB8" s="6"/>
      <c r="QJC8" s="6"/>
      <c r="QJD8" s="6"/>
      <c r="QJE8" s="6"/>
      <c r="QJF8" s="6"/>
      <c r="QJG8" s="6"/>
      <c r="QJH8" s="6"/>
      <c r="QJI8" s="6"/>
      <c r="QJJ8" s="6"/>
      <c r="QJK8" s="6"/>
      <c r="QJL8" s="6"/>
      <c r="QJM8" s="6"/>
      <c r="QJN8" s="6"/>
      <c r="QJO8" s="6"/>
      <c r="QJP8" s="6"/>
      <c r="QJQ8" s="6"/>
      <c r="QJR8" s="6"/>
      <c r="QJS8" s="6"/>
      <c r="QJT8" s="6"/>
      <c r="QJU8" s="6"/>
      <c r="QJV8" s="6"/>
      <c r="QJW8" s="6"/>
      <c r="QJX8" s="6"/>
      <c r="QJY8" s="6"/>
      <c r="QJZ8" s="6"/>
      <c r="QKA8" s="6"/>
      <c r="QKB8" s="6"/>
      <c r="QKC8" s="6"/>
      <c r="QKD8" s="6"/>
      <c r="QKE8" s="6"/>
      <c r="QKF8" s="6"/>
      <c r="QKG8" s="6"/>
      <c r="QKH8" s="6"/>
      <c r="QKI8" s="6"/>
      <c r="QKJ8" s="6"/>
      <c r="QKK8" s="6"/>
      <c r="QKL8" s="6"/>
      <c r="QKM8" s="6"/>
      <c r="QKN8" s="6"/>
      <c r="QKO8" s="6"/>
      <c r="QKP8" s="6"/>
      <c r="QKQ8" s="6"/>
      <c r="QKR8" s="6"/>
      <c r="QKS8" s="6"/>
      <c r="QKT8" s="6"/>
      <c r="QKU8" s="6"/>
      <c r="QKV8" s="6"/>
      <c r="QKW8" s="6"/>
      <c r="QKX8" s="6"/>
      <c r="QKY8" s="6"/>
      <c r="QKZ8" s="6"/>
      <c r="QLA8" s="6"/>
      <c r="QLB8" s="6"/>
      <c r="QLC8" s="6"/>
      <c r="QLD8" s="6"/>
      <c r="QLE8" s="6"/>
      <c r="QLF8" s="6"/>
      <c r="QLG8" s="6"/>
      <c r="QLH8" s="6"/>
      <c r="QLI8" s="6"/>
      <c r="QLJ8" s="6"/>
      <c r="QLK8" s="6"/>
      <c r="QLL8" s="6"/>
      <c r="QLM8" s="6"/>
      <c r="QLN8" s="6"/>
      <c r="QLO8" s="6"/>
      <c r="QLP8" s="6"/>
      <c r="QLQ8" s="6"/>
      <c r="QLR8" s="6"/>
      <c r="QLS8" s="6"/>
      <c r="QLT8" s="6"/>
      <c r="QLU8" s="6"/>
      <c r="QLV8" s="6"/>
      <c r="QLW8" s="6"/>
      <c r="QLX8" s="6"/>
      <c r="QLY8" s="6"/>
      <c r="QLZ8" s="6"/>
      <c r="QMA8" s="6"/>
      <c r="QMB8" s="6"/>
      <c r="QMC8" s="6"/>
      <c r="QMD8" s="6"/>
      <c r="QME8" s="6"/>
      <c r="QMF8" s="6"/>
      <c r="QMG8" s="6"/>
      <c r="QMH8" s="6"/>
      <c r="QMI8" s="6"/>
      <c r="QMJ8" s="6"/>
      <c r="QMK8" s="6"/>
      <c r="QML8" s="6"/>
      <c r="QMM8" s="6"/>
      <c r="QMN8" s="6"/>
      <c r="QMO8" s="6"/>
      <c r="QMP8" s="6"/>
      <c r="QMQ8" s="6"/>
      <c r="QMR8" s="6"/>
      <c r="QMS8" s="6"/>
      <c r="QMT8" s="6"/>
      <c r="QMU8" s="6"/>
      <c r="QMV8" s="6"/>
      <c r="QMW8" s="6"/>
      <c r="QMX8" s="6"/>
      <c r="QMY8" s="6"/>
      <c r="QMZ8" s="6"/>
      <c r="QNA8" s="6"/>
      <c r="QNB8" s="6"/>
      <c r="QNC8" s="6"/>
      <c r="QND8" s="6"/>
      <c r="QNE8" s="6"/>
      <c r="QNF8" s="6"/>
      <c r="QNG8" s="6"/>
      <c r="QNH8" s="6"/>
      <c r="QNI8" s="6"/>
      <c r="QNJ8" s="6"/>
      <c r="QNK8" s="6"/>
      <c r="QNL8" s="6"/>
      <c r="QNM8" s="6"/>
      <c r="QNN8" s="6"/>
      <c r="QNO8" s="6"/>
      <c r="QNP8" s="6"/>
      <c r="QNQ8" s="6"/>
      <c r="QNR8" s="6"/>
      <c r="QNS8" s="6"/>
      <c r="QNT8" s="6"/>
      <c r="QNU8" s="6"/>
      <c r="QNV8" s="6"/>
      <c r="QNW8" s="6"/>
      <c r="QNX8" s="6"/>
      <c r="QNY8" s="6"/>
      <c r="QNZ8" s="6"/>
      <c r="QOA8" s="6"/>
      <c r="QOB8" s="6"/>
      <c r="QOC8" s="6"/>
      <c r="QOD8" s="6"/>
      <c r="QOE8" s="6"/>
      <c r="QOF8" s="6"/>
      <c r="QOG8" s="6"/>
      <c r="QOH8" s="6"/>
      <c r="QOI8" s="6"/>
      <c r="QOJ8" s="6"/>
      <c r="QOK8" s="6"/>
      <c r="QOL8" s="6"/>
      <c r="QOM8" s="6"/>
      <c r="QON8" s="6"/>
      <c r="QOO8" s="6"/>
      <c r="QOP8" s="6"/>
      <c r="QOQ8" s="6"/>
      <c r="QOR8" s="6"/>
      <c r="QOS8" s="6"/>
      <c r="QOT8" s="6"/>
      <c r="QOU8" s="6"/>
      <c r="QOV8" s="6"/>
      <c r="QOW8" s="6"/>
      <c r="QOX8" s="6"/>
      <c r="QOY8" s="6"/>
      <c r="QOZ8" s="6"/>
      <c r="QPA8" s="6"/>
      <c r="QPB8" s="6"/>
      <c r="QPC8" s="6"/>
      <c r="QPD8" s="6"/>
      <c r="QPE8" s="6"/>
      <c r="QPF8" s="6"/>
      <c r="QPG8" s="6"/>
      <c r="QPH8" s="6"/>
      <c r="QPI8" s="6"/>
      <c r="QPJ8" s="6"/>
      <c r="QPK8" s="6"/>
      <c r="QPL8" s="6"/>
      <c r="QPM8" s="6"/>
      <c r="QPN8" s="6"/>
      <c r="QPO8" s="6"/>
      <c r="QPP8" s="6"/>
      <c r="QPQ8" s="6"/>
      <c r="QPR8" s="6"/>
      <c r="QPS8" s="6"/>
      <c r="QPT8" s="6"/>
      <c r="QPU8" s="6"/>
      <c r="QPV8" s="6"/>
      <c r="QPW8" s="6"/>
      <c r="QPX8" s="6"/>
      <c r="QPY8" s="6"/>
      <c r="QPZ8" s="6"/>
      <c r="QQA8" s="6"/>
      <c r="QQB8" s="6"/>
      <c r="QQC8" s="6"/>
      <c r="QQD8" s="6"/>
      <c r="QQE8" s="6"/>
      <c r="QQF8" s="6"/>
      <c r="QQG8" s="6"/>
      <c r="QQH8" s="6"/>
      <c r="QQI8" s="6"/>
      <c r="QQJ8" s="6"/>
      <c r="QQK8" s="6"/>
      <c r="QQL8" s="6"/>
      <c r="QQM8" s="6"/>
      <c r="QQN8" s="6"/>
      <c r="QQO8" s="6"/>
      <c r="QQP8" s="6"/>
      <c r="QQQ8" s="6"/>
      <c r="QQR8" s="6"/>
      <c r="QQS8" s="6"/>
      <c r="QQT8" s="6"/>
      <c r="QQU8" s="6"/>
      <c r="QQV8" s="6"/>
      <c r="QQW8" s="6"/>
      <c r="QQX8" s="6"/>
      <c r="QQY8" s="6"/>
      <c r="QQZ8" s="6"/>
      <c r="QRA8" s="6"/>
      <c r="QRB8" s="6"/>
      <c r="QRC8" s="6"/>
      <c r="QRD8" s="6"/>
      <c r="QRE8" s="6"/>
      <c r="QRF8" s="6"/>
      <c r="QRG8" s="6"/>
      <c r="QRH8" s="6"/>
      <c r="QRI8" s="6"/>
      <c r="QRJ8" s="6"/>
      <c r="QRK8" s="6"/>
      <c r="QRL8" s="6"/>
      <c r="QRM8" s="6"/>
      <c r="QRN8" s="6"/>
      <c r="QRO8" s="6"/>
      <c r="QRP8" s="6"/>
      <c r="QRQ8" s="6"/>
      <c r="QRR8" s="6"/>
      <c r="QRS8" s="6"/>
      <c r="QRT8" s="6"/>
      <c r="QRU8" s="6"/>
      <c r="QRV8" s="6"/>
      <c r="QRW8" s="6"/>
      <c r="QRX8" s="6"/>
      <c r="QRY8" s="6"/>
      <c r="QRZ8" s="6"/>
      <c r="QSA8" s="6"/>
      <c r="QSB8" s="6"/>
      <c r="QSC8" s="6"/>
      <c r="QSD8" s="6"/>
      <c r="QSE8" s="6"/>
      <c r="QSF8" s="6"/>
      <c r="QSG8" s="6"/>
      <c r="QSH8" s="6"/>
      <c r="QSI8" s="6"/>
      <c r="QSJ8" s="6"/>
      <c r="QSK8" s="6"/>
      <c r="QSL8" s="6"/>
      <c r="QSM8" s="6"/>
      <c r="QSN8" s="6"/>
      <c r="QSO8" s="6"/>
      <c r="QSP8" s="6"/>
      <c r="QSQ8" s="6"/>
      <c r="QSR8" s="6"/>
      <c r="QSS8" s="6"/>
      <c r="QST8" s="6"/>
      <c r="QSU8" s="6"/>
      <c r="QSV8" s="6"/>
      <c r="QSW8" s="6"/>
      <c r="QSX8" s="6"/>
      <c r="QSY8" s="6"/>
      <c r="QSZ8" s="6"/>
      <c r="QTA8" s="6"/>
      <c r="QTB8" s="6"/>
      <c r="QTC8" s="6"/>
      <c r="QTD8" s="6"/>
      <c r="QTE8" s="6"/>
      <c r="QTF8" s="6"/>
      <c r="QTG8" s="6"/>
      <c r="QTH8" s="6"/>
      <c r="QTI8" s="6"/>
      <c r="QTJ8" s="6"/>
      <c r="QTK8" s="6"/>
      <c r="QTL8" s="6"/>
      <c r="QTM8" s="6"/>
      <c r="QTN8" s="6"/>
      <c r="QTO8" s="6"/>
      <c r="QTP8" s="6"/>
      <c r="QTQ8" s="6"/>
      <c r="QTR8" s="6"/>
      <c r="QTS8" s="6"/>
      <c r="QTT8" s="6"/>
      <c r="QTU8" s="6"/>
      <c r="QTV8" s="6"/>
      <c r="QTW8" s="6"/>
      <c r="QTX8" s="6"/>
      <c r="QTY8" s="6"/>
      <c r="QTZ8" s="6"/>
      <c r="QUA8" s="6"/>
      <c r="QUB8" s="6"/>
      <c r="QUC8" s="6"/>
      <c r="QUD8" s="6"/>
      <c r="QUE8" s="6"/>
      <c r="QUF8" s="6"/>
      <c r="QUG8" s="6"/>
      <c r="QUH8" s="6"/>
      <c r="QUI8" s="6"/>
      <c r="QUJ8" s="6"/>
      <c r="QUK8" s="6"/>
      <c r="QUL8" s="6"/>
      <c r="QUM8" s="6"/>
      <c r="QUN8" s="6"/>
      <c r="QUO8" s="6"/>
      <c r="QUP8" s="6"/>
      <c r="QUQ8" s="6"/>
      <c r="QUR8" s="6"/>
      <c r="QUS8" s="6"/>
      <c r="QUT8" s="6"/>
      <c r="QUU8" s="6"/>
      <c r="QUV8" s="6"/>
      <c r="QUW8" s="6"/>
      <c r="QUX8" s="6"/>
      <c r="QUY8" s="6"/>
      <c r="QUZ8" s="6"/>
      <c r="QVA8" s="6"/>
      <c r="QVB8" s="6"/>
      <c r="QVC8" s="6"/>
      <c r="QVD8" s="6"/>
      <c r="QVE8" s="6"/>
      <c r="QVF8" s="6"/>
      <c r="QVG8" s="6"/>
      <c r="QVH8" s="6"/>
      <c r="QVI8" s="6"/>
      <c r="QVJ8" s="6"/>
      <c r="QVK8" s="6"/>
      <c r="QVL8" s="6"/>
      <c r="QVM8" s="6"/>
      <c r="QVN8" s="6"/>
      <c r="QVO8" s="6"/>
      <c r="QVP8" s="6"/>
      <c r="QVQ8" s="6"/>
      <c r="QVR8" s="6"/>
      <c r="QVS8" s="6"/>
      <c r="QVT8" s="6"/>
      <c r="QVU8" s="6"/>
      <c r="QVV8" s="6"/>
      <c r="QVW8" s="6"/>
      <c r="QVX8" s="6"/>
      <c r="QVY8" s="6"/>
      <c r="QVZ8" s="6"/>
      <c r="QWA8" s="6"/>
      <c r="QWB8" s="6"/>
      <c r="QWC8" s="6"/>
      <c r="QWD8" s="6"/>
      <c r="QWE8" s="6"/>
      <c r="QWF8" s="6"/>
      <c r="QWG8" s="6"/>
      <c r="QWH8" s="6"/>
      <c r="QWI8" s="6"/>
      <c r="QWJ8" s="6"/>
      <c r="QWK8" s="6"/>
      <c r="QWL8" s="6"/>
      <c r="QWM8" s="6"/>
      <c r="QWN8" s="6"/>
      <c r="QWO8" s="6"/>
      <c r="QWP8" s="6"/>
      <c r="QWQ8" s="6"/>
      <c r="QWR8" s="6"/>
      <c r="QWS8" s="6"/>
      <c r="QWT8" s="6"/>
      <c r="QWU8" s="6"/>
      <c r="QWV8" s="6"/>
      <c r="QWW8" s="6"/>
      <c r="QWX8" s="6"/>
      <c r="QWY8" s="6"/>
      <c r="QWZ8" s="6"/>
      <c r="QXA8" s="6"/>
      <c r="QXB8" s="6"/>
      <c r="QXC8" s="6"/>
      <c r="QXD8" s="6"/>
      <c r="QXE8" s="6"/>
      <c r="QXF8" s="6"/>
      <c r="QXG8" s="6"/>
      <c r="QXH8" s="6"/>
      <c r="QXI8" s="6"/>
      <c r="QXJ8" s="6"/>
      <c r="QXK8" s="6"/>
      <c r="QXL8" s="6"/>
      <c r="QXM8" s="6"/>
      <c r="QXN8" s="6"/>
      <c r="QXO8" s="6"/>
      <c r="QXP8" s="6"/>
      <c r="QXQ8" s="6"/>
      <c r="QXR8" s="6"/>
      <c r="QXS8" s="6"/>
      <c r="QXT8" s="6"/>
      <c r="QXU8" s="6"/>
      <c r="QXV8" s="6"/>
      <c r="QXW8" s="6"/>
      <c r="QXX8" s="6"/>
      <c r="QXY8" s="6"/>
      <c r="QXZ8" s="6"/>
      <c r="QYA8" s="6"/>
      <c r="QYB8" s="6"/>
      <c r="QYC8" s="6"/>
      <c r="QYD8" s="6"/>
      <c r="QYE8" s="6"/>
      <c r="QYF8" s="6"/>
      <c r="QYG8" s="6"/>
      <c r="QYH8" s="6"/>
      <c r="QYI8" s="6"/>
      <c r="QYJ8" s="6"/>
      <c r="QYK8" s="6"/>
      <c r="QYL8" s="6"/>
      <c r="QYM8" s="6"/>
      <c r="QYN8" s="6"/>
      <c r="QYO8" s="6"/>
      <c r="QYP8" s="6"/>
      <c r="QYQ8" s="6"/>
      <c r="QYR8" s="6"/>
      <c r="QYS8" s="6"/>
      <c r="QYT8" s="6"/>
      <c r="QYU8" s="6"/>
      <c r="QYV8" s="6"/>
      <c r="QYW8" s="6"/>
      <c r="QYX8" s="6"/>
      <c r="QYY8" s="6"/>
      <c r="QYZ8" s="6"/>
      <c r="QZA8" s="6"/>
      <c r="QZB8" s="6"/>
      <c r="QZC8" s="6"/>
      <c r="QZD8" s="6"/>
      <c r="QZE8" s="6"/>
      <c r="QZF8" s="6"/>
      <c r="QZG8" s="6"/>
      <c r="QZH8" s="6"/>
      <c r="QZI8" s="6"/>
      <c r="QZJ8" s="6"/>
      <c r="QZK8" s="6"/>
      <c r="QZL8" s="6"/>
      <c r="QZM8" s="6"/>
      <c r="QZN8" s="6"/>
      <c r="QZO8" s="6"/>
      <c r="QZP8" s="6"/>
      <c r="QZQ8" s="6"/>
      <c r="QZR8" s="6"/>
      <c r="QZS8" s="6"/>
      <c r="QZT8" s="6"/>
      <c r="QZU8" s="6"/>
      <c r="QZV8" s="6"/>
      <c r="QZW8" s="6"/>
      <c r="QZX8" s="6"/>
      <c r="QZY8" s="6"/>
      <c r="QZZ8" s="6"/>
      <c r="RAA8" s="6"/>
      <c r="RAB8" s="6"/>
      <c r="RAC8" s="6"/>
      <c r="RAD8" s="6"/>
      <c r="RAE8" s="6"/>
      <c r="RAF8" s="6"/>
      <c r="RAG8" s="6"/>
      <c r="RAH8" s="6"/>
      <c r="RAI8" s="6"/>
      <c r="RAJ8" s="6"/>
      <c r="RAK8" s="6"/>
      <c r="RAL8" s="6"/>
      <c r="RAM8" s="6"/>
      <c r="RAN8" s="6"/>
      <c r="RAO8" s="6"/>
      <c r="RAP8" s="6"/>
      <c r="RAQ8" s="6"/>
      <c r="RAR8" s="6"/>
      <c r="RAS8" s="6"/>
      <c r="RAT8" s="6"/>
      <c r="RAU8" s="6"/>
      <c r="RAV8" s="6"/>
      <c r="RAW8" s="6"/>
      <c r="RAX8" s="6"/>
      <c r="RAY8" s="6"/>
      <c r="RAZ8" s="6"/>
      <c r="RBA8" s="6"/>
      <c r="RBB8" s="6"/>
      <c r="RBC8" s="6"/>
      <c r="RBD8" s="6"/>
      <c r="RBE8" s="6"/>
      <c r="RBF8" s="6"/>
      <c r="RBG8" s="6"/>
      <c r="RBH8" s="6"/>
      <c r="RBI8" s="6"/>
      <c r="RBJ8" s="6"/>
      <c r="RBK8" s="6"/>
      <c r="RBL8" s="6"/>
      <c r="RBM8" s="6"/>
      <c r="RBN8" s="6"/>
      <c r="RBO8" s="6"/>
      <c r="RBP8" s="6"/>
      <c r="RBQ8" s="6"/>
      <c r="RBR8" s="6"/>
      <c r="RBS8" s="6"/>
      <c r="RBT8" s="6"/>
      <c r="RBU8" s="6"/>
      <c r="RBV8" s="6"/>
      <c r="RBW8" s="6"/>
      <c r="RBX8" s="6"/>
      <c r="RBY8" s="6"/>
      <c r="RBZ8" s="6"/>
      <c r="RCA8" s="6"/>
      <c r="RCB8" s="6"/>
      <c r="RCC8" s="6"/>
      <c r="RCD8" s="6"/>
      <c r="RCE8" s="6"/>
      <c r="RCF8" s="6"/>
      <c r="RCG8" s="6"/>
      <c r="RCH8" s="6"/>
      <c r="RCI8" s="6"/>
      <c r="RCJ8" s="6"/>
      <c r="RCK8" s="6"/>
      <c r="RCL8" s="6"/>
      <c r="RCM8" s="6"/>
      <c r="RCN8" s="6"/>
      <c r="RCO8" s="6"/>
      <c r="RCP8" s="6"/>
      <c r="RCQ8" s="6"/>
      <c r="RCR8" s="6"/>
      <c r="RCS8" s="6"/>
      <c r="RCT8" s="6"/>
      <c r="RCU8" s="6"/>
      <c r="RCV8" s="6"/>
      <c r="RCW8" s="6"/>
      <c r="RCX8" s="6"/>
      <c r="RCY8" s="6"/>
      <c r="RCZ8" s="6"/>
      <c r="RDA8" s="6"/>
      <c r="RDB8" s="6"/>
      <c r="RDC8" s="6"/>
      <c r="RDD8" s="6"/>
      <c r="RDE8" s="6"/>
      <c r="RDF8" s="6"/>
      <c r="RDG8" s="6"/>
      <c r="RDH8" s="6"/>
      <c r="RDI8" s="6"/>
      <c r="RDJ8" s="6"/>
      <c r="RDK8" s="6"/>
      <c r="RDL8" s="6"/>
      <c r="RDM8" s="6"/>
      <c r="RDN8" s="6"/>
      <c r="RDO8" s="6"/>
      <c r="RDP8" s="6"/>
      <c r="RDQ8" s="6"/>
      <c r="RDR8" s="6"/>
      <c r="RDS8" s="6"/>
      <c r="RDT8" s="6"/>
      <c r="RDU8" s="6"/>
      <c r="RDV8" s="6"/>
      <c r="RDW8" s="6"/>
      <c r="RDX8" s="6"/>
      <c r="RDY8" s="6"/>
      <c r="RDZ8" s="6"/>
      <c r="REA8" s="6"/>
      <c r="REB8" s="6"/>
      <c r="REC8" s="6"/>
      <c r="RED8" s="6"/>
      <c r="REE8" s="6"/>
      <c r="REF8" s="6"/>
      <c r="REG8" s="6"/>
      <c r="REH8" s="6"/>
      <c r="REI8" s="6"/>
      <c r="REJ8" s="6"/>
      <c r="REK8" s="6"/>
      <c r="REL8" s="6"/>
      <c r="REM8" s="6"/>
      <c r="REN8" s="6"/>
      <c r="REO8" s="6"/>
      <c r="REP8" s="6"/>
      <c r="REQ8" s="6"/>
      <c r="RER8" s="6"/>
      <c r="RES8" s="6"/>
      <c r="RET8" s="6"/>
      <c r="REU8" s="6"/>
      <c r="REV8" s="6"/>
      <c r="REW8" s="6"/>
      <c r="REX8" s="6"/>
      <c r="REY8" s="6"/>
      <c r="REZ8" s="6"/>
      <c r="RFA8" s="6"/>
      <c r="RFB8" s="6"/>
      <c r="RFC8" s="6"/>
      <c r="RFD8" s="6"/>
      <c r="RFE8" s="6"/>
      <c r="RFF8" s="6"/>
      <c r="RFG8" s="6"/>
      <c r="RFH8" s="6"/>
      <c r="RFI8" s="6"/>
      <c r="RFJ8" s="6"/>
      <c r="RFK8" s="6"/>
      <c r="RFL8" s="6"/>
      <c r="RFM8" s="6"/>
      <c r="RFN8" s="6"/>
      <c r="RFO8" s="6"/>
      <c r="RFP8" s="6"/>
      <c r="RFQ8" s="6"/>
      <c r="RFR8" s="6"/>
      <c r="RFS8" s="6"/>
      <c r="RFT8" s="6"/>
      <c r="RFU8" s="6"/>
      <c r="RFV8" s="6"/>
      <c r="RFW8" s="6"/>
      <c r="RFX8" s="6"/>
      <c r="RFY8" s="6"/>
      <c r="RFZ8" s="6"/>
      <c r="RGA8" s="6"/>
      <c r="RGB8" s="6"/>
      <c r="RGC8" s="6"/>
      <c r="RGD8" s="6"/>
      <c r="RGE8" s="6"/>
      <c r="RGF8" s="6"/>
      <c r="RGG8" s="6"/>
      <c r="RGH8" s="6"/>
      <c r="RGI8" s="6"/>
      <c r="RGJ8" s="6"/>
      <c r="RGK8" s="6"/>
      <c r="RGL8" s="6"/>
      <c r="RGM8" s="6"/>
      <c r="RGN8" s="6"/>
      <c r="RGO8" s="6"/>
      <c r="RGP8" s="6"/>
      <c r="RGQ8" s="6"/>
      <c r="RGR8" s="6"/>
      <c r="RGS8" s="6"/>
      <c r="RGT8" s="6"/>
      <c r="RGU8" s="6"/>
      <c r="RGV8" s="6"/>
      <c r="RGW8" s="6"/>
      <c r="RGX8" s="6"/>
      <c r="RGY8" s="6"/>
      <c r="RGZ8" s="6"/>
      <c r="RHA8" s="6"/>
      <c r="RHB8" s="6"/>
      <c r="RHC8" s="6"/>
      <c r="RHD8" s="6"/>
      <c r="RHE8" s="6"/>
      <c r="RHF8" s="6"/>
      <c r="RHG8" s="6"/>
      <c r="RHH8" s="6"/>
      <c r="RHI8" s="6"/>
      <c r="RHJ8" s="6"/>
      <c r="RHK8" s="6"/>
      <c r="RHL8" s="6"/>
      <c r="RHM8" s="6"/>
      <c r="RHN8" s="6"/>
      <c r="RHO8" s="6"/>
      <c r="RHP8" s="6"/>
      <c r="RHQ8" s="6"/>
      <c r="RHR8" s="6"/>
      <c r="RHS8" s="6"/>
      <c r="RHT8" s="6"/>
      <c r="RHU8" s="6"/>
      <c r="RHV8" s="6"/>
      <c r="RHW8" s="6"/>
      <c r="RHX8" s="6"/>
      <c r="RHY8" s="6"/>
      <c r="RHZ8" s="6"/>
      <c r="RIA8" s="6"/>
      <c r="RIB8" s="6"/>
      <c r="RIC8" s="6"/>
      <c r="RID8" s="6"/>
      <c r="RIE8" s="6"/>
      <c r="RIF8" s="6"/>
      <c r="RIG8" s="6"/>
      <c r="RIH8" s="6"/>
      <c r="RII8" s="6"/>
      <c r="RIJ8" s="6"/>
      <c r="RIK8" s="6"/>
      <c r="RIL8" s="6"/>
      <c r="RIM8" s="6"/>
      <c r="RIN8" s="6"/>
      <c r="RIO8" s="6"/>
      <c r="RIP8" s="6"/>
      <c r="RIQ8" s="6"/>
      <c r="RIR8" s="6"/>
      <c r="RIS8" s="6"/>
      <c r="RIT8" s="6"/>
      <c r="RIU8" s="6"/>
      <c r="RIV8" s="6"/>
      <c r="RIW8" s="6"/>
      <c r="RIX8" s="6"/>
      <c r="RIY8" s="6"/>
      <c r="RIZ8" s="6"/>
      <c r="RJA8" s="6"/>
      <c r="RJB8" s="6"/>
      <c r="RJC8" s="6"/>
      <c r="RJD8" s="6"/>
      <c r="RJE8" s="6"/>
      <c r="RJF8" s="6"/>
      <c r="RJG8" s="6"/>
      <c r="RJH8" s="6"/>
      <c r="RJI8" s="6"/>
      <c r="RJJ8" s="6"/>
      <c r="RJK8" s="6"/>
      <c r="RJL8" s="6"/>
      <c r="RJM8" s="6"/>
      <c r="RJN8" s="6"/>
      <c r="RJO8" s="6"/>
      <c r="RJP8" s="6"/>
      <c r="RJQ8" s="6"/>
      <c r="RJR8" s="6"/>
      <c r="RJS8" s="6"/>
      <c r="RJT8" s="6"/>
      <c r="RJU8" s="6"/>
      <c r="RJV8" s="6"/>
      <c r="RJW8" s="6"/>
      <c r="RJX8" s="6"/>
      <c r="RJY8" s="6"/>
      <c r="RJZ8" s="6"/>
      <c r="RKA8" s="6"/>
      <c r="RKB8" s="6"/>
      <c r="RKC8" s="6"/>
      <c r="RKD8" s="6"/>
      <c r="RKE8" s="6"/>
      <c r="RKF8" s="6"/>
      <c r="RKG8" s="6"/>
      <c r="RKH8" s="6"/>
      <c r="RKI8" s="6"/>
      <c r="RKJ8" s="6"/>
      <c r="RKK8" s="6"/>
      <c r="RKL8" s="6"/>
      <c r="RKM8" s="6"/>
      <c r="RKN8" s="6"/>
      <c r="RKO8" s="6"/>
      <c r="RKP8" s="6"/>
      <c r="RKQ8" s="6"/>
      <c r="RKR8" s="6"/>
      <c r="RKS8" s="6"/>
      <c r="RKT8" s="6"/>
      <c r="RKU8" s="6"/>
      <c r="RKV8" s="6"/>
      <c r="RKW8" s="6"/>
      <c r="RKX8" s="6"/>
      <c r="RKY8" s="6"/>
      <c r="RKZ8" s="6"/>
      <c r="RLA8" s="6"/>
      <c r="RLB8" s="6"/>
      <c r="RLC8" s="6"/>
      <c r="RLD8" s="6"/>
      <c r="RLE8" s="6"/>
      <c r="RLF8" s="6"/>
      <c r="RLG8" s="6"/>
      <c r="RLH8" s="6"/>
      <c r="RLI8" s="6"/>
      <c r="RLJ8" s="6"/>
      <c r="RLK8" s="6"/>
      <c r="RLL8" s="6"/>
      <c r="RLM8" s="6"/>
      <c r="RLN8" s="6"/>
      <c r="RLO8" s="6"/>
      <c r="RLP8" s="6"/>
      <c r="RLQ8" s="6"/>
      <c r="RLR8" s="6"/>
      <c r="RLS8" s="6"/>
      <c r="RLT8" s="6"/>
      <c r="RLU8" s="6"/>
      <c r="RLV8" s="6"/>
      <c r="RLW8" s="6"/>
      <c r="RLX8" s="6"/>
      <c r="RLY8" s="6"/>
      <c r="RLZ8" s="6"/>
      <c r="RMA8" s="6"/>
      <c r="RMB8" s="6"/>
      <c r="RMC8" s="6"/>
      <c r="RMD8" s="6"/>
      <c r="RME8" s="6"/>
      <c r="RMF8" s="6"/>
      <c r="RMG8" s="6"/>
      <c r="RMH8" s="6"/>
      <c r="RMI8" s="6"/>
      <c r="RMJ8" s="6"/>
      <c r="RMK8" s="6"/>
      <c r="RML8" s="6"/>
      <c r="RMM8" s="6"/>
      <c r="RMN8" s="6"/>
      <c r="RMO8" s="6"/>
      <c r="RMP8" s="6"/>
      <c r="RMQ8" s="6"/>
      <c r="RMR8" s="6"/>
      <c r="RMS8" s="6"/>
      <c r="RMT8" s="6"/>
      <c r="RMU8" s="6"/>
      <c r="RMV8" s="6"/>
      <c r="RMW8" s="6"/>
      <c r="RMX8" s="6"/>
      <c r="RMY8" s="6"/>
      <c r="RMZ8" s="6"/>
      <c r="RNA8" s="6"/>
      <c r="RNB8" s="6"/>
      <c r="RNC8" s="6"/>
      <c r="RND8" s="6"/>
      <c r="RNE8" s="6"/>
      <c r="RNF8" s="6"/>
      <c r="RNG8" s="6"/>
      <c r="RNH8" s="6"/>
      <c r="RNI8" s="6"/>
      <c r="RNJ8" s="6"/>
      <c r="RNK8" s="6"/>
      <c r="RNL8" s="6"/>
      <c r="RNM8" s="6"/>
      <c r="RNN8" s="6"/>
      <c r="RNO8" s="6"/>
      <c r="RNP8" s="6"/>
      <c r="RNQ8" s="6"/>
      <c r="RNR8" s="6"/>
      <c r="RNS8" s="6"/>
      <c r="RNT8" s="6"/>
      <c r="RNU8" s="6"/>
      <c r="RNV8" s="6"/>
      <c r="RNW8" s="6"/>
      <c r="RNX8" s="6"/>
      <c r="RNY8" s="6"/>
      <c r="RNZ8" s="6"/>
      <c r="ROA8" s="6"/>
      <c r="ROB8" s="6"/>
      <c r="ROC8" s="6"/>
      <c r="ROD8" s="6"/>
      <c r="ROE8" s="6"/>
      <c r="ROF8" s="6"/>
      <c r="ROG8" s="6"/>
      <c r="ROH8" s="6"/>
      <c r="ROI8" s="6"/>
      <c r="ROJ8" s="6"/>
      <c r="ROK8" s="6"/>
      <c r="ROL8" s="6"/>
      <c r="ROM8" s="6"/>
      <c r="RON8" s="6"/>
      <c r="ROO8" s="6"/>
      <c r="ROP8" s="6"/>
      <c r="ROQ8" s="6"/>
      <c r="ROR8" s="6"/>
      <c r="ROS8" s="6"/>
      <c r="ROT8" s="6"/>
      <c r="ROU8" s="6"/>
      <c r="ROV8" s="6"/>
      <c r="ROW8" s="6"/>
      <c r="ROX8" s="6"/>
      <c r="ROY8" s="6"/>
      <c r="ROZ8" s="6"/>
      <c r="RPA8" s="6"/>
      <c r="RPB8" s="6"/>
      <c r="RPC8" s="6"/>
      <c r="RPD8" s="6"/>
      <c r="RPE8" s="6"/>
      <c r="RPF8" s="6"/>
      <c r="RPG8" s="6"/>
      <c r="RPH8" s="6"/>
      <c r="RPI8" s="6"/>
      <c r="RPJ8" s="6"/>
      <c r="RPK8" s="6"/>
      <c r="RPL8" s="6"/>
      <c r="RPM8" s="6"/>
      <c r="RPN8" s="6"/>
      <c r="RPO8" s="6"/>
      <c r="RPP8" s="6"/>
      <c r="RPQ8" s="6"/>
      <c r="RPR8" s="6"/>
      <c r="RPS8" s="6"/>
      <c r="RPT8" s="6"/>
      <c r="RPU8" s="6"/>
      <c r="RPV8" s="6"/>
      <c r="RPW8" s="6"/>
      <c r="RPX8" s="6"/>
      <c r="RPY8" s="6"/>
      <c r="RPZ8" s="6"/>
      <c r="RQA8" s="6"/>
      <c r="RQB8" s="6"/>
      <c r="RQC8" s="6"/>
      <c r="RQD8" s="6"/>
      <c r="RQE8" s="6"/>
      <c r="RQF8" s="6"/>
      <c r="RQG8" s="6"/>
      <c r="RQH8" s="6"/>
      <c r="RQI8" s="6"/>
      <c r="RQJ8" s="6"/>
      <c r="RQK8" s="6"/>
      <c r="RQL8" s="6"/>
      <c r="RQM8" s="6"/>
      <c r="RQN8" s="6"/>
      <c r="RQO8" s="6"/>
      <c r="RQP8" s="6"/>
      <c r="RQQ8" s="6"/>
      <c r="RQR8" s="6"/>
      <c r="RQS8" s="6"/>
      <c r="RQT8" s="6"/>
      <c r="RQU8" s="6"/>
      <c r="RQV8" s="6"/>
      <c r="RQW8" s="6"/>
      <c r="RQX8" s="6"/>
      <c r="RQY8" s="6"/>
      <c r="RQZ8" s="6"/>
      <c r="RRA8" s="6"/>
      <c r="RRB8" s="6"/>
      <c r="RRC8" s="6"/>
      <c r="RRD8" s="6"/>
      <c r="RRE8" s="6"/>
      <c r="RRF8" s="6"/>
      <c r="RRG8" s="6"/>
      <c r="RRH8" s="6"/>
      <c r="RRI8" s="6"/>
      <c r="RRJ8" s="6"/>
      <c r="RRK8" s="6"/>
      <c r="RRL8" s="6"/>
      <c r="RRM8" s="6"/>
      <c r="RRN8" s="6"/>
      <c r="RRO8" s="6"/>
      <c r="RRP8" s="6"/>
      <c r="RRQ8" s="6"/>
      <c r="RRR8" s="6"/>
      <c r="RRS8" s="6"/>
      <c r="RRT8" s="6"/>
      <c r="RRU8" s="6"/>
      <c r="RRV8" s="6"/>
      <c r="RRW8" s="6"/>
      <c r="RRX8" s="6"/>
      <c r="RRY8" s="6"/>
      <c r="RRZ8" s="6"/>
      <c r="RSA8" s="6"/>
      <c r="RSB8" s="6"/>
      <c r="RSC8" s="6"/>
      <c r="RSD8" s="6"/>
      <c r="RSE8" s="6"/>
      <c r="RSF8" s="6"/>
      <c r="RSG8" s="6"/>
      <c r="RSH8" s="6"/>
      <c r="RSI8" s="6"/>
      <c r="RSJ8" s="6"/>
      <c r="RSK8" s="6"/>
      <c r="RSL8" s="6"/>
      <c r="RSM8" s="6"/>
      <c r="RSN8" s="6"/>
      <c r="RSO8" s="6"/>
      <c r="RSP8" s="6"/>
      <c r="RSQ8" s="6"/>
      <c r="RSR8" s="6"/>
      <c r="RSS8" s="6"/>
      <c r="RST8" s="6"/>
      <c r="RSU8" s="6"/>
      <c r="RSV8" s="6"/>
      <c r="RSW8" s="6"/>
      <c r="RSX8" s="6"/>
      <c r="RSY8" s="6"/>
      <c r="RSZ8" s="6"/>
      <c r="RTA8" s="6"/>
      <c r="RTB8" s="6"/>
      <c r="RTC8" s="6"/>
      <c r="RTD8" s="6"/>
      <c r="RTE8" s="6"/>
      <c r="RTF8" s="6"/>
      <c r="RTG8" s="6"/>
      <c r="RTH8" s="6"/>
      <c r="RTI8" s="6"/>
      <c r="RTJ8" s="6"/>
      <c r="RTK8" s="6"/>
      <c r="RTL8" s="6"/>
      <c r="RTM8" s="6"/>
      <c r="RTN8" s="6"/>
      <c r="RTO8" s="6"/>
      <c r="RTP8" s="6"/>
      <c r="RTQ8" s="6"/>
      <c r="RTR8" s="6"/>
      <c r="RTS8" s="6"/>
      <c r="RTT8" s="6"/>
      <c r="RTU8" s="6"/>
      <c r="RTV8" s="6"/>
      <c r="RTW8" s="6"/>
      <c r="RTX8" s="6"/>
      <c r="RTY8" s="6"/>
      <c r="RTZ8" s="6"/>
      <c r="RUA8" s="6"/>
      <c r="RUB8" s="6"/>
      <c r="RUC8" s="6"/>
      <c r="RUD8" s="6"/>
      <c r="RUE8" s="6"/>
      <c r="RUF8" s="6"/>
      <c r="RUG8" s="6"/>
      <c r="RUH8" s="6"/>
      <c r="RUI8" s="6"/>
      <c r="RUJ8" s="6"/>
      <c r="RUK8" s="6"/>
      <c r="RUL8" s="6"/>
      <c r="RUM8" s="6"/>
      <c r="RUN8" s="6"/>
      <c r="RUO8" s="6"/>
      <c r="RUP8" s="6"/>
      <c r="RUQ8" s="6"/>
      <c r="RUR8" s="6"/>
      <c r="RUS8" s="6"/>
      <c r="RUT8" s="6"/>
      <c r="RUU8" s="6"/>
      <c r="RUV8" s="6"/>
      <c r="RUW8" s="6"/>
      <c r="RUX8" s="6"/>
      <c r="RUY8" s="6"/>
      <c r="RUZ8" s="6"/>
      <c r="RVA8" s="6"/>
      <c r="RVB8" s="6"/>
      <c r="RVC8" s="6"/>
      <c r="RVD8" s="6"/>
      <c r="RVE8" s="6"/>
      <c r="RVF8" s="6"/>
      <c r="RVG8" s="6"/>
      <c r="RVH8" s="6"/>
      <c r="RVI8" s="6"/>
      <c r="RVJ8" s="6"/>
      <c r="RVK8" s="6"/>
      <c r="RVL8" s="6"/>
      <c r="RVM8" s="6"/>
      <c r="RVN8" s="6"/>
      <c r="RVO8" s="6"/>
      <c r="RVP8" s="6"/>
      <c r="RVQ8" s="6"/>
      <c r="RVR8" s="6"/>
      <c r="RVS8" s="6"/>
      <c r="RVT8" s="6"/>
      <c r="RVU8" s="6"/>
      <c r="RVV8" s="6"/>
      <c r="RVW8" s="6"/>
      <c r="RVX8" s="6"/>
      <c r="RVY8" s="6"/>
      <c r="RVZ8" s="6"/>
      <c r="RWA8" s="6"/>
      <c r="RWB8" s="6"/>
      <c r="RWC8" s="6"/>
      <c r="RWD8" s="6"/>
      <c r="RWE8" s="6"/>
      <c r="RWF8" s="6"/>
      <c r="RWG8" s="6"/>
      <c r="RWH8" s="6"/>
      <c r="RWI8" s="6"/>
      <c r="RWJ8" s="6"/>
      <c r="RWK8" s="6"/>
      <c r="RWL8" s="6"/>
      <c r="RWM8" s="6"/>
      <c r="RWN8" s="6"/>
      <c r="RWO8" s="6"/>
      <c r="RWP8" s="6"/>
      <c r="RWQ8" s="6"/>
      <c r="RWR8" s="6"/>
      <c r="RWS8" s="6"/>
      <c r="RWT8" s="6"/>
      <c r="RWU8" s="6"/>
      <c r="RWV8" s="6"/>
      <c r="RWW8" s="6"/>
      <c r="RWX8" s="6"/>
      <c r="RWY8" s="6"/>
      <c r="RWZ8" s="6"/>
      <c r="RXA8" s="6"/>
      <c r="RXB8" s="6"/>
      <c r="RXC8" s="6"/>
      <c r="RXD8" s="6"/>
      <c r="RXE8" s="6"/>
      <c r="RXF8" s="6"/>
      <c r="RXG8" s="6"/>
      <c r="RXH8" s="6"/>
      <c r="RXI8" s="6"/>
      <c r="RXJ8" s="6"/>
      <c r="RXK8" s="6"/>
      <c r="RXL8" s="6"/>
      <c r="RXM8" s="6"/>
      <c r="RXN8" s="6"/>
      <c r="RXO8" s="6"/>
      <c r="RXP8" s="6"/>
      <c r="RXQ8" s="6"/>
      <c r="RXR8" s="6"/>
      <c r="RXS8" s="6"/>
      <c r="RXT8" s="6"/>
      <c r="RXU8" s="6"/>
      <c r="RXV8" s="6"/>
      <c r="RXW8" s="6"/>
      <c r="RXX8" s="6"/>
      <c r="RXY8" s="6"/>
      <c r="RXZ8" s="6"/>
      <c r="RYA8" s="6"/>
      <c r="RYB8" s="6"/>
      <c r="RYC8" s="6"/>
      <c r="RYD8" s="6"/>
      <c r="RYE8" s="6"/>
      <c r="RYF8" s="6"/>
      <c r="RYG8" s="6"/>
      <c r="RYH8" s="6"/>
      <c r="RYI8" s="6"/>
      <c r="RYJ8" s="6"/>
      <c r="RYK8" s="6"/>
      <c r="RYL8" s="6"/>
      <c r="RYM8" s="6"/>
      <c r="RYN8" s="6"/>
      <c r="RYO8" s="6"/>
      <c r="RYP8" s="6"/>
      <c r="RYQ8" s="6"/>
      <c r="RYR8" s="6"/>
      <c r="RYS8" s="6"/>
      <c r="RYT8" s="6"/>
      <c r="RYU8" s="6"/>
      <c r="RYV8" s="6"/>
      <c r="RYW8" s="6"/>
      <c r="RYX8" s="6"/>
      <c r="RYY8" s="6"/>
      <c r="RYZ8" s="6"/>
      <c r="RZA8" s="6"/>
      <c r="RZB8" s="6"/>
      <c r="RZC8" s="6"/>
      <c r="RZD8" s="6"/>
      <c r="RZE8" s="6"/>
      <c r="RZF8" s="6"/>
      <c r="RZG8" s="6"/>
      <c r="RZH8" s="6"/>
      <c r="RZI8" s="6"/>
      <c r="RZJ8" s="6"/>
      <c r="RZK8" s="6"/>
      <c r="RZL8" s="6"/>
      <c r="RZM8" s="6"/>
      <c r="RZN8" s="6"/>
      <c r="RZO8" s="6"/>
      <c r="RZP8" s="6"/>
      <c r="RZQ8" s="6"/>
      <c r="RZR8" s="6"/>
      <c r="RZS8" s="6"/>
      <c r="RZT8" s="6"/>
      <c r="RZU8" s="6"/>
      <c r="RZV8" s="6"/>
      <c r="RZW8" s="6"/>
      <c r="RZX8" s="6"/>
      <c r="RZY8" s="6"/>
      <c r="RZZ8" s="6"/>
      <c r="SAA8" s="6"/>
      <c r="SAB8" s="6"/>
      <c r="SAC8" s="6"/>
      <c r="SAD8" s="6"/>
      <c r="SAE8" s="6"/>
      <c r="SAF8" s="6"/>
      <c r="SAG8" s="6"/>
      <c r="SAH8" s="6"/>
      <c r="SAI8" s="6"/>
      <c r="SAJ8" s="6"/>
      <c r="SAK8" s="6"/>
      <c r="SAL8" s="6"/>
      <c r="SAM8" s="6"/>
      <c r="SAN8" s="6"/>
      <c r="SAO8" s="6"/>
      <c r="SAP8" s="6"/>
      <c r="SAQ8" s="6"/>
      <c r="SAR8" s="6"/>
      <c r="SAS8" s="6"/>
      <c r="SAT8" s="6"/>
      <c r="SAU8" s="6"/>
      <c r="SAV8" s="6"/>
      <c r="SAW8" s="6"/>
      <c r="SAX8" s="6"/>
      <c r="SAY8" s="6"/>
      <c r="SAZ8" s="6"/>
      <c r="SBA8" s="6"/>
      <c r="SBB8" s="6"/>
      <c r="SBC8" s="6"/>
      <c r="SBD8" s="6"/>
      <c r="SBE8" s="6"/>
      <c r="SBF8" s="6"/>
      <c r="SBG8" s="6"/>
      <c r="SBH8" s="6"/>
      <c r="SBI8" s="6"/>
      <c r="SBJ8" s="6"/>
      <c r="SBK8" s="6"/>
      <c r="SBL8" s="6"/>
      <c r="SBM8" s="6"/>
      <c r="SBN8" s="6"/>
      <c r="SBO8" s="6"/>
      <c r="SBP8" s="6"/>
      <c r="SBQ8" s="6"/>
      <c r="SBR8" s="6"/>
      <c r="SBS8" s="6"/>
      <c r="SBT8" s="6"/>
      <c r="SBU8" s="6"/>
      <c r="SBV8" s="6"/>
      <c r="SBW8" s="6"/>
      <c r="SBX8" s="6"/>
      <c r="SBY8" s="6"/>
      <c r="SBZ8" s="6"/>
      <c r="SCA8" s="6"/>
      <c r="SCB8" s="6"/>
      <c r="SCC8" s="6"/>
      <c r="SCD8" s="6"/>
      <c r="SCE8" s="6"/>
      <c r="SCF8" s="6"/>
      <c r="SCG8" s="6"/>
      <c r="SCH8" s="6"/>
      <c r="SCI8" s="6"/>
      <c r="SCJ8" s="6"/>
      <c r="SCK8" s="6"/>
      <c r="SCL8" s="6"/>
      <c r="SCM8" s="6"/>
      <c r="SCN8" s="6"/>
      <c r="SCO8" s="6"/>
      <c r="SCP8" s="6"/>
      <c r="SCQ8" s="6"/>
      <c r="SCR8" s="6"/>
      <c r="SCS8" s="6"/>
      <c r="SCT8" s="6"/>
      <c r="SCU8" s="6"/>
      <c r="SCV8" s="6"/>
      <c r="SCW8" s="6"/>
      <c r="SCX8" s="6"/>
      <c r="SCY8" s="6"/>
      <c r="SCZ8" s="6"/>
      <c r="SDA8" s="6"/>
      <c r="SDB8" s="6"/>
      <c r="SDC8" s="6"/>
      <c r="SDD8" s="6"/>
      <c r="SDE8" s="6"/>
      <c r="SDF8" s="6"/>
      <c r="SDG8" s="6"/>
      <c r="SDH8" s="6"/>
      <c r="SDI8" s="6"/>
      <c r="SDJ8" s="6"/>
      <c r="SDK8" s="6"/>
      <c r="SDL8" s="6"/>
      <c r="SDM8" s="6"/>
      <c r="SDN8" s="6"/>
      <c r="SDO8" s="6"/>
      <c r="SDP8" s="6"/>
      <c r="SDQ8" s="6"/>
      <c r="SDR8" s="6"/>
      <c r="SDS8" s="6"/>
      <c r="SDT8" s="6"/>
      <c r="SDU8" s="6"/>
      <c r="SDV8" s="6"/>
      <c r="SDW8" s="6"/>
      <c r="SDX8" s="6"/>
      <c r="SDY8" s="6"/>
      <c r="SDZ8" s="6"/>
      <c r="SEA8" s="6"/>
      <c r="SEB8" s="6"/>
      <c r="SEC8" s="6"/>
      <c r="SED8" s="6"/>
      <c r="SEE8" s="6"/>
      <c r="SEF8" s="6"/>
      <c r="SEG8" s="6"/>
      <c r="SEH8" s="6"/>
      <c r="SEI8" s="6"/>
      <c r="SEJ8" s="6"/>
      <c r="SEK8" s="6"/>
      <c r="SEL8" s="6"/>
      <c r="SEM8" s="6"/>
      <c r="SEN8" s="6"/>
      <c r="SEO8" s="6"/>
      <c r="SEP8" s="6"/>
      <c r="SEQ8" s="6"/>
      <c r="SER8" s="6"/>
      <c r="SES8" s="6"/>
      <c r="SET8" s="6"/>
      <c r="SEU8" s="6"/>
      <c r="SEV8" s="6"/>
      <c r="SEW8" s="6"/>
      <c r="SEX8" s="6"/>
      <c r="SEY8" s="6"/>
      <c r="SEZ8" s="6"/>
      <c r="SFA8" s="6"/>
      <c r="SFB8" s="6"/>
      <c r="SFC8" s="6"/>
      <c r="SFD8" s="6"/>
      <c r="SFE8" s="6"/>
      <c r="SFF8" s="6"/>
      <c r="SFG8" s="6"/>
      <c r="SFH8" s="6"/>
      <c r="SFI8" s="6"/>
      <c r="SFJ8" s="6"/>
      <c r="SFK8" s="6"/>
      <c r="SFL8" s="6"/>
      <c r="SFM8" s="6"/>
      <c r="SFN8" s="6"/>
      <c r="SFO8" s="6"/>
      <c r="SFP8" s="6"/>
      <c r="SFQ8" s="6"/>
      <c r="SFR8" s="6"/>
      <c r="SFS8" s="6"/>
      <c r="SFT8" s="6"/>
      <c r="SFU8" s="6"/>
      <c r="SFV8" s="6"/>
      <c r="SFW8" s="6"/>
      <c r="SFX8" s="6"/>
      <c r="SFY8" s="6"/>
      <c r="SFZ8" s="6"/>
      <c r="SGA8" s="6"/>
      <c r="SGB8" s="6"/>
      <c r="SGC8" s="6"/>
      <c r="SGD8" s="6"/>
      <c r="SGE8" s="6"/>
      <c r="SGF8" s="6"/>
      <c r="SGG8" s="6"/>
      <c r="SGH8" s="6"/>
      <c r="SGI8" s="6"/>
      <c r="SGJ8" s="6"/>
      <c r="SGK8" s="6"/>
      <c r="SGL8" s="6"/>
      <c r="SGM8" s="6"/>
      <c r="SGN8" s="6"/>
      <c r="SGO8" s="6"/>
      <c r="SGP8" s="6"/>
      <c r="SGQ8" s="6"/>
      <c r="SGR8" s="6"/>
      <c r="SGS8" s="6"/>
      <c r="SGT8" s="6"/>
      <c r="SGU8" s="6"/>
      <c r="SGV8" s="6"/>
      <c r="SGW8" s="6"/>
      <c r="SGX8" s="6"/>
      <c r="SGY8" s="6"/>
      <c r="SGZ8" s="6"/>
      <c r="SHA8" s="6"/>
      <c r="SHB8" s="6"/>
      <c r="SHC8" s="6"/>
      <c r="SHD8" s="6"/>
      <c r="SHE8" s="6"/>
      <c r="SHF8" s="6"/>
      <c r="SHG8" s="6"/>
      <c r="SHH8" s="6"/>
      <c r="SHI8" s="6"/>
      <c r="SHJ8" s="6"/>
      <c r="SHK8" s="6"/>
      <c r="SHL8" s="6"/>
      <c r="SHM8" s="6"/>
      <c r="SHN8" s="6"/>
      <c r="SHO8" s="6"/>
      <c r="SHP8" s="6"/>
      <c r="SHQ8" s="6"/>
      <c r="SHR8" s="6"/>
      <c r="SHS8" s="6"/>
      <c r="SHT8" s="6"/>
      <c r="SHU8" s="6"/>
      <c r="SHV8" s="6"/>
      <c r="SHW8" s="6"/>
      <c r="SHX8" s="6"/>
      <c r="SHY8" s="6"/>
      <c r="SHZ8" s="6"/>
      <c r="SIA8" s="6"/>
      <c r="SIB8" s="6"/>
      <c r="SIC8" s="6"/>
      <c r="SID8" s="6"/>
      <c r="SIE8" s="6"/>
      <c r="SIF8" s="6"/>
      <c r="SIG8" s="6"/>
      <c r="SIH8" s="6"/>
      <c r="SII8" s="6"/>
      <c r="SIJ8" s="6"/>
      <c r="SIK8" s="6"/>
      <c r="SIL8" s="6"/>
      <c r="SIM8" s="6"/>
      <c r="SIN8" s="6"/>
      <c r="SIO8" s="6"/>
      <c r="SIP8" s="6"/>
      <c r="SIQ8" s="6"/>
      <c r="SIR8" s="6"/>
      <c r="SIS8" s="6"/>
      <c r="SIT8" s="6"/>
      <c r="SIU8" s="6"/>
      <c r="SIV8" s="6"/>
      <c r="SIW8" s="6"/>
      <c r="SIX8" s="6"/>
      <c r="SIY8" s="6"/>
      <c r="SIZ8" s="6"/>
      <c r="SJA8" s="6"/>
      <c r="SJB8" s="6"/>
      <c r="SJC8" s="6"/>
      <c r="SJD8" s="6"/>
      <c r="SJE8" s="6"/>
      <c r="SJF8" s="6"/>
      <c r="SJG8" s="6"/>
      <c r="SJH8" s="6"/>
      <c r="SJI8" s="6"/>
      <c r="SJJ8" s="6"/>
      <c r="SJK8" s="6"/>
      <c r="SJL8" s="6"/>
      <c r="SJM8" s="6"/>
      <c r="SJN8" s="6"/>
      <c r="SJO8" s="6"/>
      <c r="SJP8" s="6"/>
      <c r="SJQ8" s="6"/>
      <c r="SJR8" s="6"/>
      <c r="SJS8" s="6"/>
      <c r="SJT8" s="6"/>
      <c r="SJU8" s="6"/>
      <c r="SJV8" s="6"/>
      <c r="SJW8" s="6"/>
      <c r="SJX8" s="6"/>
      <c r="SJY8" s="6"/>
      <c r="SJZ8" s="6"/>
      <c r="SKA8" s="6"/>
      <c r="SKB8" s="6"/>
      <c r="SKC8" s="6"/>
      <c r="SKD8" s="6"/>
      <c r="SKE8" s="6"/>
      <c r="SKF8" s="6"/>
      <c r="SKG8" s="6"/>
      <c r="SKH8" s="6"/>
      <c r="SKI8" s="6"/>
      <c r="SKJ8" s="6"/>
      <c r="SKK8" s="6"/>
      <c r="SKL8" s="6"/>
      <c r="SKM8" s="6"/>
      <c r="SKN8" s="6"/>
      <c r="SKO8" s="6"/>
      <c r="SKP8" s="6"/>
      <c r="SKQ8" s="6"/>
      <c r="SKR8" s="6"/>
      <c r="SKS8" s="6"/>
      <c r="SKT8" s="6"/>
      <c r="SKU8" s="6"/>
      <c r="SKV8" s="6"/>
      <c r="SKW8" s="6"/>
      <c r="SKX8" s="6"/>
      <c r="SKY8" s="6"/>
      <c r="SKZ8" s="6"/>
      <c r="SLA8" s="6"/>
      <c r="SLB8" s="6"/>
      <c r="SLC8" s="6"/>
      <c r="SLD8" s="6"/>
      <c r="SLE8" s="6"/>
      <c r="SLF8" s="6"/>
      <c r="SLG8" s="6"/>
      <c r="SLH8" s="6"/>
      <c r="SLI8" s="6"/>
      <c r="SLJ8" s="6"/>
      <c r="SLK8" s="6"/>
      <c r="SLL8" s="6"/>
      <c r="SLM8" s="6"/>
      <c r="SLN8" s="6"/>
      <c r="SLO8" s="6"/>
      <c r="SLP8" s="6"/>
      <c r="SLQ8" s="6"/>
      <c r="SLR8" s="6"/>
      <c r="SLS8" s="6"/>
      <c r="SLT8" s="6"/>
      <c r="SLU8" s="6"/>
      <c r="SLV8" s="6"/>
      <c r="SLW8" s="6"/>
      <c r="SLX8" s="6"/>
      <c r="SLY8" s="6"/>
      <c r="SLZ8" s="6"/>
      <c r="SMA8" s="6"/>
      <c r="SMB8" s="6"/>
      <c r="SMC8" s="6"/>
      <c r="SMD8" s="6"/>
      <c r="SME8" s="6"/>
      <c r="SMF8" s="6"/>
      <c r="SMG8" s="6"/>
      <c r="SMH8" s="6"/>
      <c r="SMI8" s="6"/>
      <c r="SMJ8" s="6"/>
      <c r="SMK8" s="6"/>
      <c r="SML8" s="6"/>
      <c r="SMM8" s="6"/>
      <c r="SMN8" s="6"/>
      <c r="SMO8" s="6"/>
      <c r="SMP8" s="6"/>
      <c r="SMQ8" s="6"/>
      <c r="SMR8" s="6"/>
      <c r="SMS8" s="6"/>
      <c r="SMT8" s="6"/>
      <c r="SMU8" s="6"/>
      <c r="SMV8" s="6"/>
      <c r="SMW8" s="6"/>
      <c r="SMX8" s="6"/>
      <c r="SMY8" s="6"/>
      <c r="SMZ8" s="6"/>
      <c r="SNA8" s="6"/>
      <c r="SNB8" s="6"/>
      <c r="SNC8" s="6"/>
      <c r="SND8" s="6"/>
      <c r="SNE8" s="6"/>
      <c r="SNF8" s="6"/>
      <c r="SNG8" s="6"/>
      <c r="SNH8" s="6"/>
      <c r="SNI8" s="6"/>
      <c r="SNJ8" s="6"/>
      <c r="SNK8" s="6"/>
      <c r="SNL8" s="6"/>
      <c r="SNM8" s="6"/>
      <c r="SNN8" s="6"/>
      <c r="SNO8" s="6"/>
      <c r="SNP8" s="6"/>
      <c r="SNQ8" s="6"/>
      <c r="SNR8" s="6"/>
      <c r="SNS8" s="6"/>
      <c r="SNT8" s="6"/>
      <c r="SNU8" s="6"/>
      <c r="SNV8" s="6"/>
      <c r="SNW8" s="6"/>
      <c r="SNX8" s="6"/>
      <c r="SNY8" s="6"/>
      <c r="SNZ8" s="6"/>
      <c r="SOA8" s="6"/>
      <c r="SOB8" s="6"/>
      <c r="SOC8" s="6"/>
      <c r="SOD8" s="6"/>
      <c r="SOE8" s="6"/>
      <c r="SOF8" s="6"/>
      <c r="SOG8" s="6"/>
      <c r="SOH8" s="6"/>
      <c r="SOI8" s="6"/>
      <c r="SOJ8" s="6"/>
      <c r="SOK8" s="6"/>
      <c r="SOL8" s="6"/>
      <c r="SOM8" s="6"/>
      <c r="SON8" s="6"/>
      <c r="SOO8" s="6"/>
      <c r="SOP8" s="6"/>
      <c r="SOQ8" s="6"/>
      <c r="SOR8" s="6"/>
      <c r="SOS8" s="6"/>
      <c r="SOT8" s="6"/>
      <c r="SOU8" s="6"/>
      <c r="SOV8" s="6"/>
      <c r="SOW8" s="6"/>
      <c r="SOX8" s="6"/>
      <c r="SOY8" s="6"/>
      <c r="SOZ8" s="6"/>
      <c r="SPA8" s="6"/>
      <c r="SPB8" s="6"/>
      <c r="SPC8" s="6"/>
      <c r="SPD8" s="6"/>
      <c r="SPE8" s="6"/>
      <c r="SPF8" s="6"/>
      <c r="SPG8" s="6"/>
      <c r="SPH8" s="6"/>
      <c r="SPI8" s="6"/>
      <c r="SPJ8" s="6"/>
      <c r="SPK8" s="6"/>
      <c r="SPL8" s="6"/>
      <c r="SPM8" s="6"/>
      <c r="SPN8" s="6"/>
      <c r="SPO8" s="6"/>
      <c r="SPP8" s="6"/>
      <c r="SPQ8" s="6"/>
      <c r="SPR8" s="6"/>
      <c r="SPS8" s="6"/>
      <c r="SPT8" s="6"/>
      <c r="SPU8" s="6"/>
      <c r="SPV8" s="6"/>
      <c r="SPW8" s="6"/>
      <c r="SPX8" s="6"/>
      <c r="SPY8" s="6"/>
      <c r="SPZ8" s="6"/>
      <c r="SQA8" s="6"/>
      <c r="SQB8" s="6"/>
      <c r="SQC8" s="6"/>
      <c r="SQD8" s="6"/>
      <c r="SQE8" s="6"/>
      <c r="SQF8" s="6"/>
      <c r="SQG8" s="6"/>
      <c r="SQH8" s="6"/>
      <c r="SQI8" s="6"/>
      <c r="SQJ8" s="6"/>
      <c r="SQK8" s="6"/>
      <c r="SQL8" s="6"/>
      <c r="SQM8" s="6"/>
      <c r="SQN8" s="6"/>
      <c r="SQO8" s="6"/>
      <c r="SQP8" s="6"/>
      <c r="SQQ8" s="6"/>
      <c r="SQR8" s="6"/>
      <c r="SQS8" s="6"/>
      <c r="SQT8" s="6"/>
      <c r="SQU8" s="6"/>
      <c r="SQV8" s="6"/>
      <c r="SQW8" s="6"/>
      <c r="SQX8" s="6"/>
      <c r="SQY8" s="6"/>
      <c r="SQZ8" s="6"/>
      <c r="SRA8" s="6"/>
      <c r="SRB8" s="6"/>
      <c r="SRC8" s="6"/>
      <c r="SRD8" s="6"/>
      <c r="SRE8" s="6"/>
      <c r="SRF8" s="6"/>
      <c r="SRG8" s="6"/>
      <c r="SRH8" s="6"/>
      <c r="SRI8" s="6"/>
      <c r="SRJ8" s="6"/>
      <c r="SRK8" s="6"/>
      <c r="SRL8" s="6"/>
      <c r="SRM8" s="6"/>
      <c r="SRN8" s="6"/>
      <c r="SRO8" s="6"/>
      <c r="SRP8" s="6"/>
      <c r="SRQ8" s="6"/>
      <c r="SRR8" s="6"/>
      <c r="SRS8" s="6"/>
      <c r="SRT8" s="6"/>
      <c r="SRU8" s="6"/>
      <c r="SRV8" s="6"/>
      <c r="SRW8" s="6"/>
      <c r="SRX8" s="6"/>
      <c r="SRY8" s="6"/>
      <c r="SRZ8" s="6"/>
      <c r="SSA8" s="6"/>
      <c r="SSB8" s="6"/>
      <c r="SSC8" s="6"/>
      <c r="SSD8" s="6"/>
      <c r="SSE8" s="6"/>
      <c r="SSF8" s="6"/>
      <c r="SSG8" s="6"/>
      <c r="SSH8" s="6"/>
      <c r="SSI8" s="6"/>
      <c r="SSJ8" s="6"/>
      <c r="SSK8" s="6"/>
      <c r="SSL8" s="6"/>
      <c r="SSM8" s="6"/>
      <c r="SSN8" s="6"/>
      <c r="SSO8" s="6"/>
      <c r="SSP8" s="6"/>
      <c r="SSQ8" s="6"/>
      <c r="SSR8" s="6"/>
      <c r="SSS8" s="6"/>
      <c r="SST8" s="6"/>
      <c r="SSU8" s="6"/>
      <c r="SSV8" s="6"/>
      <c r="SSW8" s="6"/>
      <c r="SSX8" s="6"/>
      <c r="SSY8" s="6"/>
      <c r="SSZ8" s="6"/>
      <c r="STA8" s="6"/>
      <c r="STB8" s="6"/>
      <c r="STC8" s="6"/>
      <c r="STD8" s="6"/>
      <c r="STE8" s="6"/>
      <c r="STF8" s="6"/>
      <c r="STG8" s="6"/>
      <c r="STH8" s="6"/>
      <c r="STI8" s="6"/>
      <c r="STJ8" s="6"/>
      <c r="STK8" s="6"/>
      <c r="STL8" s="6"/>
      <c r="STM8" s="6"/>
      <c r="STN8" s="6"/>
      <c r="STO8" s="6"/>
      <c r="STP8" s="6"/>
      <c r="STQ8" s="6"/>
      <c r="STR8" s="6"/>
      <c r="STS8" s="6"/>
      <c r="STT8" s="6"/>
      <c r="STU8" s="6"/>
      <c r="STV8" s="6"/>
      <c r="STW8" s="6"/>
      <c r="STX8" s="6"/>
      <c r="STY8" s="6"/>
      <c r="STZ8" s="6"/>
      <c r="SUA8" s="6"/>
      <c r="SUB8" s="6"/>
      <c r="SUC8" s="6"/>
      <c r="SUD8" s="6"/>
      <c r="SUE8" s="6"/>
      <c r="SUF8" s="6"/>
      <c r="SUG8" s="6"/>
      <c r="SUH8" s="6"/>
      <c r="SUI8" s="6"/>
      <c r="SUJ8" s="6"/>
      <c r="SUK8" s="6"/>
      <c r="SUL8" s="6"/>
      <c r="SUM8" s="6"/>
      <c r="SUN8" s="6"/>
      <c r="SUO8" s="6"/>
      <c r="SUP8" s="6"/>
      <c r="SUQ8" s="6"/>
      <c r="SUR8" s="6"/>
      <c r="SUS8" s="6"/>
      <c r="SUT8" s="6"/>
      <c r="SUU8" s="6"/>
      <c r="SUV8" s="6"/>
      <c r="SUW8" s="6"/>
      <c r="SUX8" s="6"/>
      <c r="SUY8" s="6"/>
      <c r="SUZ8" s="6"/>
      <c r="SVA8" s="6"/>
      <c r="SVB8" s="6"/>
      <c r="SVC8" s="6"/>
      <c r="SVD8" s="6"/>
      <c r="SVE8" s="6"/>
      <c r="SVF8" s="6"/>
      <c r="SVG8" s="6"/>
      <c r="SVH8" s="6"/>
      <c r="SVI8" s="6"/>
      <c r="SVJ8" s="6"/>
      <c r="SVK8" s="6"/>
      <c r="SVL8" s="6"/>
      <c r="SVM8" s="6"/>
      <c r="SVN8" s="6"/>
      <c r="SVO8" s="6"/>
      <c r="SVP8" s="6"/>
      <c r="SVQ8" s="6"/>
      <c r="SVR8" s="6"/>
      <c r="SVS8" s="6"/>
      <c r="SVT8" s="6"/>
      <c r="SVU8" s="6"/>
      <c r="SVV8" s="6"/>
      <c r="SVW8" s="6"/>
      <c r="SVX8" s="6"/>
      <c r="SVY8" s="6"/>
      <c r="SVZ8" s="6"/>
      <c r="SWA8" s="6"/>
      <c r="SWB8" s="6"/>
      <c r="SWC8" s="6"/>
      <c r="SWD8" s="6"/>
      <c r="SWE8" s="6"/>
      <c r="SWF8" s="6"/>
      <c r="SWG8" s="6"/>
      <c r="SWH8" s="6"/>
      <c r="SWI8" s="6"/>
      <c r="SWJ8" s="6"/>
      <c r="SWK8" s="6"/>
      <c r="SWL8" s="6"/>
      <c r="SWM8" s="6"/>
      <c r="SWN8" s="6"/>
      <c r="SWO8" s="6"/>
      <c r="SWP8" s="6"/>
      <c r="SWQ8" s="6"/>
      <c r="SWR8" s="6"/>
      <c r="SWS8" s="6"/>
      <c r="SWT8" s="6"/>
      <c r="SWU8" s="6"/>
      <c r="SWV8" s="6"/>
      <c r="SWW8" s="6"/>
      <c r="SWX8" s="6"/>
      <c r="SWY8" s="6"/>
      <c r="SWZ8" s="6"/>
      <c r="SXA8" s="6"/>
      <c r="SXB8" s="6"/>
      <c r="SXC8" s="6"/>
      <c r="SXD8" s="6"/>
      <c r="SXE8" s="6"/>
      <c r="SXF8" s="6"/>
      <c r="SXG8" s="6"/>
      <c r="SXH8" s="6"/>
      <c r="SXI8" s="6"/>
      <c r="SXJ8" s="6"/>
      <c r="SXK8" s="6"/>
      <c r="SXL8" s="6"/>
      <c r="SXM8" s="6"/>
      <c r="SXN8" s="6"/>
      <c r="SXO8" s="6"/>
      <c r="SXP8" s="6"/>
      <c r="SXQ8" s="6"/>
      <c r="SXR8" s="6"/>
      <c r="SXS8" s="6"/>
      <c r="SXT8" s="6"/>
      <c r="SXU8" s="6"/>
      <c r="SXV8" s="6"/>
      <c r="SXW8" s="6"/>
      <c r="SXX8" s="6"/>
      <c r="SXY8" s="6"/>
      <c r="SXZ8" s="6"/>
      <c r="SYA8" s="6"/>
      <c r="SYB8" s="6"/>
      <c r="SYC8" s="6"/>
      <c r="SYD8" s="6"/>
      <c r="SYE8" s="6"/>
      <c r="SYF8" s="6"/>
      <c r="SYG8" s="6"/>
      <c r="SYH8" s="6"/>
      <c r="SYI8" s="6"/>
      <c r="SYJ8" s="6"/>
      <c r="SYK8" s="6"/>
      <c r="SYL8" s="6"/>
      <c r="SYM8" s="6"/>
      <c r="SYN8" s="6"/>
      <c r="SYO8" s="6"/>
      <c r="SYP8" s="6"/>
      <c r="SYQ8" s="6"/>
      <c r="SYR8" s="6"/>
      <c r="SYS8" s="6"/>
      <c r="SYT8" s="6"/>
      <c r="SYU8" s="6"/>
      <c r="SYV8" s="6"/>
      <c r="SYW8" s="6"/>
      <c r="SYX8" s="6"/>
      <c r="SYY8" s="6"/>
      <c r="SYZ8" s="6"/>
      <c r="SZA8" s="6"/>
      <c r="SZB8" s="6"/>
      <c r="SZC8" s="6"/>
      <c r="SZD8" s="6"/>
      <c r="SZE8" s="6"/>
      <c r="SZF8" s="6"/>
      <c r="SZG8" s="6"/>
      <c r="SZH8" s="6"/>
      <c r="SZI8" s="6"/>
      <c r="SZJ8" s="6"/>
      <c r="SZK8" s="6"/>
      <c r="SZL8" s="6"/>
      <c r="SZM8" s="6"/>
      <c r="SZN8" s="6"/>
      <c r="SZO8" s="6"/>
      <c r="SZP8" s="6"/>
      <c r="SZQ8" s="6"/>
      <c r="SZR8" s="6"/>
      <c r="SZS8" s="6"/>
      <c r="SZT8" s="6"/>
      <c r="SZU8" s="6"/>
      <c r="SZV8" s="6"/>
      <c r="SZW8" s="6"/>
      <c r="SZX8" s="6"/>
      <c r="SZY8" s="6"/>
      <c r="SZZ8" s="6"/>
      <c r="TAA8" s="6"/>
      <c r="TAB8" s="6"/>
      <c r="TAC8" s="6"/>
      <c r="TAD8" s="6"/>
      <c r="TAE8" s="6"/>
      <c r="TAF8" s="6"/>
      <c r="TAG8" s="6"/>
      <c r="TAH8" s="6"/>
      <c r="TAI8" s="6"/>
      <c r="TAJ8" s="6"/>
      <c r="TAK8" s="6"/>
      <c r="TAL8" s="6"/>
      <c r="TAM8" s="6"/>
      <c r="TAN8" s="6"/>
      <c r="TAO8" s="6"/>
      <c r="TAP8" s="6"/>
      <c r="TAQ8" s="6"/>
      <c r="TAR8" s="6"/>
      <c r="TAS8" s="6"/>
      <c r="TAT8" s="6"/>
      <c r="TAU8" s="6"/>
      <c r="TAV8" s="6"/>
      <c r="TAW8" s="6"/>
      <c r="TAX8" s="6"/>
      <c r="TAY8" s="6"/>
      <c r="TAZ8" s="6"/>
      <c r="TBA8" s="6"/>
      <c r="TBB8" s="6"/>
      <c r="TBC8" s="6"/>
      <c r="TBD8" s="6"/>
      <c r="TBE8" s="6"/>
      <c r="TBF8" s="6"/>
      <c r="TBG8" s="6"/>
      <c r="TBH8" s="6"/>
      <c r="TBI8" s="6"/>
      <c r="TBJ8" s="6"/>
      <c r="TBK8" s="6"/>
      <c r="TBL8" s="6"/>
      <c r="TBM8" s="6"/>
      <c r="TBN8" s="6"/>
      <c r="TBO8" s="6"/>
      <c r="TBP8" s="6"/>
      <c r="TBQ8" s="6"/>
      <c r="TBR8" s="6"/>
      <c r="TBS8" s="6"/>
      <c r="TBT8" s="6"/>
      <c r="TBU8" s="6"/>
      <c r="TBV8" s="6"/>
      <c r="TBW8" s="6"/>
      <c r="TBX8" s="6"/>
      <c r="TBY8" s="6"/>
      <c r="TBZ8" s="6"/>
      <c r="TCA8" s="6"/>
      <c r="TCB8" s="6"/>
      <c r="TCC8" s="6"/>
      <c r="TCD8" s="6"/>
      <c r="TCE8" s="6"/>
      <c r="TCF8" s="6"/>
      <c r="TCG8" s="6"/>
      <c r="TCH8" s="6"/>
      <c r="TCI8" s="6"/>
      <c r="TCJ8" s="6"/>
      <c r="TCK8" s="6"/>
      <c r="TCL8" s="6"/>
      <c r="TCM8" s="6"/>
      <c r="TCN8" s="6"/>
      <c r="TCO8" s="6"/>
      <c r="TCP8" s="6"/>
      <c r="TCQ8" s="6"/>
      <c r="TCR8" s="6"/>
      <c r="TCS8" s="6"/>
      <c r="TCT8" s="6"/>
      <c r="TCU8" s="6"/>
      <c r="TCV8" s="6"/>
      <c r="TCW8" s="6"/>
      <c r="TCX8" s="6"/>
      <c r="TCY8" s="6"/>
      <c r="TCZ8" s="6"/>
      <c r="TDA8" s="6"/>
      <c r="TDB8" s="6"/>
      <c r="TDC8" s="6"/>
      <c r="TDD8" s="6"/>
      <c r="TDE8" s="6"/>
      <c r="TDF8" s="6"/>
      <c r="TDG8" s="6"/>
      <c r="TDH8" s="6"/>
      <c r="TDI8" s="6"/>
      <c r="TDJ8" s="6"/>
      <c r="TDK8" s="6"/>
      <c r="TDL8" s="6"/>
      <c r="TDM8" s="6"/>
      <c r="TDN8" s="6"/>
      <c r="TDO8" s="6"/>
      <c r="TDP8" s="6"/>
      <c r="TDQ8" s="6"/>
      <c r="TDR8" s="6"/>
      <c r="TDS8" s="6"/>
      <c r="TDT8" s="6"/>
      <c r="TDU8" s="6"/>
      <c r="TDV8" s="6"/>
      <c r="TDW8" s="6"/>
      <c r="TDX8" s="6"/>
      <c r="TDY8" s="6"/>
      <c r="TDZ8" s="6"/>
      <c r="TEA8" s="6"/>
      <c r="TEB8" s="6"/>
      <c r="TEC8" s="6"/>
      <c r="TED8" s="6"/>
      <c r="TEE8" s="6"/>
      <c r="TEF8" s="6"/>
      <c r="TEG8" s="6"/>
      <c r="TEH8" s="6"/>
      <c r="TEI8" s="6"/>
      <c r="TEJ8" s="6"/>
      <c r="TEK8" s="6"/>
      <c r="TEL8" s="6"/>
      <c r="TEM8" s="6"/>
      <c r="TEN8" s="6"/>
      <c r="TEO8" s="6"/>
      <c r="TEP8" s="6"/>
      <c r="TEQ8" s="6"/>
      <c r="TER8" s="6"/>
      <c r="TES8" s="6"/>
      <c r="TET8" s="6"/>
      <c r="TEU8" s="6"/>
      <c r="TEV8" s="6"/>
      <c r="TEW8" s="6"/>
      <c r="TEX8" s="6"/>
      <c r="TEY8" s="6"/>
      <c r="TEZ8" s="6"/>
      <c r="TFA8" s="6"/>
      <c r="TFB8" s="6"/>
      <c r="TFC8" s="6"/>
      <c r="TFD8" s="6"/>
      <c r="TFE8" s="6"/>
      <c r="TFF8" s="6"/>
      <c r="TFG8" s="6"/>
      <c r="TFH8" s="6"/>
      <c r="TFI8" s="6"/>
      <c r="TFJ8" s="6"/>
      <c r="TFK8" s="6"/>
      <c r="TFL8" s="6"/>
      <c r="TFM8" s="6"/>
      <c r="TFN8" s="6"/>
      <c r="TFO8" s="6"/>
      <c r="TFP8" s="6"/>
      <c r="TFQ8" s="6"/>
      <c r="TFR8" s="6"/>
      <c r="TFS8" s="6"/>
      <c r="TFT8" s="6"/>
      <c r="TFU8" s="6"/>
      <c r="TFV8" s="6"/>
      <c r="TFW8" s="6"/>
      <c r="TFX8" s="6"/>
      <c r="TFY8" s="6"/>
      <c r="TFZ8" s="6"/>
      <c r="TGA8" s="6"/>
      <c r="TGB8" s="6"/>
      <c r="TGC8" s="6"/>
      <c r="TGD8" s="6"/>
      <c r="TGE8" s="6"/>
      <c r="TGF8" s="6"/>
      <c r="TGG8" s="6"/>
      <c r="TGH8" s="6"/>
      <c r="TGI8" s="6"/>
      <c r="TGJ8" s="6"/>
      <c r="TGK8" s="6"/>
      <c r="TGL8" s="6"/>
      <c r="TGM8" s="6"/>
      <c r="TGN8" s="6"/>
      <c r="TGO8" s="6"/>
      <c r="TGP8" s="6"/>
      <c r="TGQ8" s="6"/>
      <c r="TGR8" s="6"/>
      <c r="TGS8" s="6"/>
      <c r="TGT8" s="6"/>
      <c r="TGU8" s="6"/>
      <c r="TGV8" s="6"/>
      <c r="TGW8" s="6"/>
      <c r="TGX8" s="6"/>
      <c r="TGY8" s="6"/>
      <c r="TGZ8" s="6"/>
      <c r="THA8" s="6"/>
      <c r="THB8" s="6"/>
      <c r="THC8" s="6"/>
      <c r="THD8" s="6"/>
      <c r="THE8" s="6"/>
      <c r="THF8" s="6"/>
      <c r="THG8" s="6"/>
      <c r="THH8" s="6"/>
      <c r="THI8" s="6"/>
      <c r="THJ8" s="6"/>
      <c r="THK8" s="6"/>
      <c r="THL8" s="6"/>
      <c r="THM8" s="6"/>
      <c r="THN8" s="6"/>
      <c r="THO8" s="6"/>
      <c r="THP8" s="6"/>
      <c r="THQ8" s="6"/>
      <c r="THR8" s="6"/>
      <c r="THS8" s="6"/>
      <c r="THT8" s="6"/>
      <c r="THU8" s="6"/>
      <c r="THV8" s="6"/>
      <c r="THW8" s="6"/>
      <c r="THX8" s="6"/>
      <c r="THY8" s="6"/>
      <c r="THZ8" s="6"/>
      <c r="TIA8" s="6"/>
      <c r="TIB8" s="6"/>
      <c r="TIC8" s="6"/>
      <c r="TID8" s="6"/>
      <c r="TIE8" s="6"/>
      <c r="TIF8" s="6"/>
      <c r="TIG8" s="6"/>
      <c r="TIH8" s="6"/>
      <c r="TII8" s="6"/>
      <c r="TIJ8" s="6"/>
      <c r="TIK8" s="6"/>
      <c r="TIL8" s="6"/>
      <c r="TIM8" s="6"/>
      <c r="TIN8" s="6"/>
      <c r="TIO8" s="6"/>
      <c r="TIP8" s="6"/>
      <c r="TIQ8" s="6"/>
      <c r="TIR8" s="6"/>
      <c r="TIS8" s="6"/>
      <c r="TIT8" s="6"/>
      <c r="TIU8" s="6"/>
      <c r="TIV8" s="6"/>
      <c r="TIW8" s="6"/>
      <c r="TIX8" s="6"/>
      <c r="TIY8" s="6"/>
      <c r="TIZ8" s="6"/>
      <c r="TJA8" s="6"/>
      <c r="TJB8" s="6"/>
      <c r="TJC8" s="6"/>
      <c r="TJD8" s="6"/>
      <c r="TJE8" s="6"/>
      <c r="TJF8" s="6"/>
      <c r="TJG8" s="6"/>
      <c r="TJH8" s="6"/>
      <c r="TJI8" s="6"/>
      <c r="TJJ8" s="6"/>
      <c r="TJK8" s="6"/>
      <c r="TJL8" s="6"/>
      <c r="TJM8" s="6"/>
      <c r="TJN8" s="6"/>
      <c r="TJO8" s="6"/>
      <c r="TJP8" s="6"/>
      <c r="TJQ8" s="6"/>
      <c r="TJR8" s="6"/>
      <c r="TJS8" s="6"/>
      <c r="TJT8" s="6"/>
      <c r="TJU8" s="6"/>
      <c r="TJV8" s="6"/>
      <c r="TJW8" s="6"/>
      <c r="TJX8" s="6"/>
      <c r="TJY8" s="6"/>
      <c r="TJZ8" s="6"/>
      <c r="TKA8" s="6"/>
      <c r="TKB8" s="6"/>
      <c r="TKC8" s="6"/>
      <c r="TKD8" s="6"/>
      <c r="TKE8" s="6"/>
      <c r="TKF8" s="6"/>
      <c r="TKG8" s="6"/>
      <c r="TKH8" s="6"/>
      <c r="TKI8" s="6"/>
      <c r="TKJ8" s="6"/>
      <c r="TKK8" s="6"/>
      <c r="TKL8" s="6"/>
      <c r="TKM8" s="6"/>
      <c r="TKN8" s="6"/>
      <c r="TKO8" s="6"/>
      <c r="TKP8" s="6"/>
      <c r="TKQ8" s="6"/>
      <c r="TKR8" s="6"/>
      <c r="TKS8" s="6"/>
      <c r="TKT8" s="6"/>
      <c r="TKU8" s="6"/>
      <c r="TKV8" s="6"/>
      <c r="TKW8" s="6"/>
      <c r="TKX8" s="6"/>
      <c r="TKY8" s="6"/>
      <c r="TKZ8" s="6"/>
      <c r="TLA8" s="6"/>
      <c r="TLB8" s="6"/>
      <c r="TLC8" s="6"/>
      <c r="TLD8" s="6"/>
      <c r="TLE8" s="6"/>
      <c r="TLF8" s="6"/>
      <c r="TLG8" s="6"/>
      <c r="TLH8" s="6"/>
      <c r="TLI8" s="6"/>
      <c r="TLJ8" s="6"/>
      <c r="TLK8" s="6"/>
      <c r="TLL8" s="6"/>
      <c r="TLM8" s="6"/>
      <c r="TLN8" s="6"/>
      <c r="TLO8" s="6"/>
      <c r="TLP8" s="6"/>
      <c r="TLQ8" s="6"/>
      <c r="TLR8" s="6"/>
      <c r="TLS8" s="6"/>
      <c r="TLT8" s="6"/>
      <c r="TLU8" s="6"/>
      <c r="TLV8" s="6"/>
      <c r="TLW8" s="6"/>
      <c r="TLX8" s="6"/>
      <c r="TLY8" s="6"/>
      <c r="TLZ8" s="6"/>
      <c r="TMA8" s="6"/>
      <c r="TMB8" s="6"/>
      <c r="TMC8" s="6"/>
      <c r="TMD8" s="6"/>
      <c r="TME8" s="6"/>
      <c r="TMF8" s="6"/>
      <c r="TMG8" s="6"/>
      <c r="TMH8" s="6"/>
      <c r="TMI8" s="6"/>
      <c r="TMJ8" s="6"/>
      <c r="TMK8" s="6"/>
      <c r="TML8" s="6"/>
      <c r="TMM8" s="6"/>
      <c r="TMN8" s="6"/>
      <c r="TMO8" s="6"/>
      <c r="TMP8" s="6"/>
      <c r="TMQ8" s="6"/>
      <c r="TMR8" s="6"/>
      <c r="TMS8" s="6"/>
      <c r="TMT8" s="6"/>
      <c r="TMU8" s="6"/>
      <c r="TMV8" s="6"/>
      <c r="TMW8" s="6"/>
      <c r="TMX8" s="6"/>
      <c r="TMY8" s="6"/>
      <c r="TMZ8" s="6"/>
      <c r="TNA8" s="6"/>
      <c r="TNB8" s="6"/>
      <c r="TNC8" s="6"/>
      <c r="TND8" s="6"/>
      <c r="TNE8" s="6"/>
      <c r="TNF8" s="6"/>
      <c r="TNG8" s="6"/>
      <c r="TNH8" s="6"/>
      <c r="TNI8" s="6"/>
      <c r="TNJ8" s="6"/>
      <c r="TNK8" s="6"/>
      <c r="TNL8" s="6"/>
      <c r="TNM8" s="6"/>
      <c r="TNN8" s="6"/>
      <c r="TNO8" s="6"/>
      <c r="TNP8" s="6"/>
      <c r="TNQ8" s="6"/>
      <c r="TNR8" s="6"/>
      <c r="TNS8" s="6"/>
      <c r="TNT8" s="6"/>
      <c r="TNU8" s="6"/>
      <c r="TNV8" s="6"/>
      <c r="TNW8" s="6"/>
      <c r="TNX8" s="6"/>
      <c r="TNY8" s="6"/>
      <c r="TNZ8" s="6"/>
      <c r="TOA8" s="6"/>
      <c r="TOB8" s="6"/>
      <c r="TOC8" s="6"/>
      <c r="TOD8" s="6"/>
      <c r="TOE8" s="6"/>
      <c r="TOF8" s="6"/>
      <c r="TOG8" s="6"/>
      <c r="TOH8" s="6"/>
      <c r="TOI8" s="6"/>
      <c r="TOJ8" s="6"/>
      <c r="TOK8" s="6"/>
      <c r="TOL8" s="6"/>
      <c r="TOM8" s="6"/>
      <c r="TON8" s="6"/>
      <c r="TOO8" s="6"/>
      <c r="TOP8" s="6"/>
      <c r="TOQ8" s="6"/>
      <c r="TOR8" s="6"/>
      <c r="TOS8" s="6"/>
      <c r="TOT8" s="6"/>
      <c r="TOU8" s="6"/>
      <c r="TOV8" s="6"/>
      <c r="TOW8" s="6"/>
      <c r="TOX8" s="6"/>
      <c r="TOY8" s="6"/>
      <c r="TOZ8" s="6"/>
      <c r="TPA8" s="6"/>
      <c r="TPB8" s="6"/>
      <c r="TPC8" s="6"/>
      <c r="TPD8" s="6"/>
      <c r="TPE8" s="6"/>
      <c r="TPF8" s="6"/>
      <c r="TPG8" s="6"/>
      <c r="TPH8" s="6"/>
      <c r="TPI8" s="6"/>
      <c r="TPJ8" s="6"/>
      <c r="TPK8" s="6"/>
      <c r="TPL8" s="6"/>
      <c r="TPM8" s="6"/>
      <c r="TPN8" s="6"/>
      <c r="TPO8" s="6"/>
      <c r="TPP8" s="6"/>
      <c r="TPQ8" s="6"/>
      <c r="TPR8" s="6"/>
      <c r="TPS8" s="6"/>
      <c r="TPT8" s="6"/>
      <c r="TPU8" s="6"/>
      <c r="TPV8" s="6"/>
      <c r="TPW8" s="6"/>
      <c r="TPX8" s="6"/>
      <c r="TPY8" s="6"/>
      <c r="TPZ8" s="6"/>
      <c r="TQA8" s="6"/>
      <c r="TQB8" s="6"/>
      <c r="TQC8" s="6"/>
      <c r="TQD8" s="6"/>
      <c r="TQE8" s="6"/>
      <c r="TQF8" s="6"/>
      <c r="TQG8" s="6"/>
      <c r="TQH8" s="6"/>
      <c r="TQI8" s="6"/>
      <c r="TQJ8" s="6"/>
      <c r="TQK8" s="6"/>
      <c r="TQL8" s="6"/>
      <c r="TQM8" s="6"/>
      <c r="TQN8" s="6"/>
      <c r="TQO8" s="6"/>
      <c r="TQP8" s="6"/>
      <c r="TQQ8" s="6"/>
      <c r="TQR8" s="6"/>
      <c r="TQS8" s="6"/>
      <c r="TQT8" s="6"/>
      <c r="TQU8" s="6"/>
      <c r="TQV8" s="6"/>
      <c r="TQW8" s="6"/>
      <c r="TQX8" s="6"/>
      <c r="TQY8" s="6"/>
      <c r="TQZ8" s="6"/>
      <c r="TRA8" s="6"/>
      <c r="TRB8" s="6"/>
      <c r="TRC8" s="6"/>
      <c r="TRD8" s="6"/>
      <c r="TRE8" s="6"/>
      <c r="TRF8" s="6"/>
      <c r="TRG8" s="6"/>
      <c r="TRH8" s="6"/>
      <c r="TRI8" s="6"/>
      <c r="TRJ8" s="6"/>
      <c r="TRK8" s="6"/>
      <c r="TRL8" s="6"/>
      <c r="TRM8" s="6"/>
      <c r="TRN8" s="6"/>
      <c r="TRO8" s="6"/>
      <c r="TRP8" s="6"/>
      <c r="TRQ8" s="6"/>
      <c r="TRR8" s="6"/>
      <c r="TRS8" s="6"/>
      <c r="TRT8" s="6"/>
      <c r="TRU8" s="6"/>
      <c r="TRV8" s="6"/>
      <c r="TRW8" s="6"/>
      <c r="TRX8" s="6"/>
      <c r="TRY8" s="6"/>
      <c r="TRZ8" s="6"/>
      <c r="TSA8" s="6"/>
      <c r="TSB8" s="6"/>
      <c r="TSC8" s="6"/>
      <c r="TSD8" s="6"/>
      <c r="TSE8" s="6"/>
      <c r="TSF8" s="6"/>
      <c r="TSG8" s="6"/>
      <c r="TSH8" s="6"/>
      <c r="TSI8" s="6"/>
      <c r="TSJ8" s="6"/>
      <c r="TSK8" s="6"/>
      <c r="TSL8" s="6"/>
      <c r="TSM8" s="6"/>
      <c r="TSN8" s="6"/>
      <c r="TSO8" s="6"/>
      <c r="TSP8" s="6"/>
      <c r="TSQ8" s="6"/>
      <c r="TSR8" s="6"/>
      <c r="TSS8" s="6"/>
      <c r="TST8" s="6"/>
      <c r="TSU8" s="6"/>
      <c r="TSV8" s="6"/>
      <c r="TSW8" s="6"/>
      <c r="TSX8" s="6"/>
      <c r="TSY8" s="6"/>
      <c r="TSZ8" s="6"/>
      <c r="TTA8" s="6"/>
      <c r="TTB8" s="6"/>
      <c r="TTC8" s="6"/>
      <c r="TTD8" s="6"/>
      <c r="TTE8" s="6"/>
      <c r="TTF8" s="6"/>
      <c r="TTG8" s="6"/>
      <c r="TTH8" s="6"/>
      <c r="TTI8" s="6"/>
      <c r="TTJ8" s="6"/>
      <c r="TTK8" s="6"/>
      <c r="TTL8" s="6"/>
      <c r="TTM8" s="6"/>
      <c r="TTN8" s="6"/>
      <c r="TTO8" s="6"/>
      <c r="TTP8" s="6"/>
      <c r="TTQ8" s="6"/>
      <c r="TTR8" s="6"/>
      <c r="TTS8" s="6"/>
      <c r="TTT8" s="6"/>
      <c r="TTU8" s="6"/>
      <c r="TTV8" s="6"/>
      <c r="TTW8" s="6"/>
      <c r="TTX8" s="6"/>
      <c r="TTY8" s="6"/>
      <c r="TTZ8" s="6"/>
      <c r="TUA8" s="6"/>
      <c r="TUB8" s="6"/>
      <c r="TUC8" s="6"/>
      <c r="TUD8" s="6"/>
      <c r="TUE8" s="6"/>
      <c r="TUF8" s="6"/>
      <c r="TUG8" s="6"/>
      <c r="TUH8" s="6"/>
      <c r="TUI8" s="6"/>
      <c r="TUJ8" s="6"/>
      <c r="TUK8" s="6"/>
      <c r="TUL8" s="6"/>
      <c r="TUM8" s="6"/>
      <c r="TUN8" s="6"/>
      <c r="TUO8" s="6"/>
      <c r="TUP8" s="6"/>
      <c r="TUQ8" s="6"/>
      <c r="TUR8" s="6"/>
      <c r="TUS8" s="6"/>
      <c r="TUT8" s="6"/>
      <c r="TUU8" s="6"/>
      <c r="TUV8" s="6"/>
      <c r="TUW8" s="6"/>
      <c r="TUX8" s="6"/>
      <c r="TUY8" s="6"/>
      <c r="TUZ8" s="6"/>
      <c r="TVA8" s="6"/>
      <c r="TVB8" s="6"/>
      <c r="TVC8" s="6"/>
      <c r="TVD8" s="6"/>
      <c r="TVE8" s="6"/>
      <c r="TVF8" s="6"/>
      <c r="TVG8" s="6"/>
      <c r="TVH8" s="6"/>
      <c r="TVI8" s="6"/>
      <c r="TVJ8" s="6"/>
      <c r="TVK8" s="6"/>
      <c r="TVL8" s="6"/>
      <c r="TVM8" s="6"/>
      <c r="TVN8" s="6"/>
      <c r="TVO8" s="6"/>
      <c r="TVP8" s="6"/>
      <c r="TVQ8" s="6"/>
      <c r="TVR8" s="6"/>
      <c r="TVS8" s="6"/>
      <c r="TVT8" s="6"/>
      <c r="TVU8" s="6"/>
      <c r="TVV8" s="6"/>
      <c r="TVW8" s="6"/>
      <c r="TVX8" s="6"/>
      <c r="TVY8" s="6"/>
      <c r="TVZ8" s="6"/>
      <c r="TWA8" s="6"/>
      <c r="TWB8" s="6"/>
      <c r="TWC8" s="6"/>
      <c r="TWD8" s="6"/>
      <c r="TWE8" s="6"/>
      <c r="TWF8" s="6"/>
      <c r="TWG8" s="6"/>
      <c r="TWH8" s="6"/>
      <c r="TWI8" s="6"/>
      <c r="TWJ8" s="6"/>
      <c r="TWK8" s="6"/>
      <c r="TWL8" s="6"/>
      <c r="TWM8" s="6"/>
      <c r="TWN8" s="6"/>
      <c r="TWO8" s="6"/>
      <c r="TWP8" s="6"/>
      <c r="TWQ8" s="6"/>
      <c r="TWR8" s="6"/>
      <c r="TWS8" s="6"/>
      <c r="TWT8" s="6"/>
      <c r="TWU8" s="6"/>
      <c r="TWV8" s="6"/>
      <c r="TWW8" s="6"/>
      <c r="TWX8" s="6"/>
      <c r="TWY8" s="6"/>
      <c r="TWZ8" s="6"/>
      <c r="TXA8" s="6"/>
      <c r="TXB8" s="6"/>
      <c r="TXC8" s="6"/>
      <c r="TXD8" s="6"/>
      <c r="TXE8" s="6"/>
      <c r="TXF8" s="6"/>
      <c r="TXG8" s="6"/>
      <c r="TXH8" s="6"/>
      <c r="TXI8" s="6"/>
      <c r="TXJ8" s="6"/>
      <c r="TXK8" s="6"/>
      <c r="TXL8" s="6"/>
      <c r="TXM8" s="6"/>
      <c r="TXN8" s="6"/>
      <c r="TXO8" s="6"/>
      <c r="TXP8" s="6"/>
      <c r="TXQ8" s="6"/>
      <c r="TXR8" s="6"/>
      <c r="TXS8" s="6"/>
      <c r="TXT8" s="6"/>
      <c r="TXU8" s="6"/>
      <c r="TXV8" s="6"/>
      <c r="TXW8" s="6"/>
      <c r="TXX8" s="6"/>
      <c r="TXY8" s="6"/>
      <c r="TXZ8" s="6"/>
      <c r="TYA8" s="6"/>
      <c r="TYB8" s="6"/>
      <c r="TYC8" s="6"/>
      <c r="TYD8" s="6"/>
      <c r="TYE8" s="6"/>
      <c r="TYF8" s="6"/>
      <c r="TYG8" s="6"/>
      <c r="TYH8" s="6"/>
      <c r="TYI8" s="6"/>
      <c r="TYJ8" s="6"/>
      <c r="TYK8" s="6"/>
      <c r="TYL8" s="6"/>
      <c r="TYM8" s="6"/>
      <c r="TYN8" s="6"/>
      <c r="TYO8" s="6"/>
      <c r="TYP8" s="6"/>
      <c r="TYQ8" s="6"/>
      <c r="TYR8" s="6"/>
      <c r="TYS8" s="6"/>
      <c r="TYT8" s="6"/>
      <c r="TYU8" s="6"/>
      <c r="TYV8" s="6"/>
      <c r="TYW8" s="6"/>
      <c r="TYX8" s="6"/>
      <c r="TYY8" s="6"/>
      <c r="TYZ8" s="6"/>
      <c r="TZA8" s="6"/>
      <c r="TZB8" s="6"/>
      <c r="TZC8" s="6"/>
      <c r="TZD8" s="6"/>
      <c r="TZE8" s="6"/>
      <c r="TZF8" s="6"/>
      <c r="TZG8" s="6"/>
      <c r="TZH8" s="6"/>
      <c r="TZI8" s="6"/>
      <c r="TZJ8" s="6"/>
      <c r="TZK8" s="6"/>
      <c r="TZL8" s="6"/>
      <c r="TZM8" s="6"/>
      <c r="TZN8" s="6"/>
      <c r="TZO8" s="6"/>
      <c r="TZP8" s="6"/>
      <c r="TZQ8" s="6"/>
      <c r="TZR8" s="6"/>
      <c r="TZS8" s="6"/>
      <c r="TZT8" s="6"/>
      <c r="TZU8" s="6"/>
      <c r="TZV8" s="6"/>
      <c r="TZW8" s="6"/>
      <c r="TZX8" s="6"/>
      <c r="TZY8" s="6"/>
      <c r="TZZ8" s="6"/>
      <c r="UAA8" s="6"/>
      <c r="UAB8" s="6"/>
      <c r="UAC8" s="6"/>
      <c r="UAD8" s="6"/>
      <c r="UAE8" s="6"/>
      <c r="UAF8" s="6"/>
      <c r="UAG8" s="6"/>
      <c r="UAH8" s="6"/>
      <c r="UAI8" s="6"/>
      <c r="UAJ8" s="6"/>
      <c r="UAK8" s="6"/>
      <c r="UAL8" s="6"/>
      <c r="UAM8" s="6"/>
      <c r="UAN8" s="6"/>
      <c r="UAO8" s="6"/>
      <c r="UAP8" s="6"/>
      <c r="UAQ8" s="6"/>
      <c r="UAR8" s="6"/>
      <c r="UAS8" s="6"/>
      <c r="UAT8" s="6"/>
      <c r="UAU8" s="6"/>
      <c r="UAV8" s="6"/>
      <c r="UAW8" s="6"/>
      <c r="UAX8" s="6"/>
      <c r="UAY8" s="6"/>
      <c r="UAZ8" s="6"/>
      <c r="UBA8" s="6"/>
      <c r="UBB8" s="6"/>
      <c r="UBC8" s="6"/>
      <c r="UBD8" s="6"/>
      <c r="UBE8" s="6"/>
      <c r="UBF8" s="6"/>
      <c r="UBG8" s="6"/>
      <c r="UBH8" s="6"/>
      <c r="UBI8" s="6"/>
      <c r="UBJ8" s="6"/>
      <c r="UBK8" s="6"/>
      <c r="UBL8" s="6"/>
      <c r="UBM8" s="6"/>
      <c r="UBN8" s="6"/>
      <c r="UBO8" s="6"/>
      <c r="UBP8" s="6"/>
      <c r="UBQ8" s="6"/>
      <c r="UBR8" s="6"/>
      <c r="UBS8" s="6"/>
      <c r="UBT8" s="6"/>
      <c r="UBU8" s="6"/>
      <c r="UBV8" s="6"/>
      <c r="UBW8" s="6"/>
      <c r="UBX8" s="6"/>
      <c r="UBY8" s="6"/>
      <c r="UBZ8" s="6"/>
      <c r="UCA8" s="6"/>
      <c r="UCB8" s="6"/>
      <c r="UCC8" s="6"/>
      <c r="UCD8" s="6"/>
      <c r="UCE8" s="6"/>
      <c r="UCF8" s="6"/>
      <c r="UCG8" s="6"/>
      <c r="UCH8" s="6"/>
      <c r="UCI8" s="6"/>
      <c r="UCJ8" s="6"/>
      <c r="UCK8" s="6"/>
      <c r="UCL8" s="6"/>
      <c r="UCM8" s="6"/>
      <c r="UCN8" s="6"/>
      <c r="UCO8" s="6"/>
      <c r="UCP8" s="6"/>
      <c r="UCQ8" s="6"/>
      <c r="UCR8" s="6"/>
      <c r="UCS8" s="6"/>
      <c r="UCT8" s="6"/>
      <c r="UCU8" s="6"/>
      <c r="UCV8" s="6"/>
      <c r="UCW8" s="6"/>
      <c r="UCX8" s="6"/>
      <c r="UCY8" s="6"/>
      <c r="UCZ8" s="6"/>
      <c r="UDA8" s="6"/>
      <c r="UDB8" s="6"/>
      <c r="UDC8" s="6"/>
      <c r="UDD8" s="6"/>
      <c r="UDE8" s="6"/>
      <c r="UDF8" s="6"/>
      <c r="UDG8" s="6"/>
      <c r="UDH8" s="6"/>
      <c r="UDI8" s="6"/>
      <c r="UDJ8" s="6"/>
      <c r="UDK8" s="6"/>
      <c r="UDL8" s="6"/>
      <c r="UDM8" s="6"/>
      <c r="UDN8" s="6"/>
      <c r="UDO8" s="6"/>
      <c r="UDP8" s="6"/>
      <c r="UDQ8" s="6"/>
      <c r="UDR8" s="6"/>
      <c r="UDS8" s="6"/>
      <c r="UDT8" s="6"/>
      <c r="UDU8" s="6"/>
      <c r="UDV8" s="6"/>
      <c r="UDW8" s="6"/>
      <c r="UDX8" s="6"/>
      <c r="UDY8" s="6"/>
      <c r="UDZ8" s="6"/>
      <c r="UEA8" s="6"/>
      <c r="UEB8" s="6"/>
      <c r="UEC8" s="6"/>
      <c r="UED8" s="6"/>
      <c r="UEE8" s="6"/>
      <c r="UEF8" s="6"/>
      <c r="UEG8" s="6"/>
      <c r="UEH8" s="6"/>
      <c r="UEI8" s="6"/>
      <c r="UEJ8" s="6"/>
      <c r="UEK8" s="6"/>
      <c r="UEL8" s="6"/>
      <c r="UEM8" s="6"/>
      <c r="UEN8" s="6"/>
      <c r="UEO8" s="6"/>
      <c r="UEP8" s="6"/>
      <c r="UEQ8" s="6"/>
      <c r="UER8" s="6"/>
      <c r="UES8" s="6"/>
      <c r="UET8" s="6"/>
      <c r="UEU8" s="6"/>
      <c r="UEV8" s="6"/>
      <c r="UEW8" s="6"/>
      <c r="UEX8" s="6"/>
      <c r="UEY8" s="6"/>
      <c r="UEZ8" s="6"/>
      <c r="UFA8" s="6"/>
      <c r="UFB8" s="6"/>
      <c r="UFC8" s="6"/>
      <c r="UFD8" s="6"/>
      <c r="UFE8" s="6"/>
      <c r="UFF8" s="6"/>
      <c r="UFG8" s="6"/>
      <c r="UFH8" s="6"/>
      <c r="UFI8" s="6"/>
      <c r="UFJ8" s="6"/>
      <c r="UFK8" s="6"/>
      <c r="UFL8" s="6"/>
      <c r="UFM8" s="6"/>
      <c r="UFN8" s="6"/>
      <c r="UFO8" s="6"/>
      <c r="UFP8" s="6"/>
      <c r="UFQ8" s="6"/>
      <c r="UFR8" s="6"/>
      <c r="UFS8" s="6"/>
      <c r="UFT8" s="6"/>
      <c r="UFU8" s="6"/>
      <c r="UFV8" s="6"/>
      <c r="UFW8" s="6"/>
      <c r="UFX8" s="6"/>
      <c r="UFY8" s="6"/>
      <c r="UFZ8" s="6"/>
      <c r="UGA8" s="6"/>
      <c r="UGB8" s="6"/>
      <c r="UGC8" s="6"/>
      <c r="UGD8" s="6"/>
      <c r="UGE8" s="6"/>
      <c r="UGF8" s="6"/>
      <c r="UGG8" s="6"/>
      <c r="UGH8" s="6"/>
      <c r="UGI8" s="6"/>
      <c r="UGJ8" s="6"/>
      <c r="UGK8" s="6"/>
      <c r="UGL8" s="6"/>
      <c r="UGM8" s="6"/>
      <c r="UGN8" s="6"/>
      <c r="UGO8" s="6"/>
      <c r="UGP8" s="6"/>
      <c r="UGQ8" s="6"/>
      <c r="UGR8" s="6"/>
      <c r="UGS8" s="6"/>
      <c r="UGT8" s="6"/>
      <c r="UGU8" s="6"/>
      <c r="UGV8" s="6"/>
      <c r="UGW8" s="6"/>
      <c r="UGX8" s="6"/>
      <c r="UGY8" s="6"/>
      <c r="UGZ8" s="6"/>
      <c r="UHA8" s="6"/>
      <c r="UHB8" s="6"/>
      <c r="UHC8" s="6"/>
      <c r="UHD8" s="6"/>
      <c r="UHE8" s="6"/>
      <c r="UHF8" s="6"/>
      <c r="UHG8" s="6"/>
      <c r="UHH8" s="6"/>
      <c r="UHI8" s="6"/>
      <c r="UHJ8" s="6"/>
      <c r="UHK8" s="6"/>
      <c r="UHL8" s="6"/>
      <c r="UHM8" s="6"/>
      <c r="UHN8" s="6"/>
      <c r="UHO8" s="6"/>
      <c r="UHP8" s="6"/>
      <c r="UHQ8" s="6"/>
      <c r="UHR8" s="6"/>
      <c r="UHS8" s="6"/>
      <c r="UHT8" s="6"/>
      <c r="UHU8" s="6"/>
      <c r="UHV8" s="6"/>
      <c r="UHW8" s="6"/>
      <c r="UHX8" s="6"/>
      <c r="UHY8" s="6"/>
      <c r="UHZ8" s="6"/>
      <c r="UIA8" s="6"/>
      <c r="UIB8" s="6"/>
      <c r="UIC8" s="6"/>
      <c r="UID8" s="6"/>
      <c r="UIE8" s="6"/>
      <c r="UIF8" s="6"/>
      <c r="UIG8" s="6"/>
      <c r="UIH8" s="6"/>
      <c r="UII8" s="6"/>
      <c r="UIJ8" s="6"/>
      <c r="UIK8" s="6"/>
      <c r="UIL8" s="6"/>
      <c r="UIM8" s="6"/>
      <c r="UIN8" s="6"/>
      <c r="UIO8" s="6"/>
      <c r="UIP8" s="6"/>
      <c r="UIQ8" s="6"/>
      <c r="UIR8" s="6"/>
      <c r="UIS8" s="6"/>
      <c r="UIT8" s="6"/>
      <c r="UIU8" s="6"/>
      <c r="UIV8" s="6"/>
      <c r="UIW8" s="6"/>
      <c r="UIX8" s="6"/>
      <c r="UIY8" s="6"/>
      <c r="UIZ8" s="6"/>
      <c r="UJA8" s="6"/>
      <c r="UJB8" s="6"/>
      <c r="UJC8" s="6"/>
      <c r="UJD8" s="6"/>
      <c r="UJE8" s="6"/>
      <c r="UJF8" s="6"/>
      <c r="UJG8" s="6"/>
      <c r="UJH8" s="6"/>
      <c r="UJI8" s="6"/>
      <c r="UJJ8" s="6"/>
      <c r="UJK8" s="6"/>
      <c r="UJL8" s="6"/>
      <c r="UJM8" s="6"/>
      <c r="UJN8" s="6"/>
      <c r="UJO8" s="6"/>
      <c r="UJP8" s="6"/>
      <c r="UJQ8" s="6"/>
      <c r="UJR8" s="6"/>
      <c r="UJS8" s="6"/>
      <c r="UJT8" s="6"/>
      <c r="UJU8" s="6"/>
      <c r="UJV8" s="6"/>
      <c r="UJW8" s="6"/>
      <c r="UJX8" s="6"/>
      <c r="UJY8" s="6"/>
      <c r="UJZ8" s="6"/>
      <c r="UKA8" s="6"/>
      <c r="UKB8" s="6"/>
      <c r="UKC8" s="6"/>
      <c r="UKD8" s="6"/>
      <c r="UKE8" s="6"/>
      <c r="UKF8" s="6"/>
      <c r="UKG8" s="6"/>
      <c r="UKH8" s="6"/>
      <c r="UKI8" s="6"/>
      <c r="UKJ8" s="6"/>
      <c r="UKK8" s="6"/>
      <c r="UKL8" s="6"/>
      <c r="UKM8" s="6"/>
      <c r="UKN8" s="6"/>
      <c r="UKO8" s="6"/>
      <c r="UKP8" s="6"/>
      <c r="UKQ8" s="6"/>
      <c r="UKR8" s="6"/>
      <c r="UKS8" s="6"/>
      <c r="UKT8" s="6"/>
      <c r="UKU8" s="6"/>
      <c r="UKV8" s="6"/>
      <c r="UKW8" s="6"/>
      <c r="UKX8" s="6"/>
      <c r="UKY8" s="6"/>
      <c r="UKZ8" s="6"/>
      <c r="ULA8" s="6"/>
      <c r="ULB8" s="6"/>
      <c r="ULC8" s="6"/>
      <c r="ULD8" s="6"/>
      <c r="ULE8" s="6"/>
      <c r="ULF8" s="6"/>
      <c r="ULG8" s="6"/>
      <c r="ULH8" s="6"/>
      <c r="ULI8" s="6"/>
      <c r="ULJ8" s="6"/>
      <c r="ULK8" s="6"/>
      <c r="ULL8" s="6"/>
      <c r="ULM8" s="6"/>
      <c r="ULN8" s="6"/>
      <c r="ULO8" s="6"/>
      <c r="ULP8" s="6"/>
      <c r="ULQ8" s="6"/>
      <c r="ULR8" s="6"/>
      <c r="ULS8" s="6"/>
      <c r="ULT8" s="6"/>
      <c r="ULU8" s="6"/>
      <c r="ULV8" s="6"/>
      <c r="ULW8" s="6"/>
      <c r="ULX8" s="6"/>
      <c r="ULY8" s="6"/>
      <c r="ULZ8" s="6"/>
      <c r="UMA8" s="6"/>
      <c r="UMB8" s="6"/>
      <c r="UMC8" s="6"/>
      <c r="UMD8" s="6"/>
      <c r="UME8" s="6"/>
      <c r="UMF8" s="6"/>
      <c r="UMG8" s="6"/>
      <c r="UMH8" s="6"/>
      <c r="UMI8" s="6"/>
      <c r="UMJ8" s="6"/>
      <c r="UMK8" s="6"/>
      <c r="UML8" s="6"/>
      <c r="UMM8" s="6"/>
      <c r="UMN8" s="6"/>
      <c r="UMO8" s="6"/>
      <c r="UMP8" s="6"/>
      <c r="UMQ8" s="6"/>
      <c r="UMR8" s="6"/>
      <c r="UMS8" s="6"/>
      <c r="UMT8" s="6"/>
      <c r="UMU8" s="6"/>
      <c r="UMV8" s="6"/>
      <c r="UMW8" s="6"/>
      <c r="UMX8" s="6"/>
      <c r="UMY8" s="6"/>
      <c r="UMZ8" s="6"/>
      <c r="UNA8" s="6"/>
      <c r="UNB8" s="6"/>
      <c r="UNC8" s="6"/>
      <c r="UND8" s="6"/>
      <c r="UNE8" s="6"/>
      <c r="UNF8" s="6"/>
      <c r="UNG8" s="6"/>
      <c r="UNH8" s="6"/>
      <c r="UNI8" s="6"/>
      <c r="UNJ8" s="6"/>
      <c r="UNK8" s="6"/>
      <c r="UNL8" s="6"/>
      <c r="UNM8" s="6"/>
      <c r="UNN8" s="6"/>
      <c r="UNO8" s="6"/>
      <c r="UNP8" s="6"/>
      <c r="UNQ8" s="6"/>
      <c r="UNR8" s="6"/>
      <c r="UNS8" s="6"/>
      <c r="UNT8" s="6"/>
      <c r="UNU8" s="6"/>
      <c r="UNV8" s="6"/>
      <c r="UNW8" s="6"/>
      <c r="UNX8" s="6"/>
      <c r="UNY8" s="6"/>
      <c r="UNZ8" s="6"/>
      <c r="UOA8" s="6"/>
      <c r="UOB8" s="6"/>
      <c r="UOC8" s="6"/>
      <c r="UOD8" s="6"/>
      <c r="UOE8" s="6"/>
      <c r="UOF8" s="6"/>
      <c r="UOG8" s="6"/>
      <c r="UOH8" s="6"/>
      <c r="UOI8" s="6"/>
      <c r="UOJ8" s="6"/>
      <c r="UOK8" s="6"/>
      <c r="UOL8" s="6"/>
      <c r="UOM8" s="6"/>
      <c r="UON8" s="6"/>
      <c r="UOO8" s="6"/>
      <c r="UOP8" s="6"/>
      <c r="UOQ8" s="6"/>
      <c r="UOR8" s="6"/>
      <c r="UOS8" s="6"/>
      <c r="UOT8" s="6"/>
      <c r="UOU8" s="6"/>
      <c r="UOV8" s="6"/>
      <c r="UOW8" s="6"/>
      <c r="UOX8" s="6"/>
      <c r="UOY8" s="6"/>
      <c r="UOZ8" s="6"/>
      <c r="UPA8" s="6"/>
      <c r="UPB8" s="6"/>
      <c r="UPC8" s="6"/>
      <c r="UPD8" s="6"/>
      <c r="UPE8" s="6"/>
      <c r="UPF8" s="6"/>
      <c r="UPG8" s="6"/>
      <c r="UPH8" s="6"/>
      <c r="UPI8" s="6"/>
      <c r="UPJ8" s="6"/>
      <c r="UPK8" s="6"/>
      <c r="UPL8" s="6"/>
      <c r="UPM8" s="6"/>
      <c r="UPN8" s="6"/>
      <c r="UPO8" s="6"/>
      <c r="UPP8" s="6"/>
      <c r="UPQ8" s="6"/>
      <c r="UPR8" s="6"/>
      <c r="UPS8" s="6"/>
      <c r="UPT8" s="6"/>
      <c r="UPU8" s="6"/>
      <c r="UPV8" s="6"/>
      <c r="UPW8" s="6"/>
      <c r="UPX8" s="6"/>
      <c r="UPY8" s="6"/>
      <c r="UPZ8" s="6"/>
      <c r="UQA8" s="6"/>
      <c r="UQB8" s="6"/>
      <c r="UQC8" s="6"/>
      <c r="UQD8" s="6"/>
      <c r="UQE8" s="6"/>
      <c r="UQF8" s="6"/>
      <c r="UQG8" s="6"/>
      <c r="UQH8" s="6"/>
      <c r="UQI8" s="6"/>
      <c r="UQJ8" s="6"/>
      <c r="UQK8" s="6"/>
      <c r="UQL8" s="6"/>
      <c r="UQM8" s="6"/>
      <c r="UQN8" s="6"/>
      <c r="UQO8" s="6"/>
      <c r="UQP8" s="6"/>
      <c r="UQQ8" s="6"/>
      <c r="UQR8" s="6"/>
      <c r="UQS8" s="6"/>
      <c r="UQT8" s="6"/>
      <c r="UQU8" s="6"/>
      <c r="UQV8" s="6"/>
      <c r="UQW8" s="6"/>
      <c r="UQX8" s="6"/>
      <c r="UQY8" s="6"/>
      <c r="UQZ8" s="6"/>
      <c r="URA8" s="6"/>
      <c r="URB8" s="6"/>
      <c r="URC8" s="6"/>
      <c r="URD8" s="6"/>
      <c r="URE8" s="6"/>
      <c r="URF8" s="6"/>
      <c r="URG8" s="6"/>
      <c r="URH8" s="6"/>
      <c r="URI8" s="6"/>
      <c r="URJ8" s="6"/>
      <c r="URK8" s="6"/>
      <c r="URL8" s="6"/>
      <c r="URM8" s="6"/>
      <c r="URN8" s="6"/>
      <c r="URO8" s="6"/>
      <c r="URP8" s="6"/>
      <c r="URQ8" s="6"/>
      <c r="URR8" s="6"/>
      <c r="URS8" s="6"/>
      <c r="URT8" s="6"/>
      <c r="URU8" s="6"/>
      <c r="URV8" s="6"/>
      <c r="URW8" s="6"/>
      <c r="URX8" s="6"/>
      <c r="URY8" s="6"/>
      <c r="URZ8" s="6"/>
      <c r="USA8" s="6"/>
      <c r="USB8" s="6"/>
      <c r="USC8" s="6"/>
      <c r="USD8" s="6"/>
      <c r="USE8" s="6"/>
      <c r="USF8" s="6"/>
      <c r="USG8" s="6"/>
      <c r="USH8" s="6"/>
      <c r="USI8" s="6"/>
      <c r="USJ8" s="6"/>
      <c r="USK8" s="6"/>
      <c r="USL8" s="6"/>
      <c r="USM8" s="6"/>
      <c r="USN8" s="6"/>
      <c r="USO8" s="6"/>
      <c r="USP8" s="6"/>
      <c r="USQ8" s="6"/>
      <c r="USR8" s="6"/>
      <c r="USS8" s="6"/>
      <c r="UST8" s="6"/>
      <c r="USU8" s="6"/>
      <c r="USV8" s="6"/>
      <c r="USW8" s="6"/>
      <c r="USX8" s="6"/>
      <c r="USY8" s="6"/>
      <c r="USZ8" s="6"/>
      <c r="UTA8" s="6"/>
      <c r="UTB8" s="6"/>
      <c r="UTC8" s="6"/>
      <c r="UTD8" s="6"/>
      <c r="UTE8" s="6"/>
      <c r="UTF8" s="6"/>
      <c r="UTG8" s="6"/>
      <c r="UTH8" s="6"/>
      <c r="UTI8" s="6"/>
      <c r="UTJ8" s="6"/>
      <c r="UTK8" s="6"/>
      <c r="UTL8" s="6"/>
      <c r="UTM8" s="6"/>
      <c r="UTN8" s="6"/>
      <c r="UTO8" s="6"/>
      <c r="UTP8" s="6"/>
      <c r="UTQ8" s="6"/>
      <c r="UTR8" s="6"/>
      <c r="UTS8" s="6"/>
      <c r="UTT8" s="6"/>
      <c r="UTU8" s="6"/>
      <c r="UTV8" s="6"/>
      <c r="UTW8" s="6"/>
      <c r="UTX8" s="6"/>
      <c r="UTY8" s="6"/>
      <c r="UTZ8" s="6"/>
      <c r="UUA8" s="6"/>
      <c r="UUB8" s="6"/>
      <c r="UUC8" s="6"/>
      <c r="UUD8" s="6"/>
      <c r="UUE8" s="6"/>
      <c r="UUF8" s="6"/>
      <c r="UUG8" s="6"/>
      <c r="UUH8" s="6"/>
      <c r="UUI8" s="6"/>
      <c r="UUJ8" s="6"/>
      <c r="UUK8" s="6"/>
      <c r="UUL8" s="6"/>
      <c r="UUM8" s="6"/>
      <c r="UUN8" s="6"/>
      <c r="UUO8" s="6"/>
      <c r="UUP8" s="6"/>
      <c r="UUQ8" s="6"/>
      <c r="UUR8" s="6"/>
      <c r="UUS8" s="6"/>
      <c r="UUT8" s="6"/>
      <c r="UUU8" s="6"/>
      <c r="UUV8" s="6"/>
      <c r="UUW8" s="6"/>
      <c r="UUX8" s="6"/>
      <c r="UUY8" s="6"/>
      <c r="UUZ8" s="6"/>
      <c r="UVA8" s="6"/>
      <c r="UVB8" s="6"/>
      <c r="UVC8" s="6"/>
      <c r="UVD8" s="6"/>
      <c r="UVE8" s="6"/>
      <c r="UVF8" s="6"/>
      <c r="UVG8" s="6"/>
      <c r="UVH8" s="6"/>
      <c r="UVI8" s="6"/>
      <c r="UVJ8" s="6"/>
      <c r="UVK8" s="6"/>
      <c r="UVL8" s="6"/>
      <c r="UVM8" s="6"/>
      <c r="UVN8" s="6"/>
      <c r="UVO8" s="6"/>
      <c r="UVP8" s="6"/>
      <c r="UVQ8" s="6"/>
      <c r="UVR8" s="6"/>
      <c r="UVS8" s="6"/>
      <c r="UVT8" s="6"/>
      <c r="UVU8" s="6"/>
      <c r="UVV8" s="6"/>
      <c r="UVW8" s="6"/>
      <c r="UVX8" s="6"/>
      <c r="UVY8" s="6"/>
      <c r="UVZ8" s="6"/>
      <c r="UWA8" s="6"/>
      <c r="UWB8" s="6"/>
      <c r="UWC8" s="6"/>
      <c r="UWD8" s="6"/>
      <c r="UWE8" s="6"/>
      <c r="UWF8" s="6"/>
      <c r="UWG8" s="6"/>
      <c r="UWH8" s="6"/>
      <c r="UWI8" s="6"/>
      <c r="UWJ8" s="6"/>
      <c r="UWK8" s="6"/>
      <c r="UWL8" s="6"/>
      <c r="UWM8" s="6"/>
      <c r="UWN8" s="6"/>
      <c r="UWO8" s="6"/>
      <c r="UWP8" s="6"/>
      <c r="UWQ8" s="6"/>
      <c r="UWR8" s="6"/>
      <c r="UWS8" s="6"/>
      <c r="UWT8" s="6"/>
      <c r="UWU8" s="6"/>
      <c r="UWV8" s="6"/>
      <c r="UWW8" s="6"/>
      <c r="UWX8" s="6"/>
      <c r="UWY8" s="6"/>
      <c r="UWZ8" s="6"/>
      <c r="UXA8" s="6"/>
      <c r="UXB8" s="6"/>
      <c r="UXC8" s="6"/>
      <c r="UXD8" s="6"/>
      <c r="UXE8" s="6"/>
      <c r="UXF8" s="6"/>
      <c r="UXG8" s="6"/>
      <c r="UXH8" s="6"/>
      <c r="UXI8" s="6"/>
      <c r="UXJ8" s="6"/>
      <c r="UXK8" s="6"/>
      <c r="UXL8" s="6"/>
      <c r="UXM8" s="6"/>
      <c r="UXN8" s="6"/>
      <c r="UXO8" s="6"/>
      <c r="UXP8" s="6"/>
      <c r="UXQ8" s="6"/>
      <c r="UXR8" s="6"/>
      <c r="UXS8" s="6"/>
      <c r="UXT8" s="6"/>
      <c r="UXU8" s="6"/>
      <c r="UXV8" s="6"/>
      <c r="UXW8" s="6"/>
      <c r="UXX8" s="6"/>
      <c r="UXY8" s="6"/>
      <c r="UXZ8" s="6"/>
      <c r="UYA8" s="6"/>
      <c r="UYB8" s="6"/>
      <c r="UYC8" s="6"/>
      <c r="UYD8" s="6"/>
      <c r="UYE8" s="6"/>
      <c r="UYF8" s="6"/>
      <c r="UYG8" s="6"/>
      <c r="UYH8" s="6"/>
      <c r="UYI8" s="6"/>
      <c r="UYJ8" s="6"/>
      <c r="UYK8" s="6"/>
      <c r="UYL8" s="6"/>
      <c r="UYM8" s="6"/>
      <c r="UYN8" s="6"/>
      <c r="UYO8" s="6"/>
      <c r="UYP8" s="6"/>
      <c r="UYQ8" s="6"/>
      <c r="UYR8" s="6"/>
      <c r="UYS8" s="6"/>
      <c r="UYT8" s="6"/>
      <c r="UYU8" s="6"/>
      <c r="UYV8" s="6"/>
      <c r="UYW8" s="6"/>
      <c r="UYX8" s="6"/>
      <c r="UYY8" s="6"/>
      <c r="UYZ8" s="6"/>
      <c r="UZA8" s="6"/>
      <c r="UZB8" s="6"/>
      <c r="UZC8" s="6"/>
      <c r="UZD8" s="6"/>
      <c r="UZE8" s="6"/>
      <c r="UZF8" s="6"/>
      <c r="UZG8" s="6"/>
      <c r="UZH8" s="6"/>
      <c r="UZI8" s="6"/>
      <c r="UZJ8" s="6"/>
      <c r="UZK8" s="6"/>
      <c r="UZL8" s="6"/>
      <c r="UZM8" s="6"/>
      <c r="UZN8" s="6"/>
      <c r="UZO8" s="6"/>
      <c r="UZP8" s="6"/>
      <c r="UZQ8" s="6"/>
      <c r="UZR8" s="6"/>
      <c r="UZS8" s="6"/>
      <c r="UZT8" s="6"/>
      <c r="UZU8" s="6"/>
      <c r="UZV8" s="6"/>
      <c r="UZW8" s="6"/>
      <c r="UZX8" s="6"/>
      <c r="UZY8" s="6"/>
      <c r="UZZ8" s="6"/>
      <c r="VAA8" s="6"/>
      <c r="VAB8" s="6"/>
      <c r="VAC8" s="6"/>
      <c r="VAD8" s="6"/>
      <c r="VAE8" s="6"/>
      <c r="VAF8" s="6"/>
      <c r="VAG8" s="6"/>
      <c r="VAH8" s="6"/>
      <c r="VAI8" s="6"/>
      <c r="VAJ8" s="6"/>
      <c r="VAK8" s="6"/>
      <c r="VAL8" s="6"/>
      <c r="VAM8" s="6"/>
      <c r="VAN8" s="6"/>
      <c r="VAO8" s="6"/>
      <c r="VAP8" s="6"/>
      <c r="VAQ8" s="6"/>
      <c r="VAR8" s="6"/>
      <c r="VAS8" s="6"/>
      <c r="VAT8" s="6"/>
      <c r="VAU8" s="6"/>
      <c r="VAV8" s="6"/>
      <c r="VAW8" s="6"/>
      <c r="VAX8" s="6"/>
      <c r="VAY8" s="6"/>
      <c r="VAZ8" s="6"/>
      <c r="VBA8" s="6"/>
      <c r="VBB8" s="6"/>
      <c r="VBC8" s="6"/>
      <c r="VBD8" s="6"/>
      <c r="VBE8" s="6"/>
      <c r="VBF8" s="6"/>
      <c r="VBG8" s="6"/>
      <c r="VBH8" s="6"/>
      <c r="VBI8" s="6"/>
      <c r="VBJ8" s="6"/>
      <c r="VBK8" s="6"/>
      <c r="VBL8" s="6"/>
      <c r="VBM8" s="6"/>
      <c r="VBN8" s="6"/>
      <c r="VBO8" s="6"/>
      <c r="VBP8" s="6"/>
      <c r="VBQ8" s="6"/>
      <c r="VBR8" s="6"/>
      <c r="VBS8" s="6"/>
      <c r="VBT8" s="6"/>
      <c r="VBU8" s="6"/>
      <c r="VBV8" s="6"/>
      <c r="VBW8" s="6"/>
      <c r="VBX8" s="6"/>
      <c r="VBY8" s="6"/>
      <c r="VBZ8" s="6"/>
      <c r="VCA8" s="6"/>
      <c r="VCB8" s="6"/>
      <c r="VCC8" s="6"/>
      <c r="VCD8" s="6"/>
      <c r="VCE8" s="6"/>
      <c r="VCF8" s="6"/>
      <c r="VCG8" s="6"/>
      <c r="VCH8" s="6"/>
      <c r="VCI8" s="6"/>
      <c r="VCJ8" s="6"/>
      <c r="VCK8" s="6"/>
      <c r="VCL8" s="6"/>
      <c r="VCM8" s="6"/>
      <c r="VCN8" s="6"/>
      <c r="VCO8" s="6"/>
      <c r="VCP8" s="6"/>
      <c r="VCQ8" s="6"/>
      <c r="VCR8" s="6"/>
      <c r="VCS8" s="6"/>
      <c r="VCT8" s="6"/>
      <c r="VCU8" s="6"/>
      <c r="VCV8" s="6"/>
      <c r="VCW8" s="6"/>
      <c r="VCX8" s="6"/>
      <c r="VCY8" s="6"/>
      <c r="VCZ8" s="6"/>
      <c r="VDA8" s="6"/>
      <c r="VDB8" s="6"/>
      <c r="VDC8" s="6"/>
      <c r="VDD8" s="6"/>
      <c r="VDE8" s="6"/>
      <c r="VDF8" s="6"/>
      <c r="VDG8" s="6"/>
      <c r="VDH8" s="6"/>
      <c r="VDI8" s="6"/>
      <c r="VDJ8" s="6"/>
      <c r="VDK8" s="6"/>
      <c r="VDL8" s="6"/>
      <c r="VDM8" s="6"/>
      <c r="VDN8" s="6"/>
      <c r="VDO8" s="6"/>
      <c r="VDP8" s="6"/>
      <c r="VDQ8" s="6"/>
      <c r="VDR8" s="6"/>
      <c r="VDS8" s="6"/>
      <c r="VDT8" s="6"/>
      <c r="VDU8" s="6"/>
      <c r="VDV8" s="6"/>
      <c r="VDW8" s="6"/>
      <c r="VDX8" s="6"/>
      <c r="VDY8" s="6"/>
      <c r="VDZ8" s="6"/>
      <c r="VEA8" s="6"/>
      <c r="VEB8" s="6"/>
      <c r="VEC8" s="6"/>
      <c r="VED8" s="6"/>
      <c r="VEE8" s="6"/>
      <c r="VEF8" s="6"/>
      <c r="VEG8" s="6"/>
      <c r="VEH8" s="6"/>
      <c r="VEI8" s="6"/>
      <c r="VEJ8" s="6"/>
      <c r="VEK8" s="6"/>
      <c r="VEL8" s="6"/>
      <c r="VEM8" s="6"/>
      <c r="VEN8" s="6"/>
      <c r="VEO8" s="6"/>
      <c r="VEP8" s="6"/>
      <c r="VEQ8" s="6"/>
      <c r="VER8" s="6"/>
      <c r="VES8" s="6"/>
      <c r="VET8" s="6"/>
      <c r="VEU8" s="6"/>
      <c r="VEV8" s="6"/>
      <c r="VEW8" s="6"/>
      <c r="VEX8" s="6"/>
      <c r="VEY8" s="6"/>
      <c r="VEZ8" s="6"/>
      <c r="VFA8" s="6"/>
      <c r="VFB8" s="6"/>
      <c r="VFC8" s="6"/>
      <c r="VFD8" s="6"/>
      <c r="VFE8" s="6"/>
      <c r="VFF8" s="6"/>
      <c r="VFG8" s="6"/>
      <c r="VFH8" s="6"/>
      <c r="VFI8" s="6"/>
      <c r="VFJ8" s="6"/>
      <c r="VFK8" s="6"/>
      <c r="VFL8" s="6"/>
      <c r="VFM8" s="6"/>
      <c r="VFN8" s="6"/>
      <c r="VFO8" s="6"/>
      <c r="VFP8" s="6"/>
      <c r="VFQ8" s="6"/>
      <c r="VFR8" s="6"/>
      <c r="VFS8" s="6"/>
      <c r="VFT8" s="6"/>
      <c r="VFU8" s="6"/>
      <c r="VFV8" s="6"/>
      <c r="VFW8" s="6"/>
      <c r="VFX8" s="6"/>
      <c r="VFY8" s="6"/>
      <c r="VFZ8" s="6"/>
      <c r="VGA8" s="6"/>
      <c r="VGB8" s="6"/>
      <c r="VGC8" s="6"/>
      <c r="VGD8" s="6"/>
      <c r="VGE8" s="6"/>
      <c r="VGF8" s="6"/>
      <c r="VGG8" s="6"/>
      <c r="VGH8" s="6"/>
      <c r="VGI8" s="6"/>
      <c r="VGJ8" s="6"/>
      <c r="VGK8" s="6"/>
      <c r="VGL8" s="6"/>
      <c r="VGM8" s="6"/>
      <c r="VGN8" s="6"/>
      <c r="VGO8" s="6"/>
      <c r="VGP8" s="6"/>
      <c r="VGQ8" s="6"/>
      <c r="VGR8" s="6"/>
      <c r="VGS8" s="6"/>
      <c r="VGT8" s="6"/>
      <c r="VGU8" s="6"/>
      <c r="VGV8" s="6"/>
      <c r="VGW8" s="6"/>
      <c r="VGX8" s="6"/>
      <c r="VGY8" s="6"/>
      <c r="VGZ8" s="6"/>
      <c r="VHA8" s="6"/>
      <c r="VHB8" s="6"/>
      <c r="VHC8" s="6"/>
      <c r="VHD8" s="6"/>
      <c r="VHE8" s="6"/>
      <c r="VHF8" s="6"/>
      <c r="VHG8" s="6"/>
      <c r="VHH8" s="6"/>
      <c r="VHI8" s="6"/>
      <c r="VHJ8" s="6"/>
      <c r="VHK8" s="6"/>
      <c r="VHL8" s="6"/>
      <c r="VHM8" s="6"/>
      <c r="VHN8" s="6"/>
      <c r="VHO8" s="6"/>
      <c r="VHP8" s="6"/>
      <c r="VHQ8" s="6"/>
      <c r="VHR8" s="6"/>
      <c r="VHS8" s="6"/>
      <c r="VHT8" s="6"/>
      <c r="VHU8" s="6"/>
      <c r="VHV8" s="6"/>
      <c r="VHW8" s="6"/>
      <c r="VHX8" s="6"/>
      <c r="VHY8" s="6"/>
      <c r="VHZ8" s="6"/>
      <c r="VIA8" s="6"/>
      <c r="VIB8" s="6"/>
      <c r="VIC8" s="6"/>
      <c r="VID8" s="6"/>
      <c r="VIE8" s="6"/>
      <c r="VIF8" s="6"/>
      <c r="VIG8" s="6"/>
      <c r="VIH8" s="6"/>
      <c r="VII8" s="6"/>
      <c r="VIJ8" s="6"/>
      <c r="VIK8" s="6"/>
      <c r="VIL8" s="6"/>
      <c r="VIM8" s="6"/>
      <c r="VIN8" s="6"/>
      <c r="VIO8" s="6"/>
      <c r="VIP8" s="6"/>
      <c r="VIQ8" s="6"/>
      <c r="VIR8" s="6"/>
      <c r="VIS8" s="6"/>
      <c r="VIT8" s="6"/>
      <c r="VIU8" s="6"/>
      <c r="VIV8" s="6"/>
      <c r="VIW8" s="6"/>
      <c r="VIX8" s="6"/>
      <c r="VIY8" s="6"/>
      <c r="VIZ8" s="6"/>
      <c r="VJA8" s="6"/>
      <c r="VJB8" s="6"/>
      <c r="VJC8" s="6"/>
      <c r="VJD8" s="6"/>
      <c r="VJE8" s="6"/>
      <c r="VJF8" s="6"/>
      <c r="VJG8" s="6"/>
      <c r="VJH8" s="6"/>
      <c r="VJI8" s="6"/>
      <c r="VJJ8" s="6"/>
      <c r="VJK8" s="6"/>
      <c r="VJL8" s="6"/>
      <c r="VJM8" s="6"/>
      <c r="VJN8" s="6"/>
      <c r="VJO8" s="6"/>
      <c r="VJP8" s="6"/>
      <c r="VJQ8" s="6"/>
      <c r="VJR8" s="6"/>
      <c r="VJS8" s="6"/>
      <c r="VJT8" s="6"/>
      <c r="VJU8" s="6"/>
      <c r="VJV8" s="6"/>
      <c r="VJW8" s="6"/>
      <c r="VJX8" s="6"/>
      <c r="VJY8" s="6"/>
      <c r="VJZ8" s="6"/>
      <c r="VKA8" s="6"/>
      <c r="VKB8" s="6"/>
      <c r="VKC8" s="6"/>
      <c r="VKD8" s="6"/>
      <c r="VKE8" s="6"/>
      <c r="VKF8" s="6"/>
      <c r="VKG8" s="6"/>
      <c r="VKH8" s="6"/>
      <c r="VKI8" s="6"/>
      <c r="VKJ8" s="6"/>
      <c r="VKK8" s="6"/>
      <c r="VKL8" s="6"/>
      <c r="VKM8" s="6"/>
      <c r="VKN8" s="6"/>
      <c r="VKO8" s="6"/>
      <c r="VKP8" s="6"/>
      <c r="VKQ8" s="6"/>
      <c r="VKR8" s="6"/>
      <c r="VKS8" s="6"/>
      <c r="VKT8" s="6"/>
      <c r="VKU8" s="6"/>
      <c r="VKV8" s="6"/>
      <c r="VKW8" s="6"/>
      <c r="VKX8" s="6"/>
      <c r="VKY8" s="6"/>
      <c r="VKZ8" s="6"/>
      <c r="VLA8" s="6"/>
      <c r="VLB8" s="6"/>
      <c r="VLC8" s="6"/>
      <c r="VLD8" s="6"/>
      <c r="VLE8" s="6"/>
      <c r="VLF8" s="6"/>
      <c r="VLG8" s="6"/>
      <c r="VLH8" s="6"/>
      <c r="VLI8" s="6"/>
      <c r="VLJ8" s="6"/>
      <c r="VLK8" s="6"/>
      <c r="VLL8" s="6"/>
      <c r="VLM8" s="6"/>
      <c r="VLN8" s="6"/>
      <c r="VLO8" s="6"/>
      <c r="VLP8" s="6"/>
      <c r="VLQ8" s="6"/>
      <c r="VLR8" s="6"/>
      <c r="VLS8" s="6"/>
      <c r="VLT8" s="6"/>
      <c r="VLU8" s="6"/>
      <c r="VLV8" s="6"/>
      <c r="VLW8" s="6"/>
      <c r="VLX8" s="6"/>
      <c r="VLY8" s="6"/>
      <c r="VLZ8" s="6"/>
      <c r="VMA8" s="6"/>
      <c r="VMB8" s="6"/>
      <c r="VMC8" s="6"/>
      <c r="VMD8" s="6"/>
      <c r="VME8" s="6"/>
      <c r="VMF8" s="6"/>
      <c r="VMG8" s="6"/>
      <c r="VMH8" s="6"/>
      <c r="VMI8" s="6"/>
      <c r="VMJ8" s="6"/>
      <c r="VMK8" s="6"/>
      <c r="VML8" s="6"/>
      <c r="VMM8" s="6"/>
      <c r="VMN8" s="6"/>
      <c r="VMO8" s="6"/>
      <c r="VMP8" s="6"/>
      <c r="VMQ8" s="6"/>
      <c r="VMR8" s="6"/>
      <c r="VMS8" s="6"/>
      <c r="VMT8" s="6"/>
      <c r="VMU8" s="6"/>
      <c r="VMV8" s="6"/>
      <c r="VMW8" s="6"/>
      <c r="VMX8" s="6"/>
      <c r="VMY8" s="6"/>
      <c r="VMZ8" s="6"/>
      <c r="VNA8" s="6"/>
      <c r="VNB8" s="6"/>
      <c r="VNC8" s="6"/>
      <c r="VND8" s="6"/>
      <c r="VNE8" s="6"/>
      <c r="VNF8" s="6"/>
      <c r="VNG8" s="6"/>
      <c r="VNH8" s="6"/>
      <c r="VNI8" s="6"/>
      <c r="VNJ8" s="6"/>
      <c r="VNK8" s="6"/>
      <c r="VNL8" s="6"/>
      <c r="VNM8" s="6"/>
      <c r="VNN8" s="6"/>
      <c r="VNO8" s="6"/>
      <c r="VNP8" s="6"/>
      <c r="VNQ8" s="6"/>
      <c r="VNR8" s="6"/>
      <c r="VNS8" s="6"/>
      <c r="VNT8" s="6"/>
      <c r="VNU8" s="6"/>
      <c r="VNV8" s="6"/>
      <c r="VNW8" s="6"/>
      <c r="VNX8" s="6"/>
      <c r="VNY8" s="6"/>
      <c r="VNZ8" s="6"/>
      <c r="VOA8" s="6"/>
      <c r="VOB8" s="6"/>
      <c r="VOC8" s="6"/>
      <c r="VOD8" s="6"/>
      <c r="VOE8" s="6"/>
      <c r="VOF8" s="6"/>
      <c r="VOG8" s="6"/>
      <c r="VOH8" s="6"/>
      <c r="VOI8" s="6"/>
      <c r="VOJ8" s="6"/>
      <c r="VOK8" s="6"/>
      <c r="VOL8" s="6"/>
      <c r="VOM8" s="6"/>
      <c r="VON8" s="6"/>
      <c r="VOO8" s="6"/>
      <c r="VOP8" s="6"/>
      <c r="VOQ8" s="6"/>
      <c r="VOR8" s="6"/>
      <c r="VOS8" s="6"/>
      <c r="VOT8" s="6"/>
      <c r="VOU8" s="6"/>
      <c r="VOV8" s="6"/>
      <c r="VOW8" s="6"/>
      <c r="VOX8" s="6"/>
      <c r="VOY8" s="6"/>
      <c r="VOZ8" s="6"/>
      <c r="VPA8" s="6"/>
      <c r="VPB8" s="6"/>
      <c r="VPC8" s="6"/>
      <c r="VPD8" s="6"/>
      <c r="VPE8" s="6"/>
      <c r="VPF8" s="6"/>
      <c r="VPG8" s="6"/>
      <c r="VPH8" s="6"/>
      <c r="VPI8" s="6"/>
      <c r="VPJ8" s="6"/>
      <c r="VPK8" s="6"/>
      <c r="VPL8" s="6"/>
      <c r="VPM8" s="6"/>
      <c r="VPN8" s="6"/>
      <c r="VPO8" s="6"/>
      <c r="VPP8" s="6"/>
      <c r="VPQ8" s="6"/>
      <c r="VPR8" s="6"/>
      <c r="VPS8" s="6"/>
      <c r="VPT8" s="6"/>
      <c r="VPU8" s="6"/>
      <c r="VPV8" s="6"/>
      <c r="VPW8" s="6"/>
      <c r="VPX8" s="6"/>
      <c r="VPY8" s="6"/>
      <c r="VPZ8" s="6"/>
      <c r="VQA8" s="6"/>
      <c r="VQB8" s="6"/>
      <c r="VQC8" s="6"/>
      <c r="VQD8" s="6"/>
      <c r="VQE8" s="6"/>
      <c r="VQF8" s="6"/>
      <c r="VQG8" s="6"/>
      <c r="VQH8" s="6"/>
      <c r="VQI8" s="6"/>
      <c r="VQJ8" s="6"/>
      <c r="VQK8" s="6"/>
      <c r="VQL8" s="6"/>
      <c r="VQM8" s="6"/>
      <c r="VQN8" s="6"/>
      <c r="VQO8" s="6"/>
      <c r="VQP8" s="6"/>
      <c r="VQQ8" s="6"/>
      <c r="VQR8" s="6"/>
      <c r="VQS8" s="6"/>
      <c r="VQT8" s="6"/>
      <c r="VQU8" s="6"/>
      <c r="VQV8" s="6"/>
      <c r="VQW8" s="6"/>
      <c r="VQX8" s="6"/>
      <c r="VQY8" s="6"/>
      <c r="VQZ8" s="6"/>
      <c r="VRA8" s="6"/>
      <c r="VRB8" s="6"/>
      <c r="VRC8" s="6"/>
      <c r="VRD8" s="6"/>
      <c r="VRE8" s="6"/>
      <c r="VRF8" s="6"/>
      <c r="VRG8" s="6"/>
      <c r="VRH8" s="6"/>
      <c r="VRI8" s="6"/>
      <c r="VRJ8" s="6"/>
      <c r="VRK8" s="6"/>
      <c r="VRL8" s="6"/>
      <c r="VRM8" s="6"/>
      <c r="VRN8" s="6"/>
      <c r="VRO8" s="6"/>
      <c r="VRP8" s="6"/>
      <c r="VRQ8" s="6"/>
      <c r="VRR8" s="6"/>
      <c r="VRS8" s="6"/>
      <c r="VRT8" s="6"/>
      <c r="VRU8" s="6"/>
      <c r="VRV8" s="6"/>
      <c r="VRW8" s="6"/>
      <c r="VRX8" s="6"/>
      <c r="VRY8" s="6"/>
      <c r="VRZ8" s="6"/>
      <c r="VSA8" s="6"/>
      <c r="VSB8" s="6"/>
      <c r="VSC8" s="6"/>
      <c r="VSD8" s="6"/>
      <c r="VSE8" s="6"/>
      <c r="VSF8" s="6"/>
      <c r="VSG8" s="6"/>
      <c r="VSH8" s="6"/>
      <c r="VSI8" s="6"/>
      <c r="VSJ8" s="6"/>
      <c r="VSK8" s="6"/>
      <c r="VSL8" s="6"/>
      <c r="VSM8" s="6"/>
      <c r="VSN8" s="6"/>
      <c r="VSO8" s="6"/>
      <c r="VSP8" s="6"/>
      <c r="VSQ8" s="6"/>
      <c r="VSR8" s="6"/>
      <c r="VSS8" s="6"/>
      <c r="VST8" s="6"/>
      <c r="VSU8" s="6"/>
      <c r="VSV8" s="6"/>
      <c r="VSW8" s="6"/>
      <c r="VSX8" s="6"/>
      <c r="VSY8" s="6"/>
      <c r="VSZ8" s="6"/>
      <c r="VTA8" s="6"/>
      <c r="VTB8" s="6"/>
      <c r="VTC8" s="6"/>
      <c r="VTD8" s="6"/>
      <c r="VTE8" s="6"/>
      <c r="VTF8" s="6"/>
      <c r="VTG8" s="6"/>
      <c r="VTH8" s="6"/>
      <c r="VTI8" s="6"/>
      <c r="VTJ8" s="6"/>
      <c r="VTK8" s="6"/>
      <c r="VTL8" s="6"/>
      <c r="VTM8" s="6"/>
      <c r="VTN8" s="6"/>
      <c r="VTO8" s="6"/>
      <c r="VTP8" s="6"/>
      <c r="VTQ8" s="6"/>
      <c r="VTR8" s="6"/>
      <c r="VTS8" s="6"/>
      <c r="VTT8" s="6"/>
      <c r="VTU8" s="6"/>
      <c r="VTV8" s="6"/>
      <c r="VTW8" s="6"/>
      <c r="VTX8" s="6"/>
      <c r="VTY8" s="6"/>
      <c r="VTZ8" s="6"/>
      <c r="VUA8" s="6"/>
      <c r="VUB8" s="6"/>
      <c r="VUC8" s="6"/>
      <c r="VUD8" s="6"/>
      <c r="VUE8" s="6"/>
      <c r="VUF8" s="6"/>
      <c r="VUG8" s="6"/>
      <c r="VUH8" s="6"/>
      <c r="VUI8" s="6"/>
      <c r="VUJ8" s="6"/>
      <c r="VUK8" s="6"/>
      <c r="VUL8" s="6"/>
      <c r="VUM8" s="6"/>
      <c r="VUN8" s="6"/>
      <c r="VUO8" s="6"/>
      <c r="VUP8" s="6"/>
      <c r="VUQ8" s="6"/>
      <c r="VUR8" s="6"/>
      <c r="VUS8" s="6"/>
      <c r="VUT8" s="6"/>
      <c r="VUU8" s="6"/>
      <c r="VUV8" s="6"/>
      <c r="VUW8" s="6"/>
      <c r="VUX8" s="6"/>
      <c r="VUY8" s="6"/>
      <c r="VUZ8" s="6"/>
      <c r="VVA8" s="6"/>
      <c r="VVB8" s="6"/>
      <c r="VVC8" s="6"/>
      <c r="VVD8" s="6"/>
      <c r="VVE8" s="6"/>
      <c r="VVF8" s="6"/>
      <c r="VVG8" s="6"/>
      <c r="VVH8" s="6"/>
      <c r="VVI8" s="6"/>
      <c r="VVJ8" s="6"/>
      <c r="VVK8" s="6"/>
      <c r="VVL8" s="6"/>
      <c r="VVM8" s="6"/>
      <c r="VVN8" s="6"/>
      <c r="VVO8" s="6"/>
      <c r="VVP8" s="6"/>
      <c r="VVQ8" s="6"/>
      <c r="VVR8" s="6"/>
      <c r="VVS8" s="6"/>
      <c r="VVT8" s="6"/>
      <c r="VVU8" s="6"/>
      <c r="VVV8" s="6"/>
      <c r="VVW8" s="6"/>
      <c r="VVX8" s="6"/>
      <c r="VVY8" s="6"/>
      <c r="VVZ8" s="6"/>
      <c r="VWA8" s="6"/>
      <c r="VWB8" s="6"/>
      <c r="VWC8" s="6"/>
      <c r="VWD8" s="6"/>
      <c r="VWE8" s="6"/>
      <c r="VWF8" s="6"/>
      <c r="VWG8" s="6"/>
      <c r="VWH8" s="6"/>
      <c r="VWI8" s="6"/>
      <c r="VWJ8" s="6"/>
      <c r="VWK8" s="6"/>
      <c r="VWL8" s="6"/>
      <c r="VWM8" s="6"/>
      <c r="VWN8" s="6"/>
      <c r="VWO8" s="6"/>
      <c r="VWP8" s="6"/>
      <c r="VWQ8" s="6"/>
      <c r="VWR8" s="6"/>
      <c r="VWS8" s="6"/>
      <c r="VWT8" s="6"/>
      <c r="VWU8" s="6"/>
      <c r="VWV8" s="6"/>
      <c r="VWW8" s="6"/>
      <c r="VWX8" s="6"/>
      <c r="VWY8" s="6"/>
      <c r="VWZ8" s="6"/>
      <c r="VXA8" s="6"/>
      <c r="VXB8" s="6"/>
      <c r="VXC8" s="6"/>
      <c r="VXD8" s="6"/>
      <c r="VXE8" s="6"/>
      <c r="VXF8" s="6"/>
      <c r="VXG8" s="6"/>
      <c r="VXH8" s="6"/>
      <c r="VXI8" s="6"/>
      <c r="VXJ8" s="6"/>
      <c r="VXK8" s="6"/>
      <c r="VXL8" s="6"/>
      <c r="VXM8" s="6"/>
      <c r="VXN8" s="6"/>
      <c r="VXO8" s="6"/>
      <c r="VXP8" s="6"/>
      <c r="VXQ8" s="6"/>
      <c r="VXR8" s="6"/>
      <c r="VXS8" s="6"/>
      <c r="VXT8" s="6"/>
      <c r="VXU8" s="6"/>
      <c r="VXV8" s="6"/>
      <c r="VXW8" s="6"/>
      <c r="VXX8" s="6"/>
      <c r="VXY8" s="6"/>
      <c r="VXZ8" s="6"/>
      <c r="VYA8" s="6"/>
      <c r="VYB8" s="6"/>
      <c r="VYC8" s="6"/>
      <c r="VYD8" s="6"/>
      <c r="VYE8" s="6"/>
      <c r="VYF8" s="6"/>
      <c r="VYG8" s="6"/>
      <c r="VYH8" s="6"/>
      <c r="VYI8" s="6"/>
      <c r="VYJ8" s="6"/>
      <c r="VYK8" s="6"/>
      <c r="VYL8" s="6"/>
      <c r="VYM8" s="6"/>
      <c r="VYN8" s="6"/>
      <c r="VYO8" s="6"/>
      <c r="VYP8" s="6"/>
      <c r="VYQ8" s="6"/>
      <c r="VYR8" s="6"/>
      <c r="VYS8" s="6"/>
      <c r="VYT8" s="6"/>
      <c r="VYU8" s="6"/>
      <c r="VYV8" s="6"/>
      <c r="VYW8" s="6"/>
      <c r="VYX8" s="6"/>
      <c r="VYY8" s="6"/>
      <c r="VYZ8" s="6"/>
      <c r="VZA8" s="6"/>
      <c r="VZB8" s="6"/>
      <c r="VZC8" s="6"/>
      <c r="VZD8" s="6"/>
      <c r="VZE8" s="6"/>
      <c r="VZF8" s="6"/>
      <c r="VZG8" s="6"/>
      <c r="VZH8" s="6"/>
      <c r="VZI8" s="6"/>
      <c r="VZJ8" s="6"/>
      <c r="VZK8" s="6"/>
      <c r="VZL8" s="6"/>
      <c r="VZM8" s="6"/>
      <c r="VZN8" s="6"/>
      <c r="VZO8" s="6"/>
      <c r="VZP8" s="6"/>
      <c r="VZQ8" s="6"/>
      <c r="VZR8" s="6"/>
      <c r="VZS8" s="6"/>
      <c r="VZT8" s="6"/>
      <c r="VZU8" s="6"/>
      <c r="VZV8" s="6"/>
      <c r="VZW8" s="6"/>
      <c r="VZX8" s="6"/>
      <c r="VZY8" s="6"/>
      <c r="VZZ8" s="6"/>
      <c r="WAA8" s="6"/>
      <c r="WAB8" s="6"/>
      <c r="WAC8" s="6"/>
      <c r="WAD8" s="6"/>
      <c r="WAE8" s="6"/>
      <c r="WAF8" s="6"/>
      <c r="WAG8" s="6"/>
      <c r="WAH8" s="6"/>
      <c r="WAI8" s="6"/>
      <c r="WAJ8" s="6"/>
      <c r="WAK8" s="6"/>
      <c r="WAL8" s="6"/>
      <c r="WAM8" s="6"/>
      <c r="WAN8" s="6"/>
      <c r="WAO8" s="6"/>
      <c r="WAP8" s="6"/>
      <c r="WAQ8" s="6"/>
      <c r="WAR8" s="6"/>
      <c r="WAS8" s="6"/>
      <c r="WAT8" s="6"/>
      <c r="WAU8" s="6"/>
      <c r="WAV8" s="6"/>
      <c r="WAW8" s="6"/>
      <c r="WAX8" s="6"/>
      <c r="WAY8" s="6"/>
      <c r="WAZ8" s="6"/>
      <c r="WBA8" s="6"/>
      <c r="WBB8" s="6"/>
      <c r="WBC8" s="6"/>
      <c r="WBD8" s="6"/>
      <c r="WBE8" s="6"/>
      <c r="WBF8" s="6"/>
      <c r="WBG8" s="6"/>
      <c r="WBH8" s="6"/>
      <c r="WBI8" s="6"/>
      <c r="WBJ8" s="6"/>
      <c r="WBK8" s="6"/>
      <c r="WBL8" s="6"/>
      <c r="WBM8" s="6"/>
      <c r="WBN8" s="6"/>
      <c r="WBO8" s="6"/>
      <c r="WBP8" s="6"/>
      <c r="WBQ8" s="6"/>
      <c r="WBR8" s="6"/>
      <c r="WBS8" s="6"/>
      <c r="WBT8" s="6"/>
      <c r="WBU8" s="6"/>
      <c r="WBV8" s="6"/>
      <c r="WBW8" s="6"/>
      <c r="WBX8" s="6"/>
      <c r="WBY8" s="6"/>
      <c r="WBZ8" s="6"/>
      <c r="WCA8" s="6"/>
      <c r="WCB8" s="6"/>
      <c r="WCC8" s="6"/>
      <c r="WCD8" s="6"/>
      <c r="WCE8" s="6"/>
      <c r="WCF8" s="6"/>
      <c r="WCG8" s="6"/>
      <c r="WCH8" s="6"/>
      <c r="WCI8" s="6"/>
      <c r="WCJ8" s="6"/>
      <c r="WCK8" s="6"/>
      <c r="WCL8" s="6"/>
      <c r="WCM8" s="6"/>
      <c r="WCN8" s="6"/>
      <c r="WCO8" s="6"/>
      <c r="WCP8" s="6"/>
      <c r="WCQ8" s="6"/>
      <c r="WCR8" s="6"/>
      <c r="WCS8" s="6"/>
      <c r="WCT8" s="6"/>
      <c r="WCU8" s="6"/>
      <c r="WCV8" s="6"/>
      <c r="WCW8" s="6"/>
      <c r="WCX8" s="6"/>
      <c r="WCY8" s="6"/>
      <c r="WCZ8" s="6"/>
      <c r="WDA8" s="6"/>
      <c r="WDB8" s="6"/>
      <c r="WDC8" s="6"/>
      <c r="WDD8" s="6"/>
      <c r="WDE8" s="6"/>
      <c r="WDF8" s="6"/>
      <c r="WDG8" s="6"/>
      <c r="WDH8" s="6"/>
      <c r="WDI8" s="6"/>
      <c r="WDJ8" s="6"/>
      <c r="WDK8" s="6"/>
      <c r="WDL8" s="6"/>
      <c r="WDM8" s="6"/>
      <c r="WDN8" s="6"/>
      <c r="WDO8" s="6"/>
      <c r="WDP8" s="6"/>
      <c r="WDQ8" s="6"/>
      <c r="WDR8" s="6"/>
      <c r="WDS8" s="6"/>
      <c r="WDT8" s="6"/>
      <c r="WDU8" s="6"/>
      <c r="WDV8" s="6"/>
      <c r="WDW8" s="6"/>
      <c r="WDX8" s="6"/>
      <c r="WDY8" s="6"/>
      <c r="WDZ8" s="6"/>
      <c r="WEA8" s="6"/>
      <c r="WEB8" s="6"/>
      <c r="WEC8" s="6"/>
      <c r="WED8" s="6"/>
      <c r="WEE8" s="6"/>
      <c r="WEF8" s="6"/>
      <c r="WEG8" s="6"/>
      <c r="WEH8" s="6"/>
      <c r="WEI8" s="6"/>
      <c r="WEJ8" s="6"/>
      <c r="WEK8" s="6"/>
      <c r="WEL8" s="6"/>
      <c r="WEM8" s="6"/>
      <c r="WEN8" s="6"/>
      <c r="WEO8" s="6"/>
      <c r="WEP8" s="6"/>
      <c r="WEQ8" s="6"/>
      <c r="WER8" s="6"/>
      <c r="WES8" s="6"/>
      <c r="WET8" s="6"/>
      <c r="WEU8" s="6"/>
      <c r="WEV8" s="6"/>
      <c r="WEW8" s="6"/>
      <c r="WEX8" s="6"/>
      <c r="WEY8" s="6"/>
      <c r="WEZ8" s="6"/>
      <c r="WFA8" s="6"/>
      <c r="WFB8" s="6"/>
      <c r="WFC8" s="6"/>
      <c r="WFD8" s="6"/>
      <c r="WFE8" s="6"/>
      <c r="WFF8" s="6"/>
      <c r="WFG8" s="6"/>
      <c r="WFH8" s="6"/>
      <c r="WFI8" s="6"/>
      <c r="WFJ8" s="6"/>
      <c r="WFK8" s="6"/>
      <c r="WFL8" s="6"/>
      <c r="WFM8" s="6"/>
      <c r="WFN8" s="6"/>
      <c r="WFO8" s="6"/>
      <c r="WFP8" s="6"/>
      <c r="WFQ8" s="6"/>
      <c r="WFR8" s="6"/>
      <c r="WFS8" s="6"/>
      <c r="WFT8" s="6"/>
      <c r="WFU8" s="6"/>
      <c r="WFV8" s="6"/>
      <c r="WFW8" s="6"/>
      <c r="WFX8" s="6"/>
      <c r="WFY8" s="6"/>
      <c r="WFZ8" s="6"/>
      <c r="WGA8" s="6"/>
      <c r="WGB8" s="6"/>
      <c r="WGC8" s="6"/>
      <c r="WGD8" s="6"/>
      <c r="WGE8" s="6"/>
      <c r="WGF8" s="6"/>
      <c r="WGG8" s="6"/>
      <c r="WGH8" s="6"/>
      <c r="WGI8" s="6"/>
      <c r="WGJ8" s="6"/>
      <c r="WGK8" s="6"/>
      <c r="WGL8" s="6"/>
      <c r="WGM8" s="6"/>
      <c r="WGN8" s="6"/>
      <c r="WGO8" s="6"/>
      <c r="WGP8" s="6"/>
      <c r="WGQ8" s="6"/>
      <c r="WGR8" s="6"/>
      <c r="WGS8" s="6"/>
      <c r="WGT8" s="6"/>
      <c r="WGU8" s="6"/>
      <c r="WGV8" s="6"/>
      <c r="WGW8" s="6"/>
      <c r="WGX8" s="6"/>
      <c r="WGY8" s="6"/>
      <c r="WGZ8" s="6"/>
      <c r="WHA8" s="6"/>
      <c r="WHB8" s="6"/>
      <c r="WHC8" s="6"/>
      <c r="WHD8" s="6"/>
      <c r="WHE8" s="6"/>
      <c r="WHF8" s="6"/>
      <c r="WHG8" s="6"/>
      <c r="WHH8" s="6"/>
      <c r="WHI8" s="6"/>
      <c r="WHJ8" s="6"/>
      <c r="WHK8" s="6"/>
      <c r="WHL8" s="6"/>
      <c r="WHM8" s="6"/>
      <c r="WHN8" s="6"/>
      <c r="WHO8" s="6"/>
      <c r="WHP8" s="6"/>
      <c r="WHQ8" s="6"/>
      <c r="WHR8" s="6"/>
      <c r="WHS8" s="6"/>
      <c r="WHT8" s="6"/>
      <c r="WHU8" s="6"/>
      <c r="WHV8" s="6"/>
      <c r="WHW8" s="6"/>
      <c r="WHX8" s="6"/>
      <c r="WHY8" s="6"/>
      <c r="WHZ8" s="6"/>
      <c r="WIA8" s="6"/>
      <c r="WIB8" s="6"/>
      <c r="WIC8" s="6"/>
      <c r="WID8" s="6"/>
      <c r="WIE8" s="6"/>
      <c r="WIF8" s="6"/>
      <c r="WIG8" s="6"/>
      <c r="WIH8" s="6"/>
      <c r="WII8" s="6"/>
      <c r="WIJ8" s="6"/>
      <c r="WIK8" s="6"/>
      <c r="WIL8" s="6"/>
      <c r="WIM8" s="6"/>
      <c r="WIN8" s="6"/>
      <c r="WIO8" s="6"/>
      <c r="WIP8" s="6"/>
      <c r="WIQ8" s="6"/>
      <c r="WIR8" s="6"/>
      <c r="WIS8" s="6"/>
      <c r="WIT8" s="6"/>
      <c r="WIU8" s="6"/>
      <c r="WIV8" s="6"/>
      <c r="WIW8" s="6"/>
      <c r="WIX8" s="6"/>
      <c r="WIY8" s="6"/>
      <c r="WIZ8" s="6"/>
      <c r="WJA8" s="6"/>
      <c r="WJB8" s="6"/>
      <c r="WJC8" s="6"/>
      <c r="WJD8" s="6"/>
      <c r="WJE8" s="6"/>
      <c r="WJF8" s="6"/>
      <c r="WJG8" s="6"/>
      <c r="WJH8" s="6"/>
      <c r="WJI8" s="6"/>
      <c r="WJJ8" s="6"/>
      <c r="WJK8" s="6"/>
      <c r="WJL8" s="6"/>
      <c r="WJM8" s="6"/>
      <c r="WJN8" s="6"/>
      <c r="WJO8" s="6"/>
      <c r="WJP8" s="6"/>
      <c r="WJQ8" s="6"/>
      <c r="WJR8" s="6"/>
      <c r="WJS8" s="6"/>
      <c r="WJT8" s="6"/>
      <c r="WJU8" s="6"/>
      <c r="WJV8" s="6"/>
      <c r="WJW8" s="6"/>
      <c r="WJX8" s="6"/>
      <c r="WJY8" s="6"/>
      <c r="WJZ8" s="6"/>
      <c r="WKA8" s="6"/>
      <c r="WKB8" s="6"/>
      <c r="WKC8" s="6"/>
      <c r="WKD8" s="6"/>
      <c r="WKE8" s="6"/>
      <c r="WKF8" s="6"/>
      <c r="WKG8" s="6"/>
      <c r="WKH8" s="6"/>
      <c r="WKI8" s="6"/>
      <c r="WKJ8" s="6"/>
      <c r="WKK8" s="6"/>
      <c r="WKL8" s="6"/>
      <c r="WKM8" s="6"/>
      <c r="WKN8" s="6"/>
      <c r="WKO8" s="6"/>
      <c r="WKP8" s="6"/>
      <c r="WKQ8" s="6"/>
      <c r="WKR8" s="6"/>
      <c r="WKS8" s="6"/>
      <c r="WKT8" s="6"/>
      <c r="WKU8" s="6"/>
      <c r="WKV8" s="6"/>
      <c r="WKW8" s="6"/>
      <c r="WKX8" s="6"/>
      <c r="WKY8" s="6"/>
      <c r="WKZ8" s="6"/>
      <c r="WLA8" s="6"/>
      <c r="WLB8" s="6"/>
      <c r="WLC8" s="6"/>
      <c r="WLD8" s="6"/>
      <c r="WLE8" s="6"/>
      <c r="WLF8" s="6"/>
      <c r="WLG8" s="6"/>
      <c r="WLH8" s="6"/>
      <c r="WLI8" s="6"/>
      <c r="WLJ8" s="6"/>
      <c r="WLK8" s="6"/>
      <c r="WLL8" s="6"/>
      <c r="WLM8" s="6"/>
      <c r="WLN8" s="6"/>
      <c r="WLO8" s="6"/>
      <c r="WLP8" s="6"/>
      <c r="WLQ8" s="6"/>
      <c r="WLR8" s="6"/>
      <c r="WLS8" s="6"/>
      <c r="WLT8" s="6"/>
      <c r="WLU8" s="6"/>
      <c r="WLV8" s="6"/>
      <c r="WLW8" s="6"/>
      <c r="WLX8" s="6"/>
      <c r="WLY8" s="6"/>
      <c r="WLZ8" s="6"/>
      <c r="WMA8" s="6"/>
      <c r="WMB8" s="6"/>
      <c r="WMC8" s="6"/>
      <c r="WMD8" s="6"/>
      <c r="WME8" s="6"/>
      <c r="WMF8" s="6"/>
      <c r="WMG8" s="6"/>
      <c r="WMH8" s="6"/>
      <c r="WMI8" s="6"/>
      <c r="WMJ8" s="6"/>
      <c r="WMK8" s="6"/>
      <c r="WML8" s="6"/>
      <c r="WMM8" s="6"/>
      <c r="WMN8" s="6"/>
      <c r="WMO8" s="6"/>
      <c r="WMP8" s="6"/>
      <c r="WMQ8" s="6"/>
      <c r="WMR8" s="6"/>
      <c r="WMS8" s="6"/>
      <c r="WMT8" s="6"/>
      <c r="WMU8" s="6"/>
      <c r="WMV8" s="6"/>
      <c r="WMW8" s="6"/>
      <c r="WMX8" s="6"/>
      <c r="WMY8" s="6"/>
      <c r="WMZ8" s="6"/>
      <c r="WNA8" s="6"/>
      <c r="WNB8" s="6"/>
      <c r="WNC8" s="6"/>
      <c r="WND8" s="6"/>
      <c r="WNE8" s="6"/>
      <c r="WNF8" s="6"/>
      <c r="WNG8" s="6"/>
      <c r="WNH8" s="6"/>
      <c r="WNI8" s="6"/>
      <c r="WNJ8" s="6"/>
      <c r="WNK8" s="6"/>
      <c r="WNL8" s="6"/>
      <c r="WNM8" s="6"/>
      <c r="WNN8" s="6"/>
      <c r="WNO8" s="6"/>
      <c r="WNP8" s="6"/>
      <c r="WNQ8" s="6"/>
      <c r="WNR8" s="6"/>
      <c r="WNS8" s="6"/>
      <c r="WNT8" s="6"/>
      <c r="WNU8" s="6"/>
      <c r="WNV8" s="6"/>
      <c r="WNW8" s="6"/>
      <c r="WNX8" s="6"/>
      <c r="WNY8" s="6"/>
      <c r="WNZ8" s="6"/>
      <c r="WOA8" s="6"/>
      <c r="WOB8" s="6"/>
      <c r="WOC8" s="6"/>
      <c r="WOD8" s="6"/>
      <c r="WOE8" s="6"/>
      <c r="WOF8" s="6"/>
      <c r="WOG8" s="6"/>
      <c r="WOH8" s="6"/>
      <c r="WOI8" s="6"/>
      <c r="WOJ8" s="6"/>
      <c r="WOK8" s="6"/>
      <c r="WOL8" s="6"/>
      <c r="WOM8" s="6"/>
      <c r="WON8" s="6"/>
      <c r="WOO8" s="6"/>
      <c r="WOP8" s="6"/>
      <c r="WOQ8" s="6"/>
      <c r="WOR8" s="6"/>
      <c r="WOS8" s="6"/>
      <c r="WOT8" s="6"/>
      <c r="WOU8" s="6"/>
      <c r="WOV8" s="6"/>
      <c r="WOW8" s="6"/>
      <c r="WOX8" s="6"/>
      <c r="WOY8" s="6"/>
      <c r="WOZ8" s="6"/>
      <c r="WPA8" s="6"/>
      <c r="WPB8" s="6"/>
      <c r="WPC8" s="6"/>
      <c r="WPD8" s="6"/>
      <c r="WPE8" s="6"/>
      <c r="WPF8" s="6"/>
      <c r="WPG8" s="6"/>
      <c r="WPH8" s="6"/>
      <c r="WPI8" s="6"/>
      <c r="WPJ8" s="6"/>
      <c r="WPK8" s="6"/>
      <c r="WPL8" s="6"/>
      <c r="WPM8" s="6"/>
      <c r="WPN8" s="6"/>
      <c r="WPO8" s="6"/>
      <c r="WPP8" s="6"/>
      <c r="WPQ8" s="6"/>
      <c r="WPR8" s="6"/>
      <c r="WPS8" s="6"/>
      <c r="WPT8" s="6"/>
      <c r="WPU8" s="6"/>
      <c r="WPV8" s="6"/>
      <c r="WPW8" s="6"/>
      <c r="WPX8" s="6"/>
      <c r="WPY8" s="6"/>
      <c r="WPZ8" s="6"/>
      <c r="WQA8" s="6"/>
      <c r="WQB8" s="6"/>
      <c r="WQC8" s="6"/>
      <c r="WQD8" s="6"/>
      <c r="WQE8" s="6"/>
      <c r="WQF8" s="6"/>
      <c r="WQG8" s="6"/>
      <c r="WQH8" s="6"/>
      <c r="WQI8" s="6"/>
      <c r="WQJ8" s="6"/>
      <c r="WQK8" s="6"/>
      <c r="WQL8" s="6"/>
      <c r="WQM8" s="6"/>
      <c r="WQN8" s="6"/>
      <c r="WQO8" s="6"/>
      <c r="WQP8" s="6"/>
      <c r="WQQ8" s="6"/>
      <c r="WQR8" s="6"/>
      <c r="WQS8" s="6"/>
      <c r="WQT8" s="6"/>
      <c r="WQU8" s="6"/>
      <c r="WQV8" s="6"/>
      <c r="WQW8" s="6"/>
      <c r="WQX8" s="6"/>
      <c r="WQY8" s="6"/>
      <c r="WQZ8" s="6"/>
      <c r="WRA8" s="6"/>
      <c r="WRB8" s="6"/>
      <c r="WRC8" s="6"/>
      <c r="WRD8" s="6"/>
      <c r="WRE8" s="6"/>
      <c r="WRF8" s="6"/>
      <c r="WRG8" s="6"/>
      <c r="WRH8" s="6"/>
      <c r="WRI8" s="6"/>
      <c r="WRJ8" s="6"/>
      <c r="WRK8" s="6"/>
      <c r="WRL8" s="6"/>
      <c r="WRM8" s="6"/>
      <c r="WRN8" s="6"/>
      <c r="WRO8" s="6"/>
      <c r="WRP8" s="6"/>
      <c r="WRQ8" s="6"/>
      <c r="WRR8" s="6"/>
      <c r="WRS8" s="6"/>
      <c r="WRT8" s="6"/>
      <c r="WRU8" s="6"/>
      <c r="WRV8" s="6"/>
      <c r="WRW8" s="6"/>
      <c r="WRX8" s="6"/>
      <c r="WRY8" s="6"/>
      <c r="WRZ8" s="6"/>
      <c r="WSA8" s="6"/>
      <c r="WSB8" s="6"/>
      <c r="WSC8" s="6"/>
      <c r="WSD8" s="6"/>
      <c r="WSE8" s="6"/>
      <c r="WSF8" s="6"/>
      <c r="WSG8" s="6"/>
      <c r="WSH8" s="6"/>
      <c r="WSI8" s="6"/>
      <c r="WSJ8" s="6"/>
      <c r="WSK8" s="6"/>
      <c r="WSL8" s="6"/>
      <c r="WSM8" s="6"/>
      <c r="WSN8" s="6"/>
      <c r="WSO8" s="6"/>
      <c r="WSP8" s="6"/>
      <c r="WSQ8" s="6"/>
      <c r="WSR8" s="6"/>
      <c r="WSS8" s="6"/>
      <c r="WST8" s="6"/>
      <c r="WSU8" s="6"/>
      <c r="WSV8" s="6"/>
      <c r="WSW8" s="6"/>
      <c r="WSX8" s="6"/>
      <c r="WSY8" s="6"/>
      <c r="WSZ8" s="6"/>
      <c r="WTA8" s="6"/>
      <c r="WTB8" s="6"/>
      <c r="WTC8" s="6"/>
      <c r="WTD8" s="6"/>
      <c r="WTE8" s="6"/>
      <c r="WTF8" s="6"/>
      <c r="WTG8" s="6"/>
      <c r="WTH8" s="6"/>
      <c r="WTI8" s="6"/>
      <c r="WTJ8" s="6"/>
      <c r="WTK8" s="6"/>
      <c r="WTL8" s="6"/>
      <c r="WTM8" s="6"/>
      <c r="WTN8" s="6"/>
      <c r="WTO8" s="6"/>
      <c r="WTP8" s="6"/>
      <c r="WTQ8" s="6"/>
      <c r="WTR8" s="6"/>
      <c r="WTS8" s="6"/>
      <c r="WTT8" s="6"/>
      <c r="WTU8" s="6"/>
      <c r="WTV8" s="6"/>
      <c r="WTW8" s="6"/>
      <c r="WTX8" s="6"/>
      <c r="WTY8" s="6"/>
      <c r="WTZ8" s="6"/>
      <c r="WUA8" s="6"/>
      <c r="WUB8" s="6"/>
      <c r="WUC8" s="6"/>
      <c r="WUD8" s="6"/>
      <c r="WUE8" s="6"/>
      <c r="WUF8" s="6"/>
      <c r="WUG8" s="6"/>
      <c r="WUH8" s="6"/>
      <c r="WUI8" s="6"/>
      <c r="WUJ8" s="6"/>
      <c r="WUK8" s="6"/>
      <c r="WUL8" s="6"/>
      <c r="WUM8" s="6"/>
      <c r="WUN8" s="6"/>
      <c r="WUO8" s="6"/>
      <c r="WUP8" s="6"/>
      <c r="WUQ8" s="6"/>
      <c r="WUR8" s="6"/>
      <c r="WUS8" s="6"/>
      <c r="WUT8" s="6"/>
      <c r="WUU8" s="6"/>
      <c r="WUV8" s="6"/>
      <c r="WUW8" s="6"/>
      <c r="WUX8" s="6"/>
      <c r="WUY8" s="6"/>
      <c r="WUZ8" s="6"/>
      <c r="WVA8" s="6"/>
      <c r="WVB8" s="6"/>
      <c r="WVC8" s="6"/>
      <c r="WVD8" s="6"/>
      <c r="WVE8" s="6"/>
      <c r="WVF8" s="6"/>
      <c r="WVG8" s="6"/>
      <c r="WVH8" s="6"/>
      <c r="WVI8" s="6"/>
      <c r="WVJ8" s="6"/>
      <c r="WVK8" s="6"/>
      <c r="WVL8" s="6"/>
      <c r="WVM8" s="6"/>
      <c r="WVN8" s="6"/>
      <c r="WVO8" s="6"/>
      <c r="WVP8" s="6"/>
      <c r="WVQ8" s="6"/>
      <c r="WVR8" s="6"/>
      <c r="WVS8" s="6"/>
      <c r="WVT8" s="6"/>
      <c r="WVU8" s="6"/>
      <c r="WVV8" s="6"/>
      <c r="WVW8" s="6"/>
      <c r="WVX8" s="6"/>
      <c r="WVY8" s="6"/>
      <c r="WVZ8" s="6"/>
      <c r="WWA8" s="6"/>
      <c r="WWB8" s="6"/>
      <c r="WWC8" s="6"/>
      <c r="WWD8" s="6"/>
      <c r="WWE8" s="6"/>
      <c r="WWF8" s="6"/>
      <c r="WWG8" s="6"/>
      <c r="WWH8" s="6"/>
      <c r="WWI8" s="6"/>
      <c r="WWJ8" s="6"/>
      <c r="WWK8" s="6"/>
      <c r="WWL8" s="6"/>
      <c r="WWM8" s="6"/>
      <c r="WWN8" s="6"/>
      <c r="WWO8" s="6"/>
      <c r="WWP8" s="6"/>
      <c r="WWQ8" s="6"/>
      <c r="WWR8" s="6"/>
      <c r="WWS8" s="6"/>
      <c r="WWT8" s="6"/>
      <c r="WWU8" s="6"/>
      <c r="WWV8" s="6"/>
      <c r="WWW8" s="6"/>
      <c r="WWX8" s="6"/>
      <c r="WWY8" s="6"/>
      <c r="WWZ8" s="6"/>
      <c r="WXA8" s="6"/>
      <c r="WXB8" s="6"/>
      <c r="WXC8" s="6"/>
      <c r="WXD8" s="6"/>
      <c r="WXE8" s="6"/>
      <c r="WXF8" s="6"/>
      <c r="WXG8" s="6"/>
      <c r="WXH8" s="6"/>
      <c r="WXI8" s="6"/>
      <c r="WXJ8" s="6"/>
      <c r="WXK8" s="6"/>
      <c r="WXL8" s="6"/>
      <c r="WXM8" s="6"/>
      <c r="WXN8" s="6"/>
      <c r="WXO8" s="6"/>
      <c r="WXP8" s="6"/>
      <c r="WXQ8" s="6"/>
      <c r="WXR8" s="6"/>
      <c r="WXS8" s="6"/>
      <c r="WXT8" s="6"/>
      <c r="WXU8" s="6"/>
      <c r="WXV8" s="6"/>
      <c r="WXW8" s="6"/>
      <c r="WXX8" s="6"/>
      <c r="WXY8" s="6"/>
      <c r="WXZ8" s="6"/>
      <c r="WYA8" s="6"/>
      <c r="WYB8" s="6"/>
      <c r="WYC8" s="6"/>
      <c r="WYD8" s="6"/>
      <c r="WYE8" s="6"/>
      <c r="WYF8" s="6"/>
      <c r="WYG8" s="6"/>
      <c r="WYH8" s="6"/>
      <c r="WYI8" s="6"/>
      <c r="WYJ8" s="6"/>
      <c r="WYK8" s="6"/>
      <c r="WYL8" s="6"/>
      <c r="WYM8" s="6"/>
      <c r="WYN8" s="6"/>
      <c r="WYO8" s="6"/>
      <c r="WYP8" s="6"/>
      <c r="WYQ8" s="6"/>
      <c r="WYR8" s="6"/>
      <c r="WYS8" s="6"/>
      <c r="WYT8" s="6"/>
      <c r="WYU8" s="6"/>
      <c r="WYV8" s="6"/>
      <c r="WYW8" s="6"/>
      <c r="WYX8" s="6"/>
      <c r="WYY8" s="6"/>
      <c r="WYZ8" s="6"/>
      <c r="WZA8" s="6"/>
      <c r="WZB8" s="6"/>
      <c r="WZC8" s="6"/>
      <c r="WZD8" s="6"/>
      <c r="WZE8" s="6"/>
      <c r="WZF8" s="6"/>
      <c r="WZG8" s="6"/>
      <c r="WZH8" s="6"/>
      <c r="WZI8" s="6"/>
      <c r="WZJ8" s="6"/>
      <c r="WZK8" s="6"/>
      <c r="WZL8" s="6"/>
      <c r="WZM8" s="6"/>
      <c r="WZN8" s="6"/>
      <c r="WZO8" s="6"/>
      <c r="WZP8" s="6"/>
      <c r="WZQ8" s="6"/>
      <c r="WZR8" s="6"/>
      <c r="WZS8" s="6"/>
      <c r="WZT8" s="6"/>
      <c r="WZU8" s="6"/>
      <c r="WZV8" s="6"/>
      <c r="WZW8" s="6"/>
      <c r="WZX8" s="6"/>
      <c r="WZY8" s="6"/>
      <c r="WZZ8" s="6"/>
      <c r="XAA8" s="6"/>
      <c r="XAB8" s="6"/>
      <c r="XAC8" s="6"/>
      <c r="XAD8" s="6"/>
      <c r="XAE8" s="6"/>
      <c r="XAF8" s="6"/>
      <c r="XAG8" s="6"/>
      <c r="XAH8" s="6"/>
      <c r="XAI8" s="6"/>
      <c r="XAJ8" s="6"/>
      <c r="XAK8" s="6"/>
      <c r="XAL8" s="6"/>
      <c r="XAM8" s="6"/>
      <c r="XAN8" s="6"/>
      <c r="XAO8" s="6"/>
      <c r="XAP8" s="6"/>
      <c r="XAQ8" s="6"/>
      <c r="XAR8" s="6"/>
      <c r="XAS8" s="6"/>
      <c r="XAT8" s="6"/>
      <c r="XAU8" s="6"/>
      <c r="XAV8" s="6"/>
      <c r="XAW8" s="6"/>
      <c r="XAX8" s="6"/>
      <c r="XAY8" s="6"/>
      <c r="XAZ8" s="6"/>
      <c r="XBA8" s="6"/>
      <c r="XBB8" s="6"/>
      <c r="XBC8" s="6"/>
      <c r="XBD8" s="6"/>
      <c r="XBE8" s="6"/>
      <c r="XBF8" s="6"/>
      <c r="XBG8" s="6"/>
      <c r="XBH8" s="6"/>
      <c r="XBI8" s="6"/>
      <c r="XBJ8" s="6"/>
      <c r="XBK8" s="6"/>
      <c r="XBL8" s="6"/>
      <c r="XBM8" s="6"/>
      <c r="XBN8" s="6"/>
      <c r="XBO8" s="6"/>
      <c r="XBP8" s="6"/>
      <c r="XBQ8" s="6"/>
      <c r="XBR8" s="6"/>
      <c r="XBS8" s="6"/>
      <c r="XBT8" s="6"/>
      <c r="XBU8" s="6"/>
      <c r="XBV8" s="6"/>
      <c r="XBW8" s="6"/>
      <c r="XBX8" s="6"/>
      <c r="XBY8" s="6"/>
      <c r="XBZ8" s="6"/>
      <c r="XCA8" s="6"/>
      <c r="XCB8" s="6"/>
      <c r="XCC8" s="6"/>
      <c r="XCD8" s="6"/>
      <c r="XCE8" s="6"/>
      <c r="XCF8" s="6"/>
      <c r="XCG8" s="6"/>
      <c r="XCH8" s="6"/>
      <c r="XCI8" s="6"/>
      <c r="XCJ8" s="6"/>
      <c r="XCK8" s="6"/>
      <c r="XCL8" s="6"/>
      <c r="XCM8" s="6"/>
      <c r="XCN8" s="6"/>
      <c r="XCO8" s="6"/>
      <c r="XCP8" s="6"/>
      <c r="XCQ8" s="6"/>
      <c r="XCR8" s="6"/>
      <c r="XCS8" s="6"/>
      <c r="XCT8" s="6"/>
      <c r="XCU8" s="6"/>
      <c r="XCV8" s="6"/>
      <c r="XCW8" s="6"/>
      <c r="XCX8" s="6"/>
      <c r="XCY8" s="6"/>
      <c r="XCZ8" s="6"/>
      <c r="XDA8" s="6"/>
      <c r="XDB8" s="6"/>
      <c r="XDC8" s="6"/>
      <c r="XDD8" s="6"/>
      <c r="XDE8" s="6"/>
      <c r="XDF8" s="6"/>
      <c r="XDG8" s="6"/>
      <c r="XDH8" s="6"/>
      <c r="XDI8" s="6"/>
      <c r="XDJ8" s="6"/>
      <c r="XDK8" s="6"/>
      <c r="XDL8" s="6"/>
      <c r="XDM8" s="6"/>
      <c r="XDN8" s="6"/>
      <c r="XDO8" s="6"/>
      <c r="XDP8" s="6"/>
      <c r="XDQ8" s="6"/>
      <c r="XDR8" s="6"/>
      <c r="XDS8" s="6"/>
      <c r="XDT8" s="6"/>
      <c r="XDU8" s="6"/>
      <c r="XDV8" s="6"/>
      <c r="XDW8" s="6"/>
      <c r="XDX8" s="6"/>
      <c r="XDY8" s="6"/>
      <c r="XDZ8" s="6"/>
      <c r="XEA8" s="6"/>
      <c r="XEB8" s="6"/>
      <c r="XEC8" s="6"/>
      <c r="XED8" s="6"/>
      <c r="XEE8" s="6"/>
      <c r="XEF8" s="6"/>
      <c r="XEG8" s="6"/>
      <c r="XEH8" s="6"/>
      <c r="XEI8" s="6"/>
      <c r="XEJ8" s="6"/>
      <c r="XEK8" s="6"/>
      <c r="XEL8" s="6"/>
      <c r="XEM8" s="6"/>
      <c r="XEN8" s="6"/>
      <c r="XEO8" s="6"/>
      <c r="XEP8" s="6"/>
      <c r="XEQ8" s="6"/>
      <c r="XER8" s="6"/>
      <c r="XES8" s="6"/>
      <c r="XET8" s="6"/>
      <c r="XEU8" s="6"/>
      <c r="XEV8" s="6"/>
      <c r="XEW8" s="6"/>
      <c r="XEX8" s="6"/>
      <c r="XEY8" s="6"/>
      <c r="XEZ8" s="6"/>
      <c r="XFA8" s="6"/>
      <c r="XFB8" s="6"/>
      <c r="XFC8" s="6"/>
      <c r="XFD8" s="6"/>
    </row>
    <row r="9" spans="1:16384" s="857" customFormat="1" x14ac:dyDescent="0.3">
      <c r="B9" s="879" t="s">
        <v>72</v>
      </c>
      <c r="C9" s="880" t="s">
        <v>73</v>
      </c>
      <c r="D9" s="878"/>
      <c r="E9" s="851"/>
      <c r="F9" s="1877"/>
      <c r="G9" s="878">
        <f>G76</f>
        <v>0</v>
      </c>
      <c r="K9" s="2"/>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c r="WR9" s="6"/>
      <c r="WS9" s="6"/>
      <c r="WT9" s="6"/>
      <c r="WU9" s="6"/>
      <c r="WV9" s="6"/>
      <c r="WW9" s="6"/>
      <c r="WX9" s="6"/>
      <c r="WY9" s="6"/>
      <c r="WZ9" s="6"/>
      <c r="XA9" s="6"/>
      <c r="XB9" s="6"/>
      <c r="XC9" s="6"/>
      <c r="XD9" s="6"/>
      <c r="XE9" s="6"/>
      <c r="XF9" s="6"/>
      <c r="XG9" s="6"/>
      <c r="XH9" s="6"/>
      <c r="XI9" s="6"/>
      <c r="XJ9" s="6"/>
      <c r="XK9" s="6"/>
      <c r="XL9" s="6"/>
      <c r="XM9" s="6"/>
      <c r="XN9" s="6"/>
      <c r="XO9" s="6"/>
      <c r="XP9" s="6"/>
      <c r="XQ9" s="6"/>
      <c r="XR9" s="6"/>
      <c r="XS9" s="6"/>
      <c r="XT9" s="6"/>
      <c r="XU9" s="6"/>
      <c r="XV9" s="6"/>
      <c r="XW9" s="6"/>
      <c r="XX9" s="6"/>
      <c r="XY9" s="6"/>
      <c r="XZ9" s="6"/>
      <c r="YA9" s="6"/>
      <c r="YB9" s="6"/>
      <c r="YC9" s="6"/>
      <c r="YD9" s="6"/>
      <c r="YE9" s="6"/>
      <c r="YF9" s="6"/>
      <c r="YG9" s="6"/>
      <c r="YH9" s="6"/>
      <c r="YI9" s="6"/>
      <c r="YJ9" s="6"/>
      <c r="YK9" s="6"/>
      <c r="YL9" s="6"/>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c r="ZX9" s="6"/>
      <c r="ZY9" s="6"/>
      <c r="ZZ9" s="6"/>
      <c r="AAA9" s="6"/>
      <c r="AAB9" s="6"/>
      <c r="AAC9" s="6"/>
      <c r="AAD9" s="6"/>
      <c r="AAE9" s="6"/>
      <c r="AAF9" s="6"/>
      <c r="AAG9" s="6"/>
      <c r="AAH9" s="6"/>
      <c r="AAI9" s="6"/>
      <c r="AAJ9" s="6"/>
      <c r="AAK9" s="6"/>
      <c r="AAL9" s="6"/>
      <c r="AAM9" s="6"/>
      <c r="AAN9" s="6"/>
      <c r="AAO9" s="6"/>
      <c r="AAP9" s="6"/>
      <c r="AAQ9" s="6"/>
      <c r="AAR9" s="6"/>
      <c r="AAS9" s="6"/>
      <c r="AAT9" s="6"/>
      <c r="AAU9" s="6"/>
      <c r="AAV9" s="6"/>
      <c r="AAW9" s="6"/>
      <c r="AAX9" s="6"/>
      <c r="AAY9" s="6"/>
      <c r="AAZ9" s="6"/>
      <c r="ABA9" s="6"/>
      <c r="ABB9" s="6"/>
      <c r="ABC9" s="6"/>
      <c r="ABD9" s="6"/>
      <c r="ABE9" s="6"/>
      <c r="ABF9" s="6"/>
      <c r="ABG9" s="6"/>
      <c r="ABH9" s="6"/>
      <c r="ABI9" s="6"/>
      <c r="ABJ9" s="6"/>
      <c r="ABK9" s="6"/>
      <c r="ABL9" s="6"/>
      <c r="ABM9" s="6"/>
      <c r="ABN9" s="6"/>
      <c r="ABO9" s="6"/>
      <c r="ABP9" s="6"/>
      <c r="ABQ9" s="6"/>
      <c r="ABR9" s="6"/>
      <c r="ABS9" s="6"/>
      <c r="ABT9" s="6"/>
      <c r="ABU9" s="6"/>
      <c r="ABV9" s="6"/>
      <c r="ABW9" s="6"/>
      <c r="ABX9" s="6"/>
      <c r="ABY9" s="6"/>
      <c r="ABZ9" s="6"/>
      <c r="ACA9" s="6"/>
      <c r="ACB9" s="6"/>
      <c r="ACC9" s="6"/>
      <c r="ACD9" s="6"/>
      <c r="ACE9" s="6"/>
      <c r="ACF9" s="6"/>
      <c r="ACG9" s="6"/>
      <c r="ACH9" s="6"/>
      <c r="ACI9" s="6"/>
      <c r="ACJ9" s="6"/>
      <c r="ACK9" s="6"/>
      <c r="ACL9" s="6"/>
      <c r="ACM9" s="6"/>
      <c r="ACN9" s="6"/>
      <c r="ACO9" s="6"/>
      <c r="ACP9" s="6"/>
      <c r="ACQ9" s="6"/>
      <c r="ACR9" s="6"/>
      <c r="ACS9" s="6"/>
      <c r="ACT9" s="6"/>
      <c r="ACU9" s="6"/>
      <c r="ACV9" s="6"/>
      <c r="ACW9" s="6"/>
      <c r="ACX9" s="6"/>
      <c r="ACY9" s="6"/>
      <c r="ACZ9" s="6"/>
      <c r="ADA9" s="6"/>
      <c r="ADB9" s="6"/>
      <c r="ADC9" s="6"/>
      <c r="ADD9" s="6"/>
      <c r="ADE9" s="6"/>
      <c r="ADF9" s="6"/>
      <c r="ADG9" s="6"/>
      <c r="ADH9" s="6"/>
      <c r="ADI9" s="6"/>
      <c r="ADJ9" s="6"/>
      <c r="ADK9" s="6"/>
      <c r="ADL9" s="6"/>
      <c r="ADM9" s="6"/>
      <c r="ADN9" s="6"/>
      <c r="ADO9" s="6"/>
      <c r="ADP9" s="6"/>
      <c r="ADQ9" s="6"/>
      <c r="ADR9" s="6"/>
      <c r="ADS9" s="6"/>
      <c r="ADT9" s="6"/>
      <c r="ADU9" s="6"/>
      <c r="ADV9" s="6"/>
      <c r="ADW9" s="6"/>
      <c r="ADX9" s="6"/>
      <c r="ADY9" s="6"/>
      <c r="ADZ9" s="6"/>
      <c r="AEA9" s="6"/>
      <c r="AEB9" s="6"/>
      <c r="AEC9" s="6"/>
      <c r="AED9" s="6"/>
      <c r="AEE9" s="6"/>
      <c r="AEF9" s="6"/>
      <c r="AEG9" s="6"/>
      <c r="AEH9" s="6"/>
      <c r="AEI9" s="6"/>
      <c r="AEJ9" s="6"/>
      <c r="AEK9" s="6"/>
      <c r="AEL9" s="6"/>
      <c r="AEM9" s="6"/>
      <c r="AEN9" s="6"/>
      <c r="AEO9" s="6"/>
      <c r="AEP9" s="6"/>
      <c r="AEQ9" s="6"/>
      <c r="AER9" s="6"/>
      <c r="AES9" s="6"/>
      <c r="AET9" s="6"/>
      <c r="AEU9" s="6"/>
      <c r="AEV9" s="6"/>
      <c r="AEW9" s="6"/>
      <c r="AEX9" s="6"/>
      <c r="AEY9" s="6"/>
      <c r="AEZ9" s="6"/>
      <c r="AFA9" s="6"/>
      <c r="AFB9" s="6"/>
      <c r="AFC9" s="6"/>
      <c r="AFD9" s="6"/>
      <c r="AFE9" s="6"/>
      <c r="AFF9" s="6"/>
      <c r="AFG9" s="6"/>
      <c r="AFH9" s="6"/>
      <c r="AFI9" s="6"/>
      <c r="AFJ9" s="6"/>
      <c r="AFK9" s="6"/>
      <c r="AFL9" s="6"/>
      <c r="AFM9" s="6"/>
      <c r="AFN9" s="6"/>
      <c r="AFO9" s="6"/>
      <c r="AFP9" s="6"/>
      <c r="AFQ9" s="6"/>
      <c r="AFR9" s="6"/>
      <c r="AFS9" s="6"/>
      <c r="AFT9" s="6"/>
      <c r="AFU9" s="6"/>
      <c r="AFV9" s="6"/>
      <c r="AFW9" s="6"/>
      <c r="AFX9" s="6"/>
      <c r="AFY9" s="6"/>
      <c r="AFZ9" s="6"/>
      <c r="AGA9" s="6"/>
      <c r="AGB9" s="6"/>
      <c r="AGC9" s="6"/>
      <c r="AGD9" s="6"/>
      <c r="AGE9" s="6"/>
      <c r="AGF9" s="6"/>
      <c r="AGG9" s="6"/>
      <c r="AGH9" s="6"/>
      <c r="AGI9" s="6"/>
      <c r="AGJ9" s="6"/>
      <c r="AGK9" s="6"/>
      <c r="AGL9" s="6"/>
      <c r="AGM9" s="6"/>
      <c r="AGN9" s="6"/>
      <c r="AGO9" s="6"/>
      <c r="AGP9" s="6"/>
      <c r="AGQ9" s="6"/>
      <c r="AGR9" s="6"/>
      <c r="AGS9" s="6"/>
      <c r="AGT9" s="6"/>
      <c r="AGU9" s="6"/>
      <c r="AGV9" s="6"/>
      <c r="AGW9" s="6"/>
      <c r="AGX9" s="6"/>
      <c r="AGY9" s="6"/>
      <c r="AGZ9" s="6"/>
      <c r="AHA9" s="6"/>
      <c r="AHB9" s="6"/>
      <c r="AHC9" s="6"/>
      <c r="AHD9" s="6"/>
      <c r="AHE9" s="6"/>
      <c r="AHF9" s="6"/>
      <c r="AHG9" s="6"/>
      <c r="AHH9" s="6"/>
      <c r="AHI9" s="6"/>
      <c r="AHJ9" s="6"/>
      <c r="AHK9" s="6"/>
      <c r="AHL9" s="6"/>
      <c r="AHM9" s="6"/>
      <c r="AHN9" s="6"/>
      <c r="AHO9" s="6"/>
      <c r="AHP9" s="6"/>
      <c r="AHQ9" s="6"/>
      <c r="AHR9" s="6"/>
      <c r="AHS9" s="6"/>
      <c r="AHT9" s="6"/>
      <c r="AHU9" s="6"/>
      <c r="AHV9" s="6"/>
      <c r="AHW9" s="6"/>
      <c r="AHX9" s="6"/>
      <c r="AHY9" s="6"/>
      <c r="AHZ9" s="6"/>
      <c r="AIA9" s="6"/>
      <c r="AIB9" s="6"/>
      <c r="AIC9" s="6"/>
      <c r="AID9" s="6"/>
      <c r="AIE9" s="6"/>
      <c r="AIF9" s="6"/>
      <c r="AIG9" s="6"/>
      <c r="AIH9" s="6"/>
      <c r="AII9" s="6"/>
      <c r="AIJ9" s="6"/>
      <c r="AIK9" s="6"/>
      <c r="AIL9" s="6"/>
      <c r="AIM9" s="6"/>
      <c r="AIN9" s="6"/>
      <c r="AIO9" s="6"/>
      <c r="AIP9" s="6"/>
      <c r="AIQ9" s="6"/>
      <c r="AIR9" s="6"/>
      <c r="AIS9" s="6"/>
      <c r="AIT9" s="6"/>
      <c r="AIU9" s="6"/>
      <c r="AIV9" s="6"/>
      <c r="AIW9" s="6"/>
      <c r="AIX9" s="6"/>
      <c r="AIY9" s="6"/>
      <c r="AIZ9" s="6"/>
      <c r="AJA9" s="6"/>
      <c r="AJB9" s="6"/>
      <c r="AJC9" s="6"/>
      <c r="AJD9" s="6"/>
      <c r="AJE9" s="6"/>
      <c r="AJF9" s="6"/>
      <c r="AJG9" s="6"/>
      <c r="AJH9" s="6"/>
      <c r="AJI9" s="6"/>
      <c r="AJJ9" s="6"/>
      <c r="AJK9" s="6"/>
      <c r="AJL9" s="6"/>
      <c r="AJM9" s="6"/>
      <c r="AJN9" s="6"/>
      <c r="AJO9" s="6"/>
      <c r="AJP9" s="6"/>
      <c r="AJQ9" s="6"/>
      <c r="AJR9" s="6"/>
      <c r="AJS9" s="6"/>
      <c r="AJT9" s="6"/>
      <c r="AJU9" s="6"/>
      <c r="AJV9" s="6"/>
      <c r="AJW9" s="6"/>
      <c r="AJX9" s="6"/>
      <c r="AJY9" s="6"/>
      <c r="AJZ9" s="6"/>
      <c r="AKA9" s="6"/>
      <c r="AKB9" s="6"/>
      <c r="AKC9" s="6"/>
      <c r="AKD9" s="6"/>
      <c r="AKE9" s="6"/>
      <c r="AKF9" s="6"/>
      <c r="AKG9" s="6"/>
      <c r="AKH9" s="6"/>
      <c r="AKI9" s="6"/>
      <c r="AKJ9" s="6"/>
      <c r="AKK9" s="6"/>
      <c r="AKL9" s="6"/>
      <c r="AKM9" s="6"/>
      <c r="AKN9" s="6"/>
      <c r="AKO9" s="6"/>
      <c r="AKP9" s="6"/>
      <c r="AKQ9" s="6"/>
      <c r="AKR9" s="6"/>
      <c r="AKS9" s="6"/>
      <c r="AKT9" s="6"/>
      <c r="AKU9" s="6"/>
      <c r="AKV9" s="6"/>
      <c r="AKW9" s="6"/>
      <c r="AKX9" s="6"/>
      <c r="AKY9" s="6"/>
      <c r="AKZ9" s="6"/>
      <c r="ALA9" s="6"/>
      <c r="ALB9" s="6"/>
      <c r="ALC9" s="6"/>
      <c r="ALD9" s="6"/>
      <c r="ALE9" s="6"/>
      <c r="ALF9" s="6"/>
      <c r="ALG9" s="6"/>
      <c r="ALH9" s="6"/>
      <c r="ALI9" s="6"/>
      <c r="ALJ9" s="6"/>
      <c r="ALK9" s="6"/>
      <c r="ALL9" s="6"/>
      <c r="ALM9" s="6"/>
      <c r="ALN9" s="6"/>
      <c r="ALO9" s="6"/>
      <c r="ALP9" s="6"/>
      <c r="ALQ9" s="6"/>
      <c r="ALR9" s="6"/>
      <c r="ALS9" s="6"/>
      <c r="ALT9" s="6"/>
      <c r="ALU9" s="6"/>
      <c r="ALV9" s="6"/>
      <c r="ALW9" s="6"/>
      <c r="ALX9" s="6"/>
      <c r="ALY9" s="6"/>
      <c r="ALZ9" s="6"/>
      <c r="AMA9" s="6"/>
      <c r="AMB9" s="6"/>
      <c r="AMC9" s="6"/>
      <c r="AMD9" s="6"/>
      <c r="AME9" s="6"/>
      <c r="AMF9" s="6"/>
      <c r="AMG9" s="6"/>
      <c r="AMH9" s="6"/>
      <c r="AMI9" s="6"/>
      <c r="AMJ9" s="6"/>
      <c r="AMK9" s="6"/>
      <c r="AML9" s="6"/>
      <c r="AMM9" s="6"/>
      <c r="AMN9" s="6"/>
      <c r="AMO9" s="6"/>
      <c r="AMP9" s="6"/>
      <c r="AMQ9" s="6"/>
      <c r="AMR9" s="6"/>
      <c r="AMS9" s="6"/>
      <c r="AMT9" s="6"/>
      <c r="AMU9" s="6"/>
      <c r="AMV9" s="6"/>
      <c r="AMW9" s="6"/>
      <c r="AMX9" s="6"/>
      <c r="AMY9" s="6"/>
      <c r="AMZ9" s="6"/>
      <c r="ANA9" s="6"/>
      <c r="ANB9" s="6"/>
      <c r="ANC9" s="6"/>
      <c r="AND9" s="6"/>
      <c r="ANE9" s="6"/>
      <c r="ANF9" s="6"/>
      <c r="ANG9" s="6"/>
      <c r="ANH9" s="6"/>
      <c r="ANI9" s="6"/>
      <c r="ANJ9" s="6"/>
      <c r="ANK9" s="6"/>
      <c r="ANL9" s="6"/>
      <c r="ANM9" s="6"/>
      <c r="ANN9" s="6"/>
      <c r="ANO9" s="6"/>
      <c r="ANP9" s="6"/>
      <c r="ANQ9" s="6"/>
      <c r="ANR9" s="6"/>
      <c r="ANS9" s="6"/>
      <c r="ANT9" s="6"/>
      <c r="ANU9" s="6"/>
      <c r="ANV9" s="6"/>
      <c r="ANW9" s="6"/>
      <c r="ANX9" s="6"/>
      <c r="ANY9" s="6"/>
      <c r="ANZ9" s="6"/>
      <c r="AOA9" s="6"/>
      <c r="AOB9" s="6"/>
      <c r="AOC9" s="6"/>
      <c r="AOD9" s="6"/>
      <c r="AOE9" s="6"/>
      <c r="AOF9" s="6"/>
      <c r="AOG9" s="6"/>
      <c r="AOH9" s="6"/>
      <c r="AOI9" s="6"/>
      <c r="AOJ9" s="6"/>
      <c r="AOK9" s="6"/>
      <c r="AOL9" s="6"/>
      <c r="AOM9" s="6"/>
      <c r="AON9" s="6"/>
      <c r="AOO9" s="6"/>
      <c r="AOP9" s="6"/>
      <c r="AOQ9" s="6"/>
      <c r="AOR9" s="6"/>
      <c r="AOS9" s="6"/>
      <c r="AOT9" s="6"/>
      <c r="AOU9" s="6"/>
      <c r="AOV9" s="6"/>
      <c r="AOW9" s="6"/>
      <c r="AOX9" s="6"/>
      <c r="AOY9" s="6"/>
      <c r="AOZ9" s="6"/>
      <c r="APA9" s="6"/>
      <c r="APB9" s="6"/>
      <c r="APC9" s="6"/>
      <c r="APD9" s="6"/>
      <c r="APE9" s="6"/>
      <c r="APF9" s="6"/>
      <c r="APG9" s="6"/>
      <c r="APH9" s="6"/>
      <c r="API9" s="6"/>
      <c r="APJ9" s="6"/>
      <c r="APK9" s="6"/>
      <c r="APL9" s="6"/>
      <c r="APM9" s="6"/>
      <c r="APN9" s="6"/>
      <c r="APO9" s="6"/>
      <c r="APP9" s="6"/>
      <c r="APQ9" s="6"/>
      <c r="APR9" s="6"/>
      <c r="APS9" s="6"/>
      <c r="APT9" s="6"/>
      <c r="APU9" s="6"/>
      <c r="APV9" s="6"/>
      <c r="APW9" s="6"/>
      <c r="APX9" s="6"/>
      <c r="APY9" s="6"/>
      <c r="APZ9" s="6"/>
      <c r="AQA9" s="6"/>
      <c r="AQB9" s="6"/>
      <c r="AQC9" s="6"/>
      <c r="AQD9" s="6"/>
      <c r="AQE9" s="6"/>
      <c r="AQF9" s="6"/>
      <c r="AQG9" s="6"/>
      <c r="AQH9" s="6"/>
      <c r="AQI9" s="6"/>
      <c r="AQJ9" s="6"/>
      <c r="AQK9" s="6"/>
      <c r="AQL9" s="6"/>
      <c r="AQM9" s="6"/>
      <c r="AQN9" s="6"/>
      <c r="AQO9" s="6"/>
      <c r="AQP9" s="6"/>
      <c r="AQQ9" s="6"/>
      <c r="AQR9" s="6"/>
      <c r="AQS9" s="6"/>
      <c r="AQT9" s="6"/>
      <c r="AQU9" s="6"/>
      <c r="AQV9" s="6"/>
      <c r="AQW9" s="6"/>
      <c r="AQX9" s="6"/>
      <c r="AQY9" s="6"/>
      <c r="AQZ9" s="6"/>
      <c r="ARA9" s="6"/>
      <c r="ARB9" s="6"/>
      <c r="ARC9" s="6"/>
      <c r="ARD9" s="6"/>
      <c r="ARE9" s="6"/>
      <c r="ARF9" s="6"/>
      <c r="ARG9" s="6"/>
      <c r="ARH9" s="6"/>
      <c r="ARI9" s="6"/>
      <c r="ARJ9" s="6"/>
      <c r="ARK9" s="6"/>
      <c r="ARL9" s="6"/>
      <c r="ARM9" s="6"/>
      <c r="ARN9" s="6"/>
      <c r="ARO9" s="6"/>
      <c r="ARP9" s="6"/>
      <c r="ARQ9" s="6"/>
      <c r="ARR9" s="6"/>
      <c r="ARS9" s="6"/>
      <c r="ART9" s="6"/>
      <c r="ARU9" s="6"/>
      <c r="ARV9" s="6"/>
      <c r="ARW9" s="6"/>
      <c r="ARX9" s="6"/>
      <c r="ARY9" s="6"/>
      <c r="ARZ9" s="6"/>
      <c r="ASA9" s="6"/>
      <c r="ASB9" s="6"/>
      <c r="ASC9" s="6"/>
      <c r="ASD9" s="6"/>
      <c r="ASE9" s="6"/>
      <c r="ASF9" s="6"/>
      <c r="ASG9" s="6"/>
      <c r="ASH9" s="6"/>
      <c r="ASI9" s="6"/>
      <c r="ASJ9" s="6"/>
      <c r="ASK9" s="6"/>
      <c r="ASL9" s="6"/>
      <c r="ASM9" s="6"/>
      <c r="ASN9" s="6"/>
      <c r="ASO9" s="6"/>
      <c r="ASP9" s="6"/>
      <c r="ASQ9" s="6"/>
      <c r="ASR9" s="6"/>
      <c r="ASS9" s="6"/>
      <c r="AST9" s="6"/>
      <c r="ASU9" s="6"/>
      <c r="ASV9" s="6"/>
      <c r="ASW9" s="6"/>
      <c r="ASX9" s="6"/>
      <c r="ASY9" s="6"/>
      <c r="ASZ9" s="6"/>
      <c r="ATA9" s="6"/>
      <c r="ATB9" s="6"/>
      <c r="ATC9" s="6"/>
      <c r="ATD9" s="6"/>
      <c r="ATE9" s="6"/>
      <c r="ATF9" s="6"/>
      <c r="ATG9" s="6"/>
      <c r="ATH9" s="6"/>
      <c r="ATI9" s="6"/>
      <c r="ATJ9" s="6"/>
      <c r="ATK9" s="6"/>
      <c r="ATL9" s="6"/>
      <c r="ATM9" s="6"/>
      <c r="ATN9" s="6"/>
      <c r="ATO9" s="6"/>
      <c r="ATP9" s="6"/>
      <c r="ATQ9" s="6"/>
      <c r="ATR9" s="6"/>
      <c r="ATS9" s="6"/>
      <c r="ATT9" s="6"/>
      <c r="ATU9" s="6"/>
      <c r="ATV9" s="6"/>
      <c r="ATW9" s="6"/>
      <c r="ATX9" s="6"/>
      <c r="ATY9" s="6"/>
      <c r="ATZ9" s="6"/>
      <c r="AUA9" s="6"/>
      <c r="AUB9" s="6"/>
      <c r="AUC9" s="6"/>
      <c r="AUD9" s="6"/>
      <c r="AUE9" s="6"/>
      <c r="AUF9" s="6"/>
      <c r="AUG9" s="6"/>
      <c r="AUH9" s="6"/>
      <c r="AUI9" s="6"/>
      <c r="AUJ9" s="6"/>
      <c r="AUK9" s="6"/>
      <c r="AUL9" s="6"/>
      <c r="AUM9" s="6"/>
      <c r="AUN9" s="6"/>
      <c r="AUO9" s="6"/>
      <c r="AUP9" s="6"/>
      <c r="AUQ9" s="6"/>
      <c r="AUR9" s="6"/>
      <c r="AUS9" s="6"/>
      <c r="AUT9" s="6"/>
      <c r="AUU9" s="6"/>
      <c r="AUV9" s="6"/>
      <c r="AUW9" s="6"/>
      <c r="AUX9" s="6"/>
      <c r="AUY9" s="6"/>
      <c r="AUZ9" s="6"/>
      <c r="AVA9" s="6"/>
      <c r="AVB9" s="6"/>
      <c r="AVC9" s="6"/>
      <c r="AVD9" s="6"/>
      <c r="AVE9" s="6"/>
      <c r="AVF9" s="6"/>
      <c r="AVG9" s="6"/>
      <c r="AVH9" s="6"/>
      <c r="AVI9" s="6"/>
      <c r="AVJ9" s="6"/>
      <c r="AVK9" s="6"/>
      <c r="AVL9" s="6"/>
      <c r="AVM9" s="6"/>
      <c r="AVN9" s="6"/>
      <c r="AVO9" s="6"/>
      <c r="AVP9" s="6"/>
      <c r="AVQ9" s="6"/>
      <c r="AVR9" s="6"/>
      <c r="AVS9" s="6"/>
      <c r="AVT9" s="6"/>
      <c r="AVU9" s="6"/>
      <c r="AVV9" s="6"/>
      <c r="AVW9" s="6"/>
      <c r="AVX9" s="6"/>
      <c r="AVY9" s="6"/>
      <c r="AVZ9" s="6"/>
      <c r="AWA9" s="6"/>
      <c r="AWB9" s="6"/>
      <c r="AWC9" s="6"/>
      <c r="AWD9" s="6"/>
      <c r="AWE9" s="6"/>
      <c r="AWF9" s="6"/>
      <c r="AWG9" s="6"/>
      <c r="AWH9" s="6"/>
      <c r="AWI9" s="6"/>
      <c r="AWJ9" s="6"/>
      <c r="AWK9" s="6"/>
      <c r="AWL9" s="6"/>
      <c r="AWM9" s="6"/>
      <c r="AWN9" s="6"/>
      <c r="AWO9" s="6"/>
      <c r="AWP9" s="6"/>
      <c r="AWQ9" s="6"/>
      <c r="AWR9" s="6"/>
      <c r="AWS9" s="6"/>
      <c r="AWT9" s="6"/>
      <c r="AWU9" s="6"/>
      <c r="AWV9" s="6"/>
      <c r="AWW9" s="6"/>
      <c r="AWX9" s="6"/>
      <c r="AWY9" s="6"/>
      <c r="AWZ9" s="6"/>
      <c r="AXA9" s="6"/>
      <c r="AXB9" s="6"/>
      <c r="AXC9" s="6"/>
      <c r="AXD9" s="6"/>
      <c r="AXE9" s="6"/>
      <c r="AXF9" s="6"/>
      <c r="AXG9" s="6"/>
      <c r="AXH9" s="6"/>
      <c r="AXI9" s="6"/>
      <c r="AXJ9" s="6"/>
      <c r="AXK9" s="6"/>
      <c r="AXL9" s="6"/>
      <c r="AXM9" s="6"/>
      <c r="AXN9" s="6"/>
      <c r="AXO9" s="6"/>
      <c r="AXP9" s="6"/>
      <c r="AXQ9" s="6"/>
      <c r="AXR9" s="6"/>
      <c r="AXS9" s="6"/>
      <c r="AXT9" s="6"/>
      <c r="AXU9" s="6"/>
      <c r="AXV9" s="6"/>
      <c r="AXW9" s="6"/>
      <c r="AXX9" s="6"/>
      <c r="AXY9" s="6"/>
      <c r="AXZ9" s="6"/>
      <c r="AYA9" s="6"/>
      <c r="AYB9" s="6"/>
      <c r="AYC9" s="6"/>
      <c r="AYD9" s="6"/>
      <c r="AYE9" s="6"/>
      <c r="AYF9" s="6"/>
      <c r="AYG9" s="6"/>
      <c r="AYH9" s="6"/>
      <c r="AYI9" s="6"/>
      <c r="AYJ9" s="6"/>
      <c r="AYK9" s="6"/>
      <c r="AYL9" s="6"/>
      <c r="AYM9" s="6"/>
      <c r="AYN9" s="6"/>
      <c r="AYO9" s="6"/>
      <c r="AYP9" s="6"/>
      <c r="AYQ9" s="6"/>
      <c r="AYR9" s="6"/>
      <c r="AYS9" s="6"/>
      <c r="AYT9" s="6"/>
      <c r="AYU9" s="6"/>
      <c r="AYV9" s="6"/>
      <c r="AYW9" s="6"/>
      <c r="AYX9" s="6"/>
      <c r="AYY9" s="6"/>
      <c r="AYZ9" s="6"/>
      <c r="AZA9" s="6"/>
      <c r="AZB9" s="6"/>
      <c r="AZC9" s="6"/>
      <c r="AZD9" s="6"/>
      <c r="AZE9" s="6"/>
      <c r="AZF9" s="6"/>
      <c r="AZG9" s="6"/>
      <c r="AZH9" s="6"/>
      <c r="AZI9" s="6"/>
      <c r="AZJ9" s="6"/>
      <c r="AZK9" s="6"/>
      <c r="AZL9" s="6"/>
      <c r="AZM9" s="6"/>
      <c r="AZN9" s="6"/>
      <c r="AZO9" s="6"/>
      <c r="AZP9" s="6"/>
      <c r="AZQ9" s="6"/>
      <c r="AZR9" s="6"/>
      <c r="AZS9" s="6"/>
      <c r="AZT9" s="6"/>
      <c r="AZU9" s="6"/>
      <c r="AZV9" s="6"/>
      <c r="AZW9" s="6"/>
      <c r="AZX9" s="6"/>
      <c r="AZY9" s="6"/>
      <c r="AZZ9" s="6"/>
      <c r="BAA9" s="6"/>
      <c r="BAB9" s="6"/>
      <c r="BAC9" s="6"/>
      <c r="BAD9" s="6"/>
      <c r="BAE9" s="6"/>
      <c r="BAF9" s="6"/>
      <c r="BAG9" s="6"/>
      <c r="BAH9" s="6"/>
      <c r="BAI9" s="6"/>
      <c r="BAJ9" s="6"/>
      <c r="BAK9" s="6"/>
      <c r="BAL9" s="6"/>
      <c r="BAM9" s="6"/>
      <c r="BAN9" s="6"/>
      <c r="BAO9" s="6"/>
      <c r="BAP9" s="6"/>
      <c r="BAQ9" s="6"/>
      <c r="BAR9" s="6"/>
      <c r="BAS9" s="6"/>
      <c r="BAT9" s="6"/>
      <c r="BAU9" s="6"/>
      <c r="BAV9" s="6"/>
      <c r="BAW9" s="6"/>
      <c r="BAX9" s="6"/>
      <c r="BAY9" s="6"/>
      <c r="BAZ9" s="6"/>
      <c r="BBA9" s="6"/>
      <c r="BBB9" s="6"/>
      <c r="BBC9" s="6"/>
      <c r="BBD9" s="6"/>
      <c r="BBE9" s="6"/>
      <c r="BBF9" s="6"/>
      <c r="BBG9" s="6"/>
      <c r="BBH9" s="6"/>
      <c r="BBI9" s="6"/>
      <c r="BBJ9" s="6"/>
      <c r="BBK9" s="6"/>
      <c r="BBL9" s="6"/>
      <c r="BBM9" s="6"/>
      <c r="BBN9" s="6"/>
      <c r="BBO9" s="6"/>
      <c r="BBP9" s="6"/>
      <c r="BBQ9" s="6"/>
      <c r="BBR9" s="6"/>
      <c r="BBS9" s="6"/>
      <c r="BBT9" s="6"/>
      <c r="BBU9" s="6"/>
      <c r="BBV9" s="6"/>
      <c r="BBW9" s="6"/>
      <c r="BBX9" s="6"/>
      <c r="BBY9" s="6"/>
      <c r="BBZ9" s="6"/>
      <c r="BCA9" s="6"/>
      <c r="BCB9" s="6"/>
      <c r="BCC9" s="6"/>
      <c r="BCD9" s="6"/>
      <c r="BCE9" s="6"/>
      <c r="BCF9" s="6"/>
      <c r="BCG9" s="6"/>
      <c r="BCH9" s="6"/>
      <c r="BCI9" s="6"/>
      <c r="BCJ9" s="6"/>
      <c r="BCK9" s="6"/>
      <c r="BCL9" s="6"/>
      <c r="BCM9" s="6"/>
      <c r="BCN9" s="6"/>
      <c r="BCO9" s="6"/>
      <c r="BCP9" s="6"/>
      <c r="BCQ9" s="6"/>
      <c r="BCR9" s="6"/>
      <c r="BCS9" s="6"/>
      <c r="BCT9" s="6"/>
      <c r="BCU9" s="6"/>
      <c r="BCV9" s="6"/>
      <c r="BCW9" s="6"/>
      <c r="BCX9" s="6"/>
      <c r="BCY9" s="6"/>
      <c r="BCZ9" s="6"/>
      <c r="BDA9" s="6"/>
      <c r="BDB9" s="6"/>
      <c r="BDC9" s="6"/>
      <c r="BDD9" s="6"/>
      <c r="BDE9" s="6"/>
      <c r="BDF9" s="6"/>
      <c r="BDG9" s="6"/>
      <c r="BDH9" s="6"/>
      <c r="BDI9" s="6"/>
      <c r="BDJ9" s="6"/>
      <c r="BDK9" s="6"/>
      <c r="BDL9" s="6"/>
      <c r="BDM9" s="6"/>
      <c r="BDN9" s="6"/>
      <c r="BDO9" s="6"/>
      <c r="BDP9" s="6"/>
      <c r="BDQ9" s="6"/>
      <c r="BDR9" s="6"/>
      <c r="BDS9" s="6"/>
      <c r="BDT9" s="6"/>
      <c r="BDU9" s="6"/>
      <c r="BDV9" s="6"/>
      <c r="BDW9" s="6"/>
      <c r="BDX9" s="6"/>
      <c r="BDY9" s="6"/>
      <c r="BDZ9" s="6"/>
      <c r="BEA9" s="6"/>
      <c r="BEB9" s="6"/>
      <c r="BEC9" s="6"/>
      <c r="BED9" s="6"/>
      <c r="BEE9" s="6"/>
      <c r="BEF9" s="6"/>
      <c r="BEG9" s="6"/>
      <c r="BEH9" s="6"/>
      <c r="BEI9" s="6"/>
      <c r="BEJ9" s="6"/>
      <c r="BEK9" s="6"/>
      <c r="BEL9" s="6"/>
      <c r="BEM9" s="6"/>
      <c r="BEN9" s="6"/>
      <c r="BEO9" s="6"/>
      <c r="BEP9" s="6"/>
      <c r="BEQ9" s="6"/>
      <c r="BER9" s="6"/>
      <c r="BES9" s="6"/>
      <c r="BET9" s="6"/>
      <c r="BEU9" s="6"/>
      <c r="BEV9" s="6"/>
      <c r="BEW9" s="6"/>
      <c r="BEX9" s="6"/>
      <c r="BEY9" s="6"/>
      <c r="BEZ9" s="6"/>
      <c r="BFA9" s="6"/>
      <c r="BFB9" s="6"/>
      <c r="BFC9" s="6"/>
      <c r="BFD9" s="6"/>
      <c r="BFE9" s="6"/>
      <c r="BFF9" s="6"/>
      <c r="BFG9" s="6"/>
      <c r="BFH9" s="6"/>
      <c r="BFI9" s="6"/>
      <c r="BFJ9" s="6"/>
      <c r="BFK9" s="6"/>
      <c r="BFL9" s="6"/>
      <c r="BFM9" s="6"/>
      <c r="BFN9" s="6"/>
      <c r="BFO9" s="6"/>
      <c r="BFP9" s="6"/>
      <c r="BFQ9" s="6"/>
      <c r="BFR9" s="6"/>
      <c r="BFS9" s="6"/>
      <c r="BFT9" s="6"/>
      <c r="BFU9" s="6"/>
      <c r="BFV9" s="6"/>
      <c r="BFW9" s="6"/>
      <c r="BFX9" s="6"/>
      <c r="BFY9" s="6"/>
      <c r="BFZ9" s="6"/>
      <c r="BGA9" s="6"/>
      <c r="BGB9" s="6"/>
      <c r="BGC9" s="6"/>
      <c r="BGD9" s="6"/>
      <c r="BGE9" s="6"/>
      <c r="BGF9" s="6"/>
      <c r="BGG9" s="6"/>
      <c r="BGH9" s="6"/>
      <c r="BGI9" s="6"/>
      <c r="BGJ9" s="6"/>
      <c r="BGK9" s="6"/>
      <c r="BGL9" s="6"/>
      <c r="BGM9" s="6"/>
      <c r="BGN9" s="6"/>
      <c r="BGO9" s="6"/>
      <c r="BGP9" s="6"/>
      <c r="BGQ9" s="6"/>
      <c r="BGR9" s="6"/>
      <c r="BGS9" s="6"/>
      <c r="BGT9" s="6"/>
      <c r="BGU9" s="6"/>
      <c r="BGV9" s="6"/>
      <c r="BGW9" s="6"/>
      <c r="BGX9" s="6"/>
      <c r="BGY9" s="6"/>
      <c r="BGZ9" s="6"/>
      <c r="BHA9" s="6"/>
      <c r="BHB9" s="6"/>
      <c r="BHC9" s="6"/>
      <c r="BHD9" s="6"/>
      <c r="BHE9" s="6"/>
      <c r="BHF9" s="6"/>
      <c r="BHG9" s="6"/>
      <c r="BHH9" s="6"/>
      <c r="BHI9" s="6"/>
      <c r="BHJ9" s="6"/>
      <c r="BHK9" s="6"/>
      <c r="BHL9" s="6"/>
      <c r="BHM9" s="6"/>
      <c r="BHN9" s="6"/>
      <c r="BHO9" s="6"/>
      <c r="BHP9" s="6"/>
      <c r="BHQ9" s="6"/>
      <c r="BHR9" s="6"/>
      <c r="BHS9" s="6"/>
      <c r="BHT9" s="6"/>
      <c r="BHU9" s="6"/>
      <c r="BHV9" s="6"/>
      <c r="BHW9" s="6"/>
      <c r="BHX9" s="6"/>
      <c r="BHY9" s="6"/>
      <c r="BHZ9" s="6"/>
      <c r="BIA9" s="6"/>
      <c r="BIB9" s="6"/>
      <c r="BIC9" s="6"/>
      <c r="BID9" s="6"/>
      <c r="BIE9" s="6"/>
      <c r="BIF9" s="6"/>
      <c r="BIG9" s="6"/>
      <c r="BIH9" s="6"/>
      <c r="BII9" s="6"/>
      <c r="BIJ9" s="6"/>
      <c r="BIK9" s="6"/>
      <c r="BIL9" s="6"/>
      <c r="BIM9" s="6"/>
      <c r="BIN9" s="6"/>
      <c r="BIO9" s="6"/>
      <c r="BIP9" s="6"/>
      <c r="BIQ9" s="6"/>
      <c r="BIR9" s="6"/>
      <c r="BIS9" s="6"/>
      <c r="BIT9" s="6"/>
      <c r="BIU9" s="6"/>
      <c r="BIV9" s="6"/>
      <c r="BIW9" s="6"/>
      <c r="BIX9" s="6"/>
      <c r="BIY9" s="6"/>
      <c r="BIZ9" s="6"/>
      <c r="BJA9" s="6"/>
      <c r="BJB9" s="6"/>
      <c r="BJC9" s="6"/>
      <c r="BJD9" s="6"/>
      <c r="BJE9" s="6"/>
      <c r="BJF9" s="6"/>
      <c r="BJG9" s="6"/>
      <c r="BJH9" s="6"/>
      <c r="BJI9" s="6"/>
      <c r="BJJ9" s="6"/>
      <c r="BJK9" s="6"/>
      <c r="BJL9" s="6"/>
      <c r="BJM9" s="6"/>
      <c r="BJN9" s="6"/>
      <c r="BJO9" s="6"/>
      <c r="BJP9" s="6"/>
      <c r="BJQ9" s="6"/>
      <c r="BJR9" s="6"/>
      <c r="BJS9" s="6"/>
      <c r="BJT9" s="6"/>
      <c r="BJU9" s="6"/>
      <c r="BJV9" s="6"/>
      <c r="BJW9" s="6"/>
      <c r="BJX9" s="6"/>
      <c r="BJY9" s="6"/>
      <c r="BJZ9" s="6"/>
      <c r="BKA9" s="6"/>
      <c r="BKB9" s="6"/>
      <c r="BKC9" s="6"/>
      <c r="BKD9" s="6"/>
      <c r="BKE9" s="6"/>
      <c r="BKF9" s="6"/>
      <c r="BKG9" s="6"/>
      <c r="BKH9" s="6"/>
      <c r="BKI9" s="6"/>
      <c r="BKJ9" s="6"/>
      <c r="BKK9" s="6"/>
      <c r="BKL9" s="6"/>
      <c r="BKM9" s="6"/>
      <c r="BKN9" s="6"/>
      <c r="BKO9" s="6"/>
      <c r="BKP9" s="6"/>
      <c r="BKQ9" s="6"/>
      <c r="BKR9" s="6"/>
      <c r="BKS9" s="6"/>
      <c r="BKT9" s="6"/>
      <c r="BKU9" s="6"/>
      <c r="BKV9" s="6"/>
      <c r="BKW9" s="6"/>
      <c r="BKX9" s="6"/>
      <c r="BKY9" s="6"/>
      <c r="BKZ9" s="6"/>
      <c r="BLA9" s="6"/>
      <c r="BLB9" s="6"/>
      <c r="BLC9" s="6"/>
      <c r="BLD9" s="6"/>
      <c r="BLE9" s="6"/>
      <c r="BLF9" s="6"/>
      <c r="BLG9" s="6"/>
      <c r="BLH9" s="6"/>
      <c r="BLI9" s="6"/>
      <c r="BLJ9" s="6"/>
      <c r="BLK9" s="6"/>
      <c r="BLL9" s="6"/>
      <c r="BLM9" s="6"/>
      <c r="BLN9" s="6"/>
      <c r="BLO9" s="6"/>
      <c r="BLP9" s="6"/>
      <c r="BLQ9" s="6"/>
      <c r="BLR9" s="6"/>
      <c r="BLS9" s="6"/>
      <c r="BLT9" s="6"/>
      <c r="BLU9" s="6"/>
      <c r="BLV9" s="6"/>
      <c r="BLW9" s="6"/>
      <c r="BLX9" s="6"/>
      <c r="BLY9" s="6"/>
      <c r="BLZ9" s="6"/>
      <c r="BMA9" s="6"/>
      <c r="BMB9" s="6"/>
      <c r="BMC9" s="6"/>
      <c r="BMD9" s="6"/>
      <c r="BME9" s="6"/>
      <c r="BMF9" s="6"/>
      <c r="BMG9" s="6"/>
      <c r="BMH9" s="6"/>
      <c r="BMI9" s="6"/>
      <c r="BMJ9" s="6"/>
      <c r="BMK9" s="6"/>
      <c r="BML9" s="6"/>
      <c r="BMM9" s="6"/>
      <c r="BMN9" s="6"/>
      <c r="BMO9" s="6"/>
      <c r="BMP9" s="6"/>
      <c r="BMQ9" s="6"/>
      <c r="BMR9" s="6"/>
      <c r="BMS9" s="6"/>
      <c r="BMT9" s="6"/>
      <c r="BMU9" s="6"/>
      <c r="BMV9" s="6"/>
      <c r="BMW9" s="6"/>
      <c r="BMX9" s="6"/>
      <c r="BMY9" s="6"/>
      <c r="BMZ9" s="6"/>
      <c r="BNA9" s="6"/>
      <c r="BNB9" s="6"/>
      <c r="BNC9" s="6"/>
      <c r="BND9" s="6"/>
      <c r="BNE9" s="6"/>
      <c r="BNF9" s="6"/>
      <c r="BNG9" s="6"/>
      <c r="BNH9" s="6"/>
      <c r="BNI9" s="6"/>
      <c r="BNJ9" s="6"/>
      <c r="BNK9" s="6"/>
      <c r="BNL9" s="6"/>
      <c r="BNM9" s="6"/>
      <c r="BNN9" s="6"/>
      <c r="BNO9" s="6"/>
      <c r="BNP9" s="6"/>
      <c r="BNQ9" s="6"/>
      <c r="BNR9" s="6"/>
      <c r="BNS9" s="6"/>
      <c r="BNT9" s="6"/>
      <c r="BNU9" s="6"/>
      <c r="BNV9" s="6"/>
      <c r="BNW9" s="6"/>
      <c r="BNX9" s="6"/>
      <c r="BNY9" s="6"/>
      <c r="BNZ9" s="6"/>
      <c r="BOA9" s="6"/>
      <c r="BOB9" s="6"/>
      <c r="BOC9" s="6"/>
      <c r="BOD9" s="6"/>
      <c r="BOE9" s="6"/>
      <c r="BOF9" s="6"/>
      <c r="BOG9" s="6"/>
      <c r="BOH9" s="6"/>
      <c r="BOI9" s="6"/>
      <c r="BOJ9" s="6"/>
      <c r="BOK9" s="6"/>
      <c r="BOL9" s="6"/>
      <c r="BOM9" s="6"/>
      <c r="BON9" s="6"/>
      <c r="BOO9" s="6"/>
      <c r="BOP9" s="6"/>
      <c r="BOQ9" s="6"/>
      <c r="BOR9" s="6"/>
      <c r="BOS9" s="6"/>
      <c r="BOT9" s="6"/>
      <c r="BOU9" s="6"/>
      <c r="BOV9" s="6"/>
      <c r="BOW9" s="6"/>
      <c r="BOX9" s="6"/>
      <c r="BOY9" s="6"/>
      <c r="BOZ9" s="6"/>
      <c r="BPA9" s="6"/>
      <c r="BPB9" s="6"/>
      <c r="BPC9" s="6"/>
      <c r="BPD9" s="6"/>
      <c r="BPE9" s="6"/>
      <c r="BPF9" s="6"/>
      <c r="BPG9" s="6"/>
      <c r="BPH9" s="6"/>
      <c r="BPI9" s="6"/>
      <c r="BPJ9" s="6"/>
      <c r="BPK9" s="6"/>
      <c r="BPL9" s="6"/>
      <c r="BPM9" s="6"/>
      <c r="BPN9" s="6"/>
      <c r="BPO9" s="6"/>
      <c r="BPP9" s="6"/>
      <c r="BPQ9" s="6"/>
      <c r="BPR9" s="6"/>
      <c r="BPS9" s="6"/>
      <c r="BPT9" s="6"/>
      <c r="BPU9" s="6"/>
      <c r="BPV9" s="6"/>
      <c r="BPW9" s="6"/>
      <c r="BPX9" s="6"/>
      <c r="BPY9" s="6"/>
      <c r="BPZ9" s="6"/>
      <c r="BQA9" s="6"/>
      <c r="BQB9" s="6"/>
      <c r="BQC9" s="6"/>
      <c r="BQD9" s="6"/>
      <c r="BQE9" s="6"/>
      <c r="BQF9" s="6"/>
      <c r="BQG9" s="6"/>
      <c r="BQH9" s="6"/>
      <c r="BQI9" s="6"/>
      <c r="BQJ9" s="6"/>
      <c r="BQK9" s="6"/>
      <c r="BQL9" s="6"/>
      <c r="BQM9" s="6"/>
      <c r="BQN9" s="6"/>
      <c r="BQO9" s="6"/>
      <c r="BQP9" s="6"/>
      <c r="BQQ9" s="6"/>
      <c r="BQR9" s="6"/>
      <c r="BQS9" s="6"/>
      <c r="BQT9" s="6"/>
      <c r="BQU9" s="6"/>
      <c r="BQV9" s="6"/>
      <c r="BQW9" s="6"/>
      <c r="BQX9" s="6"/>
      <c r="BQY9" s="6"/>
      <c r="BQZ9" s="6"/>
      <c r="BRA9" s="6"/>
      <c r="BRB9" s="6"/>
      <c r="BRC9" s="6"/>
      <c r="BRD9" s="6"/>
      <c r="BRE9" s="6"/>
      <c r="BRF9" s="6"/>
      <c r="BRG9" s="6"/>
      <c r="BRH9" s="6"/>
      <c r="BRI9" s="6"/>
      <c r="BRJ9" s="6"/>
      <c r="BRK9" s="6"/>
      <c r="BRL9" s="6"/>
      <c r="BRM9" s="6"/>
      <c r="BRN9" s="6"/>
      <c r="BRO9" s="6"/>
      <c r="BRP9" s="6"/>
      <c r="BRQ9" s="6"/>
      <c r="BRR9" s="6"/>
      <c r="BRS9" s="6"/>
      <c r="BRT9" s="6"/>
      <c r="BRU9" s="6"/>
      <c r="BRV9" s="6"/>
      <c r="BRW9" s="6"/>
      <c r="BRX9" s="6"/>
      <c r="BRY9" s="6"/>
      <c r="BRZ9" s="6"/>
      <c r="BSA9" s="6"/>
      <c r="BSB9" s="6"/>
      <c r="BSC9" s="6"/>
      <c r="BSD9" s="6"/>
      <c r="BSE9" s="6"/>
      <c r="BSF9" s="6"/>
      <c r="BSG9" s="6"/>
      <c r="BSH9" s="6"/>
      <c r="BSI9" s="6"/>
      <c r="BSJ9" s="6"/>
      <c r="BSK9" s="6"/>
      <c r="BSL9" s="6"/>
      <c r="BSM9" s="6"/>
      <c r="BSN9" s="6"/>
      <c r="BSO9" s="6"/>
      <c r="BSP9" s="6"/>
      <c r="BSQ9" s="6"/>
      <c r="BSR9" s="6"/>
      <c r="BSS9" s="6"/>
      <c r="BST9" s="6"/>
      <c r="BSU9" s="6"/>
      <c r="BSV9" s="6"/>
      <c r="BSW9" s="6"/>
      <c r="BSX9" s="6"/>
      <c r="BSY9" s="6"/>
      <c r="BSZ9" s="6"/>
      <c r="BTA9" s="6"/>
      <c r="BTB9" s="6"/>
      <c r="BTC9" s="6"/>
      <c r="BTD9" s="6"/>
      <c r="BTE9" s="6"/>
      <c r="BTF9" s="6"/>
      <c r="BTG9" s="6"/>
      <c r="BTH9" s="6"/>
      <c r="BTI9" s="6"/>
      <c r="BTJ9" s="6"/>
      <c r="BTK9" s="6"/>
      <c r="BTL9" s="6"/>
      <c r="BTM9" s="6"/>
      <c r="BTN9" s="6"/>
      <c r="BTO9" s="6"/>
      <c r="BTP9" s="6"/>
      <c r="BTQ9" s="6"/>
      <c r="BTR9" s="6"/>
      <c r="BTS9" s="6"/>
      <c r="BTT9" s="6"/>
      <c r="BTU9" s="6"/>
      <c r="BTV9" s="6"/>
      <c r="BTW9" s="6"/>
      <c r="BTX9" s="6"/>
      <c r="BTY9" s="6"/>
      <c r="BTZ9" s="6"/>
      <c r="BUA9" s="6"/>
      <c r="BUB9" s="6"/>
      <c r="BUC9" s="6"/>
      <c r="BUD9" s="6"/>
      <c r="BUE9" s="6"/>
      <c r="BUF9" s="6"/>
      <c r="BUG9" s="6"/>
      <c r="BUH9" s="6"/>
      <c r="BUI9" s="6"/>
      <c r="BUJ9" s="6"/>
      <c r="BUK9" s="6"/>
      <c r="BUL9" s="6"/>
      <c r="BUM9" s="6"/>
      <c r="BUN9" s="6"/>
      <c r="BUO9" s="6"/>
      <c r="BUP9" s="6"/>
      <c r="BUQ9" s="6"/>
      <c r="BUR9" s="6"/>
      <c r="BUS9" s="6"/>
      <c r="BUT9" s="6"/>
      <c r="BUU9" s="6"/>
      <c r="BUV9" s="6"/>
      <c r="BUW9" s="6"/>
      <c r="BUX9" s="6"/>
      <c r="BUY9" s="6"/>
      <c r="BUZ9" s="6"/>
      <c r="BVA9" s="6"/>
      <c r="BVB9" s="6"/>
      <c r="BVC9" s="6"/>
      <c r="BVD9" s="6"/>
      <c r="BVE9" s="6"/>
      <c r="BVF9" s="6"/>
      <c r="BVG9" s="6"/>
      <c r="BVH9" s="6"/>
      <c r="BVI9" s="6"/>
      <c r="BVJ9" s="6"/>
      <c r="BVK9" s="6"/>
      <c r="BVL9" s="6"/>
      <c r="BVM9" s="6"/>
      <c r="BVN9" s="6"/>
      <c r="BVO9" s="6"/>
      <c r="BVP9" s="6"/>
      <c r="BVQ9" s="6"/>
      <c r="BVR9" s="6"/>
      <c r="BVS9" s="6"/>
      <c r="BVT9" s="6"/>
      <c r="BVU9" s="6"/>
      <c r="BVV9" s="6"/>
      <c r="BVW9" s="6"/>
      <c r="BVX9" s="6"/>
      <c r="BVY9" s="6"/>
      <c r="BVZ9" s="6"/>
      <c r="BWA9" s="6"/>
      <c r="BWB9" s="6"/>
      <c r="BWC9" s="6"/>
      <c r="BWD9" s="6"/>
      <c r="BWE9" s="6"/>
      <c r="BWF9" s="6"/>
      <c r="BWG9" s="6"/>
      <c r="BWH9" s="6"/>
      <c r="BWI9" s="6"/>
      <c r="BWJ9" s="6"/>
      <c r="BWK9" s="6"/>
      <c r="BWL9" s="6"/>
      <c r="BWM9" s="6"/>
      <c r="BWN9" s="6"/>
      <c r="BWO9" s="6"/>
      <c r="BWP9" s="6"/>
      <c r="BWQ9" s="6"/>
      <c r="BWR9" s="6"/>
      <c r="BWS9" s="6"/>
      <c r="BWT9" s="6"/>
      <c r="BWU9" s="6"/>
      <c r="BWV9" s="6"/>
      <c r="BWW9" s="6"/>
      <c r="BWX9" s="6"/>
      <c r="BWY9" s="6"/>
      <c r="BWZ9" s="6"/>
      <c r="BXA9" s="6"/>
      <c r="BXB9" s="6"/>
      <c r="BXC9" s="6"/>
      <c r="BXD9" s="6"/>
      <c r="BXE9" s="6"/>
      <c r="BXF9" s="6"/>
      <c r="BXG9" s="6"/>
      <c r="BXH9" s="6"/>
      <c r="BXI9" s="6"/>
      <c r="BXJ9" s="6"/>
      <c r="BXK9" s="6"/>
      <c r="BXL9" s="6"/>
      <c r="BXM9" s="6"/>
      <c r="BXN9" s="6"/>
      <c r="BXO9" s="6"/>
      <c r="BXP9" s="6"/>
      <c r="BXQ9" s="6"/>
      <c r="BXR9" s="6"/>
      <c r="BXS9" s="6"/>
      <c r="BXT9" s="6"/>
      <c r="BXU9" s="6"/>
      <c r="BXV9" s="6"/>
      <c r="BXW9" s="6"/>
      <c r="BXX9" s="6"/>
      <c r="BXY9" s="6"/>
      <c r="BXZ9" s="6"/>
      <c r="BYA9" s="6"/>
      <c r="BYB9" s="6"/>
      <c r="BYC9" s="6"/>
      <c r="BYD9" s="6"/>
      <c r="BYE9" s="6"/>
      <c r="BYF9" s="6"/>
      <c r="BYG9" s="6"/>
      <c r="BYH9" s="6"/>
      <c r="BYI9" s="6"/>
      <c r="BYJ9" s="6"/>
      <c r="BYK9" s="6"/>
      <c r="BYL9" s="6"/>
      <c r="BYM9" s="6"/>
      <c r="BYN9" s="6"/>
      <c r="BYO9" s="6"/>
      <c r="BYP9" s="6"/>
      <c r="BYQ9" s="6"/>
      <c r="BYR9" s="6"/>
      <c r="BYS9" s="6"/>
      <c r="BYT9" s="6"/>
      <c r="BYU9" s="6"/>
      <c r="BYV9" s="6"/>
      <c r="BYW9" s="6"/>
      <c r="BYX9" s="6"/>
      <c r="BYY9" s="6"/>
      <c r="BYZ9" s="6"/>
      <c r="BZA9" s="6"/>
      <c r="BZB9" s="6"/>
      <c r="BZC9" s="6"/>
      <c r="BZD9" s="6"/>
      <c r="BZE9" s="6"/>
      <c r="BZF9" s="6"/>
      <c r="BZG9" s="6"/>
      <c r="BZH9" s="6"/>
      <c r="BZI9" s="6"/>
      <c r="BZJ9" s="6"/>
      <c r="BZK9" s="6"/>
      <c r="BZL9" s="6"/>
      <c r="BZM9" s="6"/>
      <c r="BZN9" s="6"/>
      <c r="BZO9" s="6"/>
      <c r="BZP9" s="6"/>
      <c r="BZQ9" s="6"/>
      <c r="BZR9" s="6"/>
      <c r="BZS9" s="6"/>
      <c r="BZT9" s="6"/>
      <c r="BZU9" s="6"/>
      <c r="BZV9" s="6"/>
      <c r="BZW9" s="6"/>
      <c r="BZX9" s="6"/>
      <c r="BZY9" s="6"/>
      <c r="BZZ9" s="6"/>
      <c r="CAA9" s="6"/>
      <c r="CAB9" s="6"/>
      <c r="CAC9" s="6"/>
      <c r="CAD9" s="6"/>
      <c r="CAE9" s="6"/>
      <c r="CAF9" s="6"/>
      <c r="CAG9" s="6"/>
      <c r="CAH9" s="6"/>
      <c r="CAI9" s="6"/>
      <c r="CAJ9" s="6"/>
      <c r="CAK9" s="6"/>
      <c r="CAL9" s="6"/>
      <c r="CAM9" s="6"/>
      <c r="CAN9" s="6"/>
      <c r="CAO9" s="6"/>
      <c r="CAP9" s="6"/>
      <c r="CAQ9" s="6"/>
      <c r="CAR9" s="6"/>
      <c r="CAS9" s="6"/>
      <c r="CAT9" s="6"/>
      <c r="CAU9" s="6"/>
      <c r="CAV9" s="6"/>
      <c r="CAW9" s="6"/>
      <c r="CAX9" s="6"/>
      <c r="CAY9" s="6"/>
      <c r="CAZ9" s="6"/>
      <c r="CBA9" s="6"/>
      <c r="CBB9" s="6"/>
      <c r="CBC9" s="6"/>
      <c r="CBD9" s="6"/>
      <c r="CBE9" s="6"/>
      <c r="CBF9" s="6"/>
      <c r="CBG9" s="6"/>
      <c r="CBH9" s="6"/>
      <c r="CBI9" s="6"/>
      <c r="CBJ9" s="6"/>
      <c r="CBK9" s="6"/>
      <c r="CBL9" s="6"/>
      <c r="CBM9" s="6"/>
      <c r="CBN9" s="6"/>
      <c r="CBO9" s="6"/>
      <c r="CBP9" s="6"/>
      <c r="CBQ9" s="6"/>
      <c r="CBR9" s="6"/>
      <c r="CBS9" s="6"/>
      <c r="CBT9" s="6"/>
      <c r="CBU9" s="6"/>
      <c r="CBV9" s="6"/>
      <c r="CBW9" s="6"/>
      <c r="CBX9" s="6"/>
      <c r="CBY9" s="6"/>
      <c r="CBZ9" s="6"/>
      <c r="CCA9" s="6"/>
      <c r="CCB9" s="6"/>
      <c r="CCC9" s="6"/>
      <c r="CCD9" s="6"/>
      <c r="CCE9" s="6"/>
      <c r="CCF9" s="6"/>
      <c r="CCG9" s="6"/>
      <c r="CCH9" s="6"/>
      <c r="CCI9" s="6"/>
      <c r="CCJ9" s="6"/>
      <c r="CCK9" s="6"/>
      <c r="CCL9" s="6"/>
      <c r="CCM9" s="6"/>
      <c r="CCN9" s="6"/>
      <c r="CCO9" s="6"/>
      <c r="CCP9" s="6"/>
      <c r="CCQ9" s="6"/>
      <c r="CCR9" s="6"/>
      <c r="CCS9" s="6"/>
      <c r="CCT9" s="6"/>
      <c r="CCU9" s="6"/>
      <c r="CCV9" s="6"/>
      <c r="CCW9" s="6"/>
      <c r="CCX9" s="6"/>
      <c r="CCY9" s="6"/>
      <c r="CCZ9" s="6"/>
      <c r="CDA9" s="6"/>
      <c r="CDB9" s="6"/>
      <c r="CDC9" s="6"/>
      <c r="CDD9" s="6"/>
      <c r="CDE9" s="6"/>
      <c r="CDF9" s="6"/>
      <c r="CDG9" s="6"/>
      <c r="CDH9" s="6"/>
      <c r="CDI9" s="6"/>
      <c r="CDJ9" s="6"/>
      <c r="CDK9" s="6"/>
      <c r="CDL9" s="6"/>
      <c r="CDM9" s="6"/>
      <c r="CDN9" s="6"/>
      <c r="CDO9" s="6"/>
      <c r="CDP9" s="6"/>
      <c r="CDQ9" s="6"/>
      <c r="CDR9" s="6"/>
      <c r="CDS9" s="6"/>
      <c r="CDT9" s="6"/>
      <c r="CDU9" s="6"/>
      <c r="CDV9" s="6"/>
      <c r="CDW9" s="6"/>
      <c r="CDX9" s="6"/>
      <c r="CDY9" s="6"/>
      <c r="CDZ9" s="6"/>
      <c r="CEA9" s="6"/>
      <c r="CEB9" s="6"/>
      <c r="CEC9" s="6"/>
      <c r="CED9" s="6"/>
      <c r="CEE9" s="6"/>
      <c r="CEF9" s="6"/>
      <c r="CEG9" s="6"/>
      <c r="CEH9" s="6"/>
      <c r="CEI9" s="6"/>
      <c r="CEJ9" s="6"/>
      <c r="CEK9" s="6"/>
      <c r="CEL9" s="6"/>
      <c r="CEM9" s="6"/>
      <c r="CEN9" s="6"/>
      <c r="CEO9" s="6"/>
      <c r="CEP9" s="6"/>
      <c r="CEQ9" s="6"/>
      <c r="CER9" s="6"/>
      <c r="CES9" s="6"/>
      <c r="CET9" s="6"/>
      <c r="CEU9" s="6"/>
      <c r="CEV9" s="6"/>
      <c r="CEW9" s="6"/>
      <c r="CEX9" s="6"/>
      <c r="CEY9" s="6"/>
      <c r="CEZ9" s="6"/>
      <c r="CFA9" s="6"/>
      <c r="CFB9" s="6"/>
      <c r="CFC9" s="6"/>
      <c r="CFD9" s="6"/>
      <c r="CFE9" s="6"/>
      <c r="CFF9" s="6"/>
      <c r="CFG9" s="6"/>
      <c r="CFH9" s="6"/>
      <c r="CFI9" s="6"/>
      <c r="CFJ9" s="6"/>
      <c r="CFK9" s="6"/>
      <c r="CFL9" s="6"/>
      <c r="CFM9" s="6"/>
      <c r="CFN9" s="6"/>
      <c r="CFO9" s="6"/>
      <c r="CFP9" s="6"/>
      <c r="CFQ9" s="6"/>
      <c r="CFR9" s="6"/>
      <c r="CFS9" s="6"/>
      <c r="CFT9" s="6"/>
      <c r="CFU9" s="6"/>
      <c r="CFV9" s="6"/>
      <c r="CFW9" s="6"/>
      <c r="CFX9" s="6"/>
      <c r="CFY9" s="6"/>
      <c r="CFZ9" s="6"/>
      <c r="CGA9" s="6"/>
      <c r="CGB9" s="6"/>
      <c r="CGC9" s="6"/>
      <c r="CGD9" s="6"/>
      <c r="CGE9" s="6"/>
      <c r="CGF9" s="6"/>
      <c r="CGG9" s="6"/>
      <c r="CGH9" s="6"/>
      <c r="CGI9" s="6"/>
      <c r="CGJ9" s="6"/>
      <c r="CGK9" s="6"/>
      <c r="CGL9" s="6"/>
      <c r="CGM9" s="6"/>
      <c r="CGN9" s="6"/>
      <c r="CGO9" s="6"/>
      <c r="CGP9" s="6"/>
      <c r="CGQ9" s="6"/>
      <c r="CGR9" s="6"/>
      <c r="CGS9" s="6"/>
      <c r="CGT9" s="6"/>
      <c r="CGU9" s="6"/>
      <c r="CGV9" s="6"/>
      <c r="CGW9" s="6"/>
      <c r="CGX9" s="6"/>
      <c r="CGY9" s="6"/>
      <c r="CGZ9" s="6"/>
      <c r="CHA9" s="6"/>
      <c r="CHB9" s="6"/>
      <c r="CHC9" s="6"/>
      <c r="CHD9" s="6"/>
      <c r="CHE9" s="6"/>
      <c r="CHF9" s="6"/>
      <c r="CHG9" s="6"/>
      <c r="CHH9" s="6"/>
      <c r="CHI9" s="6"/>
      <c r="CHJ9" s="6"/>
      <c r="CHK9" s="6"/>
      <c r="CHL9" s="6"/>
      <c r="CHM9" s="6"/>
      <c r="CHN9" s="6"/>
      <c r="CHO9" s="6"/>
      <c r="CHP9" s="6"/>
      <c r="CHQ9" s="6"/>
      <c r="CHR9" s="6"/>
      <c r="CHS9" s="6"/>
      <c r="CHT9" s="6"/>
      <c r="CHU9" s="6"/>
      <c r="CHV9" s="6"/>
      <c r="CHW9" s="6"/>
      <c r="CHX9" s="6"/>
      <c r="CHY9" s="6"/>
      <c r="CHZ9" s="6"/>
      <c r="CIA9" s="6"/>
      <c r="CIB9" s="6"/>
      <c r="CIC9" s="6"/>
      <c r="CID9" s="6"/>
      <c r="CIE9" s="6"/>
      <c r="CIF9" s="6"/>
      <c r="CIG9" s="6"/>
      <c r="CIH9" s="6"/>
      <c r="CII9" s="6"/>
      <c r="CIJ9" s="6"/>
      <c r="CIK9" s="6"/>
      <c r="CIL9" s="6"/>
      <c r="CIM9" s="6"/>
      <c r="CIN9" s="6"/>
      <c r="CIO9" s="6"/>
      <c r="CIP9" s="6"/>
      <c r="CIQ9" s="6"/>
      <c r="CIR9" s="6"/>
      <c r="CIS9" s="6"/>
      <c r="CIT9" s="6"/>
      <c r="CIU9" s="6"/>
      <c r="CIV9" s="6"/>
      <c r="CIW9" s="6"/>
      <c r="CIX9" s="6"/>
      <c r="CIY9" s="6"/>
      <c r="CIZ9" s="6"/>
      <c r="CJA9" s="6"/>
      <c r="CJB9" s="6"/>
      <c r="CJC9" s="6"/>
      <c r="CJD9" s="6"/>
      <c r="CJE9" s="6"/>
      <c r="CJF9" s="6"/>
      <c r="CJG9" s="6"/>
      <c r="CJH9" s="6"/>
      <c r="CJI9" s="6"/>
      <c r="CJJ9" s="6"/>
      <c r="CJK9" s="6"/>
      <c r="CJL9" s="6"/>
      <c r="CJM9" s="6"/>
      <c r="CJN9" s="6"/>
      <c r="CJO9" s="6"/>
      <c r="CJP9" s="6"/>
      <c r="CJQ9" s="6"/>
      <c r="CJR9" s="6"/>
      <c r="CJS9" s="6"/>
      <c r="CJT9" s="6"/>
      <c r="CJU9" s="6"/>
      <c r="CJV9" s="6"/>
      <c r="CJW9" s="6"/>
      <c r="CJX9" s="6"/>
      <c r="CJY9" s="6"/>
      <c r="CJZ9" s="6"/>
      <c r="CKA9" s="6"/>
      <c r="CKB9" s="6"/>
      <c r="CKC9" s="6"/>
      <c r="CKD9" s="6"/>
      <c r="CKE9" s="6"/>
      <c r="CKF9" s="6"/>
      <c r="CKG9" s="6"/>
      <c r="CKH9" s="6"/>
      <c r="CKI9" s="6"/>
      <c r="CKJ9" s="6"/>
      <c r="CKK9" s="6"/>
      <c r="CKL9" s="6"/>
      <c r="CKM9" s="6"/>
      <c r="CKN9" s="6"/>
      <c r="CKO9" s="6"/>
      <c r="CKP9" s="6"/>
      <c r="CKQ9" s="6"/>
      <c r="CKR9" s="6"/>
      <c r="CKS9" s="6"/>
      <c r="CKT9" s="6"/>
      <c r="CKU9" s="6"/>
      <c r="CKV9" s="6"/>
      <c r="CKW9" s="6"/>
      <c r="CKX9" s="6"/>
      <c r="CKY9" s="6"/>
      <c r="CKZ9" s="6"/>
      <c r="CLA9" s="6"/>
      <c r="CLB9" s="6"/>
      <c r="CLC9" s="6"/>
      <c r="CLD9" s="6"/>
      <c r="CLE9" s="6"/>
      <c r="CLF9" s="6"/>
      <c r="CLG9" s="6"/>
      <c r="CLH9" s="6"/>
      <c r="CLI9" s="6"/>
      <c r="CLJ9" s="6"/>
      <c r="CLK9" s="6"/>
      <c r="CLL9" s="6"/>
      <c r="CLM9" s="6"/>
      <c r="CLN9" s="6"/>
      <c r="CLO9" s="6"/>
      <c r="CLP9" s="6"/>
      <c r="CLQ9" s="6"/>
      <c r="CLR9" s="6"/>
      <c r="CLS9" s="6"/>
      <c r="CLT9" s="6"/>
      <c r="CLU9" s="6"/>
      <c r="CLV9" s="6"/>
      <c r="CLW9" s="6"/>
      <c r="CLX9" s="6"/>
      <c r="CLY9" s="6"/>
      <c r="CLZ9" s="6"/>
      <c r="CMA9" s="6"/>
      <c r="CMB9" s="6"/>
      <c r="CMC9" s="6"/>
      <c r="CMD9" s="6"/>
      <c r="CME9" s="6"/>
      <c r="CMF9" s="6"/>
      <c r="CMG9" s="6"/>
      <c r="CMH9" s="6"/>
      <c r="CMI9" s="6"/>
      <c r="CMJ9" s="6"/>
      <c r="CMK9" s="6"/>
      <c r="CML9" s="6"/>
      <c r="CMM9" s="6"/>
      <c r="CMN9" s="6"/>
      <c r="CMO9" s="6"/>
      <c r="CMP9" s="6"/>
      <c r="CMQ9" s="6"/>
      <c r="CMR9" s="6"/>
      <c r="CMS9" s="6"/>
      <c r="CMT9" s="6"/>
      <c r="CMU9" s="6"/>
      <c r="CMV9" s="6"/>
      <c r="CMW9" s="6"/>
      <c r="CMX9" s="6"/>
      <c r="CMY9" s="6"/>
      <c r="CMZ9" s="6"/>
      <c r="CNA9" s="6"/>
      <c r="CNB9" s="6"/>
      <c r="CNC9" s="6"/>
      <c r="CND9" s="6"/>
      <c r="CNE9" s="6"/>
      <c r="CNF9" s="6"/>
      <c r="CNG9" s="6"/>
      <c r="CNH9" s="6"/>
      <c r="CNI9" s="6"/>
      <c r="CNJ9" s="6"/>
      <c r="CNK9" s="6"/>
      <c r="CNL9" s="6"/>
      <c r="CNM9" s="6"/>
      <c r="CNN9" s="6"/>
      <c r="CNO9" s="6"/>
      <c r="CNP9" s="6"/>
      <c r="CNQ9" s="6"/>
      <c r="CNR9" s="6"/>
      <c r="CNS9" s="6"/>
      <c r="CNT9" s="6"/>
      <c r="CNU9" s="6"/>
      <c r="CNV9" s="6"/>
      <c r="CNW9" s="6"/>
      <c r="CNX9" s="6"/>
      <c r="CNY9" s="6"/>
      <c r="CNZ9" s="6"/>
      <c r="COA9" s="6"/>
      <c r="COB9" s="6"/>
      <c r="COC9" s="6"/>
      <c r="COD9" s="6"/>
      <c r="COE9" s="6"/>
      <c r="COF9" s="6"/>
      <c r="COG9" s="6"/>
      <c r="COH9" s="6"/>
      <c r="COI9" s="6"/>
      <c r="COJ9" s="6"/>
      <c r="COK9" s="6"/>
      <c r="COL9" s="6"/>
      <c r="COM9" s="6"/>
      <c r="CON9" s="6"/>
      <c r="COO9" s="6"/>
      <c r="COP9" s="6"/>
      <c r="COQ9" s="6"/>
      <c r="COR9" s="6"/>
      <c r="COS9" s="6"/>
      <c r="COT9" s="6"/>
      <c r="COU9" s="6"/>
      <c r="COV9" s="6"/>
      <c r="COW9" s="6"/>
      <c r="COX9" s="6"/>
      <c r="COY9" s="6"/>
      <c r="COZ9" s="6"/>
      <c r="CPA9" s="6"/>
      <c r="CPB9" s="6"/>
      <c r="CPC9" s="6"/>
      <c r="CPD9" s="6"/>
      <c r="CPE9" s="6"/>
      <c r="CPF9" s="6"/>
      <c r="CPG9" s="6"/>
      <c r="CPH9" s="6"/>
      <c r="CPI9" s="6"/>
      <c r="CPJ9" s="6"/>
      <c r="CPK9" s="6"/>
      <c r="CPL9" s="6"/>
      <c r="CPM9" s="6"/>
      <c r="CPN9" s="6"/>
      <c r="CPO9" s="6"/>
      <c r="CPP9" s="6"/>
      <c r="CPQ9" s="6"/>
      <c r="CPR9" s="6"/>
      <c r="CPS9" s="6"/>
      <c r="CPT9" s="6"/>
      <c r="CPU9" s="6"/>
      <c r="CPV9" s="6"/>
      <c r="CPW9" s="6"/>
      <c r="CPX9" s="6"/>
      <c r="CPY9" s="6"/>
      <c r="CPZ9" s="6"/>
      <c r="CQA9" s="6"/>
      <c r="CQB9" s="6"/>
      <c r="CQC9" s="6"/>
      <c r="CQD9" s="6"/>
      <c r="CQE9" s="6"/>
      <c r="CQF9" s="6"/>
      <c r="CQG9" s="6"/>
      <c r="CQH9" s="6"/>
      <c r="CQI9" s="6"/>
      <c r="CQJ9" s="6"/>
      <c r="CQK9" s="6"/>
      <c r="CQL9" s="6"/>
      <c r="CQM9" s="6"/>
      <c r="CQN9" s="6"/>
      <c r="CQO9" s="6"/>
      <c r="CQP9" s="6"/>
      <c r="CQQ9" s="6"/>
      <c r="CQR9" s="6"/>
      <c r="CQS9" s="6"/>
      <c r="CQT9" s="6"/>
      <c r="CQU9" s="6"/>
      <c r="CQV9" s="6"/>
      <c r="CQW9" s="6"/>
      <c r="CQX9" s="6"/>
      <c r="CQY9" s="6"/>
      <c r="CQZ9" s="6"/>
      <c r="CRA9" s="6"/>
      <c r="CRB9" s="6"/>
      <c r="CRC9" s="6"/>
      <c r="CRD9" s="6"/>
      <c r="CRE9" s="6"/>
      <c r="CRF9" s="6"/>
      <c r="CRG9" s="6"/>
      <c r="CRH9" s="6"/>
      <c r="CRI9" s="6"/>
      <c r="CRJ9" s="6"/>
      <c r="CRK9" s="6"/>
      <c r="CRL9" s="6"/>
      <c r="CRM9" s="6"/>
      <c r="CRN9" s="6"/>
      <c r="CRO9" s="6"/>
      <c r="CRP9" s="6"/>
      <c r="CRQ9" s="6"/>
      <c r="CRR9" s="6"/>
      <c r="CRS9" s="6"/>
      <c r="CRT9" s="6"/>
      <c r="CRU9" s="6"/>
      <c r="CRV9" s="6"/>
      <c r="CRW9" s="6"/>
      <c r="CRX9" s="6"/>
      <c r="CRY9" s="6"/>
      <c r="CRZ9" s="6"/>
      <c r="CSA9" s="6"/>
      <c r="CSB9" s="6"/>
      <c r="CSC9" s="6"/>
      <c r="CSD9" s="6"/>
      <c r="CSE9" s="6"/>
      <c r="CSF9" s="6"/>
      <c r="CSG9" s="6"/>
      <c r="CSH9" s="6"/>
      <c r="CSI9" s="6"/>
      <c r="CSJ9" s="6"/>
      <c r="CSK9" s="6"/>
      <c r="CSL9" s="6"/>
      <c r="CSM9" s="6"/>
      <c r="CSN9" s="6"/>
      <c r="CSO9" s="6"/>
      <c r="CSP9" s="6"/>
      <c r="CSQ9" s="6"/>
      <c r="CSR9" s="6"/>
      <c r="CSS9" s="6"/>
      <c r="CST9" s="6"/>
      <c r="CSU9" s="6"/>
      <c r="CSV9" s="6"/>
      <c r="CSW9" s="6"/>
      <c r="CSX9" s="6"/>
      <c r="CSY9" s="6"/>
      <c r="CSZ9" s="6"/>
      <c r="CTA9" s="6"/>
      <c r="CTB9" s="6"/>
      <c r="CTC9" s="6"/>
      <c r="CTD9" s="6"/>
      <c r="CTE9" s="6"/>
      <c r="CTF9" s="6"/>
      <c r="CTG9" s="6"/>
      <c r="CTH9" s="6"/>
      <c r="CTI9" s="6"/>
      <c r="CTJ9" s="6"/>
      <c r="CTK9" s="6"/>
      <c r="CTL9" s="6"/>
      <c r="CTM9" s="6"/>
      <c r="CTN9" s="6"/>
      <c r="CTO9" s="6"/>
      <c r="CTP9" s="6"/>
      <c r="CTQ9" s="6"/>
      <c r="CTR9" s="6"/>
      <c r="CTS9" s="6"/>
      <c r="CTT9" s="6"/>
      <c r="CTU9" s="6"/>
      <c r="CTV9" s="6"/>
      <c r="CTW9" s="6"/>
      <c r="CTX9" s="6"/>
      <c r="CTY9" s="6"/>
      <c r="CTZ9" s="6"/>
      <c r="CUA9" s="6"/>
      <c r="CUB9" s="6"/>
      <c r="CUC9" s="6"/>
      <c r="CUD9" s="6"/>
      <c r="CUE9" s="6"/>
      <c r="CUF9" s="6"/>
      <c r="CUG9" s="6"/>
      <c r="CUH9" s="6"/>
      <c r="CUI9" s="6"/>
      <c r="CUJ9" s="6"/>
      <c r="CUK9" s="6"/>
      <c r="CUL9" s="6"/>
      <c r="CUM9" s="6"/>
      <c r="CUN9" s="6"/>
      <c r="CUO9" s="6"/>
      <c r="CUP9" s="6"/>
      <c r="CUQ9" s="6"/>
      <c r="CUR9" s="6"/>
      <c r="CUS9" s="6"/>
      <c r="CUT9" s="6"/>
      <c r="CUU9" s="6"/>
      <c r="CUV9" s="6"/>
      <c r="CUW9" s="6"/>
      <c r="CUX9" s="6"/>
      <c r="CUY9" s="6"/>
      <c r="CUZ9" s="6"/>
      <c r="CVA9" s="6"/>
      <c r="CVB9" s="6"/>
      <c r="CVC9" s="6"/>
      <c r="CVD9" s="6"/>
      <c r="CVE9" s="6"/>
      <c r="CVF9" s="6"/>
      <c r="CVG9" s="6"/>
      <c r="CVH9" s="6"/>
      <c r="CVI9" s="6"/>
      <c r="CVJ9" s="6"/>
      <c r="CVK9" s="6"/>
      <c r="CVL9" s="6"/>
      <c r="CVM9" s="6"/>
      <c r="CVN9" s="6"/>
      <c r="CVO9" s="6"/>
      <c r="CVP9" s="6"/>
      <c r="CVQ9" s="6"/>
      <c r="CVR9" s="6"/>
      <c r="CVS9" s="6"/>
      <c r="CVT9" s="6"/>
      <c r="CVU9" s="6"/>
      <c r="CVV9" s="6"/>
      <c r="CVW9" s="6"/>
      <c r="CVX9" s="6"/>
      <c r="CVY9" s="6"/>
      <c r="CVZ9" s="6"/>
      <c r="CWA9" s="6"/>
      <c r="CWB9" s="6"/>
      <c r="CWC9" s="6"/>
      <c r="CWD9" s="6"/>
      <c r="CWE9" s="6"/>
      <c r="CWF9" s="6"/>
      <c r="CWG9" s="6"/>
      <c r="CWH9" s="6"/>
      <c r="CWI9" s="6"/>
      <c r="CWJ9" s="6"/>
      <c r="CWK9" s="6"/>
      <c r="CWL9" s="6"/>
      <c r="CWM9" s="6"/>
      <c r="CWN9" s="6"/>
      <c r="CWO9" s="6"/>
      <c r="CWP9" s="6"/>
      <c r="CWQ9" s="6"/>
      <c r="CWR9" s="6"/>
      <c r="CWS9" s="6"/>
      <c r="CWT9" s="6"/>
      <c r="CWU9" s="6"/>
      <c r="CWV9" s="6"/>
      <c r="CWW9" s="6"/>
      <c r="CWX9" s="6"/>
      <c r="CWY9" s="6"/>
      <c r="CWZ9" s="6"/>
      <c r="CXA9" s="6"/>
      <c r="CXB9" s="6"/>
      <c r="CXC9" s="6"/>
      <c r="CXD9" s="6"/>
      <c r="CXE9" s="6"/>
      <c r="CXF9" s="6"/>
      <c r="CXG9" s="6"/>
      <c r="CXH9" s="6"/>
      <c r="CXI9" s="6"/>
      <c r="CXJ9" s="6"/>
      <c r="CXK9" s="6"/>
      <c r="CXL9" s="6"/>
      <c r="CXM9" s="6"/>
      <c r="CXN9" s="6"/>
      <c r="CXO9" s="6"/>
      <c r="CXP9" s="6"/>
      <c r="CXQ9" s="6"/>
      <c r="CXR9" s="6"/>
      <c r="CXS9" s="6"/>
      <c r="CXT9" s="6"/>
      <c r="CXU9" s="6"/>
      <c r="CXV9" s="6"/>
      <c r="CXW9" s="6"/>
      <c r="CXX9" s="6"/>
      <c r="CXY9" s="6"/>
      <c r="CXZ9" s="6"/>
      <c r="CYA9" s="6"/>
      <c r="CYB9" s="6"/>
      <c r="CYC9" s="6"/>
      <c r="CYD9" s="6"/>
      <c r="CYE9" s="6"/>
      <c r="CYF9" s="6"/>
      <c r="CYG9" s="6"/>
      <c r="CYH9" s="6"/>
      <c r="CYI9" s="6"/>
      <c r="CYJ9" s="6"/>
      <c r="CYK9" s="6"/>
      <c r="CYL9" s="6"/>
      <c r="CYM9" s="6"/>
      <c r="CYN9" s="6"/>
      <c r="CYO9" s="6"/>
      <c r="CYP9" s="6"/>
      <c r="CYQ9" s="6"/>
      <c r="CYR9" s="6"/>
      <c r="CYS9" s="6"/>
      <c r="CYT9" s="6"/>
      <c r="CYU9" s="6"/>
      <c r="CYV9" s="6"/>
      <c r="CYW9" s="6"/>
      <c r="CYX9" s="6"/>
      <c r="CYY9" s="6"/>
      <c r="CYZ9" s="6"/>
      <c r="CZA9" s="6"/>
      <c r="CZB9" s="6"/>
      <c r="CZC9" s="6"/>
      <c r="CZD9" s="6"/>
      <c r="CZE9" s="6"/>
      <c r="CZF9" s="6"/>
      <c r="CZG9" s="6"/>
      <c r="CZH9" s="6"/>
      <c r="CZI9" s="6"/>
      <c r="CZJ9" s="6"/>
      <c r="CZK9" s="6"/>
      <c r="CZL9" s="6"/>
      <c r="CZM9" s="6"/>
      <c r="CZN9" s="6"/>
      <c r="CZO9" s="6"/>
      <c r="CZP9" s="6"/>
      <c r="CZQ9" s="6"/>
      <c r="CZR9" s="6"/>
      <c r="CZS9" s="6"/>
      <c r="CZT9" s="6"/>
      <c r="CZU9" s="6"/>
      <c r="CZV9" s="6"/>
      <c r="CZW9" s="6"/>
      <c r="CZX9" s="6"/>
      <c r="CZY9" s="6"/>
      <c r="CZZ9" s="6"/>
      <c r="DAA9" s="6"/>
      <c r="DAB9" s="6"/>
      <c r="DAC9" s="6"/>
      <c r="DAD9" s="6"/>
      <c r="DAE9" s="6"/>
      <c r="DAF9" s="6"/>
      <c r="DAG9" s="6"/>
      <c r="DAH9" s="6"/>
      <c r="DAI9" s="6"/>
      <c r="DAJ9" s="6"/>
      <c r="DAK9" s="6"/>
      <c r="DAL9" s="6"/>
      <c r="DAM9" s="6"/>
      <c r="DAN9" s="6"/>
      <c r="DAO9" s="6"/>
      <c r="DAP9" s="6"/>
      <c r="DAQ9" s="6"/>
      <c r="DAR9" s="6"/>
      <c r="DAS9" s="6"/>
      <c r="DAT9" s="6"/>
      <c r="DAU9" s="6"/>
      <c r="DAV9" s="6"/>
      <c r="DAW9" s="6"/>
      <c r="DAX9" s="6"/>
      <c r="DAY9" s="6"/>
      <c r="DAZ9" s="6"/>
      <c r="DBA9" s="6"/>
      <c r="DBB9" s="6"/>
      <c r="DBC9" s="6"/>
      <c r="DBD9" s="6"/>
      <c r="DBE9" s="6"/>
      <c r="DBF9" s="6"/>
      <c r="DBG9" s="6"/>
      <c r="DBH9" s="6"/>
      <c r="DBI9" s="6"/>
      <c r="DBJ9" s="6"/>
      <c r="DBK9" s="6"/>
      <c r="DBL9" s="6"/>
      <c r="DBM9" s="6"/>
      <c r="DBN9" s="6"/>
      <c r="DBO9" s="6"/>
      <c r="DBP9" s="6"/>
      <c r="DBQ9" s="6"/>
      <c r="DBR9" s="6"/>
      <c r="DBS9" s="6"/>
      <c r="DBT9" s="6"/>
      <c r="DBU9" s="6"/>
      <c r="DBV9" s="6"/>
      <c r="DBW9" s="6"/>
      <c r="DBX9" s="6"/>
      <c r="DBY9" s="6"/>
      <c r="DBZ9" s="6"/>
      <c r="DCA9" s="6"/>
      <c r="DCB9" s="6"/>
      <c r="DCC9" s="6"/>
      <c r="DCD9" s="6"/>
      <c r="DCE9" s="6"/>
      <c r="DCF9" s="6"/>
      <c r="DCG9" s="6"/>
      <c r="DCH9" s="6"/>
      <c r="DCI9" s="6"/>
      <c r="DCJ9" s="6"/>
      <c r="DCK9" s="6"/>
      <c r="DCL9" s="6"/>
      <c r="DCM9" s="6"/>
      <c r="DCN9" s="6"/>
      <c r="DCO9" s="6"/>
      <c r="DCP9" s="6"/>
      <c r="DCQ9" s="6"/>
      <c r="DCR9" s="6"/>
      <c r="DCS9" s="6"/>
      <c r="DCT9" s="6"/>
      <c r="DCU9" s="6"/>
      <c r="DCV9" s="6"/>
      <c r="DCW9" s="6"/>
      <c r="DCX9" s="6"/>
      <c r="DCY9" s="6"/>
      <c r="DCZ9" s="6"/>
      <c r="DDA9" s="6"/>
      <c r="DDB9" s="6"/>
      <c r="DDC9" s="6"/>
      <c r="DDD9" s="6"/>
      <c r="DDE9" s="6"/>
      <c r="DDF9" s="6"/>
      <c r="DDG9" s="6"/>
      <c r="DDH9" s="6"/>
      <c r="DDI9" s="6"/>
      <c r="DDJ9" s="6"/>
      <c r="DDK9" s="6"/>
      <c r="DDL9" s="6"/>
      <c r="DDM9" s="6"/>
      <c r="DDN9" s="6"/>
      <c r="DDO9" s="6"/>
      <c r="DDP9" s="6"/>
      <c r="DDQ9" s="6"/>
      <c r="DDR9" s="6"/>
      <c r="DDS9" s="6"/>
      <c r="DDT9" s="6"/>
      <c r="DDU9" s="6"/>
      <c r="DDV9" s="6"/>
      <c r="DDW9" s="6"/>
      <c r="DDX9" s="6"/>
      <c r="DDY9" s="6"/>
      <c r="DDZ9" s="6"/>
      <c r="DEA9" s="6"/>
      <c r="DEB9" s="6"/>
      <c r="DEC9" s="6"/>
      <c r="DED9" s="6"/>
      <c r="DEE9" s="6"/>
      <c r="DEF9" s="6"/>
      <c r="DEG9" s="6"/>
      <c r="DEH9" s="6"/>
      <c r="DEI9" s="6"/>
      <c r="DEJ9" s="6"/>
      <c r="DEK9" s="6"/>
      <c r="DEL9" s="6"/>
      <c r="DEM9" s="6"/>
      <c r="DEN9" s="6"/>
      <c r="DEO9" s="6"/>
      <c r="DEP9" s="6"/>
      <c r="DEQ9" s="6"/>
      <c r="DER9" s="6"/>
      <c r="DES9" s="6"/>
      <c r="DET9" s="6"/>
      <c r="DEU9" s="6"/>
      <c r="DEV9" s="6"/>
      <c r="DEW9" s="6"/>
      <c r="DEX9" s="6"/>
      <c r="DEY9" s="6"/>
      <c r="DEZ9" s="6"/>
      <c r="DFA9" s="6"/>
      <c r="DFB9" s="6"/>
      <c r="DFC9" s="6"/>
      <c r="DFD9" s="6"/>
      <c r="DFE9" s="6"/>
      <c r="DFF9" s="6"/>
      <c r="DFG9" s="6"/>
      <c r="DFH9" s="6"/>
      <c r="DFI9" s="6"/>
      <c r="DFJ9" s="6"/>
      <c r="DFK9" s="6"/>
      <c r="DFL9" s="6"/>
      <c r="DFM9" s="6"/>
      <c r="DFN9" s="6"/>
      <c r="DFO9" s="6"/>
      <c r="DFP9" s="6"/>
      <c r="DFQ9" s="6"/>
      <c r="DFR9" s="6"/>
      <c r="DFS9" s="6"/>
      <c r="DFT9" s="6"/>
      <c r="DFU9" s="6"/>
      <c r="DFV9" s="6"/>
      <c r="DFW9" s="6"/>
      <c r="DFX9" s="6"/>
      <c r="DFY9" s="6"/>
      <c r="DFZ9" s="6"/>
      <c r="DGA9" s="6"/>
      <c r="DGB9" s="6"/>
      <c r="DGC9" s="6"/>
      <c r="DGD9" s="6"/>
      <c r="DGE9" s="6"/>
      <c r="DGF9" s="6"/>
      <c r="DGG9" s="6"/>
      <c r="DGH9" s="6"/>
      <c r="DGI9" s="6"/>
      <c r="DGJ9" s="6"/>
      <c r="DGK9" s="6"/>
      <c r="DGL9" s="6"/>
      <c r="DGM9" s="6"/>
      <c r="DGN9" s="6"/>
      <c r="DGO9" s="6"/>
      <c r="DGP9" s="6"/>
      <c r="DGQ9" s="6"/>
      <c r="DGR9" s="6"/>
      <c r="DGS9" s="6"/>
      <c r="DGT9" s="6"/>
      <c r="DGU9" s="6"/>
      <c r="DGV9" s="6"/>
      <c r="DGW9" s="6"/>
      <c r="DGX9" s="6"/>
      <c r="DGY9" s="6"/>
      <c r="DGZ9" s="6"/>
      <c r="DHA9" s="6"/>
      <c r="DHB9" s="6"/>
      <c r="DHC9" s="6"/>
      <c r="DHD9" s="6"/>
      <c r="DHE9" s="6"/>
      <c r="DHF9" s="6"/>
      <c r="DHG9" s="6"/>
      <c r="DHH9" s="6"/>
      <c r="DHI9" s="6"/>
      <c r="DHJ9" s="6"/>
      <c r="DHK9" s="6"/>
      <c r="DHL9" s="6"/>
      <c r="DHM9" s="6"/>
      <c r="DHN9" s="6"/>
      <c r="DHO9" s="6"/>
      <c r="DHP9" s="6"/>
      <c r="DHQ9" s="6"/>
      <c r="DHR9" s="6"/>
      <c r="DHS9" s="6"/>
      <c r="DHT9" s="6"/>
      <c r="DHU9" s="6"/>
      <c r="DHV9" s="6"/>
      <c r="DHW9" s="6"/>
      <c r="DHX9" s="6"/>
      <c r="DHY9" s="6"/>
      <c r="DHZ9" s="6"/>
      <c r="DIA9" s="6"/>
      <c r="DIB9" s="6"/>
      <c r="DIC9" s="6"/>
      <c r="DID9" s="6"/>
      <c r="DIE9" s="6"/>
      <c r="DIF9" s="6"/>
      <c r="DIG9" s="6"/>
      <c r="DIH9" s="6"/>
      <c r="DII9" s="6"/>
      <c r="DIJ9" s="6"/>
      <c r="DIK9" s="6"/>
      <c r="DIL9" s="6"/>
      <c r="DIM9" s="6"/>
      <c r="DIN9" s="6"/>
      <c r="DIO9" s="6"/>
      <c r="DIP9" s="6"/>
      <c r="DIQ9" s="6"/>
      <c r="DIR9" s="6"/>
      <c r="DIS9" s="6"/>
      <c r="DIT9" s="6"/>
      <c r="DIU9" s="6"/>
      <c r="DIV9" s="6"/>
      <c r="DIW9" s="6"/>
      <c r="DIX9" s="6"/>
      <c r="DIY9" s="6"/>
      <c r="DIZ9" s="6"/>
      <c r="DJA9" s="6"/>
      <c r="DJB9" s="6"/>
      <c r="DJC9" s="6"/>
      <c r="DJD9" s="6"/>
      <c r="DJE9" s="6"/>
      <c r="DJF9" s="6"/>
      <c r="DJG9" s="6"/>
      <c r="DJH9" s="6"/>
      <c r="DJI9" s="6"/>
      <c r="DJJ9" s="6"/>
      <c r="DJK9" s="6"/>
      <c r="DJL9" s="6"/>
      <c r="DJM9" s="6"/>
      <c r="DJN9" s="6"/>
      <c r="DJO9" s="6"/>
      <c r="DJP9" s="6"/>
      <c r="DJQ9" s="6"/>
      <c r="DJR9" s="6"/>
      <c r="DJS9" s="6"/>
      <c r="DJT9" s="6"/>
      <c r="DJU9" s="6"/>
      <c r="DJV9" s="6"/>
      <c r="DJW9" s="6"/>
      <c r="DJX9" s="6"/>
      <c r="DJY9" s="6"/>
      <c r="DJZ9" s="6"/>
      <c r="DKA9" s="6"/>
      <c r="DKB9" s="6"/>
      <c r="DKC9" s="6"/>
      <c r="DKD9" s="6"/>
      <c r="DKE9" s="6"/>
      <c r="DKF9" s="6"/>
      <c r="DKG9" s="6"/>
      <c r="DKH9" s="6"/>
      <c r="DKI9" s="6"/>
      <c r="DKJ9" s="6"/>
      <c r="DKK9" s="6"/>
      <c r="DKL9" s="6"/>
      <c r="DKM9" s="6"/>
      <c r="DKN9" s="6"/>
      <c r="DKO9" s="6"/>
      <c r="DKP9" s="6"/>
      <c r="DKQ9" s="6"/>
      <c r="DKR9" s="6"/>
      <c r="DKS9" s="6"/>
      <c r="DKT9" s="6"/>
      <c r="DKU9" s="6"/>
      <c r="DKV9" s="6"/>
      <c r="DKW9" s="6"/>
      <c r="DKX9" s="6"/>
      <c r="DKY9" s="6"/>
      <c r="DKZ9" s="6"/>
      <c r="DLA9" s="6"/>
      <c r="DLB9" s="6"/>
      <c r="DLC9" s="6"/>
      <c r="DLD9" s="6"/>
      <c r="DLE9" s="6"/>
      <c r="DLF9" s="6"/>
      <c r="DLG9" s="6"/>
      <c r="DLH9" s="6"/>
      <c r="DLI9" s="6"/>
      <c r="DLJ9" s="6"/>
      <c r="DLK9" s="6"/>
      <c r="DLL9" s="6"/>
      <c r="DLM9" s="6"/>
      <c r="DLN9" s="6"/>
      <c r="DLO9" s="6"/>
      <c r="DLP9" s="6"/>
      <c r="DLQ9" s="6"/>
      <c r="DLR9" s="6"/>
      <c r="DLS9" s="6"/>
      <c r="DLT9" s="6"/>
      <c r="DLU9" s="6"/>
      <c r="DLV9" s="6"/>
      <c r="DLW9" s="6"/>
      <c r="DLX9" s="6"/>
      <c r="DLY9" s="6"/>
      <c r="DLZ9" s="6"/>
      <c r="DMA9" s="6"/>
      <c r="DMB9" s="6"/>
      <c r="DMC9" s="6"/>
      <c r="DMD9" s="6"/>
      <c r="DME9" s="6"/>
      <c r="DMF9" s="6"/>
      <c r="DMG9" s="6"/>
      <c r="DMH9" s="6"/>
      <c r="DMI9" s="6"/>
      <c r="DMJ9" s="6"/>
      <c r="DMK9" s="6"/>
      <c r="DML9" s="6"/>
      <c r="DMM9" s="6"/>
      <c r="DMN9" s="6"/>
      <c r="DMO9" s="6"/>
      <c r="DMP9" s="6"/>
      <c r="DMQ9" s="6"/>
      <c r="DMR9" s="6"/>
      <c r="DMS9" s="6"/>
      <c r="DMT9" s="6"/>
      <c r="DMU9" s="6"/>
      <c r="DMV9" s="6"/>
      <c r="DMW9" s="6"/>
      <c r="DMX9" s="6"/>
      <c r="DMY9" s="6"/>
      <c r="DMZ9" s="6"/>
      <c r="DNA9" s="6"/>
      <c r="DNB9" s="6"/>
      <c r="DNC9" s="6"/>
      <c r="DND9" s="6"/>
      <c r="DNE9" s="6"/>
      <c r="DNF9" s="6"/>
      <c r="DNG9" s="6"/>
      <c r="DNH9" s="6"/>
      <c r="DNI9" s="6"/>
      <c r="DNJ9" s="6"/>
      <c r="DNK9" s="6"/>
      <c r="DNL9" s="6"/>
      <c r="DNM9" s="6"/>
      <c r="DNN9" s="6"/>
      <c r="DNO9" s="6"/>
      <c r="DNP9" s="6"/>
      <c r="DNQ9" s="6"/>
      <c r="DNR9" s="6"/>
      <c r="DNS9" s="6"/>
      <c r="DNT9" s="6"/>
      <c r="DNU9" s="6"/>
      <c r="DNV9" s="6"/>
      <c r="DNW9" s="6"/>
      <c r="DNX9" s="6"/>
      <c r="DNY9" s="6"/>
      <c r="DNZ9" s="6"/>
      <c r="DOA9" s="6"/>
      <c r="DOB9" s="6"/>
      <c r="DOC9" s="6"/>
      <c r="DOD9" s="6"/>
      <c r="DOE9" s="6"/>
      <c r="DOF9" s="6"/>
      <c r="DOG9" s="6"/>
      <c r="DOH9" s="6"/>
      <c r="DOI9" s="6"/>
      <c r="DOJ9" s="6"/>
      <c r="DOK9" s="6"/>
      <c r="DOL9" s="6"/>
      <c r="DOM9" s="6"/>
      <c r="DON9" s="6"/>
      <c r="DOO9" s="6"/>
      <c r="DOP9" s="6"/>
      <c r="DOQ9" s="6"/>
      <c r="DOR9" s="6"/>
      <c r="DOS9" s="6"/>
      <c r="DOT9" s="6"/>
      <c r="DOU9" s="6"/>
      <c r="DOV9" s="6"/>
      <c r="DOW9" s="6"/>
      <c r="DOX9" s="6"/>
      <c r="DOY9" s="6"/>
      <c r="DOZ9" s="6"/>
      <c r="DPA9" s="6"/>
      <c r="DPB9" s="6"/>
      <c r="DPC9" s="6"/>
      <c r="DPD9" s="6"/>
      <c r="DPE9" s="6"/>
      <c r="DPF9" s="6"/>
      <c r="DPG9" s="6"/>
      <c r="DPH9" s="6"/>
      <c r="DPI9" s="6"/>
      <c r="DPJ9" s="6"/>
      <c r="DPK9" s="6"/>
      <c r="DPL9" s="6"/>
      <c r="DPM9" s="6"/>
      <c r="DPN9" s="6"/>
      <c r="DPO9" s="6"/>
      <c r="DPP9" s="6"/>
      <c r="DPQ9" s="6"/>
      <c r="DPR9" s="6"/>
      <c r="DPS9" s="6"/>
      <c r="DPT9" s="6"/>
      <c r="DPU9" s="6"/>
      <c r="DPV9" s="6"/>
      <c r="DPW9" s="6"/>
      <c r="DPX9" s="6"/>
      <c r="DPY9" s="6"/>
      <c r="DPZ9" s="6"/>
      <c r="DQA9" s="6"/>
      <c r="DQB9" s="6"/>
      <c r="DQC9" s="6"/>
      <c r="DQD9" s="6"/>
      <c r="DQE9" s="6"/>
      <c r="DQF9" s="6"/>
      <c r="DQG9" s="6"/>
      <c r="DQH9" s="6"/>
      <c r="DQI9" s="6"/>
      <c r="DQJ9" s="6"/>
      <c r="DQK9" s="6"/>
      <c r="DQL9" s="6"/>
      <c r="DQM9" s="6"/>
      <c r="DQN9" s="6"/>
      <c r="DQO9" s="6"/>
      <c r="DQP9" s="6"/>
      <c r="DQQ9" s="6"/>
      <c r="DQR9" s="6"/>
      <c r="DQS9" s="6"/>
      <c r="DQT9" s="6"/>
      <c r="DQU9" s="6"/>
      <c r="DQV9" s="6"/>
      <c r="DQW9" s="6"/>
      <c r="DQX9" s="6"/>
      <c r="DQY9" s="6"/>
      <c r="DQZ9" s="6"/>
      <c r="DRA9" s="6"/>
      <c r="DRB9" s="6"/>
      <c r="DRC9" s="6"/>
      <c r="DRD9" s="6"/>
      <c r="DRE9" s="6"/>
      <c r="DRF9" s="6"/>
      <c r="DRG9" s="6"/>
      <c r="DRH9" s="6"/>
      <c r="DRI9" s="6"/>
      <c r="DRJ9" s="6"/>
      <c r="DRK9" s="6"/>
      <c r="DRL9" s="6"/>
      <c r="DRM9" s="6"/>
      <c r="DRN9" s="6"/>
      <c r="DRO9" s="6"/>
      <c r="DRP9" s="6"/>
      <c r="DRQ9" s="6"/>
      <c r="DRR9" s="6"/>
      <c r="DRS9" s="6"/>
      <c r="DRT9" s="6"/>
      <c r="DRU9" s="6"/>
      <c r="DRV9" s="6"/>
      <c r="DRW9" s="6"/>
      <c r="DRX9" s="6"/>
      <c r="DRY9" s="6"/>
      <c r="DRZ9" s="6"/>
      <c r="DSA9" s="6"/>
      <c r="DSB9" s="6"/>
      <c r="DSC9" s="6"/>
      <c r="DSD9" s="6"/>
      <c r="DSE9" s="6"/>
      <c r="DSF9" s="6"/>
      <c r="DSG9" s="6"/>
      <c r="DSH9" s="6"/>
      <c r="DSI9" s="6"/>
      <c r="DSJ9" s="6"/>
      <c r="DSK9" s="6"/>
      <c r="DSL9" s="6"/>
      <c r="DSM9" s="6"/>
      <c r="DSN9" s="6"/>
      <c r="DSO9" s="6"/>
      <c r="DSP9" s="6"/>
      <c r="DSQ9" s="6"/>
      <c r="DSR9" s="6"/>
      <c r="DSS9" s="6"/>
      <c r="DST9" s="6"/>
      <c r="DSU9" s="6"/>
      <c r="DSV9" s="6"/>
      <c r="DSW9" s="6"/>
      <c r="DSX9" s="6"/>
      <c r="DSY9" s="6"/>
      <c r="DSZ9" s="6"/>
      <c r="DTA9" s="6"/>
      <c r="DTB9" s="6"/>
      <c r="DTC9" s="6"/>
      <c r="DTD9" s="6"/>
      <c r="DTE9" s="6"/>
      <c r="DTF9" s="6"/>
      <c r="DTG9" s="6"/>
      <c r="DTH9" s="6"/>
      <c r="DTI9" s="6"/>
      <c r="DTJ9" s="6"/>
      <c r="DTK9" s="6"/>
      <c r="DTL9" s="6"/>
      <c r="DTM9" s="6"/>
      <c r="DTN9" s="6"/>
      <c r="DTO9" s="6"/>
      <c r="DTP9" s="6"/>
      <c r="DTQ9" s="6"/>
      <c r="DTR9" s="6"/>
      <c r="DTS9" s="6"/>
      <c r="DTT9" s="6"/>
      <c r="DTU9" s="6"/>
      <c r="DTV9" s="6"/>
      <c r="DTW9" s="6"/>
      <c r="DTX9" s="6"/>
      <c r="DTY9" s="6"/>
      <c r="DTZ9" s="6"/>
      <c r="DUA9" s="6"/>
      <c r="DUB9" s="6"/>
      <c r="DUC9" s="6"/>
      <c r="DUD9" s="6"/>
      <c r="DUE9" s="6"/>
      <c r="DUF9" s="6"/>
      <c r="DUG9" s="6"/>
      <c r="DUH9" s="6"/>
      <c r="DUI9" s="6"/>
      <c r="DUJ9" s="6"/>
      <c r="DUK9" s="6"/>
      <c r="DUL9" s="6"/>
      <c r="DUM9" s="6"/>
      <c r="DUN9" s="6"/>
      <c r="DUO9" s="6"/>
      <c r="DUP9" s="6"/>
      <c r="DUQ9" s="6"/>
      <c r="DUR9" s="6"/>
      <c r="DUS9" s="6"/>
      <c r="DUT9" s="6"/>
      <c r="DUU9" s="6"/>
      <c r="DUV9" s="6"/>
      <c r="DUW9" s="6"/>
      <c r="DUX9" s="6"/>
      <c r="DUY9" s="6"/>
      <c r="DUZ9" s="6"/>
      <c r="DVA9" s="6"/>
      <c r="DVB9" s="6"/>
      <c r="DVC9" s="6"/>
      <c r="DVD9" s="6"/>
      <c r="DVE9" s="6"/>
      <c r="DVF9" s="6"/>
      <c r="DVG9" s="6"/>
      <c r="DVH9" s="6"/>
      <c r="DVI9" s="6"/>
      <c r="DVJ9" s="6"/>
      <c r="DVK9" s="6"/>
      <c r="DVL9" s="6"/>
      <c r="DVM9" s="6"/>
      <c r="DVN9" s="6"/>
      <c r="DVO9" s="6"/>
      <c r="DVP9" s="6"/>
      <c r="DVQ9" s="6"/>
      <c r="DVR9" s="6"/>
      <c r="DVS9" s="6"/>
      <c r="DVT9" s="6"/>
      <c r="DVU9" s="6"/>
      <c r="DVV9" s="6"/>
      <c r="DVW9" s="6"/>
      <c r="DVX9" s="6"/>
      <c r="DVY9" s="6"/>
      <c r="DVZ9" s="6"/>
      <c r="DWA9" s="6"/>
      <c r="DWB9" s="6"/>
      <c r="DWC9" s="6"/>
      <c r="DWD9" s="6"/>
      <c r="DWE9" s="6"/>
      <c r="DWF9" s="6"/>
      <c r="DWG9" s="6"/>
      <c r="DWH9" s="6"/>
      <c r="DWI9" s="6"/>
      <c r="DWJ9" s="6"/>
      <c r="DWK9" s="6"/>
      <c r="DWL9" s="6"/>
      <c r="DWM9" s="6"/>
      <c r="DWN9" s="6"/>
      <c r="DWO9" s="6"/>
      <c r="DWP9" s="6"/>
      <c r="DWQ9" s="6"/>
      <c r="DWR9" s="6"/>
      <c r="DWS9" s="6"/>
      <c r="DWT9" s="6"/>
      <c r="DWU9" s="6"/>
      <c r="DWV9" s="6"/>
      <c r="DWW9" s="6"/>
      <c r="DWX9" s="6"/>
      <c r="DWY9" s="6"/>
      <c r="DWZ9" s="6"/>
      <c r="DXA9" s="6"/>
      <c r="DXB9" s="6"/>
      <c r="DXC9" s="6"/>
      <c r="DXD9" s="6"/>
      <c r="DXE9" s="6"/>
      <c r="DXF9" s="6"/>
      <c r="DXG9" s="6"/>
      <c r="DXH9" s="6"/>
      <c r="DXI9" s="6"/>
      <c r="DXJ9" s="6"/>
      <c r="DXK9" s="6"/>
      <c r="DXL9" s="6"/>
      <c r="DXM9" s="6"/>
      <c r="DXN9" s="6"/>
      <c r="DXO9" s="6"/>
      <c r="DXP9" s="6"/>
      <c r="DXQ9" s="6"/>
      <c r="DXR9" s="6"/>
      <c r="DXS9" s="6"/>
      <c r="DXT9" s="6"/>
      <c r="DXU9" s="6"/>
      <c r="DXV9" s="6"/>
      <c r="DXW9" s="6"/>
      <c r="DXX9" s="6"/>
      <c r="DXY9" s="6"/>
      <c r="DXZ9" s="6"/>
      <c r="DYA9" s="6"/>
      <c r="DYB9" s="6"/>
      <c r="DYC9" s="6"/>
      <c r="DYD9" s="6"/>
      <c r="DYE9" s="6"/>
      <c r="DYF9" s="6"/>
      <c r="DYG9" s="6"/>
      <c r="DYH9" s="6"/>
      <c r="DYI9" s="6"/>
      <c r="DYJ9" s="6"/>
      <c r="DYK9" s="6"/>
      <c r="DYL9" s="6"/>
      <c r="DYM9" s="6"/>
      <c r="DYN9" s="6"/>
      <c r="DYO9" s="6"/>
      <c r="DYP9" s="6"/>
      <c r="DYQ9" s="6"/>
      <c r="DYR9" s="6"/>
      <c r="DYS9" s="6"/>
      <c r="DYT9" s="6"/>
      <c r="DYU9" s="6"/>
      <c r="DYV9" s="6"/>
      <c r="DYW9" s="6"/>
      <c r="DYX9" s="6"/>
      <c r="DYY9" s="6"/>
      <c r="DYZ9" s="6"/>
      <c r="DZA9" s="6"/>
      <c r="DZB9" s="6"/>
      <c r="DZC9" s="6"/>
      <c r="DZD9" s="6"/>
      <c r="DZE9" s="6"/>
      <c r="DZF9" s="6"/>
      <c r="DZG9" s="6"/>
      <c r="DZH9" s="6"/>
      <c r="DZI9" s="6"/>
      <c r="DZJ9" s="6"/>
      <c r="DZK9" s="6"/>
      <c r="DZL9" s="6"/>
      <c r="DZM9" s="6"/>
      <c r="DZN9" s="6"/>
      <c r="DZO9" s="6"/>
      <c r="DZP9" s="6"/>
      <c r="DZQ9" s="6"/>
      <c r="DZR9" s="6"/>
      <c r="DZS9" s="6"/>
      <c r="DZT9" s="6"/>
      <c r="DZU9" s="6"/>
      <c r="DZV9" s="6"/>
      <c r="DZW9" s="6"/>
      <c r="DZX9" s="6"/>
      <c r="DZY9" s="6"/>
      <c r="DZZ9" s="6"/>
      <c r="EAA9" s="6"/>
      <c r="EAB9" s="6"/>
      <c r="EAC9" s="6"/>
      <c r="EAD9" s="6"/>
      <c r="EAE9" s="6"/>
      <c r="EAF9" s="6"/>
      <c r="EAG9" s="6"/>
      <c r="EAH9" s="6"/>
      <c r="EAI9" s="6"/>
      <c r="EAJ9" s="6"/>
      <c r="EAK9" s="6"/>
      <c r="EAL9" s="6"/>
      <c r="EAM9" s="6"/>
      <c r="EAN9" s="6"/>
      <c r="EAO9" s="6"/>
      <c r="EAP9" s="6"/>
      <c r="EAQ9" s="6"/>
      <c r="EAR9" s="6"/>
      <c r="EAS9" s="6"/>
      <c r="EAT9" s="6"/>
      <c r="EAU9" s="6"/>
      <c r="EAV9" s="6"/>
      <c r="EAW9" s="6"/>
      <c r="EAX9" s="6"/>
      <c r="EAY9" s="6"/>
      <c r="EAZ9" s="6"/>
      <c r="EBA9" s="6"/>
      <c r="EBB9" s="6"/>
      <c r="EBC9" s="6"/>
      <c r="EBD9" s="6"/>
      <c r="EBE9" s="6"/>
      <c r="EBF9" s="6"/>
      <c r="EBG9" s="6"/>
      <c r="EBH9" s="6"/>
      <c r="EBI9" s="6"/>
      <c r="EBJ9" s="6"/>
      <c r="EBK9" s="6"/>
      <c r="EBL9" s="6"/>
      <c r="EBM9" s="6"/>
      <c r="EBN9" s="6"/>
      <c r="EBO9" s="6"/>
      <c r="EBP9" s="6"/>
      <c r="EBQ9" s="6"/>
      <c r="EBR9" s="6"/>
      <c r="EBS9" s="6"/>
      <c r="EBT9" s="6"/>
      <c r="EBU9" s="6"/>
      <c r="EBV9" s="6"/>
      <c r="EBW9" s="6"/>
      <c r="EBX9" s="6"/>
      <c r="EBY9" s="6"/>
      <c r="EBZ9" s="6"/>
      <c r="ECA9" s="6"/>
      <c r="ECB9" s="6"/>
      <c r="ECC9" s="6"/>
      <c r="ECD9" s="6"/>
      <c r="ECE9" s="6"/>
      <c r="ECF9" s="6"/>
      <c r="ECG9" s="6"/>
      <c r="ECH9" s="6"/>
      <c r="ECI9" s="6"/>
      <c r="ECJ9" s="6"/>
      <c r="ECK9" s="6"/>
      <c r="ECL9" s="6"/>
      <c r="ECM9" s="6"/>
      <c r="ECN9" s="6"/>
      <c r="ECO9" s="6"/>
      <c r="ECP9" s="6"/>
      <c r="ECQ9" s="6"/>
      <c r="ECR9" s="6"/>
      <c r="ECS9" s="6"/>
      <c r="ECT9" s="6"/>
      <c r="ECU9" s="6"/>
      <c r="ECV9" s="6"/>
      <c r="ECW9" s="6"/>
      <c r="ECX9" s="6"/>
      <c r="ECY9" s="6"/>
      <c r="ECZ9" s="6"/>
      <c r="EDA9" s="6"/>
      <c r="EDB9" s="6"/>
      <c r="EDC9" s="6"/>
      <c r="EDD9" s="6"/>
      <c r="EDE9" s="6"/>
      <c r="EDF9" s="6"/>
      <c r="EDG9" s="6"/>
      <c r="EDH9" s="6"/>
      <c r="EDI9" s="6"/>
      <c r="EDJ9" s="6"/>
      <c r="EDK9" s="6"/>
      <c r="EDL9" s="6"/>
      <c r="EDM9" s="6"/>
      <c r="EDN9" s="6"/>
      <c r="EDO9" s="6"/>
      <c r="EDP9" s="6"/>
      <c r="EDQ9" s="6"/>
      <c r="EDR9" s="6"/>
      <c r="EDS9" s="6"/>
      <c r="EDT9" s="6"/>
      <c r="EDU9" s="6"/>
      <c r="EDV9" s="6"/>
      <c r="EDW9" s="6"/>
      <c r="EDX9" s="6"/>
      <c r="EDY9" s="6"/>
      <c r="EDZ9" s="6"/>
      <c r="EEA9" s="6"/>
      <c r="EEB9" s="6"/>
      <c r="EEC9" s="6"/>
      <c r="EED9" s="6"/>
      <c r="EEE9" s="6"/>
      <c r="EEF9" s="6"/>
      <c r="EEG9" s="6"/>
      <c r="EEH9" s="6"/>
      <c r="EEI9" s="6"/>
      <c r="EEJ9" s="6"/>
      <c r="EEK9" s="6"/>
      <c r="EEL9" s="6"/>
      <c r="EEM9" s="6"/>
      <c r="EEN9" s="6"/>
      <c r="EEO9" s="6"/>
      <c r="EEP9" s="6"/>
      <c r="EEQ9" s="6"/>
      <c r="EER9" s="6"/>
      <c r="EES9" s="6"/>
      <c r="EET9" s="6"/>
      <c r="EEU9" s="6"/>
      <c r="EEV9" s="6"/>
      <c r="EEW9" s="6"/>
      <c r="EEX9" s="6"/>
      <c r="EEY9" s="6"/>
      <c r="EEZ9" s="6"/>
      <c r="EFA9" s="6"/>
      <c r="EFB9" s="6"/>
      <c r="EFC9" s="6"/>
      <c r="EFD9" s="6"/>
      <c r="EFE9" s="6"/>
      <c r="EFF9" s="6"/>
      <c r="EFG9" s="6"/>
      <c r="EFH9" s="6"/>
      <c r="EFI9" s="6"/>
      <c r="EFJ9" s="6"/>
      <c r="EFK9" s="6"/>
      <c r="EFL9" s="6"/>
      <c r="EFM9" s="6"/>
      <c r="EFN9" s="6"/>
      <c r="EFO9" s="6"/>
      <c r="EFP9" s="6"/>
      <c r="EFQ9" s="6"/>
      <c r="EFR9" s="6"/>
      <c r="EFS9" s="6"/>
      <c r="EFT9" s="6"/>
      <c r="EFU9" s="6"/>
      <c r="EFV9" s="6"/>
      <c r="EFW9" s="6"/>
      <c r="EFX9" s="6"/>
      <c r="EFY9" s="6"/>
      <c r="EFZ9" s="6"/>
      <c r="EGA9" s="6"/>
      <c r="EGB9" s="6"/>
      <c r="EGC9" s="6"/>
      <c r="EGD9" s="6"/>
      <c r="EGE9" s="6"/>
      <c r="EGF9" s="6"/>
      <c r="EGG9" s="6"/>
      <c r="EGH9" s="6"/>
      <c r="EGI9" s="6"/>
      <c r="EGJ9" s="6"/>
      <c r="EGK9" s="6"/>
      <c r="EGL9" s="6"/>
      <c r="EGM9" s="6"/>
      <c r="EGN9" s="6"/>
      <c r="EGO9" s="6"/>
      <c r="EGP9" s="6"/>
      <c r="EGQ9" s="6"/>
      <c r="EGR9" s="6"/>
      <c r="EGS9" s="6"/>
      <c r="EGT9" s="6"/>
      <c r="EGU9" s="6"/>
      <c r="EGV9" s="6"/>
      <c r="EGW9" s="6"/>
      <c r="EGX9" s="6"/>
      <c r="EGY9" s="6"/>
      <c r="EGZ9" s="6"/>
      <c r="EHA9" s="6"/>
      <c r="EHB9" s="6"/>
      <c r="EHC9" s="6"/>
      <c r="EHD9" s="6"/>
      <c r="EHE9" s="6"/>
      <c r="EHF9" s="6"/>
      <c r="EHG9" s="6"/>
      <c r="EHH9" s="6"/>
      <c r="EHI9" s="6"/>
      <c r="EHJ9" s="6"/>
      <c r="EHK9" s="6"/>
      <c r="EHL9" s="6"/>
      <c r="EHM9" s="6"/>
      <c r="EHN9" s="6"/>
      <c r="EHO9" s="6"/>
      <c r="EHP9" s="6"/>
      <c r="EHQ9" s="6"/>
      <c r="EHR9" s="6"/>
      <c r="EHS9" s="6"/>
      <c r="EHT9" s="6"/>
      <c r="EHU9" s="6"/>
      <c r="EHV9" s="6"/>
      <c r="EHW9" s="6"/>
      <c r="EHX9" s="6"/>
      <c r="EHY9" s="6"/>
      <c r="EHZ9" s="6"/>
      <c r="EIA9" s="6"/>
      <c r="EIB9" s="6"/>
      <c r="EIC9" s="6"/>
      <c r="EID9" s="6"/>
      <c r="EIE9" s="6"/>
      <c r="EIF9" s="6"/>
      <c r="EIG9" s="6"/>
      <c r="EIH9" s="6"/>
      <c r="EII9" s="6"/>
      <c r="EIJ9" s="6"/>
      <c r="EIK9" s="6"/>
      <c r="EIL9" s="6"/>
      <c r="EIM9" s="6"/>
      <c r="EIN9" s="6"/>
      <c r="EIO9" s="6"/>
      <c r="EIP9" s="6"/>
      <c r="EIQ9" s="6"/>
      <c r="EIR9" s="6"/>
      <c r="EIS9" s="6"/>
      <c r="EIT9" s="6"/>
      <c r="EIU9" s="6"/>
      <c r="EIV9" s="6"/>
      <c r="EIW9" s="6"/>
      <c r="EIX9" s="6"/>
      <c r="EIY9" s="6"/>
      <c r="EIZ9" s="6"/>
      <c r="EJA9" s="6"/>
      <c r="EJB9" s="6"/>
      <c r="EJC9" s="6"/>
      <c r="EJD9" s="6"/>
      <c r="EJE9" s="6"/>
      <c r="EJF9" s="6"/>
      <c r="EJG9" s="6"/>
      <c r="EJH9" s="6"/>
      <c r="EJI9" s="6"/>
      <c r="EJJ9" s="6"/>
      <c r="EJK9" s="6"/>
      <c r="EJL9" s="6"/>
      <c r="EJM9" s="6"/>
      <c r="EJN9" s="6"/>
      <c r="EJO9" s="6"/>
      <c r="EJP9" s="6"/>
      <c r="EJQ9" s="6"/>
      <c r="EJR9" s="6"/>
      <c r="EJS9" s="6"/>
      <c r="EJT9" s="6"/>
      <c r="EJU9" s="6"/>
      <c r="EJV9" s="6"/>
      <c r="EJW9" s="6"/>
      <c r="EJX9" s="6"/>
      <c r="EJY9" s="6"/>
      <c r="EJZ9" s="6"/>
      <c r="EKA9" s="6"/>
      <c r="EKB9" s="6"/>
      <c r="EKC9" s="6"/>
      <c r="EKD9" s="6"/>
      <c r="EKE9" s="6"/>
      <c r="EKF9" s="6"/>
      <c r="EKG9" s="6"/>
      <c r="EKH9" s="6"/>
      <c r="EKI9" s="6"/>
      <c r="EKJ9" s="6"/>
      <c r="EKK9" s="6"/>
      <c r="EKL9" s="6"/>
      <c r="EKM9" s="6"/>
      <c r="EKN9" s="6"/>
      <c r="EKO9" s="6"/>
      <c r="EKP9" s="6"/>
      <c r="EKQ9" s="6"/>
      <c r="EKR9" s="6"/>
      <c r="EKS9" s="6"/>
      <c r="EKT9" s="6"/>
      <c r="EKU9" s="6"/>
      <c r="EKV9" s="6"/>
      <c r="EKW9" s="6"/>
      <c r="EKX9" s="6"/>
      <c r="EKY9" s="6"/>
      <c r="EKZ9" s="6"/>
      <c r="ELA9" s="6"/>
      <c r="ELB9" s="6"/>
      <c r="ELC9" s="6"/>
      <c r="ELD9" s="6"/>
      <c r="ELE9" s="6"/>
      <c r="ELF9" s="6"/>
      <c r="ELG9" s="6"/>
      <c r="ELH9" s="6"/>
      <c r="ELI9" s="6"/>
      <c r="ELJ9" s="6"/>
      <c r="ELK9" s="6"/>
      <c r="ELL9" s="6"/>
      <c r="ELM9" s="6"/>
      <c r="ELN9" s="6"/>
      <c r="ELO9" s="6"/>
      <c r="ELP9" s="6"/>
      <c r="ELQ9" s="6"/>
      <c r="ELR9" s="6"/>
      <c r="ELS9" s="6"/>
      <c r="ELT9" s="6"/>
      <c r="ELU9" s="6"/>
      <c r="ELV9" s="6"/>
      <c r="ELW9" s="6"/>
      <c r="ELX9" s="6"/>
      <c r="ELY9" s="6"/>
      <c r="ELZ9" s="6"/>
      <c r="EMA9" s="6"/>
      <c r="EMB9" s="6"/>
      <c r="EMC9" s="6"/>
      <c r="EMD9" s="6"/>
      <c r="EME9" s="6"/>
      <c r="EMF9" s="6"/>
      <c r="EMG9" s="6"/>
      <c r="EMH9" s="6"/>
      <c r="EMI9" s="6"/>
      <c r="EMJ9" s="6"/>
      <c r="EMK9" s="6"/>
      <c r="EML9" s="6"/>
      <c r="EMM9" s="6"/>
      <c r="EMN9" s="6"/>
      <c r="EMO9" s="6"/>
      <c r="EMP9" s="6"/>
      <c r="EMQ9" s="6"/>
      <c r="EMR9" s="6"/>
      <c r="EMS9" s="6"/>
      <c r="EMT9" s="6"/>
      <c r="EMU9" s="6"/>
      <c r="EMV9" s="6"/>
      <c r="EMW9" s="6"/>
      <c r="EMX9" s="6"/>
      <c r="EMY9" s="6"/>
      <c r="EMZ9" s="6"/>
      <c r="ENA9" s="6"/>
      <c r="ENB9" s="6"/>
      <c r="ENC9" s="6"/>
      <c r="END9" s="6"/>
      <c r="ENE9" s="6"/>
      <c r="ENF9" s="6"/>
      <c r="ENG9" s="6"/>
      <c r="ENH9" s="6"/>
      <c r="ENI9" s="6"/>
      <c r="ENJ9" s="6"/>
      <c r="ENK9" s="6"/>
      <c r="ENL9" s="6"/>
      <c r="ENM9" s="6"/>
      <c r="ENN9" s="6"/>
      <c r="ENO9" s="6"/>
      <c r="ENP9" s="6"/>
      <c r="ENQ9" s="6"/>
      <c r="ENR9" s="6"/>
      <c r="ENS9" s="6"/>
      <c r="ENT9" s="6"/>
      <c r="ENU9" s="6"/>
      <c r="ENV9" s="6"/>
      <c r="ENW9" s="6"/>
      <c r="ENX9" s="6"/>
      <c r="ENY9" s="6"/>
      <c r="ENZ9" s="6"/>
      <c r="EOA9" s="6"/>
      <c r="EOB9" s="6"/>
      <c r="EOC9" s="6"/>
      <c r="EOD9" s="6"/>
      <c r="EOE9" s="6"/>
      <c r="EOF9" s="6"/>
      <c r="EOG9" s="6"/>
      <c r="EOH9" s="6"/>
      <c r="EOI9" s="6"/>
      <c r="EOJ9" s="6"/>
      <c r="EOK9" s="6"/>
      <c r="EOL9" s="6"/>
      <c r="EOM9" s="6"/>
      <c r="EON9" s="6"/>
      <c r="EOO9" s="6"/>
      <c r="EOP9" s="6"/>
      <c r="EOQ9" s="6"/>
      <c r="EOR9" s="6"/>
      <c r="EOS9" s="6"/>
      <c r="EOT9" s="6"/>
      <c r="EOU9" s="6"/>
      <c r="EOV9" s="6"/>
      <c r="EOW9" s="6"/>
      <c r="EOX9" s="6"/>
      <c r="EOY9" s="6"/>
      <c r="EOZ9" s="6"/>
      <c r="EPA9" s="6"/>
      <c r="EPB9" s="6"/>
      <c r="EPC9" s="6"/>
      <c r="EPD9" s="6"/>
      <c r="EPE9" s="6"/>
      <c r="EPF9" s="6"/>
      <c r="EPG9" s="6"/>
      <c r="EPH9" s="6"/>
      <c r="EPI9" s="6"/>
      <c r="EPJ9" s="6"/>
      <c r="EPK9" s="6"/>
      <c r="EPL9" s="6"/>
      <c r="EPM9" s="6"/>
      <c r="EPN9" s="6"/>
      <c r="EPO9" s="6"/>
      <c r="EPP9" s="6"/>
      <c r="EPQ9" s="6"/>
      <c r="EPR9" s="6"/>
      <c r="EPS9" s="6"/>
      <c r="EPT9" s="6"/>
      <c r="EPU9" s="6"/>
      <c r="EPV9" s="6"/>
      <c r="EPW9" s="6"/>
      <c r="EPX9" s="6"/>
      <c r="EPY9" s="6"/>
      <c r="EPZ9" s="6"/>
      <c r="EQA9" s="6"/>
      <c r="EQB9" s="6"/>
      <c r="EQC9" s="6"/>
      <c r="EQD9" s="6"/>
      <c r="EQE9" s="6"/>
      <c r="EQF9" s="6"/>
      <c r="EQG9" s="6"/>
      <c r="EQH9" s="6"/>
      <c r="EQI9" s="6"/>
      <c r="EQJ9" s="6"/>
      <c r="EQK9" s="6"/>
      <c r="EQL9" s="6"/>
      <c r="EQM9" s="6"/>
      <c r="EQN9" s="6"/>
      <c r="EQO9" s="6"/>
      <c r="EQP9" s="6"/>
      <c r="EQQ9" s="6"/>
      <c r="EQR9" s="6"/>
      <c r="EQS9" s="6"/>
      <c r="EQT9" s="6"/>
      <c r="EQU9" s="6"/>
      <c r="EQV9" s="6"/>
      <c r="EQW9" s="6"/>
      <c r="EQX9" s="6"/>
      <c r="EQY9" s="6"/>
      <c r="EQZ9" s="6"/>
      <c r="ERA9" s="6"/>
      <c r="ERB9" s="6"/>
      <c r="ERC9" s="6"/>
      <c r="ERD9" s="6"/>
      <c r="ERE9" s="6"/>
      <c r="ERF9" s="6"/>
      <c r="ERG9" s="6"/>
      <c r="ERH9" s="6"/>
      <c r="ERI9" s="6"/>
      <c r="ERJ9" s="6"/>
      <c r="ERK9" s="6"/>
      <c r="ERL9" s="6"/>
      <c r="ERM9" s="6"/>
      <c r="ERN9" s="6"/>
      <c r="ERO9" s="6"/>
      <c r="ERP9" s="6"/>
      <c r="ERQ9" s="6"/>
      <c r="ERR9" s="6"/>
      <c r="ERS9" s="6"/>
      <c r="ERT9" s="6"/>
      <c r="ERU9" s="6"/>
      <c r="ERV9" s="6"/>
      <c r="ERW9" s="6"/>
      <c r="ERX9" s="6"/>
      <c r="ERY9" s="6"/>
      <c r="ERZ9" s="6"/>
      <c r="ESA9" s="6"/>
      <c r="ESB9" s="6"/>
      <c r="ESC9" s="6"/>
      <c r="ESD9" s="6"/>
      <c r="ESE9" s="6"/>
      <c r="ESF9" s="6"/>
      <c r="ESG9" s="6"/>
      <c r="ESH9" s="6"/>
      <c r="ESI9" s="6"/>
      <c r="ESJ9" s="6"/>
      <c r="ESK9" s="6"/>
      <c r="ESL9" s="6"/>
      <c r="ESM9" s="6"/>
      <c r="ESN9" s="6"/>
      <c r="ESO9" s="6"/>
      <c r="ESP9" s="6"/>
      <c r="ESQ9" s="6"/>
      <c r="ESR9" s="6"/>
      <c r="ESS9" s="6"/>
      <c r="EST9" s="6"/>
      <c r="ESU9" s="6"/>
      <c r="ESV9" s="6"/>
      <c r="ESW9" s="6"/>
      <c r="ESX9" s="6"/>
      <c r="ESY9" s="6"/>
      <c r="ESZ9" s="6"/>
      <c r="ETA9" s="6"/>
      <c r="ETB9" s="6"/>
      <c r="ETC9" s="6"/>
      <c r="ETD9" s="6"/>
      <c r="ETE9" s="6"/>
      <c r="ETF9" s="6"/>
      <c r="ETG9" s="6"/>
      <c r="ETH9" s="6"/>
      <c r="ETI9" s="6"/>
      <c r="ETJ9" s="6"/>
      <c r="ETK9" s="6"/>
      <c r="ETL9" s="6"/>
      <c r="ETM9" s="6"/>
      <c r="ETN9" s="6"/>
      <c r="ETO9" s="6"/>
      <c r="ETP9" s="6"/>
      <c r="ETQ9" s="6"/>
      <c r="ETR9" s="6"/>
      <c r="ETS9" s="6"/>
      <c r="ETT9" s="6"/>
      <c r="ETU9" s="6"/>
      <c r="ETV9" s="6"/>
      <c r="ETW9" s="6"/>
      <c r="ETX9" s="6"/>
      <c r="ETY9" s="6"/>
      <c r="ETZ9" s="6"/>
      <c r="EUA9" s="6"/>
      <c r="EUB9" s="6"/>
      <c r="EUC9" s="6"/>
      <c r="EUD9" s="6"/>
      <c r="EUE9" s="6"/>
      <c r="EUF9" s="6"/>
      <c r="EUG9" s="6"/>
      <c r="EUH9" s="6"/>
      <c r="EUI9" s="6"/>
      <c r="EUJ9" s="6"/>
      <c r="EUK9" s="6"/>
      <c r="EUL9" s="6"/>
      <c r="EUM9" s="6"/>
      <c r="EUN9" s="6"/>
      <c r="EUO9" s="6"/>
      <c r="EUP9" s="6"/>
      <c r="EUQ9" s="6"/>
      <c r="EUR9" s="6"/>
      <c r="EUS9" s="6"/>
      <c r="EUT9" s="6"/>
      <c r="EUU9" s="6"/>
      <c r="EUV9" s="6"/>
      <c r="EUW9" s="6"/>
      <c r="EUX9" s="6"/>
      <c r="EUY9" s="6"/>
      <c r="EUZ9" s="6"/>
      <c r="EVA9" s="6"/>
      <c r="EVB9" s="6"/>
      <c r="EVC9" s="6"/>
      <c r="EVD9" s="6"/>
      <c r="EVE9" s="6"/>
      <c r="EVF9" s="6"/>
      <c r="EVG9" s="6"/>
      <c r="EVH9" s="6"/>
      <c r="EVI9" s="6"/>
      <c r="EVJ9" s="6"/>
      <c r="EVK9" s="6"/>
      <c r="EVL9" s="6"/>
      <c r="EVM9" s="6"/>
      <c r="EVN9" s="6"/>
      <c r="EVO9" s="6"/>
      <c r="EVP9" s="6"/>
      <c r="EVQ9" s="6"/>
      <c r="EVR9" s="6"/>
      <c r="EVS9" s="6"/>
      <c r="EVT9" s="6"/>
      <c r="EVU9" s="6"/>
      <c r="EVV9" s="6"/>
      <c r="EVW9" s="6"/>
      <c r="EVX9" s="6"/>
      <c r="EVY9" s="6"/>
      <c r="EVZ9" s="6"/>
      <c r="EWA9" s="6"/>
      <c r="EWB9" s="6"/>
      <c r="EWC9" s="6"/>
      <c r="EWD9" s="6"/>
      <c r="EWE9" s="6"/>
      <c r="EWF9" s="6"/>
      <c r="EWG9" s="6"/>
      <c r="EWH9" s="6"/>
      <c r="EWI9" s="6"/>
      <c r="EWJ9" s="6"/>
      <c r="EWK9" s="6"/>
      <c r="EWL9" s="6"/>
      <c r="EWM9" s="6"/>
      <c r="EWN9" s="6"/>
      <c r="EWO9" s="6"/>
      <c r="EWP9" s="6"/>
      <c r="EWQ9" s="6"/>
      <c r="EWR9" s="6"/>
      <c r="EWS9" s="6"/>
      <c r="EWT9" s="6"/>
      <c r="EWU9" s="6"/>
      <c r="EWV9" s="6"/>
      <c r="EWW9" s="6"/>
      <c r="EWX9" s="6"/>
      <c r="EWY9" s="6"/>
      <c r="EWZ9" s="6"/>
      <c r="EXA9" s="6"/>
      <c r="EXB9" s="6"/>
      <c r="EXC9" s="6"/>
      <c r="EXD9" s="6"/>
      <c r="EXE9" s="6"/>
      <c r="EXF9" s="6"/>
      <c r="EXG9" s="6"/>
      <c r="EXH9" s="6"/>
      <c r="EXI9" s="6"/>
      <c r="EXJ9" s="6"/>
      <c r="EXK9" s="6"/>
      <c r="EXL9" s="6"/>
      <c r="EXM9" s="6"/>
      <c r="EXN9" s="6"/>
      <c r="EXO9" s="6"/>
      <c r="EXP9" s="6"/>
      <c r="EXQ9" s="6"/>
      <c r="EXR9" s="6"/>
      <c r="EXS9" s="6"/>
      <c r="EXT9" s="6"/>
      <c r="EXU9" s="6"/>
      <c r="EXV9" s="6"/>
      <c r="EXW9" s="6"/>
      <c r="EXX9" s="6"/>
      <c r="EXY9" s="6"/>
      <c r="EXZ9" s="6"/>
      <c r="EYA9" s="6"/>
      <c r="EYB9" s="6"/>
      <c r="EYC9" s="6"/>
      <c r="EYD9" s="6"/>
      <c r="EYE9" s="6"/>
      <c r="EYF9" s="6"/>
      <c r="EYG9" s="6"/>
      <c r="EYH9" s="6"/>
      <c r="EYI9" s="6"/>
      <c r="EYJ9" s="6"/>
      <c r="EYK9" s="6"/>
      <c r="EYL9" s="6"/>
      <c r="EYM9" s="6"/>
      <c r="EYN9" s="6"/>
      <c r="EYO9" s="6"/>
      <c r="EYP9" s="6"/>
      <c r="EYQ9" s="6"/>
      <c r="EYR9" s="6"/>
      <c r="EYS9" s="6"/>
      <c r="EYT9" s="6"/>
      <c r="EYU9" s="6"/>
      <c r="EYV9" s="6"/>
      <c r="EYW9" s="6"/>
      <c r="EYX9" s="6"/>
      <c r="EYY9" s="6"/>
      <c r="EYZ9" s="6"/>
      <c r="EZA9" s="6"/>
      <c r="EZB9" s="6"/>
      <c r="EZC9" s="6"/>
      <c r="EZD9" s="6"/>
      <c r="EZE9" s="6"/>
      <c r="EZF9" s="6"/>
      <c r="EZG9" s="6"/>
      <c r="EZH9" s="6"/>
      <c r="EZI9" s="6"/>
      <c r="EZJ9" s="6"/>
      <c r="EZK9" s="6"/>
      <c r="EZL9" s="6"/>
      <c r="EZM9" s="6"/>
      <c r="EZN9" s="6"/>
      <c r="EZO9" s="6"/>
      <c r="EZP9" s="6"/>
      <c r="EZQ9" s="6"/>
      <c r="EZR9" s="6"/>
      <c r="EZS9" s="6"/>
      <c r="EZT9" s="6"/>
      <c r="EZU9" s="6"/>
      <c r="EZV9" s="6"/>
      <c r="EZW9" s="6"/>
      <c r="EZX9" s="6"/>
      <c r="EZY9" s="6"/>
      <c r="EZZ9" s="6"/>
      <c r="FAA9" s="6"/>
      <c r="FAB9" s="6"/>
      <c r="FAC9" s="6"/>
      <c r="FAD9" s="6"/>
      <c r="FAE9" s="6"/>
      <c r="FAF9" s="6"/>
      <c r="FAG9" s="6"/>
      <c r="FAH9" s="6"/>
      <c r="FAI9" s="6"/>
      <c r="FAJ9" s="6"/>
      <c r="FAK9" s="6"/>
      <c r="FAL9" s="6"/>
      <c r="FAM9" s="6"/>
      <c r="FAN9" s="6"/>
      <c r="FAO9" s="6"/>
      <c r="FAP9" s="6"/>
      <c r="FAQ9" s="6"/>
      <c r="FAR9" s="6"/>
      <c r="FAS9" s="6"/>
      <c r="FAT9" s="6"/>
      <c r="FAU9" s="6"/>
      <c r="FAV9" s="6"/>
      <c r="FAW9" s="6"/>
      <c r="FAX9" s="6"/>
      <c r="FAY9" s="6"/>
      <c r="FAZ9" s="6"/>
      <c r="FBA9" s="6"/>
      <c r="FBB9" s="6"/>
      <c r="FBC9" s="6"/>
      <c r="FBD9" s="6"/>
      <c r="FBE9" s="6"/>
      <c r="FBF9" s="6"/>
      <c r="FBG9" s="6"/>
      <c r="FBH9" s="6"/>
      <c r="FBI9" s="6"/>
      <c r="FBJ9" s="6"/>
      <c r="FBK9" s="6"/>
      <c r="FBL9" s="6"/>
      <c r="FBM9" s="6"/>
      <c r="FBN9" s="6"/>
      <c r="FBO9" s="6"/>
      <c r="FBP9" s="6"/>
      <c r="FBQ9" s="6"/>
      <c r="FBR9" s="6"/>
      <c r="FBS9" s="6"/>
      <c r="FBT9" s="6"/>
      <c r="FBU9" s="6"/>
      <c r="FBV9" s="6"/>
      <c r="FBW9" s="6"/>
      <c r="FBX9" s="6"/>
      <c r="FBY9" s="6"/>
      <c r="FBZ9" s="6"/>
      <c r="FCA9" s="6"/>
      <c r="FCB9" s="6"/>
      <c r="FCC9" s="6"/>
      <c r="FCD9" s="6"/>
      <c r="FCE9" s="6"/>
      <c r="FCF9" s="6"/>
      <c r="FCG9" s="6"/>
      <c r="FCH9" s="6"/>
      <c r="FCI9" s="6"/>
      <c r="FCJ9" s="6"/>
      <c r="FCK9" s="6"/>
      <c r="FCL9" s="6"/>
      <c r="FCM9" s="6"/>
      <c r="FCN9" s="6"/>
      <c r="FCO9" s="6"/>
      <c r="FCP9" s="6"/>
      <c r="FCQ9" s="6"/>
      <c r="FCR9" s="6"/>
      <c r="FCS9" s="6"/>
      <c r="FCT9" s="6"/>
      <c r="FCU9" s="6"/>
      <c r="FCV9" s="6"/>
      <c r="FCW9" s="6"/>
      <c r="FCX9" s="6"/>
      <c r="FCY9" s="6"/>
      <c r="FCZ9" s="6"/>
      <c r="FDA9" s="6"/>
      <c r="FDB9" s="6"/>
      <c r="FDC9" s="6"/>
      <c r="FDD9" s="6"/>
      <c r="FDE9" s="6"/>
      <c r="FDF9" s="6"/>
      <c r="FDG9" s="6"/>
      <c r="FDH9" s="6"/>
      <c r="FDI9" s="6"/>
      <c r="FDJ9" s="6"/>
      <c r="FDK9" s="6"/>
      <c r="FDL9" s="6"/>
      <c r="FDM9" s="6"/>
      <c r="FDN9" s="6"/>
      <c r="FDO9" s="6"/>
      <c r="FDP9" s="6"/>
      <c r="FDQ9" s="6"/>
      <c r="FDR9" s="6"/>
      <c r="FDS9" s="6"/>
      <c r="FDT9" s="6"/>
      <c r="FDU9" s="6"/>
      <c r="FDV9" s="6"/>
      <c r="FDW9" s="6"/>
      <c r="FDX9" s="6"/>
      <c r="FDY9" s="6"/>
      <c r="FDZ9" s="6"/>
      <c r="FEA9" s="6"/>
      <c r="FEB9" s="6"/>
      <c r="FEC9" s="6"/>
      <c r="FED9" s="6"/>
      <c r="FEE9" s="6"/>
      <c r="FEF9" s="6"/>
      <c r="FEG9" s="6"/>
      <c r="FEH9" s="6"/>
      <c r="FEI9" s="6"/>
      <c r="FEJ9" s="6"/>
      <c r="FEK9" s="6"/>
      <c r="FEL9" s="6"/>
      <c r="FEM9" s="6"/>
      <c r="FEN9" s="6"/>
      <c r="FEO9" s="6"/>
      <c r="FEP9" s="6"/>
      <c r="FEQ9" s="6"/>
      <c r="FER9" s="6"/>
      <c r="FES9" s="6"/>
      <c r="FET9" s="6"/>
      <c r="FEU9" s="6"/>
      <c r="FEV9" s="6"/>
      <c r="FEW9" s="6"/>
      <c r="FEX9" s="6"/>
      <c r="FEY9" s="6"/>
      <c r="FEZ9" s="6"/>
      <c r="FFA9" s="6"/>
      <c r="FFB9" s="6"/>
      <c r="FFC9" s="6"/>
      <c r="FFD9" s="6"/>
      <c r="FFE9" s="6"/>
      <c r="FFF9" s="6"/>
      <c r="FFG9" s="6"/>
      <c r="FFH9" s="6"/>
      <c r="FFI9" s="6"/>
      <c r="FFJ9" s="6"/>
      <c r="FFK9" s="6"/>
      <c r="FFL9" s="6"/>
      <c r="FFM9" s="6"/>
      <c r="FFN9" s="6"/>
      <c r="FFO9" s="6"/>
      <c r="FFP9" s="6"/>
      <c r="FFQ9" s="6"/>
      <c r="FFR9" s="6"/>
      <c r="FFS9" s="6"/>
      <c r="FFT9" s="6"/>
      <c r="FFU9" s="6"/>
      <c r="FFV9" s="6"/>
      <c r="FFW9" s="6"/>
      <c r="FFX9" s="6"/>
      <c r="FFY9" s="6"/>
      <c r="FFZ9" s="6"/>
      <c r="FGA9" s="6"/>
      <c r="FGB9" s="6"/>
      <c r="FGC9" s="6"/>
      <c r="FGD9" s="6"/>
      <c r="FGE9" s="6"/>
      <c r="FGF9" s="6"/>
      <c r="FGG9" s="6"/>
      <c r="FGH9" s="6"/>
      <c r="FGI9" s="6"/>
      <c r="FGJ9" s="6"/>
      <c r="FGK9" s="6"/>
      <c r="FGL9" s="6"/>
      <c r="FGM9" s="6"/>
      <c r="FGN9" s="6"/>
      <c r="FGO9" s="6"/>
      <c r="FGP9" s="6"/>
      <c r="FGQ9" s="6"/>
      <c r="FGR9" s="6"/>
      <c r="FGS9" s="6"/>
      <c r="FGT9" s="6"/>
      <c r="FGU9" s="6"/>
      <c r="FGV9" s="6"/>
      <c r="FGW9" s="6"/>
      <c r="FGX9" s="6"/>
      <c r="FGY9" s="6"/>
      <c r="FGZ9" s="6"/>
      <c r="FHA9" s="6"/>
      <c r="FHB9" s="6"/>
      <c r="FHC9" s="6"/>
      <c r="FHD9" s="6"/>
      <c r="FHE9" s="6"/>
      <c r="FHF9" s="6"/>
      <c r="FHG9" s="6"/>
      <c r="FHH9" s="6"/>
      <c r="FHI9" s="6"/>
      <c r="FHJ9" s="6"/>
      <c r="FHK9" s="6"/>
      <c r="FHL9" s="6"/>
      <c r="FHM9" s="6"/>
      <c r="FHN9" s="6"/>
      <c r="FHO9" s="6"/>
      <c r="FHP9" s="6"/>
      <c r="FHQ9" s="6"/>
      <c r="FHR9" s="6"/>
      <c r="FHS9" s="6"/>
      <c r="FHT9" s="6"/>
      <c r="FHU9" s="6"/>
      <c r="FHV9" s="6"/>
      <c r="FHW9" s="6"/>
      <c r="FHX9" s="6"/>
      <c r="FHY9" s="6"/>
      <c r="FHZ9" s="6"/>
      <c r="FIA9" s="6"/>
      <c r="FIB9" s="6"/>
      <c r="FIC9" s="6"/>
      <c r="FID9" s="6"/>
      <c r="FIE9" s="6"/>
      <c r="FIF9" s="6"/>
      <c r="FIG9" s="6"/>
      <c r="FIH9" s="6"/>
      <c r="FII9" s="6"/>
      <c r="FIJ9" s="6"/>
      <c r="FIK9" s="6"/>
      <c r="FIL9" s="6"/>
      <c r="FIM9" s="6"/>
      <c r="FIN9" s="6"/>
      <c r="FIO9" s="6"/>
      <c r="FIP9" s="6"/>
      <c r="FIQ9" s="6"/>
      <c r="FIR9" s="6"/>
      <c r="FIS9" s="6"/>
      <c r="FIT9" s="6"/>
      <c r="FIU9" s="6"/>
      <c r="FIV9" s="6"/>
      <c r="FIW9" s="6"/>
      <c r="FIX9" s="6"/>
      <c r="FIY9" s="6"/>
      <c r="FIZ9" s="6"/>
      <c r="FJA9" s="6"/>
      <c r="FJB9" s="6"/>
      <c r="FJC9" s="6"/>
      <c r="FJD9" s="6"/>
      <c r="FJE9" s="6"/>
      <c r="FJF9" s="6"/>
      <c r="FJG9" s="6"/>
      <c r="FJH9" s="6"/>
      <c r="FJI9" s="6"/>
      <c r="FJJ9" s="6"/>
      <c r="FJK9" s="6"/>
      <c r="FJL9" s="6"/>
      <c r="FJM9" s="6"/>
      <c r="FJN9" s="6"/>
      <c r="FJO9" s="6"/>
      <c r="FJP9" s="6"/>
      <c r="FJQ9" s="6"/>
      <c r="FJR9" s="6"/>
      <c r="FJS9" s="6"/>
      <c r="FJT9" s="6"/>
      <c r="FJU9" s="6"/>
      <c r="FJV9" s="6"/>
      <c r="FJW9" s="6"/>
      <c r="FJX9" s="6"/>
      <c r="FJY9" s="6"/>
      <c r="FJZ9" s="6"/>
      <c r="FKA9" s="6"/>
      <c r="FKB9" s="6"/>
      <c r="FKC9" s="6"/>
      <c r="FKD9" s="6"/>
      <c r="FKE9" s="6"/>
      <c r="FKF9" s="6"/>
      <c r="FKG9" s="6"/>
      <c r="FKH9" s="6"/>
      <c r="FKI9" s="6"/>
      <c r="FKJ9" s="6"/>
      <c r="FKK9" s="6"/>
      <c r="FKL9" s="6"/>
      <c r="FKM9" s="6"/>
      <c r="FKN9" s="6"/>
      <c r="FKO9" s="6"/>
      <c r="FKP9" s="6"/>
      <c r="FKQ9" s="6"/>
      <c r="FKR9" s="6"/>
      <c r="FKS9" s="6"/>
      <c r="FKT9" s="6"/>
      <c r="FKU9" s="6"/>
      <c r="FKV9" s="6"/>
      <c r="FKW9" s="6"/>
      <c r="FKX9" s="6"/>
      <c r="FKY9" s="6"/>
      <c r="FKZ9" s="6"/>
      <c r="FLA9" s="6"/>
      <c r="FLB9" s="6"/>
      <c r="FLC9" s="6"/>
      <c r="FLD9" s="6"/>
      <c r="FLE9" s="6"/>
      <c r="FLF9" s="6"/>
      <c r="FLG9" s="6"/>
      <c r="FLH9" s="6"/>
      <c r="FLI9" s="6"/>
      <c r="FLJ9" s="6"/>
      <c r="FLK9" s="6"/>
      <c r="FLL9" s="6"/>
      <c r="FLM9" s="6"/>
      <c r="FLN9" s="6"/>
      <c r="FLO9" s="6"/>
      <c r="FLP9" s="6"/>
      <c r="FLQ9" s="6"/>
      <c r="FLR9" s="6"/>
      <c r="FLS9" s="6"/>
      <c r="FLT9" s="6"/>
      <c r="FLU9" s="6"/>
      <c r="FLV9" s="6"/>
      <c r="FLW9" s="6"/>
      <c r="FLX9" s="6"/>
      <c r="FLY9" s="6"/>
      <c r="FLZ9" s="6"/>
      <c r="FMA9" s="6"/>
      <c r="FMB9" s="6"/>
      <c r="FMC9" s="6"/>
      <c r="FMD9" s="6"/>
      <c r="FME9" s="6"/>
      <c r="FMF9" s="6"/>
      <c r="FMG9" s="6"/>
      <c r="FMH9" s="6"/>
      <c r="FMI9" s="6"/>
      <c r="FMJ9" s="6"/>
      <c r="FMK9" s="6"/>
      <c r="FML9" s="6"/>
      <c r="FMM9" s="6"/>
      <c r="FMN9" s="6"/>
      <c r="FMO9" s="6"/>
      <c r="FMP9" s="6"/>
      <c r="FMQ9" s="6"/>
      <c r="FMR9" s="6"/>
      <c r="FMS9" s="6"/>
      <c r="FMT9" s="6"/>
      <c r="FMU9" s="6"/>
      <c r="FMV9" s="6"/>
      <c r="FMW9" s="6"/>
      <c r="FMX9" s="6"/>
      <c r="FMY9" s="6"/>
      <c r="FMZ9" s="6"/>
      <c r="FNA9" s="6"/>
      <c r="FNB9" s="6"/>
      <c r="FNC9" s="6"/>
      <c r="FND9" s="6"/>
      <c r="FNE9" s="6"/>
      <c r="FNF9" s="6"/>
      <c r="FNG9" s="6"/>
      <c r="FNH9" s="6"/>
      <c r="FNI9" s="6"/>
      <c r="FNJ9" s="6"/>
      <c r="FNK9" s="6"/>
      <c r="FNL9" s="6"/>
      <c r="FNM9" s="6"/>
      <c r="FNN9" s="6"/>
      <c r="FNO9" s="6"/>
      <c r="FNP9" s="6"/>
      <c r="FNQ9" s="6"/>
      <c r="FNR9" s="6"/>
      <c r="FNS9" s="6"/>
      <c r="FNT9" s="6"/>
      <c r="FNU9" s="6"/>
      <c r="FNV9" s="6"/>
      <c r="FNW9" s="6"/>
      <c r="FNX9" s="6"/>
      <c r="FNY9" s="6"/>
      <c r="FNZ9" s="6"/>
      <c r="FOA9" s="6"/>
      <c r="FOB9" s="6"/>
      <c r="FOC9" s="6"/>
      <c r="FOD9" s="6"/>
      <c r="FOE9" s="6"/>
      <c r="FOF9" s="6"/>
      <c r="FOG9" s="6"/>
      <c r="FOH9" s="6"/>
      <c r="FOI9" s="6"/>
      <c r="FOJ9" s="6"/>
      <c r="FOK9" s="6"/>
      <c r="FOL9" s="6"/>
      <c r="FOM9" s="6"/>
      <c r="FON9" s="6"/>
      <c r="FOO9" s="6"/>
      <c r="FOP9" s="6"/>
      <c r="FOQ9" s="6"/>
      <c r="FOR9" s="6"/>
      <c r="FOS9" s="6"/>
      <c r="FOT9" s="6"/>
      <c r="FOU9" s="6"/>
      <c r="FOV9" s="6"/>
      <c r="FOW9" s="6"/>
      <c r="FOX9" s="6"/>
      <c r="FOY9" s="6"/>
      <c r="FOZ9" s="6"/>
      <c r="FPA9" s="6"/>
      <c r="FPB9" s="6"/>
      <c r="FPC9" s="6"/>
      <c r="FPD9" s="6"/>
      <c r="FPE9" s="6"/>
      <c r="FPF9" s="6"/>
      <c r="FPG9" s="6"/>
      <c r="FPH9" s="6"/>
      <c r="FPI9" s="6"/>
      <c r="FPJ9" s="6"/>
      <c r="FPK9" s="6"/>
      <c r="FPL9" s="6"/>
      <c r="FPM9" s="6"/>
      <c r="FPN9" s="6"/>
      <c r="FPO9" s="6"/>
      <c r="FPP9" s="6"/>
      <c r="FPQ9" s="6"/>
      <c r="FPR9" s="6"/>
      <c r="FPS9" s="6"/>
      <c r="FPT9" s="6"/>
      <c r="FPU9" s="6"/>
      <c r="FPV9" s="6"/>
      <c r="FPW9" s="6"/>
      <c r="FPX9" s="6"/>
      <c r="FPY9" s="6"/>
      <c r="FPZ9" s="6"/>
      <c r="FQA9" s="6"/>
      <c r="FQB9" s="6"/>
      <c r="FQC9" s="6"/>
      <c r="FQD9" s="6"/>
      <c r="FQE9" s="6"/>
      <c r="FQF9" s="6"/>
      <c r="FQG9" s="6"/>
      <c r="FQH9" s="6"/>
      <c r="FQI9" s="6"/>
      <c r="FQJ9" s="6"/>
      <c r="FQK9" s="6"/>
      <c r="FQL9" s="6"/>
      <c r="FQM9" s="6"/>
      <c r="FQN9" s="6"/>
      <c r="FQO9" s="6"/>
      <c r="FQP9" s="6"/>
      <c r="FQQ9" s="6"/>
      <c r="FQR9" s="6"/>
      <c r="FQS9" s="6"/>
      <c r="FQT9" s="6"/>
      <c r="FQU9" s="6"/>
      <c r="FQV9" s="6"/>
      <c r="FQW9" s="6"/>
      <c r="FQX9" s="6"/>
      <c r="FQY9" s="6"/>
      <c r="FQZ9" s="6"/>
      <c r="FRA9" s="6"/>
      <c r="FRB9" s="6"/>
      <c r="FRC9" s="6"/>
      <c r="FRD9" s="6"/>
      <c r="FRE9" s="6"/>
      <c r="FRF9" s="6"/>
      <c r="FRG9" s="6"/>
      <c r="FRH9" s="6"/>
      <c r="FRI9" s="6"/>
      <c r="FRJ9" s="6"/>
      <c r="FRK9" s="6"/>
      <c r="FRL9" s="6"/>
      <c r="FRM9" s="6"/>
      <c r="FRN9" s="6"/>
      <c r="FRO9" s="6"/>
      <c r="FRP9" s="6"/>
      <c r="FRQ9" s="6"/>
      <c r="FRR9" s="6"/>
      <c r="FRS9" s="6"/>
      <c r="FRT9" s="6"/>
      <c r="FRU9" s="6"/>
      <c r="FRV9" s="6"/>
      <c r="FRW9" s="6"/>
      <c r="FRX9" s="6"/>
      <c r="FRY9" s="6"/>
      <c r="FRZ9" s="6"/>
      <c r="FSA9" s="6"/>
      <c r="FSB9" s="6"/>
      <c r="FSC9" s="6"/>
      <c r="FSD9" s="6"/>
      <c r="FSE9" s="6"/>
      <c r="FSF9" s="6"/>
      <c r="FSG9" s="6"/>
      <c r="FSH9" s="6"/>
      <c r="FSI9" s="6"/>
      <c r="FSJ9" s="6"/>
      <c r="FSK9" s="6"/>
      <c r="FSL9" s="6"/>
      <c r="FSM9" s="6"/>
      <c r="FSN9" s="6"/>
      <c r="FSO9" s="6"/>
      <c r="FSP9" s="6"/>
      <c r="FSQ9" s="6"/>
      <c r="FSR9" s="6"/>
      <c r="FSS9" s="6"/>
      <c r="FST9" s="6"/>
      <c r="FSU9" s="6"/>
      <c r="FSV9" s="6"/>
      <c r="FSW9" s="6"/>
      <c r="FSX9" s="6"/>
      <c r="FSY9" s="6"/>
      <c r="FSZ9" s="6"/>
      <c r="FTA9" s="6"/>
      <c r="FTB9" s="6"/>
      <c r="FTC9" s="6"/>
      <c r="FTD9" s="6"/>
      <c r="FTE9" s="6"/>
      <c r="FTF9" s="6"/>
      <c r="FTG9" s="6"/>
      <c r="FTH9" s="6"/>
      <c r="FTI9" s="6"/>
      <c r="FTJ9" s="6"/>
      <c r="FTK9" s="6"/>
      <c r="FTL9" s="6"/>
      <c r="FTM9" s="6"/>
      <c r="FTN9" s="6"/>
      <c r="FTO9" s="6"/>
      <c r="FTP9" s="6"/>
      <c r="FTQ9" s="6"/>
      <c r="FTR9" s="6"/>
      <c r="FTS9" s="6"/>
      <c r="FTT9" s="6"/>
      <c r="FTU9" s="6"/>
      <c r="FTV9" s="6"/>
      <c r="FTW9" s="6"/>
      <c r="FTX9" s="6"/>
      <c r="FTY9" s="6"/>
      <c r="FTZ9" s="6"/>
      <c r="FUA9" s="6"/>
      <c r="FUB9" s="6"/>
      <c r="FUC9" s="6"/>
      <c r="FUD9" s="6"/>
      <c r="FUE9" s="6"/>
      <c r="FUF9" s="6"/>
      <c r="FUG9" s="6"/>
      <c r="FUH9" s="6"/>
      <c r="FUI9" s="6"/>
      <c r="FUJ9" s="6"/>
      <c r="FUK9" s="6"/>
      <c r="FUL9" s="6"/>
      <c r="FUM9" s="6"/>
      <c r="FUN9" s="6"/>
      <c r="FUO9" s="6"/>
      <c r="FUP9" s="6"/>
      <c r="FUQ9" s="6"/>
      <c r="FUR9" s="6"/>
      <c r="FUS9" s="6"/>
      <c r="FUT9" s="6"/>
      <c r="FUU9" s="6"/>
      <c r="FUV9" s="6"/>
      <c r="FUW9" s="6"/>
      <c r="FUX9" s="6"/>
      <c r="FUY9" s="6"/>
      <c r="FUZ9" s="6"/>
      <c r="FVA9" s="6"/>
      <c r="FVB9" s="6"/>
      <c r="FVC9" s="6"/>
      <c r="FVD9" s="6"/>
      <c r="FVE9" s="6"/>
      <c r="FVF9" s="6"/>
      <c r="FVG9" s="6"/>
      <c r="FVH9" s="6"/>
      <c r="FVI9" s="6"/>
      <c r="FVJ9" s="6"/>
      <c r="FVK9" s="6"/>
      <c r="FVL9" s="6"/>
      <c r="FVM9" s="6"/>
      <c r="FVN9" s="6"/>
      <c r="FVO9" s="6"/>
      <c r="FVP9" s="6"/>
      <c r="FVQ9" s="6"/>
      <c r="FVR9" s="6"/>
      <c r="FVS9" s="6"/>
      <c r="FVT9" s="6"/>
      <c r="FVU9" s="6"/>
      <c r="FVV9" s="6"/>
      <c r="FVW9" s="6"/>
      <c r="FVX9" s="6"/>
      <c r="FVY9" s="6"/>
      <c r="FVZ9" s="6"/>
      <c r="FWA9" s="6"/>
      <c r="FWB9" s="6"/>
      <c r="FWC9" s="6"/>
      <c r="FWD9" s="6"/>
      <c r="FWE9" s="6"/>
      <c r="FWF9" s="6"/>
      <c r="FWG9" s="6"/>
      <c r="FWH9" s="6"/>
      <c r="FWI9" s="6"/>
      <c r="FWJ9" s="6"/>
      <c r="FWK9" s="6"/>
      <c r="FWL9" s="6"/>
      <c r="FWM9" s="6"/>
      <c r="FWN9" s="6"/>
      <c r="FWO9" s="6"/>
      <c r="FWP9" s="6"/>
      <c r="FWQ9" s="6"/>
      <c r="FWR9" s="6"/>
      <c r="FWS9" s="6"/>
      <c r="FWT9" s="6"/>
      <c r="FWU9" s="6"/>
      <c r="FWV9" s="6"/>
      <c r="FWW9" s="6"/>
      <c r="FWX9" s="6"/>
      <c r="FWY9" s="6"/>
      <c r="FWZ9" s="6"/>
      <c r="FXA9" s="6"/>
      <c r="FXB9" s="6"/>
      <c r="FXC9" s="6"/>
      <c r="FXD9" s="6"/>
      <c r="FXE9" s="6"/>
      <c r="FXF9" s="6"/>
      <c r="FXG9" s="6"/>
      <c r="FXH9" s="6"/>
      <c r="FXI9" s="6"/>
      <c r="FXJ9" s="6"/>
      <c r="FXK9" s="6"/>
      <c r="FXL9" s="6"/>
      <c r="FXM9" s="6"/>
      <c r="FXN9" s="6"/>
      <c r="FXO9" s="6"/>
      <c r="FXP9" s="6"/>
      <c r="FXQ9" s="6"/>
      <c r="FXR9" s="6"/>
      <c r="FXS9" s="6"/>
      <c r="FXT9" s="6"/>
      <c r="FXU9" s="6"/>
      <c r="FXV9" s="6"/>
      <c r="FXW9" s="6"/>
      <c r="FXX9" s="6"/>
      <c r="FXY9" s="6"/>
      <c r="FXZ9" s="6"/>
      <c r="FYA9" s="6"/>
      <c r="FYB9" s="6"/>
      <c r="FYC9" s="6"/>
      <c r="FYD9" s="6"/>
      <c r="FYE9" s="6"/>
      <c r="FYF9" s="6"/>
      <c r="FYG9" s="6"/>
      <c r="FYH9" s="6"/>
      <c r="FYI9" s="6"/>
      <c r="FYJ9" s="6"/>
      <c r="FYK9" s="6"/>
      <c r="FYL9" s="6"/>
      <c r="FYM9" s="6"/>
      <c r="FYN9" s="6"/>
      <c r="FYO9" s="6"/>
      <c r="FYP9" s="6"/>
      <c r="FYQ9" s="6"/>
      <c r="FYR9" s="6"/>
      <c r="FYS9" s="6"/>
      <c r="FYT9" s="6"/>
      <c r="FYU9" s="6"/>
      <c r="FYV9" s="6"/>
      <c r="FYW9" s="6"/>
      <c r="FYX9" s="6"/>
      <c r="FYY9" s="6"/>
      <c r="FYZ9" s="6"/>
      <c r="FZA9" s="6"/>
      <c r="FZB9" s="6"/>
      <c r="FZC9" s="6"/>
      <c r="FZD9" s="6"/>
      <c r="FZE9" s="6"/>
      <c r="FZF9" s="6"/>
      <c r="FZG9" s="6"/>
      <c r="FZH9" s="6"/>
      <c r="FZI9" s="6"/>
      <c r="FZJ9" s="6"/>
      <c r="FZK9" s="6"/>
      <c r="FZL9" s="6"/>
      <c r="FZM9" s="6"/>
      <c r="FZN9" s="6"/>
      <c r="FZO9" s="6"/>
      <c r="FZP9" s="6"/>
      <c r="FZQ9" s="6"/>
      <c r="FZR9" s="6"/>
      <c r="FZS9" s="6"/>
      <c r="FZT9" s="6"/>
      <c r="FZU9" s="6"/>
      <c r="FZV9" s="6"/>
      <c r="FZW9" s="6"/>
      <c r="FZX9" s="6"/>
      <c r="FZY9" s="6"/>
      <c r="FZZ9" s="6"/>
      <c r="GAA9" s="6"/>
      <c r="GAB9" s="6"/>
      <c r="GAC9" s="6"/>
      <c r="GAD9" s="6"/>
      <c r="GAE9" s="6"/>
      <c r="GAF9" s="6"/>
      <c r="GAG9" s="6"/>
      <c r="GAH9" s="6"/>
      <c r="GAI9" s="6"/>
      <c r="GAJ9" s="6"/>
      <c r="GAK9" s="6"/>
      <c r="GAL9" s="6"/>
      <c r="GAM9" s="6"/>
      <c r="GAN9" s="6"/>
      <c r="GAO9" s="6"/>
      <c r="GAP9" s="6"/>
      <c r="GAQ9" s="6"/>
      <c r="GAR9" s="6"/>
      <c r="GAS9" s="6"/>
      <c r="GAT9" s="6"/>
      <c r="GAU9" s="6"/>
      <c r="GAV9" s="6"/>
      <c r="GAW9" s="6"/>
      <c r="GAX9" s="6"/>
      <c r="GAY9" s="6"/>
      <c r="GAZ9" s="6"/>
      <c r="GBA9" s="6"/>
      <c r="GBB9" s="6"/>
      <c r="GBC9" s="6"/>
      <c r="GBD9" s="6"/>
      <c r="GBE9" s="6"/>
      <c r="GBF9" s="6"/>
      <c r="GBG9" s="6"/>
      <c r="GBH9" s="6"/>
      <c r="GBI9" s="6"/>
      <c r="GBJ9" s="6"/>
      <c r="GBK9" s="6"/>
      <c r="GBL9" s="6"/>
      <c r="GBM9" s="6"/>
      <c r="GBN9" s="6"/>
      <c r="GBO9" s="6"/>
      <c r="GBP9" s="6"/>
      <c r="GBQ9" s="6"/>
      <c r="GBR9" s="6"/>
      <c r="GBS9" s="6"/>
      <c r="GBT9" s="6"/>
      <c r="GBU9" s="6"/>
      <c r="GBV9" s="6"/>
      <c r="GBW9" s="6"/>
      <c r="GBX9" s="6"/>
      <c r="GBY9" s="6"/>
      <c r="GBZ9" s="6"/>
      <c r="GCA9" s="6"/>
      <c r="GCB9" s="6"/>
      <c r="GCC9" s="6"/>
      <c r="GCD9" s="6"/>
      <c r="GCE9" s="6"/>
      <c r="GCF9" s="6"/>
      <c r="GCG9" s="6"/>
      <c r="GCH9" s="6"/>
      <c r="GCI9" s="6"/>
      <c r="GCJ9" s="6"/>
      <c r="GCK9" s="6"/>
      <c r="GCL9" s="6"/>
      <c r="GCM9" s="6"/>
      <c r="GCN9" s="6"/>
      <c r="GCO9" s="6"/>
      <c r="GCP9" s="6"/>
      <c r="GCQ9" s="6"/>
      <c r="GCR9" s="6"/>
      <c r="GCS9" s="6"/>
      <c r="GCT9" s="6"/>
      <c r="GCU9" s="6"/>
      <c r="GCV9" s="6"/>
      <c r="GCW9" s="6"/>
      <c r="GCX9" s="6"/>
      <c r="GCY9" s="6"/>
      <c r="GCZ9" s="6"/>
      <c r="GDA9" s="6"/>
      <c r="GDB9" s="6"/>
      <c r="GDC9" s="6"/>
      <c r="GDD9" s="6"/>
      <c r="GDE9" s="6"/>
      <c r="GDF9" s="6"/>
      <c r="GDG9" s="6"/>
      <c r="GDH9" s="6"/>
      <c r="GDI9" s="6"/>
      <c r="GDJ9" s="6"/>
      <c r="GDK9" s="6"/>
      <c r="GDL9" s="6"/>
      <c r="GDM9" s="6"/>
      <c r="GDN9" s="6"/>
      <c r="GDO9" s="6"/>
      <c r="GDP9" s="6"/>
      <c r="GDQ9" s="6"/>
      <c r="GDR9" s="6"/>
      <c r="GDS9" s="6"/>
      <c r="GDT9" s="6"/>
      <c r="GDU9" s="6"/>
      <c r="GDV9" s="6"/>
      <c r="GDW9" s="6"/>
      <c r="GDX9" s="6"/>
      <c r="GDY9" s="6"/>
      <c r="GDZ9" s="6"/>
      <c r="GEA9" s="6"/>
      <c r="GEB9" s="6"/>
      <c r="GEC9" s="6"/>
      <c r="GED9" s="6"/>
      <c r="GEE9" s="6"/>
      <c r="GEF9" s="6"/>
      <c r="GEG9" s="6"/>
      <c r="GEH9" s="6"/>
      <c r="GEI9" s="6"/>
      <c r="GEJ9" s="6"/>
      <c r="GEK9" s="6"/>
      <c r="GEL9" s="6"/>
      <c r="GEM9" s="6"/>
      <c r="GEN9" s="6"/>
      <c r="GEO9" s="6"/>
      <c r="GEP9" s="6"/>
      <c r="GEQ9" s="6"/>
      <c r="GER9" s="6"/>
      <c r="GES9" s="6"/>
      <c r="GET9" s="6"/>
      <c r="GEU9" s="6"/>
      <c r="GEV9" s="6"/>
      <c r="GEW9" s="6"/>
      <c r="GEX9" s="6"/>
      <c r="GEY9" s="6"/>
      <c r="GEZ9" s="6"/>
      <c r="GFA9" s="6"/>
      <c r="GFB9" s="6"/>
      <c r="GFC9" s="6"/>
      <c r="GFD9" s="6"/>
      <c r="GFE9" s="6"/>
      <c r="GFF9" s="6"/>
      <c r="GFG9" s="6"/>
      <c r="GFH9" s="6"/>
      <c r="GFI9" s="6"/>
      <c r="GFJ9" s="6"/>
      <c r="GFK9" s="6"/>
      <c r="GFL9" s="6"/>
      <c r="GFM9" s="6"/>
      <c r="GFN9" s="6"/>
      <c r="GFO9" s="6"/>
      <c r="GFP9" s="6"/>
      <c r="GFQ9" s="6"/>
      <c r="GFR9" s="6"/>
      <c r="GFS9" s="6"/>
      <c r="GFT9" s="6"/>
      <c r="GFU9" s="6"/>
      <c r="GFV9" s="6"/>
      <c r="GFW9" s="6"/>
      <c r="GFX9" s="6"/>
      <c r="GFY9" s="6"/>
      <c r="GFZ9" s="6"/>
      <c r="GGA9" s="6"/>
      <c r="GGB9" s="6"/>
      <c r="GGC9" s="6"/>
      <c r="GGD9" s="6"/>
      <c r="GGE9" s="6"/>
      <c r="GGF9" s="6"/>
      <c r="GGG9" s="6"/>
      <c r="GGH9" s="6"/>
      <c r="GGI9" s="6"/>
      <c r="GGJ9" s="6"/>
      <c r="GGK9" s="6"/>
      <c r="GGL9" s="6"/>
      <c r="GGM9" s="6"/>
      <c r="GGN9" s="6"/>
      <c r="GGO9" s="6"/>
      <c r="GGP9" s="6"/>
      <c r="GGQ9" s="6"/>
      <c r="GGR9" s="6"/>
      <c r="GGS9" s="6"/>
      <c r="GGT9" s="6"/>
      <c r="GGU9" s="6"/>
      <c r="GGV9" s="6"/>
      <c r="GGW9" s="6"/>
      <c r="GGX9" s="6"/>
      <c r="GGY9" s="6"/>
      <c r="GGZ9" s="6"/>
      <c r="GHA9" s="6"/>
      <c r="GHB9" s="6"/>
      <c r="GHC9" s="6"/>
      <c r="GHD9" s="6"/>
      <c r="GHE9" s="6"/>
      <c r="GHF9" s="6"/>
      <c r="GHG9" s="6"/>
      <c r="GHH9" s="6"/>
      <c r="GHI9" s="6"/>
      <c r="GHJ9" s="6"/>
      <c r="GHK9" s="6"/>
      <c r="GHL9" s="6"/>
      <c r="GHM9" s="6"/>
      <c r="GHN9" s="6"/>
      <c r="GHO9" s="6"/>
      <c r="GHP9" s="6"/>
      <c r="GHQ9" s="6"/>
      <c r="GHR9" s="6"/>
      <c r="GHS9" s="6"/>
      <c r="GHT9" s="6"/>
      <c r="GHU9" s="6"/>
      <c r="GHV9" s="6"/>
      <c r="GHW9" s="6"/>
      <c r="GHX9" s="6"/>
      <c r="GHY9" s="6"/>
      <c r="GHZ9" s="6"/>
      <c r="GIA9" s="6"/>
      <c r="GIB9" s="6"/>
      <c r="GIC9" s="6"/>
      <c r="GID9" s="6"/>
      <c r="GIE9" s="6"/>
      <c r="GIF9" s="6"/>
      <c r="GIG9" s="6"/>
      <c r="GIH9" s="6"/>
      <c r="GII9" s="6"/>
      <c r="GIJ9" s="6"/>
      <c r="GIK9" s="6"/>
      <c r="GIL9" s="6"/>
      <c r="GIM9" s="6"/>
      <c r="GIN9" s="6"/>
      <c r="GIO9" s="6"/>
      <c r="GIP9" s="6"/>
      <c r="GIQ9" s="6"/>
      <c r="GIR9" s="6"/>
      <c r="GIS9" s="6"/>
      <c r="GIT9" s="6"/>
      <c r="GIU9" s="6"/>
      <c r="GIV9" s="6"/>
      <c r="GIW9" s="6"/>
      <c r="GIX9" s="6"/>
      <c r="GIY9" s="6"/>
      <c r="GIZ9" s="6"/>
      <c r="GJA9" s="6"/>
      <c r="GJB9" s="6"/>
      <c r="GJC9" s="6"/>
      <c r="GJD9" s="6"/>
      <c r="GJE9" s="6"/>
      <c r="GJF9" s="6"/>
      <c r="GJG9" s="6"/>
      <c r="GJH9" s="6"/>
      <c r="GJI9" s="6"/>
      <c r="GJJ9" s="6"/>
      <c r="GJK9" s="6"/>
      <c r="GJL9" s="6"/>
      <c r="GJM9" s="6"/>
      <c r="GJN9" s="6"/>
      <c r="GJO9" s="6"/>
      <c r="GJP9" s="6"/>
      <c r="GJQ9" s="6"/>
      <c r="GJR9" s="6"/>
      <c r="GJS9" s="6"/>
      <c r="GJT9" s="6"/>
      <c r="GJU9" s="6"/>
      <c r="GJV9" s="6"/>
      <c r="GJW9" s="6"/>
      <c r="GJX9" s="6"/>
      <c r="GJY9" s="6"/>
      <c r="GJZ9" s="6"/>
      <c r="GKA9" s="6"/>
      <c r="GKB9" s="6"/>
      <c r="GKC9" s="6"/>
      <c r="GKD9" s="6"/>
      <c r="GKE9" s="6"/>
      <c r="GKF9" s="6"/>
      <c r="GKG9" s="6"/>
      <c r="GKH9" s="6"/>
      <c r="GKI9" s="6"/>
      <c r="GKJ9" s="6"/>
      <c r="GKK9" s="6"/>
      <c r="GKL9" s="6"/>
      <c r="GKM9" s="6"/>
      <c r="GKN9" s="6"/>
      <c r="GKO9" s="6"/>
      <c r="GKP9" s="6"/>
      <c r="GKQ9" s="6"/>
      <c r="GKR9" s="6"/>
      <c r="GKS9" s="6"/>
      <c r="GKT9" s="6"/>
      <c r="GKU9" s="6"/>
      <c r="GKV9" s="6"/>
      <c r="GKW9" s="6"/>
      <c r="GKX9" s="6"/>
      <c r="GKY9" s="6"/>
      <c r="GKZ9" s="6"/>
      <c r="GLA9" s="6"/>
      <c r="GLB9" s="6"/>
      <c r="GLC9" s="6"/>
      <c r="GLD9" s="6"/>
      <c r="GLE9" s="6"/>
      <c r="GLF9" s="6"/>
      <c r="GLG9" s="6"/>
      <c r="GLH9" s="6"/>
      <c r="GLI9" s="6"/>
      <c r="GLJ9" s="6"/>
      <c r="GLK9" s="6"/>
      <c r="GLL9" s="6"/>
      <c r="GLM9" s="6"/>
      <c r="GLN9" s="6"/>
      <c r="GLO9" s="6"/>
      <c r="GLP9" s="6"/>
      <c r="GLQ9" s="6"/>
      <c r="GLR9" s="6"/>
      <c r="GLS9" s="6"/>
      <c r="GLT9" s="6"/>
      <c r="GLU9" s="6"/>
      <c r="GLV9" s="6"/>
      <c r="GLW9" s="6"/>
      <c r="GLX9" s="6"/>
      <c r="GLY9" s="6"/>
      <c r="GLZ9" s="6"/>
      <c r="GMA9" s="6"/>
      <c r="GMB9" s="6"/>
      <c r="GMC9" s="6"/>
      <c r="GMD9" s="6"/>
      <c r="GME9" s="6"/>
      <c r="GMF9" s="6"/>
      <c r="GMG9" s="6"/>
      <c r="GMH9" s="6"/>
      <c r="GMI9" s="6"/>
      <c r="GMJ9" s="6"/>
      <c r="GMK9" s="6"/>
      <c r="GML9" s="6"/>
      <c r="GMM9" s="6"/>
      <c r="GMN9" s="6"/>
      <c r="GMO9" s="6"/>
      <c r="GMP9" s="6"/>
      <c r="GMQ9" s="6"/>
      <c r="GMR9" s="6"/>
      <c r="GMS9" s="6"/>
      <c r="GMT9" s="6"/>
      <c r="GMU9" s="6"/>
      <c r="GMV9" s="6"/>
      <c r="GMW9" s="6"/>
      <c r="GMX9" s="6"/>
      <c r="GMY9" s="6"/>
      <c r="GMZ9" s="6"/>
      <c r="GNA9" s="6"/>
      <c r="GNB9" s="6"/>
      <c r="GNC9" s="6"/>
      <c r="GND9" s="6"/>
      <c r="GNE9" s="6"/>
      <c r="GNF9" s="6"/>
      <c r="GNG9" s="6"/>
      <c r="GNH9" s="6"/>
      <c r="GNI9" s="6"/>
      <c r="GNJ9" s="6"/>
      <c r="GNK9" s="6"/>
      <c r="GNL9" s="6"/>
      <c r="GNM9" s="6"/>
      <c r="GNN9" s="6"/>
      <c r="GNO9" s="6"/>
      <c r="GNP9" s="6"/>
      <c r="GNQ9" s="6"/>
      <c r="GNR9" s="6"/>
      <c r="GNS9" s="6"/>
      <c r="GNT9" s="6"/>
      <c r="GNU9" s="6"/>
      <c r="GNV9" s="6"/>
      <c r="GNW9" s="6"/>
      <c r="GNX9" s="6"/>
      <c r="GNY9" s="6"/>
      <c r="GNZ9" s="6"/>
      <c r="GOA9" s="6"/>
      <c r="GOB9" s="6"/>
      <c r="GOC9" s="6"/>
      <c r="GOD9" s="6"/>
      <c r="GOE9" s="6"/>
      <c r="GOF9" s="6"/>
      <c r="GOG9" s="6"/>
      <c r="GOH9" s="6"/>
      <c r="GOI9" s="6"/>
      <c r="GOJ9" s="6"/>
      <c r="GOK9" s="6"/>
      <c r="GOL9" s="6"/>
      <c r="GOM9" s="6"/>
      <c r="GON9" s="6"/>
      <c r="GOO9" s="6"/>
      <c r="GOP9" s="6"/>
      <c r="GOQ9" s="6"/>
      <c r="GOR9" s="6"/>
      <c r="GOS9" s="6"/>
      <c r="GOT9" s="6"/>
      <c r="GOU9" s="6"/>
      <c r="GOV9" s="6"/>
      <c r="GOW9" s="6"/>
      <c r="GOX9" s="6"/>
      <c r="GOY9" s="6"/>
      <c r="GOZ9" s="6"/>
      <c r="GPA9" s="6"/>
      <c r="GPB9" s="6"/>
      <c r="GPC9" s="6"/>
      <c r="GPD9" s="6"/>
      <c r="GPE9" s="6"/>
      <c r="GPF9" s="6"/>
      <c r="GPG9" s="6"/>
      <c r="GPH9" s="6"/>
      <c r="GPI9" s="6"/>
      <c r="GPJ9" s="6"/>
      <c r="GPK9" s="6"/>
      <c r="GPL9" s="6"/>
      <c r="GPM9" s="6"/>
      <c r="GPN9" s="6"/>
      <c r="GPO9" s="6"/>
      <c r="GPP9" s="6"/>
      <c r="GPQ9" s="6"/>
      <c r="GPR9" s="6"/>
      <c r="GPS9" s="6"/>
      <c r="GPT9" s="6"/>
      <c r="GPU9" s="6"/>
      <c r="GPV9" s="6"/>
      <c r="GPW9" s="6"/>
      <c r="GPX9" s="6"/>
      <c r="GPY9" s="6"/>
      <c r="GPZ9" s="6"/>
      <c r="GQA9" s="6"/>
      <c r="GQB9" s="6"/>
      <c r="GQC9" s="6"/>
      <c r="GQD9" s="6"/>
      <c r="GQE9" s="6"/>
      <c r="GQF9" s="6"/>
      <c r="GQG9" s="6"/>
      <c r="GQH9" s="6"/>
      <c r="GQI9" s="6"/>
      <c r="GQJ9" s="6"/>
      <c r="GQK9" s="6"/>
      <c r="GQL9" s="6"/>
      <c r="GQM9" s="6"/>
      <c r="GQN9" s="6"/>
      <c r="GQO9" s="6"/>
      <c r="GQP9" s="6"/>
      <c r="GQQ9" s="6"/>
      <c r="GQR9" s="6"/>
      <c r="GQS9" s="6"/>
      <c r="GQT9" s="6"/>
      <c r="GQU9" s="6"/>
      <c r="GQV9" s="6"/>
      <c r="GQW9" s="6"/>
      <c r="GQX9" s="6"/>
      <c r="GQY9" s="6"/>
      <c r="GQZ9" s="6"/>
      <c r="GRA9" s="6"/>
      <c r="GRB9" s="6"/>
      <c r="GRC9" s="6"/>
      <c r="GRD9" s="6"/>
      <c r="GRE9" s="6"/>
      <c r="GRF9" s="6"/>
      <c r="GRG9" s="6"/>
      <c r="GRH9" s="6"/>
      <c r="GRI9" s="6"/>
      <c r="GRJ9" s="6"/>
      <c r="GRK9" s="6"/>
      <c r="GRL9" s="6"/>
      <c r="GRM9" s="6"/>
      <c r="GRN9" s="6"/>
      <c r="GRO9" s="6"/>
      <c r="GRP9" s="6"/>
      <c r="GRQ9" s="6"/>
      <c r="GRR9" s="6"/>
      <c r="GRS9" s="6"/>
      <c r="GRT9" s="6"/>
      <c r="GRU9" s="6"/>
      <c r="GRV9" s="6"/>
      <c r="GRW9" s="6"/>
      <c r="GRX9" s="6"/>
      <c r="GRY9" s="6"/>
      <c r="GRZ9" s="6"/>
      <c r="GSA9" s="6"/>
      <c r="GSB9" s="6"/>
      <c r="GSC9" s="6"/>
      <c r="GSD9" s="6"/>
      <c r="GSE9" s="6"/>
      <c r="GSF9" s="6"/>
      <c r="GSG9" s="6"/>
      <c r="GSH9" s="6"/>
      <c r="GSI9" s="6"/>
      <c r="GSJ9" s="6"/>
      <c r="GSK9" s="6"/>
      <c r="GSL9" s="6"/>
      <c r="GSM9" s="6"/>
      <c r="GSN9" s="6"/>
      <c r="GSO9" s="6"/>
      <c r="GSP9" s="6"/>
      <c r="GSQ9" s="6"/>
      <c r="GSR9" s="6"/>
      <c r="GSS9" s="6"/>
      <c r="GST9" s="6"/>
      <c r="GSU9" s="6"/>
      <c r="GSV9" s="6"/>
      <c r="GSW9" s="6"/>
      <c r="GSX9" s="6"/>
      <c r="GSY9" s="6"/>
      <c r="GSZ9" s="6"/>
      <c r="GTA9" s="6"/>
      <c r="GTB9" s="6"/>
      <c r="GTC9" s="6"/>
      <c r="GTD9" s="6"/>
      <c r="GTE9" s="6"/>
      <c r="GTF9" s="6"/>
      <c r="GTG9" s="6"/>
      <c r="GTH9" s="6"/>
      <c r="GTI9" s="6"/>
      <c r="GTJ9" s="6"/>
      <c r="GTK9" s="6"/>
      <c r="GTL9" s="6"/>
      <c r="GTM9" s="6"/>
      <c r="GTN9" s="6"/>
      <c r="GTO9" s="6"/>
      <c r="GTP9" s="6"/>
      <c r="GTQ9" s="6"/>
      <c r="GTR9" s="6"/>
      <c r="GTS9" s="6"/>
      <c r="GTT9" s="6"/>
      <c r="GTU9" s="6"/>
      <c r="GTV9" s="6"/>
      <c r="GTW9" s="6"/>
      <c r="GTX9" s="6"/>
      <c r="GTY9" s="6"/>
      <c r="GTZ9" s="6"/>
      <c r="GUA9" s="6"/>
      <c r="GUB9" s="6"/>
      <c r="GUC9" s="6"/>
      <c r="GUD9" s="6"/>
      <c r="GUE9" s="6"/>
      <c r="GUF9" s="6"/>
      <c r="GUG9" s="6"/>
      <c r="GUH9" s="6"/>
      <c r="GUI9" s="6"/>
      <c r="GUJ9" s="6"/>
      <c r="GUK9" s="6"/>
      <c r="GUL9" s="6"/>
      <c r="GUM9" s="6"/>
      <c r="GUN9" s="6"/>
      <c r="GUO9" s="6"/>
      <c r="GUP9" s="6"/>
      <c r="GUQ9" s="6"/>
      <c r="GUR9" s="6"/>
      <c r="GUS9" s="6"/>
      <c r="GUT9" s="6"/>
      <c r="GUU9" s="6"/>
      <c r="GUV9" s="6"/>
      <c r="GUW9" s="6"/>
      <c r="GUX9" s="6"/>
      <c r="GUY9" s="6"/>
      <c r="GUZ9" s="6"/>
      <c r="GVA9" s="6"/>
      <c r="GVB9" s="6"/>
      <c r="GVC9" s="6"/>
      <c r="GVD9" s="6"/>
      <c r="GVE9" s="6"/>
      <c r="GVF9" s="6"/>
      <c r="GVG9" s="6"/>
      <c r="GVH9" s="6"/>
      <c r="GVI9" s="6"/>
      <c r="GVJ9" s="6"/>
      <c r="GVK9" s="6"/>
      <c r="GVL9" s="6"/>
      <c r="GVM9" s="6"/>
      <c r="GVN9" s="6"/>
      <c r="GVO9" s="6"/>
      <c r="GVP9" s="6"/>
      <c r="GVQ9" s="6"/>
      <c r="GVR9" s="6"/>
      <c r="GVS9" s="6"/>
      <c r="GVT9" s="6"/>
      <c r="GVU9" s="6"/>
      <c r="GVV9" s="6"/>
      <c r="GVW9" s="6"/>
      <c r="GVX9" s="6"/>
      <c r="GVY9" s="6"/>
      <c r="GVZ9" s="6"/>
      <c r="GWA9" s="6"/>
      <c r="GWB9" s="6"/>
      <c r="GWC9" s="6"/>
      <c r="GWD9" s="6"/>
      <c r="GWE9" s="6"/>
      <c r="GWF9" s="6"/>
      <c r="GWG9" s="6"/>
      <c r="GWH9" s="6"/>
      <c r="GWI9" s="6"/>
      <c r="GWJ9" s="6"/>
      <c r="GWK9" s="6"/>
      <c r="GWL9" s="6"/>
      <c r="GWM9" s="6"/>
      <c r="GWN9" s="6"/>
      <c r="GWO9" s="6"/>
      <c r="GWP9" s="6"/>
      <c r="GWQ9" s="6"/>
      <c r="GWR9" s="6"/>
      <c r="GWS9" s="6"/>
      <c r="GWT9" s="6"/>
      <c r="GWU9" s="6"/>
      <c r="GWV9" s="6"/>
      <c r="GWW9" s="6"/>
      <c r="GWX9" s="6"/>
      <c r="GWY9" s="6"/>
      <c r="GWZ9" s="6"/>
      <c r="GXA9" s="6"/>
      <c r="GXB9" s="6"/>
      <c r="GXC9" s="6"/>
      <c r="GXD9" s="6"/>
      <c r="GXE9" s="6"/>
      <c r="GXF9" s="6"/>
      <c r="GXG9" s="6"/>
      <c r="GXH9" s="6"/>
      <c r="GXI9" s="6"/>
      <c r="GXJ9" s="6"/>
      <c r="GXK9" s="6"/>
      <c r="GXL9" s="6"/>
      <c r="GXM9" s="6"/>
      <c r="GXN9" s="6"/>
      <c r="GXO9" s="6"/>
      <c r="GXP9" s="6"/>
      <c r="GXQ9" s="6"/>
      <c r="GXR9" s="6"/>
      <c r="GXS9" s="6"/>
      <c r="GXT9" s="6"/>
      <c r="GXU9" s="6"/>
      <c r="GXV9" s="6"/>
      <c r="GXW9" s="6"/>
      <c r="GXX9" s="6"/>
      <c r="GXY9" s="6"/>
      <c r="GXZ9" s="6"/>
      <c r="GYA9" s="6"/>
      <c r="GYB9" s="6"/>
      <c r="GYC9" s="6"/>
      <c r="GYD9" s="6"/>
      <c r="GYE9" s="6"/>
      <c r="GYF9" s="6"/>
      <c r="GYG9" s="6"/>
      <c r="GYH9" s="6"/>
      <c r="GYI9" s="6"/>
      <c r="GYJ9" s="6"/>
      <c r="GYK9" s="6"/>
      <c r="GYL9" s="6"/>
      <c r="GYM9" s="6"/>
      <c r="GYN9" s="6"/>
      <c r="GYO9" s="6"/>
      <c r="GYP9" s="6"/>
      <c r="GYQ9" s="6"/>
      <c r="GYR9" s="6"/>
      <c r="GYS9" s="6"/>
      <c r="GYT9" s="6"/>
      <c r="GYU9" s="6"/>
      <c r="GYV9" s="6"/>
      <c r="GYW9" s="6"/>
      <c r="GYX9" s="6"/>
      <c r="GYY9" s="6"/>
      <c r="GYZ9" s="6"/>
      <c r="GZA9" s="6"/>
      <c r="GZB9" s="6"/>
      <c r="GZC9" s="6"/>
      <c r="GZD9" s="6"/>
      <c r="GZE9" s="6"/>
      <c r="GZF9" s="6"/>
      <c r="GZG9" s="6"/>
      <c r="GZH9" s="6"/>
      <c r="GZI9" s="6"/>
      <c r="GZJ9" s="6"/>
      <c r="GZK9" s="6"/>
      <c r="GZL9" s="6"/>
      <c r="GZM9" s="6"/>
      <c r="GZN9" s="6"/>
      <c r="GZO9" s="6"/>
      <c r="GZP9" s="6"/>
      <c r="GZQ9" s="6"/>
      <c r="GZR9" s="6"/>
      <c r="GZS9" s="6"/>
      <c r="GZT9" s="6"/>
      <c r="GZU9" s="6"/>
      <c r="GZV9" s="6"/>
      <c r="GZW9" s="6"/>
      <c r="GZX9" s="6"/>
      <c r="GZY9" s="6"/>
      <c r="GZZ9" s="6"/>
      <c r="HAA9" s="6"/>
      <c r="HAB9" s="6"/>
      <c r="HAC9" s="6"/>
      <c r="HAD9" s="6"/>
      <c r="HAE9" s="6"/>
      <c r="HAF9" s="6"/>
      <c r="HAG9" s="6"/>
      <c r="HAH9" s="6"/>
      <c r="HAI9" s="6"/>
      <c r="HAJ9" s="6"/>
      <c r="HAK9" s="6"/>
      <c r="HAL9" s="6"/>
      <c r="HAM9" s="6"/>
      <c r="HAN9" s="6"/>
      <c r="HAO9" s="6"/>
      <c r="HAP9" s="6"/>
      <c r="HAQ9" s="6"/>
      <c r="HAR9" s="6"/>
      <c r="HAS9" s="6"/>
      <c r="HAT9" s="6"/>
      <c r="HAU9" s="6"/>
      <c r="HAV9" s="6"/>
      <c r="HAW9" s="6"/>
      <c r="HAX9" s="6"/>
      <c r="HAY9" s="6"/>
      <c r="HAZ9" s="6"/>
      <c r="HBA9" s="6"/>
      <c r="HBB9" s="6"/>
      <c r="HBC9" s="6"/>
      <c r="HBD9" s="6"/>
      <c r="HBE9" s="6"/>
      <c r="HBF9" s="6"/>
      <c r="HBG9" s="6"/>
      <c r="HBH9" s="6"/>
      <c r="HBI9" s="6"/>
      <c r="HBJ9" s="6"/>
      <c r="HBK9" s="6"/>
      <c r="HBL9" s="6"/>
      <c r="HBM9" s="6"/>
      <c r="HBN9" s="6"/>
      <c r="HBO9" s="6"/>
      <c r="HBP9" s="6"/>
      <c r="HBQ9" s="6"/>
      <c r="HBR9" s="6"/>
      <c r="HBS9" s="6"/>
      <c r="HBT9" s="6"/>
      <c r="HBU9" s="6"/>
      <c r="HBV9" s="6"/>
      <c r="HBW9" s="6"/>
      <c r="HBX9" s="6"/>
      <c r="HBY9" s="6"/>
      <c r="HBZ9" s="6"/>
      <c r="HCA9" s="6"/>
      <c r="HCB9" s="6"/>
      <c r="HCC9" s="6"/>
      <c r="HCD9" s="6"/>
      <c r="HCE9" s="6"/>
      <c r="HCF9" s="6"/>
      <c r="HCG9" s="6"/>
      <c r="HCH9" s="6"/>
      <c r="HCI9" s="6"/>
      <c r="HCJ9" s="6"/>
      <c r="HCK9" s="6"/>
      <c r="HCL9" s="6"/>
      <c r="HCM9" s="6"/>
      <c r="HCN9" s="6"/>
      <c r="HCO9" s="6"/>
      <c r="HCP9" s="6"/>
      <c r="HCQ9" s="6"/>
      <c r="HCR9" s="6"/>
      <c r="HCS9" s="6"/>
      <c r="HCT9" s="6"/>
      <c r="HCU9" s="6"/>
      <c r="HCV9" s="6"/>
      <c r="HCW9" s="6"/>
      <c r="HCX9" s="6"/>
      <c r="HCY9" s="6"/>
      <c r="HCZ9" s="6"/>
      <c r="HDA9" s="6"/>
      <c r="HDB9" s="6"/>
      <c r="HDC9" s="6"/>
      <c r="HDD9" s="6"/>
      <c r="HDE9" s="6"/>
      <c r="HDF9" s="6"/>
      <c r="HDG9" s="6"/>
      <c r="HDH9" s="6"/>
      <c r="HDI9" s="6"/>
      <c r="HDJ9" s="6"/>
      <c r="HDK9" s="6"/>
      <c r="HDL9" s="6"/>
      <c r="HDM9" s="6"/>
      <c r="HDN9" s="6"/>
      <c r="HDO9" s="6"/>
      <c r="HDP9" s="6"/>
      <c r="HDQ9" s="6"/>
      <c r="HDR9" s="6"/>
      <c r="HDS9" s="6"/>
      <c r="HDT9" s="6"/>
      <c r="HDU9" s="6"/>
      <c r="HDV9" s="6"/>
      <c r="HDW9" s="6"/>
      <c r="HDX9" s="6"/>
      <c r="HDY9" s="6"/>
      <c r="HDZ9" s="6"/>
      <c r="HEA9" s="6"/>
      <c r="HEB9" s="6"/>
      <c r="HEC9" s="6"/>
      <c r="HED9" s="6"/>
      <c r="HEE9" s="6"/>
      <c r="HEF9" s="6"/>
      <c r="HEG9" s="6"/>
      <c r="HEH9" s="6"/>
      <c r="HEI9" s="6"/>
      <c r="HEJ9" s="6"/>
      <c r="HEK9" s="6"/>
      <c r="HEL9" s="6"/>
      <c r="HEM9" s="6"/>
      <c r="HEN9" s="6"/>
      <c r="HEO9" s="6"/>
      <c r="HEP9" s="6"/>
      <c r="HEQ9" s="6"/>
      <c r="HER9" s="6"/>
      <c r="HES9" s="6"/>
      <c r="HET9" s="6"/>
      <c r="HEU9" s="6"/>
      <c r="HEV9" s="6"/>
      <c r="HEW9" s="6"/>
      <c r="HEX9" s="6"/>
      <c r="HEY9" s="6"/>
      <c r="HEZ9" s="6"/>
      <c r="HFA9" s="6"/>
      <c r="HFB9" s="6"/>
      <c r="HFC9" s="6"/>
      <c r="HFD9" s="6"/>
      <c r="HFE9" s="6"/>
      <c r="HFF9" s="6"/>
      <c r="HFG9" s="6"/>
      <c r="HFH9" s="6"/>
      <c r="HFI9" s="6"/>
      <c r="HFJ9" s="6"/>
      <c r="HFK9" s="6"/>
      <c r="HFL9" s="6"/>
      <c r="HFM9" s="6"/>
      <c r="HFN9" s="6"/>
      <c r="HFO9" s="6"/>
      <c r="HFP9" s="6"/>
      <c r="HFQ9" s="6"/>
      <c r="HFR9" s="6"/>
      <c r="HFS9" s="6"/>
      <c r="HFT9" s="6"/>
      <c r="HFU9" s="6"/>
      <c r="HFV9" s="6"/>
      <c r="HFW9" s="6"/>
      <c r="HFX9" s="6"/>
      <c r="HFY9" s="6"/>
      <c r="HFZ9" s="6"/>
      <c r="HGA9" s="6"/>
      <c r="HGB9" s="6"/>
      <c r="HGC9" s="6"/>
      <c r="HGD9" s="6"/>
      <c r="HGE9" s="6"/>
      <c r="HGF9" s="6"/>
      <c r="HGG9" s="6"/>
      <c r="HGH9" s="6"/>
      <c r="HGI9" s="6"/>
      <c r="HGJ9" s="6"/>
      <c r="HGK9" s="6"/>
      <c r="HGL9" s="6"/>
      <c r="HGM9" s="6"/>
      <c r="HGN9" s="6"/>
      <c r="HGO9" s="6"/>
      <c r="HGP9" s="6"/>
      <c r="HGQ9" s="6"/>
      <c r="HGR9" s="6"/>
      <c r="HGS9" s="6"/>
      <c r="HGT9" s="6"/>
      <c r="HGU9" s="6"/>
      <c r="HGV9" s="6"/>
      <c r="HGW9" s="6"/>
      <c r="HGX9" s="6"/>
      <c r="HGY9" s="6"/>
      <c r="HGZ9" s="6"/>
      <c r="HHA9" s="6"/>
      <c r="HHB9" s="6"/>
      <c r="HHC9" s="6"/>
      <c r="HHD9" s="6"/>
      <c r="HHE9" s="6"/>
      <c r="HHF9" s="6"/>
      <c r="HHG9" s="6"/>
      <c r="HHH9" s="6"/>
      <c r="HHI9" s="6"/>
      <c r="HHJ9" s="6"/>
      <c r="HHK9" s="6"/>
      <c r="HHL9" s="6"/>
      <c r="HHM9" s="6"/>
      <c r="HHN9" s="6"/>
      <c r="HHO9" s="6"/>
      <c r="HHP9" s="6"/>
      <c r="HHQ9" s="6"/>
      <c r="HHR9" s="6"/>
      <c r="HHS9" s="6"/>
      <c r="HHT9" s="6"/>
      <c r="HHU9" s="6"/>
      <c r="HHV9" s="6"/>
      <c r="HHW9" s="6"/>
      <c r="HHX9" s="6"/>
      <c r="HHY9" s="6"/>
      <c r="HHZ9" s="6"/>
      <c r="HIA9" s="6"/>
      <c r="HIB9" s="6"/>
      <c r="HIC9" s="6"/>
      <c r="HID9" s="6"/>
      <c r="HIE9" s="6"/>
      <c r="HIF9" s="6"/>
      <c r="HIG9" s="6"/>
      <c r="HIH9" s="6"/>
      <c r="HII9" s="6"/>
      <c r="HIJ9" s="6"/>
      <c r="HIK9" s="6"/>
      <c r="HIL9" s="6"/>
      <c r="HIM9" s="6"/>
      <c r="HIN9" s="6"/>
      <c r="HIO9" s="6"/>
      <c r="HIP9" s="6"/>
      <c r="HIQ9" s="6"/>
      <c r="HIR9" s="6"/>
      <c r="HIS9" s="6"/>
      <c r="HIT9" s="6"/>
      <c r="HIU9" s="6"/>
      <c r="HIV9" s="6"/>
      <c r="HIW9" s="6"/>
      <c r="HIX9" s="6"/>
      <c r="HIY9" s="6"/>
      <c r="HIZ9" s="6"/>
      <c r="HJA9" s="6"/>
      <c r="HJB9" s="6"/>
      <c r="HJC9" s="6"/>
      <c r="HJD9" s="6"/>
      <c r="HJE9" s="6"/>
      <c r="HJF9" s="6"/>
      <c r="HJG9" s="6"/>
      <c r="HJH9" s="6"/>
      <c r="HJI9" s="6"/>
      <c r="HJJ9" s="6"/>
      <c r="HJK9" s="6"/>
      <c r="HJL9" s="6"/>
      <c r="HJM9" s="6"/>
      <c r="HJN9" s="6"/>
      <c r="HJO9" s="6"/>
      <c r="HJP9" s="6"/>
      <c r="HJQ9" s="6"/>
      <c r="HJR9" s="6"/>
      <c r="HJS9" s="6"/>
      <c r="HJT9" s="6"/>
      <c r="HJU9" s="6"/>
      <c r="HJV9" s="6"/>
      <c r="HJW9" s="6"/>
      <c r="HJX9" s="6"/>
      <c r="HJY9" s="6"/>
      <c r="HJZ9" s="6"/>
      <c r="HKA9" s="6"/>
      <c r="HKB9" s="6"/>
      <c r="HKC9" s="6"/>
      <c r="HKD9" s="6"/>
      <c r="HKE9" s="6"/>
      <c r="HKF9" s="6"/>
      <c r="HKG9" s="6"/>
      <c r="HKH9" s="6"/>
      <c r="HKI9" s="6"/>
      <c r="HKJ9" s="6"/>
      <c r="HKK9" s="6"/>
      <c r="HKL9" s="6"/>
      <c r="HKM9" s="6"/>
      <c r="HKN9" s="6"/>
      <c r="HKO9" s="6"/>
      <c r="HKP9" s="6"/>
      <c r="HKQ9" s="6"/>
      <c r="HKR9" s="6"/>
      <c r="HKS9" s="6"/>
      <c r="HKT9" s="6"/>
      <c r="HKU9" s="6"/>
      <c r="HKV9" s="6"/>
      <c r="HKW9" s="6"/>
      <c r="HKX9" s="6"/>
      <c r="HKY9" s="6"/>
      <c r="HKZ9" s="6"/>
      <c r="HLA9" s="6"/>
      <c r="HLB9" s="6"/>
      <c r="HLC9" s="6"/>
      <c r="HLD9" s="6"/>
      <c r="HLE9" s="6"/>
      <c r="HLF9" s="6"/>
      <c r="HLG9" s="6"/>
      <c r="HLH9" s="6"/>
      <c r="HLI9" s="6"/>
      <c r="HLJ9" s="6"/>
      <c r="HLK9" s="6"/>
      <c r="HLL9" s="6"/>
      <c r="HLM9" s="6"/>
      <c r="HLN9" s="6"/>
      <c r="HLO9" s="6"/>
      <c r="HLP9" s="6"/>
      <c r="HLQ9" s="6"/>
      <c r="HLR9" s="6"/>
      <c r="HLS9" s="6"/>
      <c r="HLT9" s="6"/>
      <c r="HLU9" s="6"/>
      <c r="HLV9" s="6"/>
      <c r="HLW9" s="6"/>
      <c r="HLX9" s="6"/>
      <c r="HLY9" s="6"/>
      <c r="HLZ9" s="6"/>
      <c r="HMA9" s="6"/>
      <c r="HMB9" s="6"/>
      <c r="HMC9" s="6"/>
      <c r="HMD9" s="6"/>
      <c r="HME9" s="6"/>
      <c r="HMF9" s="6"/>
      <c r="HMG9" s="6"/>
      <c r="HMH9" s="6"/>
      <c r="HMI9" s="6"/>
      <c r="HMJ9" s="6"/>
      <c r="HMK9" s="6"/>
      <c r="HML9" s="6"/>
      <c r="HMM9" s="6"/>
      <c r="HMN9" s="6"/>
      <c r="HMO9" s="6"/>
      <c r="HMP9" s="6"/>
      <c r="HMQ9" s="6"/>
      <c r="HMR9" s="6"/>
      <c r="HMS9" s="6"/>
      <c r="HMT9" s="6"/>
      <c r="HMU9" s="6"/>
      <c r="HMV9" s="6"/>
      <c r="HMW9" s="6"/>
      <c r="HMX9" s="6"/>
      <c r="HMY9" s="6"/>
      <c r="HMZ9" s="6"/>
      <c r="HNA9" s="6"/>
      <c r="HNB9" s="6"/>
      <c r="HNC9" s="6"/>
      <c r="HND9" s="6"/>
      <c r="HNE9" s="6"/>
      <c r="HNF9" s="6"/>
      <c r="HNG9" s="6"/>
      <c r="HNH9" s="6"/>
      <c r="HNI9" s="6"/>
      <c r="HNJ9" s="6"/>
      <c r="HNK9" s="6"/>
      <c r="HNL9" s="6"/>
      <c r="HNM9" s="6"/>
      <c r="HNN9" s="6"/>
      <c r="HNO9" s="6"/>
      <c r="HNP9" s="6"/>
      <c r="HNQ9" s="6"/>
      <c r="HNR9" s="6"/>
      <c r="HNS9" s="6"/>
      <c r="HNT9" s="6"/>
      <c r="HNU9" s="6"/>
      <c r="HNV9" s="6"/>
      <c r="HNW9" s="6"/>
      <c r="HNX9" s="6"/>
      <c r="HNY9" s="6"/>
      <c r="HNZ9" s="6"/>
      <c r="HOA9" s="6"/>
      <c r="HOB9" s="6"/>
      <c r="HOC9" s="6"/>
      <c r="HOD9" s="6"/>
      <c r="HOE9" s="6"/>
      <c r="HOF9" s="6"/>
      <c r="HOG9" s="6"/>
      <c r="HOH9" s="6"/>
      <c r="HOI9" s="6"/>
      <c r="HOJ9" s="6"/>
      <c r="HOK9" s="6"/>
      <c r="HOL9" s="6"/>
      <c r="HOM9" s="6"/>
      <c r="HON9" s="6"/>
      <c r="HOO9" s="6"/>
      <c r="HOP9" s="6"/>
      <c r="HOQ9" s="6"/>
      <c r="HOR9" s="6"/>
      <c r="HOS9" s="6"/>
      <c r="HOT9" s="6"/>
      <c r="HOU9" s="6"/>
      <c r="HOV9" s="6"/>
      <c r="HOW9" s="6"/>
      <c r="HOX9" s="6"/>
      <c r="HOY9" s="6"/>
      <c r="HOZ9" s="6"/>
      <c r="HPA9" s="6"/>
      <c r="HPB9" s="6"/>
      <c r="HPC9" s="6"/>
      <c r="HPD9" s="6"/>
      <c r="HPE9" s="6"/>
      <c r="HPF9" s="6"/>
      <c r="HPG9" s="6"/>
      <c r="HPH9" s="6"/>
      <c r="HPI9" s="6"/>
      <c r="HPJ9" s="6"/>
      <c r="HPK9" s="6"/>
      <c r="HPL9" s="6"/>
      <c r="HPM9" s="6"/>
      <c r="HPN9" s="6"/>
      <c r="HPO9" s="6"/>
      <c r="HPP9" s="6"/>
      <c r="HPQ9" s="6"/>
      <c r="HPR9" s="6"/>
      <c r="HPS9" s="6"/>
      <c r="HPT9" s="6"/>
      <c r="HPU9" s="6"/>
      <c r="HPV9" s="6"/>
      <c r="HPW9" s="6"/>
      <c r="HPX9" s="6"/>
      <c r="HPY9" s="6"/>
      <c r="HPZ9" s="6"/>
      <c r="HQA9" s="6"/>
      <c r="HQB9" s="6"/>
      <c r="HQC9" s="6"/>
      <c r="HQD9" s="6"/>
      <c r="HQE9" s="6"/>
      <c r="HQF9" s="6"/>
      <c r="HQG9" s="6"/>
      <c r="HQH9" s="6"/>
      <c r="HQI9" s="6"/>
      <c r="HQJ9" s="6"/>
      <c r="HQK9" s="6"/>
      <c r="HQL9" s="6"/>
      <c r="HQM9" s="6"/>
      <c r="HQN9" s="6"/>
      <c r="HQO9" s="6"/>
      <c r="HQP9" s="6"/>
      <c r="HQQ9" s="6"/>
      <c r="HQR9" s="6"/>
      <c r="HQS9" s="6"/>
      <c r="HQT9" s="6"/>
      <c r="HQU9" s="6"/>
      <c r="HQV9" s="6"/>
      <c r="HQW9" s="6"/>
      <c r="HQX9" s="6"/>
      <c r="HQY9" s="6"/>
      <c r="HQZ9" s="6"/>
      <c r="HRA9" s="6"/>
      <c r="HRB9" s="6"/>
      <c r="HRC9" s="6"/>
      <c r="HRD9" s="6"/>
      <c r="HRE9" s="6"/>
      <c r="HRF9" s="6"/>
      <c r="HRG9" s="6"/>
      <c r="HRH9" s="6"/>
      <c r="HRI9" s="6"/>
      <c r="HRJ9" s="6"/>
      <c r="HRK9" s="6"/>
      <c r="HRL9" s="6"/>
      <c r="HRM9" s="6"/>
      <c r="HRN9" s="6"/>
      <c r="HRO9" s="6"/>
      <c r="HRP9" s="6"/>
      <c r="HRQ9" s="6"/>
      <c r="HRR9" s="6"/>
      <c r="HRS9" s="6"/>
      <c r="HRT9" s="6"/>
      <c r="HRU9" s="6"/>
      <c r="HRV9" s="6"/>
      <c r="HRW9" s="6"/>
      <c r="HRX9" s="6"/>
      <c r="HRY9" s="6"/>
      <c r="HRZ9" s="6"/>
      <c r="HSA9" s="6"/>
      <c r="HSB9" s="6"/>
      <c r="HSC9" s="6"/>
      <c r="HSD9" s="6"/>
      <c r="HSE9" s="6"/>
      <c r="HSF9" s="6"/>
      <c r="HSG9" s="6"/>
      <c r="HSH9" s="6"/>
      <c r="HSI9" s="6"/>
      <c r="HSJ9" s="6"/>
      <c r="HSK9" s="6"/>
      <c r="HSL9" s="6"/>
      <c r="HSM9" s="6"/>
      <c r="HSN9" s="6"/>
      <c r="HSO9" s="6"/>
      <c r="HSP9" s="6"/>
      <c r="HSQ9" s="6"/>
      <c r="HSR9" s="6"/>
      <c r="HSS9" s="6"/>
      <c r="HST9" s="6"/>
      <c r="HSU9" s="6"/>
      <c r="HSV9" s="6"/>
      <c r="HSW9" s="6"/>
      <c r="HSX9" s="6"/>
      <c r="HSY9" s="6"/>
      <c r="HSZ9" s="6"/>
      <c r="HTA9" s="6"/>
      <c r="HTB9" s="6"/>
      <c r="HTC9" s="6"/>
      <c r="HTD9" s="6"/>
      <c r="HTE9" s="6"/>
      <c r="HTF9" s="6"/>
      <c r="HTG9" s="6"/>
      <c r="HTH9" s="6"/>
      <c r="HTI9" s="6"/>
      <c r="HTJ9" s="6"/>
      <c r="HTK9" s="6"/>
      <c r="HTL9" s="6"/>
      <c r="HTM9" s="6"/>
      <c r="HTN9" s="6"/>
      <c r="HTO9" s="6"/>
      <c r="HTP9" s="6"/>
      <c r="HTQ9" s="6"/>
      <c r="HTR9" s="6"/>
      <c r="HTS9" s="6"/>
      <c r="HTT9" s="6"/>
      <c r="HTU9" s="6"/>
      <c r="HTV9" s="6"/>
      <c r="HTW9" s="6"/>
      <c r="HTX9" s="6"/>
      <c r="HTY9" s="6"/>
      <c r="HTZ9" s="6"/>
      <c r="HUA9" s="6"/>
      <c r="HUB9" s="6"/>
      <c r="HUC9" s="6"/>
      <c r="HUD9" s="6"/>
      <c r="HUE9" s="6"/>
      <c r="HUF9" s="6"/>
      <c r="HUG9" s="6"/>
      <c r="HUH9" s="6"/>
      <c r="HUI9" s="6"/>
      <c r="HUJ9" s="6"/>
      <c r="HUK9" s="6"/>
      <c r="HUL9" s="6"/>
      <c r="HUM9" s="6"/>
      <c r="HUN9" s="6"/>
      <c r="HUO9" s="6"/>
      <c r="HUP9" s="6"/>
      <c r="HUQ9" s="6"/>
      <c r="HUR9" s="6"/>
      <c r="HUS9" s="6"/>
      <c r="HUT9" s="6"/>
      <c r="HUU9" s="6"/>
      <c r="HUV9" s="6"/>
      <c r="HUW9" s="6"/>
      <c r="HUX9" s="6"/>
      <c r="HUY9" s="6"/>
      <c r="HUZ9" s="6"/>
      <c r="HVA9" s="6"/>
      <c r="HVB9" s="6"/>
      <c r="HVC9" s="6"/>
      <c r="HVD9" s="6"/>
      <c r="HVE9" s="6"/>
      <c r="HVF9" s="6"/>
      <c r="HVG9" s="6"/>
      <c r="HVH9" s="6"/>
      <c r="HVI9" s="6"/>
      <c r="HVJ9" s="6"/>
      <c r="HVK9" s="6"/>
      <c r="HVL9" s="6"/>
      <c r="HVM9" s="6"/>
      <c r="HVN9" s="6"/>
      <c r="HVO9" s="6"/>
      <c r="HVP9" s="6"/>
      <c r="HVQ9" s="6"/>
      <c r="HVR9" s="6"/>
      <c r="HVS9" s="6"/>
      <c r="HVT9" s="6"/>
      <c r="HVU9" s="6"/>
      <c r="HVV9" s="6"/>
      <c r="HVW9" s="6"/>
      <c r="HVX9" s="6"/>
      <c r="HVY9" s="6"/>
      <c r="HVZ9" s="6"/>
      <c r="HWA9" s="6"/>
      <c r="HWB9" s="6"/>
      <c r="HWC9" s="6"/>
      <c r="HWD9" s="6"/>
      <c r="HWE9" s="6"/>
      <c r="HWF9" s="6"/>
      <c r="HWG9" s="6"/>
      <c r="HWH9" s="6"/>
      <c r="HWI9" s="6"/>
      <c r="HWJ9" s="6"/>
      <c r="HWK9" s="6"/>
      <c r="HWL9" s="6"/>
      <c r="HWM9" s="6"/>
      <c r="HWN9" s="6"/>
      <c r="HWO9" s="6"/>
      <c r="HWP9" s="6"/>
      <c r="HWQ9" s="6"/>
      <c r="HWR9" s="6"/>
      <c r="HWS9" s="6"/>
      <c r="HWT9" s="6"/>
      <c r="HWU9" s="6"/>
      <c r="HWV9" s="6"/>
      <c r="HWW9" s="6"/>
      <c r="HWX9" s="6"/>
      <c r="HWY9" s="6"/>
      <c r="HWZ9" s="6"/>
      <c r="HXA9" s="6"/>
      <c r="HXB9" s="6"/>
      <c r="HXC9" s="6"/>
      <c r="HXD9" s="6"/>
      <c r="HXE9" s="6"/>
      <c r="HXF9" s="6"/>
      <c r="HXG9" s="6"/>
      <c r="HXH9" s="6"/>
      <c r="HXI9" s="6"/>
      <c r="HXJ9" s="6"/>
      <c r="HXK9" s="6"/>
      <c r="HXL9" s="6"/>
      <c r="HXM9" s="6"/>
      <c r="HXN9" s="6"/>
      <c r="HXO9" s="6"/>
      <c r="HXP9" s="6"/>
      <c r="HXQ9" s="6"/>
      <c r="HXR9" s="6"/>
      <c r="HXS9" s="6"/>
      <c r="HXT9" s="6"/>
      <c r="HXU9" s="6"/>
      <c r="HXV9" s="6"/>
      <c r="HXW9" s="6"/>
      <c r="HXX9" s="6"/>
      <c r="HXY9" s="6"/>
      <c r="HXZ9" s="6"/>
      <c r="HYA9" s="6"/>
      <c r="HYB9" s="6"/>
      <c r="HYC9" s="6"/>
      <c r="HYD9" s="6"/>
      <c r="HYE9" s="6"/>
      <c r="HYF9" s="6"/>
      <c r="HYG9" s="6"/>
      <c r="HYH9" s="6"/>
      <c r="HYI9" s="6"/>
      <c r="HYJ9" s="6"/>
      <c r="HYK9" s="6"/>
      <c r="HYL9" s="6"/>
      <c r="HYM9" s="6"/>
      <c r="HYN9" s="6"/>
      <c r="HYO9" s="6"/>
      <c r="HYP9" s="6"/>
      <c r="HYQ9" s="6"/>
      <c r="HYR9" s="6"/>
      <c r="HYS9" s="6"/>
      <c r="HYT9" s="6"/>
      <c r="HYU9" s="6"/>
      <c r="HYV9" s="6"/>
      <c r="HYW9" s="6"/>
      <c r="HYX9" s="6"/>
      <c r="HYY9" s="6"/>
      <c r="HYZ9" s="6"/>
      <c r="HZA9" s="6"/>
      <c r="HZB9" s="6"/>
      <c r="HZC9" s="6"/>
      <c r="HZD9" s="6"/>
      <c r="HZE9" s="6"/>
      <c r="HZF9" s="6"/>
      <c r="HZG9" s="6"/>
      <c r="HZH9" s="6"/>
      <c r="HZI9" s="6"/>
      <c r="HZJ9" s="6"/>
      <c r="HZK9" s="6"/>
      <c r="HZL9" s="6"/>
      <c r="HZM9" s="6"/>
      <c r="HZN9" s="6"/>
      <c r="HZO9" s="6"/>
      <c r="HZP9" s="6"/>
      <c r="HZQ9" s="6"/>
      <c r="HZR9" s="6"/>
      <c r="HZS9" s="6"/>
      <c r="HZT9" s="6"/>
      <c r="HZU9" s="6"/>
      <c r="HZV9" s="6"/>
      <c r="HZW9" s="6"/>
      <c r="HZX9" s="6"/>
      <c r="HZY9" s="6"/>
      <c r="HZZ9" s="6"/>
      <c r="IAA9" s="6"/>
      <c r="IAB9" s="6"/>
      <c r="IAC9" s="6"/>
      <c r="IAD9" s="6"/>
      <c r="IAE9" s="6"/>
      <c r="IAF9" s="6"/>
      <c r="IAG9" s="6"/>
      <c r="IAH9" s="6"/>
      <c r="IAI9" s="6"/>
      <c r="IAJ9" s="6"/>
      <c r="IAK9" s="6"/>
      <c r="IAL9" s="6"/>
      <c r="IAM9" s="6"/>
      <c r="IAN9" s="6"/>
      <c r="IAO9" s="6"/>
      <c r="IAP9" s="6"/>
      <c r="IAQ9" s="6"/>
      <c r="IAR9" s="6"/>
      <c r="IAS9" s="6"/>
      <c r="IAT9" s="6"/>
      <c r="IAU9" s="6"/>
      <c r="IAV9" s="6"/>
      <c r="IAW9" s="6"/>
      <c r="IAX9" s="6"/>
      <c r="IAY9" s="6"/>
      <c r="IAZ9" s="6"/>
      <c r="IBA9" s="6"/>
      <c r="IBB9" s="6"/>
      <c r="IBC9" s="6"/>
      <c r="IBD9" s="6"/>
      <c r="IBE9" s="6"/>
      <c r="IBF9" s="6"/>
      <c r="IBG9" s="6"/>
      <c r="IBH9" s="6"/>
      <c r="IBI9" s="6"/>
      <c r="IBJ9" s="6"/>
      <c r="IBK9" s="6"/>
      <c r="IBL9" s="6"/>
      <c r="IBM9" s="6"/>
      <c r="IBN9" s="6"/>
      <c r="IBO9" s="6"/>
      <c r="IBP9" s="6"/>
      <c r="IBQ9" s="6"/>
      <c r="IBR9" s="6"/>
      <c r="IBS9" s="6"/>
      <c r="IBT9" s="6"/>
      <c r="IBU9" s="6"/>
      <c r="IBV9" s="6"/>
      <c r="IBW9" s="6"/>
      <c r="IBX9" s="6"/>
      <c r="IBY9" s="6"/>
      <c r="IBZ9" s="6"/>
      <c r="ICA9" s="6"/>
      <c r="ICB9" s="6"/>
      <c r="ICC9" s="6"/>
      <c r="ICD9" s="6"/>
      <c r="ICE9" s="6"/>
      <c r="ICF9" s="6"/>
      <c r="ICG9" s="6"/>
      <c r="ICH9" s="6"/>
      <c r="ICI9" s="6"/>
      <c r="ICJ9" s="6"/>
      <c r="ICK9" s="6"/>
      <c r="ICL9" s="6"/>
      <c r="ICM9" s="6"/>
      <c r="ICN9" s="6"/>
      <c r="ICO9" s="6"/>
      <c r="ICP9" s="6"/>
      <c r="ICQ9" s="6"/>
      <c r="ICR9" s="6"/>
      <c r="ICS9" s="6"/>
      <c r="ICT9" s="6"/>
      <c r="ICU9" s="6"/>
      <c r="ICV9" s="6"/>
      <c r="ICW9" s="6"/>
      <c r="ICX9" s="6"/>
      <c r="ICY9" s="6"/>
      <c r="ICZ9" s="6"/>
      <c r="IDA9" s="6"/>
      <c r="IDB9" s="6"/>
      <c r="IDC9" s="6"/>
      <c r="IDD9" s="6"/>
      <c r="IDE9" s="6"/>
      <c r="IDF9" s="6"/>
      <c r="IDG9" s="6"/>
      <c r="IDH9" s="6"/>
      <c r="IDI9" s="6"/>
      <c r="IDJ9" s="6"/>
      <c r="IDK9" s="6"/>
      <c r="IDL9" s="6"/>
      <c r="IDM9" s="6"/>
      <c r="IDN9" s="6"/>
      <c r="IDO9" s="6"/>
      <c r="IDP9" s="6"/>
      <c r="IDQ9" s="6"/>
      <c r="IDR9" s="6"/>
      <c r="IDS9" s="6"/>
      <c r="IDT9" s="6"/>
      <c r="IDU9" s="6"/>
      <c r="IDV9" s="6"/>
      <c r="IDW9" s="6"/>
      <c r="IDX9" s="6"/>
      <c r="IDY9" s="6"/>
      <c r="IDZ9" s="6"/>
      <c r="IEA9" s="6"/>
      <c r="IEB9" s="6"/>
      <c r="IEC9" s="6"/>
      <c r="IED9" s="6"/>
      <c r="IEE9" s="6"/>
      <c r="IEF9" s="6"/>
      <c r="IEG9" s="6"/>
      <c r="IEH9" s="6"/>
      <c r="IEI9" s="6"/>
      <c r="IEJ9" s="6"/>
      <c r="IEK9" s="6"/>
      <c r="IEL9" s="6"/>
      <c r="IEM9" s="6"/>
      <c r="IEN9" s="6"/>
      <c r="IEO9" s="6"/>
      <c r="IEP9" s="6"/>
      <c r="IEQ9" s="6"/>
      <c r="IER9" s="6"/>
      <c r="IES9" s="6"/>
      <c r="IET9" s="6"/>
      <c r="IEU9" s="6"/>
      <c r="IEV9" s="6"/>
      <c r="IEW9" s="6"/>
      <c r="IEX9" s="6"/>
      <c r="IEY9" s="6"/>
      <c r="IEZ9" s="6"/>
      <c r="IFA9" s="6"/>
      <c r="IFB9" s="6"/>
      <c r="IFC9" s="6"/>
      <c r="IFD9" s="6"/>
      <c r="IFE9" s="6"/>
      <c r="IFF9" s="6"/>
      <c r="IFG9" s="6"/>
      <c r="IFH9" s="6"/>
      <c r="IFI9" s="6"/>
      <c r="IFJ9" s="6"/>
      <c r="IFK9" s="6"/>
      <c r="IFL9" s="6"/>
      <c r="IFM9" s="6"/>
      <c r="IFN9" s="6"/>
      <c r="IFO9" s="6"/>
      <c r="IFP9" s="6"/>
      <c r="IFQ9" s="6"/>
      <c r="IFR9" s="6"/>
      <c r="IFS9" s="6"/>
      <c r="IFT9" s="6"/>
      <c r="IFU9" s="6"/>
      <c r="IFV9" s="6"/>
      <c r="IFW9" s="6"/>
      <c r="IFX9" s="6"/>
      <c r="IFY9" s="6"/>
      <c r="IFZ9" s="6"/>
      <c r="IGA9" s="6"/>
      <c r="IGB9" s="6"/>
      <c r="IGC9" s="6"/>
      <c r="IGD9" s="6"/>
      <c r="IGE9" s="6"/>
      <c r="IGF9" s="6"/>
      <c r="IGG9" s="6"/>
      <c r="IGH9" s="6"/>
      <c r="IGI9" s="6"/>
      <c r="IGJ9" s="6"/>
      <c r="IGK9" s="6"/>
      <c r="IGL9" s="6"/>
      <c r="IGM9" s="6"/>
      <c r="IGN9" s="6"/>
      <c r="IGO9" s="6"/>
      <c r="IGP9" s="6"/>
      <c r="IGQ9" s="6"/>
      <c r="IGR9" s="6"/>
      <c r="IGS9" s="6"/>
      <c r="IGT9" s="6"/>
      <c r="IGU9" s="6"/>
      <c r="IGV9" s="6"/>
      <c r="IGW9" s="6"/>
      <c r="IGX9" s="6"/>
      <c r="IGY9" s="6"/>
      <c r="IGZ9" s="6"/>
      <c r="IHA9" s="6"/>
      <c r="IHB9" s="6"/>
      <c r="IHC9" s="6"/>
      <c r="IHD9" s="6"/>
      <c r="IHE9" s="6"/>
      <c r="IHF9" s="6"/>
      <c r="IHG9" s="6"/>
      <c r="IHH9" s="6"/>
      <c r="IHI9" s="6"/>
      <c r="IHJ9" s="6"/>
      <c r="IHK9" s="6"/>
      <c r="IHL9" s="6"/>
      <c r="IHM9" s="6"/>
      <c r="IHN9" s="6"/>
      <c r="IHO9" s="6"/>
      <c r="IHP9" s="6"/>
      <c r="IHQ9" s="6"/>
      <c r="IHR9" s="6"/>
      <c r="IHS9" s="6"/>
      <c r="IHT9" s="6"/>
      <c r="IHU9" s="6"/>
      <c r="IHV9" s="6"/>
      <c r="IHW9" s="6"/>
      <c r="IHX9" s="6"/>
      <c r="IHY9" s="6"/>
      <c r="IHZ9" s="6"/>
      <c r="IIA9" s="6"/>
      <c r="IIB9" s="6"/>
      <c r="IIC9" s="6"/>
      <c r="IID9" s="6"/>
      <c r="IIE9" s="6"/>
      <c r="IIF9" s="6"/>
      <c r="IIG9" s="6"/>
      <c r="IIH9" s="6"/>
      <c r="III9" s="6"/>
      <c r="IIJ9" s="6"/>
      <c r="IIK9" s="6"/>
      <c r="IIL9" s="6"/>
      <c r="IIM9" s="6"/>
      <c r="IIN9" s="6"/>
      <c r="IIO9" s="6"/>
      <c r="IIP9" s="6"/>
      <c r="IIQ9" s="6"/>
      <c r="IIR9" s="6"/>
      <c r="IIS9" s="6"/>
      <c r="IIT9" s="6"/>
      <c r="IIU9" s="6"/>
      <c r="IIV9" s="6"/>
      <c r="IIW9" s="6"/>
      <c r="IIX9" s="6"/>
      <c r="IIY9" s="6"/>
      <c r="IIZ9" s="6"/>
      <c r="IJA9" s="6"/>
      <c r="IJB9" s="6"/>
      <c r="IJC9" s="6"/>
      <c r="IJD9" s="6"/>
      <c r="IJE9" s="6"/>
      <c r="IJF9" s="6"/>
      <c r="IJG9" s="6"/>
      <c r="IJH9" s="6"/>
      <c r="IJI9" s="6"/>
      <c r="IJJ9" s="6"/>
      <c r="IJK9" s="6"/>
      <c r="IJL9" s="6"/>
      <c r="IJM9" s="6"/>
      <c r="IJN9" s="6"/>
      <c r="IJO9" s="6"/>
      <c r="IJP9" s="6"/>
      <c r="IJQ9" s="6"/>
      <c r="IJR9" s="6"/>
      <c r="IJS9" s="6"/>
      <c r="IJT9" s="6"/>
      <c r="IJU9" s="6"/>
      <c r="IJV9" s="6"/>
      <c r="IJW9" s="6"/>
      <c r="IJX9" s="6"/>
      <c r="IJY9" s="6"/>
      <c r="IJZ9" s="6"/>
      <c r="IKA9" s="6"/>
      <c r="IKB9" s="6"/>
      <c r="IKC9" s="6"/>
      <c r="IKD9" s="6"/>
      <c r="IKE9" s="6"/>
      <c r="IKF9" s="6"/>
      <c r="IKG9" s="6"/>
      <c r="IKH9" s="6"/>
      <c r="IKI9" s="6"/>
      <c r="IKJ9" s="6"/>
      <c r="IKK9" s="6"/>
      <c r="IKL9" s="6"/>
      <c r="IKM9" s="6"/>
      <c r="IKN9" s="6"/>
      <c r="IKO9" s="6"/>
      <c r="IKP9" s="6"/>
      <c r="IKQ9" s="6"/>
      <c r="IKR9" s="6"/>
      <c r="IKS9" s="6"/>
      <c r="IKT9" s="6"/>
      <c r="IKU9" s="6"/>
      <c r="IKV9" s="6"/>
      <c r="IKW9" s="6"/>
      <c r="IKX9" s="6"/>
      <c r="IKY9" s="6"/>
      <c r="IKZ9" s="6"/>
      <c r="ILA9" s="6"/>
      <c r="ILB9" s="6"/>
      <c r="ILC9" s="6"/>
      <c r="ILD9" s="6"/>
      <c r="ILE9" s="6"/>
      <c r="ILF9" s="6"/>
      <c r="ILG9" s="6"/>
      <c r="ILH9" s="6"/>
      <c r="ILI9" s="6"/>
      <c r="ILJ9" s="6"/>
      <c r="ILK9" s="6"/>
      <c r="ILL9" s="6"/>
      <c r="ILM9" s="6"/>
      <c r="ILN9" s="6"/>
      <c r="ILO9" s="6"/>
      <c r="ILP9" s="6"/>
      <c r="ILQ9" s="6"/>
      <c r="ILR9" s="6"/>
      <c r="ILS9" s="6"/>
      <c r="ILT9" s="6"/>
      <c r="ILU9" s="6"/>
      <c r="ILV9" s="6"/>
      <c r="ILW9" s="6"/>
      <c r="ILX9" s="6"/>
      <c r="ILY9" s="6"/>
      <c r="ILZ9" s="6"/>
      <c r="IMA9" s="6"/>
      <c r="IMB9" s="6"/>
      <c r="IMC9" s="6"/>
      <c r="IMD9" s="6"/>
      <c r="IME9" s="6"/>
      <c r="IMF9" s="6"/>
      <c r="IMG9" s="6"/>
      <c r="IMH9" s="6"/>
      <c r="IMI9" s="6"/>
      <c r="IMJ9" s="6"/>
      <c r="IMK9" s="6"/>
      <c r="IML9" s="6"/>
      <c r="IMM9" s="6"/>
      <c r="IMN9" s="6"/>
      <c r="IMO9" s="6"/>
      <c r="IMP9" s="6"/>
      <c r="IMQ9" s="6"/>
      <c r="IMR9" s="6"/>
      <c r="IMS9" s="6"/>
      <c r="IMT9" s="6"/>
      <c r="IMU9" s="6"/>
      <c r="IMV9" s="6"/>
      <c r="IMW9" s="6"/>
      <c r="IMX9" s="6"/>
      <c r="IMY9" s="6"/>
      <c r="IMZ9" s="6"/>
      <c r="INA9" s="6"/>
      <c r="INB9" s="6"/>
      <c r="INC9" s="6"/>
      <c r="IND9" s="6"/>
      <c r="INE9" s="6"/>
      <c r="INF9" s="6"/>
      <c r="ING9" s="6"/>
      <c r="INH9" s="6"/>
      <c r="INI9" s="6"/>
      <c r="INJ9" s="6"/>
      <c r="INK9" s="6"/>
      <c r="INL9" s="6"/>
      <c r="INM9" s="6"/>
      <c r="INN9" s="6"/>
      <c r="INO9" s="6"/>
      <c r="INP9" s="6"/>
      <c r="INQ9" s="6"/>
      <c r="INR9" s="6"/>
      <c r="INS9" s="6"/>
      <c r="INT9" s="6"/>
      <c r="INU9" s="6"/>
      <c r="INV9" s="6"/>
      <c r="INW9" s="6"/>
      <c r="INX9" s="6"/>
      <c r="INY9" s="6"/>
      <c r="INZ9" s="6"/>
      <c r="IOA9" s="6"/>
      <c r="IOB9" s="6"/>
      <c r="IOC9" s="6"/>
      <c r="IOD9" s="6"/>
      <c r="IOE9" s="6"/>
      <c r="IOF9" s="6"/>
      <c r="IOG9" s="6"/>
      <c r="IOH9" s="6"/>
      <c r="IOI9" s="6"/>
      <c r="IOJ9" s="6"/>
      <c r="IOK9" s="6"/>
      <c r="IOL9" s="6"/>
      <c r="IOM9" s="6"/>
      <c r="ION9" s="6"/>
      <c r="IOO9" s="6"/>
      <c r="IOP9" s="6"/>
      <c r="IOQ9" s="6"/>
      <c r="IOR9" s="6"/>
      <c r="IOS9" s="6"/>
      <c r="IOT9" s="6"/>
      <c r="IOU9" s="6"/>
      <c r="IOV9" s="6"/>
      <c r="IOW9" s="6"/>
      <c r="IOX9" s="6"/>
      <c r="IOY9" s="6"/>
      <c r="IOZ9" s="6"/>
      <c r="IPA9" s="6"/>
      <c r="IPB9" s="6"/>
      <c r="IPC9" s="6"/>
      <c r="IPD9" s="6"/>
      <c r="IPE9" s="6"/>
      <c r="IPF9" s="6"/>
      <c r="IPG9" s="6"/>
      <c r="IPH9" s="6"/>
      <c r="IPI9" s="6"/>
      <c r="IPJ9" s="6"/>
      <c r="IPK9" s="6"/>
      <c r="IPL9" s="6"/>
      <c r="IPM9" s="6"/>
      <c r="IPN9" s="6"/>
      <c r="IPO9" s="6"/>
      <c r="IPP9" s="6"/>
      <c r="IPQ9" s="6"/>
      <c r="IPR9" s="6"/>
      <c r="IPS9" s="6"/>
      <c r="IPT9" s="6"/>
      <c r="IPU9" s="6"/>
      <c r="IPV9" s="6"/>
      <c r="IPW9" s="6"/>
      <c r="IPX9" s="6"/>
      <c r="IPY9" s="6"/>
      <c r="IPZ9" s="6"/>
      <c r="IQA9" s="6"/>
      <c r="IQB9" s="6"/>
      <c r="IQC9" s="6"/>
      <c r="IQD9" s="6"/>
      <c r="IQE9" s="6"/>
      <c r="IQF9" s="6"/>
      <c r="IQG9" s="6"/>
      <c r="IQH9" s="6"/>
      <c r="IQI9" s="6"/>
      <c r="IQJ9" s="6"/>
      <c r="IQK9" s="6"/>
      <c r="IQL9" s="6"/>
      <c r="IQM9" s="6"/>
      <c r="IQN9" s="6"/>
      <c r="IQO9" s="6"/>
      <c r="IQP9" s="6"/>
      <c r="IQQ9" s="6"/>
      <c r="IQR9" s="6"/>
      <c r="IQS9" s="6"/>
      <c r="IQT9" s="6"/>
      <c r="IQU9" s="6"/>
      <c r="IQV9" s="6"/>
      <c r="IQW9" s="6"/>
      <c r="IQX9" s="6"/>
      <c r="IQY9" s="6"/>
      <c r="IQZ9" s="6"/>
      <c r="IRA9" s="6"/>
      <c r="IRB9" s="6"/>
      <c r="IRC9" s="6"/>
      <c r="IRD9" s="6"/>
      <c r="IRE9" s="6"/>
      <c r="IRF9" s="6"/>
      <c r="IRG9" s="6"/>
      <c r="IRH9" s="6"/>
      <c r="IRI9" s="6"/>
      <c r="IRJ9" s="6"/>
      <c r="IRK9" s="6"/>
      <c r="IRL9" s="6"/>
      <c r="IRM9" s="6"/>
      <c r="IRN9" s="6"/>
      <c r="IRO9" s="6"/>
      <c r="IRP9" s="6"/>
      <c r="IRQ9" s="6"/>
      <c r="IRR9" s="6"/>
      <c r="IRS9" s="6"/>
      <c r="IRT9" s="6"/>
      <c r="IRU9" s="6"/>
      <c r="IRV9" s="6"/>
      <c r="IRW9" s="6"/>
      <c r="IRX9" s="6"/>
      <c r="IRY9" s="6"/>
      <c r="IRZ9" s="6"/>
      <c r="ISA9" s="6"/>
      <c r="ISB9" s="6"/>
      <c r="ISC9" s="6"/>
      <c r="ISD9" s="6"/>
      <c r="ISE9" s="6"/>
      <c r="ISF9" s="6"/>
      <c r="ISG9" s="6"/>
      <c r="ISH9" s="6"/>
      <c r="ISI9" s="6"/>
      <c r="ISJ9" s="6"/>
      <c r="ISK9" s="6"/>
      <c r="ISL9" s="6"/>
      <c r="ISM9" s="6"/>
      <c r="ISN9" s="6"/>
      <c r="ISO9" s="6"/>
      <c r="ISP9" s="6"/>
      <c r="ISQ9" s="6"/>
      <c r="ISR9" s="6"/>
      <c r="ISS9" s="6"/>
      <c r="IST9" s="6"/>
      <c r="ISU9" s="6"/>
      <c r="ISV9" s="6"/>
      <c r="ISW9" s="6"/>
      <c r="ISX9" s="6"/>
      <c r="ISY9" s="6"/>
      <c r="ISZ9" s="6"/>
      <c r="ITA9" s="6"/>
      <c r="ITB9" s="6"/>
      <c r="ITC9" s="6"/>
      <c r="ITD9" s="6"/>
      <c r="ITE9" s="6"/>
      <c r="ITF9" s="6"/>
      <c r="ITG9" s="6"/>
      <c r="ITH9" s="6"/>
      <c r="ITI9" s="6"/>
      <c r="ITJ9" s="6"/>
      <c r="ITK9" s="6"/>
      <c r="ITL9" s="6"/>
      <c r="ITM9" s="6"/>
      <c r="ITN9" s="6"/>
      <c r="ITO9" s="6"/>
      <c r="ITP9" s="6"/>
      <c r="ITQ9" s="6"/>
      <c r="ITR9" s="6"/>
      <c r="ITS9" s="6"/>
      <c r="ITT9" s="6"/>
      <c r="ITU9" s="6"/>
      <c r="ITV9" s="6"/>
      <c r="ITW9" s="6"/>
      <c r="ITX9" s="6"/>
      <c r="ITY9" s="6"/>
      <c r="ITZ9" s="6"/>
      <c r="IUA9" s="6"/>
      <c r="IUB9" s="6"/>
      <c r="IUC9" s="6"/>
      <c r="IUD9" s="6"/>
      <c r="IUE9" s="6"/>
      <c r="IUF9" s="6"/>
      <c r="IUG9" s="6"/>
      <c r="IUH9" s="6"/>
      <c r="IUI9" s="6"/>
      <c r="IUJ9" s="6"/>
      <c r="IUK9" s="6"/>
      <c r="IUL9" s="6"/>
      <c r="IUM9" s="6"/>
      <c r="IUN9" s="6"/>
      <c r="IUO9" s="6"/>
      <c r="IUP9" s="6"/>
      <c r="IUQ9" s="6"/>
      <c r="IUR9" s="6"/>
      <c r="IUS9" s="6"/>
      <c r="IUT9" s="6"/>
      <c r="IUU9" s="6"/>
      <c r="IUV9" s="6"/>
      <c r="IUW9" s="6"/>
      <c r="IUX9" s="6"/>
      <c r="IUY9" s="6"/>
      <c r="IUZ9" s="6"/>
      <c r="IVA9" s="6"/>
      <c r="IVB9" s="6"/>
      <c r="IVC9" s="6"/>
      <c r="IVD9" s="6"/>
      <c r="IVE9" s="6"/>
      <c r="IVF9" s="6"/>
      <c r="IVG9" s="6"/>
      <c r="IVH9" s="6"/>
      <c r="IVI9" s="6"/>
      <c r="IVJ9" s="6"/>
      <c r="IVK9" s="6"/>
      <c r="IVL9" s="6"/>
      <c r="IVM9" s="6"/>
      <c r="IVN9" s="6"/>
      <c r="IVO9" s="6"/>
      <c r="IVP9" s="6"/>
      <c r="IVQ9" s="6"/>
      <c r="IVR9" s="6"/>
      <c r="IVS9" s="6"/>
      <c r="IVT9" s="6"/>
      <c r="IVU9" s="6"/>
      <c r="IVV9" s="6"/>
      <c r="IVW9" s="6"/>
      <c r="IVX9" s="6"/>
      <c r="IVY9" s="6"/>
      <c r="IVZ9" s="6"/>
      <c r="IWA9" s="6"/>
      <c r="IWB9" s="6"/>
      <c r="IWC9" s="6"/>
      <c r="IWD9" s="6"/>
      <c r="IWE9" s="6"/>
      <c r="IWF9" s="6"/>
      <c r="IWG9" s="6"/>
      <c r="IWH9" s="6"/>
      <c r="IWI9" s="6"/>
      <c r="IWJ9" s="6"/>
      <c r="IWK9" s="6"/>
      <c r="IWL9" s="6"/>
      <c r="IWM9" s="6"/>
      <c r="IWN9" s="6"/>
      <c r="IWO9" s="6"/>
      <c r="IWP9" s="6"/>
      <c r="IWQ9" s="6"/>
      <c r="IWR9" s="6"/>
      <c r="IWS9" s="6"/>
      <c r="IWT9" s="6"/>
      <c r="IWU9" s="6"/>
      <c r="IWV9" s="6"/>
      <c r="IWW9" s="6"/>
      <c r="IWX9" s="6"/>
      <c r="IWY9" s="6"/>
      <c r="IWZ9" s="6"/>
      <c r="IXA9" s="6"/>
      <c r="IXB9" s="6"/>
      <c r="IXC9" s="6"/>
      <c r="IXD9" s="6"/>
      <c r="IXE9" s="6"/>
      <c r="IXF9" s="6"/>
      <c r="IXG9" s="6"/>
      <c r="IXH9" s="6"/>
      <c r="IXI9" s="6"/>
      <c r="IXJ9" s="6"/>
      <c r="IXK9" s="6"/>
      <c r="IXL9" s="6"/>
      <c r="IXM9" s="6"/>
      <c r="IXN9" s="6"/>
      <c r="IXO9" s="6"/>
      <c r="IXP9" s="6"/>
      <c r="IXQ9" s="6"/>
      <c r="IXR9" s="6"/>
      <c r="IXS9" s="6"/>
      <c r="IXT9" s="6"/>
      <c r="IXU9" s="6"/>
      <c r="IXV9" s="6"/>
      <c r="IXW9" s="6"/>
      <c r="IXX9" s="6"/>
      <c r="IXY9" s="6"/>
      <c r="IXZ9" s="6"/>
      <c r="IYA9" s="6"/>
      <c r="IYB9" s="6"/>
      <c r="IYC9" s="6"/>
      <c r="IYD9" s="6"/>
      <c r="IYE9" s="6"/>
      <c r="IYF9" s="6"/>
      <c r="IYG9" s="6"/>
      <c r="IYH9" s="6"/>
      <c r="IYI9" s="6"/>
      <c r="IYJ9" s="6"/>
      <c r="IYK9" s="6"/>
      <c r="IYL9" s="6"/>
      <c r="IYM9" s="6"/>
      <c r="IYN9" s="6"/>
      <c r="IYO9" s="6"/>
      <c r="IYP9" s="6"/>
      <c r="IYQ9" s="6"/>
      <c r="IYR9" s="6"/>
      <c r="IYS9" s="6"/>
      <c r="IYT9" s="6"/>
      <c r="IYU9" s="6"/>
      <c r="IYV9" s="6"/>
      <c r="IYW9" s="6"/>
      <c r="IYX9" s="6"/>
      <c r="IYY9" s="6"/>
      <c r="IYZ9" s="6"/>
      <c r="IZA9" s="6"/>
      <c r="IZB9" s="6"/>
      <c r="IZC9" s="6"/>
      <c r="IZD9" s="6"/>
      <c r="IZE9" s="6"/>
      <c r="IZF9" s="6"/>
      <c r="IZG9" s="6"/>
      <c r="IZH9" s="6"/>
      <c r="IZI9" s="6"/>
      <c r="IZJ9" s="6"/>
      <c r="IZK9" s="6"/>
      <c r="IZL9" s="6"/>
      <c r="IZM9" s="6"/>
      <c r="IZN9" s="6"/>
      <c r="IZO9" s="6"/>
      <c r="IZP9" s="6"/>
      <c r="IZQ9" s="6"/>
      <c r="IZR9" s="6"/>
      <c r="IZS9" s="6"/>
      <c r="IZT9" s="6"/>
      <c r="IZU9" s="6"/>
      <c r="IZV9" s="6"/>
      <c r="IZW9" s="6"/>
      <c r="IZX9" s="6"/>
      <c r="IZY9" s="6"/>
      <c r="IZZ9" s="6"/>
      <c r="JAA9" s="6"/>
      <c r="JAB9" s="6"/>
      <c r="JAC9" s="6"/>
      <c r="JAD9" s="6"/>
      <c r="JAE9" s="6"/>
      <c r="JAF9" s="6"/>
      <c r="JAG9" s="6"/>
      <c r="JAH9" s="6"/>
      <c r="JAI9" s="6"/>
      <c r="JAJ9" s="6"/>
      <c r="JAK9" s="6"/>
      <c r="JAL9" s="6"/>
      <c r="JAM9" s="6"/>
      <c r="JAN9" s="6"/>
      <c r="JAO9" s="6"/>
      <c r="JAP9" s="6"/>
      <c r="JAQ9" s="6"/>
      <c r="JAR9" s="6"/>
      <c r="JAS9" s="6"/>
      <c r="JAT9" s="6"/>
      <c r="JAU9" s="6"/>
      <c r="JAV9" s="6"/>
      <c r="JAW9" s="6"/>
      <c r="JAX9" s="6"/>
      <c r="JAY9" s="6"/>
      <c r="JAZ9" s="6"/>
      <c r="JBA9" s="6"/>
      <c r="JBB9" s="6"/>
      <c r="JBC9" s="6"/>
      <c r="JBD9" s="6"/>
      <c r="JBE9" s="6"/>
      <c r="JBF9" s="6"/>
      <c r="JBG9" s="6"/>
      <c r="JBH9" s="6"/>
      <c r="JBI9" s="6"/>
      <c r="JBJ9" s="6"/>
      <c r="JBK9" s="6"/>
      <c r="JBL9" s="6"/>
      <c r="JBM9" s="6"/>
      <c r="JBN9" s="6"/>
      <c r="JBO9" s="6"/>
      <c r="JBP9" s="6"/>
      <c r="JBQ9" s="6"/>
      <c r="JBR9" s="6"/>
      <c r="JBS9" s="6"/>
      <c r="JBT9" s="6"/>
      <c r="JBU9" s="6"/>
      <c r="JBV9" s="6"/>
      <c r="JBW9" s="6"/>
      <c r="JBX9" s="6"/>
      <c r="JBY9" s="6"/>
      <c r="JBZ9" s="6"/>
      <c r="JCA9" s="6"/>
      <c r="JCB9" s="6"/>
      <c r="JCC9" s="6"/>
      <c r="JCD9" s="6"/>
      <c r="JCE9" s="6"/>
      <c r="JCF9" s="6"/>
      <c r="JCG9" s="6"/>
      <c r="JCH9" s="6"/>
      <c r="JCI9" s="6"/>
      <c r="JCJ9" s="6"/>
      <c r="JCK9" s="6"/>
      <c r="JCL9" s="6"/>
      <c r="JCM9" s="6"/>
      <c r="JCN9" s="6"/>
      <c r="JCO9" s="6"/>
      <c r="JCP9" s="6"/>
      <c r="JCQ9" s="6"/>
      <c r="JCR9" s="6"/>
      <c r="JCS9" s="6"/>
      <c r="JCT9" s="6"/>
      <c r="JCU9" s="6"/>
      <c r="JCV9" s="6"/>
      <c r="JCW9" s="6"/>
      <c r="JCX9" s="6"/>
      <c r="JCY9" s="6"/>
      <c r="JCZ9" s="6"/>
      <c r="JDA9" s="6"/>
      <c r="JDB9" s="6"/>
      <c r="JDC9" s="6"/>
      <c r="JDD9" s="6"/>
      <c r="JDE9" s="6"/>
      <c r="JDF9" s="6"/>
      <c r="JDG9" s="6"/>
      <c r="JDH9" s="6"/>
      <c r="JDI9" s="6"/>
      <c r="JDJ9" s="6"/>
      <c r="JDK9" s="6"/>
      <c r="JDL9" s="6"/>
      <c r="JDM9" s="6"/>
      <c r="JDN9" s="6"/>
      <c r="JDO9" s="6"/>
      <c r="JDP9" s="6"/>
      <c r="JDQ9" s="6"/>
      <c r="JDR9" s="6"/>
      <c r="JDS9" s="6"/>
      <c r="JDT9" s="6"/>
      <c r="JDU9" s="6"/>
      <c r="JDV9" s="6"/>
      <c r="JDW9" s="6"/>
      <c r="JDX9" s="6"/>
      <c r="JDY9" s="6"/>
      <c r="JDZ9" s="6"/>
      <c r="JEA9" s="6"/>
      <c r="JEB9" s="6"/>
      <c r="JEC9" s="6"/>
      <c r="JED9" s="6"/>
      <c r="JEE9" s="6"/>
      <c r="JEF9" s="6"/>
      <c r="JEG9" s="6"/>
      <c r="JEH9" s="6"/>
      <c r="JEI9" s="6"/>
      <c r="JEJ9" s="6"/>
      <c r="JEK9" s="6"/>
      <c r="JEL9" s="6"/>
      <c r="JEM9" s="6"/>
      <c r="JEN9" s="6"/>
      <c r="JEO9" s="6"/>
      <c r="JEP9" s="6"/>
      <c r="JEQ9" s="6"/>
      <c r="JER9" s="6"/>
      <c r="JES9" s="6"/>
      <c r="JET9" s="6"/>
      <c r="JEU9" s="6"/>
      <c r="JEV9" s="6"/>
      <c r="JEW9" s="6"/>
      <c r="JEX9" s="6"/>
      <c r="JEY9" s="6"/>
      <c r="JEZ9" s="6"/>
      <c r="JFA9" s="6"/>
      <c r="JFB9" s="6"/>
      <c r="JFC9" s="6"/>
      <c r="JFD9" s="6"/>
      <c r="JFE9" s="6"/>
      <c r="JFF9" s="6"/>
      <c r="JFG9" s="6"/>
      <c r="JFH9" s="6"/>
      <c r="JFI9" s="6"/>
      <c r="JFJ9" s="6"/>
      <c r="JFK9" s="6"/>
      <c r="JFL9" s="6"/>
      <c r="JFM9" s="6"/>
      <c r="JFN9" s="6"/>
      <c r="JFO9" s="6"/>
      <c r="JFP9" s="6"/>
      <c r="JFQ9" s="6"/>
      <c r="JFR9" s="6"/>
      <c r="JFS9" s="6"/>
      <c r="JFT9" s="6"/>
      <c r="JFU9" s="6"/>
      <c r="JFV9" s="6"/>
      <c r="JFW9" s="6"/>
      <c r="JFX9" s="6"/>
      <c r="JFY9" s="6"/>
      <c r="JFZ9" s="6"/>
      <c r="JGA9" s="6"/>
      <c r="JGB9" s="6"/>
      <c r="JGC9" s="6"/>
      <c r="JGD9" s="6"/>
      <c r="JGE9" s="6"/>
      <c r="JGF9" s="6"/>
      <c r="JGG9" s="6"/>
      <c r="JGH9" s="6"/>
      <c r="JGI9" s="6"/>
      <c r="JGJ9" s="6"/>
      <c r="JGK9" s="6"/>
      <c r="JGL9" s="6"/>
      <c r="JGM9" s="6"/>
      <c r="JGN9" s="6"/>
      <c r="JGO9" s="6"/>
      <c r="JGP9" s="6"/>
      <c r="JGQ9" s="6"/>
      <c r="JGR9" s="6"/>
      <c r="JGS9" s="6"/>
      <c r="JGT9" s="6"/>
      <c r="JGU9" s="6"/>
      <c r="JGV9" s="6"/>
      <c r="JGW9" s="6"/>
      <c r="JGX9" s="6"/>
      <c r="JGY9" s="6"/>
      <c r="JGZ9" s="6"/>
      <c r="JHA9" s="6"/>
      <c r="JHB9" s="6"/>
      <c r="JHC9" s="6"/>
      <c r="JHD9" s="6"/>
      <c r="JHE9" s="6"/>
      <c r="JHF9" s="6"/>
      <c r="JHG9" s="6"/>
      <c r="JHH9" s="6"/>
      <c r="JHI9" s="6"/>
      <c r="JHJ9" s="6"/>
      <c r="JHK9" s="6"/>
      <c r="JHL9" s="6"/>
      <c r="JHM9" s="6"/>
      <c r="JHN9" s="6"/>
      <c r="JHO9" s="6"/>
      <c r="JHP9" s="6"/>
      <c r="JHQ9" s="6"/>
      <c r="JHR9" s="6"/>
      <c r="JHS9" s="6"/>
      <c r="JHT9" s="6"/>
      <c r="JHU9" s="6"/>
      <c r="JHV9" s="6"/>
      <c r="JHW9" s="6"/>
      <c r="JHX9" s="6"/>
      <c r="JHY9" s="6"/>
      <c r="JHZ9" s="6"/>
      <c r="JIA9" s="6"/>
      <c r="JIB9" s="6"/>
      <c r="JIC9" s="6"/>
      <c r="JID9" s="6"/>
      <c r="JIE9" s="6"/>
      <c r="JIF9" s="6"/>
      <c r="JIG9" s="6"/>
      <c r="JIH9" s="6"/>
      <c r="JII9" s="6"/>
      <c r="JIJ9" s="6"/>
      <c r="JIK9" s="6"/>
      <c r="JIL9" s="6"/>
      <c r="JIM9" s="6"/>
      <c r="JIN9" s="6"/>
      <c r="JIO9" s="6"/>
      <c r="JIP9" s="6"/>
      <c r="JIQ9" s="6"/>
      <c r="JIR9" s="6"/>
      <c r="JIS9" s="6"/>
      <c r="JIT9" s="6"/>
      <c r="JIU9" s="6"/>
      <c r="JIV9" s="6"/>
      <c r="JIW9" s="6"/>
      <c r="JIX9" s="6"/>
      <c r="JIY9" s="6"/>
      <c r="JIZ9" s="6"/>
      <c r="JJA9" s="6"/>
      <c r="JJB9" s="6"/>
      <c r="JJC9" s="6"/>
      <c r="JJD9" s="6"/>
      <c r="JJE9" s="6"/>
      <c r="JJF9" s="6"/>
      <c r="JJG9" s="6"/>
      <c r="JJH9" s="6"/>
      <c r="JJI9" s="6"/>
      <c r="JJJ9" s="6"/>
      <c r="JJK9" s="6"/>
      <c r="JJL9" s="6"/>
      <c r="JJM9" s="6"/>
      <c r="JJN9" s="6"/>
      <c r="JJO9" s="6"/>
      <c r="JJP9" s="6"/>
      <c r="JJQ9" s="6"/>
      <c r="JJR9" s="6"/>
      <c r="JJS9" s="6"/>
      <c r="JJT9" s="6"/>
      <c r="JJU9" s="6"/>
      <c r="JJV9" s="6"/>
      <c r="JJW9" s="6"/>
      <c r="JJX9" s="6"/>
      <c r="JJY9" s="6"/>
      <c r="JJZ9" s="6"/>
      <c r="JKA9" s="6"/>
      <c r="JKB9" s="6"/>
      <c r="JKC9" s="6"/>
      <c r="JKD9" s="6"/>
      <c r="JKE9" s="6"/>
      <c r="JKF9" s="6"/>
      <c r="JKG9" s="6"/>
      <c r="JKH9" s="6"/>
      <c r="JKI9" s="6"/>
      <c r="JKJ9" s="6"/>
      <c r="JKK9" s="6"/>
      <c r="JKL9" s="6"/>
      <c r="JKM9" s="6"/>
      <c r="JKN9" s="6"/>
      <c r="JKO9" s="6"/>
      <c r="JKP9" s="6"/>
      <c r="JKQ9" s="6"/>
      <c r="JKR9" s="6"/>
      <c r="JKS9" s="6"/>
      <c r="JKT9" s="6"/>
      <c r="JKU9" s="6"/>
      <c r="JKV9" s="6"/>
      <c r="JKW9" s="6"/>
      <c r="JKX9" s="6"/>
      <c r="JKY9" s="6"/>
      <c r="JKZ9" s="6"/>
      <c r="JLA9" s="6"/>
      <c r="JLB9" s="6"/>
      <c r="JLC9" s="6"/>
      <c r="JLD9" s="6"/>
      <c r="JLE9" s="6"/>
      <c r="JLF9" s="6"/>
      <c r="JLG9" s="6"/>
      <c r="JLH9" s="6"/>
      <c r="JLI9" s="6"/>
      <c r="JLJ9" s="6"/>
      <c r="JLK9" s="6"/>
      <c r="JLL9" s="6"/>
      <c r="JLM9" s="6"/>
      <c r="JLN9" s="6"/>
      <c r="JLO9" s="6"/>
      <c r="JLP9" s="6"/>
      <c r="JLQ9" s="6"/>
      <c r="JLR9" s="6"/>
      <c r="JLS9" s="6"/>
      <c r="JLT9" s="6"/>
      <c r="JLU9" s="6"/>
      <c r="JLV9" s="6"/>
      <c r="JLW9" s="6"/>
      <c r="JLX9" s="6"/>
      <c r="JLY9" s="6"/>
      <c r="JLZ9" s="6"/>
      <c r="JMA9" s="6"/>
      <c r="JMB9" s="6"/>
      <c r="JMC9" s="6"/>
      <c r="JMD9" s="6"/>
      <c r="JME9" s="6"/>
      <c r="JMF9" s="6"/>
      <c r="JMG9" s="6"/>
      <c r="JMH9" s="6"/>
      <c r="JMI9" s="6"/>
      <c r="JMJ9" s="6"/>
      <c r="JMK9" s="6"/>
      <c r="JML9" s="6"/>
      <c r="JMM9" s="6"/>
      <c r="JMN9" s="6"/>
      <c r="JMO9" s="6"/>
      <c r="JMP9" s="6"/>
      <c r="JMQ9" s="6"/>
      <c r="JMR9" s="6"/>
      <c r="JMS9" s="6"/>
      <c r="JMT9" s="6"/>
      <c r="JMU9" s="6"/>
      <c r="JMV9" s="6"/>
      <c r="JMW9" s="6"/>
      <c r="JMX9" s="6"/>
      <c r="JMY9" s="6"/>
      <c r="JMZ9" s="6"/>
      <c r="JNA9" s="6"/>
      <c r="JNB9" s="6"/>
      <c r="JNC9" s="6"/>
      <c r="JND9" s="6"/>
      <c r="JNE9" s="6"/>
      <c r="JNF9" s="6"/>
      <c r="JNG9" s="6"/>
      <c r="JNH9" s="6"/>
      <c r="JNI9" s="6"/>
      <c r="JNJ9" s="6"/>
      <c r="JNK9" s="6"/>
      <c r="JNL9" s="6"/>
      <c r="JNM9" s="6"/>
      <c r="JNN9" s="6"/>
      <c r="JNO9" s="6"/>
      <c r="JNP9" s="6"/>
      <c r="JNQ9" s="6"/>
      <c r="JNR9" s="6"/>
      <c r="JNS9" s="6"/>
      <c r="JNT9" s="6"/>
      <c r="JNU9" s="6"/>
      <c r="JNV9" s="6"/>
      <c r="JNW9" s="6"/>
      <c r="JNX9" s="6"/>
      <c r="JNY9" s="6"/>
      <c r="JNZ9" s="6"/>
      <c r="JOA9" s="6"/>
      <c r="JOB9" s="6"/>
      <c r="JOC9" s="6"/>
      <c r="JOD9" s="6"/>
      <c r="JOE9" s="6"/>
      <c r="JOF9" s="6"/>
      <c r="JOG9" s="6"/>
      <c r="JOH9" s="6"/>
      <c r="JOI9" s="6"/>
      <c r="JOJ9" s="6"/>
      <c r="JOK9" s="6"/>
      <c r="JOL9" s="6"/>
      <c r="JOM9" s="6"/>
      <c r="JON9" s="6"/>
      <c r="JOO9" s="6"/>
      <c r="JOP9" s="6"/>
      <c r="JOQ9" s="6"/>
      <c r="JOR9" s="6"/>
      <c r="JOS9" s="6"/>
      <c r="JOT9" s="6"/>
      <c r="JOU9" s="6"/>
      <c r="JOV9" s="6"/>
      <c r="JOW9" s="6"/>
      <c r="JOX9" s="6"/>
      <c r="JOY9" s="6"/>
      <c r="JOZ9" s="6"/>
      <c r="JPA9" s="6"/>
      <c r="JPB9" s="6"/>
      <c r="JPC9" s="6"/>
      <c r="JPD9" s="6"/>
      <c r="JPE9" s="6"/>
      <c r="JPF9" s="6"/>
      <c r="JPG9" s="6"/>
      <c r="JPH9" s="6"/>
      <c r="JPI9" s="6"/>
      <c r="JPJ9" s="6"/>
      <c r="JPK9" s="6"/>
      <c r="JPL9" s="6"/>
      <c r="JPM9" s="6"/>
      <c r="JPN9" s="6"/>
      <c r="JPO9" s="6"/>
      <c r="JPP9" s="6"/>
      <c r="JPQ9" s="6"/>
      <c r="JPR9" s="6"/>
      <c r="JPS9" s="6"/>
      <c r="JPT9" s="6"/>
      <c r="JPU9" s="6"/>
      <c r="JPV9" s="6"/>
      <c r="JPW9" s="6"/>
      <c r="JPX9" s="6"/>
      <c r="JPY9" s="6"/>
      <c r="JPZ9" s="6"/>
      <c r="JQA9" s="6"/>
      <c r="JQB9" s="6"/>
      <c r="JQC9" s="6"/>
      <c r="JQD9" s="6"/>
      <c r="JQE9" s="6"/>
      <c r="JQF9" s="6"/>
      <c r="JQG9" s="6"/>
      <c r="JQH9" s="6"/>
      <c r="JQI9" s="6"/>
      <c r="JQJ9" s="6"/>
      <c r="JQK9" s="6"/>
      <c r="JQL9" s="6"/>
      <c r="JQM9" s="6"/>
      <c r="JQN9" s="6"/>
      <c r="JQO9" s="6"/>
      <c r="JQP9" s="6"/>
      <c r="JQQ9" s="6"/>
      <c r="JQR9" s="6"/>
      <c r="JQS9" s="6"/>
      <c r="JQT9" s="6"/>
      <c r="JQU9" s="6"/>
      <c r="JQV9" s="6"/>
      <c r="JQW9" s="6"/>
      <c r="JQX9" s="6"/>
      <c r="JQY9" s="6"/>
      <c r="JQZ9" s="6"/>
      <c r="JRA9" s="6"/>
      <c r="JRB9" s="6"/>
      <c r="JRC9" s="6"/>
      <c r="JRD9" s="6"/>
      <c r="JRE9" s="6"/>
      <c r="JRF9" s="6"/>
      <c r="JRG9" s="6"/>
      <c r="JRH9" s="6"/>
      <c r="JRI9" s="6"/>
      <c r="JRJ9" s="6"/>
      <c r="JRK9" s="6"/>
      <c r="JRL9" s="6"/>
      <c r="JRM9" s="6"/>
      <c r="JRN9" s="6"/>
      <c r="JRO9" s="6"/>
      <c r="JRP9" s="6"/>
      <c r="JRQ9" s="6"/>
      <c r="JRR9" s="6"/>
      <c r="JRS9" s="6"/>
      <c r="JRT9" s="6"/>
      <c r="JRU9" s="6"/>
      <c r="JRV9" s="6"/>
      <c r="JRW9" s="6"/>
      <c r="JRX9" s="6"/>
      <c r="JRY9" s="6"/>
      <c r="JRZ9" s="6"/>
      <c r="JSA9" s="6"/>
      <c r="JSB9" s="6"/>
      <c r="JSC9" s="6"/>
      <c r="JSD9" s="6"/>
      <c r="JSE9" s="6"/>
      <c r="JSF9" s="6"/>
      <c r="JSG9" s="6"/>
      <c r="JSH9" s="6"/>
      <c r="JSI9" s="6"/>
      <c r="JSJ9" s="6"/>
      <c r="JSK9" s="6"/>
      <c r="JSL9" s="6"/>
      <c r="JSM9" s="6"/>
      <c r="JSN9" s="6"/>
      <c r="JSO9" s="6"/>
      <c r="JSP9" s="6"/>
      <c r="JSQ9" s="6"/>
      <c r="JSR9" s="6"/>
      <c r="JSS9" s="6"/>
      <c r="JST9" s="6"/>
      <c r="JSU9" s="6"/>
      <c r="JSV9" s="6"/>
      <c r="JSW9" s="6"/>
      <c r="JSX9" s="6"/>
      <c r="JSY9" s="6"/>
      <c r="JSZ9" s="6"/>
      <c r="JTA9" s="6"/>
      <c r="JTB9" s="6"/>
      <c r="JTC9" s="6"/>
      <c r="JTD9" s="6"/>
      <c r="JTE9" s="6"/>
      <c r="JTF9" s="6"/>
      <c r="JTG9" s="6"/>
      <c r="JTH9" s="6"/>
      <c r="JTI9" s="6"/>
      <c r="JTJ9" s="6"/>
      <c r="JTK9" s="6"/>
      <c r="JTL9" s="6"/>
      <c r="JTM9" s="6"/>
      <c r="JTN9" s="6"/>
      <c r="JTO9" s="6"/>
      <c r="JTP9" s="6"/>
      <c r="JTQ9" s="6"/>
      <c r="JTR9" s="6"/>
      <c r="JTS9" s="6"/>
      <c r="JTT9" s="6"/>
      <c r="JTU9" s="6"/>
      <c r="JTV9" s="6"/>
      <c r="JTW9" s="6"/>
      <c r="JTX9" s="6"/>
      <c r="JTY9" s="6"/>
      <c r="JTZ9" s="6"/>
      <c r="JUA9" s="6"/>
      <c r="JUB9" s="6"/>
      <c r="JUC9" s="6"/>
      <c r="JUD9" s="6"/>
      <c r="JUE9" s="6"/>
      <c r="JUF9" s="6"/>
      <c r="JUG9" s="6"/>
      <c r="JUH9" s="6"/>
      <c r="JUI9" s="6"/>
      <c r="JUJ9" s="6"/>
      <c r="JUK9" s="6"/>
      <c r="JUL9" s="6"/>
      <c r="JUM9" s="6"/>
      <c r="JUN9" s="6"/>
      <c r="JUO9" s="6"/>
      <c r="JUP9" s="6"/>
      <c r="JUQ9" s="6"/>
      <c r="JUR9" s="6"/>
      <c r="JUS9" s="6"/>
      <c r="JUT9" s="6"/>
      <c r="JUU9" s="6"/>
      <c r="JUV9" s="6"/>
      <c r="JUW9" s="6"/>
      <c r="JUX9" s="6"/>
      <c r="JUY9" s="6"/>
      <c r="JUZ9" s="6"/>
      <c r="JVA9" s="6"/>
      <c r="JVB9" s="6"/>
      <c r="JVC9" s="6"/>
      <c r="JVD9" s="6"/>
      <c r="JVE9" s="6"/>
      <c r="JVF9" s="6"/>
      <c r="JVG9" s="6"/>
      <c r="JVH9" s="6"/>
      <c r="JVI9" s="6"/>
      <c r="JVJ9" s="6"/>
      <c r="JVK9" s="6"/>
      <c r="JVL9" s="6"/>
      <c r="JVM9" s="6"/>
      <c r="JVN9" s="6"/>
      <c r="JVO9" s="6"/>
      <c r="JVP9" s="6"/>
      <c r="JVQ9" s="6"/>
      <c r="JVR9" s="6"/>
      <c r="JVS9" s="6"/>
      <c r="JVT9" s="6"/>
      <c r="JVU9" s="6"/>
      <c r="JVV9" s="6"/>
      <c r="JVW9" s="6"/>
      <c r="JVX9" s="6"/>
      <c r="JVY9" s="6"/>
      <c r="JVZ9" s="6"/>
      <c r="JWA9" s="6"/>
      <c r="JWB9" s="6"/>
      <c r="JWC9" s="6"/>
      <c r="JWD9" s="6"/>
      <c r="JWE9" s="6"/>
      <c r="JWF9" s="6"/>
      <c r="JWG9" s="6"/>
      <c r="JWH9" s="6"/>
      <c r="JWI9" s="6"/>
      <c r="JWJ9" s="6"/>
      <c r="JWK9" s="6"/>
      <c r="JWL9" s="6"/>
      <c r="JWM9" s="6"/>
      <c r="JWN9" s="6"/>
      <c r="JWO9" s="6"/>
      <c r="JWP9" s="6"/>
      <c r="JWQ9" s="6"/>
      <c r="JWR9" s="6"/>
      <c r="JWS9" s="6"/>
      <c r="JWT9" s="6"/>
      <c r="JWU9" s="6"/>
      <c r="JWV9" s="6"/>
      <c r="JWW9" s="6"/>
      <c r="JWX9" s="6"/>
      <c r="JWY9" s="6"/>
      <c r="JWZ9" s="6"/>
      <c r="JXA9" s="6"/>
      <c r="JXB9" s="6"/>
      <c r="JXC9" s="6"/>
      <c r="JXD9" s="6"/>
      <c r="JXE9" s="6"/>
      <c r="JXF9" s="6"/>
      <c r="JXG9" s="6"/>
      <c r="JXH9" s="6"/>
      <c r="JXI9" s="6"/>
      <c r="JXJ9" s="6"/>
      <c r="JXK9" s="6"/>
      <c r="JXL9" s="6"/>
      <c r="JXM9" s="6"/>
      <c r="JXN9" s="6"/>
      <c r="JXO9" s="6"/>
      <c r="JXP9" s="6"/>
      <c r="JXQ9" s="6"/>
      <c r="JXR9" s="6"/>
      <c r="JXS9" s="6"/>
      <c r="JXT9" s="6"/>
      <c r="JXU9" s="6"/>
      <c r="JXV9" s="6"/>
      <c r="JXW9" s="6"/>
      <c r="JXX9" s="6"/>
      <c r="JXY9" s="6"/>
      <c r="JXZ9" s="6"/>
      <c r="JYA9" s="6"/>
      <c r="JYB9" s="6"/>
      <c r="JYC9" s="6"/>
      <c r="JYD9" s="6"/>
      <c r="JYE9" s="6"/>
      <c r="JYF9" s="6"/>
      <c r="JYG9" s="6"/>
      <c r="JYH9" s="6"/>
      <c r="JYI9" s="6"/>
      <c r="JYJ9" s="6"/>
      <c r="JYK9" s="6"/>
      <c r="JYL9" s="6"/>
      <c r="JYM9" s="6"/>
      <c r="JYN9" s="6"/>
      <c r="JYO9" s="6"/>
      <c r="JYP9" s="6"/>
      <c r="JYQ9" s="6"/>
      <c r="JYR9" s="6"/>
      <c r="JYS9" s="6"/>
      <c r="JYT9" s="6"/>
      <c r="JYU9" s="6"/>
      <c r="JYV9" s="6"/>
      <c r="JYW9" s="6"/>
      <c r="JYX9" s="6"/>
      <c r="JYY9" s="6"/>
      <c r="JYZ9" s="6"/>
      <c r="JZA9" s="6"/>
      <c r="JZB9" s="6"/>
      <c r="JZC9" s="6"/>
      <c r="JZD9" s="6"/>
      <c r="JZE9" s="6"/>
      <c r="JZF9" s="6"/>
      <c r="JZG9" s="6"/>
      <c r="JZH9" s="6"/>
      <c r="JZI9" s="6"/>
      <c r="JZJ9" s="6"/>
      <c r="JZK9" s="6"/>
      <c r="JZL9" s="6"/>
      <c r="JZM9" s="6"/>
      <c r="JZN9" s="6"/>
      <c r="JZO9" s="6"/>
      <c r="JZP9" s="6"/>
      <c r="JZQ9" s="6"/>
      <c r="JZR9" s="6"/>
      <c r="JZS9" s="6"/>
      <c r="JZT9" s="6"/>
      <c r="JZU9" s="6"/>
      <c r="JZV9" s="6"/>
      <c r="JZW9" s="6"/>
      <c r="JZX9" s="6"/>
      <c r="JZY9" s="6"/>
      <c r="JZZ9" s="6"/>
      <c r="KAA9" s="6"/>
      <c r="KAB9" s="6"/>
      <c r="KAC9" s="6"/>
      <c r="KAD9" s="6"/>
      <c r="KAE9" s="6"/>
      <c r="KAF9" s="6"/>
      <c r="KAG9" s="6"/>
      <c r="KAH9" s="6"/>
      <c r="KAI9" s="6"/>
      <c r="KAJ9" s="6"/>
      <c r="KAK9" s="6"/>
      <c r="KAL9" s="6"/>
      <c r="KAM9" s="6"/>
      <c r="KAN9" s="6"/>
      <c r="KAO9" s="6"/>
      <c r="KAP9" s="6"/>
      <c r="KAQ9" s="6"/>
      <c r="KAR9" s="6"/>
      <c r="KAS9" s="6"/>
      <c r="KAT9" s="6"/>
      <c r="KAU9" s="6"/>
      <c r="KAV9" s="6"/>
      <c r="KAW9" s="6"/>
      <c r="KAX9" s="6"/>
      <c r="KAY9" s="6"/>
      <c r="KAZ9" s="6"/>
      <c r="KBA9" s="6"/>
      <c r="KBB9" s="6"/>
      <c r="KBC9" s="6"/>
      <c r="KBD9" s="6"/>
      <c r="KBE9" s="6"/>
      <c r="KBF9" s="6"/>
      <c r="KBG9" s="6"/>
      <c r="KBH9" s="6"/>
      <c r="KBI9" s="6"/>
      <c r="KBJ9" s="6"/>
      <c r="KBK9" s="6"/>
      <c r="KBL9" s="6"/>
      <c r="KBM9" s="6"/>
      <c r="KBN9" s="6"/>
      <c r="KBO9" s="6"/>
      <c r="KBP9" s="6"/>
      <c r="KBQ9" s="6"/>
      <c r="KBR9" s="6"/>
      <c r="KBS9" s="6"/>
      <c r="KBT9" s="6"/>
      <c r="KBU9" s="6"/>
      <c r="KBV9" s="6"/>
      <c r="KBW9" s="6"/>
      <c r="KBX9" s="6"/>
      <c r="KBY9" s="6"/>
      <c r="KBZ9" s="6"/>
      <c r="KCA9" s="6"/>
      <c r="KCB9" s="6"/>
      <c r="KCC9" s="6"/>
      <c r="KCD9" s="6"/>
      <c r="KCE9" s="6"/>
      <c r="KCF9" s="6"/>
      <c r="KCG9" s="6"/>
      <c r="KCH9" s="6"/>
      <c r="KCI9" s="6"/>
      <c r="KCJ9" s="6"/>
      <c r="KCK9" s="6"/>
      <c r="KCL9" s="6"/>
      <c r="KCM9" s="6"/>
      <c r="KCN9" s="6"/>
      <c r="KCO9" s="6"/>
      <c r="KCP9" s="6"/>
      <c r="KCQ9" s="6"/>
      <c r="KCR9" s="6"/>
      <c r="KCS9" s="6"/>
      <c r="KCT9" s="6"/>
      <c r="KCU9" s="6"/>
      <c r="KCV9" s="6"/>
      <c r="KCW9" s="6"/>
      <c r="KCX9" s="6"/>
      <c r="KCY9" s="6"/>
      <c r="KCZ9" s="6"/>
      <c r="KDA9" s="6"/>
      <c r="KDB9" s="6"/>
      <c r="KDC9" s="6"/>
      <c r="KDD9" s="6"/>
      <c r="KDE9" s="6"/>
      <c r="KDF9" s="6"/>
      <c r="KDG9" s="6"/>
      <c r="KDH9" s="6"/>
      <c r="KDI9" s="6"/>
      <c r="KDJ9" s="6"/>
      <c r="KDK9" s="6"/>
      <c r="KDL9" s="6"/>
      <c r="KDM9" s="6"/>
      <c r="KDN9" s="6"/>
      <c r="KDO9" s="6"/>
      <c r="KDP9" s="6"/>
      <c r="KDQ9" s="6"/>
      <c r="KDR9" s="6"/>
      <c r="KDS9" s="6"/>
      <c r="KDT9" s="6"/>
      <c r="KDU9" s="6"/>
      <c r="KDV9" s="6"/>
      <c r="KDW9" s="6"/>
      <c r="KDX9" s="6"/>
      <c r="KDY9" s="6"/>
      <c r="KDZ9" s="6"/>
      <c r="KEA9" s="6"/>
      <c r="KEB9" s="6"/>
      <c r="KEC9" s="6"/>
      <c r="KED9" s="6"/>
      <c r="KEE9" s="6"/>
      <c r="KEF9" s="6"/>
      <c r="KEG9" s="6"/>
      <c r="KEH9" s="6"/>
      <c r="KEI9" s="6"/>
      <c r="KEJ9" s="6"/>
      <c r="KEK9" s="6"/>
      <c r="KEL9" s="6"/>
      <c r="KEM9" s="6"/>
      <c r="KEN9" s="6"/>
      <c r="KEO9" s="6"/>
      <c r="KEP9" s="6"/>
      <c r="KEQ9" s="6"/>
      <c r="KER9" s="6"/>
      <c r="KES9" s="6"/>
      <c r="KET9" s="6"/>
      <c r="KEU9" s="6"/>
      <c r="KEV9" s="6"/>
      <c r="KEW9" s="6"/>
      <c r="KEX9" s="6"/>
      <c r="KEY9" s="6"/>
      <c r="KEZ9" s="6"/>
      <c r="KFA9" s="6"/>
      <c r="KFB9" s="6"/>
      <c r="KFC9" s="6"/>
      <c r="KFD9" s="6"/>
      <c r="KFE9" s="6"/>
      <c r="KFF9" s="6"/>
      <c r="KFG9" s="6"/>
      <c r="KFH9" s="6"/>
      <c r="KFI9" s="6"/>
      <c r="KFJ9" s="6"/>
      <c r="KFK9" s="6"/>
      <c r="KFL9" s="6"/>
      <c r="KFM9" s="6"/>
      <c r="KFN9" s="6"/>
      <c r="KFO9" s="6"/>
      <c r="KFP9" s="6"/>
      <c r="KFQ9" s="6"/>
      <c r="KFR9" s="6"/>
      <c r="KFS9" s="6"/>
      <c r="KFT9" s="6"/>
      <c r="KFU9" s="6"/>
      <c r="KFV9" s="6"/>
      <c r="KFW9" s="6"/>
      <c r="KFX9" s="6"/>
      <c r="KFY9" s="6"/>
      <c r="KFZ9" s="6"/>
      <c r="KGA9" s="6"/>
      <c r="KGB9" s="6"/>
      <c r="KGC9" s="6"/>
      <c r="KGD9" s="6"/>
      <c r="KGE9" s="6"/>
      <c r="KGF9" s="6"/>
      <c r="KGG9" s="6"/>
      <c r="KGH9" s="6"/>
      <c r="KGI9" s="6"/>
      <c r="KGJ9" s="6"/>
      <c r="KGK9" s="6"/>
      <c r="KGL9" s="6"/>
      <c r="KGM9" s="6"/>
      <c r="KGN9" s="6"/>
      <c r="KGO9" s="6"/>
      <c r="KGP9" s="6"/>
      <c r="KGQ9" s="6"/>
      <c r="KGR9" s="6"/>
      <c r="KGS9" s="6"/>
      <c r="KGT9" s="6"/>
      <c r="KGU9" s="6"/>
      <c r="KGV9" s="6"/>
      <c r="KGW9" s="6"/>
      <c r="KGX9" s="6"/>
      <c r="KGY9" s="6"/>
      <c r="KGZ9" s="6"/>
      <c r="KHA9" s="6"/>
      <c r="KHB9" s="6"/>
      <c r="KHC9" s="6"/>
      <c r="KHD9" s="6"/>
      <c r="KHE9" s="6"/>
      <c r="KHF9" s="6"/>
      <c r="KHG9" s="6"/>
      <c r="KHH9" s="6"/>
      <c r="KHI9" s="6"/>
      <c r="KHJ9" s="6"/>
      <c r="KHK9" s="6"/>
      <c r="KHL9" s="6"/>
      <c r="KHM9" s="6"/>
      <c r="KHN9" s="6"/>
      <c r="KHO9" s="6"/>
      <c r="KHP9" s="6"/>
      <c r="KHQ9" s="6"/>
      <c r="KHR9" s="6"/>
      <c r="KHS9" s="6"/>
      <c r="KHT9" s="6"/>
      <c r="KHU9" s="6"/>
      <c r="KHV9" s="6"/>
      <c r="KHW9" s="6"/>
      <c r="KHX9" s="6"/>
      <c r="KHY9" s="6"/>
      <c r="KHZ9" s="6"/>
      <c r="KIA9" s="6"/>
      <c r="KIB9" s="6"/>
      <c r="KIC9" s="6"/>
      <c r="KID9" s="6"/>
      <c r="KIE9" s="6"/>
      <c r="KIF9" s="6"/>
      <c r="KIG9" s="6"/>
      <c r="KIH9" s="6"/>
      <c r="KII9" s="6"/>
      <c r="KIJ9" s="6"/>
      <c r="KIK9" s="6"/>
      <c r="KIL9" s="6"/>
      <c r="KIM9" s="6"/>
      <c r="KIN9" s="6"/>
      <c r="KIO9" s="6"/>
      <c r="KIP9" s="6"/>
      <c r="KIQ9" s="6"/>
      <c r="KIR9" s="6"/>
      <c r="KIS9" s="6"/>
      <c r="KIT9" s="6"/>
      <c r="KIU9" s="6"/>
      <c r="KIV9" s="6"/>
      <c r="KIW9" s="6"/>
      <c r="KIX9" s="6"/>
      <c r="KIY9" s="6"/>
      <c r="KIZ9" s="6"/>
      <c r="KJA9" s="6"/>
      <c r="KJB9" s="6"/>
      <c r="KJC9" s="6"/>
      <c r="KJD9" s="6"/>
      <c r="KJE9" s="6"/>
      <c r="KJF9" s="6"/>
      <c r="KJG9" s="6"/>
      <c r="KJH9" s="6"/>
      <c r="KJI9" s="6"/>
      <c r="KJJ9" s="6"/>
      <c r="KJK9" s="6"/>
      <c r="KJL9" s="6"/>
      <c r="KJM9" s="6"/>
      <c r="KJN9" s="6"/>
      <c r="KJO9" s="6"/>
      <c r="KJP9" s="6"/>
      <c r="KJQ9" s="6"/>
      <c r="KJR9" s="6"/>
      <c r="KJS9" s="6"/>
      <c r="KJT9" s="6"/>
      <c r="KJU9" s="6"/>
      <c r="KJV9" s="6"/>
      <c r="KJW9" s="6"/>
      <c r="KJX9" s="6"/>
      <c r="KJY9" s="6"/>
      <c r="KJZ9" s="6"/>
      <c r="KKA9" s="6"/>
      <c r="KKB9" s="6"/>
      <c r="KKC9" s="6"/>
      <c r="KKD9" s="6"/>
      <c r="KKE9" s="6"/>
      <c r="KKF9" s="6"/>
      <c r="KKG9" s="6"/>
      <c r="KKH9" s="6"/>
      <c r="KKI9" s="6"/>
      <c r="KKJ9" s="6"/>
      <c r="KKK9" s="6"/>
      <c r="KKL9" s="6"/>
      <c r="KKM9" s="6"/>
      <c r="KKN9" s="6"/>
      <c r="KKO9" s="6"/>
      <c r="KKP9" s="6"/>
      <c r="KKQ9" s="6"/>
      <c r="KKR9" s="6"/>
      <c r="KKS9" s="6"/>
      <c r="KKT9" s="6"/>
      <c r="KKU9" s="6"/>
      <c r="KKV9" s="6"/>
      <c r="KKW9" s="6"/>
      <c r="KKX9" s="6"/>
      <c r="KKY9" s="6"/>
      <c r="KKZ9" s="6"/>
      <c r="KLA9" s="6"/>
      <c r="KLB9" s="6"/>
      <c r="KLC9" s="6"/>
      <c r="KLD9" s="6"/>
      <c r="KLE9" s="6"/>
      <c r="KLF9" s="6"/>
      <c r="KLG9" s="6"/>
      <c r="KLH9" s="6"/>
      <c r="KLI9" s="6"/>
      <c r="KLJ9" s="6"/>
      <c r="KLK9" s="6"/>
      <c r="KLL9" s="6"/>
      <c r="KLM9" s="6"/>
      <c r="KLN9" s="6"/>
      <c r="KLO9" s="6"/>
      <c r="KLP9" s="6"/>
      <c r="KLQ9" s="6"/>
      <c r="KLR9" s="6"/>
      <c r="KLS9" s="6"/>
      <c r="KLT9" s="6"/>
      <c r="KLU9" s="6"/>
      <c r="KLV9" s="6"/>
      <c r="KLW9" s="6"/>
      <c r="KLX9" s="6"/>
      <c r="KLY9" s="6"/>
      <c r="KLZ9" s="6"/>
      <c r="KMA9" s="6"/>
      <c r="KMB9" s="6"/>
      <c r="KMC9" s="6"/>
      <c r="KMD9" s="6"/>
      <c r="KME9" s="6"/>
      <c r="KMF9" s="6"/>
      <c r="KMG9" s="6"/>
      <c r="KMH9" s="6"/>
      <c r="KMI9" s="6"/>
      <c r="KMJ9" s="6"/>
      <c r="KMK9" s="6"/>
      <c r="KML9" s="6"/>
      <c r="KMM9" s="6"/>
      <c r="KMN9" s="6"/>
      <c r="KMO9" s="6"/>
      <c r="KMP9" s="6"/>
      <c r="KMQ9" s="6"/>
      <c r="KMR9" s="6"/>
      <c r="KMS9" s="6"/>
      <c r="KMT9" s="6"/>
      <c r="KMU9" s="6"/>
      <c r="KMV9" s="6"/>
      <c r="KMW9" s="6"/>
      <c r="KMX9" s="6"/>
      <c r="KMY9" s="6"/>
      <c r="KMZ9" s="6"/>
      <c r="KNA9" s="6"/>
      <c r="KNB9" s="6"/>
      <c r="KNC9" s="6"/>
      <c r="KND9" s="6"/>
      <c r="KNE9" s="6"/>
      <c r="KNF9" s="6"/>
      <c r="KNG9" s="6"/>
      <c r="KNH9" s="6"/>
      <c r="KNI9" s="6"/>
      <c r="KNJ9" s="6"/>
      <c r="KNK9" s="6"/>
      <c r="KNL9" s="6"/>
      <c r="KNM9" s="6"/>
      <c r="KNN9" s="6"/>
      <c r="KNO9" s="6"/>
      <c r="KNP9" s="6"/>
      <c r="KNQ9" s="6"/>
      <c r="KNR9" s="6"/>
      <c r="KNS9" s="6"/>
      <c r="KNT9" s="6"/>
      <c r="KNU9" s="6"/>
      <c r="KNV9" s="6"/>
      <c r="KNW9" s="6"/>
      <c r="KNX9" s="6"/>
      <c r="KNY9" s="6"/>
      <c r="KNZ9" s="6"/>
      <c r="KOA9" s="6"/>
      <c r="KOB9" s="6"/>
      <c r="KOC9" s="6"/>
      <c r="KOD9" s="6"/>
      <c r="KOE9" s="6"/>
      <c r="KOF9" s="6"/>
      <c r="KOG9" s="6"/>
      <c r="KOH9" s="6"/>
      <c r="KOI9" s="6"/>
      <c r="KOJ9" s="6"/>
      <c r="KOK9" s="6"/>
      <c r="KOL9" s="6"/>
      <c r="KOM9" s="6"/>
      <c r="KON9" s="6"/>
      <c r="KOO9" s="6"/>
      <c r="KOP9" s="6"/>
      <c r="KOQ9" s="6"/>
      <c r="KOR9" s="6"/>
      <c r="KOS9" s="6"/>
      <c r="KOT9" s="6"/>
      <c r="KOU9" s="6"/>
      <c r="KOV9" s="6"/>
      <c r="KOW9" s="6"/>
      <c r="KOX9" s="6"/>
      <c r="KOY9" s="6"/>
      <c r="KOZ9" s="6"/>
      <c r="KPA9" s="6"/>
      <c r="KPB9" s="6"/>
      <c r="KPC9" s="6"/>
      <c r="KPD9" s="6"/>
      <c r="KPE9" s="6"/>
      <c r="KPF9" s="6"/>
      <c r="KPG9" s="6"/>
      <c r="KPH9" s="6"/>
      <c r="KPI9" s="6"/>
      <c r="KPJ9" s="6"/>
      <c r="KPK9" s="6"/>
      <c r="KPL9" s="6"/>
      <c r="KPM9" s="6"/>
      <c r="KPN9" s="6"/>
      <c r="KPO9" s="6"/>
      <c r="KPP9" s="6"/>
      <c r="KPQ9" s="6"/>
      <c r="KPR9" s="6"/>
      <c r="KPS9" s="6"/>
      <c r="KPT9" s="6"/>
      <c r="KPU9" s="6"/>
      <c r="KPV9" s="6"/>
      <c r="KPW9" s="6"/>
      <c r="KPX9" s="6"/>
      <c r="KPY9" s="6"/>
      <c r="KPZ9" s="6"/>
      <c r="KQA9" s="6"/>
      <c r="KQB9" s="6"/>
      <c r="KQC9" s="6"/>
      <c r="KQD9" s="6"/>
      <c r="KQE9" s="6"/>
      <c r="KQF9" s="6"/>
      <c r="KQG9" s="6"/>
      <c r="KQH9" s="6"/>
      <c r="KQI9" s="6"/>
      <c r="KQJ9" s="6"/>
      <c r="KQK9" s="6"/>
      <c r="KQL9" s="6"/>
      <c r="KQM9" s="6"/>
      <c r="KQN9" s="6"/>
      <c r="KQO9" s="6"/>
      <c r="KQP9" s="6"/>
      <c r="KQQ9" s="6"/>
      <c r="KQR9" s="6"/>
      <c r="KQS9" s="6"/>
      <c r="KQT9" s="6"/>
      <c r="KQU9" s="6"/>
      <c r="KQV9" s="6"/>
      <c r="KQW9" s="6"/>
      <c r="KQX9" s="6"/>
      <c r="KQY9" s="6"/>
      <c r="KQZ9" s="6"/>
      <c r="KRA9" s="6"/>
      <c r="KRB9" s="6"/>
      <c r="KRC9" s="6"/>
      <c r="KRD9" s="6"/>
      <c r="KRE9" s="6"/>
      <c r="KRF9" s="6"/>
      <c r="KRG9" s="6"/>
      <c r="KRH9" s="6"/>
      <c r="KRI9" s="6"/>
      <c r="KRJ9" s="6"/>
      <c r="KRK9" s="6"/>
      <c r="KRL9" s="6"/>
      <c r="KRM9" s="6"/>
      <c r="KRN9" s="6"/>
      <c r="KRO9" s="6"/>
      <c r="KRP9" s="6"/>
      <c r="KRQ9" s="6"/>
      <c r="KRR9" s="6"/>
      <c r="KRS9" s="6"/>
      <c r="KRT9" s="6"/>
      <c r="KRU9" s="6"/>
      <c r="KRV9" s="6"/>
      <c r="KRW9" s="6"/>
      <c r="KRX9" s="6"/>
      <c r="KRY9" s="6"/>
      <c r="KRZ9" s="6"/>
      <c r="KSA9" s="6"/>
      <c r="KSB9" s="6"/>
      <c r="KSC9" s="6"/>
      <c r="KSD9" s="6"/>
      <c r="KSE9" s="6"/>
      <c r="KSF9" s="6"/>
      <c r="KSG9" s="6"/>
      <c r="KSH9" s="6"/>
      <c r="KSI9" s="6"/>
      <c r="KSJ9" s="6"/>
      <c r="KSK9" s="6"/>
      <c r="KSL9" s="6"/>
      <c r="KSM9" s="6"/>
      <c r="KSN9" s="6"/>
      <c r="KSO9" s="6"/>
      <c r="KSP9" s="6"/>
      <c r="KSQ9" s="6"/>
      <c r="KSR9" s="6"/>
      <c r="KSS9" s="6"/>
      <c r="KST9" s="6"/>
      <c r="KSU9" s="6"/>
      <c r="KSV9" s="6"/>
      <c r="KSW9" s="6"/>
      <c r="KSX9" s="6"/>
      <c r="KSY9" s="6"/>
      <c r="KSZ9" s="6"/>
      <c r="KTA9" s="6"/>
      <c r="KTB9" s="6"/>
      <c r="KTC9" s="6"/>
      <c r="KTD9" s="6"/>
      <c r="KTE9" s="6"/>
      <c r="KTF9" s="6"/>
      <c r="KTG9" s="6"/>
      <c r="KTH9" s="6"/>
      <c r="KTI9" s="6"/>
      <c r="KTJ9" s="6"/>
      <c r="KTK9" s="6"/>
      <c r="KTL9" s="6"/>
      <c r="KTM9" s="6"/>
      <c r="KTN9" s="6"/>
      <c r="KTO9" s="6"/>
      <c r="KTP9" s="6"/>
      <c r="KTQ9" s="6"/>
      <c r="KTR9" s="6"/>
      <c r="KTS9" s="6"/>
      <c r="KTT9" s="6"/>
      <c r="KTU9" s="6"/>
      <c r="KTV9" s="6"/>
      <c r="KTW9" s="6"/>
      <c r="KTX9" s="6"/>
      <c r="KTY9" s="6"/>
      <c r="KTZ9" s="6"/>
      <c r="KUA9" s="6"/>
      <c r="KUB9" s="6"/>
      <c r="KUC9" s="6"/>
      <c r="KUD9" s="6"/>
      <c r="KUE9" s="6"/>
      <c r="KUF9" s="6"/>
      <c r="KUG9" s="6"/>
      <c r="KUH9" s="6"/>
      <c r="KUI9" s="6"/>
      <c r="KUJ9" s="6"/>
      <c r="KUK9" s="6"/>
      <c r="KUL9" s="6"/>
      <c r="KUM9" s="6"/>
      <c r="KUN9" s="6"/>
      <c r="KUO9" s="6"/>
      <c r="KUP9" s="6"/>
      <c r="KUQ9" s="6"/>
      <c r="KUR9" s="6"/>
      <c r="KUS9" s="6"/>
      <c r="KUT9" s="6"/>
      <c r="KUU9" s="6"/>
      <c r="KUV9" s="6"/>
      <c r="KUW9" s="6"/>
      <c r="KUX9" s="6"/>
      <c r="KUY9" s="6"/>
      <c r="KUZ9" s="6"/>
      <c r="KVA9" s="6"/>
      <c r="KVB9" s="6"/>
      <c r="KVC9" s="6"/>
      <c r="KVD9" s="6"/>
      <c r="KVE9" s="6"/>
      <c r="KVF9" s="6"/>
      <c r="KVG9" s="6"/>
      <c r="KVH9" s="6"/>
      <c r="KVI9" s="6"/>
      <c r="KVJ9" s="6"/>
      <c r="KVK9" s="6"/>
      <c r="KVL9" s="6"/>
      <c r="KVM9" s="6"/>
      <c r="KVN9" s="6"/>
      <c r="KVO9" s="6"/>
      <c r="KVP9" s="6"/>
      <c r="KVQ9" s="6"/>
      <c r="KVR9" s="6"/>
      <c r="KVS9" s="6"/>
      <c r="KVT9" s="6"/>
      <c r="KVU9" s="6"/>
      <c r="KVV9" s="6"/>
      <c r="KVW9" s="6"/>
      <c r="KVX9" s="6"/>
      <c r="KVY9" s="6"/>
      <c r="KVZ9" s="6"/>
      <c r="KWA9" s="6"/>
      <c r="KWB9" s="6"/>
      <c r="KWC9" s="6"/>
      <c r="KWD9" s="6"/>
      <c r="KWE9" s="6"/>
      <c r="KWF9" s="6"/>
      <c r="KWG9" s="6"/>
      <c r="KWH9" s="6"/>
      <c r="KWI9" s="6"/>
      <c r="KWJ9" s="6"/>
      <c r="KWK9" s="6"/>
      <c r="KWL9" s="6"/>
      <c r="KWM9" s="6"/>
      <c r="KWN9" s="6"/>
      <c r="KWO9" s="6"/>
      <c r="KWP9" s="6"/>
      <c r="KWQ9" s="6"/>
      <c r="KWR9" s="6"/>
      <c r="KWS9" s="6"/>
      <c r="KWT9" s="6"/>
      <c r="KWU9" s="6"/>
      <c r="KWV9" s="6"/>
      <c r="KWW9" s="6"/>
      <c r="KWX9" s="6"/>
      <c r="KWY9" s="6"/>
      <c r="KWZ9" s="6"/>
      <c r="KXA9" s="6"/>
      <c r="KXB9" s="6"/>
      <c r="KXC9" s="6"/>
      <c r="KXD9" s="6"/>
      <c r="KXE9" s="6"/>
      <c r="KXF9" s="6"/>
      <c r="KXG9" s="6"/>
      <c r="KXH9" s="6"/>
      <c r="KXI9" s="6"/>
      <c r="KXJ9" s="6"/>
      <c r="KXK9" s="6"/>
      <c r="KXL9" s="6"/>
      <c r="KXM9" s="6"/>
      <c r="KXN9" s="6"/>
      <c r="KXO9" s="6"/>
      <c r="KXP9" s="6"/>
      <c r="KXQ9" s="6"/>
      <c r="KXR9" s="6"/>
      <c r="KXS9" s="6"/>
      <c r="KXT9" s="6"/>
      <c r="KXU9" s="6"/>
      <c r="KXV9" s="6"/>
      <c r="KXW9" s="6"/>
      <c r="KXX9" s="6"/>
      <c r="KXY9" s="6"/>
      <c r="KXZ9" s="6"/>
      <c r="KYA9" s="6"/>
      <c r="KYB9" s="6"/>
      <c r="KYC9" s="6"/>
      <c r="KYD9" s="6"/>
      <c r="KYE9" s="6"/>
      <c r="KYF9" s="6"/>
      <c r="KYG9" s="6"/>
      <c r="KYH9" s="6"/>
      <c r="KYI9" s="6"/>
      <c r="KYJ9" s="6"/>
      <c r="KYK9" s="6"/>
      <c r="KYL9" s="6"/>
      <c r="KYM9" s="6"/>
      <c r="KYN9" s="6"/>
      <c r="KYO9" s="6"/>
      <c r="KYP9" s="6"/>
      <c r="KYQ9" s="6"/>
      <c r="KYR9" s="6"/>
      <c r="KYS9" s="6"/>
      <c r="KYT9" s="6"/>
      <c r="KYU9" s="6"/>
      <c r="KYV9" s="6"/>
      <c r="KYW9" s="6"/>
      <c r="KYX9" s="6"/>
      <c r="KYY9" s="6"/>
      <c r="KYZ9" s="6"/>
      <c r="KZA9" s="6"/>
      <c r="KZB9" s="6"/>
      <c r="KZC9" s="6"/>
      <c r="KZD9" s="6"/>
      <c r="KZE9" s="6"/>
      <c r="KZF9" s="6"/>
      <c r="KZG9" s="6"/>
      <c r="KZH9" s="6"/>
      <c r="KZI9" s="6"/>
      <c r="KZJ9" s="6"/>
      <c r="KZK9" s="6"/>
      <c r="KZL9" s="6"/>
      <c r="KZM9" s="6"/>
      <c r="KZN9" s="6"/>
      <c r="KZO9" s="6"/>
      <c r="KZP9" s="6"/>
      <c r="KZQ9" s="6"/>
      <c r="KZR9" s="6"/>
      <c r="KZS9" s="6"/>
      <c r="KZT9" s="6"/>
      <c r="KZU9" s="6"/>
      <c r="KZV9" s="6"/>
      <c r="KZW9" s="6"/>
      <c r="KZX9" s="6"/>
      <c r="KZY9" s="6"/>
      <c r="KZZ9" s="6"/>
      <c r="LAA9" s="6"/>
      <c r="LAB9" s="6"/>
      <c r="LAC9" s="6"/>
      <c r="LAD9" s="6"/>
      <c r="LAE9" s="6"/>
      <c r="LAF9" s="6"/>
      <c r="LAG9" s="6"/>
      <c r="LAH9" s="6"/>
      <c r="LAI9" s="6"/>
      <c r="LAJ9" s="6"/>
      <c r="LAK9" s="6"/>
      <c r="LAL9" s="6"/>
      <c r="LAM9" s="6"/>
      <c r="LAN9" s="6"/>
      <c r="LAO9" s="6"/>
      <c r="LAP9" s="6"/>
      <c r="LAQ9" s="6"/>
      <c r="LAR9" s="6"/>
      <c r="LAS9" s="6"/>
      <c r="LAT9" s="6"/>
      <c r="LAU9" s="6"/>
      <c r="LAV9" s="6"/>
      <c r="LAW9" s="6"/>
      <c r="LAX9" s="6"/>
      <c r="LAY9" s="6"/>
      <c r="LAZ9" s="6"/>
      <c r="LBA9" s="6"/>
      <c r="LBB9" s="6"/>
      <c r="LBC9" s="6"/>
      <c r="LBD9" s="6"/>
      <c r="LBE9" s="6"/>
      <c r="LBF9" s="6"/>
      <c r="LBG9" s="6"/>
      <c r="LBH9" s="6"/>
      <c r="LBI9" s="6"/>
      <c r="LBJ9" s="6"/>
      <c r="LBK9" s="6"/>
      <c r="LBL9" s="6"/>
      <c r="LBM9" s="6"/>
      <c r="LBN9" s="6"/>
      <c r="LBO9" s="6"/>
      <c r="LBP9" s="6"/>
      <c r="LBQ9" s="6"/>
      <c r="LBR9" s="6"/>
      <c r="LBS9" s="6"/>
      <c r="LBT9" s="6"/>
      <c r="LBU9" s="6"/>
      <c r="LBV9" s="6"/>
      <c r="LBW9" s="6"/>
      <c r="LBX9" s="6"/>
      <c r="LBY9" s="6"/>
      <c r="LBZ9" s="6"/>
      <c r="LCA9" s="6"/>
      <c r="LCB9" s="6"/>
      <c r="LCC9" s="6"/>
      <c r="LCD9" s="6"/>
      <c r="LCE9" s="6"/>
      <c r="LCF9" s="6"/>
      <c r="LCG9" s="6"/>
      <c r="LCH9" s="6"/>
      <c r="LCI9" s="6"/>
      <c r="LCJ9" s="6"/>
      <c r="LCK9" s="6"/>
      <c r="LCL9" s="6"/>
      <c r="LCM9" s="6"/>
      <c r="LCN9" s="6"/>
      <c r="LCO9" s="6"/>
      <c r="LCP9" s="6"/>
      <c r="LCQ9" s="6"/>
      <c r="LCR9" s="6"/>
      <c r="LCS9" s="6"/>
      <c r="LCT9" s="6"/>
      <c r="LCU9" s="6"/>
      <c r="LCV9" s="6"/>
      <c r="LCW9" s="6"/>
      <c r="LCX9" s="6"/>
      <c r="LCY9" s="6"/>
      <c r="LCZ9" s="6"/>
      <c r="LDA9" s="6"/>
      <c r="LDB9" s="6"/>
      <c r="LDC9" s="6"/>
      <c r="LDD9" s="6"/>
      <c r="LDE9" s="6"/>
      <c r="LDF9" s="6"/>
      <c r="LDG9" s="6"/>
      <c r="LDH9" s="6"/>
      <c r="LDI9" s="6"/>
      <c r="LDJ9" s="6"/>
      <c r="LDK9" s="6"/>
      <c r="LDL9" s="6"/>
      <c r="LDM9" s="6"/>
      <c r="LDN9" s="6"/>
      <c r="LDO9" s="6"/>
      <c r="LDP9" s="6"/>
      <c r="LDQ9" s="6"/>
      <c r="LDR9" s="6"/>
      <c r="LDS9" s="6"/>
      <c r="LDT9" s="6"/>
      <c r="LDU9" s="6"/>
      <c r="LDV9" s="6"/>
      <c r="LDW9" s="6"/>
      <c r="LDX9" s="6"/>
      <c r="LDY9" s="6"/>
      <c r="LDZ9" s="6"/>
      <c r="LEA9" s="6"/>
      <c r="LEB9" s="6"/>
      <c r="LEC9" s="6"/>
      <c r="LED9" s="6"/>
      <c r="LEE9" s="6"/>
      <c r="LEF9" s="6"/>
      <c r="LEG9" s="6"/>
      <c r="LEH9" s="6"/>
      <c r="LEI9" s="6"/>
      <c r="LEJ9" s="6"/>
      <c r="LEK9" s="6"/>
      <c r="LEL9" s="6"/>
      <c r="LEM9" s="6"/>
      <c r="LEN9" s="6"/>
      <c r="LEO9" s="6"/>
      <c r="LEP9" s="6"/>
      <c r="LEQ9" s="6"/>
      <c r="LER9" s="6"/>
      <c r="LES9" s="6"/>
      <c r="LET9" s="6"/>
      <c r="LEU9" s="6"/>
      <c r="LEV9" s="6"/>
      <c r="LEW9" s="6"/>
      <c r="LEX9" s="6"/>
      <c r="LEY9" s="6"/>
      <c r="LEZ9" s="6"/>
      <c r="LFA9" s="6"/>
      <c r="LFB9" s="6"/>
      <c r="LFC9" s="6"/>
      <c r="LFD9" s="6"/>
      <c r="LFE9" s="6"/>
      <c r="LFF9" s="6"/>
      <c r="LFG9" s="6"/>
      <c r="LFH9" s="6"/>
      <c r="LFI9" s="6"/>
      <c r="LFJ9" s="6"/>
      <c r="LFK9" s="6"/>
      <c r="LFL9" s="6"/>
      <c r="LFM9" s="6"/>
      <c r="LFN9" s="6"/>
      <c r="LFO9" s="6"/>
      <c r="LFP9" s="6"/>
      <c r="LFQ9" s="6"/>
      <c r="LFR9" s="6"/>
      <c r="LFS9" s="6"/>
      <c r="LFT9" s="6"/>
      <c r="LFU9" s="6"/>
      <c r="LFV9" s="6"/>
      <c r="LFW9" s="6"/>
      <c r="LFX9" s="6"/>
      <c r="LFY9" s="6"/>
      <c r="LFZ9" s="6"/>
      <c r="LGA9" s="6"/>
      <c r="LGB9" s="6"/>
      <c r="LGC9" s="6"/>
      <c r="LGD9" s="6"/>
      <c r="LGE9" s="6"/>
      <c r="LGF9" s="6"/>
      <c r="LGG9" s="6"/>
      <c r="LGH9" s="6"/>
      <c r="LGI9" s="6"/>
      <c r="LGJ9" s="6"/>
      <c r="LGK9" s="6"/>
      <c r="LGL9" s="6"/>
      <c r="LGM9" s="6"/>
      <c r="LGN9" s="6"/>
      <c r="LGO9" s="6"/>
      <c r="LGP9" s="6"/>
      <c r="LGQ9" s="6"/>
      <c r="LGR9" s="6"/>
      <c r="LGS9" s="6"/>
      <c r="LGT9" s="6"/>
      <c r="LGU9" s="6"/>
      <c r="LGV9" s="6"/>
      <c r="LGW9" s="6"/>
      <c r="LGX9" s="6"/>
      <c r="LGY9" s="6"/>
      <c r="LGZ9" s="6"/>
      <c r="LHA9" s="6"/>
      <c r="LHB9" s="6"/>
      <c r="LHC9" s="6"/>
      <c r="LHD9" s="6"/>
      <c r="LHE9" s="6"/>
      <c r="LHF9" s="6"/>
      <c r="LHG9" s="6"/>
      <c r="LHH9" s="6"/>
      <c r="LHI9" s="6"/>
      <c r="LHJ9" s="6"/>
      <c r="LHK9" s="6"/>
      <c r="LHL9" s="6"/>
      <c r="LHM9" s="6"/>
      <c r="LHN9" s="6"/>
      <c r="LHO9" s="6"/>
      <c r="LHP9" s="6"/>
      <c r="LHQ9" s="6"/>
      <c r="LHR9" s="6"/>
      <c r="LHS9" s="6"/>
      <c r="LHT9" s="6"/>
      <c r="LHU9" s="6"/>
      <c r="LHV9" s="6"/>
      <c r="LHW9" s="6"/>
      <c r="LHX9" s="6"/>
      <c r="LHY9" s="6"/>
      <c r="LHZ9" s="6"/>
      <c r="LIA9" s="6"/>
      <c r="LIB9" s="6"/>
      <c r="LIC9" s="6"/>
      <c r="LID9" s="6"/>
      <c r="LIE9" s="6"/>
      <c r="LIF9" s="6"/>
      <c r="LIG9" s="6"/>
      <c r="LIH9" s="6"/>
      <c r="LII9" s="6"/>
      <c r="LIJ9" s="6"/>
      <c r="LIK9" s="6"/>
      <c r="LIL9" s="6"/>
      <c r="LIM9" s="6"/>
      <c r="LIN9" s="6"/>
      <c r="LIO9" s="6"/>
      <c r="LIP9" s="6"/>
      <c r="LIQ9" s="6"/>
      <c r="LIR9" s="6"/>
      <c r="LIS9" s="6"/>
      <c r="LIT9" s="6"/>
      <c r="LIU9" s="6"/>
      <c r="LIV9" s="6"/>
      <c r="LIW9" s="6"/>
      <c r="LIX9" s="6"/>
      <c r="LIY9" s="6"/>
      <c r="LIZ9" s="6"/>
      <c r="LJA9" s="6"/>
      <c r="LJB9" s="6"/>
      <c r="LJC9" s="6"/>
      <c r="LJD9" s="6"/>
      <c r="LJE9" s="6"/>
      <c r="LJF9" s="6"/>
      <c r="LJG9" s="6"/>
      <c r="LJH9" s="6"/>
      <c r="LJI9" s="6"/>
      <c r="LJJ9" s="6"/>
      <c r="LJK9" s="6"/>
      <c r="LJL9" s="6"/>
      <c r="LJM9" s="6"/>
      <c r="LJN9" s="6"/>
      <c r="LJO9" s="6"/>
      <c r="LJP9" s="6"/>
      <c r="LJQ9" s="6"/>
      <c r="LJR9" s="6"/>
      <c r="LJS9" s="6"/>
      <c r="LJT9" s="6"/>
      <c r="LJU9" s="6"/>
      <c r="LJV9" s="6"/>
      <c r="LJW9" s="6"/>
      <c r="LJX9" s="6"/>
      <c r="LJY9" s="6"/>
      <c r="LJZ9" s="6"/>
      <c r="LKA9" s="6"/>
      <c r="LKB9" s="6"/>
      <c r="LKC9" s="6"/>
      <c r="LKD9" s="6"/>
      <c r="LKE9" s="6"/>
      <c r="LKF9" s="6"/>
      <c r="LKG9" s="6"/>
      <c r="LKH9" s="6"/>
      <c r="LKI9" s="6"/>
      <c r="LKJ9" s="6"/>
      <c r="LKK9" s="6"/>
      <c r="LKL9" s="6"/>
      <c r="LKM9" s="6"/>
      <c r="LKN9" s="6"/>
      <c r="LKO9" s="6"/>
      <c r="LKP9" s="6"/>
      <c r="LKQ9" s="6"/>
      <c r="LKR9" s="6"/>
      <c r="LKS9" s="6"/>
      <c r="LKT9" s="6"/>
      <c r="LKU9" s="6"/>
      <c r="LKV9" s="6"/>
      <c r="LKW9" s="6"/>
      <c r="LKX9" s="6"/>
      <c r="LKY9" s="6"/>
      <c r="LKZ9" s="6"/>
      <c r="LLA9" s="6"/>
      <c r="LLB9" s="6"/>
      <c r="LLC9" s="6"/>
      <c r="LLD9" s="6"/>
      <c r="LLE9" s="6"/>
      <c r="LLF9" s="6"/>
      <c r="LLG9" s="6"/>
      <c r="LLH9" s="6"/>
      <c r="LLI9" s="6"/>
      <c r="LLJ9" s="6"/>
      <c r="LLK9" s="6"/>
      <c r="LLL9" s="6"/>
      <c r="LLM9" s="6"/>
      <c r="LLN9" s="6"/>
      <c r="LLO9" s="6"/>
      <c r="LLP9" s="6"/>
      <c r="LLQ9" s="6"/>
      <c r="LLR9" s="6"/>
      <c r="LLS9" s="6"/>
      <c r="LLT9" s="6"/>
      <c r="LLU9" s="6"/>
      <c r="LLV9" s="6"/>
      <c r="LLW9" s="6"/>
      <c r="LLX9" s="6"/>
      <c r="LLY9" s="6"/>
      <c r="LLZ9" s="6"/>
      <c r="LMA9" s="6"/>
      <c r="LMB9" s="6"/>
      <c r="LMC9" s="6"/>
      <c r="LMD9" s="6"/>
      <c r="LME9" s="6"/>
      <c r="LMF9" s="6"/>
      <c r="LMG9" s="6"/>
      <c r="LMH9" s="6"/>
      <c r="LMI9" s="6"/>
      <c r="LMJ9" s="6"/>
      <c r="LMK9" s="6"/>
      <c r="LML9" s="6"/>
      <c r="LMM9" s="6"/>
      <c r="LMN9" s="6"/>
      <c r="LMO9" s="6"/>
      <c r="LMP9" s="6"/>
      <c r="LMQ9" s="6"/>
      <c r="LMR9" s="6"/>
      <c r="LMS9" s="6"/>
      <c r="LMT9" s="6"/>
      <c r="LMU9" s="6"/>
      <c r="LMV9" s="6"/>
      <c r="LMW9" s="6"/>
      <c r="LMX9" s="6"/>
      <c r="LMY9" s="6"/>
      <c r="LMZ9" s="6"/>
      <c r="LNA9" s="6"/>
      <c r="LNB9" s="6"/>
      <c r="LNC9" s="6"/>
      <c r="LND9" s="6"/>
      <c r="LNE9" s="6"/>
      <c r="LNF9" s="6"/>
      <c r="LNG9" s="6"/>
      <c r="LNH9" s="6"/>
      <c r="LNI9" s="6"/>
      <c r="LNJ9" s="6"/>
      <c r="LNK9" s="6"/>
      <c r="LNL9" s="6"/>
      <c r="LNM9" s="6"/>
      <c r="LNN9" s="6"/>
      <c r="LNO9" s="6"/>
      <c r="LNP9" s="6"/>
      <c r="LNQ9" s="6"/>
      <c r="LNR9" s="6"/>
      <c r="LNS9" s="6"/>
      <c r="LNT9" s="6"/>
      <c r="LNU9" s="6"/>
      <c r="LNV9" s="6"/>
      <c r="LNW9" s="6"/>
      <c r="LNX9" s="6"/>
      <c r="LNY9" s="6"/>
      <c r="LNZ9" s="6"/>
      <c r="LOA9" s="6"/>
      <c r="LOB9" s="6"/>
      <c r="LOC9" s="6"/>
      <c r="LOD9" s="6"/>
      <c r="LOE9" s="6"/>
      <c r="LOF9" s="6"/>
      <c r="LOG9" s="6"/>
      <c r="LOH9" s="6"/>
      <c r="LOI9" s="6"/>
      <c r="LOJ9" s="6"/>
      <c r="LOK9" s="6"/>
      <c r="LOL9" s="6"/>
      <c r="LOM9" s="6"/>
      <c r="LON9" s="6"/>
      <c r="LOO9" s="6"/>
      <c r="LOP9" s="6"/>
      <c r="LOQ9" s="6"/>
      <c r="LOR9" s="6"/>
      <c r="LOS9" s="6"/>
      <c r="LOT9" s="6"/>
      <c r="LOU9" s="6"/>
      <c r="LOV9" s="6"/>
      <c r="LOW9" s="6"/>
      <c r="LOX9" s="6"/>
      <c r="LOY9" s="6"/>
      <c r="LOZ9" s="6"/>
      <c r="LPA9" s="6"/>
      <c r="LPB9" s="6"/>
      <c r="LPC9" s="6"/>
      <c r="LPD9" s="6"/>
      <c r="LPE9" s="6"/>
      <c r="LPF9" s="6"/>
      <c r="LPG9" s="6"/>
      <c r="LPH9" s="6"/>
      <c r="LPI9" s="6"/>
      <c r="LPJ9" s="6"/>
      <c r="LPK9" s="6"/>
      <c r="LPL9" s="6"/>
      <c r="LPM9" s="6"/>
      <c r="LPN9" s="6"/>
      <c r="LPO9" s="6"/>
      <c r="LPP9" s="6"/>
      <c r="LPQ9" s="6"/>
      <c r="LPR9" s="6"/>
      <c r="LPS9" s="6"/>
      <c r="LPT9" s="6"/>
      <c r="LPU9" s="6"/>
      <c r="LPV9" s="6"/>
      <c r="LPW9" s="6"/>
      <c r="LPX9" s="6"/>
      <c r="LPY9" s="6"/>
      <c r="LPZ9" s="6"/>
      <c r="LQA9" s="6"/>
      <c r="LQB9" s="6"/>
      <c r="LQC9" s="6"/>
      <c r="LQD9" s="6"/>
      <c r="LQE9" s="6"/>
      <c r="LQF9" s="6"/>
      <c r="LQG9" s="6"/>
      <c r="LQH9" s="6"/>
      <c r="LQI9" s="6"/>
      <c r="LQJ9" s="6"/>
      <c r="LQK9" s="6"/>
      <c r="LQL9" s="6"/>
      <c r="LQM9" s="6"/>
      <c r="LQN9" s="6"/>
      <c r="LQO9" s="6"/>
      <c r="LQP9" s="6"/>
      <c r="LQQ9" s="6"/>
      <c r="LQR9" s="6"/>
      <c r="LQS9" s="6"/>
      <c r="LQT9" s="6"/>
      <c r="LQU9" s="6"/>
      <c r="LQV9" s="6"/>
      <c r="LQW9" s="6"/>
      <c r="LQX9" s="6"/>
      <c r="LQY9" s="6"/>
      <c r="LQZ9" s="6"/>
      <c r="LRA9" s="6"/>
      <c r="LRB9" s="6"/>
      <c r="LRC9" s="6"/>
      <c r="LRD9" s="6"/>
      <c r="LRE9" s="6"/>
      <c r="LRF9" s="6"/>
      <c r="LRG9" s="6"/>
      <c r="LRH9" s="6"/>
      <c r="LRI9" s="6"/>
      <c r="LRJ9" s="6"/>
      <c r="LRK9" s="6"/>
      <c r="LRL9" s="6"/>
      <c r="LRM9" s="6"/>
      <c r="LRN9" s="6"/>
      <c r="LRO9" s="6"/>
      <c r="LRP9" s="6"/>
      <c r="LRQ9" s="6"/>
      <c r="LRR9" s="6"/>
      <c r="LRS9" s="6"/>
      <c r="LRT9" s="6"/>
      <c r="LRU9" s="6"/>
      <c r="LRV9" s="6"/>
      <c r="LRW9" s="6"/>
      <c r="LRX9" s="6"/>
      <c r="LRY9" s="6"/>
      <c r="LRZ9" s="6"/>
      <c r="LSA9" s="6"/>
      <c r="LSB9" s="6"/>
      <c r="LSC9" s="6"/>
      <c r="LSD9" s="6"/>
      <c r="LSE9" s="6"/>
      <c r="LSF9" s="6"/>
      <c r="LSG9" s="6"/>
      <c r="LSH9" s="6"/>
      <c r="LSI9" s="6"/>
      <c r="LSJ9" s="6"/>
      <c r="LSK9" s="6"/>
      <c r="LSL9" s="6"/>
      <c r="LSM9" s="6"/>
      <c r="LSN9" s="6"/>
      <c r="LSO9" s="6"/>
      <c r="LSP9" s="6"/>
      <c r="LSQ9" s="6"/>
      <c r="LSR9" s="6"/>
      <c r="LSS9" s="6"/>
      <c r="LST9" s="6"/>
      <c r="LSU9" s="6"/>
      <c r="LSV9" s="6"/>
      <c r="LSW9" s="6"/>
      <c r="LSX9" s="6"/>
      <c r="LSY9" s="6"/>
      <c r="LSZ9" s="6"/>
      <c r="LTA9" s="6"/>
      <c r="LTB9" s="6"/>
      <c r="LTC9" s="6"/>
      <c r="LTD9" s="6"/>
      <c r="LTE9" s="6"/>
      <c r="LTF9" s="6"/>
      <c r="LTG9" s="6"/>
      <c r="LTH9" s="6"/>
      <c r="LTI9" s="6"/>
      <c r="LTJ9" s="6"/>
      <c r="LTK9" s="6"/>
      <c r="LTL9" s="6"/>
      <c r="LTM9" s="6"/>
      <c r="LTN9" s="6"/>
      <c r="LTO9" s="6"/>
      <c r="LTP9" s="6"/>
      <c r="LTQ9" s="6"/>
      <c r="LTR9" s="6"/>
      <c r="LTS9" s="6"/>
      <c r="LTT9" s="6"/>
      <c r="LTU9" s="6"/>
      <c r="LTV9" s="6"/>
      <c r="LTW9" s="6"/>
      <c r="LTX9" s="6"/>
      <c r="LTY9" s="6"/>
      <c r="LTZ9" s="6"/>
      <c r="LUA9" s="6"/>
      <c r="LUB9" s="6"/>
      <c r="LUC9" s="6"/>
      <c r="LUD9" s="6"/>
      <c r="LUE9" s="6"/>
      <c r="LUF9" s="6"/>
      <c r="LUG9" s="6"/>
      <c r="LUH9" s="6"/>
      <c r="LUI9" s="6"/>
      <c r="LUJ9" s="6"/>
      <c r="LUK9" s="6"/>
      <c r="LUL9" s="6"/>
      <c r="LUM9" s="6"/>
      <c r="LUN9" s="6"/>
      <c r="LUO9" s="6"/>
      <c r="LUP9" s="6"/>
      <c r="LUQ9" s="6"/>
      <c r="LUR9" s="6"/>
      <c r="LUS9" s="6"/>
      <c r="LUT9" s="6"/>
      <c r="LUU9" s="6"/>
      <c r="LUV9" s="6"/>
      <c r="LUW9" s="6"/>
      <c r="LUX9" s="6"/>
      <c r="LUY9" s="6"/>
      <c r="LUZ9" s="6"/>
      <c r="LVA9" s="6"/>
      <c r="LVB9" s="6"/>
      <c r="LVC9" s="6"/>
      <c r="LVD9" s="6"/>
      <c r="LVE9" s="6"/>
      <c r="LVF9" s="6"/>
      <c r="LVG9" s="6"/>
      <c r="LVH9" s="6"/>
      <c r="LVI9" s="6"/>
      <c r="LVJ9" s="6"/>
      <c r="LVK9" s="6"/>
      <c r="LVL9" s="6"/>
      <c r="LVM9" s="6"/>
      <c r="LVN9" s="6"/>
      <c r="LVO9" s="6"/>
      <c r="LVP9" s="6"/>
      <c r="LVQ9" s="6"/>
      <c r="LVR9" s="6"/>
      <c r="LVS9" s="6"/>
      <c r="LVT9" s="6"/>
      <c r="LVU9" s="6"/>
      <c r="LVV9" s="6"/>
      <c r="LVW9" s="6"/>
      <c r="LVX9" s="6"/>
      <c r="LVY9" s="6"/>
      <c r="LVZ9" s="6"/>
      <c r="LWA9" s="6"/>
      <c r="LWB9" s="6"/>
      <c r="LWC9" s="6"/>
      <c r="LWD9" s="6"/>
      <c r="LWE9" s="6"/>
      <c r="LWF9" s="6"/>
      <c r="LWG9" s="6"/>
      <c r="LWH9" s="6"/>
      <c r="LWI9" s="6"/>
      <c r="LWJ9" s="6"/>
      <c r="LWK9" s="6"/>
      <c r="LWL9" s="6"/>
      <c r="LWM9" s="6"/>
      <c r="LWN9" s="6"/>
      <c r="LWO9" s="6"/>
      <c r="LWP9" s="6"/>
      <c r="LWQ9" s="6"/>
      <c r="LWR9" s="6"/>
      <c r="LWS9" s="6"/>
      <c r="LWT9" s="6"/>
      <c r="LWU9" s="6"/>
      <c r="LWV9" s="6"/>
      <c r="LWW9" s="6"/>
      <c r="LWX9" s="6"/>
      <c r="LWY9" s="6"/>
      <c r="LWZ9" s="6"/>
      <c r="LXA9" s="6"/>
      <c r="LXB9" s="6"/>
      <c r="LXC9" s="6"/>
      <c r="LXD9" s="6"/>
      <c r="LXE9" s="6"/>
      <c r="LXF9" s="6"/>
      <c r="LXG9" s="6"/>
      <c r="LXH9" s="6"/>
      <c r="LXI9" s="6"/>
      <c r="LXJ9" s="6"/>
      <c r="LXK9" s="6"/>
      <c r="LXL9" s="6"/>
      <c r="LXM9" s="6"/>
      <c r="LXN9" s="6"/>
      <c r="LXO9" s="6"/>
      <c r="LXP9" s="6"/>
      <c r="LXQ9" s="6"/>
      <c r="LXR9" s="6"/>
      <c r="LXS9" s="6"/>
      <c r="LXT9" s="6"/>
      <c r="LXU9" s="6"/>
      <c r="LXV9" s="6"/>
      <c r="LXW9" s="6"/>
      <c r="LXX9" s="6"/>
      <c r="LXY9" s="6"/>
      <c r="LXZ9" s="6"/>
      <c r="LYA9" s="6"/>
      <c r="LYB9" s="6"/>
      <c r="LYC9" s="6"/>
      <c r="LYD9" s="6"/>
      <c r="LYE9" s="6"/>
      <c r="LYF9" s="6"/>
      <c r="LYG9" s="6"/>
      <c r="LYH9" s="6"/>
      <c r="LYI9" s="6"/>
      <c r="LYJ9" s="6"/>
      <c r="LYK9" s="6"/>
      <c r="LYL9" s="6"/>
      <c r="LYM9" s="6"/>
      <c r="LYN9" s="6"/>
      <c r="LYO9" s="6"/>
      <c r="LYP9" s="6"/>
      <c r="LYQ9" s="6"/>
      <c r="LYR9" s="6"/>
      <c r="LYS9" s="6"/>
      <c r="LYT9" s="6"/>
      <c r="LYU9" s="6"/>
      <c r="LYV9" s="6"/>
      <c r="LYW9" s="6"/>
      <c r="LYX9" s="6"/>
      <c r="LYY9" s="6"/>
      <c r="LYZ9" s="6"/>
      <c r="LZA9" s="6"/>
      <c r="LZB9" s="6"/>
      <c r="LZC9" s="6"/>
      <c r="LZD9" s="6"/>
      <c r="LZE9" s="6"/>
      <c r="LZF9" s="6"/>
      <c r="LZG9" s="6"/>
      <c r="LZH9" s="6"/>
      <c r="LZI9" s="6"/>
      <c r="LZJ9" s="6"/>
      <c r="LZK9" s="6"/>
      <c r="LZL9" s="6"/>
      <c r="LZM9" s="6"/>
      <c r="LZN9" s="6"/>
      <c r="LZO9" s="6"/>
      <c r="LZP9" s="6"/>
      <c r="LZQ9" s="6"/>
      <c r="LZR9" s="6"/>
      <c r="LZS9" s="6"/>
      <c r="LZT9" s="6"/>
      <c r="LZU9" s="6"/>
      <c r="LZV9" s="6"/>
      <c r="LZW9" s="6"/>
      <c r="LZX9" s="6"/>
      <c r="LZY9" s="6"/>
      <c r="LZZ9" s="6"/>
      <c r="MAA9" s="6"/>
      <c r="MAB9" s="6"/>
      <c r="MAC9" s="6"/>
      <c r="MAD9" s="6"/>
      <c r="MAE9" s="6"/>
      <c r="MAF9" s="6"/>
      <c r="MAG9" s="6"/>
      <c r="MAH9" s="6"/>
      <c r="MAI9" s="6"/>
      <c r="MAJ9" s="6"/>
      <c r="MAK9" s="6"/>
      <c r="MAL9" s="6"/>
      <c r="MAM9" s="6"/>
      <c r="MAN9" s="6"/>
      <c r="MAO9" s="6"/>
      <c r="MAP9" s="6"/>
      <c r="MAQ9" s="6"/>
      <c r="MAR9" s="6"/>
      <c r="MAS9" s="6"/>
      <c r="MAT9" s="6"/>
      <c r="MAU9" s="6"/>
      <c r="MAV9" s="6"/>
      <c r="MAW9" s="6"/>
      <c r="MAX9" s="6"/>
      <c r="MAY9" s="6"/>
      <c r="MAZ9" s="6"/>
      <c r="MBA9" s="6"/>
      <c r="MBB9" s="6"/>
      <c r="MBC9" s="6"/>
      <c r="MBD9" s="6"/>
      <c r="MBE9" s="6"/>
      <c r="MBF9" s="6"/>
      <c r="MBG9" s="6"/>
      <c r="MBH9" s="6"/>
      <c r="MBI9" s="6"/>
      <c r="MBJ9" s="6"/>
      <c r="MBK9" s="6"/>
      <c r="MBL9" s="6"/>
      <c r="MBM9" s="6"/>
      <c r="MBN9" s="6"/>
      <c r="MBO9" s="6"/>
      <c r="MBP9" s="6"/>
      <c r="MBQ9" s="6"/>
      <c r="MBR9" s="6"/>
      <c r="MBS9" s="6"/>
      <c r="MBT9" s="6"/>
      <c r="MBU9" s="6"/>
      <c r="MBV9" s="6"/>
      <c r="MBW9" s="6"/>
      <c r="MBX9" s="6"/>
      <c r="MBY9" s="6"/>
      <c r="MBZ9" s="6"/>
      <c r="MCA9" s="6"/>
      <c r="MCB9" s="6"/>
      <c r="MCC9" s="6"/>
      <c r="MCD9" s="6"/>
      <c r="MCE9" s="6"/>
      <c r="MCF9" s="6"/>
      <c r="MCG9" s="6"/>
      <c r="MCH9" s="6"/>
      <c r="MCI9" s="6"/>
      <c r="MCJ9" s="6"/>
      <c r="MCK9" s="6"/>
      <c r="MCL9" s="6"/>
      <c r="MCM9" s="6"/>
      <c r="MCN9" s="6"/>
      <c r="MCO9" s="6"/>
      <c r="MCP9" s="6"/>
      <c r="MCQ9" s="6"/>
      <c r="MCR9" s="6"/>
      <c r="MCS9" s="6"/>
      <c r="MCT9" s="6"/>
      <c r="MCU9" s="6"/>
      <c r="MCV9" s="6"/>
      <c r="MCW9" s="6"/>
      <c r="MCX9" s="6"/>
      <c r="MCY9" s="6"/>
      <c r="MCZ9" s="6"/>
      <c r="MDA9" s="6"/>
      <c r="MDB9" s="6"/>
      <c r="MDC9" s="6"/>
      <c r="MDD9" s="6"/>
      <c r="MDE9" s="6"/>
      <c r="MDF9" s="6"/>
      <c r="MDG9" s="6"/>
      <c r="MDH9" s="6"/>
      <c r="MDI9" s="6"/>
      <c r="MDJ9" s="6"/>
      <c r="MDK9" s="6"/>
      <c r="MDL9" s="6"/>
      <c r="MDM9" s="6"/>
      <c r="MDN9" s="6"/>
      <c r="MDO9" s="6"/>
      <c r="MDP9" s="6"/>
      <c r="MDQ9" s="6"/>
      <c r="MDR9" s="6"/>
      <c r="MDS9" s="6"/>
      <c r="MDT9" s="6"/>
      <c r="MDU9" s="6"/>
      <c r="MDV9" s="6"/>
      <c r="MDW9" s="6"/>
      <c r="MDX9" s="6"/>
      <c r="MDY9" s="6"/>
      <c r="MDZ9" s="6"/>
      <c r="MEA9" s="6"/>
      <c r="MEB9" s="6"/>
      <c r="MEC9" s="6"/>
      <c r="MED9" s="6"/>
      <c r="MEE9" s="6"/>
      <c r="MEF9" s="6"/>
      <c r="MEG9" s="6"/>
      <c r="MEH9" s="6"/>
      <c r="MEI9" s="6"/>
      <c r="MEJ9" s="6"/>
      <c r="MEK9" s="6"/>
      <c r="MEL9" s="6"/>
      <c r="MEM9" s="6"/>
      <c r="MEN9" s="6"/>
      <c r="MEO9" s="6"/>
      <c r="MEP9" s="6"/>
      <c r="MEQ9" s="6"/>
      <c r="MER9" s="6"/>
      <c r="MES9" s="6"/>
      <c r="MET9" s="6"/>
      <c r="MEU9" s="6"/>
      <c r="MEV9" s="6"/>
      <c r="MEW9" s="6"/>
      <c r="MEX9" s="6"/>
      <c r="MEY9" s="6"/>
      <c r="MEZ9" s="6"/>
      <c r="MFA9" s="6"/>
      <c r="MFB9" s="6"/>
      <c r="MFC9" s="6"/>
      <c r="MFD9" s="6"/>
      <c r="MFE9" s="6"/>
      <c r="MFF9" s="6"/>
      <c r="MFG9" s="6"/>
      <c r="MFH9" s="6"/>
      <c r="MFI9" s="6"/>
      <c r="MFJ9" s="6"/>
      <c r="MFK9" s="6"/>
      <c r="MFL9" s="6"/>
      <c r="MFM9" s="6"/>
      <c r="MFN9" s="6"/>
      <c r="MFO9" s="6"/>
      <c r="MFP9" s="6"/>
      <c r="MFQ9" s="6"/>
      <c r="MFR9" s="6"/>
      <c r="MFS9" s="6"/>
      <c r="MFT9" s="6"/>
      <c r="MFU9" s="6"/>
      <c r="MFV9" s="6"/>
      <c r="MFW9" s="6"/>
      <c r="MFX9" s="6"/>
      <c r="MFY9" s="6"/>
      <c r="MFZ9" s="6"/>
      <c r="MGA9" s="6"/>
      <c r="MGB9" s="6"/>
      <c r="MGC9" s="6"/>
      <c r="MGD9" s="6"/>
      <c r="MGE9" s="6"/>
      <c r="MGF9" s="6"/>
      <c r="MGG9" s="6"/>
      <c r="MGH9" s="6"/>
      <c r="MGI9" s="6"/>
      <c r="MGJ9" s="6"/>
      <c r="MGK9" s="6"/>
      <c r="MGL9" s="6"/>
      <c r="MGM9" s="6"/>
      <c r="MGN9" s="6"/>
      <c r="MGO9" s="6"/>
      <c r="MGP9" s="6"/>
      <c r="MGQ9" s="6"/>
      <c r="MGR9" s="6"/>
      <c r="MGS9" s="6"/>
      <c r="MGT9" s="6"/>
      <c r="MGU9" s="6"/>
      <c r="MGV9" s="6"/>
      <c r="MGW9" s="6"/>
      <c r="MGX9" s="6"/>
      <c r="MGY9" s="6"/>
      <c r="MGZ9" s="6"/>
      <c r="MHA9" s="6"/>
      <c r="MHB9" s="6"/>
      <c r="MHC9" s="6"/>
      <c r="MHD9" s="6"/>
      <c r="MHE9" s="6"/>
      <c r="MHF9" s="6"/>
      <c r="MHG9" s="6"/>
      <c r="MHH9" s="6"/>
      <c r="MHI9" s="6"/>
      <c r="MHJ9" s="6"/>
      <c r="MHK9" s="6"/>
      <c r="MHL9" s="6"/>
      <c r="MHM9" s="6"/>
      <c r="MHN9" s="6"/>
      <c r="MHO9" s="6"/>
      <c r="MHP9" s="6"/>
      <c r="MHQ9" s="6"/>
      <c r="MHR9" s="6"/>
      <c r="MHS9" s="6"/>
      <c r="MHT9" s="6"/>
      <c r="MHU9" s="6"/>
      <c r="MHV9" s="6"/>
      <c r="MHW9" s="6"/>
      <c r="MHX9" s="6"/>
      <c r="MHY9" s="6"/>
      <c r="MHZ9" s="6"/>
      <c r="MIA9" s="6"/>
      <c r="MIB9" s="6"/>
      <c r="MIC9" s="6"/>
      <c r="MID9" s="6"/>
      <c r="MIE9" s="6"/>
      <c r="MIF9" s="6"/>
      <c r="MIG9" s="6"/>
      <c r="MIH9" s="6"/>
      <c r="MII9" s="6"/>
      <c r="MIJ9" s="6"/>
      <c r="MIK9" s="6"/>
      <c r="MIL9" s="6"/>
      <c r="MIM9" s="6"/>
      <c r="MIN9" s="6"/>
      <c r="MIO9" s="6"/>
      <c r="MIP9" s="6"/>
      <c r="MIQ9" s="6"/>
      <c r="MIR9" s="6"/>
      <c r="MIS9" s="6"/>
      <c r="MIT9" s="6"/>
      <c r="MIU9" s="6"/>
      <c r="MIV9" s="6"/>
      <c r="MIW9" s="6"/>
      <c r="MIX9" s="6"/>
      <c r="MIY9" s="6"/>
      <c r="MIZ9" s="6"/>
      <c r="MJA9" s="6"/>
      <c r="MJB9" s="6"/>
      <c r="MJC9" s="6"/>
      <c r="MJD9" s="6"/>
      <c r="MJE9" s="6"/>
      <c r="MJF9" s="6"/>
      <c r="MJG9" s="6"/>
      <c r="MJH9" s="6"/>
      <c r="MJI9" s="6"/>
      <c r="MJJ9" s="6"/>
      <c r="MJK9" s="6"/>
      <c r="MJL9" s="6"/>
      <c r="MJM9" s="6"/>
      <c r="MJN9" s="6"/>
      <c r="MJO9" s="6"/>
      <c r="MJP9" s="6"/>
      <c r="MJQ9" s="6"/>
      <c r="MJR9" s="6"/>
      <c r="MJS9" s="6"/>
      <c r="MJT9" s="6"/>
      <c r="MJU9" s="6"/>
      <c r="MJV9" s="6"/>
      <c r="MJW9" s="6"/>
      <c r="MJX9" s="6"/>
      <c r="MJY9" s="6"/>
      <c r="MJZ9" s="6"/>
      <c r="MKA9" s="6"/>
      <c r="MKB9" s="6"/>
      <c r="MKC9" s="6"/>
      <c r="MKD9" s="6"/>
      <c r="MKE9" s="6"/>
      <c r="MKF9" s="6"/>
      <c r="MKG9" s="6"/>
      <c r="MKH9" s="6"/>
      <c r="MKI9" s="6"/>
      <c r="MKJ9" s="6"/>
      <c r="MKK9" s="6"/>
      <c r="MKL9" s="6"/>
      <c r="MKM9" s="6"/>
      <c r="MKN9" s="6"/>
      <c r="MKO9" s="6"/>
      <c r="MKP9" s="6"/>
      <c r="MKQ9" s="6"/>
      <c r="MKR9" s="6"/>
      <c r="MKS9" s="6"/>
      <c r="MKT9" s="6"/>
      <c r="MKU9" s="6"/>
      <c r="MKV9" s="6"/>
      <c r="MKW9" s="6"/>
      <c r="MKX9" s="6"/>
      <c r="MKY9" s="6"/>
      <c r="MKZ9" s="6"/>
      <c r="MLA9" s="6"/>
      <c r="MLB9" s="6"/>
      <c r="MLC9" s="6"/>
      <c r="MLD9" s="6"/>
      <c r="MLE9" s="6"/>
      <c r="MLF9" s="6"/>
      <c r="MLG9" s="6"/>
      <c r="MLH9" s="6"/>
      <c r="MLI9" s="6"/>
      <c r="MLJ9" s="6"/>
      <c r="MLK9" s="6"/>
      <c r="MLL9" s="6"/>
      <c r="MLM9" s="6"/>
      <c r="MLN9" s="6"/>
      <c r="MLO9" s="6"/>
      <c r="MLP9" s="6"/>
      <c r="MLQ9" s="6"/>
      <c r="MLR9" s="6"/>
      <c r="MLS9" s="6"/>
      <c r="MLT9" s="6"/>
      <c r="MLU9" s="6"/>
      <c r="MLV9" s="6"/>
      <c r="MLW9" s="6"/>
      <c r="MLX9" s="6"/>
      <c r="MLY9" s="6"/>
      <c r="MLZ9" s="6"/>
      <c r="MMA9" s="6"/>
      <c r="MMB9" s="6"/>
      <c r="MMC9" s="6"/>
      <c r="MMD9" s="6"/>
      <c r="MME9" s="6"/>
      <c r="MMF9" s="6"/>
      <c r="MMG9" s="6"/>
      <c r="MMH9" s="6"/>
      <c r="MMI9" s="6"/>
      <c r="MMJ9" s="6"/>
      <c r="MMK9" s="6"/>
      <c r="MML9" s="6"/>
      <c r="MMM9" s="6"/>
      <c r="MMN9" s="6"/>
      <c r="MMO9" s="6"/>
      <c r="MMP9" s="6"/>
      <c r="MMQ9" s="6"/>
      <c r="MMR9" s="6"/>
      <c r="MMS9" s="6"/>
      <c r="MMT9" s="6"/>
      <c r="MMU9" s="6"/>
      <c r="MMV9" s="6"/>
      <c r="MMW9" s="6"/>
      <c r="MMX9" s="6"/>
      <c r="MMY9" s="6"/>
      <c r="MMZ9" s="6"/>
      <c r="MNA9" s="6"/>
      <c r="MNB9" s="6"/>
      <c r="MNC9" s="6"/>
      <c r="MND9" s="6"/>
      <c r="MNE9" s="6"/>
      <c r="MNF9" s="6"/>
      <c r="MNG9" s="6"/>
      <c r="MNH9" s="6"/>
      <c r="MNI9" s="6"/>
      <c r="MNJ9" s="6"/>
      <c r="MNK9" s="6"/>
      <c r="MNL9" s="6"/>
      <c r="MNM9" s="6"/>
      <c r="MNN9" s="6"/>
      <c r="MNO9" s="6"/>
      <c r="MNP9" s="6"/>
      <c r="MNQ9" s="6"/>
      <c r="MNR9" s="6"/>
      <c r="MNS9" s="6"/>
      <c r="MNT9" s="6"/>
      <c r="MNU9" s="6"/>
      <c r="MNV9" s="6"/>
      <c r="MNW9" s="6"/>
      <c r="MNX9" s="6"/>
      <c r="MNY9" s="6"/>
      <c r="MNZ9" s="6"/>
      <c r="MOA9" s="6"/>
      <c r="MOB9" s="6"/>
      <c r="MOC9" s="6"/>
      <c r="MOD9" s="6"/>
      <c r="MOE9" s="6"/>
      <c r="MOF9" s="6"/>
      <c r="MOG9" s="6"/>
      <c r="MOH9" s="6"/>
      <c r="MOI9" s="6"/>
      <c r="MOJ9" s="6"/>
      <c r="MOK9" s="6"/>
      <c r="MOL9" s="6"/>
      <c r="MOM9" s="6"/>
      <c r="MON9" s="6"/>
      <c r="MOO9" s="6"/>
      <c r="MOP9" s="6"/>
      <c r="MOQ9" s="6"/>
      <c r="MOR9" s="6"/>
      <c r="MOS9" s="6"/>
      <c r="MOT9" s="6"/>
      <c r="MOU9" s="6"/>
      <c r="MOV9" s="6"/>
      <c r="MOW9" s="6"/>
      <c r="MOX9" s="6"/>
      <c r="MOY9" s="6"/>
      <c r="MOZ9" s="6"/>
      <c r="MPA9" s="6"/>
      <c r="MPB9" s="6"/>
      <c r="MPC9" s="6"/>
      <c r="MPD9" s="6"/>
      <c r="MPE9" s="6"/>
      <c r="MPF9" s="6"/>
      <c r="MPG9" s="6"/>
      <c r="MPH9" s="6"/>
      <c r="MPI9" s="6"/>
      <c r="MPJ9" s="6"/>
      <c r="MPK9" s="6"/>
      <c r="MPL9" s="6"/>
      <c r="MPM9" s="6"/>
      <c r="MPN9" s="6"/>
      <c r="MPO9" s="6"/>
      <c r="MPP9" s="6"/>
      <c r="MPQ9" s="6"/>
      <c r="MPR9" s="6"/>
      <c r="MPS9" s="6"/>
      <c r="MPT9" s="6"/>
      <c r="MPU9" s="6"/>
      <c r="MPV9" s="6"/>
      <c r="MPW9" s="6"/>
      <c r="MPX9" s="6"/>
      <c r="MPY9" s="6"/>
      <c r="MPZ9" s="6"/>
      <c r="MQA9" s="6"/>
      <c r="MQB9" s="6"/>
      <c r="MQC9" s="6"/>
      <c r="MQD9" s="6"/>
      <c r="MQE9" s="6"/>
      <c r="MQF9" s="6"/>
      <c r="MQG9" s="6"/>
      <c r="MQH9" s="6"/>
      <c r="MQI9" s="6"/>
      <c r="MQJ9" s="6"/>
      <c r="MQK9" s="6"/>
      <c r="MQL9" s="6"/>
      <c r="MQM9" s="6"/>
      <c r="MQN9" s="6"/>
      <c r="MQO9" s="6"/>
      <c r="MQP9" s="6"/>
      <c r="MQQ9" s="6"/>
      <c r="MQR9" s="6"/>
      <c r="MQS9" s="6"/>
      <c r="MQT9" s="6"/>
      <c r="MQU9" s="6"/>
      <c r="MQV9" s="6"/>
      <c r="MQW9" s="6"/>
      <c r="MQX9" s="6"/>
      <c r="MQY9" s="6"/>
      <c r="MQZ9" s="6"/>
      <c r="MRA9" s="6"/>
      <c r="MRB9" s="6"/>
      <c r="MRC9" s="6"/>
      <c r="MRD9" s="6"/>
      <c r="MRE9" s="6"/>
      <c r="MRF9" s="6"/>
      <c r="MRG9" s="6"/>
      <c r="MRH9" s="6"/>
      <c r="MRI9" s="6"/>
      <c r="MRJ9" s="6"/>
      <c r="MRK9" s="6"/>
      <c r="MRL9" s="6"/>
      <c r="MRM9" s="6"/>
      <c r="MRN9" s="6"/>
      <c r="MRO9" s="6"/>
      <c r="MRP9" s="6"/>
      <c r="MRQ9" s="6"/>
      <c r="MRR9" s="6"/>
      <c r="MRS9" s="6"/>
      <c r="MRT9" s="6"/>
      <c r="MRU9" s="6"/>
      <c r="MRV9" s="6"/>
      <c r="MRW9" s="6"/>
      <c r="MRX9" s="6"/>
      <c r="MRY9" s="6"/>
      <c r="MRZ9" s="6"/>
      <c r="MSA9" s="6"/>
      <c r="MSB9" s="6"/>
      <c r="MSC9" s="6"/>
      <c r="MSD9" s="6"/>
      <c r="MSE9" s="6"/>
      <c r="MSF9" s="6"/>
      <c r="MSG9" s="6"/>
      <c r="MSH9" s="6"/>
      <c r="MSI9" s="6"/>
      <c r="MSJ9" s="6"/>
      <c r="MSK9" s="6"/>
      <c r="MSL9" s="6"/>
      <c r="MSM9" s="6"/>
      <c r="MSN9" s="6"/>
      <c r="MSO9" s="6"/>
      <c r="MSP9" s="6"/>
      <c r="MSQ9" s="6"/>
      <c r="MSR9" s="6"/>
      <c r="MSS9" s="6"/>
      <c r="MST9" s="6"/>
      <c r="MSU9" s="6"/>
      <c r="MSV9" s="6"/>
      <c r="MSW9" s="6"/>
      <c r="MSX9" s="6"/>
      <c r="MSY9" s="6"/>
      <c r="MSZ9" s="6"/>
      <c r="MTA9" s="6"/>
      <c r="MTB9" s="6"/>
      <c r="MTC9" s="6"/>
      <c r="MTD9" s="6"/>
      <c r="MTE9" s="6"/>
      <c r="MTF9" s="6"/>
      <c r="MTG9" s="6"/>
      <c r="MTH9" s="6"/>
      <c r="MTI9" s="6"/>
      <c r="MTJ9" s="6"/>
      <c r="MTK9" s="6"/>
      <c r="MTL9" s="6"/>
      <c r="MTM9" s="6"/>
      <c r="MTN9" s="6"/>
      <c r="MTO9" s="6"/>
      <c r="MTP9" s="6"/>
      <c r="MTQ9" s="6"/>
      <c r="MTR9" s="6"/>
      <c r="MTS9" s="6"/>
      <c r="MTT9" s="6"/>
      <c r="MTU9" s="6"/>
      <c r="MTV9" s="6"/>
      <c r="MTW9" s="6"/>
      <c r="MTX9" s="6"/>
      <c r="MTY9" s="6"/>
      <c r="MTZ9" s="6"/>
      <c r="MUA9" s="6"/>
      <c r="MUB9" s="6"/>
      <c r="MUC9" s="6"/>
      <c r="MUD9" s="6"/>
      <c r="MUE9" s="6"/>
      <c r="MUF9" s="6"/>
      <c r="MUG9" s="6"/>
      <c r="MUH9" s="6"/>
      <c r="MUI9" s="6"/>
      <c r="MUJ9" s="6"/>
      <c r="MUK9" s="6"/>
      <c r="MUL9" s="6"/>
      <c r="MUM9" s="6"/>
      <c r="MUN9" s="6"/>
      <c r="MUO9" s="6"/>
      <c r="MUP9" s="6"/>
      <c r="MUQ9" s="6"/>
      <c r="MUR9" s="6"/>
      <c r="MUS9" s="6"/>
      <c r="MUT9" s="6"/>
      <c r="MUU9" s="6"/>
      <c r="MUV9" s="6"/>
      <c r="MUW9" s="6"/>
      <c r="MUX9" s="6"/>
      <c r="MUY9" s="6"/>
      <c r="MUZ9" s="6"/>
      <c r="MVA9" s="6"/>
      <c r="MVB9" s="6"/>
      <c r="MVC9" s="6"/>
      <c r="MVD9" s="6"/>
      <c r="MVE9" s="6"/>
      <c r="MVF9" s="6"/>
      <c r="MVG9" s="6"/>
      <c r="MVH9" s="6"/>
      <c r="MVI9" s="6"/>
      <c r="MVJ9" s="6"/>
      <c r="MVK9" s="6"/>
      <c r="MVL9" s="6"/>
      <c r="MVM9" s="6"/>
      <c r="MVN9" s="6"/>
      <c r="MVO9" s="6"/>
      <c r="MVP9" s="6"/>
      <c r="MVQ9" s="6"/>
      <c r="MVR9" s="6"/>
      <c r="MVS9" s="6"/>
      <c r="MVT9" s="6"/>
      <c r="MVU9" s="6"/>
      <c r="MVV9" s="6"/>
      <c r="MVW9" s="6"/>
      <c r="MVX9" s="6"/>
      <c r="MVY9" s="6"/>
      <c r="MVZ9" s="6"/>
      <c r="MWA9" s="6"/>
      <c r="MWB9" s="6"/>
      <c r="MWC9" s="6"/>
      <c r="MWD9" s="6"/>
      <c r="MWE9" s="6"/>
      <c r="MWF9" s="6"/>
      <c r="MWG9" s="6"/>
      <c r="MWH9" s="6"/>
      <c r="MWI9" s="6"/>
      <c r="MWJ9" s="6"/>
      <c r="MWK9" s="6"/>
      <c r="MWL9" s="6"/>
      <c r="MWM9" s="6"/>
      <c r="MWN9" s="6"/>
      <c r="MWO9" s="6"/>
      <c r="MWP9" s="6"/>
      <c r="MWQ9" s="6"/>
      <c r="MWR9" s="6"/>
      <c r="MWS9" s="6"/>
      <c r="MWT9" s="6"/>
      <c r="MWU9" s="6"/>
      <c r="MWV9" s="6"/>
      <c r="MWW9" s="6"/>
      <c r="MWX9" s="6"/>
      <c r="MWY9" s="6"/>
      <c r="MWZ9" s="6"/>
      <c r="MXA9" s="6"/>
      <c r="MXB9" s="6"/>
      <c r="MXC9" s="6"/>
      <c r="MXD9" s="6"/>
      <c r="MXE9" s="6"/>
      <c r="MXF9" s="6"/>
      <c r="MXG9" s="6"/>
      <c r="MXH9" s="6"/>
      <c r="MXI9" s="6"/>
      <c r="MXJ9" s="6"/>
      <c r="MXK9" s="6"/>
      <c r="MXL9" s="6"/>
      <c r="MXM9" s="6"/>
      <c r="MXN9" s="6"/>
      <c r="MXO9" s="6"/>
      <c r="MXP9" s="6"/>
      <c r="MXQ9" s="6"/>
      <c r="MXR9" s="6"/>
      <c r="MXS9" s="6"/>
      <c r="MXT9" s="6"/>
      <c r="MXU9" s="6"/>
      <c r="MXV9" s="6"/>
      <c r="MXW9" s="6"/>
      <c r="MXX9" s="6"/>
      <c r="MXY9" s="6"/>
      <c r="MXZ9" s="6"/>
      <c r="MYA9" s="6"/>
      <c r="MYB9" s="6"/>
      <c r="MYC9" s="6"/>
      <c r="MYD9" s="6"/>
      <c r="MYE9" s="6"/>
      <c r="MYF9" s="6"/>
      <c r="MYG9" s="6"/>
      <c r="MYH9" s="6"/>
      <c r="MYI9" s="6"/>
      <c r="MYJ9" s="6"/>
      <c r="MYK9" s="6"/>
      <c r="MYL9" s="6"/>
      <c r="MYM9" s="6"/>
      <c r="MYN9" s="6"/>
      <c r="MYO9" s="6"/>
      <c r="MYP9" s="6"/>
      <c r="MYQ9" s="6"/>
      <c r="MYR9" s="6"/>
      <c r="MYS9" s="6"/>
      <c r="MYT9" s="6"/>
      <c r="MYU9" s="6"/>
      <c r="MYV9" s="6"/>
      <c r="MYW9" s="6"/>
      <c r="MYX9" s="6"/>
      <c r="MYY9" s="6"/>
      <c r="MYZ9" s="6"/>
      <c r="MZA9" s="6"/>
      <c r="MZB9" s="6"/>
      <c r="MZC9" s="6"/>
      <c r="MZD9" s="6"/>
      <c r="MZE9" s="6"/>
      <c r="MZF9" s="6"/>
      <c r="MZG9" s="6"/>
      <c r="MZH9" s="6"/>
      <c r="MZI9" s="6"/>
      <c r="MZJ9" s="6"/>
      <c r="MZK9" s="6"/>
      <c r="MZL9" s="6"/>
      <c r="MZM9" s="6"/>
      <c r="MZN9" s="6"/>
      <c r="MZO9" s="6"/>
      <c r="MZP9" s="6"/>
      <c r="MZQ9" s="6"/>
      <c r="MZR9" s="6"/>
      <c r="MZS9" s="6"/>
      <c r="MZT9" s="6"/>
      <c r="MZU9" s="6"/>
      <c r="MZV9" s="6"/>
      <c r="MZW9" s="6"/>
      <c r="MZX9" s="6"/>
      <c r="MZY9" s="6"/>
      <c r="MZZ9" s="6"/>
      <c r="NAA9" s="6"/>
      <c r="NAB9" s="6"/>
      <c r="NAC9" s="6"/>
      <c r="NAD9" s="6"/>
      <c r="NAE9" s="6"/>
      <c r="NAF9" s="6"/>
      <c r="NAG9" s="6"/>
      <c r="NAH9" s="6"/>
      <c r="NAI9" s="6"/>
      <c r="NAJ9" s="6"/>
      <c r="NAK9" s="6"/>
      <c r="NAL9" s="6"/>
      <c r="NAM9" s="6"/>
      <c r="NAN9" s="6"/>
      <c r="NAO9" s="6"/>
      <c r="NAP9" s="6"/>
      <c r="NAQ9" s="6"/>
      <c r="NAR9" s="6"/>
      <c r="NAS9" s="6"/>
      <c r="NAT9" s="6"/>
      <c r="NAU9" s="6"/>
      <c r="NAV9" s="6"/>
      <c r="NAW9" s="6"/>
      <c r="NAX9" s="6"/>
      <c r="NAY9" s="6"/>
      <c r="NAZ9" s="6"/>
      <c r="NBA9" s="6"/>
      <c r="NBB9" s="6"/>
      <c r="NBC9" s="6"/>
      <c r="NBD9" s="6"/>
      <c r="NBE9" s="6"/>
      <c r="NBF9" s="6"/>
      <c r="NBG9" s="6"/>
      <c r="NBH9" s="6"/>
      <c r="NBI9" s="6"/>
      <c r="NBJ9" s="6"/>
      <c r="NBK9" s="6"/>
      <c r="NBL9" s="6"/>
      <c r="NBM9" s="6"/>
      <c r="NBN9" s="6"/>
      <c r="NBO9" s="6"/>
      <c r="NBP9" s="6"/>
      <c r="NBQ9" s="6"/>
      <c r="NBR9" s="6"/>
      <c r="NBS9" s="6"/>
      <c r="NBT9" s="6"/>
      <c r="NBU9" s="6"/>
      <c r="NBV9" s="6"/>
      <c r="NBW9" s="6"/>
      <c r="NBX9" s="6"/>
      <c r="NBY9" s="6"/>
      <c r="NBZ9" s="6"/>
      <c r="NCA9" s="6"/>
      <c r="NCB9" s="6"/>
      <c r="NCC9" s="6"/>
      <c r="NCD9" s="6"/>
      <c r="NCE9" s="6"/>
      <c r="NCF9" s="6"/>
      <c r="NCG9" s="6"/>
      <c r="NCH9" s="6"/>
      <c r="NCI9" s="6"/>
      <c r="NCJ9" s="6"/>
      <c r="NCK9" s="6"/>
      <c r="NCL9" s="6"/>
      <c r="NCM9" s="6"/>
      <c r="NCN9" s="6"/>
      <c r="NCO9" s="6"/>
      <c r="NCP9" s="6"/>
      <c r="NCQ9" s="6"/>
      <c r="NCR9" s="6"/>
      <c r="NCS9" s="6"/>
      <c r="NCT9" s="6"/>
      <c r="NCU9" s="6"/>
      <c r="NCV9" s="6"/>
      <c r="NCW9" s="6"/>
      <c r="NCX9" s="6"/>
      <c r="NCY9" s="6"/>
      <c r="NCZ9" s="6"/>
      <c r="NDA9" s="6"/>
      <c r="NDB9" s="6"/>
      <c r="NDC9" s="6"/>
      <c r="NDD9" s="6"/>
      <c r="NDE9" s="6"/>
      <c r="NDF9" s="6"/>
      <c r="NDG9" s="6"/>
      <c r="NDH9" s="6"/>
      <c r="NDI9" s="6"/>
      <c r="NDJ9" s="6"/>
      <c r="NDK9" s="6"/>
      <c r="NDL9" s="6"/>
      <c r="NDM9" s="6"/>
      <c r="NDN9" s="6"/>
      <c r="NDO9" s="6"/>
      <c r="NDP9" s="6"/>
      <c r="NDQ9" s="6"/>
      <c r="NDR9" s="6"/>
      <c r="NDS9" s="6"/>
      <c r="NDT9" s="6"/>
      <c r="NDU9" s="6"/>
      <c r="NDV9" s="6"/>
      <c r="NDW9" s="6"/>
      <c r="NDX9" s="6"/>
      <c r="NDY9" s="6"/>
      <c r="NDZ9" s="6"/>
      <c r="NEA9" s="6"/>
      <c r="NEB9" s="6"/>
      <c r="NEC9" s="6"/>
      <c r="NED9" s="6"/>
      <c r="NEE9" s="6"/>
      <c r="NEF9" s="6"/>
      <c r="NEG9" s="6"/>
      <c r="NEH9" s="6"/>
      <c r="NEI9" s="6"/>
      <c r="NEJ9" s="6"/>
      <c r="NEK9" s="6"/>
      <c r="NEL9" s="6"/>
      <c r="NEM9" s="6"/>
      <c r="NEN9" s="6"/>
      <c r="NEO9" s="6"/>
      <c r="NEP9" s="6"/>
      <c r="NEQ9" s="6"/>
      <c r="NER9" s="6"/>
      <c r="NES9" s="6"/>
      <c r="NET9" s="6"/>
      <c r="NEU9" s="6"/>
      <c r="NEV9" s="6"/>
      <c r="NEW9" s="6"/>
      <c r="NEX9" s="6"/>
      <c r="NEY9" s="6"/>
      <c r="NEZ9" s="6"/>
      <c r="NFA9" s="6"/>
      <c r="NFB9" s="6"/>
      <c r="NFC9" s="6"/>
      <c r="NFD9" s="6"/>
      <c r="NFE9" s="6"/>
      <c r="NFF9" s="6"/>
      <c r="NFG9" s="6"/>
      <c r="NFH9" s="6"/>
      <c r="NFI9" s="6"/>
      <c r="NFJ9" s="6"/>
      <c r="NFK9" s="6"/>
      <c r="NFL9" s="6"/>
      <c r="NFM9" s="6"/>
      <c r="NFN9" s="6"/>
      <c r="NFO9" s="6"/>
      <c r="NFP9" s="6"/>
      <c r="NFQ9" s="6"/>
      <c r="NFR9" s="6"/>
      <c r="NFS9" s="6"/>
      <c r="NFT9" s="6"/>
      <c r="NFU9" s="6"/>
      <c r="NFV9" s="6"/>
      <c r="NFW9" s="6"/>
      <c r="NFX9" s="6"/>
      <c r="NFY9" s="6"/>
      <c r="NFZ9" s="6"/>
      <c r="NGA9" s="6"/>
      <c r="NGB9" s="6"/>
      <c r="NGC9" s="6"/>
      <c r="NGD9" s="6"/>
      <c r="NGE9" s="6"/>
      <c r="NGF9" s="6"/>
      <c r="NGG9" s="6"/>
      <c r="NGH9" s="6"/>
      <c r="NGI9" s="6"/>
      <c r="NGJ9" s="6"/>
      <c r="NGK9" s="6"/>
      <c r="NGL9" s="6"/>
      <c r="NGM9" s="6"/>
      <c r="NGN9" s="6"/>
      <c r="NGO9" s="6"/>
      <c r="NGP9" s="6"/>
      <c r="NGQ9" s="6"/>
      <c r="NGR9" s="6"/>
      <c r="NGS9" s="6"/>
      <c r="NGT9" s="6"/>
      <c r="NGU9" s="6"/>
      <c r="NGV9" s="6"/>
      <c r="NGW9" s="6"/>
      <c r="NGX9" s="6"/>
      <c r="NGY9" s="6"/>
      <c r="NGZ9" s="6"/>
      <c r="NHA9" s="6"/>
      <c r="NHB9" s="6"/>
      <c r="NHC9" s="6"/>
      <c r="NHD9" s="6"/>
      <c r="NHE9" s="6"/>
      <c r="NHF9" s="6"/>
      <c r="NHG9" s="6"/>
      <c r="NHH9" s="6"/>
      <c r="NHI9" s="6"/>
      <c r="NHJ9" s="6"/>
      <c r="NHK9" s="6"/>
      <c r="NHL9" s="6"/>
      <c r="NHM9" s="6"/>
      <c r="NHN9" s="6"/>
      <c r="NHO9" s="6"/>
      <c r="NHP9" s="6"/>
      <c r="NHQ9" s="6"/>
      <c r="NHR9" s="6"/>
      <c r="NHS9" s="6"/>
      <c r="NHT9" s="6"/>
      <c r="NHU9" s="6"/>
      <c r="NHV9" s="6"/>
      <c r="NHW9" s="6"/>
      <c r="NHX9" s="6"/>
      <c r="NHY9" s="6"/>
      <c r="NHZ9" s="6"/>
      <c r="NIA9" s="6"/>
      <c r="NIB9" s="6"/>
      <c r="NIC9" s="6"/>
      <c r="NID9" s="6"/>
      <c r="NIE9" s="6"/>
      <c r="NIF9" s="6"/>
      <c r="NIG9" s="6"/>
      <c r="NIH9" s="6"/>
      <c r="NII9" s="6"/>
      <c r="NIJ9" s="6"/>
      <c r="NIK9" s="6"/>
      <c r="NIL9" s="6"/>
      <c r="NIM9" s="6"/>
      <c r="NIN9" s="6"/>
      <c r="NIO9" s="6"/>
      <c r="NIP9" s="6"/>
      <c r="NIQ9" s="6"/>
      <c r="NIR9" s="6"/>
      <c r="NIS9" s="6"/>
      <c r="NIT9" s="6"/>
      <c r="NIU9" s="6"/>
      <c r="NIV9" s="6"/>
      <c r="NIW9" s="6"/>
      <c r="NIX9" s="6"/>
      <c r="NIY9" s="6"/>
      <c r="NIZ9" s="6"/>
      <c r="NJA9" s="6"/>
      <c r="NJB9" s="6"/>
      <c r="NJC9" s="6"/>
      <c r="NJD9" s="6"/>
      <c r="NJE9" s="6"/>
      <c r="NJF9" s="6"/>
      <c r="NJG9" s="6"/>
      <c r="NJH9" s="6"/>
      <c r="NJI9" s="6"/>
      <c r="NJJ9" s="6"/>
      <c r="NJK9" s="6"/>
      <c r="NJL9" s="6"/>
      <c r="NJM9" s="6"/>
      <c r="NJN9" s="6"/>
      <c r="NJO9" s="6"/>
      <c r="NJP9" s="6"/>
      <c r="NJQ9" s="6"/>
      <c r="NJR9" s="6"/>
      <c r="NJS9" s="6"/>
      <c r="NJT9" s="6"/>
      <c r="NJU9" s="6"/>
      <c r="NJV9" s="6"/>
      <c r="NJW9" s="6"/>
      <c r="NJX9" s="6"/>
      <c r="NJY9" s="6"/>
      <c r="NJZ9" s="6"/>
      <c r="NKA9" s="6"/>
      <c r="NKB9" s="6"/>
      <c r="NKC9" s="6"/>
      <c r="NKD9" s="6"/>
      <c r="NKE9" s="6"/>
      <c r="NKF9" s="6"/>
      <c r="NKG9" s="6"/>
      <c r="NKH9" s="6"/>
      <c r="NKI9" s="6"/>
      <c r="NKJ9" s="6"/>
      <c r="NKK9" s="6"/>
      <c r="NKL9" s="6"/>
      <c r="NKM9" s="6"/>
      <c r="NKN9" s="6"/>
      <c r="NKO9" s="6"/>
      <c r="NKP9" s="6"/>
      <c r="NKQ9" s="6"/>
      <c r="NKR9" s="6"/>
      <c r="NKS9" s="6"/>
      <c r="NKT9" s="6"/>
      <c r="NKU9" s="6"/>
      <c r="NKV9" s="6"/>
      <c r="NKW9" s="6"/>
      <c r="NKX9" s="6"/>
      <c r="NKY9" s="6"/>
      <c r="NKZ9" s="6"/>
      <c r="NLA9" s="6"/>
      <c r="NLB9" s="6"/>
      <c r="NLC9" s="6"/>
      <c r="NLD9" s="6"/>
      <c r="NLE9" s="6"/>
      <c r="NLF9" s="6"/>
      <c r="NLG9" s="6"/>
      <c r="NLH9" s="6"/>
      <c r="NLI9" s="6"/>
      <c r="NLJ9" s="6"/>
      <c r="NLK9" s="6"/>
      <c r="NLL9" s="6"/>
      <c r="NLM9" s="6"/>
      <c r="NLN9" s="6"/>
      <c r="NLO9" s="6"/>
      <c r="NLP9" s="6"/>
      <c r="NLQ9" s="6"/>
      <c r="NLR9" s="6"/>
      <c r="NLS9" s="6"/>
      <c r="NLT9" s="6"/>
      <c r="NLU9" s="6"/>
      <c r="NLV9" s="6"/>
      <c r="NLW9" s="6"/>
      <c r="NLX9" s="6"/>
      <c r="NLY9" s="6"/>
      <c r="NLZ9" s="6"/>
      <c r="NMA9" s="6"/>
      <c r="NMB9" s="6"/>
      <c r="NMC9" s="6"/>
      <c r="NMD9" s="6"/>
      <c r="NME9" s="6"/>
      <c r="NMF9" s="6"/>
      <c r="NMG9" s="6"/>
      <c r="NMH9" s="6"/>
      <c r="NMI9" s="6"/>
      <c r="NMJ9" s="6"/>
      <c r="NMK9" s="6"/>
      <c r="NML9" s="6"/>
      <c r="NMM9" s="6"/>
      <c r="NMN9" s="6"/>
      <c r="NMO9" s="6"/>
      <c r="NMP9" s="6"/>
      <c r="NMQ9" s="6"/>
      <c r="NMR9" s="6"/>
      <c r="NMS9" s="6"/>
      <c r="NMT9" s="6"/>
      <c r="NMU9" s="6"/>
      <c r="NMV9" s="6"/>
      <c r="NMW9" s="6"/>
      <c r="NMX9" s="6"/>
      <c r="NMY9" s="6"/>
      <c r="NMZ9" s="6"/>
      <c r="NNA9" s="6"/>
      <c r="NNB9" s="6"/>
      <c r="NNC9" s="6"/>
      <c r="NND9" s="6"/>
      <c r="NNE9" s="6"/>
      <c r="NNF9" s="6"/>
      <c r="NNG9" s="6"/>
      <c r="NNH9" s="6"/>
      <c r="NNI9" s="6"/>
      <c r="NNJ9" s="6"/>
      <c r="NNK9" s="6"/>
      <c r="NNL9" s="6"/>
      <c r="NNM9" s="6"/>
      <c r="NNN9" s="6"/>
      <c r="NNO9" s="6"/>
      <c r="NNP9" s="6"/>
      <c r="NNQ9" s="6"/>
      <c r="NNR9" s="6"/>
      <c r="NNS9" s="6"/>
      <c r="NNT9" s="6"/>
      <c r="NNU9" s="6"/>
      <c r="NNV9" s="6"/>
      <c r="NNW9" s="6"/>
      <c r="NNX9" s="6"/>
      <c r="NNY9" s="6"/>
      <c r="NNZ9" s="6"/>
      <c r="NOA9" s="6"/>
      <c r="NOB9" s="6"/>
      <c r="NOC9" s="6"/>
      <c r="NOD9" s="6"/>
      <c r="NOE9" s="6"/>
      <c r="NOF9" s="6"/>
      <c r="NOG9" s="6"/>
      <c r="NOH9" s="6"/>
      <c r="NOI9" s="6"/>
      <c r="NOJ9" s="6"/>
      <c r="NOK9" s="6"/>
      <c r="NOL9" s="6"/>
      <c r="NOM9" s="6"/>
      <c r="NON9" s="6"/>
      <c r="NOO9" s="6"/>
      <c r="NOP9" s="6"/>
      <c r="NOQ9" s="6"/>
      <c r="NOR9" s="6"/>
      <c r="NOS9" s="6"/>
      <c r="NOT9" s="6"/>
      <c r="NOU9" s="6"/>
      <c r="NOV9" s="6"/>
      <c r="NOW9" s="6"/>
      <c r="NOX9" s="6"/>
      <c r="NOY9" s="6"/>
      <c r="NOZ9" s="6"/>
      <c r="NPA9" s="6"/>
      <c r="NPB9" s="6"/>
      <c r="NPC9" s="6"/>
      <c r="NPD9" s="6"/>
      <c r="NPE9" s="6"/>
      <c r="NPF9" s="6"/>
      <c r="NPG9" s="6"/>
      <c r="NPH9" s="6"/>
      <c r="NPI9" s="6"/>
      <c r="NPJ9" s="6"/>
      <c r="NPK9" s="6"/>
      <c r="NPL9" s="6"/>
      <c r="NPM9" s="6"/>
      <c r="NPN9" s="6"/>
      <c r="NPO9" s="6"/>
      <c r="NPP9" s="6"/>
      <c r="NPQ9" s="6"/>
      <c r="NPR9" s="6"/>
      <c r="NPS9" s="6"/>
      <c r="NPT9" s="6"/>
      <c r="NPU9" s="6"/>
      <c r="NPV9" s="6"/>
      <c r="NPW9" s="6"/>
      <c r="NPX9" s="6"/>
      <c r="NPY9" s="6"/>
      <c r="NPZ9" s="6"/>
      <c r="NQA9" s="6"/>
      <c r="NQB9" s="6"/>
      <c r="NQC9" s="6"/>
      <c r="NQD9" s="6"/>
      <c r="NQE9" s="6"/>
      <c r="NQF9" s="6"/>
      <c r="NQG9" s="6"/>
      <c r="NQH9" s="6"/>
      <c r="NQI9" s="6"/>
      <c r="NQJ9" s="6"/>
      <c r="NQK9" s="6"/>
      <c r="NQL9" s="6"/>
      <c r="NQM9" s="6"/>
      <c r="NQN9" s="6"/>
      <c r="NQO9" s="6"/>
      <c r="NQP9" s="6"/>
      <c r="NQQ9" s="6"/>
      <c r="NQR9" s="6"/>
      <c r="NQS9" s="6"/>
      <c r="NQT9" s="6"/>
      <c r="NQU9" s="6"/>
      <c r="NQV9" s="6"/>
      <c r="NQW9" s="6"/>
      <c r="NQX9" s="6"/>
      <c r="NQY9" s="6"/>
      <c r="NQZ9" s="6"/>
      <c r="NRA9" s="6"/>
      <c r="NRB9" s="6"/>
      <c r="NRC9" s="6"/>
      <c r="NRD9" s="6"/>
      <c r="NRE9" s="6"/>
      <c r="NRF9" s="6"/>
      <c r="NRG9" s="6"/>
      <c r="NRH9" s="6"/>
      <c r="NRI9" s="6"/>
      <c r="NRJ9" s="6"/>
      <c r="NRK9" s="6"/>
      <c r="NRL9" s="6"/>
      <c r="NRM9" s="6"/>
      <c r="NRN9" s="6"/>
      <c r="NRO9" s="6"/>
      <c r="NRP9" s="6"/>
      <c r="NRQ9" s="6"/>
      <c r="NRR9" s="6"/>
      <c r="NRS9" s="6"/>
      <c r="NRT9" s="6"/>
      <c r="NRU9" s="6"/>
      <c r="NRV9" s="6"/>
      <c r="NRW9" s="6"/>
      <c r="NRX9" s="6"/>
      <c r="NRY9" s="6"/>
      <c r="NRZ9" s="6"/>
      <c r="NSA9" s="6"/>
      <c r="NSB9" s="6"/>
      <c r="NSC9" s="6"/>
      <c r="NSD9" s="6"/>
      <c r="NSE9" s="6"/>
      <c r="NSF9" s="6"/>
      <c r="NSG9" s="6"/>
      <c r="NSH9" s="6"/>
      <c r="NSI9" s="6"/>
      <c r="NSJ9" s="6"/>
      <c r="NSK9" s="6"/>
      <c r="NSL9" s="6"/>
      <c r="NSM9" s="6"/>
      <c r="NSN9" s="6"/>
      <c r="NSO9" s="6"/>
      <c r="NSP9" s="6"/>
      <c r="NSQ9" s="6"/>
      <c r="NSR9" s="6"/>
      <c r="NSS9" s="6"/>
      <c r="NST9" s="6"/>
      <c r="NSU9" s="6"/>
      <c r="NSV9" s="6"/>
      <c r="NSW9" s="6"/>
      <c r="NSX9" s="6"/>
      <c r="NSY9" s="6"/>
      <c r="NSZ9" s="6"/>
      <c r="NTA9" s="6"/>
      <c r="NTB9" s="6"/>
      <c r="NTC9" s="6"/>
      <c r="NTD9" s="6"/>
      <c r="NTE9" s="6"/>
      <c r="NTF9" s="6"/>
      <c r="NTG9" s="6"/>
      <c r="NTH9" s="6"/>
      <c r="NTI9" s="6"/>
      <c r="NTJ9" s="6"/>
      <c r="NTK9" s="6"/>
      <c r="NTL9" s="6"/>
      <c r="NTM9" s="6"/>
      <c r="NTN9" s="6"/>
      <c r="NTO9" s="6"/>
      <c r="NTP9" s="6"/>
      <c r="NTQ9" s="6"/>
      <c r="NTR9" s="6"/>
      <c r="NTS9" s="6"/>
      <c r="NTT9" s="6"/>
      <c r="NTU9" s="6"/>
      <c r="NTV9" s="6"/>
      <c r="NTW9" s="6"/>
      <c r="NTX9" s="6"/>
      <c r="NTY9" s="6"/>
      <c r="NTZ9" s="6"/>
      <c r="NUA9" s="6"/>
      <c r="NUB9" s="6"/>
      <c r="NUC9" s="6"/>
      <c r="NUD9" s="6"/>
      <c r="NUE9" s="6"/>
      <c r="NUF9" s="6"/>
      <c r="NUG9" s="6"/>
      <c r="NUH9" s="6"/>
      <c r="NUI9" s="6"/>
      <c r="NUJ9" s="6"/>
      <c r="NUK9" s="6"/>
      <c r="NUL9" s="6"/>
      <c r="NUM9" s="6"/>
      <c r="NUN9" s="6"/>
      <c r="NUO9" s="6"/>
      <c r="NUP9" s="6"/>
      <c r="NUQ9" s="6"/>
      <c r="NUR9" s="6"/>
      <c r="NUS9" s="6"/>
      <c r="NUT9" s="6"/>
      <c r="NUU9" s="6"/>
      <c r="NUV9" s="6"/>
      <c r="NUW9" s="6"/>
      <c r="NUX9" s="6"/>
      <c r="NUY9" s="6"/>
      <c r="NUZ9" s="6"/>
      <c r="NVA9" s="6"/>
      <c r="NVB9" s="6"/>
      <c r="NVC9" s="6"/>
      <c r="NVD9" s="6"/>
      <c r="NVE9" s="6"/>
      <c r="NVF9" s="6"/>
      <c r="NVG9" s="6"/>
      <c r="NVH9" s="6"/>
      <c r="NVI9" s="6"/>
      <c r="NVJ9" s="6"/>
      <c r="NVK9" s="6"/>
      <c r="NVL9" s="6"/>
      <c r="NVM9" s="6"/>
      <c r="NVN9" s="6"/>
      <c r="NVO9" s="6"/>
      <c r="NVP9" s="6"/>
      <c r="NVQ9" s="6"/>
      <c r="NVR9" s="6"/>
      <c r="NVS9" s="6"/>
      <c r="NVT9" s="6"/>
      <c r="NVU9" s="6"/>
      <c r="NVV9" s="6"/>
      <c r="NVW9" s="6"/>
      <c r="NVX9" s="6"/>
      <c r="NVY9" s="6"/>
      <c r="NVZ9" s="6"/>
      <c r="NWA9" s="6"/>
      <c r="NWB9" s="6"/>
      <c r="NWC9" s="6"/>
      <c r="NWD9" s="6"/>
      <c r="NWE9" s="6"/>
      <c r="NWF9" s="6"/>
      <c r="NWG9" s="6"/>
      <c r="NWH9" s="6"/>
      <c r="NWI9" s="6"/>
      <c r="NWJ9" s="6"/>
      <c r="NWK9" s="6"/>
      <c r="NWL9" s="6"/>
      <c r="NWM9" s="6"/>
      <c r="NWN9" s="6"/>
      <c r="NWO9" s="6"/>
      <c r="NWP9" s="6"/>
      <c r="NWQ9" s="6"/>
      <c r="NWR9" s="6"/>
      <c r="NWS9" s="6"/>
      <c r="NWT9" s="6"/>
      <c r="NWU9" s="6"/>
      <c r="NWV9" s="6"/>
      <c r="NWW9" s="6"/>
      <c r="NWX9" s="6"/>
      <c r="NWY9" s="6"/>
      <c r="NWZ9" s="6"/>
      <c r="NXA9" s="6"/>
      <c r="NXB9" s="6"/>
      <c r="NXC9" s="6"/>
      <c r="NXD9" s="6"/>
      <c r="NXE9" s="6"/>
      <c r="NXF9" s="6"/>
      <c r="NXG9" s="6"/>
      <c r="NXH9" s="6"/>
      <c r="NXI9" s="6"/>
      <c r="NXJ9" s="6"/>
      <c r="NXK9" s="6"/>
      <c r="NXL9" s="6"/>
      <c r="NXM9" s="6"/>
      <c r="NXN9" s="6"/>
      <c r="NXO9" s="6"/>
      <c r="NXP9" s="6"/>
      <c r="NXQ9" s="6"/>
      <c r="NXR9" s="6"/>
      <c r="NXS9" s="6"/>
      <c r="NXT9" s="6"/>
      <c r="NXU9" s="6"/>
      <c r="NXV9" s="6"/>
      <c r="NXW9" s="6"/>
      <c r="NXX9" s="6"/>
      <c r="NXY9" s="6"/>
      <c r="NXZ9" s="6"/>
      <c r="NYA9" s="6"/>
      <c r="NYB9" s="6"/>
      <c r="NYC9" s="6"/>
      <c r="NYD9" s="6"/>
      <c r="NYE9" s="6"/>
      <c r="NYF9" s="6"/>
      <c r="NYG9" s="6"/>
      <c r="NYH9" s="6"/>
      <c r="NYI9" s="6"/>
      <c r="NYJ9" s="6"/>
      <c r="NYK9" s="6"/>
      <c r="NYL9" s="6"/>
      <c r="NYM9" s="6"/>
      <c r="NYN9" s="6"/>
      <c r="NYO9" s="6"/>
      <c r="NYP9" s="6"/>
      <c r="NYQ9" s="6"/>
      <c r="NYR9" s="6"/>
      <c r="NYS9" s="6"/>
      <c r="NYT9" s="6"/>
      <c r="NYU9" s="6"/>
      <c r="NYV9" s="6"/>
      <c r="NYW9" s="6"/>
      <c r="NYX9" s="6"/>
      <c r="NYY9" s="6"/>
      <c r="NYZ9" s="6"/>
      <c r="NZA9" s="6"/>
      <c r="NZB9" s="6"/>
      <c r="NZC9" s="6"/>
      <c r="NZD9" s="6"/>
      <c r="NZE9" s="6"/>
      <c r="NZF9" s="6"/>
      <c r="NZG9" s="6"/>
      <c r="NZH9" s="6"/>
      <c r="NZI9" s="6"/>
      <c r="NZJ9" s="6"/>
      <c r="NZK9" s="6"/>
      <c r="NZL9" s="6"/>
      <c r="NZM9" s="6"/>
      <c r="NZN9" s="6"/>
      <c r="NZO9" s="6"/>
      <c r="NZP9" s="6"/>
      <c r="NZQ9" s="6"/>
      <c r="NZR9" s="6"/>
      <c r="NZS9" s="6"/>
      <c r="NZT9" s="6"/>
      <c r="NZU9" s="6"/>
      <c r="NZV9" s="6"/>
      <c r="NZW9" s="6"/>
      <c r="NZX9" s="6"/>
      <c r="NZY9" s="6"/>
      <c r="NZZ9" s="6"/>
      <c r="OAA9" s="6"/>
      <c r="OAB9" s="6"/>
      <c r="OAC9" s="6"/>
      <c r="OAD9" s="6"/>
      <c r="OAE9" s="6"/>
      <c r="OAF9" s="6"/>
      <c r="OAG9" s="6"/>
      <c r="OAH9" s="6"/>
      <c r="OAI9" s="6"/>
      <c r="OAJ9" s="6"/>
      <c r="OAK9" s="6"/>
      <c r="OAL9" s="6"/>
      <c r="OAM9" s="6"/>
      <c r="OAN9" s="6"/>
      <c r="OAO9" s="6"/>
      <c r="OAP9" s="6"/>
      <c r="OAQ9" s="6"/>
      <c r="OAR9" s="6"/>
      <c r="OAS9" s="6"/>
      <c r="OAT9" s="6"/>
      <c r="OAU9" s="6"/>
      <c r="OAV9" s="6"/>
      <c r="OAW9" s="6"/>
      <c r="OAX9" s="6"/>
      <c r="OAY9" s="6"/>
      <c r="OAZ9" s="6"/>
      <c r="OBA9" s="6"/>
      <c r="OBB9" s="6"/>
      <c r="OBC9" s="6"/>
      <c r="OBD9" s="6"/>
      <c r="OBE9" s="6"/>
      <c r="OBF9" s="6"/>
      <c r="OBG9" s="6"/>
      <c r="OBH9" s="6"/>
      <c r="OBI9" s="6"/>
      <c r="OBJ9" s="6"/>
      <c r="OBK9" s="6"/>
      <c r="OBL9" s="6"/>
      <c r="OBM9" s="6"/>
      <c r="OBN9" s="6"/>
      <c r="OBO9" s="6"/>
      <c r="OBP9" s="6"/>
      <c r="OBQ9" s="6"/>
      <c r="OBR9" s="6"/>
      <c r="OBS9" s="6"/>
      <c r="OBT9" s="6"/>
      <c r="OBU9" s="6"/>
      <c r="OBV9" s="6"/>
      <c r="OBW9" s="6"/>
      <c r="OBX9" s="6"/>
      <c r="OBY9" s="6"/>
      <c r="OBZ9" s="6"/>
      <c r="OCA9" s="6"/>
      <c r="OCB9" s="6"/>
      <c r="OCC9" s="6"/>
      <c r="OCD9" s="6"/>
      <c r="OCE9" s="6"/>
      <c r="OCF9" s="6"/>
      <c r="OCG9" s="6"/>
      <c r="OCH9" s="6"/>
      <c r="OCI9" s="6"/>
      <c r="OCJ9" s="6"/>
      <c r="OCK9" s="6"/>
      <c r="OCL9" s="6"/>
      <c r="OCM9" s="6"/>
      <c r="OCN9" s="6"/>
      <c r="OCO9" s="6"/>
      <c r="OCP9" s="6"/>
      <c r="OCQ9" s="6"/>
      <c r="OCR9" s="6"/>
      <c r="OCS9" s="6"/>
      <c r="OCT9" s="6"/>
      <c r="OCU9" s="6"/>
      <c r="OCV9" s="6"/>
      <c r="OCW9" s="6"/>
      <c r="OCX9" s="6"/>
      <c r="OCY9" s="6"/>
      <c r="OCZ9" s="6"/>
      <c r="ODA9" s="6"/>
      <c r="ODB9" s="6"/>
      <c r="ODC9" s="6"/>
      <c r="ODD9" s="6"/>
      <c r="ODE9" s="6"/>
      <c r="ODF9" s="6"/>
      <c r="ODG9" s="6"/>
      <c r="ODH9" s="6"/>
      <c r="ODI9" s="6"/>
      <c r="ODJ9" s="6"/>
      <c r="ODK9" s="6"/>
      <c r="ODL9" s="6"/>
      <c r="ODM9" s="6"/>
      <c r="ODN9" s="6"/>
      <c r="ODO9" s="6"/>
      <c r="ODP9" s="6"/>
      <c r="ODQ9" s="6"/>
      <c r="ODR9" s="6"/>
      <c r="ODS9" s="6"/>
      <c r="ODT9" s="6"/>
      <c r="ODU9" s="6"/>
      <c r="ODV9" s="6"/>
      <c r="ODW9" s="6"/>
      <c r="ODX9" s="6"/>
      <c r="ODY9" s="6"/>
      <c r="ODZ9" s="6"/>
      <c r="OEA9" s="6"/>
      <c r="OEB9" s="6"/>
      <c r="OEC9" s="6"/>
      <c r="OED9" s="6"/>
      <c r="OEE9" s="6"/>
      <c r="OEF9" s="6"/>
      <c r="OEG9" s="6"/>
      <c r="OEH9" s="6"/>
      <c r="OEI9" s="6"/>
      <c r="OEJ9" s="6"/>
      <c r="OEK9" s="6"/>
      <c r="OEL9" s="6"/>
      <c r="OEM9" s="6"/>
      <c r="OEN9" s="6"/>
      <c r="OEO9" s="6"/>
      <c r="OEP9" s="6"/>
      <c r="OEQ9" s="6"/>
      <c r="OER9" s="6"/>
      <c r="OES9" s="6"/>
      <c r="OET9" s="6"/>
      <c r="OEU9" s="6"/>
      <c r="OEV9" s="6"/>
      <c r="OEW9" s="6"/>
      <c r="OEX9" s="6"/>
      <c r="OEY9" s="6"/>
      <c r="OEZ9" s="6"/>
      <c r="OFA9" s="6"/>
      <c r="OFB9" s="6"/>
      <c r="OFC9" s="6"/>
      <c r="OFD9" s="6"/>
      <c r="OFE9" s="6"/>
      <c r="OFF9" s="6"/>
      <c r="OFG9" s="6"/>
      <c r="OFH9" s="6"/>
      <c r="OFI9" s="6"/>
      <c r="OFJ9" s="6"/>
      <c r="OFK9" s="6"/>
      <c r="OFL9" s="6"/>
      <c r="OFM9" s="6"/>
      <c r="OFN9" s="6"/>
      <c r="OFO9" s="6"/>
      <c r="OFP9" s="6"/>
      <c r="OFQ9" s="6"/>
      <c r="OFR9" s="6"/>
      <c r="OFS9" s="6"/>
      <c r="OFT9" s="6"/>
      <c r="OFU9" s="6"/>
      <c r="OFV9" s="6"/>
      <c r="OFW9" s="6"/>
      <c r="OFX9" s="6"/>
      <c r="OFY9" s="6"/>
      <c r="OFZ9" s="6"/>
      <c r="OGA9" s="6"/>
      <c r="OGB9" s="6"/>
      <c r="OGC9" s="6"/>
      <c r="OGD9" s="6"/>
      <c r="OGE9" s="6"/>
      <c r="OGF9" s="6"/>
      <c r="OGG9" s="6"/>
      <c r="OGH9" s="6"/>
      <c r="OGI9" s="6"/>
      <c r="OGJ9" s="6"/>
      <c r="OGK9" s="6"/>
      <c r="OGL9" s="6"/>
      <c r="OGM9" s="6"/>
      <c r="OGN9" s="6"/>
      <c r="OGO9" s="6"/>
      <c r="OGP9" s="6"/>
      <c r="OGQ9" s="6"/>
      <c r="OGR9" s="6"/>
      <c r="OGS9" s="6"/>
      <c r="OGT9" s="6"/>
      <c r="OGU9" s="6"/>
      <c r="OGV9" s="6"/>
      <c r="OGW9" s="6"/>
      <c r="OGX9" s="6"/>
      <c r="OGY9" s="6"/>
      <c r="OGZ9" s="6"/>
      <c r="OHA9" s="6"/>
      <c r="OHB9" s="6"/>
      <c r="OHC9" s="6"/>
      <c r="OHD9" s="6"/>
      <c r="OHE9" s="6"/>
      <c r="OHF9" s="6"/>
      <c r="OHG9" s="6"/>
      <c r="OHH9" s="6"/>
      <c r="OHI9" s="6"/>
      <c r="OHJ9" s="6"/>
      <c r="OHK9" s="6"/>
      <c r="OHL9" s="6"/>
      <c r="OHM9" s="6"/>
      <c r="OHN9" s="6"/>
      <c r="OHO9" s="6"/>
      <c r="OHP9" s="6"/>
      <c r="OHQ9" s="6"/>
      <c r="OHR9" s="6"/>
      <c r="OHS9" s="6"/>
      <c r="OHT9" s="6"/>
      <c r="OHU9" s="6"/>
      <c r="OHV9" s="6"/>
      <c r="OHW9" s="6"/>
      <c r="OHX9" s="6"/>
      <c r="OHY9" s="6"/>
      <c r="OHZ9" s="6"/>
      <c r="OIA9" s="6"/>
      <c r="OIB9" s="6"/>
      <c r="OIC9" s="6"/>
      <c r="OID9" s="6"/>
      <c r="OIE9" s="6"/>
      <c r="OIF9" s="6"/>
      <c r="OIG9" s="6"/>
      <c r="OIH9" s="6"/>
      <c r="OII9" s="6"/>
      <c r="OIJ9" s="6"/>
      <c r="OIK9" s="6"/>
      <c r="OIL9" s="6"/>
      <c r="OIM9" s="6"/>
      <c r="OIN9" s="6"/>
      <c r="OIO9" s="6"/>
      <c r="OIP9" s="6"/>
      <c r="OIQ9" s="6"/>
      <c r="OIR9" s="6"/>
      <c r="OIS9" s="6"/>
      <c r="OIT9" s="6"/>
      <c r="OIU9" s="6"/>
      <c r="OIV9" s="6"/>
      <c r="OIW9" s="6"/>
      <c r="OIX9" s="6"/>
      <c r="OIY9" s="6"/>
      <c r="OIZ9" s="6"/>
      <c r="OJA9" s="6"/>
      <c r="OJB9" s="6"/>
      <c r="OJC9" s="6"/>
      <c r="OJD9" s="6"/>
      <c r="OJE9" s="6"/>
      <c r="OJF9" s="6"/>
      <c r="OJG9" s="6"/>
      <c r="OJH9" s="6"/>
      <c r="OJI9" s="6"/>
      <c r="OJJ9" s="6"/>
      <c r="OJK9" s="6"/>
      <c r="OJL9" s="6"/>
      <c r="OJM9" s="6"/>
      <c r="OJN9" s="6"/>
      <c r="OJO9" s="6"/>
      <c r="OJP9" s="6"/>
      <c r="OJQ9" s="6"/>
      <c r="OJR9" s="6"/>
      <c r="OJS9" s="6"/>
      <c r="OJT9" s="6"/>
      <c r="OJU9" s="6"/>
      <c r="OJV9" s="6"/>
      <c r="OJW9" s="6"/>
      <c r="OJX9" s="6"/>
      <c r="OJY9" s="6"/>
      <c r="OJZ9" s="6"/>
      <c r="OKA9" s="6"/>
      <c r="OKB9" s="6"/>
      <c r="OKC9" s="6"/>
      <c r="OKD9" s="6"/>
      <c r="OKE9" s="6"/>
      <c r="OKF9" s="6"/>
      <c r="OKG9" s="6"/>
      <c r="OKH9" s="6"/>
      <c r="OKI9" s="6"/>
      <c r="OKJ9" s="6"/>
      <c r="OKK9" s="6"/>
      <c r="OKL9" s="6"/>
      <c r="OKM9" s="6"/>
      <c r="OKN9" s="6"/>
      <c r="OKO9" s="6"/>
      <c r="OKP9" s="6"/>
      <c r="OKQ9" s="6"/>
      <c r="OKR9" s="6"/>
      <c r="OKS9" s="6"/>
      <c r="OKT9" s="6"/>
      <c r="OKU9" s="6"/>
      <c r="OKV9" s="6"/>
      <c r="OKW9" s="6"/>
      <c r="OKX9" s="6"/>
      <c r="OKY9" s="6"/>
      <c r="OKZ9" s="6"/>
      <c r="OLA9" s="6"/>
      <c r="OLB9" s="6"/>
      <c r="OLC9" s="6"/>
      <c r="OLD9" s="6"/>
      <c r="OLE9" s="6"/>
      <c r="OLF9" s="6"/>
      <c r="OLG9" s="6"/>
      <c r="OLH9" s="6"/>
      <c r="OLI9" s="6"/>
      <c r="OLJ9" s="6"/>
      <c r="OLK9" s="6"/>
      <c r="OLL9" s="6"/>
      <c r="OLM9" s="6"/>
      <c r="OLN9" s="6"/>
      <c r="OLO9" s="6"/>
      <c r="OLP9" s="6"/>
      <c r="OLQ9" s="6"/>
      <c r="OLR9" s="6"/>
      <c r="OLS9" s="6"/>
      <c r="OLT9" s="6"/>
      <c r="OLU9" s="6"/>
      <c r="OLV9" s="6"/>
      <c r="OLW9" s="6"/>
      <c r="OLX9" s="6"/>
      <c r="OLY9" s="6"/>
      <c r="OLZ9" s="6"/>
      <c r="OMA9" s="6"/>
      <c r="OMB9" s="6"/>
      <c r="OMC9" s="6"/>
      <c r="OMD9" s="6"/>
      <c r="OME9" s="6"/>
      <c r="OMF9" s="6"/>
      <c r="OMG9" s="6"/>
      <c r="OMH9" s="6"/>
      <c r="OMI9" s="6"/>
      <c r="OMJ9" s="6"/>
      <c r="OMK9" s="6"/>
      <c r="OML9" s="6"/>
      <c r="OMM9" s="6"/>
      <c r="OMN9" s="6"/>
      <c r="OMO9" s="6"/>
      <c r="OMP9" s="6"/>
      <c r="OMQ9" s="6"/>
      <c r="OMR9" s="6"/>
      <c r="OMS9" s="6"/>
      <c r="OMT9" s="6"/>
      <c r="OMU9" s="6"/>
      <c r="OMV9" s="6"/>
      <c r="OMW9" s="6"/>
      <c r="OMX9" s="6"/>
      <c r="OMY9" s="6"/>
      <c r="OMZ9" s="6"/>
      <c r="ONA9" s="6"/>
      <c r="ONB9" s="6"/>
      <c r="ONC9" s="6"/>
      <c r="OND9" s="6"/>
      <c r="ONE9" s="6"/>
      <c r="ONF9" s="6"/>
      <c r="ONG9" s="6"/>
      <c r="ONH9" s="6"/>
      <c r="ONI9" s="6"/>
      <c r="ONJ9" s="6"/>
      <c r="ONK9" s="6"/>
      <c r="ONL9" s="6"/>
      <c r="ONM9" s="6"/>
      <c r="ONN9" s="6"/>
      <c r="ONO9" s="6"/>
      <c r="ONP9" s="6"/>
      <c r="ONQ9" s="6"/>
      <c r="ONR9" s="6"/>
      <c r="ONS9" s="6"/>
      <c r="ONT9" s="6"/>
      <c r="ONU9" s="6"/>
      <c r="ONV9" s="6"/>
      <c r="ONW9" s="6"/>
      <c r="ONX9" s="6"/>
      <c r="ONY9" s="6"/>
      <c r="ONZ9" s="6"/>
      <c r="OOA9" s="6"/>
      <c r="OOB9" s="6"/>
      <c r="OOC9" s="6"/>
      <c r="OOD9" s="6"/>
      <c r="OOE9" s="6"/>
      <c r="OOF9" s="6"/>
      <c r="OOG9" s="6"/>
      <c r="OOH9" s="6"/>
      <c r="OOI9" s="6"/>
      <c r="OOJ9" s="6"/>
      <c r="OOK9" s="6"/>
      <c r="OOL9" s="6"/>
      <c r="OOM9" s="6"/>
      <c r="OON9" s="6"/>
      <c r="OOO9" s="6"/>
      <c r="OOP9" s="6"/>
      <c r="OOQ9" s="6"/>
      <c r="OOR9" s="6"/>
      <c r="OOS9" s="6"/>
      <c r="OOT9" s="6"/>
      <c r="OOU9" s="6"/>
      <c r="OOV9" s="6"/>
      <c r="OOW9" s="6"/>
      <c r="OOX9" s="6"/>
      <c r="OOY9" s="6"/>
      <c r="OOZ9" s="6"/>
      <c r="OPA9" s="6"/>
      <c r="OPB9" s="6"/>
      <c r="OPC9" s="6"/>
      <c r="OPD9" s="6"/>
      <c r="OPE9" s="6"/>
      <c r="OPF9" s="6"/>
      <c r="OPG9" s="6"/>
      <c r="OPH9" s="6"/>
      <c r="OPI9" s="6"/>
      <c r="OPJ9" s="6"/>
      <c r="OPK9" s="6"/>
      <c r="OPL9" s="6"/>
      <c r="OPM9" s="6"/>
      <c r="OPN9" s="6"/>
      <c r="OPO9" s="6"/>
      <c r="OPP9" s="6"/>
      <c r="OPQ9" s="6"/>
      <c r="OPR9" s="6"/>
      <c r="OPS9" s="6"/>
      <c r="OPT9" s="6"/>
      <c r="OPU9" s="6"/>
      <c r="OPV9" s="6"/>
      <c r="OPW9" s="6"/>
      <c r="OPX9" s="6"/>
      <c r="OPY9" s="6"/>
      <c r="OPZ9" s="6"/>
      <c r="OQA9" s="6"/>
      <c r="OQB9" s="6"/>
      <c r="OQC9" s="6"/>
      <c r="OQD9" s="6"/>
      <c r="OQE9" s="6"/>
      <c r="OQF9" s="6"/>
      <c r="OQG9" s="6"/>
      <c r="OQH9" s="6"/>
      <c r="OQI9" s="6"/>
      <c r="OQJ9" s="6"/>
      <c r="OQK9" s="6"/>
      <c r="OQL9" s="6"/>
      <c r="OQM9" s="6"/>
      <c r="OQN9" s="6"/>
      <c r="OQO9" s="6"/>
      <c r="OQP9" s="6"/>
      <c r="OQQ9" s="6"/>
      <c r="OQR9" s="6"/>
      <c r="OQS9" s="6"/>
      <c r="OQT9" s="6"/>
      <c r="OQU9" s="6"/>
      <c r="OQV9" s="6"/>
      <c r="OQW9" s="6"/>
      <c r="OQX9" s="6"/>
      <c r="OQY9" s="6"/>
      <c r="OQZ9" s="6"/>
      <c r="ORA9" s="6"/>
      <c r="ORB9" s="6"/>
      <c r="ORC9" s="6"/>
      <c r="ORD9" s="6"/>
      <c r="ORE9" s="6"/>
      <c r="ORF9" s="6"/>
      <c r="ORG9" s="6"/>
      <c r="ORH9" s="6"/>
      <c r="ORI9" s="6"/>
      <c r="ORJ9" s="6"/>
      <c r="ORK9" s="6"/>
      <c r="ORL9" s="6"/>
      <c r="ORM9" s="6"/>
      <c r="ORN9" s="6"/>
      <c r="ORO9" s="6"/>
      <c r="ORP9" s="6"/>
      <c r="ORQ9" s="6"/>
      <c r="ORR9" s="6"/>
      <c r="ORS9" s="6"/>
      <c r="ORT9" s="6"/>
      <c r="ORU9" s="6"/>
      <c r="ORV9" s="6"/>
      <c r="ORW9" s="6"/>
      <c r="ORX9" s="6"/>
      <c r="ORY9" s="6"/>
      <c r="ORZ9" s="6"/>
      <c r="OSA9" s="6"/>
      <c r="OSB9" s="6"/>
      <c r="OSC9" s="6"/>
      <c r="OSD9" s="6"/>
      <c r="OSE9" s="6"/>
      <c r="OSF9" s="6"/>
      <c r="OSG9" s="6"/>
      <c r="OSH9" s="6"/>
      <c r="OSI9" s="6"/>
      <c r="OSJ9" s="6"/>
      <c r="OSK9" s="6"/>
      <c r="OSL9" s="6"/>
      <c r="OSM9" s="6"/>
      <c r="OSN9" s="6"/>
      <c r="OSO9" s="6"/>
      <c r="OSP9" s="6"/>
      <c r="OSQ9" s="6"/>
      <c r="OSR9" s="6"/>
      <c r="OSS9" s="6"/>
      <c r="OST9" s="6"/>
      <c r="OSU9" s="6"/>
      <c r="OSV9" s="6"/>
      <c r="OSW9" s="6"/>
      <c r="OSX9" s="6"/>
      <c r="OSY9" s="6"/>
      <c r="OSZ9" s="6"/>
      <c r="OTA9" s="6"/>
      <c r="OTB9" s="6"/>
      <c r="OTC9" s="6"/>
      <c r="OTD9" s="6"/>
      <c r="OTE9" s="6"/>
      <c r="OTF9" s="6"/>
      <c r="OTG9" s="6"/>
      <c r="OTH9" s="6"/>
      <c r="OTI9" s="6"/>
      <c r="OTJ9" s="6"/>
      <c r="OTK9" s="6"/>
      <c r="OTL9" s="6"/>
      <c r="OTM9" s="6"/>
      <c r="OTN9" s="6"/>
      <c r="OTO9" s="6"/>
      <c r="OTP9" s="6"/>
      <c r="OTQ9" s="6"/>
      <c r="OTR9" s="6"/>
      <c r="OTS9" s="6"/>
      <c r="OTT9" s="6"/>
      <c r="OTU9" s="6"/>
      <c r="OTV9" s="6"/>
      <c r="OTW9" s="6"/>
      <c r="OTX9" s="6"/>
      <c r="OTY9" s="6"/>
      <c r="OTZ9" s="6"/>
      <c r="OUA9" s="6"/>
      <c r="OUB9" s="6"/>
      <c r="OUC9" s="6"/>
      <c r="OUD9" s="6"/>
      <c r="OUE9" s="6"/>
      <c r="OUF9" s="6"/>
      <c r="OUG9" s="6"/>
      <c r="OUH9" s="6"/>
      <c r="OUI9" s="6"/>
      <c r="OUJ9" s="6"/>
      <c r="OUK9" s="6"/>
      <c r="OUL9" s="6"/>
      <c r="OUM9" s="6"/>
      <c r="OUN9" s="6"/>
      <c r="OUO9" s="6"/>
      <c r="OUP9" s="6"/>
      <c r="OUQ9" s="6"/>
      <c r="OUR9" s="6"/>
      <c r="OUS9" s="6"/>
      <c r="OUT9" s="6"/>
      <c r="OUU9" s="6"/>
      <c r="OUV9" s="6"/>
      <c r="OUW9" s="6"/>
      <c r="OUX9" s="6"/>
      <c r="OUY9" s="6"/>
      <c r="OUZ9" s="6"/>
      <c r="OVA9" s="6"/>
      <c r="OVB9" s="6"/>
      <c r="OVC9" s="6"/>
      <c r="OVD9" s="6"/>
      <c r="OVE9" s="6"/>
      <c r="OVF9" s="6"/>
      <c r="OVG9" s="6"/>
      <c r="OVH9" s="6"/>
      <c r="OVI9" s="6"/>
      <c r="OVJ9" s="6"/>
      <c r="OVK9" s="6"/>
      <c r="OVL9" s="6"/>
      <c r="OVM9" s="6"/>
      <c r="OVN9" s="6"/>
      <c r="OVO9" s="6"/>
      <c r="OVP9" s="6"/>
      <c r="OVQ9" s="6"/>
      <c r="OVR9" s="6"/>
      <c r="OVS9" s="6"/>
      <c r="OVT9" s="6"/>
      <c r="OVU9" s="6"/>
      <c r="OVV9" s="6"/>
      <c r="OVW9" s="6"/>
      <c r="OVX9" s="6"/>
      <c r="OVY9" s="6"/>
      <c r="OVZ9" s="6"/>
      <c r="OWA9" s="6"/>
      <c r="OWB9" s="6"/>
      <c r="OWC9" s="6"/>
      <c r="OWD9" s="6"/>
      <c r="OWE9" s="6"/>
      <c r="OWF9" s="6"/>
      <c r="OWG9" s="6"/>
      <c r="OWH9" s="6"/>
      <c r="OWI9" s="6"/>
      <c r="OWJ9" s="6"/>
      <c r="OWK9" s="6"/>
      <c r="OWL9" s="6"/>
      <c r="OWM9" s="6"/>
      <c r="OWN9" s="6"/>
      <c r="OWO9" s="6"/>
      <c r="OWP9" s="6"/>
      <c r="OWQ9" s="6"/>
      <c r="OWR9" s="6"/>
      <c r="OWS9" s="6"/>
      <c r="OWT9" s="6"/>
      <c r="OWU9" s="6"/>
      <c r="OWV9" s="6"/>
      <c r="OWW9" s="6"/>
      <c r="OWX9" s="6"/>
      <c r="OWY9" s="6"/>
      <c r="OWZ9" s="6"/>
      <c r="OXA9" s="6"/>
      <c r="OXB9" s="6"/>
      <c r="OXC9" s="6"/>
      <c r="OXD9" s="6"/>
      <c r="OXE9" s="6"/>
      <c r="OXF9" s="6"/>
      <c r="OXG9" s="6"/>
      <c r="OXH9" s="6"/>
      <c r="OXI9" s="6"/>
      <c r="OXJ9" s="6"/>
      <c r="OXK9" s="6"/>
      <c r="OXL9" s="6"/>
      <c r="OXM9" s="6"/>
      <c r="OXN9" s="6"/>
      <c r="OXO9" s="6"/>
      <c r="OXP9" s="6"/>
      <c r="OXQ9" s="6"/>
      <c r="OXR9" s="6"/>
      <c r="OXS9" s="6"/>
      <c r="OXT9" s="6"/>
      <c r="OXU9" s="6"/>
      <c r="OXV9" s="6"/>
      <c r="OXW9" s="6"/>
      <c r="OXX9" s="6"/>
      <c r="OXY9" s="6"/>
      <c r="OXZ9" s="6"/>
      <c r="OYA9" s="6"/>
      <c r="OYB9" s="6"/>
      <c r="OYC9" s="6"/>
      <c r="OYD9" s="6"/>
      <c r="OYE9" s="6"/>
      <c r="OYF9" s="6"/>
      <c r="OYG9" s="6"/>
      <c r="OYH9" s="6"/>
      <c r="OYI9" s="6"/>
      <c r="OYJ9" s="6"/>
      <c r="OYK9" s="6"/>
      <c r="OYL9" s="6"/>
      <c r="OYM9" s="6"/>
      <c r="OYN9" s="6"/>
      <c r="OYO9" s="6"/>
      <c r="OYP9" s="6"/>
      <c r="OYQ9" s="6"/>
      <c r="OYR9" s="6"/>
      <c r="OYS9" s="6"/>
      <c r="OYT9" s="6"/>
      <c r="OYU9" s="6"/>
      <c r="OYV9" s="6"/>
      <c r="OYW9" s="6"/>
      <c r="OYX9" s="6"/>
      <c r="OYY9" s="6"/>
      <c r="OYZ9" s="6"/>
      <c r="OZA9" s="6"/>
      <c r="OZB9" s="6"/>
      <c r="OZC9" s="6"/>
      <c r="OZD9" s="6"/>
      <c r="OZE9" s="6"/>
      <c r="OZF9" s="6"/>
      <c r="OZG9" s="6"/>
      <c r="OZH9" s="6"/>
      <c r="OZI9" s="6"/>
      <c r="OZJ9" s="6"/>
      <c r="OZK9" s="6"/>
      <c r="OZL9" s="6"/>
      <c r="OZM9" s="6"/>
      <c r="OZN9" s="6"/>
      <c r="OZO9" s="6"/>
      <c r="OZP9" s="6"/>
      <c r="OZQ9" s="6"/>
      <c r="OZR9" s="6"/>
      <c r="OZS9" s="6"/>
      <c r="OZT9" s="6"/>
      <c r="OZU9" s="6"/>
      <c r="OZV9" s="6"/>
      <c r="OZW9" s="6"/>
      <c r="OZX9" s="6"/>
      <c r="OZY9" s="6"/>
      <c r="OZZ9" s="6"/>
      <c r="PAA9" s="6"/>
      <c r="PAB9" s="6"/>
      <c r="PAC9" s="6"/>
      <c r="PAD9" s="6"/>
      <c r="PAE9" s="6"/>
      <c r="PAF9" s="6"/>
      <c r="PAG9" s="6"/>
      <c r="PAH9" s="6"/>
      <c r="PAI9" s="6"/>
      <c r="PAJ9" s="6"/>
      <c r="PAK9" s="6"/>
      <c r="PAL9" s="6"/>
      <c r="PAM9" s="6"/>
      <c r="PAN9" s="6"/>
      <c r="PAO9" s="6"/>
      <c r="PAP9" s="6"/>
      <c r="PAQ9" s="6"/>
      <c r="PAR9" s="6"/>
      <c r="PAS9" s="6"/>
      <c r="PAT9" s="6"/>
      <c r="PAU9" s="6"/>
      <c r="PAV9" s="6"/>
      <c r="PAW9" s="6"/>
      <c r="PAX9" s="6"/>
      <c r="PAY9" s="6"/>
      <c r="PAZ9" s="6"/>
      <c r="PBA9" s="6"/>
      <c r="PBB9" s="6"/>
      <c r="PBC9" s="6"/>
      <c r="PBD9" s="6"/>
      <c r="PBE9" s="6"/>
      <c r="PBF9" s="6"/>
      <c r="PBG9" s="6"/>
      <c r="PBH9" s="6"/>
      <c r="PBI9" s="6"/>
      <c r="PBJ9" s="6"/>
      <c r="PBK9" s="6"/>
      <c r="PBL9" s="6"/>
      <c r="PBM9" s="6"/>
      <c r="PBN9" s="6"/>
      <c r="PBO9" s="6"/>
      <c r="PBP9" s="6"/>
      <c r="PBQ9" s="6"/>
      <c r="PBR9" s="6"/>
      <c r="PBS9" s="6"/>
      <c r="PBT9" s="6"/>
      <c r="PBU9" s="6"/>
      <c r="PBV9" s="6"/>
      <c r="PBW9" s="6"/>
      <c r="PBX9" s="6"/>
      <c r="PBY9" s="6"/>
      <c r="PBZ9" s="6"/>
      <c r="PCA9" s="6"/>
      <c r="PCB9" s="6"/>
      <c r="PCC9" s="6"/>
      <c r="PCD9" s="6"/>
      <c r="PCE9" s="6"/>
      <c r="PCF9" s="6"/>
      <c r="PCG9" s="6"/>
      <c r="PCH9" s="6"/>
      <c r="PCI9" s="6"/>
      <c r="PCJ9" s="6"/>
      <c r="PCK9" s="6"/>
      <c r="PCL9" s="6"/>
      <c r="PCM9" s="6"/>
      <c r="PCN9" s="6"/>
      <c r="PCO9" s="6"/>
      <c r="PCP9" s="6"/>
      <c r="PCQ9" s="6"/>
      <c r="PCR9" s="6"/>
      <c r="PCS9" s="6"/>
      <c r="PCT9" s="6"/>
      <c r="PCU9" s="6"/>
      <c r="PCV9" s="6"/>
      <c r="PCW9" s="6"/>
      <c r="PCX9" s="6"/>
      <c r="PCY9" s="6"/>
      <c r="PCZ9" s="6"/>
      <c r="PDA9" s="6"/>
      <c r="PDB9" s="6"/>
      <c r="PDC9" s="6"/>
      <c r="PDD9" s="6"/>
      <c r="PDE9" s="6"/>
      <c r="PDF9" s="6"/>
      <c r="PDG9" s="6"/>
      <c r="PDH9" s="6"/>
      <c r="PDI9" s="6"/>
      <c r="PDJ9" s="6"/>
      <c r="PDK9" s="6"/>
      <c r="PDL9" s="6"/>
      <c r="PDM9" s="6"/>
      <c r="PDN9" s="6"/>
      <c r="PDO9" s="6"/>
      <c r="PDP9" s="6"/>
      <c r="PDQ9" s="6"/>
      <c r="PDR9" s="6"/>
      <c r="PDS9" s="6"/>
      <c r="PDT9" s="6"/>
      <c r="PDU9" s="6"/>
      <c r="PDV9" s="6"/>
      <c r="PDW9" s="6"/>
      <c r="PDX9" s="6"/>
      <c r="PDY9" s="6"/>
      <c r="PDZ9" s="6"/>
      <c r="PEA9" s="6"/>
      <c r="PEB9" s="6"/>
      <c r="PEC9" s="6"/>
      <c r="PED9" s="6"/>
      <c r="PEE9" s="6"/>
      <c r="PEF9" s="6"/>
      <c r="PEG9" s="6"/>
      <c r="PEH9" s="6"/>
      <c r="PEI9" s="6"/>
      <c r="PEJ9" s="6"/>
      <c r="PEK9" s="6"/>
      <c r="PEL9" s="6"/>
      <c r="PEM9" s="6"/>
      <c r="PEN9" s="6"/>
      <c r="PEO9" s="6"/>
      <c r="PEP9" s="6"/>
      <c r="PEQ9" s="6"/>
      <c r="PER9" s="6"/>
      <c r="PES9" s="6"/>
      <c r="PET9" s="6"/>
      <c r="PEU9" s="6"/>
      <c r="PEV9" s="6"/>
      <c r="PEW9" s="6"/>
      <c r="PEX9" s="6"/>
      <c r="PEY9" s="6"/>
      <c r="PEZ9" s="6"/>
      <c r="PFA9" s="6"/>
      <c r="PFB9" s="6"/>
      <c r="PFC9" s="6"/>
      <c r="PFD9" s="6"/>
      <c r="PFE9" s="6"/>
      <c r="PFF9" s="6"/>
      <c r="PFG9" s="6"/>
      <c r="PFH9" s="6"/>
      <c r="PFI9" s="6"/>
      <c r="PFJ9" s="6"/>
      <c r="PFK9" s="6"/>
      <c r="PFL9" s="6"/>
      <c r="PFM9" s="6"/>
      <c r="PFN9" s="6"/>
      <c r="PFO9" s="6"/>
      <c r="PFP9" s="6"/>
      <c r="PFQ9" s="6"/>
      <c r="PFR9" s="6"/>
      <c r="PFS9" s="6"/>
      <c r="PFT9" s="6"/>
      <c r="PFU9" s="6"/>
      <c r="PFV9" s="6"/>
      <c r="PFW9" s="6"/>
      <c r="PFX9" s="6"/>
      <c r="PFY9" s="6"/>
      <c r="PFZ9" s="6"/>
      <c r="PGA9" s="6"/>
      <c r="PGB9" s="6"/>
      <c r="PGC9" s="6"/>
      <c r="PGD9" s="6"/>
      <c r="PGE9" s="6"/>
      <c r="PGF9" s="6"/>
      <c r="PGG9" s="6"/>
      <c r="PGH9" s="6"/>
      <c r="PGI9" s="6"/>
      <c r="PGJ9" s="6"/>
      <c r="PGK9" s="6"/>
      <c r="PGL9" s="6"/>
      <c r="PGM9" s="6"/>
      <c r="PGN9" s="6"/>
      <c r="PGO9" s="6"/>
      <c r="PGP9" s="6"/>
      <c r="PGQ9" s="6"/>
      <c r="PGR9" s="6"/>
      <c r="PGS9" s="6"/>
      <c r="PGT9" s="6"/>
      <c r="PGU9" s="6"/>
      <c r="PGV9" s="6"/>
      <c r="PGW9" s="6"/>
      <c r="PGX9" s="6"/>
      <c r="PGY9" s="6"/>
      <c r="PGZ9" s="6"/>
      <c r="PHA9" s="6"/>
      <c r="PHB9" s="6"/>
      <c r="PHC9" s="6"/>
      <c r="PHD9" s="6"/>
      <c r="PHE9" s="6"/>
      <c r="PHF9" s="6"/>
      <c r="PHG9" s="6"/>
      <c r="PHH9" s="6"/>
      <c r="PHI9" s="6"/>
      <c r="PHJ9" s="6"/>
      <c r="PHK9" s="6"/>
      <c r="PHL9" s="6"/>
      <c r="PHM9" s="6"/>
      <c r="PHN9" s="6"/>
      <c r="PHO9" s="6"/>
      <c r="PHP9" s="6"/>
      <c r="PHQ9" s="6"/>
      <c r="PHR9" s="6"/>
      <c r="PHS9" s="6"/>
      <c r="PHT9" s="6"/>
      <c r="PHU9" s="6"/>
      <c r="PHV9" s="6"/>
      <c r="PHW9" s="6"/>
      <c r="PHX9" s="6"/>
      <c r="PHY9" s="6"/>
      <c r="PHZ9" s="6"/>
      <c r="PIA9" s="6"/>
      <c r="PIB9" s="6"/>
      <c r="PIC9" s="6"/>
      <c r="PID9" s="6"/>
      <c r="PIE9" s="6"/>
      <c r="PIF9" s="6"/>
      <c r="PIG9" s="6"/>
      <c r="PIH9" s="6"/>
      <c r="PII9" s="6"/>
      <c r="PIJ9" s="6"/>
      <c r="PIK9" s="6"/>
      <c r="PIL9" s="6"/>
      <c r="PIM9" s="6"/>
      <c r="PIN9" s="6"/>
      <c r="PIO9" s="6"/>
      <c r="PIP9" s="6"/>
      <c r="PIQ9" s="6"/>
      <c r="PIR9" s="6"/>
      <c r="PIS9" s="6"/>
      <c r="PIT9" s="6"/>
      <c r="PIU9" s="6"/>
      <c r="PIV9" s="6"/>
      <c r="PIW9" s="6"/>
      <c r="PIX9" s="6"/>
      <c r="PIY9" s="6"/>
      <c r="PIZ9" s="6"/>
      <c r="PJA9" s="6"/>
      <c r="PJB9" s="6"/>
      <c r="PJC9" s="6"/>
      <c r="PJD9" s="6"/>
      <c r="PJE9" s="6"/>
      <c r="PJF9" s="6"/>
      <c r="PJG9" s="6"/>
      <c r="PJH9" s="6"/>
      <c r="PJI9" s="6"/>
      <c r="PJJ9" s="6"/>
      <c r="PJK9" s="6"/>
      <c r="PJL9" s="6"/>
      <c r="PJM9" s="6"/>
      <c r="PJN9" s="6"/>
      <c r="PJO9" s="6"/>
      <c r="PJP9" s="6"/>
      <c r="PJQ9" s="6"/>
      <c r="PJR9" s="6"/>
      <c r="PJS9" s="6"/>
      <c r="PJT9" s="6"/>
      <c r="PJU9" s="6"/>
      <c r="PJV9" s="6"/>
      <c r="PJW9" s="6"/>
      <c r="PJX9" s="6"/>
      <c r="PJY9" s="6"/>
      <c r="PJZ9" s="6"/>
      <c r="PKA9" s="6"/>
      <c r="PKB9" s="6"/>
      <c r="PKC9" s="6"/>
      <c r="PKD9" s="6"/>
      <c r="PKE9" s="6"/>
      <c r="PKF9" s="6"/>
      <c r="PKG9" s="6"/>
      <c r="PKH9" s="6"/>
      <c r="PKI9" s="6"/>
      <c r="PKJ9" s="6"/>
      <c r="PKK9" s="6"/>
      <c r="PKL9" s="6"/>
      <c r="PKM9" s="6"/>
      <c r="PKN9" s="6"/>
      <c r="PKO9" s="6"/>
      <c r="PKP9" s="6"/>
      <c r="PKQ9" s="6"/>
      <c r="PKR9" s="6"/>
      <c r="PKS9" s="6"/>
      <c r="PKT9" s="6"/>
      <c r="PKU9" s="6"/>
      <c r="PKV9" s="6"/>
      <c r="PKW9" s="6"/>
      <c r="PKX9" s="6"/>
      <c r="PKY9" s="6"/>
      <c r="PKZ9" s="6"/>
      <c r="PLA9" s="6"/>
      <c r="PLB9" s="6"/>
      <c r="PLC9" s="6"/>
      <c r="PLD9" s="6"/>
      <c r="PLE9" s="6"/>
      <c r="PLF9" s="6"/>
      <c r="PLG9" s="6"/>
      <c r="PLH9" s="6"/>
      <c r="PLI9" s="6"/>
      <c r="PLJ9" s="6"/>
      <c r="PLK9" s="6"/>
      <c r="PLL9" s="6"/>
      <c r="PLM9" s="6"/>
      <c r="PLN9" s="6"/>
      <c r="PLO9" s="6"/>
      <c r="PLP9" s="6"/>
      <c r="PLQ9" s="6"/>
      <c r="PLR9" s="6"/>
      <c r="PLS9" s="6"/>
      <c r="PLT9" s="6"/>
      <c r="PLU9" s="6"/>
      <c r="PLV9" s="6"/>
      <c r="PLW9" s="6"/>
      <c r="PLX9" s="6"/>
      <c r="PLY9" s="6"/>
      <c r="PLZ9" s="6"/>
      <c r="PMA9" s="6"/>
      <c r="PMB9" s="6"/>
      <c r="PMC9" s="6"/>
      <c r="PMD9" s="6"/>
      <c r="PME9" s="6"/>
      <c r="PMF9" s="6"/>
      <c r="PMG9" s="6"/>
      <c r="PMH9" s="6"/>
      <c r="PMI9" s="6"/>
      <c r="PMJ9" s="6"/>
      <c r="PMK9" s="6"/>
      <c r="PML9" s="6"/>
      <c r="PMM9" s="6"/>
      <c r="PMN9" s="6"/>
      <c r="PMO9" s="6"/>
      <c r="PMP9" s="6"/>
      <c r="PMQ9" s="6"/>
      <c r="PMR9" s="6"/>
      <c r="PMS9" s="6"/>
      <c r="PMT9" s="6"/>
      <c r="PMU9" s="6"/>
      <c r="PMV9" s="6"/>
      <c r="PMW9" s="6"/>
      <c r="PMX9" s="6"/>
      <c r="PMY9" s="6"/>
      <c r="PMZ9" s="6"/>
      <c r="PNA9" s="6"/>
      <c r="PNB9" s="6"/>
      <c r="PNC9" s="6"/>
      <c r="PND9" s="6"/>
      <c r="PNE9" s="6"/>
      <c r="PNF9" s="6"/>
      <c r="PNG9" s="6"/>
      <c r="PNH9" s="6"/>
      <c r="PNI9" s="6"/>
      <c r="PNJ9" s="6"/>
      <c r="PNK9" s="6"/>
      <c r="PNL9" s="6"/>
      <c r="PNM9" s="6"/>
      <c r="PNN9" s="6"/>
      <c r="PNO9" s="6"/>
      <c r="PNP9" s="6"/>
      <c r="PNQ9" s="6"/>
      <c r="PNR9" s="6"/>
      <c r="PNS9" s="6"/>
      <c r="PNT9" s="6"/>
      <c r="PNU9" s="6"/>
      <c r="PNV9" s="6"/>
      <c r="PNW9" s="6"/>
      <c r="PNX9" s="6"/>
      <c r="PNY9" s="6"/>
      <c r="PNZ9" s="6"/>
      <c r="POA9" s="6"/>
      <c r="POB9" s="6"/>
      <c r="POC9" s="6"/>
      <c r="POD9" s="6"/>
      <c r="POE9" s="6"/>
      <c r="POF9" s="6"/>
      <c r="POG9" s="6"/>
      <c r="POH9" s="6"/>
      <c r="POI9" s="6"/>
      <c r="POJ9" s="6"/>
      <c r="POK9" s="6"/>
      <c r="POL9" s="6"/>
      <c r="POM9" s="6"/>
      <c r="PON9" s="6"/>
      <c r="POO9" s="6"/>
      <c r="POP9" s="6"/>
      <c r="POQ9" s="6"/>
      <c r="POR9" s="6"/>
      <c r="POS9" s="6"/>
      <c r="POT9" s="6"/>
      <c r="POU9" s="6"/>
      <c r="POV9" s="6"/>
      <c r="POW9" s="6"/>
      <c r="POX9" s="6"/>
      <c r="POY9" s="6"/>
      <c r="POZ9" s="6"/>
      <c r="PPA9" s="6"/>
      <c r="PPB9" s="6"/>
      <c r="PPC9" s="6"/>
      <c r="PPD9" s="6"/>
      <c r="PPE9" s="6"/>
      <c r="PPF9" s="6"/>
      <c r="PPG9" s="6"/>
      <c r="PPH9" s="6"/>
      <c r="PPI9" s="6"/>
      <c r="PPJ9" s="6"/>
      <c r="PPK9" s="6"/>
      <c r="PPL9" s="6"/>
      <c r="PPM9" s="6"/>
      <c r="PPN9" s="6"/>
      <c r="PPO9" s="6"/>
      <c r="PPP9" s="6"/>
      <c r="PPQ9" s="6"/>
      <c r="PPR9" s="6"/>
      <c r="PPS9" s="6"/>
      <c r="PPT9" s="6"/>
      <c r="PPU9" s="6"/>
      <c r="PPV9" s="6"/>
      <c r="PPW9" s="6"/>
      <c r="PPX9" s="6"/>
      <c r="PPY9" s="6"/>
      <c r="PPZ9" s="6"/>
      <c r="PQA9" s="6"/>
      <c r="PQB9" s="6"/>
      <c r="PQC9" s="6"/>
      <c r="PQD9" s="6"/>
      <c r="PQE9" s="6"/>
      <c r="PQF9" s="6"/>
      <c r="PQG9" s="6"/>
      <c r="PQH9" s="6"/>
      <c r="PQI9" s="6"/>
      <c r="PQJ9" s="6"/>
      <c r="PQK9" s="6"/>
      <c r="PQL9" s="6"/>
      <c r="PQM9" s="6"/>
      <c r="PQN9" s="6"/>
      <c r="PQO9" s="6"/>
      <c r="PQP9" s="6"/>
      <c r="PQQ9" s="6"/>
      <c r="PQR9" s="6"/>
      <c r="PQS9" s="6"/>
      <c r="PQT9" s="6"/>
      <c r="PQU9" s="6"/>
      <c r="PQV9" s="6"/>
      <c r="PQW9" s="6"/>
      <c r="PQX9" s="6"/>
      <c r="PQY9" s="6"/>
      <c r="PQZ9" s="6"/>
      <c r="PRA9" s="6"/>
      <c r="PRB9" s="6"/>
      <c r="PRC9" s="6"/>
      <c r="PRD9" s="6"/>
      <c r="PRE9" s="6"/>
      <c r="PRF9" s="6"/>
      <c r="PRG9" s="6"/>
      <c r="PRH9" s="6"/>
      <c r="PRI9" s="6"/>
      <c r="PRJ9" s="6"/>
      <c r="PRK9" s="6"/>
      <c r="PRL9" s="6"/>
      <c r="PRM9" s="6"/>
      <c r="PRN9" s="6"/>
      <c r="PRO9" s="6"/>
      <c r="PRP9" s="6"/>
      <c r="PRQ9" s="6"/>
      <c r="PRR9" s="6"/>
      <c r="PRS9" s="6"/>
      <c r="PRT9" s="6"/>
      <c r="PRU9" s="6"/>
      <c r="PRV9" s="6"/>
      <c r="PRW9" s="6"/>
      <c r="PRX9" s="6"/>
      <c r="PRY9" s="6"/>
      <c r="PRZ9" s="6"/>
      <c r="PSA9" s="6"/>
      <c r="PSB9" s="6"/>
      <c r="PSC9" s="6"/>
      <c r="PSD9" s="6"/>
      <c r="PSE9" s="6"/>
      <c r="PSF9" s="6"/>
      <c r="PSG9" s="6"/>
      <c r="PSH9" s="6"/>
      <c r="PSI9" s="6"/>
      <c r="PSJ9" s="6"/>
      <c r="PSK9" s="6"/>
      <c r="PSL9" s="6"/>
      <c r="PSM9" s="6"/>
      <c r="PSN9" s="6"/>
      <c r="PSO9" s="6"/>
      <c r="PSP9" s="6"/>
      <c r="PSQ9" s="6"/>
      <c r="PSR9" s="6"/>
      <c r="PSS9" s="6"/>
      <c r="PST9" s="6"/>
      <c r="PSU9" s="6"/>
      <c r="PSV9" s="6"/>
      <c r="PSW9" s="6"/>
      <c r="PSX9" s="6"/>
      <c r="PSY9" s="6"/>
      <c r="PSZ9" s="6"/>
      <c r="PTA9" s="6"/>
      <c r="PTB9" s="6"/>
      <c r="PTC9" s="6"/>
      <c r="PTD9" s="6"/>
      <c r="PTE9" s="6"/>
      <c r="PTF9" s="6"/>
      <c r="PTG9" s="6"/>
      <c r="PTH9" s="6"/>
      <c r="PTI9" s="6"/>
      <c r="PTJ9" s="6"/>
      <c r="PTK9" s="6"/>
      <c r="PTL9" s="6"/>
      <c r="PTM9" s="6"/>
      <c r="PTN9" s="6"/>
      <c r="PTO9" s="6"/>
      <c r="PTP9" s="6"/>
      <c r="PTQ9" s="6"/>
      <c r="PTR9" s="6"/>
      <c r="PTS9" s="6"/>
      <c r="PTT9" s="6"/>
      <c r="PTU9" s="6"/>
      <c r="PTV9" s="6"/>
      <c r="PTW9" s="6"/>
      <c r="PTX9" s="6"/>
      <c r="PTY9" s="6"/>
      <c r="PTZ9" s="6"/>
      <c r="PUA9" s="6"/>
      <c r="PUB9" s="6"/>
      <c r="PUC9" s="6"/>
      <c r="PUD9" s="6"/>
      <c r="PUE9" s="6"/>
      <c r="PUF9" s="6"/>
      <c r="PUG9" s="6"/>
      <c r="PUH9" s="6"/>
      <c r="PUI9" s="6"/>
      <c r="PUJ9" s="6"/>
      <c r="PUK9" s="6"/>
      <c r="PUL9" s="6"/>
      <c r="PUM9" s="6"/>
      <c r="PUN9" s="6"/>
      <c r="PUO9" s="6"/>
      <c r="PUP9" s="6"/>
      <c r="PUQ9" s="6"/>
      <c r="PUR9" s="6"/>
      <c r="PUS9" s="6"/>
      <c r="PUT9" s="6"/>
      <c r="PUU9" s="6"/>
      <c r="PUV9" s="6"/>
      <c r="PUW9" s="6"/>
      <c r="PUX9" s="6"/>
      <c r="PUY9" s="6"/>
      <c r="PUZ9" s="6"/>
      <c r="PVA9" s="6"/>
      <c r="PVB9" s="6"/>
      <c r="PVC9" s="6"/>
      <c r="PVD9" s="6"/>
      <c r="PVE9" s="6"/>
      <c r="PVF9" s="6"/>
      <c r="PVG9" s="6"/>
      <c r="PVH9" s="6"/>
      <c r="PVI9" s="6"/>
      <c r="PVJ9" s="6"/>
      <c r="PVK9" s="6"/>
      <c r="PVL9" s="6"/>
      <c r="PVM9" s="6"/>
      <c r="PVN9" s="6"/>
      <c r="PVO9" s="6"/>
      <c r="PVP9" s="6"/>
      <c r="PVQ9" s="6"/>
      <c r="PVR9" s="6"/>
      <c r="PVS9" s="6"/>
      <c r="PVT9" s="6"/>
      <c r="PVU9" s="6"/>
      <c r="PVV9" s="6"/>
      <c r="PVW9" s="6"/>
      <c r="PVX9" s="6"/>
      <c r="PVY9" s="6"/>
      <c r="PVZ9" s="6"/>
      <c r="PWA9" s="6"/>
      <c r="PWB9" s="6"/>
      <c r="PWC9" s="6"/>
      <c r="PWD9" s="6"/>
      <c r="PWE9" s="6"/>
      <c r="PWF9" s="6"/>
      <c r="PWG9" s="6"/>
      <c r="PWH9" s="6"/>
      <c r="PWI9" s="6"/>
      <c r="PWJ9" s="6"/>
      <c r="PWK9" s="6"/>
      <c r="PWL9" s="6"/>
      <c r="PWM9" s="6"/>
      <c r="PWN9" s="6"/>
      <c r="PWO9" s="6"/>
      <c r="PWP9" s="6"/>
      <c r="PWQ9" s="6"/>
      <c r="PWR9" s="6"/>
      <c r="PWS9" s="6"/>
      <c r="PWT9" s="6"/>
      <c r="PWU9" s="6"/>
      <c r="PWV9" s="6"/>
      <c r="PWW9" s="6"/>
      <c r="PWX9" s="6"/>
      <c r="PWY9" s="6"/>
      <c r="PWZ9" s="6"/>
      <c r="PXA9" s="6"/>
      <c r="PXB9" s="6"/>
      <c r="PXC9" s="6"/>
      <c r="PXD9" s="6"/>
      <c r="PXE9" s="6"/>
      <c r="PXF9" s="6"/>
      <c r="PXG9" s="6"/>
      <c r="PXH9" s="6"/>
      <c r="PXI9" s="6"/>
      <c r="PXJ9" s="6"/>
      <c r="PXK9" s="6"/>
      <c r="PXL9" s="6"/>
      <c r="PXM9" s="6"/>
      <c r="PXN9" s="6"/>
      <c r="PXO9" s="6"/>
      <c r="PXP9" s="6"/>
      <c r="PXQ9" s="6"/>
      <c r="PXR9" s="6"/>
      <c r="PXS9" s="6"/>
      <c r="PXT9" s="6"/>
      <c r="PXU9" s="6"/>
      <c r="PXV9" s="6"/>
      <c r="PXW9" s="6"/>
      <c r="PXX9" s="6"/>
      <c r="PXY9" s="6"/>
      <c r="PXZ9" s="6"/>
      <c r="PYA9" s="6"/>
      <c r="PYB9" s="6"/>
      <c r="PYC9" s="6"/>
      <c r="PYD9" s="6"/>
      <c r="PYE9" s="6"/>
      <c r="PYF9" s="6"/>
      <c r="PYG9" s="6"/>
      <c r="PYH9" s="6"/>
      <c r="PYI9" s="6"/>
      <c r="PYJ9" s="6"/>
      <c r="PYK9" s="6"/>
      <c r="PYL9" s="6"/>
      <c r="PYM9" s="6"/>
      <c r="PYN9" s="6"/>
      <c r="PYO9" s="6"/>
      <c r="PYP9" s="6"/>
      <c r="PYQ9" s="6"/>
      <c r="PYR9" s="6"/>
      <c r="PYS9" s="6"/>
      <c r="PYT9" s="6"/>
      <c r="PYU9" s="6"/>
      <c r="PYV9" s="6"/>
      <c r="PYW9" s="6"/>
      <c r="PYX9" s="6"/>
      <c r="PYY9" s="6"/>
      <c r="PYZ9" s="6"/>
      <c r="PZA9" s="6"/>
      <c r="PZB9" s="6"/>
      <c r="PZC9" s="6"/>
      <c r="PZD9" s="6"/>
      <c r="PZE9" s="6"/>
      <c r="PZF9" s="6"/>
      <c r="PZG9" s="6"/>
      <c r="PZH9" s="6"/>
      <c r="PZI9" s="6"/>
      <c r="PZJ9" s="6"/>
      <c r="PZK9" s="6"/>
      <c r="PZL9" s="6"/>
      <c r="PZM9" s="6"/>
      <c r="PZN9" s="6"/>
      <c r="PZO9" s="6"/>
      <c r="PZP9" s="6"/>
      <c r="PZQ9" s="6"/>
      <c r="PZR9" s="6"/>
      <c r="PZS9" s="6"/>
      <c r="PZT9" s="6"/>
      <c r="PZU9" s="6"/>
      <c r="PZV9" s="6"/>
      <c r="PZW9" s="6"/>
      <c r="PZX9" s="6"/>
      <c r="PZY9" s="6"/>
      <c r="PZZ9" s="6"/>
      <c r="QAA9" s="6"/>
      <c r="QAB9" s="6"/>
      <c r="QAC9" s="6"/>
      <c r="QAD9" s="6"/>
      <c r="QAE9" s="6"/>
      <c r="QAF9" s="6"/>
      <c r="QAG9" s="6"/>
      <c r="QAH9" s="6"/>
      <c r="QAI9" s="6"/>
      <c r="QAJ9" s="6"/>
      <c r="QAK9" s="6"/>
      <c r="QAL9" s="6"/>
      <c r="QAM9" s="6"/>
      <c r="QAN9" s="6"/>
      <c r="QAO9" s="6"/>
      <c r="QAP9" s="6"/>
      <c r="QAQ9" s="6"/>
      <c r="QAR9" s="6"/>
      <c r="QAS9" s="6"/>
      <c r="QAT9" s="6"/>
      <c r="QAU9" s="6"/>
      <c r="QAV9" s="6"/>
      <c r="QAW9" s="6"/>
      <c r="QAX9" s="6"/>
      <c r="QAY9" s="6"/>
      <c r="QAZ9" s="6"/>
      <c r="QBA9" s="6"/>
      <c r="QBB9" s="6"/>
      <c r="QBC9" s="6"/>
      <c r="QBD9" s="6"/>
      <c r="QBE9" s="6"/>
      <c r="QBF9" s="6"/>
      <c r="QBG9" s="6"/>
      <c r="QBH9" s="6"/>
      <c r="QBI9" s="6"/>
      <c r="QBJ9" s="6"/>
      <c r="QBK9" s="6"/>
      <c r="QBL9" s="6"/>
      <c r="QBM9" s="6"/>
      <c r="QBN9" s="6"/>
      <c r="QBO9" s="6"/>
      <c r="QBP9" s="6"/>
      <c r="QBQ9" s="6"/>
      <c r="QBR9" s="6"/>
      <c r="QBS9" s="6"/>
      <c r="QBT9" s="6"/>
      <c r="QBU9" s="6"/>
      <c r="QBV9" s="6"/>
      <c r="QBW9" s="6"/>
      <c r="QBX9" s="6"/>
      <c r="QBY9" s="6"/>
      <c r="QBZ9" s="6"/>
      <c r="QCA9" s="6"/>
      <c r="QCB9" s="6"/>
      <c r="QCC9" s="6"/>
      <c r="QCD9" s="6"/>
      <c r="QCE9" s="6"/>
      <c r="QCF9" s="6"/>
      <c r="QCG9" s="6"/>
      <c r="QCH9" s="6"/>
      <c r="QCI9" s="6"/>
      <c r="QCJ9" s="6"/>
      <c r="QCK9" s="6"/>
      <c r="QCL9" s="6"/>
      <c r="QCM9" s="6"/>
      <c r="QCN9" s="6"/>
      <c r="QCO9" s="6"/>
      <c r="QCP9" s="6"/>
      <c r="QCQ9" s="6"/>
      <c r="QCR9" s="6"/>
      <c r="QCS9" s="6"/>
      <c r="QCT9" s="6"/>
      <c r="QCU9" s="6"/>
      <c r="QCV9" s="6"/>
      <c r="QCW9" s="6"/>
      <c r="QCX9" s="6"/>
      <c r="QCY9" s="6"/>
      <c r="QCZ9" s="6"/>
      <c r="QDA9" s="6"/>
      <c r="QDB9" s="6"/>
      <c r="QDC9" s="6"/>
      <c r="QDD9" s="6"/>
      <c r="QDE9" s="6"/>
      <c r="QDF9" s="6"/>
      <c r="QDG9" s="6"/>
      <c r="QDH9" s="6"/>
      <c r="QDI9" s="6"/>
      <c r="QDJ9" s="6"/>
      <c r="QDK9" s="6"/>
      <c r="QDL9" s="6"/>
      <c r="QDM9" s="6"/>
      <c r="QDN9" s="6"/>
      <c r="QDO9" s="6"/>
      <c r="QDP9" s="6"/>
      <c r="QDQ9" s="6"/>
      <c r="QDR9" s="6"/>
      <c r="QDS9" s="6"/>
      <c r="QDT9" s="6"/>
      <c r="QDU9" s="6"/>
      <c r="QDV9" s="6"/>
      <c r="QDW9" s="6"/>
      <c r="QDX9" s="6"/>
      <c r="QDY9" s="6"/>
      <c r="QDZ9" s="6"/>
      <c r="QEA9" s="6"/>
      <c r="QEB9" s="6"/>
      <c r="QEC9" s="6"/>
      <c r="QED9" s="6"/>
      <c r="QEE9" s="6"/>
      <c r="QEF9" s="6"/>
      <c r="QEG9" s="6"/>
      <c r="QEH9" s="6"/>
      <c r="QEI9" s="6"/>
      <c r="QEJ9" s="6"/>
      <c r="QEK9" s="6"/>
      <c r="QEL9" s="6"/>
      <c r="QEM9" s="6"/>
      <c r="QEN9" s="6"/>
      <c r="QEO9" s="6"/>
      <c r="QEP9" s="6"/>
      <c r="QEQ9" s="6"/>
      <c r="QER9" s="6"/>
      <c r="QES9" s="6"/>
      <c r="QET9" s="6"/>
      <c r="QEU9" s="6"/>
      <c r="QEV9" s="6"/>
      <c r="QEW9" s="6"/>
      <c r="QEX9" s="6"/>
      <c r="QEY9" s="6"/>
      <c r="QEZ9" s="6"/>
      <c r="QFA9" s="6"/>
      <c r="QFB9" s="6"/>
      <c r="QFC9" s="6"/>
      <c r="QFD9" s="6"/>
      <c r="QFE9" s="6"/>
      <c r="QFF9" s="6"/>
      <c r="QFG9" s="6"/>
      <c r="QFH9" s="6"/>
      <c r="QFI9" s="6"/>
      <c r="QFJ9" s="6"/>
      <c r="QFK9" s="6"/>
      <c r="QFL9" s="6"/>
      <c r="QFM9" s="6"/>
      <c r="QFN9" s="6"/>
      <c r="QFO9" s="6"/>
      <c r="QFP9" s="6"/>
      <c r="QFQ9" s="6"/>
      <c r="QFR9" s="6"/>
      <c r="QFS9" s="6"/>
      <c r="QFT9" s="6"/>
      <c r="QFU9" s="6"/>
      <c r="QFV9" s="6"/>
      <c r="QFW9" s="6"/>
      <c r="QFX9" s="6"/>
      <c r="QFY9" s="6"/>
      <c r="QFZ9" s="6"/>
      <c r="QGA9" s="6"/>
      <c r="QGB9" s="6"/>
      <c r="QGC9" s="6"/>
      <c r="QGD9" s="6"/>
      <c r="QGE9" s="6"/>
      <c r="QGF9" s="6"/>
      <c r="QGG9" s="6"/>
      <c r="QGH9" s="6"/>
      <c r="QGI9" s="6"/>
      <c r="QGJ9" s="6"/>
      <c r="QGK9" s="6"/>
      <c r="QGL9" s="6"/>
      <c r="QGM9" s="6"/>
      <c r="QGN9" s="6"/>
      <c r="QGO9" s="6"/>
      <c r="QGP9" s="6"/>
      <c r="QGQ9" s="6"/>
      <c r="QGR9" s="6"/>
      <c r="QGS9" s="6"/>
      <c r="QGT9" s="6"/>
      <c r="QGU9" s="6"/>
      <c r="QGV9" s="6"/>
      <c r="QGW9" s="6"/>
      <c r="QGX9" s="6"/>
      <c r="QGY9" s="6"/>
      <c r="QGZ9" s="6"/>
      <c r="QHA9" s="6"/>
      <c r="QHB9" s="6"/>
      <c r="QHC9" s="6"/>
      <c r="QHD9" s="6"/>
      <c r="QHE9" s="6"/>
      <c r="QHF9" s="6"/>
      <c r="QHG9" s="6"/>
      <c r="QHH9" s="6"/>
      <c r="QHI9" s="6"/>
      <c r="QHJ9" s="6"/>
      <c r="QHK9" s="6"/>
      <c r="QHL9" s="6"/>
      <c r="QHM9" s="6"/>
      <c r="QHN9" s="6"/>
      <c r="QHO9" s="6"/>
      <c r="QHP9" s="6"/>
      <c r="QHQ9" s="6"/>
      <c r="QHR9" s="6"/>
      <c r="QHS9" s="6"/>
      <c r="QHT9" s="6"/>
      <c r="QHU9" s="6"/>
      <c r="QHV9" s="6"/>
      <c r="QHW9" s="6"/>
      <c r="QHX9" s="6"/>
      <c r="QHY9" s="6"/>
      <c r="QHZ9" s="6"/>
      <c r="QIA9" s="6"/>
      <c r="QIB9" s="6"/>
      <c r="QIC9" s="6"/>
      <c r="QID9" s="6"/>
      <c r="QIE9" s="6"/>
      <c r="QIF9" s="6"/>
      <c r="QIG9" s="6"/>
      <c r="QIH9" s="6"/>
      <c r="QII9" s="6"/>
      <c r="QIJ9" s="6"/>
      <c r="QIK9" s="6"/>
      <c r="QIL9" s="6"/>
      <c r="QIM9" s="6"/>
      <c r="QIN9" s="6"/>
      <c r="QIO9" s="6"/>
      <c r="QIP9" s="6"/>
      <c r="QIQ9" s="6"/>
      <c r="QIR9" s="6"/>
      <c r="QIS9" s="6"/>
      <c r="QIT9" s="6"/>
      <c r="QIU9" s="6"/>
      <c r="QIV9" s="6"/>
      <c r="QIW9" s="6"/>
      <c r="QIX9" s="6"/>
      <c r="QIY9" s="6"/>
      <c r="QIZ9" s="6"/>
      <c r="QJA9" s="6"/>
      <c r="QJB9" s="6"/>
      <c r="QJC9" s="6"/>
      <c r="QJD9" s="6"/>
      <c r="QJE9" s="6"/>
      <c r="QJF9" s="6"/>
      <c r="QJG9" s="6"/>
      <c r="QJH9" s="6"/>
      <c r="QJI9" s="6"/>
      <c r="QJJ9" s="6"/>
      <c r="QJK9" s="6"/>
      <c r="QJL9" s="6"/>
      <c r="QJM9" s="6"/>
      <c r="QJN9" s="6"/>
      <c r="QJO9" s="6"/>
      <c r="QJP9" s="6"/>
      <c r="QJQ9" s="6"/>
      <c r="QJR9" s="6"/>
      <c r="QJS9" s="6"/>
      <c r="QJT9" s="6"/>
      <c r="QJU9" s="6"/>
      <c r="QJV9" s="6"/>
      <c r="QJW9" s="6"/>
      <c r="QJX9" s="6"/>
      <c r="QJY9" s="6"/>
      <c r="QJZ9" s="6"/>
      <c r="QKA9" s="6"/>
      <c r="QKB9" s="6"/>
      <c r="QKC9" s="6"/>
      <c r="QKD9" s="6"/>
      <c r="QKE9" s="6"/>
      <c r="QKF9" s="6"/>
      <c r="QKG9" s="6"/>
      <c r="QKH9" s="6"/>
      <c r="QKI9" s="6"/>
      <c r="QKJ9" s="6"/>
      <c r="QKK9" s="6"/>
      <c r="QKL9" s="6"/>
      <c r="QKM9" s="6"/>
      <c r="QKN9" s="6"/>
      <c r="QKO9" s="6"/>
      <c r="QKP9" s="6"/>
      <c r="QKQ9" s="6"/>
      <c r="QKR9" s="6"/>
      <c r="QKS9" s="6"/>
      <c r="QKT9" s="6"/>
      <c r="QKU9" s="6"/>
      <c r="QKV9" s="6"/>
      <c r="QKW9" s="6"/>
      <c r="QKX9" s="6"/>
      <c r="QKY9" s="6"/>
      <c r="QKZ9" s="6"/>
      <c r="QLA9" s="6"/>
      <c r="QLB9" s="6"/>
      <c r="QLC9" s="6"/>
      <c r="QLD9" s="6"/>
      <c r="QLE9" s="6"/>
      <c r="QLF9" s="6"/>
      <c r="QLG9" s="6"/>
      <c r="QLH9" s="6"/>
      <c r="QLI9" s="6"/>
      <c r="QLJ9" s="6"/>
      <c r="QLK9" s="6"/>
      <c r="QLL9" s="6"/>
      <c r="QLM9" s="6"/>
      <c r="QLN9" s="6"/>
      <c r="QLO9" s="6"/>
      <c r="QLP9" s="6"/>
      <c r="QLQ9" s="6"/>
      <c r="QLR9" s="6"/>
      <c r="QLS9" s="6"/>
      <c r="QLT9" s="6"/>
      <c r="QLU9" s="6"/>
      <c r="QLV9" s="6"/>
      <c r="QLW9" s="6"/>
      <c r="QLX9" s="6"/>
      <c r="QLY9" s="6"/>
      <c r="QLZ9" s="6"/>
      <c r="QMA9" s="6"/>
      <c r="QMB9" s="6"/>
      <c r="QMC9" s="6"/>
      <c r="QMD9" s="6"/>
      <c r="QME9" s="6"/>
      <c r="QMF9" s="6"/>
      <c r="QMG9" s="6"/>
      <c r="QMH9" s="6"/>
      <c r="QMI9" s="6"/>
      <c r="QMJ9" s="6"/>
      <c r="QMK9" s="6"/>
      <c r="QML9" s="6"/>
      <c r="QMM9" s="6"/>
      <c r="QMN9" s="6"/>
      <c r="QMO9" s="6"/>
      <c r="QMP9" s="6"/>
      <c r="QMQ9" s="6"/>
      <c r="QMR9" s="6"/>
      <c r="QMS9" s="6"/>
      <c r="QMT9" s="6"/>
      <c r="QMU9" s="6"/>
      <c r="QMV9" s="6"/>
      <c r="QMW9" s="6"/>
      <c r="QMX9" s="6"/>
      <c r="QMY9" s="6"/>
      <c r="QMZ9" s="6"/>
      <c r="QNA9" s="6"/>
      <c r="QNB9" s="6"/>
      <c r="QNC9" s="6"/>
      <c r="QND9" s="6"/>
      <c r="QNE9" s="6"/>
      <c r="QNF9" s="6"/>
      <c r="QNG9" s="6"/>
      <c r="QNH9" s="6"/>
      <c r="QNI9" s="6"/>
      <c r="QNJ9" s="6"/>
      <c r="QNK9" s="6"/>
      <c r="QNL9" s="6"/>
      <c r="QNM9" s="6"/>
      <c r="QNN9" s="6"/>
      <c r="QNO9" s="6"/>
      <c r="QNP9" s="6"/>
      <c r="QNQ9" s="6"/>
      <c r="QNR9" s="6"/>
      <c r="QNS9" s="6"/>
      <c r="QNT9" s="6"/>
      <c r="QNU9" s="6"/>
      <c r="QNV9" s="6"/>
      <c r="QNW9" s="6"/>
      <c r="QNX9" s="6"/>
      <c r="QNY9" s="6"/>
      <c r="QNZ9" s="6"/>
      <c r="QOA9" s="6"/>
      <c r="QOB9" s="6"/>
      <c r="QOC9" s="6"/>
      <c r="QOD9" s="6"/>
      <c r="QOE9" s="6"/>
      <c r="QOF9" s="6"/>
      <c r="QOG9" s="6"/>
      <c r="QOH9" s="6"/>
      <c r="QOI9" s="6"/>
      <c r="QOJ9" s="6"/>
      <c r="QOK9" s="6"/>
      <c r="QOL9" s="6"/>
      <c r="QOM9" s="6"/>
      <c r="QON9" s="6"/>
      <c r="QOO9" s="6"/>
      <c r="QOP9" s="6"/>
      <c r="QOQ9" s="6"/>
      <c r="QOR9" s="6"/>
      <c r="QOS9" s="6"/>
      <c r="QOT9" s="6"/>
      <c r="QOU9" s="6"/>
      <c r="QOV9" s="6"/>
      <c r="QOW9" s="6"/>
      <c r="QOX9" s="6"/>
      <c r="QOY9" s="6"/>
      <c r="QOZ9" s="6"/>
      <c r="QPA9" s="6"/>
      <c r="QPB9" s="6"/>
      <c r="QPC9" s="6"/>
      <c r="QPD9" s="6"/>
      <c r="QPE9" s="6"/>
      <c r="QPF9" s="6"/>
      <c r="QPG9" s="6"/>
      <c r="QPH9" s="6"/>
      <c r="QPI9" s="6"/>
      <c r="QPJ9" s="6"/>
      <c r="QPK9" s="6"/>
      <c r="QPL9" s="6"/>
      <c r="QPM9" s="6"/>
      <c r="QPN9" s="6"/>
      <c r="QPO9" s="6"/>
      <c r="QPP9" s="6"/>
      <c r="QPQ9" s="6"/>
      <c r="QPR9" s="6"/>
      <c r="QPS9" s="6"/>
      <c r="QPT9" s="6"/>
      <c r="QPU9" s="6"/>
      <c r="QPV9" s="6"/>
      <c r="QPW9" s="6"/>
      <c r="QPX9" s="6"/>
      <c r="QPY9" s="6"/>
      <c r="QPZ9" s="6"/>
      <c r="QQA9" s="6"/>
      <c r="QQB9" s="6"/>
      <c r="QQC9" s="6"/>
      <c r="QQD9" s="6"/>
      <c r="QQE9" s="6"/>
      <c r="QQF9" s="6"/>
      <c r="QQG9" s="6"/>
      <c r="QQH9" s="6"/>
      <c r="QQI9" s="6"/>
      <c r="QQJ9" s="6"/>
      <c r="QQK9" s="6"/>
      <c r="QQL9" s="6"/>
      <c r="QQM9" s="6"/>
      <c r="QQN9" s="6"/>
      <c r="QQO9" s="6"/>
      <c r="QQP9" s="6"/>
      <c r="QQQ9" s="6"/>
      <c r="QQR9" s="6"/>
      <c r="QQS9" s="6"/>
      <c r="QQT9" s="6"/>
      <c r="QQU9" s="6"/>
      <c r="QQV9" s="6"/>
      <c r="QQW9" s="6"/>
      <c r="QQX9" s="6"/>
      <c r="QQY9" s="6"/>
      <c r="QQZ9" s="6"/>
      <c r="QRA9" s="6"/>
      <c r="QRB9" s="6"/>
      <c r="QRC9" s="6"/>
      <c r="QRD9" s="6"/>
      <c r="QRE9" s="6"/>
      <c r="QRF9" s="6"/>
      <c r="QRG9" s="6"/>
      <c r="QRH9" s="6"/>
      <c r="QRI9" s="6"/>
      <c r="QRJ9" s="6"/>
      <c r="QRK9" s="6"/>
      <c r="QRL9" s="6"/>
      <c r="QRM9" s="6"/>
      <c r="QRN9" s="6"/>
      <c r="QRO9" s="6"/>
      <c r="QRP9" s="6"/>
      <c r="QRQ9" s="6"/>
      <c r="QRR9" s="6"/>
      <c r="QRS9" s="6"/>
      <c r="QRT9" s="6"/>
      <c r="QRU9" s="6"/>
      <c r="QRV9" s="6"/>
      <c r="QRW9" s="6"/>
      <c r="QRX9" s="6"/>
      <c r="QRY9" s="6"/>
      <c r="QRZ9" s="6"/>
      <c r="QSA9" s="6"/>
      <c r="QSB9" s="6"/>
      <c r="QSC9" s="6"/>
      <c r="QSD9" s="6"/>
      <c r="QSE9" s="6"/>
      <c r="QSF9" s="6"/>
      <c r="QSG9" s="6"/>
      <c r="QSH9" s="6"/>
      <c r="QSI9" s="6"/>
      <c r="QSJ9" s="6"/>
      <c r="QSK9" s="6"/>
      <c r="QSL9" s="6"/>
      <c r="QSM9" s="6"/>
      <c r="QSN9" s="6"/>
      <c r="QSO9" s="6"/>
      <c r="QSP9" s="6"/>
      <c r="QSQ9" s="6"/>
      <c r="QSR9" s="6"/>
      <c r="QSS9" s="6"/>
      <c r="QST9" s="6"/>
      <c r="QSU9" s="6"/>
      <c r="QSV9" s="6"/>
      <c r="QSW9" s="6"/>
      <c r="QSX9" s="6"/>
      <c r="QSY9" s="6"/>
      <c r="QSZ9" s="6"/>
      <c r="QTA9" s="6"/>
      <c r="QTB9" s="6"/>
      <c r="QTC9" s="6"/>
      <c r="QTD9" s="6"/>
      <c r="QTE9" s="6"/>
      <c r="QTF9" s="6"/>
      <c r="QTG9" s="6"/>
      <c r="QTH9" s="6"/>
      <c r="QTI9" s="6"/>
      <c r="QTJ9" s="6"/>
      <c r="QTK9" s="6"/>
      <c r="QTL9" s="6"/>
      <c r="QTM9" s="6"/>
      <c r="QTN9" s="6"/>
      <c r="QTO9" s="6"/>
      <c r="QTP9" s="6"/>
      <c r="QTQ9" s="6"/>
      <c r="QTR9" s="6"/>
      <c r="QTS9" s="6"/>
      <c r="QTT9" s="6"/>
      <c r="QTU9" s="6"/>
      <c r="QTV9" s="6"/>
      <c r="QTW9" s="6"/>
      <c r="QTX9" s="6"/>
      <c r="QTY9" s="6"/>
      <c r="QTZ9" s="6"/>
      <c r="QUA9" s="6"/>
      <c r="QUB9" s="6"/>
      <c r="QUC9" s="6"/>
      <c r="QUD9" s="6"/>
      <c r="QUE9" s="6"/>
      <c r="QUF9" s="6"/>
      <c r="QUG9" s="6"/>
      <c r="QUH9" s="6"/>
      <c r="QUI9" s="6"/>
      <c r="QUJ9" s="6"/>
      <c r="QUK9" s="6"/>
      <c r="QUL9" s="6"/>
      <c r="QUM9" s="6"/>
      <c r="QUN9" s="6"/>
      <c r="QUO9" s="6"/>
      <c r="QUP9" s="6"/>
      <c r="QUQ9" s="6"/>
      <c r="QUR9" s="6"/>
      <c r="QUS9" s="6"/>
      <c r="QUT9" s="6"/>
      <c r="QUU9" s="6"/>
      <c r="QUV9" s="6"/>
      <c r="QUW9" s="6"/>
      <c r="QUX9" s="6"/>
      <c r="QUY9" s="6"/>
      <c r="QUZ9" s="6"/>
      <c r="QVA9" s="6"/>
      <c r="QVB9" s="6"/>
      <c r="QVC9" s="6"/>
      <c r="QVD9" s="6"/>
      <c r="QVE9" s="6"/>
      <c r="QVF9" s="6"/>
      <c r="QVG9" s="6"/>
      <c r="QVH9" s="6"/>
      <c r="QVI9" s="6"/>
      <c r="QVJ9" s="6"/>
      <c r="QVK9" s="6"/>
      <c r="QVL9" s="6"/>
      <c r="QVM9" s="6"/>
      <c r="QVN9" s="6"/>
      <c r="QVO9" s="6"/>
      <c r="QVP9" s="6"/>
      <c r="QVQ9" s="6"/>
      <c r="QVR9" s="6"/>
      <c r="QVS9" s="6"/>
      <c r="QVT9" s="6"/>
      <c r="QVU9" s="6"/>
      <c r="QVV9" s="6"/>
      <c r="QVW9" s="6"/>
      <c r="QVX9" s="6"/>
      <c r="QVY9" s="6"/>
      <c r="QVZ9" s="6"/>
      <c r="QWA9" s="6"/>
      <c r="QWB9" s="6"/>
      <c r="QWC9" s="6"/>
      <c r="QWD9" s="6"/>
      <c r="QWE9" s="6"/>
      <c r="QWF9" s="6"/>
      <c r="QWG9" s="6"/>
      <c r="QWH9" s="6"/>
      <c r="QWI9" s="6"/>
      <c r="QWJ9" s="6"/>
      <c r="QWK9" s="6"/>
      <c r="QWL9" s="6"/>
      <c r="QWM9" s="6"/>
      <c r="QWN9" s="6"/>
      <c r="QWO9" s="6"/>
      <c r="QWP9" s="6"/>
      <c r="QWQ9" s="6"/>
      <c r="QWR9" s="6"/>
      <c r="QWS9" s="6"/>
      <c r="QWT9" s="6"/>
      <c r="QWU9" s="6"/>
      <c r="QWV9" s="6"/>
      <c r="QWW9" s="6"/>
      <c r="QWX9" s="6"/>
      <c r="QWY9" s="6"/>
      <c r="QWZ9" s="6"/>
      <c r="QXA9" s="6"/>
      <c r="QXB9" s="6"/>
      <c r="QXC9" s="6"/>
      <c r="QXD9" s="6"/>
      <c r="QXE9" s="6"/>
      <c r="QXF9" s="6"/>
      <c r="QXG9" s="6"/>
      <c r="QXH9" s="6"/>
      <c r="QXI9" s="6"/>
      <c r="QXJ9" s="6"/>
      <c r="QXK9" s="6"/>
      <c r="QXL9" s="6"/>
      <c r="QXM9" s="6"/>
      <c r="QXN9" s="6"/>
      <c r="QXO9" s="6"/>
      <c r="QXP9" s="6"/>
      <c r="QXQ9" s="6"/>
      <c r="QXR9" s="6"/>
      <c r="QXS9" s="6"/>
      <c r="QXT9" s="6"/>
      <c r="QXU9" s="6"/>
      <c r="QXV9" s="6"/>
      <c r="QXW9" s="6"/>
      <c r="QXX9" s="6"/>
      <c r="QXY9" s="6"/>
      <c r="QXZ9" s="6"/>
      <c r="QYA9" s="6"/>
      <c r="QYB9" s="6"/>
      <c r="QYC9" s="6"/>
      <c r="QYD9" s="6"/>
      <c r="QYE9" s="6"/>
      <c r="QYF9" s="6"/>
      <c r="QYG9" s="6"/>
      <c r="QYH9" s="6"/>
      <c r="QYI9" s="6"/>
      <c r="QYJ9" s="6"/>
      <c r="QYK9" s="6"/>
      <c r="QYL9" s="6"/>
      <c r="QYM9" s="6"/>
      <c r="QYN9" s="6"/>
      <c r="QYO9" s="6"/>
      <c r="QYP9" s="6"/>
      <c r="QYQ9" s="6"/>
      <c r="QYR9" s="6"/>
      <c r="QYS9" s="6"/>
      <c r="QYT9" s="6"/>
      <c r="QYU9" s="6"/>
      <c r="QYV9" s="6"/>
      <c r="QYW9" s="6"/>
      <c r="QYX9" s="6"/>
      <c r="QYY9" s="6"/>
      <c r="QYZ9" s="6"/>
      <c r="QZA9" s="6"/>
      <c r="QZB9" s="6"/>
      <c r="QZC9" s="6"/>
      <c r="QZD9" s="6"/>
      <c r="QZE9" s="6"/>
      <c r="QZF9" s="6"/>
      <c r="QZG9" s="6"/>
      <c r="QZH9" s="6"/>
      <c r="QZI9" s="6"/>
      <c r="QZJ9" s="6"/>
      <c r="QZK9" s="6"/>
      <c r="QZL9" s="6"/>
      <c r="QZM9" s="6"/>
      <c r="QZN9" s="6"/>
      <c r="QZO9" s="6"/>
      <c r="QZP9" s="6"/>
      <c r="QZQ9" s="6"/>
      <c r="QZR9" s="6"/>
      <c r="QZS9" s="6"/>
      <c r="QZT9" s="6"/>
      <c r="QZU9" s="6"/>
      <c r="QZV9" s="6"/>
      <c r="QZW9" s="6"/>
      <c r="QZX9" s="6"/>
      <c r="QZY9" s="6"/>
      <c r="QZZ9" s="6"/>
      <c r="RAA9" s="6"/>
      <c r="RAB9" s="6"/>
      <c r="RAC9" s="6"/>
      <c r="RAD9" s="6"/>
      <c r="RAE9" s="6"/>
      <c r="RAF9" s="6"/>
      <c r="RAG9" s="6"/>
      <c r="RAH9" s="6"/>
      <c r="RAI9" s="6"/>
      <c r="RAJ9" s="6"/>
      <c r="RAK9" s="6"/>
      <c r="RAL9" s="6"/>
      <c r="RAM9" s="6"/>
      <c r="RAN9" s="6"/>
      <c r="RAO9" s="6"/>
      <c r="RAP9" s="6"/>
      <c r="RAQ9" s="6"/>
      <c r="RAR9" s="6"/>
      <c r="RAS9" s="6"/>
      <c r="RAT9" s="6"/>
      <c r="RAU9" s="6"/>
      <c r="RAV9" s="6"/>
      <c r="RAW9" s="6"/>
      <c r="RAX9" s="6"/>
      <c r="RAY9" s="6"/>
      <c r="RAZ9" s="6"/>
      <c r="RBA9" s="6"/>
      <c r="RBB9" s="6"/>
      <c r="RBC9" s="6"/>
      <c r="RBD9" s="6"/>
      <c r="RBE9" s="6"/>
      <c r="RBF9" s="6"/>
      <c r="RBG9" s="6"/>
      <c r="RBH9" s="6"/>
      <c r="RBI9" s="6"/>
      <c r="RBJ9" s="6"/>
      <c r="RBK9" s="6"/>
      <c r="RBL9" s="6"/>
      <c r="RBM9" s="6"/>
      <c r="RBN9" s="6"/>
      <c r="RBO9" s="6"/>
      <c r="RBP9" s="6"/>
      <c r="RBQ9" s="6"/>
      <c r="RBR9" s="6"/>
      <c r="RBS9" s="6"/>
      <c r="RBT9" s="6"/>
      <c r="RBU9" s="6"/>
      <c r="RBV9" s="6"/>
      <c r="RBW9" s="6"/>
      <c r="RBX9" s="6"/>
      <c r="RBY9" s="6"/>
      <c r="RBZ9" s="6"/>
      <c r="RCA9" s="6"/>
      <c r="RCB9" s="6"/>
      <c r="RCC9" s="6"/>
      <c r="RCD9" s="6"/>
      <c r="RCE9" s="6"/>
      <c r="RCF9" s="6"/>
      <c r="RCG9" s="6"/>
      <c r="RCH9" s="6"/>
      <c r="RCI9" s="6"/>
      <c r="RCJ9" s="6"/>
      <c r="RCK9" s="6"/>
      <c r="RCL9" s="6"/>
      <c r="RCM9" s="6"/>
      <c r="RCN9" s="6"/>
      <c r="RCO9" s="6"/>
      <c r="RCP9" s="6"/>
      <c r="RCQ9" s="6"/>
      <c r="RCR9" s="6"/>
      <c r="RCS9" s="6"/>
      <c r="RCT9" s="6"/>
      <c r="RCU9" s="6"/>
      <c r="RCV9" s="6"/>
      <c r="RCW9" s="6"/>
      <c r="RCX9" s="6"/>
      <c r="RCY9" s="6"/>
      <c r="RCZ9" s="6"/>
      <c r="RDA9" s="6"/>
      <c r="RDB9" s="6"/>
      <c r="RDC9" s="6"/>
      <c r="RDD9" s="6"/>
      <c r="RDE9" s="6"/>
      <c r="RDF9" s="6"/>
      <c r="RDG9" s="6"/>
      <c r="RDH9" s="6"/>
      <c r="RDI9" s="6"/>
      <c r="RDJ9" s="6"/>
      <c r="RDK9" s="6"/>
      <c r="RDL9" s="6"/>
      <c r="RDM9" s="6"/>
      <c r="RDN9" s="6"/>
      <c r="RDO9" s="6"/>
      <c r="RDP9" s="6"/>
      <c r="RDQ9" s="6"/>
      <c r="RDR9" s="6"/>
      <c r="RDS9" s="6"/>
      <c r="RDT9" s="6"/>
      <c r="RDU9" s="6"/>
      <c r="RDV9" s="6"/>
      <c r="RDW9" s="6"/>
      <c r="RDX9" s="6"/>
      <c r="RDY9" s="6"/>
      <c r="RDZ9" s="6"/>
      <c r="REA9" s="6"/>
      <c r="REB9" s="6"/>
      <c r="REC9" s="6"/>
      <c r="RED9" s="6"/>
      <c r="REE9" s="6"/>
      <c r="REF9" s="6"/>
      <c r="REG9" s="6"/>
      <c r="REH9" s="6"/>
      <c r="REI9" s="6"/>
      <c r="REJ9" s="6"/>
      <c r="REK9" s="6"/>
      <c r="REL9" s="6"/>
      <c r="REM9" s="6"/>
      <c r="REN9" s="6"/>
      <c r="REO9" s="6"/>
      <c r="REP9" s="6"/>
      <c r="REQ9" s="6"/>
      <c r="RER9" s="6"/>
      <c r="RES9" s="6"/>
      <c r="RET9" s="6"/>
      <c r="REU9" s="6"/>
      <c r="REV9" s="6"/>
      <c r="REW9" s="6"/>
      <c r="REX9" s="6"/>
      <c r="REY9" s="6"/>
      <c r="REZ9" s="6"/>
      <c r="RFA9" s="6"/>
      <c r="RFB9" s="6"/>
      <c r="RFC9" s="6"/>
      <c r="RFD9" s="6"/>
      <c r="RFE9" s="6"/>
      <c r="RFF9" s="6"/>
      <c r="RFG9" s="6"/>
      <c r="RFH9" s="6"/>
      <c r="RFI9" s="6"/>
      <c r="RFJ9" s="6"/>
      <c r="RFK9" s="6"/>
      <c r="RFL9" s="6"/>
      <c r="RFM9" s="6"/>
      <c r="RFN9" s="6"/>
      <c r="RFO9" s="6"/>
      <c r="RFP9" s="6"/>
      <c r="RFQ9" s="6"/>
      <c r="RFR9" s="6"/>
      <c r="RFS9" s="6"/>
      <c r="RFT9" s="6"/>
      <c r="RFU9" s="6"/>
      <c r="RFV9" s="6"/>
      <c r="RFW9" s="6"/>
      <c r="RFX9" s="6"/>
      <c r="RFY9" s="6"/>
      <c r="RFZ9" s="6"/>
      <c r="RGA9" s="6"/>
      <c r="RGB9" s="6"/>
      <c r="RGC9" s="6"/>
      <c r="RGD9" s="6"/>
      <c r="RGE9" s="6"/>
      <c r="RGF9" s="6"/>
      <c r="RGG9" s="6"/>
      <c r="RGH9" s="6"/>
      <c r="RGI9" s="6"/>
      <c r="RGJ9" s="6"/>
      <c r="RGK9" s="6"/>
      <c r="RGL9" s="6"/>
      <c r="RGM9" s="6"/>
      <c r="RGN9" s="6"/>
      <c r="RGO9" s="6"/>
      <c r="RGP9" s="6"/>
      <c r="RGQ9" s="6"/>
      <c r="RGR9" s="6"/>
      <c r="RGS9" s="6"/>
      <c r="RGT9" s="6"/>
      <c r="RGU9" s="6"/>
      <c r="RGV9" s="6"/>
      <c r="RGW9" s="6"/>
      <c r="RGX9" s="6"/>
      <c r="RGY9" s="6"/>
      <c r="RGZ9" s="6"/>
      <c r="RHA9" s="6"/>
      <c r="RHB9" s="6"/>
      <c r="RHC9" s="6"/>
      <c r="RHD9" s="6"/>
      <c r="RHE9" s="6"/>
      <c r="RHF9" s="6"/>
      <c r="RHG9" s="6"/>
      <c r="RHH9" s="6"/>
      <c r="RHI9" s="6"/>
      <c r="RHJ9" s="6"/>
      <c r="RHK9" s="6"/>
      <c r="RHL9" s="6"/>
      <c r="RHM9" s="6"/>
      <c r="RHN9" s="6"/>
      <c r="RHO9" s="6"/>
      <c r="RHP9" s="6"/>
      <c r="RHQ9" s="6"/>
      <c r="RHR9" s="6"/>
      <c r="RHS9" s="6"/>
      <c r="RHT9" s="6"/>
      <c r="RHU9" s="6"/>
      <c r="RHV9" s="6"/>
      <c r="RHW9" s="6"/>
      <c r="RHX9" s="6"/>
      <c r="RHY9" s="6"/>
      <c r="RHZ9" s="6"/>
      <c r="RIA9" s="6"/>
      <c r="RIB9" s="6"/>
      <c r="RIC9" s="6"/>
      <c r="RID9" s="6"/>
      <c r="RIE9" s="6"/>
      <c r="RIF9" s="6"/>
      <c r="RIG9" s="6"/>
      <c r="RIH9" s="6"/>
      <c r="RII9" s="6"/>
      <c r="RIJ9" s="6"/>
      <c r="RIK9" s="6"/>
      <c r="RIL9" s="6"/>
      <c r="RIM9" s="6"/>
      <c r="RIN9" s="6"/>
      <c r="RIO9" s="6"/>
      <c r="RIP9" s="6"/>
      <c r="RIQ9" s="6"/>
      <c r="RIR9" s="6"/>
      <c r="RIS9" s="6"/>
      <c r="RIT9" s="6"/>
      <c r="RIU9" s="6"/>
      <c r="RIV9" s="6"/>
      <c r="RIW9" s="6"/>
      <c r="RIX9" s="6"/>
      <c r="RIY9" s="6"/>
      <c r="RIZ9" s="6"/>
      <c r="RJA9" s="6"/>
      <c r="RJB9" s="6"/>
      <c r="RJC9" s="6"/>
      <c r="RJD9" s="6"/>
      <c r="RJE9" s="6"/>
      <c r="RJF9" s="6"/>
      <c r="RJG9" s="6"/>
      <c r="RJH9" s="6"/>
      <c r="RJI9" s="6"/>
      <c r="RJJ9" s="6"/>
      <c r="RJK9" s="6"/>
      <c r="RJL9" s="6"/>
      <c r="RJM9" s="6"/>
      <c r="RJN9" s="6"/>
      <c r="RJO9" s="6"/>
      <c r="RJP9" s="6"/>
      <c r="RJQ9" s="6"/>
      <c r="RJR9" s="6"/>
      <c r="RJS9" s="6"/>
      <c r="RJT9" s="6"/>
      <c r="RJU9" s="6"/>
      <c r="RJV9" s="6"/>
      <c r="RJW9" s="6"/>
      <c r="RJX9" s="6"/>
      <c r="RJY9" s="6"/>
      <c r="RJZ9" s="6"/>
      <c r="RKA9" s="6"/>
      <c r="RKB9" s="6"/>
      <c r="RKC9" s="6"/>
      <c r="RKD9" s="6"/>
      <c r="RKE9" s="6"/>
      <c r="RKF9" s="6"/>
      <c r="RKG9" s="6"/>
      <c r="RKH9" s="6"/>
      <c r="RKI9" s="6"/>
      <c r="RKJ9" s="6"/>
      <c r="RKK9" s="6"/>
      <c r="RKL9" s="6"/>
      <c r="RKM9" s="6"/>
      <c r="RKN9" s="6"/>
      <c r="RKO9" s="6"/>
      <c r="RKP9" s="6"/>
      <c r="RKQ9" s="6"/>
      <c r="RKR9" s="6"/>
      <c r="RKS9" s="6"/>
      <c r="RKT9" s="6"/>
      <c r="RKU9" s="6"/>
      <c r="RKV9" s="6"/>
      <c r="RKW9" s="6"/>
      <c r="RKX9" s="6"/>
      <c r="RKY9" s="6"/>
      <c r="RKZ9" s="6"/>
      <c r="RLA9" s="6"/>
      <c r="RLB9" s="6"/>
      <c r="RLC9" s="6"/>
      <c r="RLD9" s="6"/>
      <c r="RLE9" s="6"/>
      <c r="RLF9" s="6"/>
      <c r="RLG9" s="6"/>
      <c r="RLH9" s="6"/>
      <c r="RLI9" s="6"/>
      <c r="RLJ9" s="6"/>
      <c r="RLK9" s="6"/>
      <c r="RLL9" s="6"/>
      <c r="RLM9" s="6"/>
      <c r="RLN9" s="6"/>
      <c r="RLO9" s="6"/>
      <c r="RLP9" s="6"/>
      <c r="RLQ9" s="6"/>
      <c r="RLR9" s="6"/>
      <c r="RLS9" s="6"/>
      <c r="RLT9" s="6"/>
      <c r="RLU9" s="6"/>
      <c r="RLV9" s="6"/>
      <c r="RLW9" s="6"/>
      <c r="RLX9" s="6"/>
      <c r="RLY9" s="6"/>
      <c r="RLZ9" s="6"/>
      <c r="RMA9" s="6"/>
      <c r="RMB9" s="6"/>
      <c r="RMC9" s="6"/>
      <c r="RMD9" s="6"/>
      <c r="RME9" s="6"/>
      <c r="RMF9" s="6"/>
      <c r="RMG9" s="6"/>
      <c r="RMH9" s="6"/>
      <c r="RMI9" s="6"/>
      <c r="RMJ9" s="6"/>
      <c r="RMK9" s="6"/>
      <c r="RML9" s="6"/>
      <c r="RMM9" s="6"/>
      <c r="RMN9" s="6"/>
      <c r="RMO9" s="6"/>
      <c r="RMP9" s="6"/>
      <c r="RMQ9" s="6"/>
      <c r="RMR9" s="6"/>
      <c r="RMS9" s="6"/>
      <c r="RMT9" s="6"/>
      <c r="RMU9" s="6"/>
      <c r="RMV9" s="6"/>
      <c r="RMW9" s="6"/>
      <c r="RMX9" s="6"/>
      <c r="RMY9" s="6"/>
      <c r="RMZ9" s="6"/>
      <c r="RNA9" s="6"/>
      <c r="RNB9" s="6"/>
      <c r="RNC9" s="6"/>
      <c r="RND9" s="6"/>
      <c r="RNE9" s="6"/>
      <c r="RNF9" s="6"/>
      <c r="RNG9" s="6"/>
      <c r="RNH9" s="6"/>
      <c r="RNI9" s="6"/>
      <c r="RNJ9" s="6"/>
      <c r="RNK9" s="6"/>
      <c r="RNL9" s="6"/>
      <c r="RNM9" s="6"/>
      <c r="RNN9" s="6"/>
      <c r="RNO9" s="6"/>
      <c r="RNP9" s="6"/>
      <c r="RNQ9" s="6"/>
      <c r="RNR9" s="6"/>
      <c r="RNS9" s="6"/>
      <c r="RNT9" s="6"/>
      <c r="RNU9" s="6"/>
      <c r="RNV9" s="6"/>
      <c r="RNW9" s="6"/>
      <c r="RNX9" s="6"/>
      <c r="RNY9" s="6"/>
      <c r="RNZ9" s="6"/>
      <c r="ROA9" s="6"/>
      <c r="ROB9" s="6"/>
      <c r="ROC9" s="6"/>
      <c r="ROD9" s="6"/>
      <c r="ROE9" s="6"/>
      <c r="ROF9" s="6"/>
      <c r="ROG9" s="6"/>
      <c r="ROH9" s="6"/>
      <c r="ROI9" s="6"/>
      <c r="ROJ9" s="6"/>
      <c r="ROK9" s="6"/>
      <c r="ROL9" s="6"/>
      <c r="ROM9" s="6"/>
      <c r="RON9" s="6"/>
      <c r="ROO9" s="6"/>
      <c r="ROP9" s="6"/>
      <c r="ROQ9" s="6"/>
      <c r="ROR9" s="6"/>
      <c r="ROS9" s="6"/>
      <c r="ROT9" s="6"/>
      <c r="ROU9" s="6"/>
      <c r="ROV9" s="6"/>
      <c r="ROW9" s="6"/>
      <c r="ROX9" s="6"/>
      <c r="ROY9" s="6"/>
      <c r="ROZ9" s="6"/>
      <c r="RPA9" s="6"/>
      <c r="RPB9" s="6"/>
      <c r="RPC9" s="6"/>
      <c r="RPD9" s="6"/>
      <c r="RPE9" s="6"/>
      <c r="RPF9" s="6"/>
      <c r="RPG9" s="6"/>
      <c r="RPH9" s="6"/>
      <c r="RPI9" s="6"/>
      <c r="RPJ9" s="6"/>
      <c r="RPK9" s="6"/>
      <c r="RPL9" s="6"/>
      <c r="RPM9" s="6"/>
      <c r="RPN9" s="6"/>
      <c r="RPO9" s="6"/>
      <c r="RPP9" s="6"/>
      <c r="RPQ9" s="6"/>
      <c r="RPR9" s="6"/>
      <c r="RPS9" s="6"/>
      <c r="RPT9" s="6"/>
      <c r="RPU9" s="6"/>
      <c r="RPV9" s="6"/>
      <c r="RPW9" s="6"/>
      <c r="RPX9" s="6"/>
      <c r="RPY9" s="6"/>
      <c r="RPZ9" s="6"/>
      <c r="RQA9" s="6"/>
      <c r="RQB9" s="6"/>
      <c r="RQC9" s="6"/>
      <c r="RQD9" s="6"/>
      <c r="RQE9" s="6"/>
      <c r="RQF9" s="6"/>
      <c r="RQG9" s="6"/>
      <c r="RQH9" s="6"/>
      <c r="RQI9" s="6"/>
      <c r="RQJ9" s="6"/>
      <c r="RQK9" s="6"/>
      <c r="RQL9" s="6"/>
      <c r="RQM9" s="6"/>
      <c r="RQN9" s="6"/>
      <c r="RQO9" s="6"/>
      <c r="RQP9" s="6"/>
      <c r="RQQ9" s="6"/>
      <c r="RQR9" s="6"/>
      <c r="RQS9" s="6"/>
      <c r="RQT9" s="6"/>
      <c r="RQU9" s="6"/>
      <c r="RQV9" s="6"/>
      <c r="RQW9" s="6"/>
      <c r="RQX9" s="6"/>
      <c r="RQY9" s="6"/>
      <c r="RQZ9" s="6"/>
      <c r="RRA9" s="6"/>
      <c r="RRB9" s="6"/>
      <c r="RRC9" s="6"/>
      <c r="RRD9" s="6"/>
      <c r="RRE9" s="6"/>
      <c r="RRF9" s="6"/>
      <c r="RRG9" s="6"/>
      <c r="RRH9" s="6"/>
      <c r="RRI9" s="6"/>
      <c r="RRJ9" s="6"/>
      <c r="RRK9" s="6"/>
      <c r="RRL9" s="6"/>
      <c r="RRM9" s="6"/>
      <c r="RRN9" s="6"/>
      <c r="RRO9" s="6"/>
      <c r="RRP9" s="6"/>
      <c r="RRQ9" s="6"/>
      <c r="RRR9" s="6"/>
      <c r="RRS9" s="6"/>
      <c r="RRT9" s="6"/>
      <c r="RRU9" s="6"/>
      <c r="RRV9" s="6"/>
      <c r="RRW9" s="6"/>
      <c r="RRX9" s="6"/>
      <c r="RRY9" s="6"/>
      <c r="RRZ9" s="6"/>
      <c r="RSA9" s="6"/>
      <c r="RSB9" s="6"/>
      <c r="RSC9" s="6"/>
      <c r="RSD9" s="6"/>
      <c r="RSE9" s="6"/>
      <c r="RSF9" s="6"/>
      <c r="RSG9" s="6"/>
      <c r="RSH9" s="6"/>
      <c r="RSI9" s="6"/>
      <c r="RSJ9" s="6"/>
      <c r="RSK9" s="6"/>
      <c r="RSL9" s="6"/>
      <c r="RSM9" s="6"/>
      <c r="RSN9" s="6"/>
      <c r="RSO9" s="6"/>
      <c r="RSP9" s="6"/>
      <c r="RSQ9" s="6"/>
      <c r="RSR9" s="6"/>
      <c r="RSS9" s="6"/>
      <c r="RST9" s="6"/>
      <c r="RSU9" s="6"/>
      <c r="RSV9" s="6"/>
      <c r="RSW9" s="6"/>
      <c r="RSX9" s="6"/>
      <c r="RSY9" s="6"/>
      <c r="RSZ9" s="6"/>
      <c r="RTA9" s="6"/>
      <c r="RTB9" s="6"/>
      <c r="RTC9" s="6"/>
      <c r="RTD9" s="6"/>
      <c r="RTE9" s="6"/>
      <c r="RTF9" s="6"/>
      <c r="RTG9" s="6"/>
      <c r="RTH9" s="6"/>
      <c r="RTI9" s="6"/>
      <c r="RTJ9" s="6"/>
      <c r="RTK9" s="6"/>
      <c r="RTL9" s="6"/>
      <c r="RTM9" s="6"/>
      <c r="RTN9" s="6"/>
      <c r="RTO9" s="6"/>
      <c r="RTP9" s="6"/>
      <c r="RTQ9" s="6"/>
      <c r="RTR9" s="6"/>
      <c r="RTS9" s="6"/>
      <c r="RTT9" s="6"/>
      <c r="RTU9" s="6"/>
      <c r="RTV9" s="6"/>
      <c r="RTW9" s="6"/>
      <c r="RTX9" s="6"/>
      <c r="RTY9" s="6"/>
      <c r="RTZ9" s="6"/>
      <c r="RUA9" s="6"/>
      <c r="RUB9" s="6"/>
      <c r="RUC9" s="6"/>
      <c r="RUD9" s="6"/>
      <c r="RUE9" s="6"/>
      <c r="RUF9" s="6"/>
      <c r="RUG9" s="6"/>
      <c r="RUH9" s="6"/>
      <c r="RUI9" s="6"/>
      <c r="RUJ9" s="6"/>
      <c r="RUK9" s="6"/>
      <c r="RUL9" s="6"/>
      <c r="RUM9" s="6"/>
      <c r="RUN9" s="6"/>
      <c r="RUO9" s="6"/>
      <c r="RUP9" s="6"/>
      <c r="RUQ9" s="6"/>
      <c r="RUR9" s="6"/>
      <c r="RUS9" s="6"/>
      <c r="RUT9" s="6"/>
      <c r="RUU9" s="6"/>
      <c r="RUV9" s="6"/>
      <c r="RUW9" s="6"/>
      <c r="RUX9" s="6"/>
      <c r="RUY9" s="6"/>
      <c r="RUZ9" s="6"/>
      <c r="RVA9" s="6"/>
      <c r="RVB9" s="6"/>
      <c r="RVC9" s="6"/>
      <c r="RVD9" s="6"/>
      <c r="RVE9" s="6"/>
      <c r="RVF9" s="6"/>
      <c r="RVG9" s="6"/>
      <c r="RVH9" s="6"/>
      <c r="RVI9" s="6"/>
      <c r="RVJ9" s="6"/>
      <c r="RVK9" s="6"/>
      <c r="RVL9" s="6"/>
      <c r="RVM9" s="6"/>
      <c r="RVN9" s="6"/>
      <c r="RVO9" s="6"/>
      <c r="RVP9" s="6"/>
      <c r="RVQ9" s="6"/>
      <c r="RVR9" s="6"/>
      <c r="RVS9" s="6"/>
      <c r="RVT9" s="6"/>
      <c r="RVU9" s="6"/>
      <c r="RVV9" s="6"/>
      <c r="RVW9" s="6"/>
      <c r="RVX9" s="6"/>
      <c r="RVY9" s="6"/>
      <c r="RVZ9" s="6"/>
      <c r="RWA9" s="6"/>
      <c r="RWB9" s="6"/>
      <c r="RWC9" s="6"/>
      <c r="RWD9" s="6"/>
      <c r="RWE9" s="6"/>
      <c r="RWF9" s="6"/>
      <c r="RWG9" s="6"/>
      <c r="RWH9" s="6"/>
      <c r="RWI9" s="6"/>
      <c r="RWJ9" s="6"/>
      <c r="RWK9" s="6"/>
      <c r="RWL9" s="6"/>
      <c r="RWM9" s="6"/>
      <c r="RWN9" s="6"/>
      <c r="RWO9" s="6"/>
      <c r="RWP9" s="6"/>
      <c r="RWQ9" s="6"/>
      <c r="RWR9" s="6"/>
      <c r="RWS9" s="6"/>
      <c r="RWT9" s="6"/>
      <c r="RWU9" s="6"/>
      <c r="RWV9" s="6"/>
      <c r="RWW9" s="6"/>
      <c r="RWX9" s="6"/>
      <c r="RWY9" s="6"/>
      <c r="RWZ9" s="6"/>
      <c r="RXA9" s="6"/>
      <c r="RXB9" s="6"/>
      <c r="RXC9" s="6"/>
      <c r="RXD9" s="6"/>
      <c r="RXE9" s="6"/>
      <c r="RXF9" s="6"/>
      <c r="RXG9" s="6"/>
      <c r="RXH9" s="6"/>
      <c r="RXI9" s="6"/>
      <c r="RXJ9" s="6"/>
      <c r="RXK9" s="6"/>
      <c r="RXL9" s="6"/>
      <c r="RXM9" s="6"/>
      <c r="RXN9" s="6"/>
      <c r="RXO9" s="6"/>
      <c r="RXP9" s="6"/>
      <c r="RXQ9" s="6"/>
      <c r="RXR9" s="6"/>
      <c r="RXS9" s="6"/>
      <c r="RXT9" s="6"/>
      <c r="RXU9" s="6"/>
      <c r="RXV9" s="6"/>
      <c r="RXW9" s="6"/>
      <c r="RXX9" s="6"/>
      <c r="RXY9" s="6"/>
      <c r="RXZ9" s="6"/>
      <c r="RYA9" s="6"/>
      <c r="RYB9" s="6"/>
      <c r="RYC9" s="6"/>
      <c r="RYD9" s="6"/>
      <c r="RYE9" s="6"/>
      <c r="RYF9" s="6"/>
      <c r="RYG9" s="6"/>
      <c r="RYH9" s="6"/>
      <c r="RYI9" s="6"/>
      <c r="RYJ9" s="6"/>
      <c r="RYK9" s="6"/>
      <c r="RYL9" s="6"/>
      <c r="RYM9" s="6"/>
      <c r="RYN9" s="6"/>
      <c r="RYO9" s="6"/>
      <c r="RYP9" s="6"/>
      <c r="RYQ9" s="6"/>
      <c r="RYR9" s="6"/>
      <c r="RYS9" s="6"/>
      <c r="RYT9" s="6"/>
      <c r="RYU9" s="6"/>
      <c r="RYV9" s="6"/>
      <c r="RYW9" s="6"/>
      <c r="RYX9" s="6"/>
      <c r="RYY9" s="6"/>
      <c r="RYZ9" s="6"/>
      <c r="RZA9" s="6"/>
      <c r="RZB9" s="6"/>
      <c r="RZC9" s="6"/>
      <c r="RZD9" s="6"/>
      <c r="RZE9" s="6"/>
      <c r="RZF9" s="6"/>
      <c r="RZG9" s="6"/>
      <c r="RZH9" s="6"/>
      <c r="RZI9" s="6"/>
      <c r="RZJ9" s="6"/>
      <c r="RZK9" s="6"/>
      <c r="RZL9" s="6"/>
      <c r="RZM9" s="6"/>
      <c r="RZN9" s="6"/>
      <c r="RZO9" s="6"/>
      <c r="RZP9" s="6"/>
      <c r="RZQ9" s="6"/>
      <c r="RZR9" s="6"/>
      <c r="RZS9" s="6"/>
      <c r="RZT9" s="6"/>
      <c r="RZU9" s="6"/>
      <c r="RZV9" s="6"/>
      <c r="RZW9" s="6"/>
      <c r="RZX9" s="6"/>
      <c r="RZY9" s="6"/>
      <c r="RZZ9" s="6"/>
      <c r="SAA9" s="6"/>
      <c r="SAB9" s="6"/>
      <c r="SAC9" s="6"/>
      <c r="SAD9" s="6"/>
      <c r="SAE9" s="6"/>
      <c r="SAF9" s="6"/>
      <c r="SAG9" s="6"/>
      <c r="SAH9" s="6"/>
      <c r="SAI9" s="6"/>
      <c r="SAJ9" s="6"/>
      <c r="SAK9" s="6"/>
      <c r="SAL9" s="6"/>
      <c r="SAM9" s="6"/>
      <c r="SAN9" s="6"/>
      <c r="SAO9" s="6"/>
      <c r="SAP9" s="6"/>
      <c r="SAQ9" s="6"/>
      <c r="SAR9" s="6"/>
      <c r="SAS9" s="6"/>
      <c r="SAT9" s="6"/>
      <c r="SAU9" s="6"/>
      <c r="SAV9" s="6"/>
      <c r="SAW9" s="6"/>
      <c r="SAX9" s="6"/>
      <c r="SAY9" s="6"/>
      <c r="SAZ9" s="6"/>
      <c r="SBA9" s="6"/>
      <c r="SBB9" s="6"/>
      <c r="SBC9" s="6"/>
      <c r="SBD9" s="6"/>
      <c r="SBE9" s="6"/>
      <c r="SBF9" s="6"/>
      <c r="SBG9" s="6"/>
      <c r="SBH9" s="6"/>
      <c r="SBI9" s="6"/>
      <c r="SBJ9" s="6"/>
      <c r="SBK9" s="6"/>
      <c r="SBL9" s="6"/>
      <c r="SBM9" s="6"/>
      <c r="SBN9" s="6"/>
      <c r="SBO9" s="6"/>
      <c r="SBP9" s="6"/>
      <c r="SBQ9" s="6"/>
      <c r="SBR9" s="6"/>
      <c r="SBS9" s="6"/>
      <c r="SBT9" s="6"/>
      <c r="SBU9" s="6"/>
      <c r="SBV9" s="6"/>
      <c r="SBW9" s="6"/>
      <c r="SBX9" s="6"/>
      <c r="SBY9" s="6"/>
      <c r="SBZ9" s="6"/>
      <c r="SCA9" s="6"/>
      <c r="SCB9" s="6"/>
      <c r="SCC9" s="6"/>
      <c r="SCD9" s="6"/>
      <c r="SCE9" s="6"/>
      <c r="SCF9" s="6"/>
      <c r="SCG9" s="6"/>
      <c r="SCH9" s="6"/>
      <c r="SCI9" s="6"/>
      <c r="SCJ9" s="6"/>
      <c r="SCK9" s="6"/>
      <c r="SCL9" s="6"/>
      <c r="SCM9" s="6"/>
      <c r="SCN9" s="6"/>
      <c r="SCO9" s="6"/>
      <c r="SCP9" s="6"/>
      <c r="SCQ9" s="6"/>
      <c r="SCR9" s="6"/>
      <c r="SCS9" s="6"/>
      <c r="SCT9" s="6"/>
      <c r="SCU9" s="6"/>
      <c r="SCV9" s="6"/>
      <c r="SCW9" s="6"/>
      <c r="SCX9" s="6"/>
      <c r="SCY9" s="6"/>
      <c r="SCZ9" s="6"/>
      <c r="SDA9" s="6"/>
      <c r="SDB9" s="6"/>
      <c r="SDC9" s="6"/>
      <c r="SDD9" s="6"/>
      <c r="SDE9" s="6"/>
      <c r="SDF9" s="6"/>
      <c r="SDG9" s="6"/>
      <c r="SDH9" s="6"/>
      <c r="SDI9" s="6"/>
      <c r="SDJ9" s="6"/>
      <c r="SDK9" s="6"/>
      <c r="SDL9" s="6"/>
      <c r="SDM9" s="6"/>
      <c r="SDN9" s="6"/>
      <c r="SDO9" s="6"/>
      <c r="SDP9" s="6"/>
      <c r="SDQ9" s="6"/>
      <c r="SDR9" s="6"/>
      <c r="SDS9" s="6"/>
      <c r="SDT9" s="6"/>
      <c r="SDU9" s="6"/>
      <c r="SDV9" s="6"/>
      <c r="SDW9" s="6"/>
      <c r="SDX9" s="6"/>
      <c r="SDY9" s="6"/>
      <c r="SDZ9" s="6"/>
      <c r="SEA9" s="6"/>
      <c r="SEB9" s="6"/>
      <c r="SEC9" s="6"/>
      <c r="SED9" s="6"/>
      <c r="SEE9" s="6"/>
      <c r="SEF9" s="6"/>
      <c r="SEG9" s="6"/>
      <c r="SEH9" s="6"/>
      <c r="SEI9" s="6"/>
      <c r="SEJ9" s="6"/>
      <c r="SEK9" s="6"/>
      <c r="SEL9" s="6"/>
      <c r="SEM9" s="6"/>
      <c r="SEN9" s="6"/>
      <c r="SEO9" s="6"/>
      <c r="SEP9" s="6"/>
      <c r="SEQ9" s="6"/>
      <c r="SER9" s="6"/>
      <c r="SES9" s="6"/>
      <c r="SET9" s="6"/>
      <c r="SEU9" s="6"/>
      <c r="SEV9" s="6"/>
      <c r="SEW9" s="6"/>
      <c r="SEX9" s="6"/>
      <c r="SEY9" s="6"/>
      <c r="SEZ9" s="6"/>
      <c r="SFA9" s="6"/>
      <c r="SFB9" s="6"/>
      <c r="SFC9" s="6"/>
      <c r="SFD9" s="6"/>
      <c r="SFE9" s="6"/>
      <c r="SFF9" s="6"/>
      <c r="SFG9" s="6"/>
      <c r="SFH9" s="6"/>
      <c r="SFI9" s="6"/>
      <c r="SFJ9" s="6"/>
      <c r="SFK9" s="6"/>
      <c r="SFL9" s="6"/>
      <c r="SFM9" s="6"/>
      <c r="SFN9" s="6"/>
      <c r="SFO9" s="6"/>
      <c r="SFP9" s="6"/>
      <c r="SFQ9" s="6"/>
      <c r="SFR9" s="6"/>
      <c r="SFS9" s="6"/>
      <c r="SFT9" s="6"/>
      <c r="SFU9" s="6"/>
      <c r="SFV9" s="6"/>
      <c r="SFW9" s="6"/>
      <c r="SFX9" s="6"/>
      <c r="SFY9" s="6"/>
      <c r="SFZ9" s="6"/>
      <c r="SGA9" s="6"/>
      <c r="SGB9" s="6"/>
      <c r="SGC9" s="6"/>
      <c r="SGD9" s="6"/>
      <c r="SGE9" s="6"/>
      <c r="SGF9" s="6"/>
      <c r="SGG9" s="6"/>
      <c r="SGH9" s="6"/>
      <c r="SGI9" s="6"/>
      <c r="SGJ9" s="6"/>
      <c r="SGK9" s="6"/>
      <c r="SGL9" s="6"/>
      <c r="SGM9" s="6"/>
      <c r="SGN9" s="6"/>
      <c r="SGO9" s="6"/>
      <c r="SGP9" s="6"/>
      <c r="SGQ9" s="6"/>
      <c r="SGR9" s="6"/>
      <c r="SGS9" s="6"/>
      <c r="SGT9" s="6"/>
      <c r="SGU9" s="6"/>
      <c r="SGV9" s="6"/>
      <c r="SGW9" s="6"/>
      <c r="SGX9" s="6"/>
      <c r="SGY9" s="6"/>
      <c r="SGZ9" s="6"/>
      <c r="SHA9" s="6"/>
      <c r="SHB9" s="6"/>
      <c r="SHC9" s="6"/>
      <c r="SHD9" s="6"/>
      <c r="SHE9" s="6"/>
      <c r="SHF9" s="6"/>
      <c r="SHG9" s="6"/>
      <c r="SHH9" s="6"/>
      <c r="SHI9" s="6"/>
      <c r="SHJ9" s="6"/>
      <c r="SHK9" s="6"/>
      <c r="SHL9" s="6"/>
      <c r="SHM9" s="6"/>
      <c r="SHN9" s="6"/>
      <c r="SHO9" s="6"/>
      <c r="SHP9" s="6"/>
      <c r="SHQ9" s="6"/>
      <c r="SHR9" s="6"/>
      <c r="SHS9" s="6"/>
      <c r="SHT9" s="6"/>
      <c r="SHU9" s="6"/>
      <c r="SHV9" s="6"/>
      <c r="SHW9" s="6"/>
      <c r="SHX9" s="6"/>
      <c r="SHY9" s="6"/>
      <c r="SHZ9" s="6"/>
      <c r="SIA9" s="6"/>
      <c r="SIB9" s="6"/>
      <c r="SIC9" s="6"/>
      <c r="SID9" s="6"/>
      <c r="SIE9" s="6"/>
      <c r="SIF9" s="6"/>
      <c r="SIG9" s="6"/>
      <c r="SIH9" s="6"/>
      <c r="SII9" s="6"/>
      <c r="SIJ9" s="6"/>
      <c r="SIK9" s="6"/>
      <c r="SIL9" s="6"/>
      <c r="SIM9" s="6"/>
      <c r="SIN9" s="6"/>
      <c r="SIO9" s="6"/>
      <c r="SIP9" s="6"/>
      <c r="SIQ9" s="6"/>
      <c r="SIR9" s="6"/>
      <c r="SIS9" s="6"/>
      <c r="SIT9" s="6"/>
      <c r="SIU9" s="6"/>
      <c r="SIV9" s="6"/>
      <c r="SIW9" s="6"/>
      <c r="SIX9" s="6"/>
      <c r="SIY9" s="6"/>
      <c r="SIZ9" s="6"/>
      <c r="SJA9" s="6"/>
      <c r="SJB9" s="6"/>
      <c r="SJC9" s="6"/>
      <c r="SJD9" s="6"/>
      <c r="SJE9" s="6"/>
      <c r="SJF9" s="6"/>
      <c r="SJG9" s="6"/>
      <c r="SJH9" s="6"/>
      <c r="SJI9" s="6"/>
      <c r="SJJ9" s="6"/>
      <c r="SJK9" s="6"/>
      <c r="SJL9" s="6"/>
      <c r="SJM9" s="6"/>
      <c r="SJN9" s="6"/>
      <c r="SJO9" s="6"/>
      <c r="SJP9" s="6"/>
      <c r="SJQ9" s="6"/>
      <c r="SJR9" s="6"/>
      <c r="SJS9" s="6"/>
      <c r="SJT9" s="6"/>
      <c r="SJU9" s="6"/>
      <c r="SJV9" s="6"/>
      <c r="SJW9" s="6"/>
      <c r="SJX9" s="6"/>
      <c r="SJY9" s="6"/>
      <c r="SJZ9" s="6"/>
      <c r="SKA9" s="6"/>
      <c r="SKB9" s="6"/>
      <c r="SKC9" s="6"/>
      <c r="SKD9" s="6"/>
      <c r="SKE9" s="6"/>
      <c r="SKF9" s="6"/>
      <c r="SKG9" s="6"/>
      <c r="SKH9" s="6"/>
      <c r="SKI9" s="6"/>
      <c r="SKJ9" s="6"/>
      <c r="SKK9" s="6"/>
      <c r="SKL9" s="6"/>
      <c r="SKM9" s="6"/>
      <c r="SKN9" s="6"/>
      <c r="SKO9" s="6"/>
      <c r="SKP9" s="6"/>
      <c r="SKQ9" s="6"/>
      <c r="SKR9" s="6"/>
      <c r="SKS9" s="6"/>
      <c r="SKT9" s="6"/>
      <c r="SKU9" s="6"/>
      <c r="SKV9" s="6"/>
      <c r="SKW9" s="6"/>
      <c r="SKX9" s="6"/>
      <c r="SKY9" s="6"/>
      <c r="SKZ9" s="6"/>
      <c r="SLA9" s="6"/>
      <c r="SLB9" s="6"/>
      <c r="SLC9" s="6"/>
      <c r="SLD9" s="6"/>
      <c r="SLE9" s="6"/>
      <c r="SLF9" s="6"/>
      <c r="SLG9" s="6"/>
      <c r="SLH9" s="6"/>
      <c r="SLI9" s="6"/>
      <c r="SLJ9" s="6"/>
      <c r="SLK9" s="6"/>
      <c r="SLL9" s="6"/>
      <c r="SLM9" s="6"/>
      <c r="SLN9" s="6"/>
      <c r="SLO9" s="6"/>
      <c r="SLP9" s="6"/>
      <c r="SLQ9" s="6"/>
      <c r="SLR9" s="6"/>
      <c r="SLS9" s="6"/>
      <c r="SLT9" s="6"/>
      <c r="SLU9" s="6"/>
      <c r="SLV9" s="6"/>
      <c r="SLW9" s="6"/>
      <c r="SLX9" s="6"/>
      <c r="SLY9" s="6"/>
      <c r="SLZ9" s="6"/>
      <c r="SMA9" s="6"/>
      <c r="SMB9" s="6"/>
      <c r="SMC9" s="6"/>
      <c r="SMD9" s="6"/>
      <c r="SME9" s="6"/>
      <c r="SMF9" s="6"/>
      <c r="SMG9" s="6"/>
      <c r="SMH9" s="6"/>
      <c r="SMI9" s="6"/>
      <c r="SMJ9" s="6"/>
      <c r="SMK9" s="6"/>
      <c r="SML9" s="6"/>
      <c r="SMM9" s="6"/>
      <c r="SMN9" s="6"/>
      <c r="SMO9" s="6"/>
      <c r="SMP9" s="6"/>
      <c r="SMQ9" s="6"/>
      <c r="SMR9" s="6"/>
      <c r="SMS9" s="6"/>
      <c r="SMT9" s="6"/>
      <c r="SMU9" s="6"/>
      <c r="SMV9" s="6"/>
      <c r="SMW9" s="6"/>
      <c r="SMX9" s="6"/>
      <c r="SMY9" s="6"/>
      <c r="SMZ9" s="6"/>
      <c r="SNA9" s="6"/>
      <c r="SNB9" s="6"/>
      <c r="SNC9" s="6"/>
      <c r="SND9" s="6"/>
      <c r="SNE9" s="6"/>
      <c r="SNF9" s="6"/>
      <c r="SNG9" s="6"/>
      <c r="SNH9" s="6"/>
      <c r="SNI9" s="6"/>
      <c r="SNJ9" s="6"/>
      <c r="SNK9" s="6"/>
      <c r="SNL9" s="6"/>
      <c r="SNM9" s="6"/>
      <c r="SNN9" s="6"/>
      <c r="SNO9" s="6"/>
      <c r="SNP9" s="6"/>
      <c r="SNQ9" s="6"/>
      <c r="SNR9" s="6"/>
      <c r="SNS9" s="6"/>
      <c r="SNT9" s="6"/>
      <c r="SNU9" s="6"/>
      <c r="SNV9" s="6"/>
      <c r="SNW9" s="6"/>
      <c r="SNX9" s="6"/>
      <c r="SNY9" s="6"/>
      <c r="SNZ9" s="6"/>
      <c r="SOA9" s="6"/>
      <c r="SOB9" s="6"/>
      <c r="SOC9" s="6"/>
      <c r="SOD9" s="6"/>
      <c r="SOE9" s="6"/>
      <c r="SOF9" s="6"/>
      <c r="SOG9" s="6"/>
      <c r="SOH9" s="6"/>
      <c r="SOI9" s="6"/>
      <c r="SOJ9" s="6"/>
      <c r="SOK9" s="6"/>
      <c r="SOL9" s="6"/>
      <c r="SOM9" s="6"/>
      <c r="SON9" s="6"/>
      <c r="SOO9" s="6"/>
      <c r="SOP9" s="6"/>
      <c r="SOQ9" s="6"/>
      <c r="SOR9" s="6"/>
      <c r="SOS9" s="6"/>
      <c r="SOT9" s="6"/>
      <c r="SOU9" s="6"/>
      <c r="SOV9" s="6"/>
      <c r="SOW9" s="6"/>
      <c r="SOX9" s="6"/>
      <c r="SOY9" s="6"/>
      <c r="SOZ9" s="6"/>
      <c r="SPA9" s="6"/>
      <c r="SPB9" s="6"/>
      <c r="SPC9" s="6"/>
      <c r="SPD9" s="6"/>
      <c r="SPE9" s="6"/>
      <c r="SPF9" s="6"/>
      <c r="SPG9" s="6"/>
      <c r="SPH9" s="6"/>
      <c r="SPI9" s="6"/>
      <c r="SPJ9" s="6"/>
      <c r="SPK9" s="6"/>
      <c r="SPL9" s="6"/>
      <c r="SPM9" s="6"/>
      <c r="SPN9" s="6"/>
      <c r="SPO9" s="6"/>
      <c r="SPP9" s="6"/>
      <c r="SPQ9" s="6"/>
      <c r="SPR9" s="6"/>
      <c r="SPS9" s="6"/>
      <c r="SPT9" s="6"/>
      <c r="SPU9" s="6"/>
      <c r="SPV9" s="6"/>
      <c r="SPW9" s="6"/>
      <c r="SPX9" s="6"/>
      <c r="SPY9" s="6"/>
      <c r="SPZ9" s="6"/>
      <c r="SQA9" s="6"/>
      <c r="SQB9" s="6"/>
      <c r="SQC9" s="6"/>
      <c r="SQD9" s="6"/>
      <c r="SQE9" s="6"/>
      <c r="SQF9" s="6"/>
      <c r="SQG9" s="6"/>
      <c r="SQH9" s="6"/>
      <c r="SQI9" s="6"/>
      <c r="SQJ9" s="6"/>
      <c r="SQK9" s="6"/>
      <c r="SQL9" s="6"/>
      <c r="SQM9" s="6"/>
      <c r="SQN9" s="6"/>
      <c r="SQO9" s="6"/>
      <c r="SQP9" s="6"/>
      <c r="SQQ9" s="6"/>
      <c r="SQR9" s="6"/>
      <c r="SQS9" s="6"/>
      <c r="SQT9" s="6"/>
      <c r="SQU9" s="6"/>
      <c r="SQV9" s="6"/>
      <c r="SQW9" s="6"/>
      <c r="SQX9" s="6"/>
      <c r="SQY9" s="6"/>
      <c r="SQZ9" s="6"/>
      <c r="SRA9" s="6"/>
      <c r="SRB9" s="6"/>
      <c r="SRC9" s="6"/>
      <c r="SRD9" s="6"/>
      <c r="SRE9" s="6"/>
      <c r="SRF9" s="6"/>
      <c r="SRG9" s="6"/>
      <c r="SRH9" s="6"/>
      <c r="SRI9" s="6"/>
      <c r="SRJ9" s="6"/>
      <c r="SRK9" s="6"/>
      <c r="SRL9" s="6"/>
      <c r="SRM9" s="6"/>
      <c r="SRN9" s="6"/>
      <c r="SRO9" s="6"/>
      <c r="SRP9" s="6"/>
      <c r="SRQ9" s="6"/>
      <c r="SRR9" s="6"/>
      <c r="SRS9" s="6"/>
      <c r="SRT9" s="6"/>
      <c r="SRU9" s="6"/>
      <c r="SRV9" s="6"/>
      <c r="SRW9" s="6"/>
      <c r="SRX9" s="6"/>
      <c r="SRY9" s="6"/>
      <c r="SRZ9" s="6"/>
      <c r="SSA9" s="6"/>
      <c r="SSB9" s="6"/>
      <c r="SSC9" s="6"/>
      <c r="SSD9" s="6"/>
      <c r="SSE9" s="6"/>
      <c r="SSF9" s="6"/>
      <c r="SSG9" s="6"/>
      <c r="SSH9" s="6"/>
      <c r="SSI9" s="6"/>
      <c r="SSJ9" s="6"/>
      <c r="SSK9" s="6"/>
      <c r="SSL9" s="6"/>
      <c r="SSM9" s="6"/>
      <c r="SSN9" s="6"/>
      <c r="SSO9" s="6"/>
      <c r="SSP9" s="6"/>
      <c r="SSQ9" s="6"/>
      <c r="SSR9" s="6"/>
      <c r="SSS9" s="6"/>
      <c r="SST9" s="6"/>
      <c r="SSU9" s="6"/>
      <c r="SSV9" s="6"/>
      <c r="SSW9" s="6"/>
      <c r="SSX9" s="6"/>
      <c r="SSY9" s="6"/>
      <c r="SSZ9" s="6"/>
      <c r="STA9" s="6"/>
      <c r="STB9" s="6"/>
      <c r="STC9" s="6"/>
      <c r="STD9" s="6"/>
      <c r="STE9" s="6"/>
      <c r="STF9" s="6"/>
      <c r="STG9" s="6"/>
      <c r="STH9" s="6"/>
      <c r="STI9" s="6"/>
      <c r="STJ9" s="6"/>
      <c r="STK9" s="6"/>
      <c r="STL9" s="6"/>
      <c r="STM9" s="6"/>
      <c r="STN9" s="6"/>
      <c r="STO9" s="6"/>
      <c r="STP9" s="6"/>
      <c r="STQ9" s="6"/>
      <c r="STR9" s="6"/>
      <c r="STS9" s="6"/>
      <c r="STT9" s="6"/>
      <c r="STU9" s="6"/>
      <c r="STV9" s="6"/>
      <c r="STW9" s="6"/>
      <c r="STX9" s="6"/>
      <c r="STY9" s="6"/>
      <c r="STZ9" s="6"/>
      <c r="SUA9" s="6"/>
      <c r="SUB9" s="6"/>
      <c r="SUC9" s="6"/>
      <c r="SUD9" s="6"/>
      <c r="SUE9" s="6"/>
      <c r="SUF9" s="6"/>
      <c r="SUG9" s="6"/>
      <c r="SUH9" s="6"/>
      <c r="SUI9" s="6"/>
      <c r="SUJ9" s="6"/>
      <c r="SUK9" s="6"/>
      <c r="SUL9" s="6"/>
      <c r="SUM9" s="6"/>
      <c r="SUN9" s="6"/>
      <c r="SUO9" s="6"/>
      <c r="SUP9" s="6"/>
      <c r="SUQ9" s="6"/>
      <c r="SUR9" s="6"/>
      <c r="SUS9" s="6"/>
      <c r="SUT9" s="6"/>
      <c r="SUU9" s="6"/>
      <c r="SUV9" s="6"/>
      <c r="SUW9" s="6"/>
      <c r="SUX9" s="6"/>
      <c r="SUY9" s="6"/>
      <c r="SUZ9" s="6"/>
      <c r="SVA9" s="6"/>
      <c r="SVB9" s="6"/>
      <c r="SVC9" s="6"/>
      <c r="SVD9" s="6"/>
      <c r="SVE9" s="6"/>
      <c r="SVF9" s="6"/>
      <c r="SVG9" s="6"/>
      <c r="SVH9" s="6"/>
      <c r="SVI9" s="6"/>
      <c r="SVJ9" s="6"/>
      <c r="SVK9" s="6"/>
      <c r="SVL9" s="6"/>
      <c r="SVM9" s="6"/>
      <c r="SVN9" s="6"/>
      <c r="SVO9" s="6"/>
      <c r="SVP9" s="6"/>
      <c r="SVQ9" s="6"/>
      <c r="SVR9" s="6"/>
      <c r="SVS9" s="6"/>
      <c r="SVT9" s="6"/>
      <c r="SVU9" s="6"/>
      <c r="SVV9" s="6"/>
      <c r="SVW9" s="6"/>
      <c r="SVX9" s="6"/>
      <c r="SVY9" s="6"/>
      <c r="SVZ9" s="6"/>
      <c r="SWA9" s="6"/>
      <c r="SWB9" s="6"/>
      <c r="SWC9" s="6"/>
      <c r="SWD9" s="6"/>
      <c r="SWE9" s="6"/>
      <c r="SWF9" s="6"/>
      <c r="SWG9" s="6"/>
      <c r="SWH9" s="6"/>
      <c r="SWI9" s="6"/>
      <c r="SWJ9" s="6"/>
      <c r="SWK9" s="6"/>
      <c r="SWL9" s="6"/>
      <c r="SWM9" s="6"/>
      <c r="SWN9" s="6"/>
      <c r="SWO9" s="6"/>
      <c r="SWP9" s="6"/>
      <c r="SWQ9" s="6"/>
      <c r="SWR9" s="6"/>
      <c r="SWS9" s="6"/>
      <c r="SWT9" s="6"/>
      <c r="SWU9" s="6"/>
      <c r="SWV9" s="6"/>
      <c r="SWW9" s="6"/>
      <c r="SWX9" s="6"/>
      <c r="SWY9" s="6"/>
      <c r="SWZ9" s="6"/>
      <c r="SXA9" s="6"/>
      <c r="SXB9" s="6"/>
      <c r="SXC9" s="6"/>
      <c r="SXD9" s="6"/>
      <c r="SXE9" s="6"/>
      <c r="SXF9" s="6"/>
      <c r="SXG9" s="6"/>
      <c r="SXH9" s="6"/>
      <c r="SXI9" s="6"/>
      <c r="SXJ9" s="6"/>
      <c r="SXK9" s="6"/>
      <c r="SXL9" s="6"/>
      <c r="SXM9" s="6"/>
      <c r="SXN9" s="6"/>
      <c r="SXO9" s="6"/>
      <c r="SXP9" s="6"/>
      <c r="SXQ9" s="6"/>
      <c r="SXR9" s="6"/>
      <c r="SXS9" s="6"/>
      <c r="SXT9" s="6"/>
      <c r="SXU9" s="6"/>
      <c r="SXV9" s="6"/>
      <c r="SXW9" s="6"/>
      <c r="SXX9" s="6"/>
      <c r="SXY9" s="6"/>
      <c r="SXZ9" s="6"/>
      <c r="SYA9" s="6"/>
      <c r="SYB9" s="6"/>
      <c r="SYC9" s="6"/>
      <c r="SYD9" s="6"/>
      <c r="SYE9" s="6"/>
      <c r="SYF9" s="6"/>
      <c r="SYG9" s="6"/>
      <c r="SYH9" s="6"/>
      <c r="SYI9" s="6"/>
      <c r="SYJ9" s="6"/>
      <c r="SYK9" s="6"/>
      <c r="SYL9" s="6"/>
      <c r="SYM9" s="6"/>
      <c r="SYN9" s="6"/>
      <c r="SYO9" s="6"/>
      <c r="SYP9" s="6"/>
      <c r="SYQ9" s="6"/>
      <c r="SYR9" s="6"/>
      <c r="SYS9" s="6"/>
      <c r="SYT9" s="6"/>
      <c r="SYU9" s="6"/>
      <c r="SYV9" s="6"/>
      <c r="SYW9" s="6"/>
      <c r="SYX9" s="6"/>
      <c r="SYY9" s="6"/>
      <c r="SYZ9" s="6"/>
      <c r="SZA9" s="6"/>
      <c r="SZB9" s="6"/>
      <c r="SZC9" s="6"/>
      <c r="SZD9" s="6"/>
      <c r="SZE9" s="6"/>
      <c r="SZF9" s="6"/>
      <c r="SZG9" s="6"/>
      <c r="SZH9" s="6"/>
      <c r="SZI9" s="6"/>
      <c r="SZJ9" s="6"/>
      <c r="SZK9" s="6"/>
      <c r="SZL9" s="6"/>
      <c r="SZM9" s="6"/>
      <c r="SZN9" s="6"/>
      <c r="SZO9" s="6"/>
      <c r="SZP9" s="6"/>
      <c r="SZQ9" s="6"/>
      <c r="SZR9" s="6"/>
      <c r="SZS9" s="6"/>
      <c r="SZT9" s="6"/>
      <c r="SZU9" s="6"/>
      <c r="SZV9" s="6"/>
      <c r="SZW9" s="6"/>
      <c r="SZX9" s="6"/>
      <c r="SZY9" s="6"/>
      <c r="SZZ9" s="6"/>
      <c r="TAA9" s="6"/>
      <c r="TAB9" s="6"/>
      <c r="TAC9" s="6"/>
      <c r="TAD9" s="6"/>
      <c r="TAE9" s="6"/>
      <c r="TAF9" s="6"/>
      <c r="TAG9" s="6"/>
      <c r="TAH9" s="6"/>
      <c r="TAI9" s="6"/>
      <c r="TAJ9" s="6"/>
      <c r="TAK9" s="6"/>
      <c r="TAL9" s="6"/>
      <c r="TAM9" s="6"/>
      <c r="TAN9" s="6"/>
      <c r="TAO9" s="6"/>
      <c r="TAP9" s="6"/>
      <c r="TAQ9" s="6"/>
      <c r="TAR9" s="6"/>
      <c r="TAS9" s="6"/>
      <c r="TAT9" s="6"/>
      <c r="TAU9" s="6"/>
      <c r="TAV9" s="6"/>
      <c r="TAW9" s="6"/>
      <c r="TAX9" s="6"/>
      <c r="TAY9" s="6"/>
      <c r="TAZ9" s="6"/>
      <c r="TBA9" s="6"/>
      <c r="TBB9" s="6"/>
      <c r="TBC9" s="6"/>
      <c r="TBD9" s="6"/>
      <c r="TBE9" s="6"/>
      <c r="TBF9" s="6"/>
      <c r="TBG9" s="6"/>
      <c r="TBH9" s="6"/>
      <c r="TBI9" s="6"/>
      <c r="TBJ9" s="6"/>
      <c r="TBK9" s="6"/>
      <c r="TBL9" s="6"/>
      <c r="TBM9" s="6"/>
      <c r="TBN9" s="6"/>
      <c r="TBO9" s="6"/>
      <c r="TBP9" s="6"/>
      <c r="TBQ9" s="6"/>
      <c r="TBR9" s="6"/>
      <c r="TBS9" s="6"/>
      <c r="TBT9" s="6"/>
      <c r="TBU9" s="6"/>
      <c r="TBV9" s="6"/>
      <c r="TBW9" s="6"/>
      <c r="TBX9" s="6"/>
      <c r="TBY9" s="6"/>
      <c r="TBZ9" s="6"/>
      <c r="TCA9" s="6"/>
      <c r="TCB9" s="6"/>
      <c r="TCC9" s="6"/>
      <c r="TCD9" s="6"/>
      <c r="TCE9" s="6"/>
      <c r="TCF9" s="6"/>
      <c r="TCG9" s="6"/>
      <c r="TCH9" s="6"/>
      <c r="TCI9" s="6"/>
      <c r="TCJ9" s="6"/>
      <c r="TCK9" s="6"/>
      <c r="TCL9" s="6"/>
      <c r="TCM9" s="6"/>
      <c r="TCN9" s="6"/>
      <c r="TCO9" s="6"/>
      <c r="TCP9" s="6"/>
      <c r="TCQ9" s="6"/>
      <c r="TCR9" s="6"/>
      <c r="TCS9" s="6"/>
      <c r="TCT9" s="6"/>
      <c r="TCU9" s="6"/>
      <c r="TCV9" s="6"/>
      <c r="TCW9" s="6"/>
      <c r="TCX9" s="6"/>
      <c r="TCY9" s="6"/>
      <c r="TCZ9" s="6"/>
      <c r="TDA9" s="6"/>
      <c r="TDB9" s="6"/>
      <c r="TDC9" s="6"/>
      <c r="TDD9" s="6"/>
      <c r="TDE9" s="6"/>
      <c r="TDF9" s="6"/>
      <c r="TDG9" s="6"/>
      <c r="TDH9" s="6"/>
      <c r="TDI9" s="6"/>
      <c r="TDJ9" s="6"/>
      <c r="TDK9" s="6"/>
      <c r="TDL9" s="6"/>
      <c r="TDM9" s="6"/>
      <c r="TDN9" s="6"/>
      <c r="TDO9" s="6"/>
      <c r="TDP9" s="6"/>
      <c r="TDQ9" s="6"/>
      <c r="TDR9" s="6"/>
      <c r="TDS9" s="6"/>
      <c r="TDT9" s="6"/>
      <c r="TDU9" s="6"/>
      <c r="TDV9" s="6"/>
      <c r="TDW9" s="6"/>
      <c r="TDX9" s="6"/>
      <c r="TDY9" s="6"/>
      <c r="TDZ9" s="6"/>
      <c r="TEA9" s="6"/>
      <c r="TEB9" s="6"/>
      <c r="TEC9" s="6"/>
      <c r="TED9" s="6"/>
      <c r="TEE9" s="6"/>
      <c r="TEF9" s="6"/>
      <c r="TEG9" s="6"/>
      <c r="TEH9" s="6"/>
      <c r="TEI9" s="6"/>
      <c r="TEJ9" s="6"/>
      <c r="TEK9" s="6"/>
      <c r="TEL9" s="6"/>
      <c r="TEM9" s="6"/>
      <c r="TEN9" s="6"/>
      <c r="TEO9" s="6"/>
      <c r="TEP9" s="6"/>
      <c r="TEQ9" s="6"/>
      <c r="TER9" s="6"/>
      <c r="TES9" s="6"/>
      <c r="TET9" s="6"/>
      <c r="TEU9" s="6"/>
      <c r="TEV9" s="6"/>
      <c r="TEW9" s="6"/>
      <c r="TEX9" s="6"/>
      <c r="TEY9" s="6"/>
      <c r="TEZ9" s="6"/>
      <c r="TFA9" s="6"/>
      <c r="TFB9" s="6"/>
      <c r="TFC9" s="6"/>
      <c r="TFD9" s="6"/>
      <c r="TFE9" s="6"/>
      <c r="TFF9" s="6"/>
      <c r="TFG9" s="6"/>
      <c r="TFH9" s="6"/>
      <c r="TFI9" s="6"/>
      <c r="TFJ9" s="6"/>
      <c r="TFK9" s="6"/>
      <c r="TFL9" s="6"/>
      <c r="TFM9" s="6"/>
      <c r="TFN9" s="6"/>
      <c r="TFO9" s="6"/>
      <c r="TFP9" s="6"/>
      <c r="TFQ9" s="6"/>
      <c r="TFR9" s="6"/>
      <c r="TFS9" s="6"/>
      <c r="TFT9" s="6"/>
      <c r="TFU9" s="6"/>
      <c r="TFV9" s="6"/>
      <c r="TFW9" s="6"/>
      <c r="TFX9" s="6"/>
      <c r="TFY9" s="6"/>
      <c r="TFZ9" s="6"/>
      <c r="TGA9" s="6"/>
      <c r="TGB9" s="6"/>
      <c r="TGC9" s="6"/>
      <c r="TGD9" s="6"/>
      <c r="TGE9" s="6"/>
      <c r="TGF9" s="6"/>
      <c r="TGG9" s="6"/>
      <c r="TGH9" s="6"/>
      <c r="TGI9" s="6"/>
      <c r="TGJ9" s="6"/>
      <c r="TGK9" s="6"/>
      <c r="TGL9" s="6"/>
      <c r="TGM9" s="6"/>
      <c r="TGN9" s="6"/>
      <c r="TGO9" s="6"/>
      <c r="TGP9" s="6"/>
      <c r="TGQ9" s="6"/>
      <c r="TGR9" s="6"/>
      <c r="TGS9" s="6"/>
      <c r="TGT9" s="6"/>
      <c r="TGU9" s="6"/>
      <c r="TGV9" s="6"/>
      <c r="TGW9" s="6"/>
      <c r="TGX9" s="6"/>
      <c r="TGY9" s="6"/>
      <c r="TGZ9" s="6"/>
      <c r="THA9" s="6"/>
      <c r="THB9" s="6"/>
      <c r="THC9" s="6"/>
      <c r="THD9" s="6"/>
      <c r="THE9" s="6"/>
      <c r="THF9" s="6"/>
      <c r="THG9" s="6"/>
      <c r="THH9" s="6"/>
      <c r="THI9" s="6"/>
      <c r="THJ9" s="6"/>
      <c r="THK9" s="6"/>
      <c r="THL9" s="6"/>
      <c r="THM9" s="6"/>
      <c r="THN9" s="6"/>
      <c r="THO9" s="6"/>
      <c r="THP9" s="6"/>
      <c r="THQ9" s="6"/>
      <c r="THR9" s="6"/>
      <c r="THS9" s="6"/>
      <c r="THT9" s="6"/>
      <c r="THU9" s="6"/>
      <c r="THV9" s="6"/>
      <c r="THW9" s="6"/>
      <c r="THX9" s="6"/>
      <c r="THY9" s="6"/>
      <c r="THZ9" s="6"/>
      <c r="TIA9" s="6"/>
      <c r="TIB9" s="6"/>
      <c r="TIC9" s="6"/>
      <c r="TID9" s="6"/>
      <c r="TIE9" s="6"/>
      <c r="TIF9" s="6"/>
      <c r="TIG9" s="6"/>
      <c r="TIH9" s="6"/>
      <c r="TII9" s="6"/>
      <c r="TIJ9" s="6"/>
      <c r="TIK9" s="6"/>
      <c r="TIL9" s="6"/>
      <c r="TIM9" s="6"/>
      <c r="TIN9" s="6"/>
      <c r="TIO9" s="6"/>
      <c r="TIP9" s="6"/>
      <c r="TIQ9" s="6"/>
      <c r="TIR9" s="6"/>
      <c r="TIS9" s="6"/>
      <c r="TIT9" s="6"/>
      <c r="TIU9" s="6"/>
      <c r="TIV9" s="6"/>
      <c r="TIW9" s="6"/>
      <c r="TIX9" s="6"/>
      <c r="TIY9" s="6"/>
      <c r="TIZ9" s="6"/>
      <c r="TJA9" s="6"/>
      <c r="TJB9" s="6"/>
      <c r="TJC9" s="6"/>
      <c r="TJD9" s="6"/>
      <c r="TJE9" s="6"/>
      <c r="TJF9" s="6"/>
      <c r="TJG9" s="6"/>
      <c r="TJH9" s="6"/>
      <c r="TJI9" s="6"/>
      <c r="TJJ9" s="6"/>
      <c r="TJK9" s="6"/>
      <c r="TJL9" s="6"/>
      <c r="TJM9" s="6"/>
      <c r="TJN9" s="6"/>
      <c r="TJO9" s="6"/>
      <c r="TJP9" s="6"/>
      <c r="TJQ9" s="6"/>
      <c r="TJR9" s="6"/>
      <c r="TJS9" s="6"/>
      <c r="TJT9" s="6"/>
      <c r="TJU9" s="6"/>
      <c r="TJV9" s="6"/>
      <c r="TJW9" s="6"/>
      <c r="TJX9" s="6"/>
      <c r="TJY9" s="6"/>
      <c r="TJZ9" s="6"/>
      <c r="TKA9" s="6"/>
      <c r="TKB9" s="6"/>
      <c r="TKC9" s="6"/>
      <c r="TKD9" s="6"/>
      <c r="TKE9" s="6"/>
      <c r="TKF9" s="6"/>
      <c r="TKG9" s="6"/>
      <c r="TKH9" s="6"/>
      <c r="TKI9" s="6"/>
      <c r="TKJ9" s="6"/>
      <c r="TKK9" s="6"/>
      <c r="TKL9" s="6"/>
      <c r="TKM9" s="6"/>
      <c r="TKN9" s="6"/>
      <c r="TKO9" s="6"/>
      <c r="TKP9" s="6"/>
      <c r="TKQ9" s="6"/>
      <c r="TKR9" s="6"/>
      <c r="TKS9" s="6"/>
      <c r="TKT9" s="6"/>
      <c r="TKU9" s="6"/>
      <c r="TKV9" s="6"/>
      <c r="TKW9" s="6"/>
      <c r="TKX9" s="6"/>
      <c r="TKY9" s="6"/>
      <c r="TKZ9" s="6"/>
      <c r="TLA9" s="6"/>
      <c r="TLB9" s="6"/>
      <c r="TLC9" s="6"/>
      <c r="TLD9" s="6"/>
      <c r="TLE9" s="6"/>
      <c r="TLF9" s="6"/>
      <c r="TLG9" s="6"/>
      <c r="TLH9" s="6"/>
      <c r="TLI9" s="6"/>
      <c r="TLJ9" s="6"/>
      <c r="TLK9" s="6"/>
      <c r="TLL9" s="6"/>
      <c r="TLM9" s="6"/>
      <c r="TLN9" s="6"/>
      <c r="TLO9" s="6"/>
      <c r="TLP9" s="6"/>
      <c r="TLQ9" s="6"/>
      <c r="TLR9" s="6"/>
      <c r="TLS9" s="6"/>
      <c r="TLT9" s="6"/>
      <c r="TLU9" s="6"/>
      <c r="TLV9" s="6"/>
      <c r="TLW9" s="6"/>
      <c r="TLX9" s="6"/>
      <c r="TLY9" s="6"/>
      <c r="TLZ9" s="6"/>
      <c r="TMA9" s="6"/>
      <c r="TMB9" s="6"/>
      <c r="TMC9" s="6"/>
      <c r="TMD9" s="6"/>
      <c r="TME9" s="6"/>
      <c r="TMF9" s="6"/>
      <c r="TMG9" s="6"/>
      <c r="TMH9" s="6"/>
      <c r="TMI9" s="6"/>
      <c r="TMJ9" s="6"/>
      <c r="TMK9" s="6"/>
      <c r="TML9" s="6"/>
      <c r="TMM9" s="6"/>
      <c r="TMN9" s="6"/>
      <c r="TMO9" s="6"/>
      <c r="TMP9" s="6"/>
      <c r="TMQ9" s="6"/>
      <c r="TMR9" s="6"/>
      <c r="TMS9" s="6"/>
      <c r="TMT9" s="6"/>
      <c r="TMU9" s="6"/>
      <c r="TMV9" s="6"/>
      <c r="TMW9" s="6"/>
      <c r="TMX9" s="6"/>
      <c r="TMY9" s="6"/>
      <c r="TMZ9" s="6"/>
      <c r="TNA9" s="6"/>
      <c r="TNB9" s="6"/>
      <c r="TNC9" s="6"/>
      <c r="TND9" s="6"/>
      <c r="TNE9" s="6"/>
      <c r="TNF9" s="6"/>
      <c r="TNG9" s="6"/>
      <c r="TNH9" s="6"/>
      <c r="TNI9" s="6"/>
      <c r="TNJ9" s="6"/>
      <c r="TNK9" s="6"/>
      <c r="TNL9" s="6"/>
      <c r="TNM9" s="6"/>
      <c r="TNN9" s="6"/>
      <c r="TNO9" s="6"/>
      <c r="TNP9" s="6"/>
      <c r="TNQ9" s="6"/>
      <c r="TNR9" s="6"/>
      <c r="TNS9" s="6"/>
      <c r="TNT9" s="6"/>
      <c r="TNU9" s="6"/>
      <c r="TNV9" s="6"/>
      <c r="TNW9" s="6"/>
      <c r="TNX9" s="6"/>
      <c r="TNY9" s="6"/>
      <c r="TNZ9" s="6"/>
      <c r="TOA9" s="6"/>
      <c r="TOB9" s="6"/>
      <c r="TOC9" s="6"/>
      <c r="TOD9" s="6"/>
      <c r="TOE9" s="6"/>
      <c r="TOF9" s="6"/>
      <c r="TOG9" s="6"/>
      <c r="TOH9" s="6"/>
      <c r="TOI9" s="6"/>
      <c r="TOJ9" s="6"/>
      <c r="TOK9" s="6"/>
      <c r="TOL9" s="6"/>
      <c r="TOM9" s="6"/>
      <c r="TON9" s="6"/>
      <c r="TOO9" s="6"/>
      <c r="TOP9" s="6"/>
      <c r="TOQ9" s="6"/>
      <c r="TOR9" s="6"/>
      <c r="TOS9" s="6"/>
      <c r="TOT9" s="6"/>
      <c r="TOU9" s="6"/>
      <c r="TOV9" s="6"/>
      <c r="TOW9" s="6"/>
      <c r="TOX9" s="6"/>
      <c r="TOY9" s="6"/>
      <c r="TOZ9" s="6"/>
      <c r="TPA9" s="6"/>
      <c r="TPB9" s="6"/>
      <c r="TPC9" s="6"/>
      <c r="TPD9" s="6"/>
      <c r="TPE9" s="6"/>
      <c r="TPF9" s="6"/>
      <c r="TPG9" s="6"/>
      <c r="TPH9" s="6"/>
      <c r="TPI9" s="6"/>
      <c r="TPJ9" s="6"/>
      <c r="TPK9" s="6"/>
      <c r="TPL9" s="6"/>
      <c r="TPM9" s="6"/>
      <c r="TPN9" s="6"/>
      <c r="TPO9" s="6"/>
      <c r="TPP9" s="6"/>
      <c r="TPQ9" s="6"/>
      <c r="TPR9" s="6"/>
      <c r="TPS9" s="6"/>
      <c r="TPT9" s="6"/>
      <c r="TPU9" s="6"/>
      <c r="TPV9" s="6"/>
      <c r="TPW9" s="6"/>
      <c r="TPX9" s="6"/>
      <c r="TPY9" s="6"/>
      <c r="TPZ9" s="6"/>
      <c r="TQA9" s="6"/>
      <c r="TQB9" s="6"/>
      <c r="TQC9" s="6"/>
      <c r="TQD9" s="6"/>
      <c r="TQE9" s="6"/>
      <c r="TQF9" s="6"/>
      <c r="TQG9" s="6"/>
      <c r="TQH9" s="6"/>
      <c r="TQI9" s="6"/>
      <c r="TQJ9" s="6"/>
      <c r="TQK9" s="6"/>
      <c r="TQL9" s="6"/>
      <c r="TQM9" s="6"/>
      <c r="TQN9" s="6"/>
      <c r="TQO9" s="6"/>
      <c r="TQP9" s="6"/>
      <c r="TQQ9" s="6"/>
      <c r="TQR9" s="6"/>
      <c r="TQS9" s="6"/>
      <c r="TQT9" s="6"/>
      <c r="TQU9" s="6"/>
      <c r="TQV9" s="6"/>
      <c r="TQW9" s="6"/>
      <c r="TQX9" s="6"/>
      <c r="TQY9" s="6"/>
      <c r="TQZ9" s="6"/>
      <c r="TRA9" s="6"/>
      <c r="TRB9" s="6"/>
      <c r="TRC9" s="6"/>
      <c r="TRD9" s="6"/>
      <c r="TRE9" s="6"/>
      <c r="TRF9" s="6"/>
      <c r="TRG9" s="6"/>
      <c r="TRH9" s="6"/>
      <c r="TRI9" s="6"/>
      <c r="TRJ9" s="6"/>
      <c r="TRK9" s="6"/>
      <c r="TRL9" s="6"/>
      <c r="TRM9" s="6"/>
      <c r="TRN9" s="6"/>
      <c r="TRO9" s="6"/>
      <c r="TRP9" s="6"/>
      <c r="TRQ9" s="6"/>
      <c r="TRR9" s="6"/>
      <c r="TRS9" s="6"/>
      <c r="TRT9" s="6"/>
      <c r="TRU9" s="6"/>
      <c r="TRV9" s="6"/>
      <c r="TRW9" s="6"/>
      <c r="TRX9" s="6"/>
      <c r="TRY9" s="6"/>
      <c r="TRZ9" s="6"/>
      <c r="TSA9" s="6"/>
      <c r="TSB9" s="6"/>
      <c r="TSC9" s="6"/>
      <c r="TSD9" s="6"/>
      <c r="TSE9" s="6"/>
      <c r="TSF9" s="6"/>
      <c r="TSG9" s="6"/>
      <c r="TSH9" s="6"/>
      <c r="TSI9" s="6"/>
      <c r="TSJ9" s="6"/>
      <c r="TSK9" s="6"/>
      <c r="TSL9" s="6"/>
      <c r="TSM9" s="6"/>
      <c r="TSN9" s="6"/>
      <c r="TSO9" s="6"/>
      <c r="TSP9" s="6"/>
      <c r="TSQ9" s="6"/>
      <c r="TSR9" s="6"/>
      <c r="TSS9" s="6"/>
      <c r="TST9" s="6"/>
      <c r="TSU9" s="6"/>
      <c r="TSV9" s="6"/>
      <c r="TSW9" s="6"/>
      <c r="TSX9" s="6"/>
      <c r="TSY9" s="6"/>
      <c r="TSZ9" s="6"/>
      <c r="TTA9" s="6"/>
      <c r="TTB9" s="6"/>
      <c r="TTC9" s="6"/>
      <c r="TTD9" s="6"/>
      <c r="TTE9" s="6"/>
      <c r="TTF9" s="6"/>
      <c r="TTG9" s="6"/>
      <c r="TTH9" s="6"/>
      <c r="TTI9" s="6"/>
      <c r="TTJ9" s="6"/>
      <c r="TTK9" s="6"/>
      <c r="TTL9" s="6"/>
      <c r="TTM9" s="6"/>
      <c r="TTN9" s="6"/>
      <c r="TTO9" s="6"/>
      <c r="TTP9" s="6"/>
      <c r="TTQ9" s="6"/>
      <c r="TTR9" s="6"/>
      <c r="TTS9" s="6"/>
      <c r="TTT9" s="6"/>
      <c r="TTU9" s="6"/>
      <c r="TTV9" s="6"/>
      <c r="TTW9" s="6"/>
      <c r="TTX9" s="6"/>
      <c r="TTY9" s="6"/>
      <c r="TTZ9" s="6"/>
      <c r="TUA9" s="6"/>
      <c r="TUB9" s="6"/>
      <c r="TUC9" s="6"/>
      <c r="TUD9" s="6"/>
      <c r="TUE9" s="6"/>
      <c r="TUF9" s="6"/>
      <c r="TUG9" s="6"/>
      <c r="TUH9" s="6"/>
      <c r="TUI9" s="6"/>
      <c r="TUJ9" s="6"/>
      <c r="TUK9" s="6"/>
      <c r="TUL9" s="6"/>
      <c r="TUM9" s="6"/>
      <c r="TUN9" s="6"/>
      <c r="TUO9" s="6"/>
      <c r="TUP9" s="6"/>
      <c r="TUQ9" s="6"/>
      <c r="TUR9" s="6"/>
      <c r="TUS9" s="6"/>
      <c r="TUT9" s="6"/>
      <c r="TUU9" s="6"/>
      <c r="TUV9" s="6"/>
      <c r="TUW9" s="6"/>
      <c r="TUX9" s="6"/>
      <c r="TUY9" s="6"/>
      <c r="TUZ9" s="6"/>
      <c r="TVA9" s="6"/>
      <c r="TVB9" s="6"/>
      <c r="TVC9" s="6"/>
      <c r="TVD9" s="6"/>
      <c r="TVE9" s="6"/>
      <c r="TVF9" s="6"/>
      <c r="TVG9" s="6"/>
      <c r="TVH9" s="6"/>
      <c r="TVI9" s="6"/>
      <c r="TVJ9" s="6"/>
      <c r="TVK9" s="6"/>
      <c r="TVL9" s="6"/>
      <c r="TVM9" s="6"/>
      <c r="TVN9" s="6"/>
      <c r="TVO9" s="6"/>
      <c r="TVP9" s="6"/>
      <c r="TVQ9" s="6"/>
      <c r="TVR9" s="6"/>
      <c r="TVS9" s="6"/>
      <c r="TVT9" s="6"/>
      <c r="TVU9" s="6"/>
      <c r="TVV9" s="6"/>
      <c r="TVW9" s="6"/>
      <c r="TVX9" s="6"/>
      <c r="TVY9" s="6"/>
      <c r="TVZ9" s="6"/>
      <c r="TWA9" s="6"/>
      <c r="TWB9" s="6"/>
      <c r="TWC9" s="6"/>
      <c r="TWD9" s="6"/>
      <c r="TWE9" s="6"/>
      <c r="TWF9" s="6"/>
      <c r="TWG9" s="6"/>
      <c r="TWH9" s="6"/>
      <c r="TWI9" s="6"/>
      <c r="TWJ9" s="6"/>
      <c r="TWK9" s="6"/>
      <c r="TWL9" s="6"/>
      <c r="TWM9" s="6"/>
      <c r="TWN9" s="6"/>
      <c r="TWO9" s="6"/>
      <c r="TWP9" s="6"/>
      <c r="TWQ9" s="6"/>
      <c r="TWR9" s="6"/>
      <c r="TWS9" s="6"/>
      <c r="TWT9" s="6"/>
      <c r="TWU9" s="6"/>
      <c r="TWV9" s="6"/>
      <c r="TWW9" s="6"/>
      <c r="TWX9" s="6"/>
      <c r="TWY9" s="6"/>
      <c r="TWZ9" s="6"/>
      <c r="TXA9" s="6"/>
      <c r="TXB9" s="6"/>
      <c r="TXC9" s="6"/>
      <c r="TXD9" s="6"/>
      <c r="TXE9" s="6"/>
      <c r="TXF9" s="6"/>
      <c r="TXG9" s="6"/>
      <c r="TXH9" s="6"/>
      <c r="TXI9" s="6"/>
      <c r="TXJ9" s="6"/>
      <c r="TXK9" s="6"/>
      <c r="TXL9" s="6"/>
      <c r="TXM9" s="6"/>
      <c r="TXN9" s="6"/>
      <c r="TXO9" s="6"/>
      <c r="TXP9" s="6"/>
      <c r="TXQ9" s="6"/>
      <c r="TXR9" s="6"/>
      <c r="TXS9" s="6"/>
      <c r="TXT9" s="6"/>
      <c r="TXU9" s="6"/>
      <c r="TXV9" s="6"/>
      <c r="TXW9" s="6"/>
      <c r="TXX9" s="6"/>
      <c r="TXY9" s="6"/>
      <c r="TXZ9" s="6"/>
      <c r="TYA9" s="6"/>
      <c r="TYB9" s="6"/>
      <c r="TYC9" s="6"/>
      <c r="TYD9" s="6"/>
      <c r="TYE9" s="6"/>
      <c r="TYF9" s="6"/>
      <c r="TYG9" s="6"/>
      <c r="TYH9" s="6"/>
      <c r="TYI9" s="6"/>
      <c r="TYJ9" s="6"/>
      <c r="TYK9" s="6"/>
      <c r="TYL9" s="6"/>
      <c r="TYM9" s="6"/>
      <c r="TYN9" s="6"/>
      <c r="TYO9" s="6"/>
      <c r="TYP9" s="6"/>
      <c r="TYQ9" s="6"/>
      <c r="TYR9" s="6"/>
      <c r="TYS9" s="6"/>
      <c r="TYT9" s="6"/>
      <c r="TYU9" s="6"/>
      <c r="TYV9" s="6"/>
      <c r="TYW9" s="6"/>
      <c r="TYX9" s="6"/>
      <c r="TYY9" s="6"/>
      <c r="TYZ9" s="6"/>
      <c r="TZA9" s="6"/>
      <c r="TZB9" s="6"/>
      <c r="TZC9" s="6"/>
      <c r="TZD9" s="6"/>
      <c r="TZE9" s="6"/>
      <c r="TZF9" s="6"/>
      <c r="TZG9" s="6"/>
      <c r="TZH9" s="6"/>
      <c r="TZI9" s="6"/>
      <c r="TZJ9" s="6"/>
      <c r="TZK9" s="6"/>
      <c r="TZL9" s="6"/>
      <c r="TZM9" s="6"/>
      <c r="TZN9" s="6"/>
      <c r="TZO9" s="6"/>
      <c r="TZP9" s="6"/>
      <c r="TZQ9" s="6"/>
      <c r="TZR9" s="6"/>
      <c r="TZS9" s="6"/>
      <c r="TZT9" s="6"/>
      <c r="TZU9" s="6"/>
      <c r="TZV9" s="6"/>
      <c r="TZW9" s="6"/>
      <c r="TZX9" s="6"/>
      <c r="TZY9" s="6"/>
      <c r="TZZ9" s="6"/>
      <c r="UAA9" s="6"/>
      <c r="UAB9" s="6"/>
      <c r="UAC9" s="6"/>
      <c r="UAD9" s="6"/>
      <c r="UAE9" s="6"/>
      <c r="UAF9" s="6"/>
      <c r="UAG9" s="6"/>
      <c r="UAH9" s="6"/>
      <c r="UAI9" s="6"/>
      <c r="UAJ9" s="6"/>
      <c r="UAK9" s="6"/>
      <c r="UAL9" s="6"/>
      <c r="UAM9" s="6"/>
      <c r="UAN9" s="6"/>
      <c r="UAO9" s="6"/>
      <c r="UAP9" s="6"/>
      <c r="UAQ9" s="6"/>
      <c r="UAR9" s="6"/>
      <c r="UAS9" s="6"/>
      <c r="UAT9" s="6"/>
      <c r="UAU9" s="6"/>
      <c r="UAV9" s="6"/>
      <c r="UAW9" s="6"/>
      <c r="UAX9" s="6"/>
      <c r="UAY9" s="6"/>
      <c r="UAZ9" s="6"/>
      <c r="UBA9" s="6"/>
      <c r="UBB9" s="6"/>
      <c r="UBC9" s="6"/>
      <c r="UBD9" s="6"/>
      <c r="UBE9" s="6"/>
      <c r="UBF9" s="6"/>
      <c r="UBG9" s="6"/>
      <c r="UBH9" s="6"/>
      <c r="UBI9" s="6"/>
      <c r="UBJ9" s="6"/>
      <c r="UBK9" s="6"/>
      <c r="UBL9" s="6"/>
      <c r="UBM9" s="6"/>
      <c r="UBN9" s="6"/>
      <c r="UBO9" s="6"/>
      <c r="UBP9" s="6"/>
      <c r="UBQ9" s="6"/>
      <c r="UBR9" s="6"/>
      <c r="UBS9" s="6"/>
      <c r="UBT9" s="6"/>
      <c r="UBU9" s="6"/>
      <c r="UBV9" s="6"/>
      <c r="UBW9" s="6"/>
      <c r="UBX9" s="6"/>
      <c r="UBY9" s="6"/>
      <c r="UBZ9" s="6"/>
      <c r="UCA9" s="6"/>
      <c r="UCB9" s="6"/>
      <c r="UCC9" s="6"/>
      <c r="UCD9" s="6"/>
      <c r="UCE9" s="6"/>
      <c r="UCF9" s="6"/>
      <c r="UCG9" s="6"/>
      <c r="UCH9" s="6"/>
      <c r="UCI9" s="6"/>
      <c r="UCJ9" s="6"/>
      <c r="UCK9" s="6"/>
      <c r="UCL9" s="6"/>
      <c r="UCM9" s="6"/>
      <c r="UCN9" s="6"/>
      <c r="UCO9" s="6"/>
      <c r="UCP9" s="6"/>
      <c r="UCQ9" s="6"/>
      <c r="UCR9" s="6"/>
      <c r="UCS9" s="6"/>
      <c r="UCT9" s="6"/>
      <c r="UCU9" s="6"/>
      <c r="UCV9" s="6"/>
      <c r="UCW9" s="6"/>
      <c r="UCX9" s="6"/>
      <c r="UCY9" s="6"/>
      <c r="UCZ9" s="6"/>
      <c r="UDA9" s="6"/>
      <c r="UDB9" s="6"/>
      <c r="UDC9" s="6"/>
      <c r="UDD9" s="6"/>
      <c r="UDE9" s="6"/>
      <c r="UDF9" s="6"/>
      <c r="UDG9" s="6"/>
      <c r="UDH9" s="6"/>
      <c r="UDI9" s="6"/>
      <c r="UDJ9" s="6"/>
      <c r="UDK9" s="6"/>
      <c r="UDL9" s="6"/>
      <c r="UDM9" s="6"/>
      <c r="UDN9" s="6"/>
      <c r="UDO9" s="6"/>
      <c r="UDP9" s="6"/>
      <c r="UDQ9" s="6"/>
      <c r="UDR9" s="6"/>
      <c r="UDS9" s="6"/>
      <c r="UDT9" s="6"/>
      <c r="UDU9" s="6"/>
      <c r="UDV9" s="6"/>
      <c r="UDW9" s="6"/>
      <c r="UDX9" s="6"/>
      <c r="UDY9" s="6"/>
      <c r="UDZ9" s="6"/>
      <c r="UEA9" s="6"/>
      <c r="UEB9" s="6"/>
      <c r="UEC9" s="6"/>
      <c r="UED9" s="6"/>
      <c r="UEE9" s="6"/>
      <c r="UEF9" s="6"/>
      <c r="UEG9" s="6"/>
      <c r="UEH9" s="6"/>
      <c r="UEI9" s="6"/>
      <c r="UEJ9" s="6"/>
      <c r="UEK9" s="6"/>
      <c r="UEL9" s="6"/>
      <c r="UEM9" s="6"/>
      <c r="UEN9" s="6"/>
      <c r="UEO9" s="6"/>
      <c r="UEP9" s="6"/>
      <c r="UEQ9" s="6"/>
      <c r="UER9" s="6"/>
      <c r="UES9" s="6"/>
      <c r="UET9" s="6"/>
      <c r="UEU9" s="6"/>
      <c r="UEV9" s="6"/>
      <c r="UEW9" s="6"/>
      <c r="UEX9" s="6"/>
      <c r="UEY9" s="6"/>
      <c r="UEZ9" s="6"/>
      <c r="UFA9" s="6"/>
      <c r="UFB9" s="6"/>
      <c r="UFC9" s="6"/>
      <c r="UFD9" s="6"/>
      <c r="UFE9" s="6"/>
      <c r="UFF9" s="6"/>
      <c r="UFG9" s="6"/>
      <c r="UFH9" s="6"/>
      <c r="UFI9" s="6"/>
      <c r="UFJ9" s="6"/>
      <c r="UFK9" s="6"/>
      <c r="UFL9" s="6"/>
      <c r="UFM9" s="6"/>
      <c r="UFN9" s="6"/>
      <c r="UFO9" s="6"/>
      <c r="UFP9" s="6"/>
      <c r="UFQ9" s="6"/>
      <c r="UFR9" s="6"/>
      <c r="UFS9" s="6"/>
      <c r="UFT9" s="6"/>
      <c r="UFU9" s="6"/>
      <c r="UFV9" s="6"/>
      <c r="UFW9" s="6"/>
      <c r="UFX9" s="6"/>
      <c r="UFY9" s="6"/>
      <c r="UFZ9" s="6"/>
      <c r="UGA9" s="6"/>
      <c r="UGB9" s="6"/>
      <c r="UGC9" s="6"/>
      <c r="UGD9" s="6"/>
      <c r="UGE9" s="6"/>
      <c r="UGF9" s="6"/>
      <c r="UGG9" s="6"/>
      <c r="UGH9" s="6"/>
      <c r="UGI9" s="6"/>
      <c r="UGJ9" s="6"/>
      <c r="UGK9" s="6"/>
      <c r="UGL9" s="6"/>
      <c r="UGM9" s="6"/>
      <c r="UGN9" s="6"/>
      <c r="UGO9" s="6"/>
      <c r="UGP9" s="6"/>
      <c r="UGQ9" s="6"/>
      <c r="UGR9" s="6"/>
      <c r="UGS9" s="6"/>
      <c r="UGT9" s="6"/>
      <c r="UGU9" s="6"/>
      <c r="UGV9" s="6"/>
      <c r="UGW9" s="6"/>
      <c r="UGX9" s="6"/>
      <c r="UGY9" s="6"/>
      <c r="UGZ9" s="6"/>
      <c r="UHA9" s="6"/>
      <c r="UHB9" s="6"/>
      <c r="UHC9" s="6"/>
      <c r="UHD9" s="6"/>
      <c r="UHE9" s="6"/>
      <c r="UHF9" s="6"/>
      <c r="UHG9" s="6"/>
      <c r="UHH9" s="6"/>
      <c r="UHI9" s="6"/>
      <c r="UHJ9" s="6"/>
      <c r="UHK9" s="6"/>
      <c r="UHL9" s="6"/>
      <c r="UHM9" s="6"/>
      <c r="UHN9" s="6"/>
      <c r="UHO9" s="6"/>
      <c r="UHP9" s="6"/>
      <c r="UHQ9" s="6"/>
      <c r="UHR9" s="6"/>
      <c r="UHS9" s="6"/>
      <c r="UHT9" s="6"/>
      <c r="UHU9" s="6"/>
      <c r="UHV9" s="6"/>
      <c r="UHW9" s="6"/>
      <c r="UHX9" s="6"/>
      <c r="UHY9" s="6"/>
      <c r="UHZ9" s="6"/>
      <c r="UIA9" s="6"/>
      <c r="UIB9" s="6"/>
      <c r="UIC9" s="6"/>
      <c r="UID9" s="6"/>
      <c r="UIE9" s="6"/>
      <c r="UIF9" s="6"/>
      <c r="UIG9" s="6"/>
      <c r="UIH9" s="6"/>
      <c r="UII9" s="6"/>
      <c r="UIJ9" s="6"/>
      <c r="UIK9" s="6"/>
      <c r="UIL9" s="6"/>
      <c r="UIM9" s="6"/>
      <c r="UIN9" s="6"/>
      <c r="UIO9" s="6"/>
      <c r="UIP9" s="6"/>
      <c r="UIQ9" s="6"/>
      <c r="UIR9" s="6"/>
      <c r="UIS9" s="6"/>
      <c r="UIT9" s="6"/>
      <c r="UIU9" s="6"/>
      <c r="UIV9" s="6"/>
      <c r="UIW9" s="6"/>
      <c r="UIX9" s="6"/>
      <c r="UIY9" s="6"/>
      <c r="UIZ9" s="6"/>
      <c r="UJA9" s="6"/>
      <c r="UJB9" s="6"/>
      <c r="UJC9" s="6"/>
      <c r="UJD9" s="6"/>
      <c r="UJE9" s="6"/>
      <c r="UJF9" s="6"/>
      <c r="UJG9" s="6"/>
      <c r="UJH9" s="6"/>
      <c r="UJI9" s="6"/>
      <c r="UJJ9" s="6"/>
      <c r="UJK9" s="6"/>
      <c r="UJL9" s="6"/>
      <c r="UJM9" s="6"/>
      <c r="UJN9" s="6"/>
      <c r="UJO9" s="6"/>
      <c r="UJP9" s="6"/>
      <c r="UJQ9" s="6"/>
      <c r="UJR9" s="6"/>
      <c r="UJS9" s="6"/>
      <c r="UJT9" s="6"/>
      <c r="UJU9" s="6"/>
      <c r="UJV9" s="6"/>
      <c r="UJW9" s="6"/>
      <c r="UJX9" s="6"/>
      <c r="UJY9" s="6"/>
      <c r="UJZ9" s="6"/>
      <c r="UKA9" s="6"/>
      <c r="UKB9" s="6"/>
      <c r="UKC9" s="6"/>
      <c r="UKD9" s="6"/>
      <c r="UKE9" s="6"/>
      <c r="UKF9" s="6"/>
      <c r="UKG9" s="6"/>
      <c r="UKH9" s="6"/>
      <c r="UKI9" s="6"/>
      <c r="UKJ9" s="6"/>
      <c r="UKK9" s="6"/>
      <c r="UKL9" s="6"/>
      <c r="UKM9" s="6"/>
      <c r="UKN9" s="6"/>
      <c r="UKO9" s="6"/>
      <c r="UKP9" s="6"/>
      <c r="UKQ9" s="6"/>
      <c r="UKR9" s="6"/>
      <c r="UKS9" s="6"/>
      <c r="UKT9" s="6"/>
      <c r="UKU9" s="6"/>
      <c r="UKV9" s="6"/>
      <c r="UKW9" s="6"/>
      <c r="UKX9" s="6"/>
      <c r="UKY9" s="6"/>
      <c r="UKZ9" s="6"/>
      <c r="ULA9" s="6"/>
      <c r="ULB9" s="6"/>
      <c r="ULC9" s="6"/>
      <c r="ULD9" s="6"/>
      <c r="ULE9" s="6"/>
      <c r="ULF9" s="6"/>
      <c r="ULG9" s="6"/>
      <c r="ULH9" s="6"/>
      <c r="ULI9" s="6"/>
      <c r="ULJ9" s="6"/>
      <c r="ULK9" s="6"/>
      <c r="ULL9" s="6"/>
      <c r="ULM9" s="6"/>
      <c r="ULN9" s="6"/>
      <c r="ULO9" s="6"/>
      <c r="ULP9" s="6"/>
      <c r="ULQ9" s="6"/>
      <c r="ULR9" s="6"/>
      <c r="ULS9" s="6"/>
      <c r="ULT9" s="6"/>
      <c r="ULU9" s="6"/>
      <c r="ULV9" s="6"/>
      <c r="ULW9" s="6"/>
      <c r="ULX9" s="6"/>
      <c r="ULY9" s="6"/>
      <c r="ULZ9" s="6"/>
      <c r="UMA9" s="6"/>
      <c r="UMB9" s="6"/>
      <c r="UMC9" s="6"/>
      <c r="UMD9" s="6"/>
      <c r="UME9" s="6"/>
      <c r="UMF9" s="6"/>
      <c r="UMG9" s="6"/>
      <c r="UMH9" s="6"/>
      <c r="UMI9" s="6"/>
      <c r="UMJ9" s="6"/>
      <c r="UMK9" s="6"/>
      <c r="UML9" s="6"/>
      <c r="UMM9" s="6"/>
      <c r="UMN9" s="6"/>
      <c r="UMO9" s="6"/>
      <c r="UMP9" s="6"/>
      <c r="UMQ9" s="6"/>
      <c r="UMR9" s="6"/>
      <c r="UMS9" s="6"/>
      <c r="UMT9" s="6"/>
      <c r="UMU9" s="6"/>
      <c r="UMV9" s="6"/>
      <c r="UMW9" s="6"/>
      <c r="UMX9" s="6"/>
      <c r="UMY9" s="6"/>
      <c r="UMZ9" s="6"/>
      <c r="UNA9" s="6"/>
      <c r="UNB9" s="6"/>
      <c r="UNC9" s="6"/>
      <c r="UND9" s="6"/>
      <c r="UNE9" s="6"/>
      <c r="UNF9" s="6"/>
      <c r="UNG9" s="6"/>
      <c r="UNH9" s="6"/>
      <c r="UNI9" s="6"/>
      <c r="UNJ9" s="6"/>
      <c r="UNK9" s="6"/>
      <c r="UNL9" s="6"/>
      <c r="UNM9" s="6"/>
      <c r="UNN9" s="6"/>
      <c r="UNO9" s="6"/>
      <c r="UNP9" s="6"/>
      <c r="UNQ9" s="6"/>
      <c r="UNR9" s="6"/>
      <c r="UNS9" s="6"/>
      <c r="UNT9" s="6"/>
      <c r="UNU9" s="6"/>
      <c r="UNV9" s="6"/>
      <c r="UNW9" s="6"/>
      <c r="UNX9" s="6"/>
      <c r="UNY9" s="6"/>
      <c r="UNZ9" s="6"/>
      <c r="UOA9" s="6"/>
      <c r="UOB9" s="6"/>
      <c r="UOC9" s="6"/>
      <c r="UOD9" s="6"/>
      <c r="UOE9" s="6"/>
      <c r="UOF9" s="6"/>
      <c r="UOG9" s="6"/>
      <c r="UOH9" s="6"/>
      <c r="UOI9" s="6"/>
      <c r="UOJ9" s="6"/>
      <c r="UOK9" s="6"/>
      <c r="UOL9" s="6"/>
      <c r="UOM9" s="6"/>
      <c r="UON9" s="6"/>
      <c r="UOO9" s="6"/>
      <c r="UOP9" s="6"/>
      <c r="UOQ9" s="6"/>
      <c r="UOR9" s="6"/>
      <c r="UOS9" s="6"/>
      <c r="UOT9" s="6"/>
      <c r="UOU9" s="6"/>
      <c r="UOV9" s="6"/>
      <c r="UOW9" s="6"/>
      <c r="UOX9" s="6"/>
      <c r="UOY9" s="6"/>
      <c r="UOZ9" s="6"/>
      <c r="UPA9" s="6"/>
      <c r="UPB9" s="6"/>
      <c r="UPC9" s="6"/>
      <c r="UPD9" s="6"/>
      <c r="UPE9" s="6"/>
      <c r="UPF9" s="6"/>
      <c r="UPG9" s="6"/>
      <c r="UPH9" s="6"/>
      <c r="UPI9" s="6"/>
      <c r="UPJ9" s="6"/>
      <c r="UPK9" s="6"/>
      <c r="UPL9" s="6"/>
      <c r="UPM9" s="6"/>
      <c r="UPN9" s="6"/>
      <c r="UPO9" s="6"/>
      <c r="UPP9" s="6"/>
      <c r="UPQ9" s="6"/>
      <c r="UPR9" s="6"/>
      <c r="UPS9" s="6"/>
      <c r="UPT9" s="6"/>
      <c r="UPU9" s="6"/>
      <c r="UPV9" s="6"/>
      <c r="UPW9" s="6"/>
      <c r="UPX9" s="6"/>
      <c r="UPY9" s="6"/>
      <c r="UPZ9" s="6"/>
      <c r="UQA9" s="6"/>
      <c r="UQB9" s="6"/>
      <c r="UQC9" s="6"/>
      <c r="UQD9" s="6"/>
      <c r="UQE9" s="6"/>
      <c r="UQF9" s="6"/>
      <c r="UQG9" s="6"/>
      <c r="UQH9" s="6"/>
      <c r="UQI9" s="6"/>
      <c r="UQJ9" s="6"/>
      <c r="UQK9" s="6"/>
      <c r="UQL9" s="6"/>
      <c r="UQM9" s="6"/>
      <c r="UQN9" s="6"/>
      <c r="UQO9" s="6"/>
      <c r="UQP9" s="6"/>
      <c r="UQQ9" s="6"/>
      <c r="UQR9" s="6"/>
      <c r="UQS9" s="6"/>
      <c r="UQT9" s="6"/>
      <c r="UQU9" s="6"/>
      <c r="UQV9" s="6"/>
      <c r="UQW9" s="6"/>
      <c r="UQX9" s="6"/>
      <c r="UQY9" s="6"/>
      <c r="UQZ9" s="6"/>
      <c r="URA9" s="6"/>
      <c r="URB9" s="6"/>
      <c r="URC9" s="6"/>
      <c r="URD9" s="6"/>
      <c r="URE9" s="6"/>
      <c r="URF9" s="6"/>
      <c r="URG9" s="6"/>
      <c r="URH9" s="6"/>
      <c r="URI9" s="6"/>
      <c r="URJ9" s="6"/>
      <c r="URK9" s="6"/>
      <c r="URL9" s="6"/>
      <c r="URM9" s="6"/>
      <c r="URN9" s="6"/>
      <c r="URO9" s="6"/>
      <c r="URP9" s="6"/>
      <c r="URQ9" s="6"/>
      <c r="URR9" s="6"/>
      <c r="URS9" s="6"/>
      <c r="URT9" s="6"/>
      <c r="URU9" s="6"/>
      <c r="URV9" s="6"/>
      <c r="URW9" s="6"/>
      <c r="URX9" s="6"/>
      <c r="URY9" s="6"/>
      <c r="URZ9" s="6"/>
      <c r="USA9" s="6"/>
      <c r="USB9" s="6"/>
      <c r="USC9" s="6"/>
      <c r="USD9" s="6"/>
      <c r="USE9" s="6"/>
      <c r="USF9" s="6"/>
      <c r="USG9" s="6"/>
      <c r="USH9" s="6"/>
      <c r="USI9" s="6"/>
      <c r="USJ9" s="6"/>
      <c r="USK9" s="6"/>
      <c r="USL9" s="6"/>
      <c r="USM9" s="6"/>
      <c r="USN9" s="6"/>
      <c r="USO9" s="6"/>
      <c r="USP9" s="6"/>
      <c r="USQ9" s="6"/>
      <c r="USR9" s="6"/>
      <c r="USS9" s="6"/>
      <c r="UST9" s="6"/>
      <c r="USU9" s="6"/>
      <c r="USV9" s="6"/>
      <c r="USW9" s="6"/>
      <c r="USX9" s="6"/>
      <c r="USY9" s="6"/>
      <c r="USZ9" s="6"/>
      <c r="UTA9" s="6"/>
      <c r="UTB9" s="6"/>
      <c r="UTC9" s="6"/>
      <c r="UTD9" s="6"/>
      <c r="UTE9" s="6"/>
      <c r="UTF9" s="6"/>
      <c r="UTG9" s="6"/>
      <c r="UTH9" s="6"/>
      <c r="UTI9" s="6"/>
      <c r="UTJ9" s="6"/>
      <c r="UTK9" s="6"/>
      <c r="UTL9" s="6"/>
      <c r="UTM9" s="6"/>
      <c r="UTN9" s="6"/>
      <c r="UTO9" s="6"/>
      <c r="UTP9" s="6"/>
      <c r="UTQ9" s="6"/>
      <c r="UTR9" s="6"/>
      <c r="UTS9" s="6"/>
      <c r="UTT9" s="6"/>
      <c r="UTU9" s="6"/>
      <c r="UTV9" s="6"/>
      <c r="UTW9" s="6"/>
      <c r="UTX9" s="6"/>
      <c r="UTY9" s="6"/>
      <c r="UTZ9" s="6"/>
      <c r="UUA9" s="6"/>
      <c r="UUB9" s="6"/>
      <c r="UUC9" s="6"/>
      <c r="UUD9" s="6"/>
      <c r="UUE9" s="6"/>
      <c r="UUF9" s="6"/>
      <c r="UUG9" s="6"/>
      <c r="UUH9" s="6"/>
      <c r="UUI9" s="6"/>
      <c r="UUJ9" s="6"/>
      <c r="UUK9" s="6"/>
      <c r="UUL9" s="6"/>
      <c r="UUM9" s="6"/>
      <c r="UUN9" s="6"/>
      <c r="UUO9" s="6"/>
      <c r="UUP9" s="6"/>
      <c r="UUQ9" s="6"/>
      <c r="UUR9" s="6"/>
      <c r="UUS9" s="6"/>
      <c r="UUT9" s="6"/>
      <c r="UUU9" s="6"/>
      <c r="UUV9" s="6"/>
      <c r="UUW9" s="6"/>
      <c r="UUX9" s="6"/>
      <c r="UUY9" s="6"/>
      <c r="UUZ9" s="6"/>
      <c r="UVA9" s="6"/>
      <c r="UVB9" s="6"/>
      <c r="UVC9" s="6"/>
      <c r="UVD9" s="6"/>
      <c r="UVE9" s="6"/>
      <c r="UVF9" s="6"/>
      <c r="UVG9" s="6"/>
      <c r="UVH9" s="6"/>
      <c r="UVI9" s="6"/>
      <c r="UVJ9" s="6"/>
      <c r="UVK9" s="6"/>
      <c r="UVL9" s="6"/>
      <c r="UVM9" s="6"/>
      <c r="UVN9" s="6"/>
      <c r="UVO9" s="6"/>
      <c r="UVP9" s="6"/>
      <c r="UVQ9" s="6"/>
      <c r="UVR9" s="6"/>
      <c r="UVS9" s="6"/>
      <c r="UVT9" s="6"/>
      <c r="UVU9" s="6"/>
      <c r="UVV9" s="6"/>
      <c r="UVW9" s="6"/>
      <c r="UVX9" s="6"/>
      <c r="UVY9" s="6"/>
      <c r="UVZ9" s="6"/>
      <c r="UWA9" s="6"/>
      <c r="UWB9" s="6"/>
      <c r="UWC9" s="6"/>
      <c r="UWD9" s="6"/>
      <c r="UWE9" s="6"/>
      <c r="UWF9" s="6"/>
      <c r="UWG9" s="6"/>
      <c r="UWH9" s="6"/>
      <c r="UWI9" s="6"/>
      <c r="UWJ9" s="6"/>
      <c r="UWK9" s="6"/>
      <c r="UWL9" s="6"/>
      <c r="UWM9" s="6"/>
      <c r="UWN9" s="6"/>
      <c r="UWO9" s="6"/>
      <c r="UWP9" s="6"/>
      <c r="UWQ9" s="6"/>
      <c r="UWR9" s="6"/>
      <c r="UWS9" s="6"/>
      <c r="UWT9" s="6"/>
      <c r="UWU9" s="6"/>
      <c r="UWV9" s="6"/>
      <c r="UWW9" s="6"/>
      <c r="UWX9" s="6"/>
      <c r="UWY9" s="6"/>
      <c r="UWZ9" s="6"/>
      <c r="UXA9" s="6"/>
      <c r="UXB9" s="6"/>
      <c r="UXC9" s="6"/>
      <c r="UXD9" s="6"/>
      <c r="UXE9" s="6"/>
      <c r="UXF9" s="6"/>
      <c r="UXG9" s="6"/>
      <c r="UXH9" s="6"/>
      <c r="UXI9" s="6"/>
      <c r="UXJ9" s="6"/>
      <c r="UXK9" s="6"/>
      <c r="UXL9" s="6"/>
      <c r="UXM9" s="6"/>
      <c r="UXN9" s="6"/>
      <c r="UXO9" s="6"/>
      <c r="UXP9" s="6"/>
      <c r="UXQ9" s="6"/>
      <c r="UXR9" s="6"/>
      <c r="UXS9" s="6"/>
      <c r="UXT9" s="6"/>
      <c r="UXU9" s="6"/>
      <c r="UXV9" s="6"/>
      <c r="UXW9" s="6"/>
      <c r="UXX9" s="6"/>
      <c r="UXY9" s="6"/>
      <c r="UXZ9" s="6"/>
      <c r="UYA9" s="6"/>
      <c r="UYB9" s="6"/>
      <c r="UYC9" s="6"/>
      <c r="UYD9" s="6"/>
      <c r="UYE9" s="6"/>
      <c r="UYF9" s="6"/>
      <c r="UYG9" s="6"/>
      <c r="UYH9" s="6"/>
      <c r="UYI9" s="6"/>
      <c r="UYJ9" s="6"/>
      <c r="UYK9" s="6"/>
      <c r="UYL9" s="6"/>
      <c r="UYM9" s="6"/>
      <c r="UYN9" s="6"/>
      <c r="UYO9" s="6"/>
      <c r="UYP9" s="6"/>
      <c r="UYQ9" s="6"/>
      <c r="UYR9" s="6"/>
      <c r="UYS9" s="6"/>
      <c r="UYT9" s="6"/>
      <c r="UYU9" s="6"/>
      <c r="UYV9" s="6"/>
      <c r="UYW9" s="6"/>
      <c r="UYX9" s="6"/>
      <c r="UYY9" s="6"/>
      <c r="UYZ9" s="6"/>
      <c r="UZA9" s="6"/>
      <c r="UZB9" s="6"/>
      <c r="UZC9" s="6"/>
      <c r="UZD9" s="6"/>
      <c r="UZE9" s="6"/>
      <c r="UZF9" s="6"/>
      <c r="UZG9" s="6"/>
      <c r="UZH9" s="6"/>
      <c r="UZI9" s="6"/>
      <c r="UZJ9" s="6"/>
      <c r="UZK9" s="6"/>
      <c r="UZL9" s="6"/>
      <c r="UZM9" s="6"/>
      <c r="UZN9" s="6"/>
      <c r="UZO9" s="6"/>
      <c r="UZP9" s="6"/>
      <c r="UZQ9" s="6"/>
      <c r="UZR9" s="6"/>
      <c r="UZS9" s="6"/>
      <c r="UZT9" s="6"/>
      <c r="UZU9" s="6"/>
      <c r="UZV9" s="6"/>
      <c r="UZW9" s="6"/>
      <c r="UZX9" s="6"/>
      <c r="UZY9" s="6"/>
      <c r="UZZ9" s="6"/>
      <c r="VAA9" s="6"/>
      <c r="VAB9" s="6"/>
      <c r="VAC9" s="6"/>
      <c r="VAD9" s="6"/>
      <c r="VAE9" s="6"/>
      <c r="VAF9" s="6"/>
      <c r="VAG9" s="6"/>
      <c r="VAH9" s="6"/>
      <c r="VAI9" s="6"/>
      <c r="VAJ9" s="6"/>
      <c r="VAK9" s="6"/>
      <c r="VAL9" s="6"/>
      <c r="VAM9" s="6"/>
      <c r="VAN9" s="6"/>
      <c r="VAO9" s="6"/>
      <c r="VAP9" s="6"/>
      <c r="VAQ9" s="6"/>
      <c r="VAR9" s="6"/>
      <c r="VAS9" s="6"/>
      <c r="VAT9" s="6"/>
      <c r="VAU9" s="6"/>
      <c r="VAV9" s="6"/>
      <c r="VAW9" s="6"/>
      <c r="VAX9" s="6"/>
      <c r="VAY9" s="6"/>
      <c r="VAZ9" s="6"/>
      <c r="VBA9" s="6"/>
      <c r="VBB9" s="6"/>
      <c r="VBC9" s="6"/>
      <c r="VBD9" s="6"/>
      <c r="VBE9" s="6"/>
      <c r="VBF9" s="6"/>
      <c r="VBG9" s="6"/>
      <c r="VBH9" s="6"/>
      <c r="VBI9" s="6"/>
      <c r="VBJ9" s="6"/>
      <c r="VBK9" s="6"/>
      <c r="VBL9" s="6"/>
      <c r="VBM9" s="6"/>
      <c r="VBN9" s="6"/>
      <c r="VBO9" s="6"/>
      <c r="VBP9" s="6"/>
      <c r="VBQ9" s="6"/>
      <c r="VBR9" s="6"/>
      <c r="VBS9" s="6"/>
      <c r="VBT9" s="6"/>
      <c r="VBU9" s="6"/>
      <c r="VBV9" s="6"/>
      <c r="VBW9" s="6"/>
      <c r="VBX9" s="6"/>
      <c r="VBY9" s="6"/>
      <c r="VBZ9" s="6"/>
      <c r="VCA9" s="6"/>
      <c r="VCB9" s="6"/>
      <c r="VCC9" s="6"/>
      <c r="VCD9" s="6"/>
      <c r="VCE9" s="6"/>
      <c r="VCF9" s="6"/>
      <c r="VCG9" s="6"/>
      <c r="VCH9" s="6"/>
      <c r="VCI9" s="6"/>
      <c r="VCJ9" s="6"/>
      <c r="VCK9" s="6"/>
      <c r="VCL9" s="6"/>
      <c r="VCM9" s="6"/>
      <c r="VCN9" s="6"/>
      <c r="VCO9" s="6"/>
      <c r="VCP9" s="6"/>
      <c r="VCQ9" s="6"/>
      <c r="VCR9" s="6"/>
      <c r="VCS9" s="6"/>
      <c r="VCT9" s="6"/>
      <c r="VCU9" s="6"/>
      <c r="VCV9" s="6"/>
      <c r="VCW9" s="6"/>
      <c r="VCX9" s="6"/>
      <c r="VCY9" s="6"/>
      <c r="VCZ9" s="6"/>
      <c r="VDA9" s="6"/>
      <c r="VDB9" s="6"/>
      <c r="VDC9" s="6"/>
      <c r="VDD9" s="6"/>
      <c r="VDE9" s="6"/>
      <c r="VDF9" s="6"/>
      <c r="VDG9" s="6"/>
      <c r="VDH9" s="6"/>
      <c r="VDI9" s="6"/>
      <c r="VDJ9" s="6"/>
      <c r="VDK9" s="6"/>
      <c r="VDL9" s="6"/>
      <c r="VDM9" s="6"/>
      <c r="VDN9" s="6"/>
      <c r="VDO9" s="6"/>
      <c r="VDP9" s="6"/>
      <c r="VDQ9" s="6"/>
      <c r="VDR9" s="6"/>
      <c r="VDS9" s="6"/>
      <c r="VDT9" s="6"/>
      <c r="VDU9" s="6"/>
      <c r="VDV9" s="6"/>
      <c r="VDW9" s="6"/>
      <c r="VDX9" s="6"/>
      <c r="VDY9" s="6"/>
      <c r="VDZ9" s="6"/>
      <c r="VEA9" s="6"/>
      <c r="VEB9" s="6"/>
      <c r="VEC9" s="6"/>
      <c r="VED9" s="6"/>
      <c r="VEE9" s="6"/>
      <c r="VEF9" s="6"/>
      <c r="VEG9" s="6"/>
      <c r="VEH9" s="6"/>
      <c r="VEI9" s="6"/>
      <c r="VEJ9" s="6"/>
      <c r="VEK9" s="6"/>
      <c r="VEL9" s="6"/>
      <c r="VEM9" s="6"/>
      <c r="VEN9" s="6"/>
      <c r="VEO9" s="6"/>
      <c r="VEP9" s="6"/>
      <c r="VEQ9" s="6"/>
      <c r="VER9" s="6"/>
      <c r="VES9" s="6"/>
      <c r="VET9" s="6"/>
      <c r="VEU9" s="6"/>
      <c r="VEV9" s="6"/>
      <c r="VEW9" s="6"/>
      <c r="VEX9" s="6"/>
      <c r="VEY9" s="6"/>
      <c r="VEZ9" s="6"/>
      <c r="VFA9" s="6"/>
      <c r="VFB9" s="6"/>
      <c r="VFC9" s="6"/>
      <c r="VFD9" s="6"/>
      <c r="VFE9" s="6"/>
      <c r="VFF9" s="6"/>
      <c r="VFG9" s="6"/>
      <c r="VFH9" s="6"/>
      <c r="VFI9" s="6"/>
      <c r="VFJ9" s="6"/>
      <c r="VFK9" s="6"/>
      <c r="VFL9" s="6"/>
      <c r="VFM9" s="6"/>
      <c r="VFN9" s="6"/>
      <c r="VFO9" s="6"/>
      <c r="VFP9" s="6"/>
      <c r="VFQ9" s="6"/>
      <c r="VFR9" s="6"/>
      <c r="VFS9" s="6"/>
      <c r="VFT9" s="6"/>
      <c r="VFU9" s="6"/>
      <c r="VFV9" s="6"/>
      <c r="VFW9" s="6"/>
      <c r="VFX9" s="6"/>
      <c r="VFY9" s="6"/>
      <c r="VFZ9" s="6"/>
      <c r="VGA9" s="6"/>
      <c r="VGB9" s="6"/>
      <c r="VGC9" s="6"/>
      <c r="VGD9" s="6"/>
      <c r="VGE9" s="6"/>
      <c r="VGF9" s="6"/>
      <c r="VGG9" s="6"/>
      <c r="VGH9" s="6"/>
      <c r="VGI9" s="6"/>
      <c r="VGJ9" s="6"/>
      <c r="VGK9" s="6"/>
      <c r="VGL9" s="6"/>
      <c r="VGM9" s="6"/>
      <c r="VGN9" s="6"/>
      <c r="VGO9" s="6"/>
      <c r="VGP9" s="6"/>
      <c r="VGQ9" s="6"/>
      <c r="VGR9" s="6"/>
      <c r="VGS9" s="6"/>
      <c r="VGT9" s="6"/>
      <c r="VGU9" s="6"/>
      <c r="VGV9" s="6"/>
      <c r="VGW9" s="6"/>
      <c r="VGX9" s="6"/>
      <c r="VGY9" s="6"/>
      <c r="VGZ9" s="6"/>
      <c r="VHA9" s="6"/>
      <c r="VHB9" s="6"/>
      <c r="VHC9" s="6"/>
      <c r="VHD9" s="6"/>
      <c r="VHE9" s="6"/>
      <c r="VHF9" s="6"/>
      <c r="VHG9" s="6"/>
      <c r="VHH9" s="6"/>
      <c r="VHI9" s="6"/>
      <c r="VHJ9" s="6"/>
      <c r="VHK9" s="6"/>
      <c r="VHL9" s="6"/>
      <c r="VHM9" s="6"/>
      <c r="VHN9" s="6"/>
      <c r="VHO9" s="6"/>
      <c r="VHP9" s="6"/>
      <c r="VHQ9" s="6"/>
      <c r="VHR9" s="6"/>
      <c r="VHS9" s="6"/>
      <c r="VHT9" s="6"/>
      <c r="VHU9" s="6"/>
      <c r="VHV9" s="6"/>
      <c r="VHW9" s="6"/>
      <c r="VHX9" s="6"/>
      <c r="VHY9" s="6"/>
      <c r="VHZ9" s="6"/>
      <c r="VIA9" s="6"/>
      <c r="VIB9" s="6"/>
      <c r="VIC9" s="6"/>
      <c r="VID9" s="6"/>
      <c r="VIE9" s="6"/>
      <c r="VIF9" s="6"/>
      <c r="VIG9" s="6"/>
      <c r="VIH9" s="6"/>
      <c r="VII9" s="6"/>
      <c r="VIJ9" s="6"/>
      <c r="VIK9" s="6"/>
      <c r="VIL9" s="6"/>
      <c r="VIM9" s="6"/>
      <c r="VIN9" s="6"/>
      <c r="VIO9" s="6"/>
      <c r="VIP9" s="6"/>
      <c r="VIQ9" s="6"/>
      <c r="VIR9" s="6"/>
      <c r="VIS9" s="6"/>
      <c r="VIT9" s="6"/>
      <c r="VIU9" s="6"/>
      <c r="VIV9" s="6"/>
      <c r="VIW9" s="6"/>
      <c r="VIX9" s="6"/>
      <c r="VIY9" s="6"/>
      <c r="VIZ9" s="6"/>
      <c r="VJA9" s="6"/>
      <c r="VJB9" s="6"/>
      <c r="VJC9" s="6"/>
      <c r="VJD9" s="6"/>
      <c r="VJE9" s="6"/>
      <c r="VJF9" s="6"/>
      <c r="VJG9" s="6"/>
      <c r="VJH9" s="6"/>
      <c r="VJI9" s="6"/>
      <c r="VJJ9" s="6"/>
      <c r="VJK9" s="6"/>
      <c r="VJL9" s="6"/>
      <c r="VJM9" s="6"/>
      <c r="VJN9" s="6"/>
      <c r="VJO9" s="6"/>
      <c r="VJP9" s="6"/>
      <c r="VJQ9" s="6"/>
      <c r="VJR9" s="6"/>
      <c r="VJS9" s="6"/>
      <c r="VJT9" s="6"/>
      <c r="VJU9" s="6"/>
      <c r="VJV9" s="6"/>
      <c r="VJW9" s="6"/>
      <c r="VJX9" s="6"/>
      <c r="VJY9" s="6"/>
      <c r="VJZ9" s="6"/>
      <c r="VKA9" s="6"/>
      <c r="VKB9" s="6"/>
      <c r="VKC9" s="6"/>
      <c r="VKD9" s="6"/>
      <c r="VKE9" s="6"/>
      <c r="VKF9" s="6"/>
      <c r="VKG9" s="6"/>
      <c r="VKH9" s="6"/>
      <c r="VKI9" s="6"/>
      <c r="VKJ9" s="6"/>
      <c r="VKK9" s="6"/>
      <c r="VKL9" s="6"/>
      <c r="VKM9" s="6"/>
      <c r="VKN9" s="6"/>
      <c r="VKO9" s="6"/>
      <c r="VKP9" s="6"/>
      <c r="VKQ9" s="6"/>
      <c r="VKR9" s="6"/>
      <c r="VKS9" s="6"/>
      <c r="VKT9" s="6"/>
      <c r="VKU9" s="6"/>
      <c r="VKV9" s="6"/>
      <c r="VKW9" s="6"/>
      <c r="VKX9" s="6"/>
      <c r="VKY9" s="6"/>
      <c r="VKZ9" s="6"/>
      <c r="VLA9" s="6"/>
      <c r="VLB9" s="6"/>
      <c r="VLC9" s="6"/>
      <c r="VLD9" s="6"/>
      <c r="VLE9" s="6"/>
      <c r="VLF9" s="6"/>
      <c r="VLG9" s="6"/>
      <c r="VLH9" s="6"/>
      <c r="VLI9" s="6"/>
      <c r="VLJ9" s="6"/>
      <c r="VLK9" s="6"/>
      <c r="VLL9" s="6"/>
      <c r="VLM9" s="6"/>
      <c r="VLN9" s="6"/>
      <c r="VLO9" s="6"/>
      <c r="VLP9" s="6"/>
      <c r="VLQ9" s="6"/>
      <c r="VLR9" s="6"/>
      <c r="VLS9" s="6"/>
      <c r="VLT9" s="6"/>
      <c r="VLU9" s="6"/>
      <c r="VLV9" s="6"/>
      <c r="VLW9" s="6"/>
      <c r="VLX9" s="6"/>
      <c r="VLY9" s="6"/>
      <c r="VLZ9" s="6"/>
      <c r="VMA9" s="6"/>
      <c r="VMB9" s="6"/>
      <c r="VMC9" s="6"/>
      <c r="VMD9" s="6"/>
      <c r="VME9" s="6"/>
      <c r="VMF9" s="6"/>
      <c r="VMG9" s="6"/>
      <c r="VMH9" s="6"/>
      <c r="VMI9" s="6"/>
      <c r="VMJ9" s="6"/>
      <c r="VMK9" s="6"/>
      <c r="VML9" s="6"/>
      <c r="VMM9" s="6"/>
      <c r="VMN9" s="6"/>
      <c r="VMO9" s="6"/>
      <c r="VMP9" s="6"/>
      <c r="VMQ9" s="6"/>
      <c r="VMR9" s="6"/>
      <c r="VMS9" s="6"/>
      <c r="VMT9" s="6"/>
      <c r="VMU9" s="6"/>
      <c r="VMV9" s="6"/>
      <c r="VMW9" s="6"/>
      <c r="VMX9" s="6"/>
      <c r="VMY9" s="6"/>
      <c r="VMZ9" s="6"/>
      <c r="VNA9" s="6"/>
      <c r="VNB9" s="6"/>
      <c r="VNC9" s="6"/>
      <c r="VND9" s="6"/>
      <c r="VNE9" s="6"/>
      <c r="VNF9" s="6"/>
      <c r="VNG9" s="6"/>
      <c r="VNH9" s="6"/>
      <c r="VNI9" s="6"/>
      <c r="VNJ9" s="6"/>
      <c r="VNK9" s="6"/>
      <c r="VNL9" s="6"/>
      <c r="VNM9" s="6"/>
      <c r="VNN9" s="6"/>
      <c r="VNO9" s="6"/>
      <c r="VNP9" s="6"/>
      <c r="VNQ9" s="6"/>
      <c r="VNR9" s="6"/>
      <c r="VNS9" s="6"/>
      <c r="VNT9" s="6"/>
      <c r="VNU9" s="6"/>
      <c r="VNV9" s="6"/>
      <c r="VNW9" s="6"/>
      <c r="VNX9" s="6"/>
      <c r="VNY9" s="6"/>
      <c r="VNZ9" s="6"/>
      <c r="VOA9" s="6"/>
      <c r="VOB9" s="6"/>
      <c r="VOC9" s="6"/>
      <c r="VOD9" s="6"/>
      <c r="VOE9" s="6"/>
      <c r="VOF9" s="6"/>
      <c r="VOG9" s="6"/>
      <c r="VOH9" s="6"/>
      <c r="VOI9" s="6"/>
      <c r="VOJ9" s="6"/>
      <c r="VOK9" s="6"/>
      <c r="VOL9" s="6"/>
      <c r="VOM9" s="6"/>
      <c r="VON9" s="6"/>
      <c r="VOO9" s="6"/>
      <c r="VOP9" s="6"/>
      <c r="VOQ9" s="6"/>
      <c r="VOR9" s="6"/>
      <c r="VOS9" s="6"/>
      <c r="VOT9" s="6"/>
      <c r="VOU9" s="6"/>
      <c r="VOV9" s="6"/>
      <c r="VOW9" s="6"/>
      <c r="VOX9" s="6"/>
      <c r="VOY9" s="6"/>
      <c r="VOZ9" s="6"/>
      <c r="VPA9" s="6"/>
      <c r="VPB9" s="6"/>
      <c r="VPC9" s="6"/>
      <c r="VPD9" s="6"/>
      <c r="VPE9" s="6"/>
      <c r="VPF9" s="6"/>
      <c r="VPG9" s="6"/>
      <c r="VPH9" s="6"/>
      <c r="VPI9" s="6"/>
      <c r="VPJ9" s="6"/>
      <c r="VPK9" s="6"/>
      <c r="VPL9" s="6"/>
      <c r="VPM9" s="6"/>
      <c r="VPN9" s="6"/>
      <c r="VPO9" s="6"/>
      <c r="VPP9" s="6"/>
      <c r="VPQ9" s="6"/>
      <c r="VPR9" s="6"/>
      <c r="VPS9" s="6"/>
      <c r="VPT9" s="6"/>
      <c r="VPU9" s="6"/>
      <c r="VPV9" s="6"/>
      <c r="VPW9" s="6"/>
      <c r="VPX9" s="6"/>
      <c r="VPY9" s="6"/>
      <c r="VPZ9" s="6"/>
      <c r="VQA9" s="6"/>
      <c r="VQB9" s="6"/>
      <c r="VQC9" s="6"/>
      <c r="VQD9" s="6"/>
      <c r="VQE9" s="6"/>
      <c r="VQF9" s="6"/>
      <c r="VQG9" s="6"/>
      <c r="VQH9" s="6"/>
      <c r="VQI9" s="6"/>
      <c r="VQJ9" s="6"/>
      <c r="VQK9" s="6"/>
      <c r="VQL9" s="6"/>
      <c r="VQM9" s="6"/>
      <c r="VQN9" s="6"/>
      <c r="VQO9" s="6"/>
      <c r="VQP9" s="6"/>
      <c r="VQQ9" s="6"/>
      <c r="VQR9" s="6"/>
      <c r="VQS9" s="6"/>
      <c r="VQT9" s="6"/>
      <c r="VQU9" s="6"/>
      <c r="VQV9" s="6"/>
      <c r="VQW9" s="6"/>
      <c r="VQX9" s="6"/>
      <c r="VQY9" s="6"/>
      <c r="VQZ9" s="6"/>
      <c r="VRA9" s="6"/>
      <c r="VRB9" s="6"/>
      <c r="VRC9" s="6"/>
      <c r="VRD9" s="6"/>
      <c r="VRE9" s="6"/>
      <c r="VRF9" s="6"/>
      <c r="VRG9" s="6"/>
      <c r="VRH9" s="6"/>
      <c r="VRI9" s="6"/>
      <c r="VRJ9" s="6"/>
      <c r="VRK9" s="6"/>
      <c r="VRL9" s="6"/>
      <c r="VRM9" s="6"/>
      <c r="VRN9" s="6"/>
      <c r="VRO9" s="6"/>
      <c r="VRP9" s="6"/>
      <c r="VRQ9" s="6"/>
      <c r="VRR9" s="6"/>
      <c r="VRS9" s="6"/>
      <c r="VRT9" s="6"/>
      <c r="VRU9" s="6"/>
      <c r="VRV9" s="6"/>
      <c r="VRW9" s="6"/>
      <c r="VRX9" s="6"/>
      <c r="VRY9" s="6"/>
      <c r="VRZ9" s="6"/>
      <c r="VSA9" s="6"/>
      <c r="VSB9" s="6"/>
      <c r="VSC9" s="6"/>
      <c r="VSD9" s="6"/>
      <c r="VSE9" s="6"/>
      <c r="VSF9" s="6"/>
      <c r="VSG9" s="6"/>
      <c r="VSH9" s="6"/>
      <c r="VSI9" s="6"/>
      <c r="VSJ9" s="6"/>
      <c r="VSK9" s="6"/>
      <c r="VSL9" s="6"/>
      <c r="VSM9" s="6"/>
      <c r="VSN9" s="6"/>
      <c r="VSO9" s="6"/>
      <c r="VSP9" s="6"/>
      <c r="VSQ9" s="6"/>
      <c r="VSR9" s="6"/>
      <c r="VSS9" s="6"/>
      <c r="VST9" s="6"/>
      <c r="VSU9" s="6"/>
      <c r="VSV9" s="6"/>
      <c r="VSW9" s="6"/>
      <c r="VSX9" s="6"/>
      <c r="VSY9" s="6"/>
      <c r="VSZ9" s="6"/>
      <c r="VTA9" s="6"/>
      <c r="VTB9" s="6"/>
      <c r="VTC9" s="6"/>
      <c r="VTD9" s="6"/>
      <c r="VTE9" s="6"/>
      <c r="VTF9" s="6"/>
      <c r="VTG9" s="6"/>
      <c r="VTH9" s="6"/>
      <c r="VTI9" s="6"/>
      <c r="VTJ9" s="6"/>
      <c r="VTK9" s="6"/>
      <c r="VTL9" s="6"/>
      <c r="VTM9" s="6"/>
      <c r="VTN9" s="6"/>
      <c r="VTO9" s="6"/>
      <c r="VTP9" s="6"/>
      <c r="VTQ9" s="6"/>
      <c r="VTR9" s="6"/>
      <c r="VTS9" s="6"/>
      <c r="VTT9" s="6"/>
      <c r="VTU9" s="6"/>
      <c r="VTV9" s="6"/>
      <c r="VTW9" s="6"/>
      <c r="VTX9" s="6"/>
      <c r="VTY9" s="6"/>
      <c r="VTZ9" s="6"/>
      <c r="VUA9" s="6"/>
      <c r="VUB9" s="6"/>
      <c r="VUC9" s="6"/>
      <c r="VUD9" s="6"/>
      <c r="VUE9" s="6"/>
      <c r="VUF9" s="6"/>
      <c r="VUG9" s="6"/>
      <c r="VUH9" s="6"/>
      <c r="VUI9" s="6"/>
      <c r="VUJ9" s="6"/>
      <c r="VUK9" s="6"/>
      <c r="VUL9" s="6"/>
      <c r="VUM9" s="6"/>
      <c r="VUN9" s="6"/>
      <c r="VUO9" s="6"/>
      <c r="VUP9" s="6"/>
      <c r="VUQ9" s="6"/>
      <c r="VUR9" s="6"/>
      <c r="VUS9" s="6"/>
      <c r="VUT9" s="6"/>
      <c r="VUU9" s="6"/>
      <c r="VUV9" s="6"/>
      <c r="VUW9" s="6"/>
      <c r="VUX9" s="6"/>
      <c r="VUY9" s="6"/>
      <c r="VUZ9" s="6"/>
      <c r="VVA9" s="6"/>
      <c r="VVB9" s="6"/>
      <c r="VVC9" s="6"/>
      <c r="VVD9" s="6"/>
      <c r="VVE9" s="6"/>
      <c r="VVF9" s="6"/>
      <c r="VVG9" s="6"/>
      <c r="VVH9" s="6"/>
      <c r="VVI9" s="6"/>
      <c r="VVJ9" s="6"/>
      <c r="VVK9" s="6"/>
      <c r="VVL9" s="6"/>
      <c r="VVM9" s="6"/>
      <c r="VVN9" s="6"/>
      <c r="VVO9" s="6"/>
      <c r="VVP9" s="6"/>
      <c r="VVQ9" s="6"/>
      <c r="VVR9" s="6"/>
      <c r="VVS9" s="6"/>
      <c r="VVT9" s="6"/>
      <c r="VVU9" s="6"/>
      <c r="VVV9" s="6"/>
      <c r="VVW9" s="6"/>
      <c r="VVX9" s="6"/>
      <c r="VVY9" s="6"/>
      <c r="VVZ9" s="6"/>
      <c r="VWA9" s="6"/>
      <c r="VWB9" s="6"/>
      <c r="VWC9" s="6"/>
      <c r="VWD9" s="6"/>
      <c r="VWE9" s="6"/>
      <c r="VWF9" s="6"/>
      <c r="VWG9" s="6"/>
      <c r="VWH9" s="6"/>
      <c r="VWI9" s="6"/>
      <c r="VWJ9" s="6"/>
      <c r="VWK9" s="6"/>
      <c r="VWL9" s="6"/>
      <c r="VWM9" s="6"/>
      <c r="VWN9" s="6"/>
      <c r="VWO9" s="6"/>
      <c r="VWP9" s="6"/>
      <c r="VWQ9" s="6"/>
      <c r="VWR9" s="6"/>
      <c r="VWS9" s="6"/>
      <c r="VWT9" s="6"/>
      <c r="VWU9" s="6"/>
      <c r="VWV9" s="6"/>
      <c r="VWW9" s="6"/>
      <c r="VWX9" s="6"/>
      <c r="VWY9" s="6"/>
      <c r="VWZ9" s="6"/>
      <c r="VXA9" s="6"/>
      <c r="VXB9" s="6"/>
      <c r="VXC9" s="6"/>
      <c r="VXD9" s="6"/>
      <c r="VXE9" s="6"/>
      <c r="VXF9" s="6"/>
      <c r="VXG9" s="6"/>
      <c r="VXH9" s="6"/>
      <c r="VXI9" s="6"/>
      <c r="VXJ9" s="6"/>
      <c r="VXK9" s="6"/>
      <c r="VXL9" s="6"/>
      <c r="VXM9" s="6"/>
      <c r="VXN9" s="6"/>
      <c r="VXO9" s="6"/>
      <c r="VXP9" s="6"/>
      <c r="VXQ9" s="6"/>
      <c r="VXR9" s="6"/>
      <c r="VXS9" s="6"/>
      <c r="VXT9" s="6"/>
      <c r="VXU9" s="6"/>
      <c r="VXV9" s="6"/>
      <c r="VXW9" s="6"/>
      <c r="VXX9" s="6"/>
      <c r="VXY9" s="6"/>
      <c r="VXZ9" s="6"/>
      <c r="VYA9" s="6"/>
      <c r="VYB9" s="6"/>
      <c r="VYC9" s="6"/>
      <c r="VYD9" s="6"/>
      <c r="VYE9" s="6"/>
      <c r="VYF9" s="6"/>
      <c r="VYG9" s="6"/>
      <c r="VYH9" s="6"/>
      <c r="VYI9" s="6"/>
      <c r="VYJ9" s="6"/>
      <c r="VYK9" s="6"/>
      <c r="VYL9" s="6"/>
      <c r="VYM9" s="6"/>
      <c r="VYN9" s="6"/>
      <c r="VYO9" s="6"/>
      <c r="VYP9" s="6"/>
      <c r="VYQ9" s="6"/>
      <c r="VYR9" s="6"/>
      <c r="VYS9" s="6"/>
      <c r="VYT9" s="6"/>
      <c r="VYU9" s="6"/>
      <c r="VYV9" s="6"/>
      <c r="VYW9" s="6"/>
      <c r="VYX9" s="6"/>
      <c r="VYY9" s="6"/>
      <c r="VYZ9" s="6"/>
      <c r="VZA9" s="6"/>
      <c r="VZB9" s="6"/>
      <c r="VZC9" s="6"/>
      <c r="VZD9" s="6"/>
      <c r="VZE9" s="6"/>
      <c r="VZF9" s="6"/>
      <c r="VZG9" s="6"/>
      <c r="VZH9" s="6"/>
      <c r="VZI9" s="6"/>
      <c r="VZJ9" s="6"/>
      <c r="VZK9" s="6"/>
      <c r="VZL9" s="6"/>
      <c r="VZM9" s="6"/>
      <c r="VZN9" s="6"/>
      <c r="VZO9" s="6"/>
      <c r="VZP9" s="6"/>
      <c r="VZQ9" s="6"/>
      <c r="VZR9" s="6"/>
      <c r="VZS9" s="6"/>
      <c r="VZT9" s="6"/>
      <c r="VZU9" s="6"/>
      <c r="VZV9" s="6"/>
      <c r="VZW9" s="6"/>
      <c r="VZX9" s="6"/>
      <c r="VZY9" s="6"/>
      <c r="VZZ9" s="6"/>
      <c r="WAA9" s="6"/>
      <c r="WAB9" s="6"/>
      <c r="WAC9" s="6"/>
      <c r="WAD9" s="6"/>
      <c r="WAE9" s="6"/>
      <c r="WAF9" s="6"/>
      <c r="WAG9" s="6"/>
      <c r="WAH9" s="6"/>
      <c r="WAI9" s="6"/>
      <c r="WAJ9" s="6"/>
      <c r="WAK9" s="6"/>
      <c r="WAL9" s="6"/>
      <c r="WAM9" s="6"/>
      <c r="WAN9" s="6"/>
      <c r="WAO9" s="6"/>
      <c r="WAP9" s="6"/>
      <c r="WAQ9" s="6"/>
      <c r="WAR9" s="6"/>
      <c r="WAS9" s="6"/>
      <c r="WAT9" s="6"/>
      <c r="WAU9" s="6"/>
      <c r="WAV9" s="6"/>
      <c r="WAW9" s="6"/>
      <c r="WAX9" s="6"/>
      <c r="WAY9" s="6"/>
      <c r="WAZ9" s="6"/>
      <c r="WBA9" s="6"/>
      <c r="WBB9" s="6"/>
      <c r="WBC9" s="6"/>
      <c r="WBD9" s="6"/>
      <c r="WBE9" s="6"/>
      <c r="WBF9" s="6"/>
      <c r="WBG9" s="6"/>
      <c r="WBH9" s="6"/>
      <c r="WBI9" s="6"/>
      <c r="WBJ9" s="6"/>
      <c r="WBK9" s="6"/>
      <c r="WBL9" s="6"/>
      <c r="WBM9" s="6"/>
      <c r="WBN9" s="6"/>
      <c r="WBO9" s="6"/>
      <c r="WBP9" s="6"/>
      <c r="WBQ9" s="6"/>
      <c r="WBR9" s="6"/>
      <c r="WBS9" s="6"/>
      <c r="WBT9" s="6"/>
      <c r="WBU9" s="6"/>
      <c r="WBV9" s="6"/>
      <c r="WBW9" s="6"/>
      <c r="WBX9" s="6"/>
      <c r="WBY9" s="6"/>
      <c r="WBZ9" s="6"/>
      <c r="WCA9" s="6"/>
      <c r="WCB9" s="6"/>
      <c r="WCC9" s="6"/>
      <c r="WCD9" s="6"/>
      <c r="WCE9" s="6"/>
      <c r="WCF9" s="6"/>
      <c r="WCG9" s="6"/>
      <c r="WCH9" s="6"/>
      <c r="WCI9" s="6"/>
      <c r="WCJ9" s="6"/>
      <c r="WCK9" s="6"/>
      <c r="WCL9" s="6"/>
      <c r="WCM9" s="6"/>
      <c r="WCN9" s="6"/>
      <c r="WCO9" s="6"/>
      <c r="WCP9" s="6"/>
      <c r="WCQ9" s="6"/>
      <c r="WCR9" s="6"/>
      <c r="WCS9" s="6"/>
      <c r="WCT9" s="6"/>
      <c r="WCU9" s="6"/>
      <c r="WCV9" s="6"/>
      <c r="WCW9" s="6"/>
      <c r="WCX9" s="6"/>
      <c r="WCY9" s="6"/>
      <c r="WCZ9" s="6"/>
      <c r="WDA9" s="6"/>
      <c r="WDB9" s="6"/>
      <c r="WDC9" s="6"/>
      <c r="WDD9" s="6"/>
      <c r="WDE9" s="6"/>
      <c r="WDF9" s="6"/>
      <c r="WDG9" s="6"/>
      <c r="WDH9" s="6"/>
      <c r="WDI9" s="6"/>
      <c r="WDJ9" s="6"/>
      <c r="WDK9" s="6"/>
      <c r="WDL9" s="6"/>
      <c r="WDM9" s="6"/>
      <c r="WDN9" s="6"/>
      <c r="WDO9" s="6"/>
      <c r="WDP9" s="6"/>
      <c r="WDQ9" s="6"/>
      <c r="WDR9" s="6"/>
      <c r="WDS9" s="6"/>
      <c r="WDT9" s="6"/>
      <c r="WDU9" s="6"/>
      <c r="WDV9" s="6"/>
      <c r="WDW9" s="6"/>
      <c r="WDX9" s="6"/>
      <c r="WDY9" s="6"/>
      <c r="WDZ9" s="6"/>
      <c r="WEA9" s="6"/>
      <c r="WEB9" s="6"/>
      <c r="WEC9" s="6"/>
      <c r="WED9" s="6"/>
      <c r="WEE9" s="6"/>
      <c r="WEF9" s="6"/>
      <c r="WEG9" s="6"/>
      <c r="WEH9" s="6"/>
      <c r="WEI9" s="6"/>
      <c r="WEJ9" s="6"/>
      <c r="WEK9" s="6"/>
      <c r="WEL9" s="6"/>
      <c r="WEM9" s="6"/>
      <c r="WEN9" s="6"/>
      <c r="WEO9" s="6"/>
      <c r="WEP9" s="6"/>
      <c r="WEQ9" s="6"/>
      <c r="WER9" s="6"/>
      <c r="WES9" s="6"/>
      <c r="WET9" s="6"/>
      <c r="WEU9" s="6"/>
      <c r="WEV9" s="6"/>
      <c r="WEW9" s="6"/>
      <c r="WEX9" s="6"/>
      <c r="WEY9" s="6"/>
      <c r="WEZ9" s="6"/>
      <c r="WFA9" s="6"/>
      <c r="WFB9" s="6"/>
      <c r="WFC9" s="6"/>
      <c r="WFD9" s="6"/>
      <c r="WFE9" s="6"/>
      <c r="WFF9" s="6"/>
      <c r="WFG9" s="6"/>
      <c r="WFH9" s="6"/>
      <c r="WFI9" s="6"/>
      <c r="WFJ9" s="6"/>
      <c r="WFK9" s="6"/>
      <c r="WFL9" s="6"/>
      <c r="WFM9" s="6"/>
      <c r="WFN9" s="6"/>
      <c r="WFO9" s="6"/>
      <c r="WFP9" s="6"/>
      <c r="WFQ9" s="6"/>
      <c r="WFR9" s="6"/>
      <c r="WFS9" s="6"/>
      <c r="WFT9" s="6"/>
      <c r="WFU9" s="6"/>
      <c r="WFV9" s="6"/>
      <c r="WFW9" s="6"/>
      <c r="WFX9" s="6"/>
      <c r="WFY9" s="6"/>
      <c r="WFZ9" s="6"/>
      <c r="WGA9" s="6"/>
      <c r="WGB9" s="6"/>
      <c r="WGC9" s="6"/>
      <c r="WGD9" s="6"/>
      <c r="WGE9" s="6"/>
      <c r="WGF9" s="6"/>
      <c r="WGG9" s="6"/>
      <c r="WGH9" s="6"/>
      <c r="WGI9" s="6"/>
      <c r="WGJ9" s="6"/>
      <c r="WGK9" s="6"/>
      <c r="WGL9" s="6"/>
      <c r="WGM9" s="6"/>
      <c r="WGN9" s="6"/>
      <c r="WGO9" s="6"/>
      <c r="WGP9" s="6"/>
      <c r="WGQ9" s="6"/>
      <c r="WGR9" s="6"/>
      <c r="WGS9" s="6"/>
      <c r="WGT9" s="6"/>
      <c r="WGU9" s="6"/>
      <c r="WGV9" s="6"/>
      <c r="WGW9" s="6"/>
      <c r="WGX9" s="6"/>
      <c r="WGY9" s="6"/>
      <c r="WGZ9" s="6"/>
      <c r="WHA9" s="6"/>
      <c r="WHB9" s="6"/>
      <c r="WHC9" s="6"/>
      <c r="WHD9" s="6"/>
      <c r="WHE9" s="6"/>
      <c r="WHF9" s="6"/>
      <c r="WHG9" s="6"/>
      <c r="WHH9" s="6"/>
      <c r="WHI9" s="6"/>
      <c r="WHJ9" s="6"/>
      <c r="WHK9" s="6"/>
      <c r="WHL9" s="6"/>
      <c r="WHM9" s="6"/>
      <c r="WHN9" s="6"/>
      <c r="WHO9" s="6"/>
      <c r="WHP9" s="6"/>
      <c r="WHQ9" s="6"/>
      <c r="WHR9" s="6"/>
      <c r="WHS9" s="6"/>
      <c r="WHT9" s="6"/>
      <c r="WHU9" s="6"/>
      <c r="WHV9" s="6"/>
      <c r="WHW9" s="6"/>
      <c r="WHX9" s="6"/>
      <c r="WHY9" s="6"/>
      <c r="WHZ9" s="6"/>
      <c r="WIA9" s="6"/>
      <c r="WIB9" s="6"/>
      <c r="WIC9" s="6"/>
      <c r="WID9" s="6"/>
      <c r="WIE9" s="6"/>
      <c r="WIF9" s="6"/>
      <c r="WIG9" s="6"/>
      <c r="WIH9" s="6"/>
      <c r="WII9" s="6"/>
      <c r="WIJ9" s="6"/>
      <c r="WIK9" s="6"/>
      <c r="WIL9" s="6"/>
      <c r="WIM9" s="6"/>
      <c r="WIN9" s="6"/>
      <c r="WIO9" s="6"/>
      <c r="WIP9" s="6"/>
      <c r="WIQ9" s="6"/>
      <c r="WIR9" s="6"/>
      <c r="WIS9" s="6"/>
      <c r="WIT9" s="6"/>
      <c r="WIU9" s="6"/>
      <c r="WIV9" s="6"/>
      <c r="WIW9" s="6"/>
      <c r="WIX9" s="6"/>
      <c r="WIY9" s="6"/>
      <c r="WIZ9" s="6"/>
      <c r="WJA9" s="6"/>
      <c r="WJB9" s="6"/>
      <c r="WJC9" s="6"/>
      <c r="WJD9" s="6"/>
      <c r="WJE9" s="6"/>
      <c r="WJF9" s="6"/>
      <c r="WJG9" s="6"/>
      <c r="WJH9" s="6"/>
      <c r="WJI9" s="6"/>
      <c r="WJJ9" s="6"/>
      <c r="WJK9" s="6"/>
      <c r="WJL9" s="6"/>
      <c r="WJM9" s="6"/>
      <c r="WJN9" s="6"/>
      <c r="WJO9" s="6"/>
      <c r="WJP9" s="6"/>
      <c r="WJQ9" s="6"/>
      <c r="WJR9" s="6"/>
      <c r="WJS9" s="6"/>
      <c r="WJT9" s="6"/>
      <c r="WJU9" s="6"/>
      <c r="WJV9" s="6"/>
      <c r="WJW9" s="6"/>
      <c r="WJX9" s="6"/>
      <c r="WJY9" s="6"/>
      <c r="WJZ9" s="6"/>
      <c r="WKA9" s="6"/>
      <c r="WKB9" s="6"/>
      <c r="WKC9" s="6"/>
      <c r="WKD9" s="6"/>
      <c r="WKE9" s="6"/>
      <c r="WKF9" s="6"/>
      <c r="WKG9" s="6"/>
      <c r="WKH9" s="6"/>
      <c r="WKI9" s="6"/>
      <c r="WKJ9" s="6"/>
      <c r="WKK9" s="6"/>
      <c r="WKL9" s="6"/>
      <c r="WKM9" s="6"/>
      <c r="WKN9" s="6"/>
      <c r="WKO9" s="6"/>
      <c r="WKP9" s="6"/>
      <c r="WKQ9" s="6"/>
      <c r="WKR9" s="6"/>
      <c r="WKS9" s="6"/>
      <c r="WKT9" s="6"/>
      <c r="WKU9" s="6"/>
      <c r="WKV9" s="6"/>
      <c r="WKW9" s="6"/>
      <c r="WKX9" s="6"/>
      <c r="WKY9" s="6"/>
      <c r="WKZ9" s="6"/>
      <c r="WLA9" s="6"/>
      <c r="WLB9" s="6"/>
      <c r="WLC9" s="6"/>
      <c r="WLD9" s="6"/>
      <c r="WLE9" s="6"/>
      <c r="WLF9" s="6"/>
      <c r="WLG9" s="6"/>
      <c r="WLH9" s="6"/>
      <c r="WLI9" s="6"/>
      <c r="WLJ9" s="6"/>
      <c r="WLK9" s="6"/>
      <c r="WLL9" s="6"/>
      <c r="WLM9" s="6"/>
      <c r="WLN9" s="6"/>
      <c r="WLO9" s="6"/>
      <c r="WLP9" s="6"/>
      <c r="WLQ9" s="6"/>
      <c r="WLR9" s="6"/>
      <c r="WLS9" s="6"/>
      <c r="WLT9" s="6"/>
      <c r="WLU9" s="6"/>
      <c r="WLV9" s="6"/>
      <c r="WLW9" s="6"/>
      <c r="WLX9" s="6"/>
      <c r="WLY9" s="6"/>
      <c r="WLZ9" s="6"/>
      <c r="WMA9" s="6"/>
      <c r="WMB9" s="6"/>
      <c r="WMC9" s="6"/>
      <c r="WMD9" s="6"/>
      <c r="WME9" s="6"/>
      <c r="WMF9" s="6"/>
      <c r="WMG9" s="6"/>
      <c r="WMH9" s="6"/>
      <c r="WMI9" s="6"/>
      <c r="WMJ9" s="6"/>
      <c r="WMK9" s="6"/>
      <c r="WML9" s="6"/>
      <c r="WMM9" s="6"/>
      <c r="WMN9" s="6"/>
      <c r="WMO9" s="6"/>
      <c r="WMP9" s="6"/>
      <c r="WMQ9" s="6"/>
      <c r="WMR9" s="6"/>
      <c r="WMS9" s="6"/>
      <c r="WMT9" s="6"/>
      <c r="WMU9" s="6"/>
      <c r="WMV9" s="6"/>
      <c r="WMW9" s="6"/>
      <c r="WMX9" s="6"/>
      <c r="WMY9" s="6"/>
      <c r="WMZ9" s="6"/>
      <c r="WNA9" s="6"/>
      <c r="WNB9" s="6"/>
      <c r="WNC9" s="6"/>
      <c r="WND9" s="6"/>
      <c r="WNE9" s="6"/>
      <c r="WNF9" s="6"/>
      <c r="WNG9" s="6"/>
      <c r="WNH9" s="6"/>
      <c r="WNI9" s="6"/>
      <c r="WNJ9" s="6"/>
      <c r="WNK9" s="6"/>
      <c r="WNL9" s="6"/>
      <c r="WNM9" s="6"/>
      <c r="WNN9" s="6"/>
      <c r="WNO9" s="6"/>
      <c r="WNP9" s="6"/>
      <c r="WNQ9" s="6"/>
      <c r="WNR9" s="6"/>
      <c r="WNS9" s="6"/>
      <c r="WNT9" s="6"/>
      <c r="WNU9" s="6"/>
      <c r="WNV9" s="6"/>
      <c r="WNW9" s="6"/>
      <c r="WNX9" s="6"/>
      <c r="WNY9" s="6"/>
      <c r="WNZ9" s="6"/>
      <c r="WOA9" s="6"/>
      <c r="WOB9" s="6"/>
      <c r="WOC9" s="6"/>
      <c r="WOD9" s="6"/>
      <c r="WOE9" s="6"/>
      <c r="WOF9" s="6"/>
      <c r="WOG9" s="6"/>
      <c r="WOH9" s="6"/>
      <c r="WOI9" s="6"/>
      <c r="WOJ9" s="6"/>
      <c r="WOK9" s="6"/>
      <c r="WOL9" s="6"/>
      <c r="WOM9" s="6"/>
      <c r="WON9" s="6"/>
      <c r="WOO9" s="6"/>
      <c r="WOP9" s="6"/>
      <c r="WOQ9" s="6"/>
      <c r="WOR9" s="6"/>
      <c r="WOS9" s="6"/>
      <c r="WOT9" s="6"/>
      <c r="WOU9" s="6"/>
      <c r="WOV9" s="6"/>
      <c r="WOW9" s="6"/>
      <c r="WOX9" s="6"/>
      <c r="WOY9" s="6"/>
      <c r="WOZ9" s="6"/>
      <c r="WPA9" s="6"/>
      <c r="WPB9" s="6"/>
      <c r="WPC9" s="6"/>
      <c r="WPD9" s="6"/>
      <c r="WPE9" s="6"/>
      <c r="WPF9" s="6"/>
      <c r="WPG9" s="6"/>
      <c r="WPH9" s="6"/>
      <c r="WPI9" s="6"/>
      <c r="WPJ9" s="6"/>
      <c r="WPK9" s="6"/>
      <c r="WPL9" s="6"/>
      <c r="WPM9" s="6"/>
      <c r="WPN9" s="6"/>
      <c r="WPO9" s="6"/>
      <c r="WPP9" s="6"/>
      <c r="WPQ9" s="6"/>
      <c r="WPR9" s="6"/>
      <c r="WPS9" s="6"/>
      <c r="WPT9" s="6"/>
      <c r="WPU9" s="6"/>
      <c r="WPV9" s="6"/>
      <c r="WPW9" s="6"/>
      <c r="WPX9" s="6"/>
      <c r="WPY9" s="6"/>
      <c r="WPZ9" s="6"/>
      <c r="WQA9" s="6"/>
      <c r="WQB9" s="6"/>
      <c r="WQC9" s="6"/>
      <c r="WQD9" s="6"/>
      <c r="WQE9" s="6"/>
      <c r="WQF9" s="6"/>
      <c r="WQG9" s="6"/>
      <c r="WQH9" s="6"/>
      <c r="WQI9" s="6"/>
      <c r="WQJ9" s="6"/>
      <c r="WQK9" s="6"/>
      <c r="WQL9" s="6"/>
      <c r="WQM9" s="6"/>
      <c r="WQN9" s="6"/>
      <c r="WQO9" s="6"/>
      <c r="WQP9" s="6"/>
      <c r="WQQ9" s="6"/>
      <c r="WQR9" s="6"/>
      <c r="WQS9" s="6"/>
      <c r="WQT9" s="6"/>
      <c r="WQU9" s="6"/>
      <c r="WQV9" s="6"/>
      <c r="WQW9" s="6"/>
      <c r="WQX9" s="6"/>
      <c r="WQY9" s="6"/>
      <c r="WQZ9" s="6"/>
      <c r="WRA9" s="6"/>
      <c r="WRB9" s="6"/>
      <c r="WRC9" s="6"/>
      <c r="WRD9" s="6"/>
      <c r="WRE9" s="6"/>
      <c r="WRF9" s="6"/>
      <c r="WRG9" s="6"/>
      <c r="WRH9" s="6"/>
      <c r="WRI9" s="6"/>
      <c r="WRJ9" s="6"/>
      <c r="WRK9" s="6"/>
      <c r="WRL9" s="6"/>
      <c r="WRM9" s="6"/>
      <c r="WRN9" s="6"/>
      <c r="WRO9" s="6"/>
      <c r="WRP9" s="6"/>
      <c r="WRQ9" s="6"/>
      <c r="WRR9" s="6"/>
      <c r="WRS9" s="6"/>
      <c r="WRT9" s="6"/>
      <c r="WRU9" s="6"/>
      <c r="WRV9" s="6"/>
      <c r="WRW9" s="6"/>
      <c r="WRX9" s="6"/>
      <c r="WRY9" s="6"/>
      <c r="WRZ9" s="6"/>
      <c r="WSA9" s="6"/>
      <c r="WSB9" s="6"/>
      <c r="WSC9" s="6"/>
      <c r="WSD9" s="6"/>
      <c r="WSE9" s="6"/>
      <c r="WSF9" s="6"/>
      <c r="WSG9" s="6"/>
      <c r="WSH9" s="6"/>
      <c r="WSI9" s="6"/>
      <c r="WSJ9" s="6"/>
      <c r="WSK9" s="6"/>
      <c r="WSL9" s="6"/>
      <c r="WSM9" s="6"/>
      <c r="WSN9" s="6"/>
      <c r="WSO9" s="6"/>
      <c r="WSP9" s="6"/>
      <c r="WSQ9" s="6"/>
      <c r="WSR9" s="6"/>
      <c r="WSS9" s="6"/>
      <c r="WST9" s="6"/>
      <c r="WSU9" s="6"/>
      <c r="WSV9" s="6"/>
      <c r="WSW9" s="6"/>
      <c r="WSX9" s="6"/>
      <c r="WSY9" s="6"/>
      <c r="WSZ9" s="6"/>
      <c r="WTA9" s="6"/>
      <c r="WTB9" s="6"/>
      <c r="WTC9" s="6"/>
      <c r="WTD9" s="6"/>
      <c r="WTE9" s="6"/>
      <c r="WTF9" s="6"/>
      <c r="WTG9" s="6"/>
      <c r="WTH9" s="6"/>
      <c r="WTI9" s="6"/>
      <c r="WTJ9" s="6"/>
      <c r="WTK9" s="6"/>
      <c r="WTL9" s="6"/>
      <c r="WTM9" s="6"/>
      <c r="WTN9" s="6"/>
      <c r="WTO9" s="6"/>
      <c r="WTP9" s="6"/>
      <c r="WTQ9" s="6"/>
      <c r="WTR9" s="6"/>
      <c r="WTS9" s="6"/>
      <c r="WTT9" s="6"/>
      <c r="WTU9" s="6"/>
      <c r="WTV9" s="6"/>
      <c r="WTW9" s="6"/>
      <c r="WTX9" s="6"/>
      <c r="WTY9" s="6"/>
      <c r="WTZ9" s="6"/>
      <c r="WUA9" s="6"/>
      <c r="WUB9" s="6"/>
      <c r="WUC9" s="6"/>
      <c r="WUD9" s="6"/>
      <c r="WUE9" s="6"/>
      <c r="WUF9" s="6"/>
      <c r="WUG9" s="6"/>
      <c r="WUH9" s="6"/>
      <c r="WUI9" s="6"/>
      <c r="WUJ9" s="6"/>
      <c r="WUK9" s="6"/>
      <c r="WUL9" s="6"/>
      <c r="WUM9" s="6"/>
      <c r="WUN9" s="6"/>
      <c r="WUO9" s="6"/>
      <c r="WUP9" s="6"/>
      <c r="WUQ9" s="6"/>
      <c r="WUR9" s="6"/>
      <c r="WUS9" s="6"/>
      <c r="WUT9" s="6"/>
      <c r="WUU9" s="6"/>
      <c r="WUV9" s="6"/>
      <c r="WUW9" s="6"/>
      <c r="WUX9" s="6"/>
      <c r="WUY9" s="6"/>
      <c r="WUZ9" s="6"/>
      <c r="WVA9" s="6"/>
      <c r="WVB9" s="6"/>
      <c r="WVC9" s="6"/>
      <c r="WVD9" s="6"/>
      <c r="WVE9" s="6"/>
      <c r="WVF9" s="6"/>
      <c r="WVG9" s="6"/>
      <c r="WVH9" s="6"/>
      <c r="WVI9" s="6"/>
      <c r="WVJ9" s="6"/>
      <c r="WVK9" s="6"/>
      <c r="WVL9" s="6"/>
      <c r="WVM9" s="6"/>
      <c r="WVN9" s="6"/>
      <c r="WVO9" s="6"/>
      <c r="WVP9" s="6"/>
      <c r="WVQ9" s="6"/>
      <c r="WVR9" s="6"/>
      <c r="WVS9" s="6"/>
      <c r="WVT9" s="6"/>
      <c r="WVU9" s="6"/>
      <c r="WVV9" s="6"/>
      <c r="WVW9" s="6"/>
      <c r="WVX9" s="6"/>
      <c r="WVY9" s="6"/>
      <c r="WVZ9" s="6"/>
      <c r="WWA9" s="6"/>
      <c r="WWB9" s="6"/>
      <c r="WWC9" s="6"/>
      <c r="WWD9" s="6"/>
      <c r="WWE9" s="6"/>
      <c r="WWF9" s="6"/>
      <c r="WWG9" s="6"/>
      <c r="WWH9" s="6"/>
      <c r="WWI9" s="6"/>
      <c r="WWJ9" s="6"/>
      <c r="WWK9" s="6"/>
      <c r="WWL9" s="6"/>
      <c r="WWM9" s="6"/>
      <c r="WWN9" s="6"/>
      <c r="WWO9" s="6"/>
      <c r="WWP9" s="6"/>
      <c r="WWQ9" s="6"/>
      <c r="WWR9" s="6"/>
      <c r="WWS9" s="6"/>
      <c r="WWT9" s="6"/>
      <c r="WWU9" s="6"/>
      <c r="WWV9" s="6"/>
      <c r="WWW9" s="6"/>
      <c r="WWX9" s="6"/>
      <c r="WWY9" s="6"/>
      <c r="WWZ9" s="6"/>
      <c r="WXA9" s="6"/>
      <c r="WXB9" s="6"/>
      <c r="WXC9" s="6"/>
      <c r="WXD9" s="6"/>
      <c r="WXE9" s="6"/>
      <c r="WXF9" s="6"/>
      <c r="WXG9" s="6"/>
      <c r="WXH9" s="6"/>
      <c r="WXI9" s="6"/>
      <c r="WXJ9" s="6"/>
      <c r="WXK9" s="6"/>
      <c r="WXL9" s="6"/>
      <c r="WXM9" s="6"/>
      <c r="WXN9" s="6"/>
      <c r="WXO9" s="6"/>
      <c r="WXP9" s="6"/>
      <c r="WXQ9" s="6"/>
      <c r="WXR9" s="6"/>
      <c r="WXS9" s="6"/>
      <c r="WXT9" s="6"/>
      <c r="WXU9" s="6"/>
      <c r="WXV9" s="6"/>
      <c r="WXW9" s="6"/>
      <c r="WXX9" s="6"/>
      <c r="WXY9" s="6"/>
      <c r="WXZ9" s="6"/>
      <c r="WYA9" s="6"/>
      <c r="WYB9" s="6"/>
      <c r="WYC9" s="6"/>
      <c r="WYD9" s="6"/>
      <c r="WYE9" s="6"/>
      <c r="WYF9" s="6"/>
      <c r="WYG9" s="6"/>
      <c r="WYH9" s="6"/>
      <c r="WYI9" s="6"/>
      <c r="WYJ9" s="6"/>
      <c r="WYK9" s="6"/>
      <c r="WYL9" s="6"/>
      <c r="WYM9" s="6"/>
      <c r="WYN9" s="6"/>
      <c r="WYO9" s="6"/>
      <c r="WYP9" s="6"/>
      <c r="WYQ9" s="6"/>
      <c r="WYR9" s="6"/>
      <c r="WYS9" s="6"/>
      <c r="WYT9" s="6"/>
      <c r="WYU9" s="6"/>
      <c r="WYV9" s="6"/>
      <c r="WYW9" s="6"/>
      <c r="WYX9" s="6"/>
      <c r="WYY9" s="6"/>
      <c r="WYZ9" s="6"/>
      <c r="WZA9" s="6"/>
      <c r="WZB9" s="6"/>
      <c r="WZC9" s="6"/>
      <c r="WZD9" s="6"/>
      <c r="WZE9" s="6"/>
      <c r="WZF9" s="6"/>
      <c r="WZG9" s="6"/>
      <c r="WZH9" s="6"/>
      <c r="WZI9" s="6"/>
      <c r="WZJ9" s="6"/>
      <c r="WZK9" s="6"/>
      <c r="WZL9" s="6"/>
      <c r="WZM9" s="6"/>
      <c r="WZN9" s="6"/>
      <c r="WZO9" s="6"/>
      <c r="WZP9" s="6"/>
      <c r="WZQ9" s="6"/>
      <c r="WZR9" s="6"/>
      <c r="WZS9" s="6"/>
      <c r="WZT9" s="6"/>
      <c r="WZU9" s="6"/>
      <c r="WZV9" s="6"/>
      <c r="WZW9" s="6"/>
      <c r="WZX9" s="6"/>
      <c r="WZY9" s="6"/>
      <c r="WZZ9" s="6"/>
      <c r="XAA9" s="6"/>
      <c r="XAB9" s="6"/>
      <c r="XAC9" s="6"/>
      <c r="XAD9" s="6"/>
      <c r="XAE9" s="6"/>
      <c r="XAF9" s="6"/>
      <c r="XAG9" s="6"/>
      <c r="XAH9" s="6"/>
      <c r="XAI9" s="6"/>
      <c r="XAJ9" s="6"/>
      <c r="XAK9" s="6"/>
      <c r="XAL9" s="6"/>
      <c r="XAM9" s="6"/>
      <c r="XAN9" s="6"/>
      <c r="XAO9" s="6"/>
      <c r="XAP9" s="6"/>
      <c r="XAQ9" s="6"/>
      <c r="XAR9" s="6"/>
      <c r="XAS9" s="6"/>
      <c r="XAT9" s="6"/>
      <c r="XAU9" s="6"/>
      <c r="XAV9" s="6"/>
      <c r="XAW9" s="6"/>
      <c r="XAX9" s="6"/>
      <c r="XAY9" s="6"/>
      <c r="XAZ9" s="6"/>
      <c r="XBA9" s="6"/>
      <c r="XBB9" s="6"/>
      <c r="XBC9" s="6"/>
      <c r="XBD9" s="6"/>
      <c r="XBE9" s="6"/>
      <c r="XBF9" s="6"/>
      <c r="XBG9" s="6"/>
      <c r="XBH9" s="6"/>
      <c r="XBI9" s="6"/>
      <c r="XBJ9" s="6"/>
      <c r="XBK9" s="6"/>
      <c r="XBL9" s="6"/>
      <c r="XBM9" s="6"/>
      <c r="XBN9" s="6"/>
      <c r="XBO9" s="6"/>
      <c r="XBP9" s="6"/>
      <c r="XBQ9" s="6"/>
      <c r="XBR9" s="6"/>
      <c r="XBS9" s="6"/>
      <c r="XBT9" s="6"/>
      <c r="XBU9" s="6"/>
      <c r="XBV9" s="6"/>
      <c r="XBW9" s="6"/>
      <c r="XBX9" s="6"/>
      <c r="XBY9" s="6"/>
      <c r="XBZ9" s="6"/>
      <c r="XCA9" s="6"/>
      <c r="XCB9" s="6"/>
      <c r="XCC9" s="6"/>
      <c r="XCD9" s="6"/>
      <c r="XCE9" s="6"/>
      <c r="XCF9" s="6"/>
      <c r="XCG9" s="6"/>
      <c r="XCH9" s="6"/>
      <c r="XCI9" s="6"/>
      <c r="XCJ9" s="6"/>
      <c r="XCK9" s="6"/>
      <c r="XCL9" s="6"/>
      <c r="XCM9" s="6"/>
      <c r="XCN9" s="6"/>
      <c r="XCO9" s="6"/>
      <c r="XCP9" s="6"/>
      <c r="XCQ9" s="6"/>
      <c r="XCR9" s="6"/>
      <c r="XCS9" s="6"/>
      <c r="XCT9" s="6"/>
      <c r="XCU9" s="6"/>
      <c r="XCV9" s="6"/>
      <c r="XCW9" s="6"/>
      <c r="XCX9" s="6"/>
      <c r="XCY9" s="6"/>
      <c r="XCZ9" s="6"/>
      <c r="XDA9" s="6"/>
      <c r="XDB9" s="6"/>
      <c r="XDC9" s="6"/>
      <c r="XDD9" s="6"/>
      <c r="XDE9" s="6"/>
      <c r="XDF9" s="6"/>
      <c r="XDG9" s="6"/>
      <c r="XDH9" s="6"/>
      <c r="XDI9" s="6"/>
      <c r="XDJ9" s="6"/>
      <c r="XDK9" s="6"/>
      <c r="XDL9" s="6"/>
      <c r="XDM9" s="6"/>
      <c r="XDN9" s="6"/>
      <c r="XDO9" s="6"/>
      <c r="XDP9" s="6"/>
      <c r="XDQ9" s="6"/>
      <c r="XDR9" s="6"/>
      <c r="XDS9" s="6"/>
      <c r="XDT9" s="6"/>
      <c r="XDU9" s="6"/>
      <c r="XDV9" s="6"/>
      <c r="XDW9" s="6"/>
      <c r="XDX9" s="6"/>
      <c r="XDY9" s="6"/>
      <c r="XDZ9" s="6"/>
      <c r="XEA9" s="6"/>
      <c r="XEB9" s="6"/>
      <c r="XEC9" s="6"/>
      <c r="XED9" s="6"/>
      <c r="XEE9" s="6"/>
      <c r="XEF9" s="6"/>
      <c r="XEG9" s="6"/>
      <c r="XEH9" s="6"/>
      <c r="XEI9" s="6"/>
      <c r="XEJ9" s="6"/>
      <c r="XEK9" s="6"/>
      <c r="XEL9" s="6"/>
      <c r="XEM9" s="6"/>
      <c r="XEN9" s="6"/>
      <c r="XEO9" s="6"/>
      <c r="XEP9" s="6"/>
      <c r="XEQ9" s="6"/>
      <c r="XER9" s="6"/>
      <c r="XES9" s="6"/>
      <c r="XET9" s="6"/>
      <c r="XEU9" s="6"/>
      <c r="XEV9" s="6"/>
      <c r="XEW9" s="6"/>
      <c r="XEX9" s="6"/>
      <c r="XEY9" s="6"/>
      <c r="XEZ9" s="6"/>
      <c r="XFA9" s="6"/>
      <c r="XFB9" s="6"/>
      <c r="XFC9" s="6"/>
      <c r="XFD9" s="6"/>
    </row>
    <row r="10" spans="1:16384" s="857" customFormat="1" x14ac:dyDescent="0.3">
      <c r="B10" s="879" t="s">
        <v>100</v>
      </c>
      <c r="C10" s="880" t="s">
        <v>101</v>
      </c>
      <c r="D10" s="878"/>
      <c r="E10" s="851"/>
      <c r="F10" s="1877"/>
      <c r="G10" s="878">
        <f>G93</f>
        <v>0</v>
      </c>
      <c r="K10" s="2"/>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6"/>
      <c r="AFA10" s="6"/>
      <c r="AFB10" s="6"/>
      <c r="AFC10" s="6"/>
      <c r="AFD10" s="6"/>
      <c r="AFE10" s="6"/>
      <c r="AFF10" s="6"/>
      <c r="AFG10" s="6"/>
      <c r="AFH10" s="6"/>
      <c r="AFI10" s="6"/>
      <c r="AFJ10" s="6"/>
      <c r="AFK10" s="6"/>
      <c r="AFL10" s="6"/>
      <c r="AFM10" s="6"/>
      <c r="AFN10" s="6"/>
      <c r="AFO10" s="6"/>
      <c r="AFP10" s="6"/>
      <c r="AFQ10" s="6"/>
      <c r="AFR10" s="6"/>
      <c r="AFS10" s="6"/>
      <c r="AFT10" s="6"/>
      <c r="AFU10" s="6"/>
      <c r="AFV10" s="6"/>
      <c r="AFW10" s="6"/>
      <c r="AFX10" s="6"/>
      <c r="AFY10" s="6"/>
      <c r="AFZ10" s="6"/>
      <c r="AGA10" s="6"/>
      <c r="AGB10" s="6"/>
      <c r="AGC10" s="6"/>
      <c r="AGD10" s="6"/>
      <c r="AGE10" s="6"/>
      <c r="AGF10" s="6"/>
      <c r="AGG10" s="6"/>
      <c r="AGH10" s="6"/>
      <c r="AGI10" s="6"/>
      <c r="AGJ10" s="6"/>
      <c r="AGK10" s="6"/>
      <c r="AGL10" s="6"/>
      <c r="AGM10" s="6"/>
      <c r="AGN10" s="6"/>
      <c r="AGO10" s="6"/>
      <c r="AGP10" s="6"/>
      <c r="AGQ10" s="6"/>
      <c r="AGR10" s="6"/>
      <c r="AGS10" s="6"/>
      <c r="AGT10" s="6"/>
      <c r="AGU10" s="6"/>
      <c r="AGV10" s="6"/>
      <c r="AGW10" s="6"/>
      <c r="AGX10" s="6"/>
      <c r="AGY10" s="6"/>
      <c r="AGZ10" s="6"/>
      <c r="AHA10" s="6"/>
      <c r="AHB10" s="6"/>
      <c r="AHC10" s="6"/>
      <c r="AHD10" s="6"/>
      <c r="AHE10" s="6"/>
      <c r="AHF10" s="6"/>
      <c r="AHG10" s="6"/>
      <c r="AHH10" s="6"/>
      <c r="AHI10" s="6"/>
      <c r="AHJ10" s="6"/>
      <c r="AHK10" s="6"/>
      <c r="AHL10" s="6"/>
      <c r="AHM10" s="6"/>
      <c r="AHN10" s="6"/>
      <c r="AHO10" s="6"/>
      <c r="AHP10" s="6"/>
      <c r="AHQ10" s="6"/>
      <c r="AHR10" s="6"/>
      <c r="AHS10" s="6"/>
      <c r="AHT10" s="6"/>
      <c r="AHU10" s="6"/>
      <c r="AHV10" s="6"/>
      <c r="AHW10" s="6"/>
      <c r="AHX10" s="6"/>
      <c r="AHY10" s="6"/>
      <c r="AHZ10" s="6"/>
      <c r="AIA10" s="6"/>
      <c r="AIB10" s="6"/>
      <c r="AIC10" s="6"/>
      <c r="AID10" s="6"/>
      <c r="AIE10" s="6"/>
      <c r="AIF10" s="6"/>
      <c r="AIG10" s="6"/>
      <c r="AIH10" s="6"/>
      <c r="AII10" s="6"/>
      <c r="AIJ10" s="6"/>
      <c r="AIK10" s="6"/>
      <c r="AIL10" s="6"/>
      <c r="AIM10" s="6"/>
      <c r="AIN10" s="6"/>
      <c r="AIO10" s="6"/>
      <c r="AIP10" s="6"/>
      <c r="AIQ10" s="6"/>
      <c r="AIR10" s="6"/>
      <c r="AIS10" s="6"/>
      <c r="AIT10" s="6"/>
      <c r="AIU10" s="6"/>
      <c r="AIV10" s="6"/>
      <c r="AIW10" s="6"/>
      <c r="AIX10" s="6"/>
      <c r="AIY10" s="6"/>
      <c r="AIZ10" s="6"/>
      <c r="AJA10" s="6"/>
      <c r="AJB10" s="6"/>
      <c r="AJC10" s="6"/>
      <c r="AJD10" s="6"/>
      <c r="AJE10" s="6"/>
      <c r="AJF10" s="6"/>
      <c r="AJG10" s="6"/>
      <c r="AJH10" s="6"/>
      <c r="AJI10" s="6"/>
      <c r="AJJ10" s="6"/>
      <c r="AJK10" s="6"/>
      <c r="AJL10" s="6"/>
      <c r="AJM10" s="6"/>
      <c r="AJN10" s="6"/>
      <c r="AJO10" s="6"/>
      <c r="AJP10" s="6"/>
      <c r="AJQ10" s="6"/>
      <c r="AJR10" s="6"/>
      <c r="AJS10" s="6"/>
      <c r="AJT10" s="6"/>
      <c r="AJU10" s="6"/>
      <c r="AJV10" s="6"/>
      <c r="AJW10" s="6"/>
      <c r="AJX10" s="6"/>
      <c r="AJY10" s="6"/>
      <c r="AJZ10" s="6"/>
      <c r="AKA10" s="6"/>
      <c r="AKB10" s="6"/>
      <c r="AKC10" s="6"/>
      <c r="AKD10" s="6"/>
      <c r="AKE10" s="6"/>
      <c r="AKF10" s="6"/>
      <c r="AKG10" s="6"/>
      <c r="AKH10" s="6"/>
      <c r="AKI10" s="6"/>
      <c r="AKJ10" s="6"/>
      <c r="AKK10" s="6"/>
      <c r="AKL10" s="6"/>
      <c r="AKM10" s="6"/>
      <c r="AKN10" s="6"/>
      <c r="AKO10" s="6"/>
      <c r="AKP10" s="6"/>
      <c r="AKQ10" s="6"/>
      <c r="AKR10" s="6"/>
      <c r="AKS10" s="6"/>
      <c r="AKT10" s="6"/>
      <c r="AKU10" s="6"/>
      <c r="AKV10" s="6"/>
      <c r="AKW10" s="6"/>
      <c r="AKX10" s="6"/>
      <c r="AKY10" s="6"/>
      <c r="AKZ10" s="6"/>
      <c r="ALA10" s="6"/>
      <c r="ALB10" s="6"/>
      <c r="ALC10" s="6"/>
      <c r="ALD10" s="6"/>
      <c r="ALE10" s="6"/>
      <c r="ALF10" s="6"/>
      <c r="ALG10" s="6"/>
      <c r="ALH10" s="6"/>
      <c r="ALI10" s="6"/>
      <c r="ALJ10" s="6"/>
      <c r="ALK10" s="6"/>
      <c r="ALL10" s="6"/>
      <c r="ALM10" s="6"/>
      <c r="ALN10" s="6"/>
      <c r="ALO10" s="6"/>
      <c r="ALP10" s="6"/>
      <c r="ALQ10" s="6"/>
      <c r="ALR10" s="6"/>
      <c r="ALS10" s="6"/>
      <c r="ALT10" s="6"/>
      <c r="ALU10" s="6"/>
      <c r="ALV10" s="6"/>
      <c r="ALW10" s="6"/>
      <c r="ALX10" s="6"/>
      <c r="ALY10" s="6"/>
      <c r="ALZ10" s="6"/>
      <c r="AMA10" s="6"/>
      <c r="AMB10" s="6"/>
      <c r="AMC10" s="6"/>
      <c r="AMD10" s="6"/>
      <c r="AME10" s="6"/>
      <c r="AMF10" s="6"/>
      <c r="AMG10" s="6"/>
      <c r="AMH10" s="6"/>
      <c r="AMI10" s="6"/>
      <c r="AMJ10" s="6"/>
      <c r="AMK10" s="6"/>
      <c r="AML10" s="6"/>
      <c r="AMM10" s="6"/>
      <c r="AMN10" s="6"/>
      <c r="AMO10" s="6"/>
      <c r="AMP10" s="6"/>
      <c r="AMQ10" s="6"/>
      <c r="AMR10" s="6"/>
      <c r="AMS10" s="6"/>
      <c r="AMT10" s="6"/>
      <c r="AMU10" s="6"/>
      <c r="AMV10" s="6"/>
      <c r="AMW10" s="6"/>
      <c r="AMX10" s="6"/>
      <c r="AMY10" s="6"/>
      <c r="AMZ10" s="6"/>
      <c r="ANA10" s="6"/>
      <c r="ANB10" s="6"/>
      <c r="ANC10" s="6"/>
      <c r="AND10" s="6"/>
      <c r="ANE10" s="6"/>
      <c r="ANF10" s="6"/>
      <c r="ANG10" s="6"/>
      <c r="ANH10" s="6"/>
      <c r="ANI10" s="6"/>
      <c r="ANJ10" s="6"/>
      <c r="ANK10" s="6"/>
      <c r="ANL10" s="6"/>
      <c r="ANM10" s="6"/>
      <c r="ANN10" s="6"/>
      <c r="ANO10" s="6"/>
      <c r="ANP10" s="6"/>
      <c r="ANQ10" s="6"/>
      <c r="ANR10" s="6"/>
      <c r="ANS10" s="6"/>
      <c r="ANT10" s="6"/>
      <c r="ANU10" s="6"/>
      <c r="ANV10" s="6"/>
      <c r="ANW10" s="6"/>
      <c r="ANX10" s="6"/>
      <c r="ANY10" s="6"/>
      <c r="ANZ10" s="6"/>
      <c r="AOA10" s="6"/>
      <c r="AOB10" s="6"/>
      <c r="AOC10" s="6"/>
      <c r="AOD10" s="6"/>
      <c r="AOE10" s="6"/>
      <c r="AOF10" s="6"/>
      <c r="AOG10" s="6"/>
      <c r="AOH10" s="6"/>
      <c r="AOI10" s="6"/>
      <c r="AOJ10" s="6"/>
      <c r="AOK10" s="6"/>
      <c r="AOL10" s="6"/>
      <c r="AOM10" s="6"/>
      <c r="AON10" s="6"/>
      <c r="AOO10" s="6"/>
      <c r="AOP10" s="6"/>
      <c r="AOQ10" s="6"/>
      <c r="AOR10" s="6"/>
      <c r="AOS10" s="6"/>
      <c r="AOT10" s="6"/>
      <c r="AOU10" s="6"/>
      <c r="AOV10" s="6"/>
      <c r="AOW10" s="6"/>
      <c r="AOX10" s="6"/>
      <c r="AOY10" s="6"/>
      <c r="AOZ10" s="6"/>
      <c r="APA10" s="6"/>
      <c r="APB10" s="6"/>
      <c r="APC10" s="6"/>
      <c r="APD10" s="6"/>
      <c r="APE10" s="6"/>
      <c r="APF10" s="6"/>
      <c r="APG10" s="6"/>
      <c r="APH10" s="6"/>
      <c r="API10" s="6"/>
      <c r="APJ10" s="6"/>
      <c r="APK10" s="6"/>
      <c r="APL10" s="6"/>
      <c r="APM10" s="6"/>
      <c r="APN10" s="6"/>
      <c r="APO10" s="6"/>
      <c r="APP10" s="6"/>
      <c r="APQ10" s="6"/>
      <c r="APR10" s="6"/>
      <c r="APS10" s="6"/>
      <c r="APT10" s="6"/>
      <c r="APU10" s="6"/>
      <c r="APV10" s="6"/>
      <c r="APW10" s="6"/>
      <c r="APX10" s="6"/>
      <c r="APY10" s="6"/>
      <c r="APZ10" s="6"/>
      <c r="AQA10" s="6"/>
      <c r="AQB10" s="6"/>
      <c r="AQC10" s="6"/>
      <c r="AQD10" s="6"/>
      <c r="AQE10" s="6"/>
      <c r="AQF10" s="6"/>
      <c r="AQG10" s="6"/>
      <c r="AQH10" s="6"/>
      <c r="AQI10" s="6"/>
      <c r="AQJ10" s="6"/>
      <c r="AQK10" s="6"/>
      <c r="AQL10" s="6"/>
      <c r="AQM10" s="6"/>
      <c r="AQN10" s="6"/>
      <c r="AQO10" s="6"/>
      <c r="AQP10" s="6"/>
      <c r="AQQ10" s="6"/>
      <c r="AQR10" s="6"/>
      <c r="AQS10" s="6"/>
      <c r="AQT10" s="6"/>
      <c r="AQU10" s="6"/>
      <c r="AQV10" s="6"/>
      <c r="AQW10" s="6"/>
      <c r="AQX10" s="6"/>
      <c r="AQY10" s="6"/>
      <c r="AQZ10" s="6"/>
      <c r="ARA10" s="6"/>
      <c r="ARB10" s="6"/>
      <c r="ARC10" s="6"/>
      <c r="ARD10" s="6"/>
      <c r="ARE10" s="6"/>
      <c r="ARF10" s="6"/>
      <c r="ARG10" s="6"/>
      <c r="ARH10" s="6"/>
      <c r="ARI10" s="6"/>
      <c r="ARJ10" s="6"/>
      <c r="ARK10" s="6"/>
      <c r="ARL10" s="6"/>
      <c r="ARM10" s="6"/>
      <c r="ARN10" s="6"/>
      <c r="ARO10" s="6"/>
      <c r="ARP10" s="6"/>
      <c r="ARQ10" s="6"/>
      <c r="ARR10" s="6"/>
      <c r="ARS10" s="6"/>
      <c r="ART10" s="6"/>
      <c r="ARU10" s="6"/>
      <c r="ARV10" s="6"/>
      <c r="ARW10" s="6"/>
      <c r="ARX10" s="6"/>
      <c r="ARY10" s="6"/>
      <c r="ARZ10" s="6"/>
      <c r="ASA10" s="6"/>
      <c r="ASB10" s="6"/>
      <c r="ASC10" s="6"/>
      <c r="ASD10" s="6"/>
      <c r="ASE10" s="6"/>
      <c r="ASF10" s="6"/>
      <c r="ASG10" s="6"/>
      <c r="ASH10" s="6"/>
      <c r="ASI10" s="6"/>
      <c r="ASJ10" s="6"/>
      <c r="ASK10" s="6"/>
      <c r="ASL10" s="6"/>
      <c r="ASM10" s="6"/>
      <c r="ASN10" s="6"/>
      <c r="ASO10" s="6"/>
      <c r="ASP10" s="6"/>
      <c r="ASQ10" s="6"/>
      <c r="ASR10" s="6"/>
      <c r="ASS10" s="6"/>
      <c r="AST10" s="6"/>
      <c r="ASU10" s="6"/>
      <c r="ASV10" s="6"/>
      <c r="ASW10" s="6"/>
      <c r="ASX10" s="6"/>
      <c r="ASY10" s="6"/>
      <c r="ASZ10" s="6"/>
      <c r="ATA10" s="6"/>
      <c r="ATB10" s="6"/>
      <c r="ATC10" s="6"/>
      <c r="ATD10" s="6"/>
      <c r="ATE10" s="6"/>
      <c r="ATF10" s="6"/>
      <c r="ATG10" s="6"/>
      <c r="ATH10" s="6"/>
      <c r="ATI10" s="6"/>
      <c r="ATJ10" s="6"/>
      <c r="ATK10" s="6"/>
      <c r="ATL10" s="6"/>
      <c r="ATM10" s="6"/>
      <c r="ATN10" s="6"/>
      <c r="ATO10" s="6"/>
      <c r="ATP10" s="6"/>
      <c r="ATQ10" s="6"/>
      <c r="ATR10" s="6"/>
      <c r="ATS10" s="6"/>
      <c r="ATT10" s="6"/>
      <c r="ATU10" s="6"/>
      <c r="ATV10" s="6"/>
      <c r="ATW10" s="6"/>
      <c r="ATX10" s="6"/>
      <c r="ATY10" s="6"/>
      <c r="ATZ10" s="6"/>
      <c r="AUA10" s="6"/>
      <c r="AUB10" s="6"/>
      <c r="AUC10" s="6"/>
      <c r="AUD10" s="6"/>
      <c r="AUE10" s="6"/>
      <c r="AUF10" s="6"/>
      <c r="AUG10" s="6"/>
      <c r="AUH10" s="6"/>
      <c r="AUI10" s="6"/>
      <c r="AUJ10" s="6"/>
      <c r="AUK10" s="6"/>
      <c r="AUL10" s="6"/>
      <c r="AUM10" s="6"/>
      <c r="AUN10" s="6"/>
      <c r="AUO10" s="6"/>
      <c r="AUP10" s="6"/>
      <c r="AUQ10" s="6"/>
      <c r="AUR10" s="6"/>
      <c r="AUS10" s="6"/>
      <c r="AUT10" s="6"/>
      <c r="AUU10" s="6"/>
      <c r="AUV10" s="6"/>
      <c r="AUW10" s="6"/>
      <c r="AUX10" s="6"/>
      <c r="AUY10" s="6"/>
      <c r="AUZ10" s="6"/>
      <c r="AVA10" s="6"/>
      <c r="AVB10" s="6"/>
      <c r="AVC10" s="6"/>
      <c r="AVD10" s="6"/>
      <c r="AVE10" s="6"/>
      <c r="AVF10" s="6"/>
      <c r="AVG10" s="6"/>
      <c r="AVH10" s="6"/>
      <c r="AVI10" s="6"/>
      <c r="AVJ10" s="6"/>
      <c r="AVK10" s="6"/>
      <c r="AVL10" s="6"/>
      <c r="AVM10" s="6"/>
      <c r="AVN10" s="6"/>
      <c r="AVO10" s="6"/>
      <c r="AVP10" s="6"/>
      <c r="AVQ10" s="6"/>
      <c r="AVR10" s="6"/>
      <c r="AVS10" s="6"/>
      <c r="AVT10" s="6"/>
      <c r="AVU10" s="6"/>
      <c r="AVV10" s="6"/>
      <c r="AVW10" s="6"/>
      <c r="AVX10" s="6"/>
      <c r="AVY10" s="6"/>
      <c r="AVZ10" s="6"/>
      <c r="AWA10" s="6"/>
      <c r="AWB10" s="6"/>
      <c r="AWC10" s="6"/>
      <c r="AWD10" s="6"/>
      <c r="AWE10" s="6"/>
      <c r="AWF10" s="6"/>
      <c r="AWG10" s="6"/>
      <c r="AWH10" s="6"/>
      <c r="AWI10" s="6"/>
      <c r="AWJ10" s="6"/>
      <c r="AWK10" s="6"/>
      <c r="AWL10" s="6"/>
      <c r="AWM10" s="6"/>
      <c r="AWN10" s="6"/>
      <c r="AWO10" s="6"/>
      <c r="AWP10" s="6"/>
      <c r="AWQ10" s="6"/>
      <c r="AWR10" s="6"/>
      <c r="AWS10" s="6"/>
      <c r="AWT10" s="6"/>
      <c r="AWU10" s="6"/>
      <c r="AWV10" s="6"/>
      <c r="AWW10" s="6"/>
      <c r="AWX10" s="6"/>
      <c r="AWY10" s="6"/>
      <c r="AWZ10" s="6"/>
      <c r="AXA10" s="6"/>
      <c r="AXB10" s="6"/>
      <c r="AXC10" s="6"/>
      <c r="AXD10" s="6"/>
      <c r="AXE10" s="6"/>
      <c r="AXF10" s="6"/>
      <c r="AXG10" s="6"/>
      <c r="AXH10" s="6"/>
      <c r="AXI10" s="6"/>
      <c r="AXJ10" s="6"/>
      <c r="AXK10" s="6"/>
      <c r="AXL10" s="6"/>
      <c r="AXM10" s="6"/>
      <c r="AXN10" s="6"/>
      <c r="AXO10" s="6"/>
      <c r="AXP10" s="6"/>
      <c r="AXQ10" s="6"/>
      <c r="AXR10" s="6"/>
      <c r="AXS10" s="6"/>
      <c r="AXT10" s="6"/>
      <c r="AXU10" s="6"/>
      <c r="AXV10" s="6"/>
      <c r="AXW10" s="6"/>
      <c r="AXX10" s="6"/>
      <c r="AXY10" s="6"/>
      <c r="AXZ10" s="6"/>
      <c r="AYA10" s="6"/>
      <c r="AYB10" s="6"/>
      <c r="AYC10" s="6"/>
      <c r="AYD10" s="6"/>
      <c r="AYE10" s="6"/>
      <c r="AYF10" s="6"/>
      <c r="AYG10" s="6"/>
      <c r="AYH10" s="6"/>
      <c r="AYI10" s="6"/>
      <c r="AYJ10" s="6"/>
      <c r="AYK10" s="6"/>
      <c r="AYL10" s="6"/>
      <c r="AYM10" s="6"/>
      <c r="AYN10" s="6"/>
      <c r="AYO10" s="6"/>
      <c r="AYP10" s="6"/>
      <c r="AYQ10" s="6"/>
      <c r="AYR10" s="6"/>
      <c r="AYS10" s="6"/>
      <c r="AYT10" s="6"/>
      <c r="AYU10" s="6"/>
      <c r="AYV10" s="6"/>
      <c r="AYW10" s="6"/>
      <c r="AYX10" s="6"/>
      <c r="AYY10" s="6"/>
      <c r="AYZ10" s="6"/>
      <c r="AZA10" s="6"/>
      <c r="AZB10" s="6"/>
      <c r="AZC10" s="6"/>
      <c r="AZD10" s="6"/>
      <c r="AZE10" s="6"/>
      <c r="AZF10" s="6"/>
      <c r="AZG10" s="6"/>
      <c r="AZH10" s="6"/>
      <c r="AZI10" s="6"/>
      <c r="AZJ10" s="6"/>
      <c r="AZK10" s="6"/>
      <c r="AZL10" s="6"/>
      <c r="AZM10" s="6"/>
      <c r="AZN10" s="6"/>
      <c r="AZO10" s="6"/>
      <c r="AZP10" s="6"/>
      <c r="AZQ10" s="6"/>
      <c r="AZR10" s="6"/>
      <c r="AZS10" s="6"/>
      <c r="AZT10" s="6"/>
      <c r="AZU10" s="6"/>
      <c r="AZV10" s="6"/>
      <c r="AZW10" s="6"/>
      <c r="AZX10" s="6"/>
      <c r="AZY10" s="6"/>
      <c r="AZZ10" s="6"/>
      <c r="BAA10" s="6"/>
      <c r="BAB10" s="6"/>
      <c r="BAC10" s="6"/>
      <c r="BAD10" s="6"/>
      <c r="BAE10" s="6"/>
      <c r="BAF10" s="6"/>
      <c r="BAG10" s="6"/>
      <c r="BAH10" s="6"/>
      <c r="BAI10" s="6"/>
      <c r="BAJ10" s="6"/>
      <c r="BAK10" s="6"/>
      <c r="BAL10" s="6"/>
      <c r="BAM10" s="6"/>
      <c r="BAN10" s="6"/>
      <c r="BAO10" s="6"/>
      <c r="BAP10" s="6"/>
      <c r="BAQ10" s="6"/>
      <c r="BAR10" s="6"/>
      <c r="BAS10" s="6"/>
      <c r="BAT10" s="6"/>
      <c r="BAU10" s="6"/>
      <c r="BAV10" s="6"/>
      <c r="BAW10" s="6"/>
      <c r="BAX10" s="6"/>
      <c r="BAY10" s="6"/>
      <c r="BAZ10" s="6"/>
      <c r="BBA10" s="6"/>
      <c r="BBB10" s="6"/>
      <c r="BBC10" s="6"/>
      <c r="BBD10" s="6"/>
      <c r="BBE10" s="6"/>
      <c r="BBF10" s="6"/>
      <c r="BBG10" s="6"/>
      <c r="BBH10" s="6"/>
      <c r="BBI10" s="6"/>
      <c r="BBJ10" s="6"/>
      <c r="BBK10" s="6"/>
      <c r="BBL10" s="6"/>
      <c r="BBM10" s="6"/>
      <c r="BBN10" s="6"/>
      <c r="BBO10" s="6"/>
      <c r="BBP10" s="6"/>
      <c r="BBQ10" s="6"/>
      <c r="BBR10" s="6"/>
      <c r="BBS10" s="6"/>
      <c r="BBT10" s="6"/>
      <c r="BBU10" s="6"/>
      <c r="BBV10" s="6"/>
      <c r="BBW10" s="6"/>
      <c r="BBX10" s="6"/>
      <c r="BBY10" s="6"/>
      <c r="BBZ10" s="6"/>
      <c r="BCA10" s="6"/>
      <c r="BCB10" s="6"/>
      <c r="BCC10" s="6"/>
      <c r="BCD10" s="6"/>
      <c r="BCE10" s="6"/>
      <c r="BCF10" s="6"/>
      <c r="BCG10" s="6"/>
      <c r="BCH10" s="6"/>
      <c r="BCI10" s="6"/>
      <c r="BCJ10" s="6"/>
      <c r="BCK10" s="6"/>
      <c r="BCL10" s="6"/>
      <c r="BCM10" s="6"/>
      <c r="BCN10" s="6"/>
      <c r="BCO10" s="6"/>
      <c r="BCP10" s="6"/>
      <c r="BCQ10" s="6"/>
      <c r="BCR10" s="6"/>
      <c r="BCS10" s="6"/>
      <c r="BCT10" s="6"/>
      <c r="BCU10" s="6"/>
      <c r="BCV10" s="6"/>
      <c r="BCW10" s="6"/>
      <c r="BCX10" s="6"/>
      <c r="BCY10" s="6"/>
      <c r="BCZ10" s="6"/>
      <c r="BDA10" s="6"/>
      <c r="BDB10" s="6"/>
      <c r="BDC10" s="6"/>
      <c r="BDD10" s="6"/>
      <c r="BDE10" s="6"/>
      <c r="BDF10" s="6"/>
      <c r="BDG10" s="6"/>
      <c r="BDH10" s="6"/>
      <c r="BDI10" s="6"/>
      <c r="BDJ10" s="6"/>
      <c r="BDK10" s="6"/>
      <c r="BDL10" s="6"/>
      <c r="BDM10" s="6"/>
      <c r="BDN10" s="6"/>
      <c r="BDO10" s="6"/>
      <c r="BDP10" s="6"/>
      <c r="BDQ10" s="6"/>
      <c r="BDR10" s="6"/>
      <c r="BDS10" s="6"/>
      <c r="BDT10" s="6"/>
      <c r="BDU10" s="6"/>
      <c r="BDV10" s="6"/>
      <c r="BDW10" s="6"/>
      <c r="BDX10" s="6"/>
      <c r="BDY10" s="6"/>
      <c r="BDZ10" s="6"/>
      <c r="BEA10" s="6"/>
      <c r="BEB10" s="6"/>
      <c r="BEC10" s="6"/>
      <c r="BED10" s="6"/>
      <c r="BEE10" s="6"/>
      <c r="BEF10" s="6"/>
      <c r="BEG10" s="6"/>
      <c r="BEH10" s="6"/>
      <c r="BEI10" s="6"/>
      <c r="BEJ10" s="6"/>
      <c r="BEK10" s="6"/>
      <c r="BEL10" s="6"/>
      <c r="BEM10" s="6"/>
      <c r="BEN10" s="6"/>
      <c r="BEO10" s="6"/>
      <c r="BEP10" s="6"/>
      <c r="BEQ10" s="6"/>
      <c r="BER10" s="6"/>
      <c r="BES10" s="6"/>
      <c r="BET10" s="6"/>
      <c r="BEU10" s="6"/>
      <c r="BEV10" s="6"/>
      <c r="BEW10" s="6"/>
      <c r="BEX10" s="6"/>
      <c r="BEY10" s="6"/>
      <c r="BEZ10" s="6"/>
      <c r="BFA10" s="6"/>
      <c r="BFB10" s="6"/>
      <c r="BFC10" s="6"/>
      <c r="BFD10" s="6"/>
      <c r="BFE10" s="6"/>
      <c r="BFF10" s="6"/>
      <c r="BFG10" s="6"/>
      <c r="BFH10" s="6"/>
      <c r="BFI10" s="6"/>
      <c r="BFJ10" s="6"/>
      <c r="BFK10" s="6"/>
      <c r="BFL10" s="6"/>
      <c r="BFM10" s="6"/>
      <c r="BFN10" s="6"/>
      <c r="BFO10" s="6"/>
      <c r="BFP10" s="6"/>
      <c r="BFQ10" s="6"/>
      <c r="BFR10" s="6"/>
      <c r="BFS10" s="6"/>
      <c r="BFT10" s="6"/>
      <c r="BFU10" s="6"/>
      <c r="BFV10" s="6"/>
      <c r="BFW10" s="6"/>
      <c r="BFX10" s="6"/>
      <c r="BFY10" s="6"/>
      <c r="BFZ10" s="6"/>
      <c r="BGA10" s="6"/>
      <c r="BGB10" s="6"/>
      <c r="BGC10" s="6"/>
      <c r="BGD10" s="6"/>
      <c r="BGE10" s="6"/>
      <c r="BGF10" s="6"/>
      <c r="BGG10" s="6"/>
      <c r="BGH10" s="6"/>
      <c r="BGI10" s="6"/>
      <c r="BGJ10" s="6"/>
      <c r="BGK10" s="6"/>
      <c r="BGL10" s="6"/>
      <c r="BGM10" s="6"/>
      <c r="BGN10" s="6"/>
      <c r="BGO10" s="6"/>
      <c r="BGP10" s="6"/>
      <c r="BGQ10" s="6"/>
      <c r="BGR10" s="6"/>
      <c r="BGS10" s="6"/>
      <c r="BGT10" s="6"/>
      <c r="BGU10" s="6"/>
      <c r="BGV10" s="6"/>
      <c r="BGW10" s="6"/>
      <c r="BGX10" s="6"/>
      <c r="BGY10" s="6"/>
      <c r="BGZ10" s="6"/>
      <c r="BHA10" s="6"/>
      <c r="BHB10" s="6"/>
      <c r="BHC10" s="6"/>
      <c r="BHD10" s="6"/>
      <c r="BHE10" s="6"/>
      <c r="BHF10" s="6"/>
      <c r="BHG10" s="6"/>
      <c r="BHH10" s="6"/>
      <c r="BHI10" s="6"/>
      <c r="BHJ10" s="6"/>
      <c r="BHK10" s="6"/>
      <c r="BHL10" s="6"/>
      <c r="BHM10" s="6"/>
      <c r="BHN10" s="6"/>
      <c r="BHO10" s="6"/>
      <c r="BHP10" s="6"/>
      <c r="BHQ10" s="6"/>
      <c r="BHR10" s="6"/>
      <c r="BHS10" s="6"/>
      <c r="BHT10" s="6"/>
      <c r="BHU10" s="6"/>
      <c r="BHV10" s="6"/>
      <c r="BHW10" s="6"/>
      <c r="BHX10" s="6"/>
      <c r="BHY10" s="6"/>
      <c r="BHZ10" s="6"/>
      <c r="BIA10" s="6"/>
      <c r="BIB10" s="6"/>
      <c r="BIC10" s="6"/>
      <c r="BID10" s="6"/>
      <c r="BIE10" s="6"/>
      <c r="BIF10" s="6"/>
      <c r="BIG10" s="6"/>
      <c r="BIH10" s="6"/>
      <c r="BII10" s="6"/>
      <c r="BIJ10" s="6"/>
      <c r="BIK10" s="6"/>
      <c r="BIL10" s="6"/>
      <c r="BIM10" s="6"/>
      <c r="BIN10" s="6"/>
      <c r="BIO10" s="6"/>
      <c r="BIP10" s="6"/>
      <c r="BIQ10" s="6"/>
      <c r="BIR10" s="6"/>
      <c r="BIS10" s="6"/>
      <c r="BIT10" s="6"/>
      <c r="BIU10" s="6"/>
      <c r="BIV10" s="6"/>
      <c r="BIW10" s="6"/>
      <c r="BIX10" s="6"/>
      <c r="BIY10" s="6"/>
      <c r="BIZ10" s="6"/>
      <c r="BJA10" s="6"/>
      <c r="BJB10" s="6"/>
      <c r="BJC10" s="6"/>
      <c r="BJD10" s="6"/>
      <c r="BJE10" s="6"/>
      <c r="BJF10" s="6"/>
      <c r="BJG10" s="6"/>
      <c r="BJH10" s="6"/>
      <c r="BJI10" s="6"/>
      <c r="BJJ10" s="6"/>
      <c r="BJK10" s="6"/>
      <c r="BJL10" s="6"/>
      <c r="BJM10" s="6"/>
      <c r="BJN10" s="6"/>
      <c r="BJO10" s="6"/>
      <c r="BJP10" s="6"/>
      <c r="BJQ10" s="6"/>
      <c r="BJR10" s="6"/>
      <c r="BJS10" s="6"/>
      <c r="BJT10" s="6"/>
      <c r="BJU10" s="6"/>
      <c r="BJV10" s="6"/>
      <c r="BJW10" s="6"/>
      <c r="BJX10" s="6"/>
      <c r="BJY10" s="6"/>
      <c r="BJZ10" s="6"/>
      <c r="BKA10" s="6"/>
      <c r="BKB10" s="6"/>
      <c r="BKC10" s="6"/>
      <c r="BKD10" s="6"/>
      <c r="BKE10" s="6"/>
      <c r="BKF10" s="6"/>
      <c r="BKG10" s="6"/>
      <c r="BKH10" s="6"/>
      <c r="BKI10" s="6"/>
      <c r="BKJ10" s="6"/>
      <c r="BKK10" s="6"/>
      <c r="BKL10" s="6"/>
      <c r="BKM10" s="6"/>
      <c r="BKN10" s="6"/>
      <c r="BKO10" s="6"/>
      <c r="BKP10" s="6"/>
      <c r="BKQ10" s="6"/>
      <c r="BKR10" s="6"/>
      <c r="BKS10" s="6"/>
      <c r="BKT10" s="6"/>
      <c r="BKU10" s="6"/>
      <c r="BKV10" s="6"/>
      <c r="BKW10" s="6"/>
      <c r="BKX10" s="6"/>
      <c r="BKY10" s="6"/>
      <c r="BKZ10" s="6"/>
      <c r="BLA10" s="6"/>
      <c r="BLB10" s="6"/>
      <c r="BLC10" s="6"/>
      <c r="BLD10" s="6"/>
      <c r="BLE10" s="6"/>
      <c r="BLF10" s="6"/>
      <c r="BLG10" s="6"/>
      <c r="BLH10" s="6"/>
      <c r="BLI10" s="6"/>
      <c r="BLJ10" s="6"/>
      <c r="BLK10" s="6"/>
      <c r="BLL10" s="6"/>
      <c r="BLM10" s="6"/>
      <c r="BLN10" s="6"/>
      <c r="BLO10" s="6"/>
      <c r="BLP10" s="6"/>
      <c r="BLQ10" s="6"/>
      <c r="BLR10" s="6"/>
      <c r="BLS10" s="6"/>
      <c r="BLT10" s="6"/>
      <c r="BLU10" s="6"/>
      <c r="BLV10" s="6"/>
      <c r="BLW10" s="6"/>
      <c r="BLX10" s="6"/>
      <c r="BLY10" s="6"/>
      <c r="BLZ10" s="6"/>
      <c r="BMA10" s="6"/>
      <c r="BMB10" s="6"/>
      <c r="BMC10" s="6"/>
      <c r="BMD10" s="6"/>
      <c r="BME10" s="6"/>
      <c r="BMF10" s="6"/>
      <c r="BMG10" s="6"/>
      <c r="BMH10" s="6"/>
      <c r="BMI10" s="6"/>
      <c r="BMJ10" s="6"/>
      <c r="BMK10" s="6"/>
      <c r="BML10" s="6"/>
      <c r="BMM10" s="6"/>
      <c r="BMN10" s="6"/>
      <c r="BMO10" s="6"/>
      <c r="BMP10" s="6"/>
      <c r="BMQ10" s="6"/>
      <c r="BMR10" s="6"/>
      <c r="BMS10" s="6"/>
      <c r="BMT10" s="6"/>
      <c r="BMU10" s="6"/>
      <c r="BMV10" s="6"/>
      <c r="BMW10" s="6"/>
      <c r="BMX10" s="6"/>
      <c r="BMY10" s="6"/>
      <c r="BMZ10" s="6"/>
      <c r="BNA10" s="6"/>
      <c r="BNB10" s="6"/>
      <c r="BNC10" s="6"/>
      <c r="BND10" s="6"/>
      <c r="BNE10" s="6"/>
      <c r="BNF10" s="6"/>
      <c r="BNG10" s="6"/>
      <c r="BNH10" s="6"/>
      <c r="BNI10" s="6"/>
      <c r="BNJ10" s="6"/>
      <c r="BNK10" s="6"/>
      <c r="BNL10" s="6"/>
      <c r="BNM10" s="6"/>
      <c r="BNN10" s="6"/>
      <c r="BNO10" s="6"/>
      <c r="BNP10" s="6"/>
      <c r="BNQ10" s="6"/>
      <c r="BNR10" s="6"/>
      <c r="BNS10" s="6"/>
      <c r="BNT10" s="6"/>
      <c r="BNU10" s="6"/>
      <c r="BNV10" s="6"/>
      <c r="BNW10" s="6"/>
      <c r="BNX10" s="6"/>
      <c r="BNY10" s="6"/>
      <c r="BNZ10" s="6"/>
      <c r="BOA10" s="6"/>
      <c r="BOB10" s="6"/>
      <c r="BOC10" s="6"/>
      <c r="BOD10" s="6"/>
      <c r="BOE10" s="6"/>
      <c r="BOF10" s="6"/>
      <c r="BOG10" s="6"/>
      <c r="BOH10" s="6"/>
      <c r="BOI10" s="6"/>
      <c r="BOJ10" s="6"/>
      <c r="BOK10" s="6"/>
      <c r="BOL10" s="6"/>
      <c r="BOM10" s="6"/>
      <c r="BON10" s="6"/>
      <c r="BOO10" s="6"/>
      <c r="BOP10" s="6"/>
      <c r="BOQ10" s="6"/>
      <c r="BOR10" s="6"/>
      <c r="BOS10" s="6"/>
      <c r="BOT10" s="6"/>
      <c r="BOU10" s="6"/>
      <c r="BOV10" s="6"/>
      <c r="BOW10" s="6"/>
      <c r="BOX10" s="6"/>
      <c r="BOY10" s="6"/>
      <c r="BOZ10" s="6"/>
      <c r="BPA10" s="6"/>
      <c r="BPB10" s="6"/>
      <c r="BPC10" s="6"/>
      <c r="BPD10" s="6"/>
      <c r="BPE10" s="6"/>
      <c r="BPF10" s="6"/>
      <c r="BPG10" s="6"/>
      <c r="BPH10" s="6"/>
      <c r="BPI10" s="6"/>
      <c r="BPJ10" s="6"/>
      <c r="BPK10" s="6"/>
      <c r="BPL10" s="6"/>
      <c r="BPM10" s="6"/>
      <c r="BPN10" s="6"/>
      <c r="BPO10" s="6"/>
      <c r="BPP10" s="6"/>
      <c r="BPQ10" s="6"/>
      <c r="BPR10" s="6"/>
      <c r="BPS10" s="6"/>
      <c r="BPT10" s="6"/>
      <c r="BPU10" s="6"/>
      <c r="BPV10" s="6"/>
      <c r="BPW10" s="6"/>
      <c r="BPX10" s="6"/>
      <c r="BPY10" s="6"/>
      <c r="BPZ10" s="6"/>
      <c r="BQA10" s="6"/>
      <c r="BQB10" s="6"/>
      <c r="BQC10" s="6"/>
      <c r="BQD10" s="6"/>
      <c r="BQE10" s="6"/>
      <c r="BQF10" s="6"/>
      <c r="BQG10" s="6"/>
      <c r="BQH10" s="6"/>
      <c r="BQI10" s="6"/>
      <c r="BQJ10" s="6"/>
      <c r="BQK10" s="6"/>
      <c r="BQL10" s="6"/>
      <c r="BQM10" s="6"/>
      <c r="BQN10" s="6"/>
      <c r="BQO10" s="6"/>
      <c r="BQP10" s="6"/>
      <c r="BQQ10" s="6"/>
      <c r="BQR10" s="6"/>
      <c r="BQS10" s="6"/>
      <c r="BQT10" s="6"/>
      <c r="BQU10" s="6"/>
      <c r="BQV10" s="6"/>
      <c r="BQW10" s="6"/>
      <c r="BQX10" s="6"/>
      <c r="BQY10" s="6"/>
      <c r="BQZ10" s="6"/>
      <c r="BRA10" s="6"/>
      <c r="BRB10" s="6"/>
      <c r="BRC10" s="6"/>
      <c r="BRD10" s="6"/>
      <c r="BRE10" s="6"/>
      <c r="BRF10" s="6"/>
      <c r="BRG10" s="6"/>
      <c r="BRH10" s="6"/>
      <c r="BRI10" s="6"/>
      <c r="BRJ10" s="6"/>
      <c r="BRK10" s="6"/>
      <c r="BRL10" s="6"/>
      <c r="BRM10" s="6"/>
      <c r="BRN10" s="6"/>
      <c r="BRO10" s="6"/>
      <c r="BRP10" s="6"/>
      <c r="BRQ10" s="6"/>
      <c r="BRR10" s="6"/>
      <c r="BRS10" s="6"/>
      <c r="BRT10" s="6"/>
      <c r="BRU10" s="6"/>
      <c r="BRV10" s="6"/>
      <c r="BRW10" s="6"/>
      <c r="BRX10" s="6"/>
      <c r="BRY10" s="6"/>
      <c r="BRZ10" s="6"/>
      <c r="BSA10" s="6"/>
      <c r="BSB10" s="6"/>
      <c r="BSC10" s="6"/>
      <c r="BSD10" s="6"/>
      <c r="BSE10" s="6"/>
      <c r="BSF10" s="6"/>
      <c r="BSG10" s="6"/>
      <c r="BSH10" s="6"/>
      <c r="BSI10" s="6"/>
      <c r="BSJ10" s="6"/>
      <c r="BSK10" s="6"/>
      <c r="BSL10" s="6"/>
      <c r="BSM10" s="6"/>
      <c r="BSN10" s="6"/>
      <c r="BSO10" s="6"/>
      <c r="BSP10" s="6"/>
      <c r="BSQ10" s="6"/>
      <c r="BSR10" s="6"/>
      <c r="BSS10" s="6"/>
      <c r="BST10" s="6"/>
      <c r="BSU10" s="6"/>
      <c r="BSV10" s="6"/>
      <c r="BSW10" s="6"/>
      <c r="BSX10" s="6"/>
      <c r="BSY10" s="6"/>
      <c r="BSZ10" s="6"/>
      <c r="BTA10" s="6"/>
      <c r="BTB10" s="6"/>
      <c r="BTC10" s="6"/>
      <c r="BTD10" s="6"/>
      <c r="BTE10" s="6"/>
      <c r="BTF10" s="6"/>
      <c r="BTG10" s="6"/>
      <c r="BTH10" s="6"/>
      <c r="BTI10" s="6"/>
      <c r="BTJ10" s="6"/>
      <c r="BTK10" s="6"/>
      <c r="BTL10" s="6"/>
      <c r="BTM10" s="6"/>
      <c r="BTN10" s="6"/>
      <c r="BTO10" s="6"/>
      <c r="BTP10" s="6"/>
      <c r="BTQ10" s="6"/>
      <c r="BTR10" s="6"/>
      <c r="BTS10" s="6"/>
      <c r="BTT10" s="6"/>
      <c r="BTU10" s="6"/>
      <c r="BTV10" s="6"/>
      <c r="BTW10" s="6"/>
      <c r="BTX10" s="6"/>
      <c r="BTY10" s="6"/>
      <c r="BTZ10" s="6"/>
      <c r="BUA10" s="6"/>
      <c r="BUB10" s="6"/>
      <c r="BUC10" s="6"/>
      <c r="BUD10" s="6"/>
      <c r="BUE10" s="6"/>
      <c r="BUF10" s="6"/>
      <c r="BUG10" s="6"/>
      <c r="BUH10" s="6"/>
      <c r="BUI10" s="6"/>
      <c r="BUJ10" s="6"/>
      <c r="BUK10" s="6"/>
      <c r="BUL10" s="6"/>
      <c r="BUM10" s="6"/>
      <c r="BUN10" s="6"/>
      <c r="BUO10" s="6"/>
      <c r="BUP10" s="6"/>
      <c r="BUQ10" s="6"/>
      <c r="BUR10" s="6"/>
      <c r="BUS10" s="6"/>
      <c r="BUT10" s="6"/>
      <c r="BUU10" s="6"/>
      <c r="BUV10" s="6"/>
      <c r="BUW10" s="6"/>
      <c r="BUX10" s="6"/>
      <c r="BUY10" s="6"/>
      <c r="BUZ10" s="6"/>
      <c r="BVA10" s="6"/>
      <c r="BVB10" s="6"/>
      <c r="BVC10" s="6"/>
      <c r="BVD10" s="6"/>
      <c r="BVE10" s="6"/>
      <c r="BVF10" s="6"/>
      <c r="BVG10" s="6"/>
      <c r="BVH10" s="6"/>
      <c r="BVI10" s="6"/>
      <c r="BVJ10" s="6"/>
      <c r="BVK10" s="6"/>
      <c r="BVL10" s="6"/>
      <c r="BVM10" s="6"/>
      <c r="BVN10" s="6"/>
      <c r="BVO10" s="6"/>
      <c r="BVP10" s="6"/>
      <c r="BVQ10" s="6"/>
      <c r="BVR10" s="6"/>
      <c r="BVS10" s="6"/>
      <c r="BVT10" s="6"/>
      <c r="BVU10" s="6"/>
      <c r="BVV10" s="6"/>
      <c r="BVW10" s="6"/>
      <c r="BVX10" s="6"/>
      <c r="BVY10" s="6"/>
      <c r="BVZ10" s="6"/>
      <c r="BWA10" s="6"/>
      <c r="BWB10" s="6"/>
      <c r="BWC10" s="6"/>
      <c r="BWD10" s="6"/>
      <c r="BWE10" s="6"/>
      <c r="BWF10" s="6"/>
      <c r="BWG10" s="6"/>
      <c r="BWH10" s="6"/>
      <c r="BWI10" s="6"/>
      <c r="BWJ10" s="6"/>
      <c r="BWK10" s="6"/>
      <c r="BWL10" s="6"/>
      <c r="BWM10" s="6"/>
      <c r="BWN10" s="6"/>
      <c r="BWO10" s="6"/>
      <c r="BWP10" s="6"/>
      <c r="BWQ10" s="6"/>
      <c r="BWR10" s="6"/>
      <c r="BWS10" s="6"/>
      <c r="BWT10" s="6"/>
      <c r="BWU10" s="6"/>
      <c r="BWV10" s="6"/>
      <c r="BWW10" s="6"/>
      <c r="BWX10" s="6"/>
      <c r="BWY10" s="6"/>
      <c r="BWZ10" s="6"/>
      <c r="BXA10" s="6"/>
      <c r="BXB10" s="6"/>
      <c r="BXC10" s="6"/>
      <c r="BXD10" s="6"/>
      <c r="BXE10" s="6"/>
      <c r="BXF10" s="6"/>
      <c r="BXG10" s="6"/>
      <c r="BXH10" s="6"/>
      <c r="BXI10" s="6"/>
      <c r="BXJ10" s="6"/>
      <c r="BXK10" s="6"/>
      <c r="BXL10" s="6"/>
      <c r="BXM10" s="6"/>
      <c r="BXN10" s="6"/>
      <c r="BXO10" s="6"/>
      <c r="BXP10" s="6"/>
      <c r="BXQ10" s="6"/>
      <c r="BXR10" s="6"/>
      <c r="BXS10" s="6"/>
      <c r="BXT10" s="6"/>
      <c r="BXU10" s="6"/>
      <c r="BXV10" s="6"/>
      <c r="BXW10" s="6"/>
      <c r="BXX10" s="6"/>
      <c r="BXY10" s="6"/>
      <c r="BXZ10" s="6"/>
      <c r="BYA10" s="6"/>
      <c r="BYB10" s="6"/>
      <c r="BYC10" s="6"/>
      <c r="BYD10" s="6"/>
      <c r="BYE10" s="6"/>
      <c r="BYF10" s="6"/>
      <c r="BYG10" s="6"/>
      <c r="BYH10" s="6"/>
      <c r="BYI10" s="6"/>
      <c r="BYJ10" s="6"/>
      <c r="BYK10" s="6"/>
      <c r="BYL10" s="6"/>
      <c r="BYM10" s="6"/>
      <c r="BYN10" s="6"/>
      <c r="BYO10" s="6"/>
      <c r="BYP10" s="6"/>
      <c r="BYQ10" s="6"/>
      <c r="BYR10" s="6"/>
      <c r="BYS10" s="6"/>
      <c r="BYT10" s="6"/>
      <c r="BYU10" s="6"/>
      <c r="BYV10" s="6"/>
      <c r="BYW10" s="6"/>
      <c r="BYX10" s="6"/>
      <c r="BYY10" s="6"/>
      <c r="BYZ10" s="6"/>
      <c r="BZA10" s="6"/>
      <c r="BZB10" s="6"/>
      <c r="BZC10" s="6"/>
      <c r="BZD10" s="6"/>
      <c r="BZE10" s="6"/>
      <c r="BZF10" s="6"/>
      <c r="BZG10" s="6"/>
      <c r="BZH10" s="6"/>
      <c r="BZI10" s="6"/>
      <c r="BZJ10" s="6"/>
      <c r="BZK10" s="6"/>
      <c r="BZL10" s="6"/>
      <c r="BZM10" s="6"/>
      <c r="BZN10" s="6"/>
      <c r="BZO10" s="6"/>
      <c r="BZP10" s="6"/>
      <c r="BZQ10" s="6"/>
      <c r="BZR10" s="6"/>
      <c r="BZS10" s="6"/>
      <c r="BZT10" s="6"/>
      <c r="BZU10" s="6"/>
      <c r="BZV10" s="6"/>
      <c r="BZW10" s="6"/>
      <c r="BZX10" s="6"/>
      <c r="BZY10" s="6"/>
      <c r="BZZ10" s="6"/>
      <c r="CAA10" s="6"/>
      <c r="CAB10" s="6"/>
      <c r="CAC10" s="6"/>
      <c r="CAD10" s="6"/>
      <c r="CAE10" s="6"/>
      <c r="CAF10" s="6"/>
      <c r="CAG10" s="6"/>
      <c r="CAH10" s="6"/>
      <c r="CAI10" s="6"/>
      <c r="CAJ10" s="6"/>
      <c r="CAK10" s="6"/>
      <c r="CAL10" s="6"/>
      <c r="CAM10" s="6"/>
      <c r="CAN10" s="6"/>
      <c r="CAO10" s="6"/>
      <c r="CAP10" s="6"/>
      <c r="CAQ10" s="6"/>
      <c r="CAR10" s="6"/>
      <c r="CAS10" s="6"/>
      <c r="CAT10" s="6"/>
      <c r="CAU10" s="6"/>
      <c r="CAV10" s="6"/>
      <c r="CAW10" s="6"/>
      <c r="CAX10" s="6"/>
      <c r="CAY10" s="6"/>
      <c r="CAZ10" s="6"/>
      <c r="CBA10" s="6"/>
      <c r="CBB10" s="6"/>
      <c r="CBC10" s="6"/>
      <c r="CBD10" s="6"/>
      <c r="CBE10" s="6"/>
      <c r="CBF10" s="6"/>
      <c r="CBG10" s="6"/>
      <c r="CBH10" s="6"/>
      <c r="CBI10" s="6"/>
      <c r="CBJ10" s="6"/>
      <c r="CBK10" s="6"/>
      <c r="CBL10" s="6"/>
      <c r="CBM10" s="6"/>
      <c r="CBN10" s="6"/>
      <c r="CBO10" s="6"/>
      <c r="CBP10" s="6"/>
      <c r="CBQ10" s="6"/>
      <c r="CBR10" s="6"/>
      <c r="CBS10" s="6"/>
      <c r="CBT10" s="6"/>
      <c r="CBU10" s="6"/>
      <c r="CBV10" s="6"/>
      <c r="CBW10" s="6"/>
      <c r="CBX10" s="6"/>
      <c r="CBY10" s="6"/>
      <c r="CBZ10" s="6"/>
      <c r="CCA10" s="6"/>
      <c r="CCB10" s="6"/>
      <c r="CCC10" s="6"/>
      <c r="CCD10" s="6"/>
      <c r="CCE10" s="6"/>
      <c r="CCF10" s="6"/>
      <c r="CCG10" s="6"/>
      <c r="CCH10" s="6"/>
      <c r="CCI10" s="6"/>
      <c r="CCJ10" s="6"/>
      <c r="CCK10" s="6"/>
      <c r="CCL10" s="6"/>
      <c r="CCM10" s="6"/>
      <c r="CCN10" s="6"/>
      <c r="CCO10" s="6"/>
      <c r="CCP10" s="6"/>
      <c r="CCQ10" s="6"/>
      <c r="CCR10" s="6"/>
      <c r="CCS10" s="6"/>
      <c r="CCT10" s="6"/>
      <c r="CCU10" s="6"/>
      <c r="CCV10" s="6"/>
      <c r="CCW10" s="6"/>
      <c r="CCX10" s="6"/>
      <c r="CCY10" s="6"/>
      <c r="CCZ10" s="6"/>
      <c r="CDA10" s="6"/>
      <c r="CDB10" s="6"/>
      <c r="CDC10" s="6"/>
      <c r="CDD10" s="6"/>
      <c r="CDE10" s="6"/>
      <c r="CDF10" s="6"/>
      <c r="CDG10" s="6"/>
      <c r="CDH10" s="6"/>
      <c r="CDI10" s="6"/>
      <c r="CDJ10" s="6"/>
      <c r="CDK10" s="6"/>
      <c r="CDL10" s="6"/>
      <c r="CDM10" s="6"/>
      <c r="CDN10" s="6"/>
      <c r="CDO10" s="6"/>
      <c r="CDP10" s="6"/>
      <c r="CDQ10" s="6"/>
      <c r="CDR10" s="6"/>
      <c r="CDS10" s="6"/>
      <c r="CDT10" s="6"/>
      <c r="CDU10" s="6"/>
      <c r="CDV10" s="6"/>
      <c r="CDW10" s="6"/>
      <c r="CDX10" s="6"/>
      <c r="CDY10" s="6"/>
      <c r="CDZ10" s="6"/>
      <c r="CEA10" s="6"/>
      <c r="CEB10" s="6"/>
      <c r="CEC10" s="6"/>
      <c r="CED10" s="6"/>
      <c r="CEE10" s="6"/>
      <c r="CEF10" s="6"/>
      <c r="CEG10" s="6"/>
      <c r="CEH10" s="6"/>
      <c r="CEI10" s="6"/>
      <c r="CEJ10" s="6"/>
      <c r="CEK10" s="6"/>
      <c r="CEL10" s="6"/>
      <c r="CEM10" s="6"/>
      <c r="CEN10" s="6"/>
      <c r="CEO10" s="6"/>
      <c r="CEP10" s="6"/>
      <c r="CEQ10" s="6"/>
      <c r="CER10" s="6"/>
      <c r="CES10" s="6"/>
      <c r="CET10" s="6"/>
      <c r="CEU10" s="6"/>
      <c r="CEV10" s="6"/>
      <c r="CEW10" s="6"/>
      <c r="CEX10" s="6"/>
      <c r="CEY10" s="6"/>
      <c r="CEZ10" s="6"/>
      <c r="CFA10" s="6"/>
      <c r="CFB10" s="6"/>
      <c r="CFC10" s="6"/>
      <c r="CFD10" s="6"/>
      <c r="CFE10" s="6"/>
      <c r="CFF10" s="6"/>
      <c r="CFG10" s="6"/>
      <c r="CFH10" s="6"/>
      <c r="CFI10" s="6"/>
      <c r="CFJ10" s="6"/>
      <c r="CFK10" s="6"/>
      <c r="CFL10" s="6"/>
      <c r="CFM10" s="6"/>
      <c r="CFN10" s="6"/>
      <c r="CFO10" s="6"/>
      <c r="CFP10" s="6"/>
      <c r="CFQ10" s="6"/>
      <c r="CFR10" s="6"/>
      <c r="CFS10" s="6"/>
      <c r="CFT10" s="6"/>
      <c r="CFU10" s="6"/>
      <c r="CFV10" s="6"/>
      <c r="CFW10" s="6"/>
      <c r="CFX10" s="6"/>
      <c r="CFY10" s="6"/>
      <c r="CFZ10" s="6"/>
      <c r="CGA10" s="6"/>
      <c r="CGB10" s="6"/>
      <c r="CGC10" s="6"/>
      <c r="CGD10" s="6"/>
      <c r="CGE10" s="6"/>
      <c r="CGF10" s="6"/>
      <c r="CGG10" s="6"/>
      <c r="CGH10" s="6"/>
      <c r="CGI10" s="6"/>
      <c r="CGJ10" s="6"/>
      <c r="CGK10" s="6"/>
      <c r="CGL10" s="6"/>
      <c r="CGM10" s="6"/>
      <c r="CGN10" s="6"/>
      <c r="CGO10" s="6"/>
      <c r="CGP10" s="6"/>
      <c r="CGQ10" s="6"/>
      <c r="CGR10" s="6"/>
      <c r="CGS10" s="6"/>
      <c r="CGT10" s="6"/>
      <c r="CGU10" s="6"/>
      <c r="CGV10" s="6"/>
      <c r="CGW10" s="6"/>
      <c r="CGX10" s="6"/>
      <c r="CGY10" s="6"/>
      <c r="CGZ10" s="6"/>
      <c r="CHA10" s="6"/>
      <c r="CHB10" s="6"/>
      <c r="CHC10" s="6"/>
      <c r="CHD10" s="6"/>
      <c r="CHE10" s="6"/>
      <c r="CHF10" s="6"/>
      <c r="CHG10" s="6"/>
      <c r="CHH10" s="6"/>
      <c r="CHI10" s="6"/>
      <c r="CHJ10" s="6"/>
      <c r="CHK10" s="6"/>
      <c r="CHL10" s="6"/>
      <c r="CHM10" s="6"/>
      <c r="CHN10" s="6"/>
      <c r="CHO10" s="6"/>
      <c r="CHP10" s="6"/>
      <c r="CHQ10" s="6"/>
      <c r="CHR10" s="6"/>
      <c r="CHS10" s="6"/>
      <c r="CHT10" s="6"/>
      <c r="CHU10" s="6"/>
      <c r="CHV10" s="6"/>
      <c r="CHW10" s="6"/>
      <c r="CHX10" s="6"/>
      <c r="CHY10" s="6"/>
      <c r="CHZ10" s="6"/>
      <c r="CIA10" s="6"/>
      <c r="CIB10" s="6"/>
      <c r="CIC10" s="6"/>
      <c r="CID10" s="6"/>
      <c r="CIE10" s="6"/>
      <c r="CIF10" s="6"/>
      <c r="CIG10" s="6"/>
      <c r="CIH10" s="6"/>
      <c r="CII10" s="6"/>
      <c r="CIJ10" s="6"/>
      <c r="CIK10" s="6"/>
      <c r="CIL10" s="6"/>
      <c r="CIM10" s="6"/>
      <c r="CIN10" s="6"/>
      <c r="CIO10" s="6"/>
      <c r="CIP10" s="6"/>
      <c r="CIQ10" s="6"/>
      <c r="CIR10" s="6"/>
      <c r="CIS10" s="6"/>
      <c r="CIT10" s="6"/>
      <c r="CIU10" s="6"/>
      <c r="CIV10" s="6"/>
      <c r="CIW10" s="6"/>
      <c r="CIX10" s="6"/>
      <c r="CIY10" s="6"/>
      <c r="CIZ10" s="6"/>
      <c r="CJA10" s="6"/>
      <c r="CJB10" s="6"/>
      <c r="CJC10" s="6"/>
      <c r="CJD10" s="6"/>
      <c r="CJE10" s="6"/>
      <c r="CJF10" s="6"/>
      <c r="CJG10" s="6"/>
      <c r="CJH10" s="6"/>
      <c r="CJI10" s="6"/>
      <c r="CJJ10" s="6"/>
      <c r="CJK10" s="6"/>
      <c r="CJL10" s="6"/>
      <c r="CJM10" s="6"/>
      <c r="CJN10" s="6"/>
      <c r="CJO10" s="6"/>
      <c r="CJP10" s="6"/>
      <c r="CJQ10" s="6"/>
      <c r="CJR10" s="6"/>
      <c r="CJS10" s="6"/>
      <c r="CJT10" s="6"/>
      <c r="CJU10" s="6"/>
      <c r="CJV10" s="6"/>
      <c r="CJW10" s="6"/>
      <c r="CJX10" s="6"/>
      <c r="CJY10" s="6"/>
      <c r="CJZ10" s="6"/>
      <c r="CKA10" s="6"/>
      <c r="CKB10" s="6"/>
      <c r="CKC10" s="6"/>
      <c r="CKD10" s="6"/>
      <c r="CKE10" s="6"/>
      <c r="CKF10" s="6"/>
      <c r="CKG10" s="6"/>
      <c r="CKH10" s="6"/>
      <c r="CKI10" s="6"/>
      <c r="CKJ10" s="6"/>
      <c r="CKK10" s="6"/>
      <c r="CKL10" s="6"/>
      <c r="CKM10" s="6"/>
      <c r="CKN10" s="6"/>
      <c r="CKO10" s="6"/>
      <c r="CKP10" s="6"/>
      <c r="CKQ10" s="6"/>
      <c r="CKR10" s="6"/>
      <c r="CKS10" s="6"/>
      <c r="CKT10" s="6"/>
      <c r="CKU10" s="6"/>
      <c r="CKV10" s="6"/>
      <c r="CKW10" s="6"/>
      <c r="CKX10" s="6"/>
      <c r="CKY10" s="6"/>
      <c r="CKZ10" s="6"/>
      <c r="CLA10" s="6"/>
      <c r="CLB10" s="6"/>
      <c r="CLC10" s="6"/>
      <c r="CLD10" s="6"/>
      <c r="CLE10" s="6"/>
      <c r="CLF10" s="6"/>
      <c r="CLG10" s="6"/>
      <c r="CLH10" s="6"/>
      <c r="CLI10" s="6"/>
      <c r="CLJ10" s="6"/>
      <c r="CLK10" s="6"/>
      <c r="CLL10" s="6"/>
      <c r="CLM10" s="6"/>
      <c r="CLN10" s="6"/>
      <c r="CLO10" s="6"/>
      <c r="CLP10" s="6"/>
      <c r="CLQ10" s="6"/>
      <c r="CLR10" s="6"/>
      <c r="CLS10" s="6"/>
      <c r="CLT10" s="6"/>
      <c r="CLU10" s="6"/>
      <c r="CLV10" s="6"/>
      <c r="CLW10" s="6"/>
      <c r="CLX10" s="6"/>
      <c r="CLY10" s="6"/>
      <c r="CLZ10" s="6"/>
      <c r="CMA10" s="6"/>
      <c r="CMB10" s="6"/>
      <c r="CMC10" s="6"/>
      <c r="CMD10" s="6"/>
      <c r="CME10" s="6"/>
      <c r="CMF10" s="6"/>
      <c r="CMG10" s="6"/>
      <c r="CMH10" s="6"/>
      <c r="CMI10" s="6"/>
      <c r="CMJ10" s="6"/>
      <c r="CMK10" s="6"/>
      <c r="CML10" s="6"/>
      <c r="CMM10" s="6"/>
      <c r="CMN10" s="6"/>
      <c r="CMO10" s="6"/>
      <c r="CMP10" s="6"/>
      <c r="CMQ10" s="6"/>
      <c r="CMR10" s="6"/>
      <c r="CMS10" s="6"/>
      <c r="CMT10" s="6"/>
      <c r="CMU10" s="6"/>
      <c r="CMV10" s="6"/>
      <c r="CMW10" s="6"/>
      <c r="CMX10" s="6"/>
      <c r="CMY10" s="6"/>
      <c r="CMZ10" s="6"/>
      <c r="CNA10" s="6"/>
      <c r="CNB10" s="6"/>
      <c r="CNC10" s="6"/>
      <c r="CND10" s="6"/>
      <c r="CNE10" s="6"/>
      <c r="CNF10" s="6"/>
      <c r="CNG10" s="6"/>
      <c r="CNH10" s="6"/>
      <c r="CNI10" s="6"/>
      <c r="CNJ10" s="6"/>
      <c r="CNK10" s="6"/>
      <c r="CNL10" s="6"/>
      <c r="CNM10" s="6"/>
      <c r="CNN10" s="6"/>
      <c r="CNO10" s="6"/>
      <c r="CNP10" s="6"/>
      <c r="CNQ10" s="6"/>
      <c r="CNR10" s="6"/>
      <c r="CNS10" s="6"/>
      <c r="CNT10" s="6"/>
      <c r="CNU10" s="6"/>
      <c r="CNV10" s="6"/>
      <c r="CNW10" s="6"/>
      <c r="CNX10" s="6"/>
      <c r="CNY10" s="6"/>
      <c r="CNZ10" s="6"/>
      <c r="COA10" s="6"/>
      <c r="COB10" s="6"/>
      <c r="COC10" s="6"/>
      <c r="COD10" s="6"/>
      <c r="COE10" s="6"/>
      <c r="COF10" s="6"/>
      <c r="COG10" s="6"/>
      <c r="COH10" s="6"/>
      <c r="COI10" s="6"/>
      <c r="COJ10" s="6"/>
      <c r="COK10" s="6"/>
      <c r="COL10" s="6"/>
      <c r="COM10" s="6"/>
      <c r="CON10" s="6"/>
      <c r="COO10" s="6"/>
      <c r="COP10" s="6"/>
      <c r="COQ10" s="6"/>
      <c r="COR10" s="6"/>
      <c r="COS10" s="6"/>
      <c r="COT10" s="6"/>
      <c r="COU10" s="6"/>
      <c r="COV10" s="6"/>
      <c r="COW10" s="6"/>
      <c r="COX10" s="6"/>
      <c r="COY10" s="6"/>
      <c r="COZ10" s="6"/>
      <c r="CPA10" s="6"/>
      <c r="CPB10" s="6"/>
      <c r="CPC10" s="6"/>
      <c r="CPD10" s="6"/>
      <c r="CPE10" s="6"/>
      <c r="CPF10" s="6"/>
      <c r="CPG10" s="6"/>
      <c r="CPH10" s="6"/>
      <c r="CPI10" s="6"/>
      <c r="CPJ10" s="6"/>
      <c r="CPK10" s="6"/>
      <c r="CPL10" s="6"/>
      <c r="CPM10" s="6"/>
      <c r="CPN10" s="6"/>
      <c r="CPO10" s="6"/>
      <c r="CPP10" s="6"/>
      <c r="CPQ10" s="6"/>
      <c r="CPR10" s="6"/>
      <c r="CPS10" s="6"/>
      <c r="CPT10" s="6"/>
      <c r="CPU10" s="6"/>
      <c r="CPV10" s="6"/>
      <c r="CPW10" s="6"/>
      <c r="CPX10" s="6"/>
      <c r="CPY10" s="6"/>
      <c r="CPZ10" s="6"/>
      <c r="CQA10" s="6"/>
      <c r="CQB10" s="6"/>
      <c r="CQC10" s="6"/>
      <c r="CQD10" s="6"/>
      <c r="CQE10" s="6"/>
      <c r="CQF10" s="6"/>
      <c r="CQG10" s="6"/>
      <c r="CQH10" s="6"/>
      <c r="CQI10" s="6"/>
      <c r="CQJ10" s="6"/>
      <c r="CQK10" s="6"/>
      <c r="CQL10" s="6"/>
      <c r="CQM10" s="6"/>
      <c r="CQN10" s="6"/>
      <c r="CQO10" s="6"/>
      <c r="CQP10" s="6"/>
      <c r="CQQ10" s="6"/>
      <c r="CQR10" s="6"/>
      <c r="CQS10" s="6"/>
      <c r="CQT10" s="6"/>
      <c r="CQU10" s="6"/>
      <c r="CQV10" s="6"/>
      <c r="CQW10" s="6"/>
      <c r="CQX10" s="6"/>
      <c r="CQY10" s="6"/>
      <c r="CQZ10" s="6"/>
      <c r="CRA10" s="6"/>
      <c r="CRB10" s="6"/>
      <c r="CRC10" s="6"/>
      <c r="CRD10" s="6"/>
      <c r="CRE10" s="6"/>
      <c r="CRF10" s="6"/>
      <c r="CRG10" s="6"/>
      <c r="CRH10" s="6"/>
      <c r="CRI10" s="6"/>
      <c r="CRJ10" s="6"/>
      <c r="CRK10" s="6"/>
      <c r="CRL10" s="6"/>
      <c r="CRM10" s="6"/>
      <c r="CRN10" s="6"/>
      <c r="CRO10" s="6"/>
      <c r="CRP10" s="6"/>
      <c r="CRQ10" s="6"/>
      <c r="CRR10" s="6"/>
      <c r="CRS10" s="6"/>
      <c r="CRT10" s="6"/>
      <c r="CRU10" s="6"/>
      <c r="CRV10" s="6"/>
      <c r="CRW10" s="6"/>
      <c r="CRX10" s="6"/>
      <c r="CRY10" s="6"/>
      <c r="CRZ10" s="6"/>
      <c r="CSA10" s="6"/>
      <c r="CSB10" s="6"/>
      <c r="CSC10" s="6"/>
      <c r="CSD10" s="6"/>
      <c r="CSE10" s="6"/>
      <c r="CSF10" s="6"/>
      <c r="CSG10" s="6"/>
      <c r="CSH10" s="6"/>
      <c r="CSI10" s="6"/>
      <c r="CSJ10" s="6"/>
      <c r="CSK10" s="6"/>
      <c r="CSL10" s="6"/>
      <c r="CSM10" s="6"/>
      <c r="CSN10" s="6"/>
      <c r="CSO10" s="6"/>
      <c r="CSP10" s="6"/>
      <c r="CSQ10" s="6"/>
      <c r="CSR10" s="6"/>
      <c r="CSS10" s="6"/>
      <c r="CST10" s="6"/>
      <c r="CSU10" s="6"/>
      <c r="CSV10" s="6"/>
      <c r="CSW10" s="6"/>
      <c r="CSX10" s="6"/>
      <c r="CSY10" s="6"/>
      <c r="CSZ10" s="6"/>
      <c r="CTA10" s="6"/>
      <c r="CTB10" s="6"/>
      <c r="CTC10" s="6"/>
      <c r="CTD10" s="6"/>
      <c r="CTE10" s="6"/>
      <c r="CTF10" s="6"/>
      <c r="CTG10" s="6"/>
      <c r="CTH10" s="6"/>
      <c r="CTI10" s="6"/>
      <c r="CTJ10" s="6"/>
      <c r="CTK10" s="6"/>
      <c r="CTL10" s="6"/>
      <c r="CTM10" s="6"/>
      <c r="CTN10" s="6"/>
      <c r="CTO10" s="6"/>
      <c r="CTP10" s="6"/>
      <c r="CTQ10" s="6"/>
      <c r="CTR10" s="6"/>
      <c r="CTS10" s="6"/>
      <c r="CTT10" s="6"/>
      <c r="CTU10" s="6"/>
      <c r="CTV10" s="6"/>
      <c r="CTW10" s="6"/>
      <c r="CTX10" s="6"/>
      <c r="CTY10" s="6"/>
      <c r="CTZ10" s="6"/>
      <c r="CUA10" s="6"/>
      <c r="CUB10" s="6"/>
      <c r="CUC10" s="6"/>
      <c r="CUD10" s="6"/>
      <c r="CUE10" s="6"/>
      <c r="CUF10" s="6"/>
      <c r="CUG10" s="6"/>
      <c r="CUH10" s="6"/>
      <c r="CUI10" s="6"/>
      <c r="CUJ10" s="6"/>
      <c r="CUK10" s="6"/>
      <c r="CUL10" s="6"/>
      <c r="CUM10" s="6"/>
      <c r="CUN10" s="6"/>
      <c r="CUO10" s="6"/>
      <c r="CUP10" s="6"/>
      <c r="CUQ10" s="6"/>
      <c r="CUR10" s="6"/>
      <c r="CUS10" s="6"/>
      <c r="CUT10" s="6"/>
      <c r="CUU10" s="6"/>
      <c r="CUV10" s="6"/>
      <c r="CUW10" s="6"/>
      <c r="CUX10" s="6"/>
      <c r="CUY10" s="6"/>
      <c r="CUZ10" s="6"/>
      <c r="CVA10" s="6"/>
      <c r="CVB10" s="6"/>
      <c r="CVC10" s="6"/>
      <c r="CVD10" s="6"/>
      <c r="CVE10" s="6"/>
      <c r="CVF10" s="6"/>
      <c r="CVG10" s="6"/>
      <c r="CVH10" s="6"/>
      <c r="CVI10" s="6"/>
      <c r="CVJ10" s="6"/>
      <c r="CVK10" s="6"/>
      <c r="CVL10" s="6"/>
      <c r="CVM10" s="6"/>
      <c r="CVN10" s="6"/>
      <c r="CVO10" s="6"/>
      <c r="CVP10" s="6"/>
      <c r="CVQ10" s="6"/>
      <c r="CVR10" s="6"/>
      <c r="CVS10" s="6"/>
      <c r="CVT10" s="6"/>
      <c r="CVU10" s="6"/>
      <c r="CVV10" s="6"/>
      <c r="CVW10" s="6"/>
      <c r="CVX10" s="6"/>
      <c r="CVY10" s="6"/>
      <c r="CVZ10" s="6"/>
      <c r="CWA10" s="6"/>
      <c r="CWB10" s="6"/>
      <c r="CWC10" s="6"/>
      <c r="CWD10" s="6"/>
      <c r="CWE10" s="6"/>
      <c r="CWF10" s="6"/>
      <c r="CWG10" s="6"/>
      <c r="CWH10" s="6"/>
      <c r="CWI10" s="6"/>
      <c r="CWJ10" s="6"/>
      <c r="CWK10" s="6"/>
      <c r="CWL10" s="6"/>
      <c r="CWM10" s="6"/>
      <c r="CWN10" s="6"/>
      <c r="CWO10" s="6"/>
      <c r="CWP10" s="6"/>
      <c r="CWQ10" s="6"/>
      <c r="CWR10" s="6"/>
      <c r="CWS10" s="6"/>
      <c r="CWT10" s="6"/>
      <c r="CWU10" s="6"/>
      <c r="CWV10" s="6"/>
      <c r="CWW10" s="6"/>
      <c r="CWX10" s="6"/>
      <c r="CWY10" s="6"/>
      <c r="CWZ10" s="6"/>
      <c r="CXA10" s="6"/>
      <c r="CXB10" s="6"/>
      <c r="CXC10" s="6"/>
      <c r="CXD10" s="6"/>
      <c r="CXE10" s="6"/>
      <c r="CXF10" s="6"/>
      <c r="CXG10" s="6"/>
      <c r="CXH10" s="6"/>
      <c r="CXI10" s="6"/>
      <c r="CXJ10" s="6"/>
      <c r="CXK10" s="6"/>
      <c r="CXL10" s="6"/>
      <c r="CXM10" s="6"/>
      <c r="CXN10" s="6"/>
      <c r="CXO10" s="6"/>
      <c r="CXP10" s="6"/>
      <c r="CXQ10" s="6"/>
      <c r="CXR10" s="6"/>
      <c r="CXS10" s="6"/>
      <c r="CXT10" s="6"/>
      <c r="CXU10" s="6"/>
      <c r="CXV10" s="6"/>
      <c r="CXW10" s="6"/>
      <c r="CXX10" s="6"/>
      <c r="CXY10" s="6"/>
      <c r="CXZ10" s="6"/>
      <c r="CYA10" s="6"/>
      <c r="CYB10" s="6"/>
      <c r="CYC10" s="6"/>
      <c r="CYD10" s="6"/>
      <c r="CYE10" s="6"/>
      <c r="CYF10" s="6"/>
      <c r="CYG10" s="6"/>
      <c r="CYH10" s="6"/>
      <c r="CYI10" s="6"/>
      <c r="CYJ10" s="6"/>
      <c r="CYK10" s="6"/>
      <c r="CYL10" s="6"/>
      <c r="CYM10" s="6"/>
      <c r="CYN10" s="6"/>
      <c r="CYO10" s="6"/>
      <c r="CYP10" s="6"/>
      <c r="CYQ10" s="6"/>
      <c r="CYR10" s="6"/>
      <c r="CYS10" s="6"/>
      <c r="CYT10" s="6"/>
      <c r="CYU10" s="6"/>
      <c r="CYV10" s="6"/>
      <c r="CYW10" s="6"/>
      <c r="CYX10" s="6"/>
      <c r="CYY10" s="6"/>
      <c r="CYZ10" s="6"/>
      <c r="CZA10" s="6"/>
      <c r="CZB10" s="6"/>
      <c r="CZC10" s="6"/>
      <c r="CZD10" s="6"/>
      <c r="CZE10" s="6"/>
      <c r="CZF10" s="6"/>
      <c r="CZG10" s="6"/>
      <c r="CZH10" s="6"/>
      <c r="CZI10" s="6"/>
      <c r="CZJ10" s="6"/>
      <c r="CZK10" s="6"/>
      <c r="CZL10" s="6"/>
      <c r="CZM10" s="6"/>
      <c r="CZN10" s="6"/>
      <c r="CZO10" s="6"/>
      <c r="CZP10" s="6"/>
      <c r="CZQ10" s="6"/>
      <c r="CZR10" s="6"/>
      <c r="CZS10" s="6"/>
      <c r="CZT10" s="6"/>
      <c r="CZU10" s="6"/>
      <c r="CZV10" s="6"/>
      <c r="CZW10" s="6"/>
      <c r="CZX10" s="6"/>
      <c r="CZY10" s="6"/>
      <c r="CZZ10" s="6"/>
      <c r="DAA10" s="6"/>
      <c r="DAB10" s="6"/>
      <c r="DAC10" s="6"/>
      <c r="DAD10" s="6"/>
      <c r="DAE10" s="6"/>
      <c r="DAF10" s="6"/>
      <c r="DAG10" s="6"/>
      <c r="DAH10" s="6"/>
      <c r="DAI10" s="6"/>
      <c r="DAJ10" s="6"/>
      <c r="DAK10" s="6"/>
      <c r="DAL10" s="6"/>
      <c r="DAM10" s="6"/>
      <c r="DAN10" s="6"/>
      <c r="DAO10" s="6"/>
      <c r="DAP10" s="6"/>
      <c r="DAQ10" s="6"/>
      <c r="DAR10" s="6"/>
      <c r="DAS10" s="6"/>
      <c r="DAT10" s="6"/>
      <c r="DAU10" s="6"/>
      <c r="DAV10" s="6"/>
      <c r="DAW10" s="6"/>
      <c r="DAX10" s="6"/>
      <c r="DAY10" s="6"/>
      <c r="DAZ10" s="6"/>
      <c r="DBA10" s="6"/>
      <c r="DBB10" s="6"/>
      <c r="DBC10" s="6"/>
      <c r="DBD10" s="6"/>
      <c r="DBE10" s="6"/>
      <c r="DBF10" s="6"/>
      <c r="DBG10" s="6"/>
      <c r="DBH10" s="6"/>
      <c r="DBI10" s="6"/>
      <c r="DBJ10" s="6"/>
      <c r="DBK10" s="6"/>
      <c r="DBL10" s="6"/>
      <c r="DBM10" s="6"/>
      <c r="DBN10" s="6"/>
      <c r="DBO10" s="6"/>
      <c r="DBP10" s="6"/>
      <c r="DBQ10" s="6"/>
      <c r="DBR10" s="6"/>
      <c r="DBS10" s="6"/>
      <c r="DBT10" s="6"/>
      <c r="DBU10" s="6"/>
      <c r="DBV10" s="6"/>
      <c r="DBW10" s="6"/>
      <c r="DBX10" s="6"/>
      <c r="DBY10" s="6"/>
      <c r="DBZ10" s="6"/>
      <c r="DCA10" s="6"/>
      <c r="DCB10" s="6"/>
      <c r="DCC10" s="6"/>
      <c r="DCD10" s="6"/>
      <c r="DCE10" s="6"/>
      <c r="DCF10" s="6"/>
      <c r="DCG10" s="6"/>
      <c r="DCH10" s="6"/>
      <c r="DCI10" s="6"/>
      <c r="DCJ10" s="6"/>
      <c r="DCK10" s="6"/>
      <c r="DCL10" s="6"/>
      <c r="DCM10" s="6"/>
      <c r="DCN10" s="6"/>
      <c r="DCO10" s="6"/>
      <c r="DCP10" s="6"/>
      <c r="DCQ10" s="6"/>
      <c r="DCR10" s="6"/>
      <c r="DCS10" s="6"/>
      <c r="DCT10" s="6"/>
      <c r="DCU10" s="6"/>
      <c r="DCV10" s="6"/>
      <c r="DCW10" s="6"/>
      <c r="DCX10" s="6"/>
      <c r="DCY10" s="6"/>
      <c r="DCZ10" s="6"/>
      <c r="DDA10" s="6"/>
      <c r="DDB10" s="6"/>
      <c r="DDC10" s="6"/>
      <c r="DDD10" s="6"/>
      <c r="DDE10" s="6"/>
      <c r="DDF10" s="6"/>
      <c r="DDG10" s="6"/>
      <c r="DDH10" s="6"/>
      <c r="DDI10" s="6"/>
      <c r="DDJ10" s="6"/>
      <c r="DDK10" s="6"/>
      <c r="DDL10" s="6"/>
      <c r="DDM10" s="6"/>
      <c r="DDN10" s="6"/>
      <c r="DDO10" s="6"/>
      <c r="DDP10" s="6"/>
      <c r="DDQ10" s="6"/>
      <c r="DDR10" s="6"/>
      <c r="DDS10" s="6"/>
      <c r="DDT10" s="6"/>
      <c r="DDU10" s="6"/>
      <c r="DDV10" s="6"/>
      <c r="DDW10" s="6"/>
      <c r="DDX10" s="6"/>
      <c r="DDY10" s="6"/>
      <c r="DDZ10" s="6"/>
      <c r="DEA10" s="6"/>
      <c r="DEB10" s="6"/>
      <c r="DEC10" s="6"/>
      <c r="DED10" s="6"/>
      <c r="DEE10" s="6"/>
      <c r="DEF10" s="6"/>
      <c r="DEG10" s="6"/>
      <c r="DEH10" s="6"/>
      <c r="DEI10" s="6"/>
      <c r="DEJ10" s="6"/>
      <c r="DEK10" s="6"/>
      <c r="DEL10" s="6"/>
      <c r="DEM10" s="6"/>
      <c r="DEN10" s="6"/>
      <c r="DEO10" s="6"/>
      <c r="DEP10" s="6"/>
      <c r="DEQ10" s="6"/>
      <c r="DER10" s="6"/>
      <c r="DES10" s="6"/>
      <c r="DET10" s="6"/>
      <c r="DEU10" s="6"/>
      <c r="DEV10" s="6"/>
      <c r="DEW10" s="6"/>
      <c r="DEX10" s="6"/>
      <c r="DEY10" s="6"/>
      <c r="DEZ10" s="6"/>
      <c r="DFA10" s="6"/>
      <c r="DFB10" s="6"/>
      <c r="DFC10" s="6"/>
      <c r="DFD10" s="6"/>
      <c r="DFE10" s="6"/>
      <c r="DFF10" s="6"/>
      <c r="DFG10" s="6"/>
      <c r="DFH10" s="6"/>
      <c r="DFI10" s="6"/>
      <c r="DFJ10" s="6"/>
      <c r="DFK10" s="6"/>
      <c r="DFL10" s="6"/>
      <c r="DFM10" s="6"/>
      <c r="DFN10" s="6"/>
      <c r="DFO10" s="6"/>
      <c r="DFP10" s="6"/>
      <c r="DFQ10" s="6"/>
      <c r="DFR10" s="6"/>
      <c r="DFS10" s="6"/>
      <c r="DFT10" s="6"/>
      <c r="DFU10" s="6"/>
      <c r="DFV10" s="6"/>
      <c r="DFW10" s="6"/>
      <c r="DFX10" s="6"/>
      <c r="DFY10" s="6"/>
      <c r="DFZ10" s="6"/>
      <c r="DGA10" s="6"/>
      <c r="DGB10" s="6"/>
      <c r="DGC10" s="6"/>
      <c r="DGD10" s="6"/>
      <c r="DGE10" s="6"/>
      <c r="DGF10" s="6"/>
      <c r="DGG10" s="6"/>
      <c r="DGH10" s="6"/>
      <c r="DGI10" s="6"/>
      <c r="DGJ10" s="6"/>
      <c r="DGK10" s="6"/>
      <c r="DGL10" s="6"/>
      <c r="DGM10" s="6"/>
      <c r="DGN10" s="6"/>
      <c r="DGO10" s="6"/>
      <c r="DGP10" s="6"/>
      <c r="DGQ10" s="6"/>
      <c r="DGR10" s="6"/>
      <c r="DGS10" s="6"/>
      <c r="DGT10" s="6"/>
      <c r="DGU10" s="6"/>
      <c r="DGV10" s="6"/>
      <c r="DGW10" s="6"/>
      <c r="DGX10" s="6"/>
      <c r="DGY10" s="6"/>
      <c r="DGZ10" s="6"/>
      <c r="DHA10" s="6"/>
      <c r="DHB10" s="6"/>
      <c r="DHC10" s="6"/>
      <c r="DHD10" s="6"/>
      <c r="DHE10" s="6"/>
      <c r="DHF10" s="6"/>
      <c r="DHG10" s="6"/>
      <c r="DHH10" s="6"/>
      <c r="DHI10" s="6"/>
      <c r="DHJ10" s="6"/>
      <c r="DHK10" s="6"/>
      <c r="DHL10" s="6"/>
      <c r="DHM10" s="6"/>
      <c r="DHN10" s="6"/>
      <c r="DHO10" s="6"/>
      <c r="DHP10" s="6"/>
      <c r="DHQ10" s="6"/>
      <c r="DHR10" s="6"/>
      <c r="DHS10" s="6"/>
      <c r="DHT10" s="6"/>
      <c r="DHU10" s="6"/>
      <c r="DHV10" s="6"/>
      <c r="DHW10" s="6"/>
      <c r="DHX10" s="6"/>
      <c r="DHY10" s="6"/>
      <c r="DHZ10" s="6"/>
      <c r="DIA10" s="6"/>
      <c r="DIB10" s="6"/>
      <c r="DIC10" s="6"/>
      <c r="DID10" s="6"/>
      <c r="DIE10" s="6"/>
      <c r="DIF10" s="6"/>
      <c r="DIG10" s="6"/>
      <c r="DIH10" s="6"/>
      <c r="DII10" s="6"/>
      <c r="DIJ10" s="6"/>
      <c r="DIK10" s="6"/>
      <c r="DIL10" s="6"/>
      <c r="DIM10" s="6"/>
      <c r="DIN10" s="6"/>
      <c r="DIO10" s="6"/>
      <c r="DIP10" s="6"/>
      <c r="DIQ10" s="6"/>
      <c r="DIR10" s="6"/>
      <c r="DIS10" s="6"/>
      <c r="DIT10" s="6"/>
      <c r="DIU10" s="6"/>
      <c r="DIV10" s="6"/>
      <c r="DIW10" s="6"/>
      <c r="DIX10" s="6"/>
      <c r="DIY10" s="6"/>
      <c r="DIZ10" s="6"/>
      <c r="DJA10" s="6"/>
      <c r="DJB10" s="6"/>
      <c r="DJC10" s="6"/>
      <c r="DJD10" s="6"/>
      <c r="DJE10" s="6"/>
      <c r="DJF10" s="6"/>
      <c r="DJG10" s="6"/>
      <c r="DJH10" s="6"/>
      <c r="DJI10" s="6"/>
      <c r="DJJ10" s="6"/>
      <c r="DJK10" s="6"/>
      <c r="DJL10" s="6"/>
      <c r="DJM10" s="6"/>
      <c r="DJN10" s="6"/>
      <c r="DJO10" s="6"/>
      <c r="DJP10" s="6"/>
      <c r="DJQ10" s="6"/>
      <c r="DJR10" s="6"/>
      <c r="DJS10" s="6"/>
      <c r="DJT10" s="6"/>
      <c r="DJU10" s="6"/>
      <c r="DJV10" s="6"/>
      <c r="DJW10" s="6"/>
      <c r="DJX10" s="6"/>
      <c r="DJY10" s="6"/>
      <c r="DJZ10" s="6"/>
      <c r="DKA10" s="6"/>
      <c r="DKB10" s="6"/>
      <c r="DKC10" s="6"/>
      <c r="DKD10" s="6"/>
      <c r="DKE10" s="6"/>
      <c r="DKF10" s="6"/>
      <c r="DKG10" s="6"/>
      <c r="DKH10" s="6"/>
      <c r="DKI10" s="6"/>
      <c r="DKJ10" s="6"/>
      <c r="DKK10" s="6"/>
      <c r="DKL10" s="6"/>
      <c r="DKM10" s="6"/>
      <c r="DKN10" s="6"/>
      <c r="DKO10" s="6"/>
      <c r="DKP10" s="6"/>
      <c r="DKQ10" s="6"/>
      <c r="DKR10" s="6"/>
      <c r="DKS10" s="6"/>
      <c r="DKT10" s="6"/>
      <c r="DKU10" s="6"/>
      <c r="DKV10" s="6"/>
      <c r="DKW10" s="6"/>
      <c r="DKX10" s="6"/>
      <c r="DKY10" s="6"/>
      <c r="DKZ10" s="6"/>
      <c r="DLA10" s="6"/>
      <c r="DLB10" s="6"/>
      <c r="DLC10" s="6"/>
      <c r="DLD10" s="6"/>
      <c r="DLE10" s="6"/>
      <c r="DLF10" s="6"/>
      <c r="DLG10" s="6"/>
      <c r="DLH10" s="6"/>
      <c r="DLI10" s="6"/>
      <c r="DLJ10" s="6"/>
      <c r="DLK10" s="6"/>
      <c r="DLL10" s="6"/>
      <c r="DLM10" s="6"/>
      <c r="DLN10" s="6"/>
      <c r="DLO10" s="6"/>
      <c r="DLP10" s="6"/>
      <c r="DLQ10" s="6"/>
      <c r="DLR10" s="6"/>
      <c r="DLS10" s="6"/>
      <c r="DLT10" s="6"/>
      <c r="DLU10" s="6"/>
      <c r="DLV10" s="6"/>
      <c r="DLW10" s="6"/>
      <c r="DLX10" s="6"/>
      <c r="DLY10" s="6"/>
      <c r="DLZ10" s="6"/>
      <c r="DMA10" s="6"/>
      <c r="DMB10" s="6"/>
      <c r="DMC10" s="6"/>
      <c r="DMD10" s="6"/>
      <c r="DME10" s="6"/>
      <c r="DMF10" s="6"/>
      <c r="DMG10" s="6"/>
      <c r="DMH10" s="6"/>
      <c r="DMI10" s="6"/>
      <c r="DMJ10" s="6"/>
      <c r="DMK10" s="6"/>
      <c r="DML10" s="6"/>
      <c r="DMM10" s="6"/>
      <c r="DMN10" s="6"/>
      <c r="DMO10" s="6"/>
      <c r="DMP10" s="6"/>
      <c r="DMQ10" s="6"/>
      <c r="DMR10" s="6"/>
      <c r="DMS10" s="6"/>
      <c r="DMT10" s="6"/>
      <c r="DMU10" s="6"/>
      <c r="DMV10" s="6"/>
      <c r="DMW10" s="6"/>
      <c r="DMX10" s="6"/>
      <c r="DMY10" s="6"/>
      <c r="DMZ10" s="6"/>
      <c r="DNA10" s="6"/>
      <c r="DNB10" s="6"/>
      <c r="DNC10" s="6"/>
      <c r="DND10" s="6"/>
      <c r="DNE10" s="6"/>
      <c r="DNF10" s="6"/>
      <c r="DNG10" s="6"/>
      <c r="DNH10" s="6"/>
      <c r="DNI10" s="6"/>
      <c r="DNJ10" s="6"/>
      <c r="DNK10" s="6"/>
      <c r="DNL10" s="6"/>
      <c r="DNM10" s="6"/>
      <c r="DNN10" s="6"/>
      <c r="DNO10" s="6"/>
      <c r="DNP10" s="6"/>
      <c r="DNQ10" s="6"/>
      <c r="DNR10" s="6"/>
      <c r="DNS10" s="6"/>
      <c r="DNT10" s="6"/>
      <c r="DNU10" s="6"/>
      <c r="DNV10" s="6"/>
      <c r="DNW10" s="6"/>
      <c r="DNX10" s="6"/>
      <c r="DNY10" s="6"/>
      <c r="DNZ10" s="6"/>
      <c r="DOA10" s="6"/>
      <c r="DOB10" s="6"/>
      <c r="DOC10" s="6"/>
      <c r="DOD10" s="6"/>
      <c r="DOE10" s="6"/>
      <c r="DOF10" s="6"/>
      <c r="DOG10" s="6"/>
      <c r="DOH10" s="6"/>
      <c r="DOI10" s="6"/>
      <c r="DOJ10" s="6"/>
      <c r="DOK10" s="6"/>
      <c r="DOL10" s="6"/>
      <c r="DOM10" s="6"/>
      <c r="DON10" s="6"/>
      <c r="DOO10" s="6"/>
      <c r="DOP10" s="6"/>
      <c r="DOQ10" s="6"/>
      <c r="DOR10" s="6"/>
      <c r="DOS10" s="6"/>
      <c r="DOT10" s="6"/>
      <c r="DOU10" s="6"/>
      <c r="DOV10" s="6"/>
      <c r="DOW10" s="6"/>
      <c r="DOX10" s="6"/>
      <c r="DOY10" s="6"/>
      <c r="DOZ10" s="6"/>
      <c r="DPA10" s="6"/>
      <c r="DPB10" s="6"/>
      <c r="DPC10" s="6"/>
      <c r="DPD10" s="6"/>
      <c r="DPE10" s="6"/>
      <c r="DPF10" s="6"/>
      <c r="DPG10" s="6"/>
      <c r="DPH10" s="6"/>
      <c r="DPI10" s="6"/>
      <c r="DPJ10" s="6"/>
      <c r="DPK10" s="6"/>
      <c r="DPL10" s="6"/>
      <c r="DPM10" s="6"/>
      <c r="DPN10" s="6"/>
      <c r="DPO10" s="6"/>
      <c r="DPP10" s="6"/>
      <c r="DPQ10" s="6"/>
      <c r="DPR10" s="6"/>
      <c r="DPS10" s="6"/>
      <c r="DPT10" s="6"/>
      <c r="DPU10" s="6"/>
      <c r="DPV10" s="6"/>
      <c r="DPW10" s="6"/>
      <c r="DPX10" s="6"/>
      <c r="DPY10" s="6"/>
      <c r="DPZ10" s="6"/>
      <c r="DQA10" s="6"/>
      <c r="DQB10" s="6"/>
      <c r="DQC10" s="6"/>
      <c r="DQD10" s="6"/>
      <c r="DQE10" s="6"/>
      <c r="DQF10" s="6"/>
      <c r="DQG10" s="6"/>
      <c r="DQH10" s="6"/>
      <c r="DQI10" s="6"/>
      <c r="DQJ10" s="6"/>
      <c r="DQK10" s="6"/>
      <c r="DQL10" s="6"/>
      <c r="DQM10" s="6"/>
      <c r="DQN10" s="6"/>
      <c r="DQO10" s="6"/>
      <c r="DQP10" s="6"/>
      <c r="DQQ10" s="6"/>
      <c r="DQR10" s="6"/>
      <c r="DQS10" s="6"/>
      <c r="DQT10" s="6"/>
      <c r="DQU10" s="6"/>
      <c r="DQV10" s="6"/>
      <c r="DQW10" s="6"/>
      <c r="DQX10" s="6"/>
      <c r="DQY10" s="6"/>
      <c r="DQZ10" s="6"/>
      <c r="DRA10" s="6"/>
      <c r="DRB10" s="6"/>
      <c r="DRC10" s="6"/>
      <c r="DRD10" s="6"/>
      <c r="DRE10" s="6"/>
      <c r="DRF10" s="6"/>
      <c r="DRG10" s="6"/>
      <c r="DRH10" s="6"/>
      <c r="DRI10" s="6"/>
      <c r="DRJ10" s="6"/>
      <c r="DRK10" s="6"/>
      <c r="DRL10" s="6"/>
      <c r="DRM10" s="6"/>
      <c r="DRN10" s="6"/>
      <c r="DRO10" s="6"/>
      <c r="DRP10" s="6"/>
      <c r="DRQ10" s="6"/>
      <c r="DRR10" s="6"/>
      <c r="DRS10" s="6"/>
      <c r="DRT10" s="6"/>
      <c r="DRU10" s="6"/>
      <c r="DRV10" s="6"/>
      <c r="DRW10" s="6"/>
      <c r="DRX10" s="6"/>
      <c r="DRY10" s="6"/>
      <c r="DRZ10" s="6"/>
      <c r="DSA10" s="6"/>
      <c r="DSB10" s="6"/>
      <c r="DSC10" s="6"/>
      <c r="DSD10" s="6"/>
      <c r="DSE10" s="6"/>
      <c r="DSF10" s="6"/>
      <c r="DSG10" s="6"/>
      <c r="DSH10" s="6"/>
      <c r="DSI10" s="6"/>
      <c r="DSJ10" s="6"/>
      <c r="DSK10" s="6"/>
      <c r="DSL10" s="6"/>
      <c r="DSM10" s="6"/>
      <c r="DSN10" s="6"/>
      <c r="DSO10" s="6"/>
      <c r="DSP10" s="6"/>
      <c r="DSQ10" s="6"/>
      <c r="DSR10" s="6"/>
      <c r="DSS10" s="6"/>
      <c r="DST10" s="6"/>
      <c r="DSU10" s="6"/>
      <c r="DSV10" s="6"/>
      <c r="DSW10" s="6"/>
      <c r="DSX10" s="6"/>
      <c r="DSY10" s="6"/>
      <c r="DSZ10" s="6"/>
      <c r="DTA10" s="6"/>
      <c r="DTB10" s="6"/>
      <c r="DTC10" s="6"/>
      <c r="DTD10" s="6"/>
      <c r="DTE10" s="6"/>
      <c r="DTF10" s="6"/>
      <c r="DTG10" s="6"/>
      <c r="DTH10" s="6"/>
      <c r="DTI10" s="6"/>
      <c r="DTJ10" s="6"/>
      <c r="DTK10" s="6"/>
      <c r="DTL10" s="6"/>
      <c r="DTM10" s="6"/>
      <c r="DTN10" s="6"/>
      <c r="DTO10" s="6"/>
      <c r="DTP10" s="6"/>
      <c r="DTQ10" s="6"/>
      <c r="DTR10" s="6"/>
      <c r="DTS10" s="6"/>
      <c r="DTT10" s="6"/>
      <c r="DTU10" s="6"/>
      <c r="DTV10" s="6"/>
      <c r="DTW10" s="6"/>
      <c r="DTX10" s="6"/>
      <c r="DTY10" s="6"/>
      <c r="DTZ10" s="6"/>
      <c r="DUA10" s="6"/>
      <c r="DUB10" s="6"/>
      <c r="DUC10" s="6"/>
      <c r="DUD10" s="6"/>
      <c r="DUE10" s="6"/>
      <c r="DUF10" s="6"/>
      <c r="DUG10" s="6"/>
      <c r="DUH10" s="6"/>
      <c r="DUI10" s="6"/>
      <c r="DUJ10" s="6"/>
      <c r="DUK10" s="6"/>
      <c r="DUL10" s="6"/>
      <c r="DUM10" s="6"/>
      <c r="DUN10" s="6"/>
      <c r="DUO10" s="6"/>
      <c r="DUP10" s="6"/>
      <c r="DUQ10" s="6"/>
      <c r="DUR10" s="6"/>
      <c r="DUS10" s="6"/>
      <c r="DUT10" s="6"/>
      <c r="DUU10" s="6"/>
      <c r="DUV10" s="6"/>
      <c r="DUW10" s="6"/>
      <c r="DUX10" s="6"/>
      <c r="DUY10" s="6"/>
      <c r="DUZ10" s="6"/>
      <c r="DVA10" s="6"/>
      <c r="DVB10" s="6"/>
      <c r="DVC10" s="6"/>
      <c r="DVD10" s="6"/>
      <c r="DVE10" s="6"/>
      <c r="DVF10" s="6"/>
      <c r="DVG10" s="6"/>
      <c r="DVH10" s="6"/>
      <c r="DVI10" s="6"/>
      <c r="DVJ10" s="6"/>
      <c r="DVK10" s="6"/>
      <c r="DVL10" s="6"/>
      <c r="DVM10" s="6"/>
      <c r="DVN10" s="6"/>
      <c r="DVO10" s="6"/>
      <c r="DVP10" s="6"/>
      <c r="DVQ10" s="6"/>
      <c r="DVR10" s="6"/>
      <c r="DVS10" s="6"/>
      <c r="DVT10" s="6"/>
      <c r="DVU10" s="6"/>
      <c r="DVV10" s="6"/>
      <c r="DVW10" s="6"/>
      <c r="DVX10" s="6"/>
      <c r="DVY10" s="6"/>
      <c r="DVZ10" s="6"/>
      <c r="DWA10" s="6"/>
      <c r="DWB10" s="6"/>
      <c r="DWC10" s="6"/>
      <c r="DWD10" s="6"/>
      <c r="DWE10" s="6"/>
      <c r="DWF10" s="6"/>
      <c r="DWG10" s="6"/>
      <c r="DWH10" s="6"/>
      <c r="DWI10" s="6"/>
      <c r="DWJ10" s="6"/>
      <c r="DWK10" s="6"/>
      <c r="DWL10" s="6"/>
      <c r="DWM10" s="6"/>
      <c r="DWN10" s="6"/>
      <c r="DWO10" s="6"/>
      <c r="DWP10" s="6"/>
      <c r="DWQ10" s="6"/>
      <c r="DWR10" s="6"/>
      <c r="DWS10" s="6"/>
      <c r="DWT10" s="6"/>
      <c r="DWU10" s="6"/>
      <c r="DWV10" s="6"/>
      <c r="DWW10" s="6"/>
      <c r="DWX10" s="6"/>
      <c r="DWY10" s="6"/>
      <c r="DWZ10" s="6"/>
      <c r="DXA10" s="6"/>
      <c r="DXB10" s="6"/>
      <c r="DXC10" s="6"/>
      <c r="DXD10" s="6"/>
      <c r="DXE10" s="6"/>
      <c r="DXF10" s="6"/>
      <c r="DXG10" s="6"/>
      <c r="DXH10" s="6"/>
      <c r="DXI10" s="6"/>
      <c r="DXJ10" s="6"/>
      <c r="DXK10" s="6"/>
      <c r="DXL10" s="6"/>
      <c r="DXM10" s="6"/>
      <c r="DXN10" s="6"/>
      <c r="DXO10" s="6"/>
      <c r="DXP10" s="6"/>
      <c r="DXQ10" s="6"/>
      <c r="DXR10" s="6"/>
      <c r="DXS10" s="6"/>
      <c r="DXT10" s="6"/>
      <c r="DXU10" s="6"/>
      <c r="DXV10" s="6"/>
      <c r="DXW10" s="6"/>
      <c r="DXX10" s="6"/>
      <c r="DXY10" s="6"/>
      <c r="DXZ10" s="6"/>
      <c r="DYA10" s="6"/>
      <c r="DYB10" s="6"/>
      <c r="DYC10" s="6"/>
      <c r="DYD10" s="6"/>
      <c r="DYE10" s="6"/>
      <c r="DYF10" s="6"/>
      <c r="DYG10" s="6"/>
      <c r="DYH10" s="6"/>
      <c r="DYI10" s="6"/>
      <c r="DYJ10" s="6"/>
      <c r="DYK10" s="6"/>
      <c r="DYL10" s="6"/>
      <c r="DYM10" s="6"/>
      <c r="DYN10" s="6"/>
      <c r="DYO10" s="6"/>
      <c r="DYP10" s="6"/>
      <c r="DYQ10" s="6"/>
      <c r="DYR10" s="6"/>
      <c r="DYS10" s="6"/>
      <c r="DYT10" s="6"/>
      <c r="DYU10" s="6"/>
      <c r="DYV10" s="6"/>
      <c r="DYW10" s="6"/>
      <c r="DYX10" s="6"/>
      <c r="DYY10" s="6"/>
      <c r="DYZ10" s="6"/>
      <c r="DZA10" s="6"/>
      <c r="DZB10" s="6"/>
      <c r="DZC10" s="6"/>
      <c r="DZD10" s="6"/>
      <c r="DZE10" s="6"/>
      <c r="DZF10" s="6"/>
      <c r="DZG10" s="6"/>
      <c r="DZH10" s="6"/>
      <c r="DZI10" s="6"/>
      <c r="DZJ10" s="6"/>
      <c r="DZK10" s="6"/>
      <c r="DZL10" s="6"/>
      <c r="DZM10" s="6"/>
      <c r="DZN10" s="6"/>
      <c r="DZO10" s="6"/>
      <c r="DZP10" s="6"/>
      <c r="DZQ10" s="6"/>
      <c r="DZR10" s="6"/>
      <c r="DZS10" s="6"/>
      <c r="DZT10" s="6"/>
      <c r="DZU10" s="6"/>
      <c r="DZV10" s="6"/>
      <c r="DZW10" s="6"/>
      <c r="DZX10" s="6"/>
      <c r="DZY10" s="6"/>
      <c r="DZZ10" s="6"/>
      <c r="EAA10" s="6"/>
      <c r="EAB10" s="6"/>
      <c r="EAC10" s="6"/>
      <c r="EAD10" s="6"/>
      <c r="EAE10" s="6"/>
      <c r="EAF10" s="6"/>
      <c r="EAG10" s="6"/>
      <c r="EAH10" s="6"/>
      <c r="EAI10" s="6"/>
      <c r="EAJ10" s="6"/>
      <c r="EAK10" s="6"/>
      <c r="EAL10" s="6"/>
      <c r="EAM10" s="6"/>
      <c r="EAN10" s="6"/>
      <c r="EAO10" s="6"/>
      <c r="EAP10" s="6"/>
      <c r="EAQ10" s="6"/>
      <c r="EAR10" s="6"/>
      <c r="EAS10" s="6"/>
      <c r="EAT10" s="6"/>
      <c r="EAU10" s="6"/>
      <c r="EAV10" s="6"/>
      <c r="EAW10" s="6"/>
      <c r="EAX10" s="6"/>
      <c r="EAY10" s="6"/>
      <c r="EAZ10" s="6"/>
      <c r="EBA10" s="6"/>
      <c r="EBB10" s="6"/>
      <c r="EBC10" s="6"/>
      <c r="EBD10" s="6"/>
      <c r="EBE10" s="6"/>
      <c r="EBF10" s="6"/>
      <c r="EBG10" s="6"/>
      <c r="EBH10" s="6"/>
      <c r="EBI10" s="6"/>
      <c r="EBJ10" s="6"/>
      <c r="EBK10" s="6"/>
      <c r="EBL10" s="6"/>
      <c r="EBM10" s="6"/>
      <c r="EBN10" s="6"/>
      <c r="EBO10" s="6"/>
      <c r="EBP10" s="6"/>
      <c r="EBQ10" s="6"/>
      <c r="EBR10" s="6"/>
      <c r="EBS10" s="6"/>
      <c r="EBT10" s="6"/>
      <c r="EBU10" s="6"/>
      <c r="EBV10" s="6"/>
      <c r="EBW10" s="6"/>
      <c r="EBX10" s="6"/>
      <c r="EBY10" s="6"/>
      <c r="EBZ10" s="6"/>
      <c r="ECA10" s="6"/>
      <c r="ECB10" s="6"/>
      <c r="ECC10" s="6"/>
      <c r="ECD10" s="6"/>
      <c r="ECE10" s="6"/>
      <c r="ECF10" s="6"/>
      <c r="ECG10" s="6"/>
      <c r="ECH10" s="6"/>
      <c r="ECI10" s="6"/>
      <c r="ECJ10" s="6"/>
      <c r="ECK10" s="6"/>
      <c r="ECL10" s="6"/>
      <c r="ECM10" s="6"/>
      <c r="ECN10" s="6"/>
      <c r="ECO10" s="6"/>
      <c r="ECP10" s="6"/>
      <c r="ECQ10" s="6"/>
      <c r="ECR10" s="6"/>
      <c r="ECS10" s="6"/>
      <c r="ECT10" s="6"/>
      <c r="ECU10" s="6"/>
      <c r="ECV10" s="6"/>
      <c r="ECW10" s="6"/>
      <c r="ECX10" s="6"/>
      <c r="ECY10" s="6"/>
      <c r="ECZ10" s="6"/>
      <c r="EDA10" s="6"/>
      <c r="EDB10" s="6"/>
      <c r="EDC10" s="6"/>
      <c r="EDD10" s="6"/>
      <c r="EDE10" s="6"/>
      <c r="EDF10" s="6"/>
      <c r="EDG10" s="6"/>
      <c r="EDH10" s="6"/>
      <c r="EDI10" s="6"/>
      <c r="EDJ10" s="6"/>
      <c r="EDK10" s="6"/>
      <c r="EDL10" s="6"/>
      <c r="EDM10" s="6"/>
      <c r="EDN10" s="6"/>
      <c r="EDO10" s="6"/>
      <c r="EDP10" s="6"/>
      <c r="EDQ10" s="6"/>
      <c r="EDR10" s="6"/>
      <c r="EDS10" s="6"/>
      <c r="EDT10" s="6"/>
      <c r="EDU10" s="6"/>
      <c r="EDV10" s="6"/>
      <c r="EDW10" s="6"/>
      <c r="EDX10" s="6"/>
      <c r="EDY10" s="6"/>
      <c r="EDZ10" s="6"/>
      <c r="EEA10" s="6"/>
      <c r="EEB10" s="6"/>
      <c r="EEC10" s="6"/>
      <c r="EED10" s="6"/>
      <c r="EEE10" s="6"/>
      <c r="EEF10" s="6"/>
      <c r="EEG10" s="6"/>
      <c r="EEH10" s="6"/>
      <c r="EEI10" s="6"/>
      <c r="EEJ10" s="6"/>
      <c r="EEK10" s="6"/>
      <c r="EEL10" s="6"/>
      <c r="EEM10" s="6"/>
      <c r="EEN10" s="6"/>
      <c r="EEO10" s="6"/>
      <c r="EEP10" s="6"/>
      <c r="EEQ10" s="6"/>
      <c r="EER10" s="6"/>
      <c r="EES10" s="6"/>
      <c r="EET10" s="6"/>
      <c r="EEU10" s="6"/>
      <c r="EEV10" s="6"/>
      <c r="EEW10" s="6"/>
      <c r="EEX10" s="6"/>
      <c r="EEY10" s="6"/>
      <c r="EEZ10" s="6"/>
      <c r="EFA10" s="6"/>
      <c r="EFB10" s="6"/>
      <c r="EFC10" s="6"/>
      <c r="EFD10" s="6"/>
      <c r="EFE10" s="6"/>
      <c r="EFF10" s="6"/>
      <c r="EFG10" s="6"/>
      <c r="EFH10" s="6"/>
      <c r="EFI10" s="6"/>
      <c r="EFJ10" s="6"/>
      <c r="EFK10" s="6"/>
      <c r="EFL10" s="6"/>
      <c r="EFM10" s="6"/>
      <c r="EFN10" s="6"/>
      <c r="EFO10" s="6"/>
      <c r="EFP10" s="6"/>
      <c r="EFQ10" s="6"/>
      <c r="EFR10" s="6"/>
      <c r="EFS10" s="6"/>
      <c r="EFT10" s="6"/>
      <c r="EFU10" s="6"/>
      <c r="EFV10" s="6"/>
      <c r="EFW10" s="6"/>
      <c r="EFX10" s="6"/>
      <c r="EFY10" s="6"/>
      <c r="EFZ10" s="6"/>
      <c r="EGA10" s="6"/>
      <c r="EGB10" s="6"/>
      <c r="EGC10" s="6"/>
      <c r="EGD10" s="6"/>
      <c r="EGE10" s="6"/>
      <c r="EGF10" s="6"/>
      <c r="EGG10" s="6"/>
      <c r="EGH10" s="6"/>
      <c r="EGI10" s="6"/>
      <c r="EGJ10" s="6"/>
      <c r="EGK10" s="6"/>
      <c r="EGL10" s="6"/>
      <c r="EGM10" s="6"/>
      <c r="EGN10" s="6"/>
      <c r="EGO10" s="6"/>
      <c r="EGP10" s="6"/>
      <c r="EGQ10" s="6"/>
      <c r="EGR10" s="6"/>
      <c r="EGS10" s="6"/>
      <c r="EGT10" s="6"/>
      <c r="EGU10" s="6"/>
      <c r="EGV10" s="6"/>
      <c r="EGW10" s="6"/>
      <c r="EGX10" s="6"/>
      <c r="EGY10" s="6"/>
      <c r="EGZ10" s="6"/>
      <c r="EHA10" s="6"/>
      <c r="EHB10" s="6"/>
      <c r="EHC10" s="6"/>
      <c r="EHD10" s="6"/>
      <c r="EHE10" s="6"/>
      <c r="EHF10" s="6"/>
      <c r="EHG10" s="6"/>
      <c r="EHH10" s="6"/>
      <c r="EHI10" s="6"/>
      <c r="EHJ10" s="6"/>
      <c r="EHK10" s="6"/>
      <c r="EHL10" s="6"/>
      <c r="EHM10" s="6"/>
      <c r="EHN10" s="6"/>
      <c r="EHO10" s="6"/>
      <c r="EHP10" s="6"/>
      <c r="EHQ10" s="6"/>
      <c r="EHR10" s="6"/>
      <c r="EHS10" s="6"/>
      <c r="EHT10" s="6"/>
      <c r="EHU10" s="6"/>
      <c r="EHV10" s="6"/>
      <c r="EHW10" s="6"/>
      <c r="EHX10" s="6"/>
      <c r="EHY10" s="6"/>
      <c r="EHZ10" s="6"/>
      <c r="EIA10" s="6"/>
      <c r="EIB10" s="6"/>
      <c r="EIC10" s="6"/>
      <c r="EID10" s="6"/>
      <c r="EIE10" s="6"/>
      <c r="EIF10" s="6"/>
      <c r="EIG10" s="6"/>
      <c r="EIH10" s="6"/>
      <c r="EII10" s="6"/>
      <c r="EIJ10" s="6"/>
      <c r="EIK10" s="6"/>
      <c r="EIL10" s="6"/>
      <c r="EIM10" s="6"/>
      <c r="EIN10" s="6"/>
      <c r="EIO10" s="6"/>
      <c r="EIP10" s="6"/>
      <c r="EIQ10" s="6"/>
      <c r="EIR10" s="6"/>
      <c r="EIS10" s="6"/>
      <c r="EIT10" s="6"/>
      <c r="EIU10" s="6"/>
      <c r="EIV10" s="6"/>
      <c r="EIW10" s="6"/>
      <c r="EIX10" s="6"/>
      <c r="EIY10" s="6"/>
      <c r="EIZ10" s="6"/>
      <c r="EJA10" s="6"/>
      <c r="EJB10" s="6"/>
      <c r="EJC10" s="6"/>
      <c r="EJD10" s="6"/>
      <c r="EJE10" s="6"/>
      <c r="EJF10" s="6"/>
      <c r="EJG10" s="6"/>
      <c r="EJH10" s="6"/>
      <c r="EJI10" s="6"/>
      <c r="EJJ10" s="6"/>
      <c r="EJK10" s="6"/>
      <c r="EJL10" s="6"/>
      <c r="EJM10" s="6"/>
      <c r="EJN10" s="6"/>
      <c r="EJO10" s="6"/>
      <c r="EJP10" s="6"/>
      <c r="EJQ10" s="6"/>
      <c r="EJR10" s="6"/>
      <c r="EJS10" s="6"/>
      <c r="EJT10" s="6"/>
      <c r="EJU10" s="6"/>
      <c r="EJV10" s="6"/>
      <c r="EJW10" s="6"/>
      <c r="EJX10" s="6"/>
      <c r="EJY10" s="6"/>
      <c r="EJZ10" s="6"/>
      <c r="EKA10" s="6"/>
      <c r="EKB10" s="6"/>
      <c r="EKC10" s="6"/>
      <c r="EKD10" s="6"/>
      <c r="EKE10" s="6"/>
      <c r="EKF10" s="6"/>
      <c r="EKG10" s="6"/>
      <c r="EKH10" s="6"/>
      <c r="EKI10" s="6"/>
      <c r="EKJ10" s="6"/>
      <c r="EKK10" s="6"/>
      <c r="EKL10" s="6"/>
      <c r="EKM10" s="6"/>
      <c r="EKN10" s="6"/>
      <c r="EKO10" s="6"/>
      <c r="EKP10" s="6"/>
      <c r="EKQ10" s="6"/>
      <c r="EKR10" s="6"/>
      <c r="EKS10" s="6"/>
      <c r="EKT10" s="6"/>
      <c r="EKU10" s="6"/>
      <c r="EKV10" s="6"/>
      <c r="EKW10" s="6"/>
      <c r="EKX10" s="6"/>
      <c r="EKY10" s="6"/>
      <c r="EKZ10" s="6"/>
      <c r="ELA10" s="6"/>
      <c r="ELB10" s="6"/>
      <c r="ELC10" s="6"/>
      <c r="ELD10" s="6"/>
      <c r="ELE10" s="6"/>
      <c r="ELF10" s="6"/>
      <c r="ELG10" s="6"/>
      <c r="ELH10" s="6"/>
      <c r="ELI10" s="6"/>
      <c r="ELJ10" s="6"/>
      <c r="ELK10" s="6"/>
      <c r="ELL10" s="6"/>
      <c r="ELM10" s="6"/>
      <c r="ELN10" s="6"/>
      <c r="ELO10" s="6"/>
      <c r="ELP10" s="6"/>
      <c r="ELQ10" s="6"/>
      <c r="ELR10" s="6"/>
      <c r="ELS10" s="6"/>
      <c r="ELT10" s="6"/>
      <c r="ELU10" s="6"/>
      <c r="ELV10" s="6"/>
      <c r="ELW10" s="6"/>
      <c r="ELX10" s="6"/>
      <c r="ELY10" s="6"/>
      <c r="ELZ10" s="6"/>
      <c r="EMA10" s="6"/>
      <c r="EMB10" s="6"/>
      <c r="EMC10" s="6"/>
      <c r="EMD10" s="6"/>
      <c r="EME10" s="6"/>
      <c r="EMF10" s="6"/>
      <c r="EMG10" s="6"/>
      <c r="EMH10" s="6"/>
      <c r="EMI10" s="6"/>
      <c r="EMJ10" s="6"/>
      <c r="EMK10" s="6"/>
      <c r="EML10" s="6"/>
      <c r="EMM10" s="6"/>
      <c r="EMN10" s="6"/>
      <c r="EMO10" s="6"/>
      <c r="EMP10" s="6"/>
      <c r="EMQ10" s="6"/>
      <c r="EMR10" s="6"/>
      <c r="EMS10" s="6"/>
      <c r="EMT10" s="6"/>
      <c r="EMU10" s="6"/>
      <c r="EMV10" s="6"/>
      <c r="EMW10" s="6"/>
      <c r="EMX10" s="6"/>
      <c r="EMY10" s="6"/>
      <c r="EMZ10" s="6"/>
      <c r="ENA10" s="6"/>
      <c r="ENB10" s="6"/>
      <c r="ENC10" s="6"/>
      <c r="END10" s="6"/>
      <c r="ENE10" s="6"/>
      <c r="ENF10" s="6"/>
      <c r="ENG10" s="6"/>
      <c r="ENH10" s="6"/>
      <c r="ENI10" s="6"/>
      <c r="ENJ10" s="6"/>
      <c r="ENK10" s="6"/>
      <c r="ENL10" s="6"/>
      <c r="ENM10" s="6"/>
      <c r="ENN10" s="6"/>
      <c r="ENO10" s="6"/>
      <c r="ENP10" s="6"/>
      <c r="ENQ10" s="6"/>
      <c r="ENR10" s="6"/>
      <c r="ENS10" s="6"/>
      <c r="ENT10" s="6"/>
      <c r="ENU10" s="6"/>
      <c r="ENV10" s="6"/>
      <c r="ENW10" s="6"/>
      <c r="ENX10" s="6"/>
      <c r="ENY10" s="6"/>
      <c r="ENZ10" s="6"/>
      <c r="EOA10" s="6"/>
      <c r="EOB10" s="6"/>
      <c r="EOC10" s="6"/>
      <c r="EOD10" s="6"/>
      <c r="EOE10" s="6"/>
      <c r="EOF10" s="6"/>
      <c r="EOG10" s="6"/>
      <c r="EOH10" s="6"/>
      <c r="EOI10" s="6"/>
      <c r="EOJ10" s="6"/>
      <c r="EOK10" s="6"/>
      <c r="EOL10" s="6"/>
      <c r="EOM10" s="6"/>
      <c r="EON10" s="6"/>
      <c r="EOO10" s="6"/>
      <c r="EOP10" s="6"/>
      <c r="EOQ10" s="6"/>
      <c r="EOR10" s="6"/>
      <c r="EOS10" s="6"/>
      <c r="EOT10" s="6"/>
      <c r="EOU10" s="6"/>
      <c r="EOV10" s="6"/>
      <c r="EOW10" s="6"/>
      <c r="EOX10" s="6"/>
      <c r="EOY10" s="6"/>
      <c r="EOZ10" s="6"/>
      <c r="EPA10" s="6"/>
      <c r="EPB10" s="6"/>
      <c r="EPC10" s="6"/>
      <c r="EPD10" s="6"/>
      <c r="EPE10" s="6"/>
      <c r="EPF10" s="6"/>
      <c r="EPG10" s="6"/>
      <c r="EPH10" s="6"/>
      <c r="EPI10" s="6"/>
      <c r="EPJ10" s="6"/>
      <c r="EPK10" s="6"/>
      <c r="EPL10" s="6"/>
      <c r="EPM10" s="6"/>
      <c r="EPN10" s="6"/>
      <c r="EPO10" s="6"/>
      <c r="EPP10" s="6"/>
      <c r="EPQ10" s="6"/>
      <c r="EPR10" s="6"/>
      <c r="EPS10" s="6"/>
      <c r="EPT10" s="6"/>
      <c r="EPU10" s="6"/>
      <c r="EPV10" s="6"/>
      <c r="EPW10" s="6"/>
      <c r="EPX10" s="6"/>
      <c r="EPY10" s="6"/>
      <c r="EPZ10" s="6"/>
      <c r="EQA10" s="6"/>
      <c r="EQB10" s="6"/>
      <c r="EQC10" s="6"/>
      <c r="EQD10" s="6"/>
      <c r="EQE10" s="6"/>
      <c r="EQF10" s="6"/>
      <c r="EQG10" s="6"/>
      <c r="EQH10" s="6"/>
      <c r="EQI10" s="6"/>
      <c r="EQJ10" s="6"/>
      <c r="EQK10" s="6"/>
      <c r="EQL10" s="6"/>
      <c r="EQM10" s="6"/>
      <c r="EQN10" s="6"/>
      <c r="EQO10" s="6"/>
      <c r="EQP10" s="6"/>
      <c r="EQQ10" s="6"/>
      <c r="EQR10" s="6"/>
      <c r="EQS10" s="6"/>
      <c r="EQT10" s="6"/>
      <c r="EQU10" s="6"/>
      <c r="EQV10" s="6"/>
      <c r="EQW10" s="6"/>
      <c r="EQX10" s="6"/>
      <c r="EQY10" s="6"/>
      <c r="EQZ10" s="6"/>
      <c r="ERA10" s="6"/>
      <c r="ERB10" s="6"/>
      <c r="ERC10" s="6"/>
      <c r="ERD10" s="6"/>
      <c r="ERE10" s="6"/>
      <c r="ERF10" s="6"/>
      <c r="ERG10" s="6"/>
      <c r="ERH10" s="6"/>
      <c r="ERI10" s="6"/>
      <c r="ERJ10" s="6"/>
      <c r="ERK10" s="6"/>
      <c r="ERL10" s="6"/>
      <c r="ERM10" s="6"/>
      <c r="ERN10" s="6"/>
      <c r="ERO10" s="6"/>
      <c r="ERP10" s="6"/>
      <c r="ERQ10" s="6"/>
      <c r="ERR10" s="6"/>
      <c r="ERS10" s="6"/>
      <c r="ERT10" s="6"/>
      <c r="ERU10" s="6"/>
      <c r="ERV10" s="6"/>
      <c r="ERW10" s="6"/>
      <c r="ERX10" s="6"/>
      <c r="ERY10" s="6"/>
      <c r="ERZ10" s="6"/>
      <c r="ESA10" s="6"/>
      <c r="ESB10" s="6"/>
      <c r="ESC10" s="6"/>
      <c r="ESD10" s="6"/>
      <c r="ESE10" s="6"/>
      <c r="ESF10" s="6"/>
      <c r="ESG10" s="6"/>
      <c r="ESH10" s="6"/>
      <c r="ESI10" s="6"/>
      <c r="ESJ10" s="6"/>
      <c r="ESK10" s="6"/>
      <c r="ESL10" s="6"/>
      <c r="ESM10" s="6"/>
      <c r="ESN10" s="6"/>
      <c r="ESO10" s="6"/>
      <c r="ESP10" s="6"/>
      <c r="ESQ10" s="6"/>
      <c r="ESR10" s="6"/>
      <c r="ESS10" s="6"/>
      <c r="EST10" s="6"/>
      <c r="ESU10" s="6"/>
      <c r="ESV10" s="6"/>
      <c r="ESW10" s="6"/>
      <c r="ESX10" s="6"/>
      <c r="ESY10" s="6"/>
      <c r="ESZ10" s="6"/>
      <c r="ETA10" s="6"/>
      <c r="ETB10" s="6"/>
      <c r="ETC10" s="6"/>
      <c r="ETD10" s="6"/>
      <c r="ETE10" s="6"/>
      <c r="ETF10" s="6"/>
      <c r="ETG10" s="6"/>
      <c r="ETH10" s="6"/>
      <c r="ETI10" s="6"/>
      <c r="ETJ10" s="6"/>
      <c r="ETK10" s="6"/>
      <c r="ETL10" s="6"/>
      <c r="ETM10" s="6"/>
      <c r="ETN10" s="6"/>
      <c r="ETO10" s="6"/>
      <c r="ETP10" s="6"/>
      <c r="ETQ10" s="6"/>
      <c r="ETR10" s="6"/>
      <c r="ETS10" s="6"/>
      <c r="ETT10" s="6"/>
      <c r="ETU10" s="6"/>
      <c r="ETV10" s="6"/>
      <c r="ETW10" s="6"/>
      <c r="ETX10" s="6"/>
      <c r="ETY10" s="6"/>
      <c r="ETZ10" s="6"/>
      <c r="EUA10" s="6"/>
      <c r="EUB10" s="6"/>
      <c r="EUC10" s="6"/>
      <c r="EUD10" s="6"/>
      <c r="EUE10" s="6"/>
      <c r="EUF10" s="6"/>
      <c r="EUG10" s="6"/>
      <c r="EUH10" s="6"/>
      <c r="EUI10" s="6"/>
      <c r="EUJ10" s="6"/>
      <c r="EUK10" s="6"/>
      <c r="EUL10" s="6"/>
      <c r="EUM10" s="6"/>
      <c r="EUN10" s="6"/>
      <c r="EUO10" s="6"/>
      <c r="EUP10" s="6"/>
      <c r="EUQ10" s="6"/>
      <c r="EUR10" s="6"/>
      <c r="EUS10" s="6"/>
      <c r="EUT10" s="6"/>
      <c r="EUU10" s="6"/>
      <c r="EUV10" s="6"/>
      <c r="EUW10" s="6"/>
      <c r="EUX10" s="6"/>
      <c r="EUY10" s="6"/>
      <c r="EUZ10" s="6"/>
      <c r="EVA10" s="6"/>
      <c r="EVB10" s="6"/>
      <c r="EVC10" s="6"/>
      <c r="EVD10" s="6"/>
      <c r="EVE10" s="6"/>
      <c r="EVF10" s="6"/>
      <c r="EVG10" s="6"/>
      <c r="EVH10" s="6"/>
      <c r="EVI10" s="6"/>
      <c r="EVJ10" s="6"/>
      <c r="EVK10" s="6"/>
      <c r="EVL10" s="6"/>
      <c r="EVM10" s="6"/>
      <c r="EVN10" s="6"/>
      <c r="EVO10" s="6"/>
      <c r="EVP10" s="6"/>
      <c r="EVQ10" s="6"/>
      <c r="EVR10" s="6"/>
      <c r="EVS10" s="6"/>
      <c r="EVT10" s="6"/>
      <c r="EVU10" s="6"/>
      <c r="EVV10" s="6"/>
      <c r="EVW10" s="6"/>
      <c r="EVX10" s="6"/>
      <c r="EVY10" s="6"/>
      <c r="EVZ10" s="6"/>
      <c r="EWA10" s="6"/>
      <c r="EWB10" s="6"/>
      <c r="EWC10" s="6"/>
      <c r="EWD10" s="6"/>
      <c r="EWE10" s="6"/>
      <c r="EWF10" s="6"/>
      <c r="EWG10" s="6"/>
      <c r="EWH10" s="6"/>
      <c r="EWI10" s="6"/>
      <c r="EWJ10" s="6"/>
      <c r="EWK10" s="6"/>
      <c r="EWL10" s="6"/>
      <c r="EWM10" s="6"/>
      <c r="EWN10" s="6"/>
      <c r="EWO10" s="6"/>
      <c r="EWP10" s="6"/>
      <c r="EWQ10" s="6"/>
      <c r="EWR10" s="6"/>
      <c r="EWS10" s="6"/>
      <c r="EWT10" s="6"/>
      <c r="EWU10" s="6"/>
      <c r="EWV10" s="6"/>
      <c r="EWW10" s="6"/>
      <c r="EWX10" s="6"/>
      <c r="EWY10" s="6"/>
      <c r="EWZ10" s="6"/>
      <c r="EXA10" s="6"/>
      <c r="EXB10" s="6"/>
      <c r="EXC10" s="6"/>
      <c r="EXD10" s="6"/>
      <c r="EXE10" s="6"/>
      <c r="EXF10" s="6"/>
      <c r="EXG10" s="6"/>
      <c r="EXH10" s="6"/>
      <c r="EXI10" s="6"/>
      <c r="EXJ10" s="6"/>
      <c r="EXK10" s="6"/>
      <c r="EXL10" s="6"/>
      <c r="EXM10" s="6"/>
      <c r="EXN10" s="6"/>
      <c r="EXO10" s="6"/>
      <c r="EXP10" s="6"/>
      <c r="EXQ10" s="6"/>
      <c r="EXR10" s="6"/>
      <c r="EXS10" s="6"/>
      <c r="EXT10" s="6"/>
      <c r="EXU10" s="6"/>
      <c r="EXV10" s="6"/>
      <c r="EXW10" s="6"/>
      <c r="EXX10" s="6"/>
      <c r="EXY10" s="6"/>
      <c r="EXZ10" s="6"/>
      <c r="EYA10" s="6"/>
      <c r="EYB10" s="6"/>
      <c r="EYC10" s="6"/>
      <c r="EYD10" s="6"/>
      <c r="EYE10" s="6"/>
      <c r="EYF10" s="6"/>
      <c r="EYG10" s="6"/>
      <c r="EYH10" s="6"/>
      <c r="EYI10" s="6"/>
      <c r="EYJ10" s="6"/>
      <c r="EYK10" s="6"/>
      <c r="EYL10" s="6"/>
      <c r="EYM10" s="6"/>
      <c r="EYN10" s="6"/>
      <c r="EYO10" s="6"/>
      <c r="EYP10" s="6"/>
      <c r="EYQ10" s="6"/>
      <c r="EYR10" s="6"/>
      <c r="EYS10" s="6"/>
      <c r="EYT10" s="6"/>
      <c r="EYU10" s="6"/>
      <c r="EYV10" s="6"/>
      <c r="EYW10" s="6"/>
      <c r="EYX10" s="6"/>
      <c r="EYY10" s="6"/>
      <c r="EYZ10" s="6"/>
      <c r="EZA10" s="6"/>
      <c r="EZB10" s="6"/>
      <c r="EZC10" s="6"/>
      <c r="EZD10" s="6"/>
      <c r="EZE10" s="6"/>
      <c r="EZF10" s="6"/>
      <c r="EZG10" s="6"/>
      <c r="EZH10" s="6"/>
      <c r="EZI10" s="6"/>
      <c r="EZJ10" s="6"/>
      <c r="EZK10" s="6"/>
      <c r="EZL10" s="6"/>
      <c r="EZM10" s="6"/>
      <c r="EZN10" s="6"/>
      <c r="EZO10" s="6"/>
      <c r="EZP10" s="6"/>
      <c r="EZQ10" s="6"/>
      <c r="EZR10" s="6"/>
      <c r="EZS10" s="6"/>
      <c r="EZT10" s="6"/>
      <c r="EZU10" s="6"/>
      <c r="EZV10" s="6"/>
      <c r="EZW10" s="6"/>
      <c r="EZX10" s="6"/>
      <c r="EZY10" s="6"/>
      <c r="EZZ10" s="6"/>
      <c r="FAA10" s="6"/>
      <c r="FAB10" s="6"/>
      <c r="FAC10" s="6"/>
      <c r="FAD10" s="6"/>
      <c r="FAE10" s="6"/>
      <c r="FAF10" s="6"/>
      <c r="FAG10" s="6"/>
      <c r="FAH10" s="6"/>
      <c r="FAI10" s="6"/>
      <c r="FAJ10" s="6"/>
      <c r="FAK10" s="6"/>
      <c r="FAL10" s="6"/>
      <c r="FAM10" s="6"/>
      <c r="FAN10" s="6"/>
      <c r="FAO10" s="6"/>
      <c r="FAP10" s="6"/>
      <c r="FAQ10" s="6"/>
      <c r="FAR10" s="6"/>
      <c r="FAS10" s="6"/>
      <c r="FAT10" s="6"/>
      <c r="FAU10" s="6"/>
      <c r="FAV10" s="6"/>
      <c r="FAW10" s="6"/>
      <c r="FAX10" s="6"/>
      <c r="FAY10" s="6"/>
      <c r="FAZ10" s="6"/>
      <c r="FBA10" s="6"/>
      <c r="FBB10" s="6"/>
      <c r="FBC10" s="6"/>
      <c r="FBD10" s="6"/>
      <c r="FBE10" s="6"/>
      <c r="FBF10" s="6"/>
      <c r="FBG10" s="6"/>
      <c r="FBH10" s="6"/>
      <c r="FBI10" s="6"/>
      <c r="FBJ10" s="6"/>
      <c r="FBK10" s="6"/>
      <c r="FBL10" s="6"/>
      <c r="FBM10" s="6"/>
      <c r="FBN10" s="6"/>
      <c r="FBO10" s="6"/>
      <c r="FBP10" s="6"/>
      <c r="FBQ10" s="6"/>
      <c r="FBR10" s="6"/>
      <c r="FBS10" s="6"/>
      <c r="FBT10" s="6"/>
      <c r="FBU10" s="6"/>
      <c r="FBV10" s="6"/>
      <c r="FBW10" s="6"/>
      <c r="FBX10" s="6"/>
      <c r="FBY10" s="6"/>
      <c r="FBZ10" s="6"/>
      <c r="FCA10" s="6"/>
      <c r="FCB10" s="6"/>
      <c r="FCC10" s="6"/>
      <c r="FCD10" s="6"/>
      <c r="FCE10" s="6"/>
      <c r="FCF10" s="6"/>
      <c r="FCG10" s="6"/>
      <c r="FCH10" s="6"/>
      <c r="FCI10" s="6"/>
      <c r="FCJ10" s="6"/>
      <c r="FCK10" s="6"/>
      <c r="FCL10" s="6"/>
      <c r="FCM10" s="6"/>
      <c r="FCN10" s="6"/>
      <c r="FCO10" s="6"/>
      <c r="FCP10" s="6"/>
      <c r="FCQ10" s="6"/>
      <c r="FCR10" s="6"/>
      <c r="FCS10" s="6"/>
      <c r="FCT10" s="6"/>
      <c r="FCU10" s="6"/>
      <c r="FCV10" s="6"/>
      <c r="FCW10" s="6"/>
      <c r="FCX10" s="6"/>
      <c r="FCY10" s="6"/>
      <c r="FCZ10" s="6"/>
      <c r="FDA10" s="6"/>
      <c r="FDB10" s="6"/>
      <c r="FDC10" s="6"/>
      <c r="FDD10" s="6"/>
      <c r="FDE10" s="6"/>
      <c r="FDF10" s="6"/>
      <c r="FDG10" s="6"/>
      <c r="FDH10" s="6"/>
      <c r="FDI10" s="6"/>
      <c r="FDJ10" s="6"/>
      <c r="FDK10" s="6"/>
      <c r="FDL10" s="6"/>
      <c r="FDM10" s="6"/>
      <c r="FDN10" s="6"/>
      <c r="FDO10" s="6"/>
      <c r="FDP10" s="6"/>
      <c r="FDQ10" s="6"/>
      <c r="FDR10" s="6"/>
      <c r="FDS10" s="6"/>
      <c r="FDT10" s="6"/>
      <c r="FDU10" s="6"/>
      <c r="FDV10" s="6"/>
      <c r="FDW10" s="6"/>
      <c r="FDX10" s="6"/>
      <c r="FDY10" s="6"/>
      <c r="FDZ10" s="6"/>
      <c r="FEA10" s="6"/>
      <c r="FEB10" s="6"/>
      <c r="FEC10" s="6"/>
      <c r="FED10" s="6"/>
      <c r="FEE10" s="6"/>
      <c r="FEF10" s="6"/>
      <c r="FEG10" s="6"/>
      <c r="FEH10" s="6"/>
      <c r="FEI10" s="6"/>
      <c r="FEJ10" s="6"/>
      <c r="FEK10" s="6"/>
      <c r="FEL10" s="6"/>
      <c r="FEM10" s="6"/>
      <c r="FEN10" s="6"/>
      <c r="FEO10" s="6"/>
      <c r="FEP10" s="6"/>
      <c r="FEQ10" s="6"/>
      <c r="FER10" s="6"/>
      <c r="FES10" s="6"/>
      <c r="FET10" s="6"/>
      <c r="FEU10" s="6"/>
      <c r="FEV10" s="6"/>
      <c r="FEW10" s="6"/>
      <c r="FEX10" s="6"/>
      <c r="FEY10" s="6"/>
      <c r="FEZ10" s="6"/>
      <c r="FFA10" s="6"/>
      <c r="FFB10" s="6"/>
      <c r="FFC10" s="6"/>
      <c r="FFD10" s="6"/>
      <c r="FFE10" s="6"/>
      <c r="FFF10" s="6"/>
      <c r="FFG10" s="6"/>
      <c r="FFH10" s="6"/>
      <c r="FFI10" s="6"/>
      <c r="FFJ10" s="6"/>
      <c r="FFK10" s="6"/>
      <c r="FFL10" s="6"/>
      <c r="FFM10" s="6"/>
      <c r="FFN10" s="6"/>
      <c r="FFO10" s="6"/>
      <c r="FFP10" s="6"/>
      <c r="FFQ10" s="6"/>
      <c r="FFR10" s="6"/>
      <c r="FFS10" s="6"/>
      <c r="FFT10" s="6"/>
      <c r="FFU10" s="6"/>
      <c r="FFV10" s="6"/>
      <c r="FFW10" s="6"/>
      <c r="FFX10" s="6"/>
      <c r="FFY10" s="6"/>
      <c r="FFZ10" s="6"/>
      <c r="FGA10" s="6"/>
      <c r="FGB10" s="6"/>
      <c r="FGC10" s="6"/>
      <c r="FGD10" s="6"/>
      <c r="FGE10" s="6"/>
      <c r="FGF10" s="6"/>
      <c r="FGG10" s="6"/>
      <c r="FGH10" s="6"/>
      <c r="FGI10" s="6"/>
      <c r="FGJ10" s="6"/>
      <c r="FGK10" s="6"/>
      <c r="FGL10" s="6"/>
      <c r="FGM10" s="6"/>
      <c r="FGN10" s="6"/>
      <c r="FGO10" s="6"/>
      <c r="FGP10" s="6"/>
      <c r="FGQ10" s="6"/>
      <c r="FGR10" s="6"/>
      <c r="FGS10" s="6"/>
      <c r="FGT10" s="6"/>
      <c r="FGU10" s="6"/>
      <c r="FGV10" s="6"/>
      <c r="FGW10" s="6"/>
      <c r="FGX10" s="6"/>
      <c r="FGY10" s="6"/>
      <c r="FGZ10" s="6"/>
      <c r="FHA10" s="6"/>
      <c r="FHB10" s="6"/>
      <c r="FHC10" s="6"/>
      <c r="FHD10" s="6"/>
      <c r="FHE10" s="6"/>
      <c r="FHF10" s="6"/>
      <c r="FHG10" s="6"/>
      <c r="FHH10" s="6"/>
      <c r="FHI10" s="6"/>
      <c r="FHJ10" s="6"/>
      <c r="FHK10" s="6"/>
      <c r="FHL10" s="6"/>
      <c r="FHM10" s="6"/>
      <c r="FHN10" s="6"/>
      <c r="FHO10" s="6"/>
      <c r="FHP10" s="6"/>
      <c r="FHQ10" s="6"/>
      <c r="FHR10" s="6"/>
      <c r="FHS10" s="6"/>
      <c r="FHT10" s="6"/>
      <c r="FHU10" s="6"/>
      <c r="FHV10" s="6"/>
      <c r="FHW10" s="6"/>
      <c r="FHX10" s="6"/>
      <c r="FHY10" s="6"/>
      <c r="FHZ10" s="6"/>
      <c r="FIA10" s="6"/>
      <c r="FIB10" s="6"/>
      <c r="FIC10" s="6"/>
      <c r="FID10" s="6"/>
      <c r="FIE10" s="6"/>
      <c r="FIF10" s="6"/>
      <c r="FIG10" s="6"/>
      <c r="FIH10" s="6"/>
      <c r="FII10" s="6"/>
      <c r="FIJ10" s="6"/>
      <c r="FIK10" s="6"/>
      <c r="FIL10" s="6"/>
      <c r="FIM10" s="6"/>
      <c r="FIN10" s="6"/>
      <c r="FIO10" s="6"/>
      <c r="FIP10" s="6"/>
      <c r="FIQ10" s="6"/>
      <c r="FIR10" s="6"/>
      <c r="FIS10" s="6"/>
      <c r="FIT10" s="6"/>
      <c r="FIU10" s="6"/>
      <c r="FIV10" s="6"/>
      <c r="FIW10" s="6"/>
      <c r="FIX10" s="6"/>
      <c r="FIY10" s="6"/>
      <c r="FIZ10" s="6"/>
      <c r="FJA10" s="6"/>
      <c r="FJB10" s="6"/>
      <c r="FJC10" s="6"/>
      <c r="FJD10" s="6"/>
      <c r="FJE10" s="6"/>
      <c r="FJF10" s="6"/>
      <c r="FJG10" s="6"/>
      <c r="FJH10" s="6"/>
      <c r="FJI10" s="6"/>
      <c r="FJJ10" s="6"/>
      <c r="FJK10" s="6"/>
      <c r="FJL10" s="6"/>
      <c r="FJM10" s="6"/>
      <c r="FJN10" s="6"/>
      <c r="FJO10" s="6"/>
      <c r="FJP10" s="6"/>
      <c r="FJQ10" s="6"/>
      <c r="FJR10" s="6"/>
      <c r="FJS10" s="6"/>
      <c r="FJT10" s="6"/>
      <c r="FJU10" s="6"/>
      <c r="FJV10" s="6"/>
      <c r="FJW10" s="6"/>
      <c r="FJX10" s="6"/>
      <c r="FJY10" s="6"/>
      <c r="FJZ10" s="6"/>
      <c r="FKA10" s="6"/>
      <c r="FKB10" s="6"/>
      <c r="FKC10" s="6"/>
      <c r="FKD10" s="6"/>
      <c r="FKE10" s="6"/>
      <c r="FKF10" s="6"/>
      <c r="FKG10" s="6"/>
      <c r="FKH10" s="6"/>
      <c r="FKI10" s="6"/>
      <c r="FKJ10" s="6"/>
      <c r="FKK10" s="6"/>
      <c r="FKL10" s="6"/>
      <c r="FKM10" s="6"/>
      <c r="FKN10" s="6"/>
      <c r="FKO10" s="6"/>
      <c r="FKP10" s="6"/>
      <c r="FKQ10" s="6"/>
      <c r="FKR10" s="6"/>
      <c r="FKS10" s="6"/>
      <c r="FKT10" s="6"/>
      <c r="FKU10" s="6"/>
      <c r="FKV10" s="6"/>
      <c r="FKW10" s="6"/>
      <c r="FKX10" s="6"/>
      <c r="FKY10" s="6"/>
      <c r="FKZ10" s="6"/>
      <c r="FLA10" s="6"/>
      <c r="FLB10" s="6"/>
      <c r="FLC10" s="6"/>
      <c r="FLD10" s="6"/>
      <c r="FLE10" s="6"/>
      <c r="FLF10" s="6"/>
      <c r="FLG10" s="6"/>
      <c r="FLH10" s="6"/>
      <c r="FLI10" s="6"/>
      <c r="FLJ10" s="6"/>
      <c r="FLK10" s="6"/>
      <c r="FLL10" s="6"/>
      <c r="FLM10" s="6"/>
      <c r="FLN10" s="6"/>
      <c r="FLO10" s="6"/>
      <c r="FLP10" s="6"/>
      <c r="FLQ10" s="6"/>
      <c r="FLR10" s="6"/>
      <c r="FLS10" s="6"/>
      <c r="FLT10" s="6"/>
      <c r="FLU10" s="6"/>
      <c r="FLV10" s="6"/>
      <c r="FLW10" s="6"/>
      <c r="FLX10" s="6"/>
      <c r="FLY10" s="6"/>
      <c r="FLZ10" s="6"/>
      <c r="FMA10" s="6"/>
      <c r="FMB10" s="6"/>
      <c r="FMC10" s="6"/>
      <c r="FMD10" s="6"/>
      <c r="FME10" s="6"/>
      <c r="FMF10" s="6"/>
      <c r="FMG10" s="6"/>
      <c r="FMH10" s="6"/>
      <c r="FMI10" s="6"/>
      <c r="FMJ10" s="6"/>
      <c r="FMK10" s="6"/>
      <c r="FML10" s="6"/>
      <c r="FMM10" s="6"/>
      <c r="FMN10" s="6"/>
      <c r="FMO10" s="6"/>
      <c r="FMP10" s="6"/>
      <c r="FMQ10" s="6"/>
      <c r="FMR10" s="6"/>
      <c r="FMS10" s="6"/>
      <c r="FMT10" s="6"/>
      <c r="FMU10" s="6"/>
      <c r="FMV10" s="6"/>
      <c r="FMW10" s="6"/>
      <c r="FMX10" s="6"/>
      <c r="FMY10" s="6"/>
      <c r="FMZ10" s="6"/>
      <c r="FNA10" s="6"/>
      <c r="FNB10" s="6"/>
      <c r="FNC10" s="6"/>
      <c r="FND10" s="6"/>
      <c r="FNE10" s="6"/>
      <c r="FNF10" s="6"/>
      <c r="FNG10" s="6"/>
      <c r="FNH10" s="6"/>
      <c r="FNI10" s="6"/>
      <c r="FNJ10" s="6"/>
      <c r="FNK10" s="6"/>
      <c r="FNL10" s="6"/>
      <c r="FNM10" s="6"/>
      <c r="FNN10" s="6"/>
      <c r="FNO10" s="6"/>
      <c r="FNP10" s="6"/>
      <c r="FNQ10" s="6"/>
      <c r="FNR10" s="6"/>
      <c r="FNS10" s="6"/>
      <c r="FNT10" s="6"/>
      <c r="FNU10" s="6"/>
      <c r="FNV10" s="6"/>
      <c r="FNW10" s="6"/>
      <c r="FNX10" s="6"/>
      <c r="FNY10" s="6"/>
      <c r="FNZ10" s="6"/>
      <c r="FOA10" s="6"/>
      <c r="FOB10" s="6"/>
      <c r="FOC10" s="6"/>
      <c r="FOD10" s="6"/>
      <c r="FOE10" s="6"/>
      <c r="FOF10" s="6"/>
      <c r="FOG10" s="6"/>
      <c r="FOH10" s="6"/>
      <c r="FOI10" s="6"/>
      <c r="FOJ10" s="6"/>
      <c r="FOK10" s="6"/>
      <c r="FOL10" s="6"/>
      <c r="FOM10" s="6"/>
      <c r="FON10" s="6"/>
      <c r="FOO10" s="6"/>
      <c r="FOP10" s="6"/>
      <c r="FOQ10" s="6"/>
      <c r="FOR10" s="6"/>
      <c r="FOS10" s="6"/>
      <c r="FOT10" s="6"/>
      <c r="FOU10" s="6"/>
      <c r="FOV10" s="6"/>
      <c r="FOW10" s="6"/>
      <c r="FOX10" s="6"/>
      <c r="FOY10" s="6"/>
      <c r="FOZ10" s="6"/>
      <c r="FPA10" s="6"/>
      <c r="FPB10" s="6"/>
      <c r="FPC10" s="6"/>
      <c r="FPD10" s="6"/>
      <c r="FPE10" s="6"/>
      <c r="FPF10" s="6"/>
      <c r="FPG10" s="6"/>
      <c r="FPH10" s="6"/>
      <c r="FPI10" s="6"/>
      <c r="FPJ10" s="6"/>
      <c r="FPK10" s="6"/>
      <c r="FPL10" s="6"/>
      <c r="FPM10" s="6"/>
      <c r="FPN10" s="6"/>
      <c r="FPO10" s="6"/>
      <c r="FPP10" s="6"/>
      <c r="FPQ10" s="6"/>
      <c r="FPR10" s="6"/>
      <c r="FPS10" s="6"/>
      <c r="FPT10" s="6"/>
      <c r="FPU10" s="6"/>
      <c r="FPV10" s="6"/>
      <c r="FPW10" s="6"/>
      <c r="FPX10" s="6"/>
      <c r="FPY10" s="6"/>
      <c r="FPZ10" s="6"/>
      <c r="FQA10" s="6"/>
      <c r="FQB10" s="6"/>
      <c r="FQC10" s="6"/>
      <c r="FQD10" s="6"/>
      <c r="FQE10" s="6"/>
      <c r="FQF10" s="6"/>
      <c r="FQG10" s="6"/>
      <c r="FQH10" s="6"/>
      <c r="FQI10" s="6"/>
      <c r="FQJ10" s="6"/>
      <c r="FQK10" s="6"/>
      <c r="FQL10" s="6"/>
      <c r="FQM10" s="6"/>
      <c r="FQN10" s="6"/>
      <c r="FQO10" s="6"/>
      <c r="FQP10" s="6"/>
      <c r="FQQ10" s="6"/>
      <c r="FQR10" s="6"/>
      <c r="FQS10" s="6"/>
      <c r="FQT10" s="6"/>
      <c r="FQU10" s="6"/>
      <c r="FQV10" s="6"/>
      <c r="FQW10" s="6"/>
      <c r="FQX10" s="6"/>
      <c r="FQY10" s="6"/>
      <c r="FQZ10" s="6"/>
      <c r="FRA10" s="6"/>
      <c r="FRB10" s="6"/>
      <c r="FRC10" s="6"/>
      <c r="FRD10" s="6"/>
      <c r="FRE10" s="6"/>
      <c r="FRF10" s="6"/>
      <c r="FRG10" s="6"/>
      <c r="FRH10" s="6"/>
      <c r="FRI10" s="6"/>
      <c r="FRJ10" s="6"/>
      <c r="FRK10" s="6"/>
      <c r="FRL10" s="6"/>
      <c r="FRM10" s="6"/>
      <c r="FRN10" s="6"/>
      <c r="FRO10" s="6"/>
      <c r="FRP10" s="6"/>
      <c r="FRQ10" s="6"/>
      <c r="FRR10" s="6"/>
      <c r="FRS10" s="6"/>
      <c r="FRT10" s="6"/>
      <c r="FRU10" s="6"/>
      <c r="FRV10" s="6"/>
      <c r="FRW10" s="6"/>
      <c r="FRX10" s="6"/>
      <c r="FRY10" s="6"/>
      <c r="FRZ10" s="6"/>
      <c r="FSA10" s="6"/>
      <c r="FSB10" s="6"/>
      <c r="FSC10" s="6"/>
      <c r="FSD10" s="6"/>
      <c r="FSE10" s="6"/>
      <c r="FSF10" s="6"/>
      <c r="FSG10" s="6"/>
      <c r="FSH10" s="6"/>
      <c r="FSI10" s="6"/>
      <c r="FSJ10" s="6"/>
      <c r="FSK10" s="6"/>
      <c r="FSL10" s="6"/>
      <c r="FSM10" s="6"/>
      <c r="FSN10" s="6"/>
      <c r="FSO10" s="6"/>
      <c r="FSP10" s="6"/>
      <c r="FSQ10" s="6"/>
      <c r="FSR10" s="6"/>
      <c r="FSS10" s="6"/>
      <c r="FST10" s="6"/>
      <c r="FSU10" s="6"/>
      <c r="FSV10" s="6"/>
      <c r="FSW10" s="6"/>
      <c r="FSX10" s="6"/>
      <c r="FSY10" s="6"/>
      <c r="FSZ10" s="6"/>
      <c r="FTA10" s="6"/>
      <c r="FTB10" s="6"/>
      <c r="FTC10" s="6"/>
      <c r="FTD10" s="6"/>
      <c r="FTE10" s="6"/>
      <c r="FTF10" s="6"/>
      <c r="FTG10" s="6"/>
      <c r="FTH10" s="6"/>
      <c r="FTI10" s="6"/>
      <c r="FTJ10" s="6"/>
      <c r="FTK10" s="6"/>
      <c r="FTL10" s="6"/>
      <c r="FTM10" s="6"/>
      <c r="FTN10" s="6"/>
      <c r="FTO10" s="6"/>
      <c r="FTP10" s="6"/>
      <c r="FTQ10" s="6"/>
      <c r="FTR10" s="6"/>
      <c r="FTS10" s="6"/>
      <c r="FTT10" s="6"/>
      <c r="FTU10" s="6"/>
      <c r="FTV10" s="6"/>
      <c r="FTW10" s="6"/>
      <c r="FTX10" s="6"/>
      <c r="FTY10" s="6"/>
      <c r="FTZ10" s="6"/>
      <c r="FUA10" s="6"/>
      <c r="FUB10" s="6"/>
      <c r="FUC10" s="6"/>
      <c r="FUD10" s="6"/>
      <c r="FUE10" s="6"/>
      <c r="FUF10" s="6"/>
      <c r="FUG10" s="6"/>
      <c r="FUH10" s="6"/>
      <c r="FUI10" s="6"/>
      <c r="FUJ10" s="6"/>
      <c r="FUK10" s="6"/>
      <c r="FUL10" s="6"/>
      <c r="FUM10" s="6"/>
      <c r="FUN10" s="6"/>
      <c r="FUO10" s="6"/>
      <c r="FUP10" s="6"/>
      <c r="FUQ10" s="6"/>
      <c r="FUR10" s="6"/>
      <c r="FUS10" s="6"/>
      <c r="FUT10" s="6"/>
      <c r="FUU10" s="6"/>
      <c r="FUV10" s="6"/>
      <c r="FUW10" s="6"/>
      <c r="FUX10" s="6"/>
      <c r="FUY10" s="6"/>
      <c r="FUZ10" s="6"/>
      <c r="FVA10" s="6"/>
      <c r="FVB10" s="6"/>
      <c r="FVC10" s="6"/>
      <c r="FVD10" s="6"/>
      <c r="FVE10" s="6"/>
      <c r="FVF10" s="6"/>
      <c r="FVG10" s="6"/>
      <c r="FVH10" s="6"/>
      <c r="FVI10" s="6"/>
      <c r="FVJ10" s="6"/>
      <c r="FVK10" s="6"/>
      <c r="FVL10" s="6"/>
      <c r="FVM10" s="6"/>
      <c r="FVN10" s="6"/>
      <c r="FVO10" s="6"/>
      <c r="FVP10" s="6"/>
      <c r="FVQ10" s="6"/>
      <c r="FVR10" s="6"/>
      <c r="FVS10" s="6"/>
      <c r="FVT10" s="6"/>
      <c r="FVU10" s="6"/>
      <c r="FVV10" s="6"/>
      <c r="FVW10" s="6"/>
      <c r="FVX10" s="6"/>
      <c r="FVY10" s="6"/>
      <c r="FVZ10" s="6"/>
      <c r="FWA10" s="6"/>
      <c r="FWB10" s="6"/>
      <c r="FWC10" s="6"/>
      <c r="FWD10" s="6"/>
      <c r="FWE10" s="6"/>
      <c r="FWF10" s="6"/>
      <c r="FWG10" s="6"/>
      <c r="FWH10" s="6"/>
      <c r="FWI10" s="6"/>
      <c r="FWJ10" s="6"/>
      <c r="FWK10" s="6"/>
      <c r="FWL10" s="6"/>
      <c r="FWM10" s="6"/>
      <c r="FWN10" s="6"/>
      <c r="FWO10" s="6"/>
      <c r="FWP10" s="6"/>
      <c r="FWQ10" s="6"/>
      <c r="FWR10" s="6"/>
      <c r="FWS10" s="6"/>
      <c r="FWT10" s="6"/>
      <c r="FWU10" s="6"/>
      <c r="FWV10" s="6"/>
      <c r="FWW10" s="6"/>
      <c r="FWX10" s="6"/>
      <c r="FWY10" s="6"/>
      <c r="FWZ10" s="6"/>
      <c r="FXA10" s="6"/>
      <c r="FXB10" s="6"/>
      <c r="FXC10" s="6"/>
      <c r="FXD10" s="6"/>
      <c r="FXE10" s="6"/>
      <c r="FXF10" s="6"/>
      <c r="FXG10" s="6"/>
      <c r="FXH10" s="6"/>
      <c r="FXI10" s="6"/>
      <c r="FXJ10" s="6"/>
      <c r="FXK10" s="6"/>
      <c r="FXL10" s="6"/>
      <c r="FXM10" s="6"/>
      <c r="FXN10" s="6"/>
      <c r="FXO10" s="6"/>
      <c r="FXP10" s="6"/>
      <c r="FXQ10" s="6"/>
      <c r="FXR10" s="6"/>
      <c r="FXS10" s="6"/>
      <c r="FXT10" s="6"/>
      <c r="FXU10" s="6"/>
      <c r="FXV10" s="6"/>
      <c r="FXW10" s="6"/>
      <c r="FXX10" s="6"/>
      <c r="FXY10" s="6"/>
      <c r="FXZ10" s="6"/>
      <c r="FYA10" s="6"/>
      <c r="FYB10" s="6"/>
      <c r="FYC10" s="6"/>
      <c r="FYD10" s="6"/>
      <c r="FYE10" s="6"/>
      <c r="FYF10" s="6"/>
      <c r="FYG10" s="6"/>
      <c r="FYH10" s="6"/>
      <c r="FYI10" s="6"/>
      <c r="FYJ10" s="6"/>
      <c r="FYK10" s="6"/>
      <c r="FYL10" s="6"/>
      <c r="FYM10" s="6"/>
      <c r="FYN10" s="6"/>
      <c r="FYO10" s="6"/>
      <c r="FYP10" s="6"/>
      <c r="FYQ10" s="6"/>
      <c r="FYR10" s="6"/>
      <c r="FYS10" s="6"/>
      <c r="FYT10" s="6"/>
      <c r="FYU10" s="6"/>
      <c r="FYV10" s="6"/>
      <c r="FYW10" s="6"/>
      <c r="FYX10" s="6"/>
      <c r="FYY10" s="6"/>
      <c r="FYZ10" s="6"/>
      <c r="FZA10" s="6"/>
      <c r="FZB10" s="6"/>
      <c r="FZC10" s="6"/>
      <c r="FZD10" s="6"/>
      <c r="FZE10" s="6"/>
      <c r="FZF10" s="6"/>
      <c r="FZG10" s="6"/>
      <c r="FZH10" s="6"/>
      <c r="FZI10" s="6"/>
      <c r="FZJ10" s="6"/>
      <c r="FZK10" s="6"/>
      <c r="FZL10" s="6"/>
      <c r="FZM10" s="6"/>
      <c r="FZN10" s="6"/>
      <c r="FZO10" s="6"/>
      <c r="FZP10" s="6"/>
      <c r="FZQ10" s="6"/>
      <c r="FZR10" s="6"/>
      <c r="FZS10" s="6"/>
      <c r="FZT10" s="6"/>
      <c r="FZU10" s="6"/>
      <c r="FZV10" s="6"/>
      <c r="FZW10" s="6"/>
      <c r="FZX10" s="6"/>
      <c r="FZY10" s="6"/>
      <c r="FZZ10" s="6"/>
      <c r="GAA10" s="6"/>
      <c r="GAB10" s="6"/>
      <c r="GAC10" s="6"/>
      <c r="GAD10" s="6"/>
      <c r="GAE10" s="6"/>
      <c r="GAF10" s="6"/>
      <c r="GAG10" s="6"/>
      <c r="GAH10" s="6"/>
      <c r="GAI10" s="6"/>
      <c r="GAJ10" s="6"/>
      <c r="GAK10" s="6"/>
      <c r="GAL10" s="6"/>
      <c r="GAM10" s="6"/>
      <c r="GAN10" s="6"/>
      <c r="GAO10" s="6"/>
      <c r="GAP10" s="6"/>
      <c r="GAQ10" s="6"/>
      <c r="GAR10" s="6"/>
      <c r="GAS10" s="6"/>
      <c r="GAT10" s="6"/>
      <c r="GAU10" s="6"/>
      <c r="GAV10" s="6"/>
      <c r="GAW10" s="6"/>
      <c r="GAX10" s="6"/>
      <c r="GAY10" s="6"/>
      <c r="GAZ10" s="6"/>
      <c r="GBA10" s="6"/>
      <c r="GBB10" s="6"/>
      <c r="GBC10" s="6"/>
      <c r="GBD10" s="6"/>
      <c r="GBE10" s="6"/>
      <c r="GBF10" s="6"/>
      <c r="GBG10" s="6"/>
      <c r="GBH10" s="6"/>
      <c r="GBI10" s="6"/>
      <c r="GBJ10" s="6"/>
      <c r="GBK10" s="6"/>
      <c r="GBL10" s="6"/>
      <c r="GBM10" s="6"/>
      <c r="GBN10" s="6"/>
      <c r="GBO10" s="6"/>
      <c r="GBP10" s="6"/>
      <c r="GBQ10" s="6"/>
      <c r="GBR10" s="6"/>
      <c r="GBS10" s="6"/>
      <c r="GBT10" s="6"/>
      <c r="GBU10" s="6"/>
      <c r="GBV10" s="6"/>
      <c r="GBW10" s="6"/>
      <c r="GBX10" s="6"/>
      <c r="GBY10" s="6"/>
      <c r="GBZ10" s="6"/>
      <c r="GCA10" s="6"/>
      <c r="GCB10" s="6"/>
      <c r="GCC10" s="6"/>
      <c r="GCD10" s="6"/>
      <c r="GCE10" s="6"/>
      <c r="GCF10" s="6"/>
      <c r="GCG10" s="6"/>
      <c r="GCH10" s="6"/>
      <c r="GCI10" s="6"/>
      <c r="GCJ10" s="6"/>
      <c r="GCK10" s="6"/>
      <c r="GCL10" s="6"/>
      <c r="GCM10" s="6"/>
      <c r="GCN10" s="6"/>
      <c r="GCO10" s="6"/>
      <c r="GCP10" s="6"/>
      <c r="GCQ10" s="6"/>
      <c r="GCR10" s="6"/>
      <c r="GCS10" s="6"/>
      <c r="GCT10" s="6"/>
      <c r="GCU10" s="6"/>
      <c r="GCV10" s="6"/>
      <c r="GCW10" s="6"/>
      <c r="GCX10" s="6"/>
      <c r="GCY10" s="6"/>
      <c r="GCZ10" s="6"/>
      <c r="GDA10" s="6"/>
      <c r="GDB10" s="6"/>
      <c r="GDC10" s="6"/>
      <c r="GDD10" s="6"/>
      <c r="GDE10" s="6"/>
      <c r="GDF10" s="6"/>
      <c r="GDG10" s="6"/>
      <c r="GDH10" s="6"/>
      <c r="GDI10" s="6"/>
      <c r="GDJ10" s="6"/>
      <c r="GDK10" s="6"/>
      <c r="GDL10" s="6"/>
      <c r="GDM10" s="6"/>
      <c r="GDN10" s="6"/>
      <c r="GDO10" s="6"/>
      <c r="GDP10" s="6"/>
      <c r="GDQ10" s="6"/>
      <c r="GDR10" s="6"/>
      <c r="GDS10" s="6"/>
      <c r="GDT10" s="6"/>
      <c r="GDU10" s="6"/>
      <c r="GDV10" s="6"/>
      <c r="GDW10" s="6"/>
      <c r="GDX10" s="6"/>
      <c r="GDY10" s="6"/>
      <c r="GDZ10" s="6"/>
      <c r="GEA10" s="6"/>
      <c r="GEB10" s="6"/>
      <c r="GEC10" s="6"/>
      <c r="GED10" s="6"/>
      <c r="GEE10" s="6"/>
      <c r="GEF10" s="6"/>
      <c r="GEG10" s="6"/>
      <c r="GEH10" s="6"/>
      <c r="GEI10" s="6"/>
      <c r="GEJ10" s="6"/>
      <c r="GEK10" s="6"/>
      <c r="GEL10" s="6"/>
      <c r="GEM10" s="6"/>
      <c r="GEN10" s="6"/>
      <c r="GEO10" s="6"/>
      <c r="GEP10" s="6"/>
      <c r="GEQ10" s="6"/>
      <c r="GER10" s="6"/>
      <c r="GES10" s="6"/>
      <c r="GET10" s="6"/>
      <c r="GEU10" s="6"/>
      <c r="GEV10" s="6"/>
      <c r="GEW10" s="6"/>
      <c r="GEX10" s="6"/>
      <c r="GEY10" s="6"/>
      <c r="GEZ10" s="6"/>
      <c r="GFA10" s="6"/>
      <c r="GFB10" s="6"/>
      <c r="GFC10" s="6"/>
      <c r="GFD10" s="6"/>
      <c r="GFE10" s="6"/>
      <c r="GFF10" s="6"/>
      <c r="GFG10" s="6"/>
      <c r="GFH10" s="6"/>
      <c r="GFI10" s="6"/>
      <c r="GFJ10" s="6"/>
      <c r="GFK10" s="6"/>
      <c r="GFL10" s="6"/>
      <c r="GFM10" s="6"/>
      <c r="GFN10" s="6"/>
      <c r="GFO10" s="6"/>
      <c r="GFP10" s="6"/>
      <c r="GFQ10" s="6"/>
      <c r="GFR10" s="6"/>
      <c r="GFS10" s="6"/>
      <c r="GFT10" s="6"/>
      <c r="GFU10" s="6"/>
      <c r="GFV10" s="6"/>
      <c r="GFW10" s="6"/>
      <c r="GFX10" s="6"/>
      <c r="GFY10" s="6"/>
      <c r="GFZ10" s="6"/>
      <c r="GGA10" s="6"/>
      <c r="GGB10" s="6"/>
      <c r="GGC10" s="6"/>
      <c r="GGD10" s="6"/>
      <c r="GGE10" s="6"/>
      <c r="GGF10" s="6"/>
      <c r="GGG10" s="6"/>
      <c r="GGH10" s="6"/>
      <c r="GGI10" s="6"/>
      <c r="GGJ10" s="6"/>
      <c r="GGK10" s="6"/>
      <c r="GGL10" s="6"/>
      <c r="GGM10" s="6"/>
      <c r="GGN10" s="6"/>
      <c r="GGO10" s="6"/>
      <c r="GGP10" s="6"/>
      <c r="GGQ10" s="6"/>
      <c r="GGR10" s="6"/>
      <c r="GGS10" s="6"/>
      <c r="GGT10" s="6"/>
      <c r="GGU10" s="6"/>
      <c r="GGV10" s="6"/>
      <c r="GGW10" s="6"/>
      <c r="GGX10" s="6"/>
      <c r="GGY10" s="6"/>
      <c r="GGZ10" s="6"/>
      <c r="GHA10" s="6"/>
      <c r="GHB10" s="6"/>
      <c r="GHC10" s="6"/>
      <c r="GHD10" s="6"/>
      <c r="GHE10" s="6"/>
      <c r="GHF10" s="6"/>
      <c r="GHG10" s="6"/>
      <c r="GHH10" s="6"/>
      <c r="GHI10" s="6"/>
      <c r="GHJ10" s="6"/>
      <c r="GHK10" s="6"/>
      <c r="GHL10" s="6"/>
      <c r="GHM10" s="6"/>
      <c r="GHN10" s="6"/>
      <c r="GHO10" s="6"/>
      <c r="GHP10" s="6"/>
      <c r="GHQ10" s="6"/>
      <c r="GHR10" s="6"/>
      <c r="GHS10" s="6"/>
      <c r="GHT10" s="6"/>
      <c r="GHU10" s="6"/>
      <c r="GHV10" s="6"/>
      <c r="GHW10" s="6"/>
      <c r="GHX10" s="6"/>
      <c r="GHY10" s="6"/>
      <c r="GHZ10" s="6"/>
      <c r="GIA10" s="6"/>
      <c r="GIB10" s="6"/>
      <c r="GIC10" s="6"/>
      <c r="GID10" s="6"/>
      <c r="GIE10" s="6"/>
      <c r="GIF10" s="6"/>
      <c r="GIG10" s="6"/>
      <c r="GIH10" s="6"/>
      <c r="GII10" s="6"/>
      <c r="GIJ10" s="6"/>
      <c r="GIK10" s="6"/>
      <c r="GIL10" s="6"/>
      <c r="GIM10" s="6"/>
      <c r="GIN10" s="6"/>
      <c r="GIO10" s="6"/>
      <c r="GIP10" s="6"/>
      <c r="GIQ10" s="6"/>
      <c r="GIR10" s="6"/>
      <c r="GIS10" s="6"/>
      <c r="GIT10" s="6"/>
      <c r="GIU10" s="6"/>
      <c r="GIV10" s="6"/>
      <c r="GIW10" s="6"/>
      <c r="GIX10" s="6"/>
      <c r="GIY10" s="6"/>
      <c r="GIZ10" s="6"/>
      <c r="GJA10" s="6"/>
      <c r="GJB10" s="6"/>
      <c r="GJC10" s="6"/>
      <c r="GJD10" s="6"/>
      <c r="GJE10" s="6"/>
      <c r="GJF10" s="6"/>
      <c r="GJG10" s="6"/>
      <c r="GJH10" s="6"/>
      <c r="GJI10" s="6"/>
      <c r="GJJ10" s="6"/>
      <c r="GJK10" s="6"/>
      <c r="GJL10" s="6"/>
      <c r="GJM10" s="6"/>
      <c r="GJN10" s="6"/>
      <c r="GJO10" s="6"/>
      <c r="GJP10" s="6"/>
      <c r="GJQ10" s="6"/>
      <c r="GJR10" s="6"/>
      <c r="GJS10" s="6"/>
      <c r="GJT10" s="6"/>
      <c r="GJU10" s="6"/>
      <c r="GJV10" s="6"/>
      <c r="GJW10" s="6"/>
      <c r="GJX10" s="6"/>
      <c r="GJY10" s="6"/>
      <c r="GJZ10" s="6"/>
      <c r="GKA10" s="6"/>
      <c r="GKB10" s="6"/>
      <c r="GKC10" s="6"/>
      <c r="GKD10" s="6"/>
      <c r="GKE10" s="6"/>
      <c r="GKF10" s="6"/>
      <c r="GKG10" s="6"/>
      <c r="GKH10" s="6"/>
      <c r="GKI10" s="6"/>
      <c r="GKJ10" s="6"/>
      <c r="GKK10" s="6"/>
      <c r="GKL10" s="6"/>
      <c r="GKM10" s="6"/>
      <c r="GKN10" s="6"/>
      <c r="GKO10" s="6"/>
      <c r="GKP10" s="6"/>
      <c r="GKQ10" s="6"/>
      <c r="GKR10" s="6"/>
      <c r="GKS10" s="6"/>
      <c r="GKT10" s="6"/>
      <c r="GKU10" s="6"/>
      <c r="GKV10" s="6"/>
      <c r="GKW10" s="6"/>
      <c r="GKX10" s="6"/>
      <c r="GKY10" s="6"/>
      <c r="GKZ10" s="6"/>
      <c r="GLA10" s="6"/>
      <c r="GLB10" s="6"/>
      <c r="GLC10" s="6"/>
      <c r="GLD10" s="6"/>
      <c r="GLE10" s="6"/>
      <c r="GLF10" s="6"/>
      <c r="GLG10" s="6"/>
      <c r="GLH10" s="6"/>
      <c r="GLI10" s="6"/>
      <c r="GLJ10" s="6"/>
      <c r="GLK10" s="6"/>
      <c r="GLL10" s="6"/>
      <c r="GLM10" s="6"/>
      <c r="GLN10" s="6"/>
      <c r="GLO10" s="6"/>
      <c r="GLP10" s="6"/>
      <c r="GLQ10" s="6"/>
      <c r="GLR10" s="6"/>
      <c r="GLS10" s="6"/>
      <c r="GLT10" s="6"/>
      <c r="GLU10" s="6"/>
      <c r="GLV10" s="6"/>
      <c r="GLW10" s="6"/>
      <c r="GLX10" s="6"/>
      <c r="GLY10" s="6"/>
      <c r="GLZ10" s="6"/>
      <c r="GMA10" s="6"/>
      <c r="GMB10" s="6"/>
      <c r="GMC10" s="6"/>
      <c r="GMD10" s="6"/>
      <c r="GME10" s="6"/>
      <c r="GMF10" s="6"/>
      <c r="GMG10" s="6"/>
      <c r="GMH10" s="6"/>
      <c r="GMI10" s="6"/>
      <c r="GMJ10" s="6"/>
      <c r="GMK10" s="6"/>
      <c r="GML10" s="6"/>
      <c r="GMM10" s="6"/>
      <c r="GMN10" s="6"/>
      <c r="GMO10" s="6"/>
      <c r="GMP10" s="6"/>
      <c r="GMQ10" s="6"/>
      <c r="GMR10" s="6"/>
      <c r="GMS10" s="6"/>
      <c r="GMT10" s="6"/>
      <c r="GMU10" s="6"/>
      <c r="GMV10" s="6"/>
      <c r="GMW10" s="6"/>
      <c r="GMX10" s="6"/>
      <c r="GMY10" s="6"/>
      <c r="GMZ10" s="6"/>
      <c r="GNA10" s="6"/>
      <c r="GNB10" s="6"/>
      <c r="GNC10" s="6"/>
      <c r="GND10" s="6"/>
      <c r="GNE10" s="6"/>
      <c r="GNF10" s="6"/>
      <c r="GNG10" s="6"/>
      <c r="GNH10" s="6"/>
      <c r="GNI10" s="6"/>
      <c r="GNJ10" s="6"/>
      <c r="GNK10" s="6"/>
      <c r="GNL10" s="6"/>
      <c r="GNM10" s="6"/>
      <c r="GNN10" s="6"/>
      <c r="GNO10" s="6"/>
      <c r="GNP10" s="6"/>
      <c r="GNQ10" s="6"/>
      <c r="GNR10" s="6"/>
      <c r="GNS10" s="6"/>
      <c r="GNT10" s="6"/>
      <c r="GNU10" s="6"/>
      <c r="GNV10" s="6"/>
      <c r="GNW10" s="6"/>
      <c r="GNX10" s="6"/>
      <c r="GNY10" s="6"/>
      <c r="GNZ10" s="6"/>
      <c r="GOA10" s="6"/>
      <c r="GOB10" s="6"/>
      <c r="GOC10" s="6"/>
      <c r="GOD10" s="6"/>
      <c r="GOE10" s="6"/>
      <c r="GOF10" s="6"/>
      <c r="GOG10" s="6"/>
      <c r="GOH10" s="6"/>
      <c r="GOI10" s="6"/>
      <c r="GOJ10" s="6"/>
      <c r="GOK10" s="6"/>
      <c r="GOL10" s="6"/>
      <c r="GOM10" s="6"/>
      <c r="GON10" s="6"/>
      <c r="GOO10" s="6"/>
      <c r="GOP10" s="6"/>
      <c r="GOQ10" s="6"/>
      <c r="GOR10" s="6"/>
      <c r="GOS10" s="6"/>
      <c r="GOT10" s="6"/>
      <c r="GOU10" s="6"/>
      <c r="GOV10" s="6"/>
      <c r="GOW10" s="6"/>
      <c r="GOX10" s="6"/>
      <c r="GOY10" s="6"/>
      <c r="GOZ10" s="6"/>
      <c r="GPA10" s="6"/>
      <c r="GPB10" s="6"/>
      <c r="GPC10" s="6"/>
      <c r="GPD10" s="6"/>
      <c r="GPE10" s="6"/>
      <c r="GPF10" s="6"/>
      <c r="GPG10" s="6"/>
      <c r="GPH10" s="6"/>
      <c r="GPI10" s="6"/>
      <c r="GPJ10" s="6"/>
      <c r="GPK10" s="6"/>
      <c r="GPL10" s="6"/>
      <c r="GPM10" s="6"/>
      <c r="GPN10" s="6"/>
      <c r="GPO10" s="6"/>
      <c r="GPP10" s="6"/>
      <c r="GPQ10" s="6"/>
      <c r="GPR10" s="6"/>
      <c r="GPS10" s="6"/>
      <c r="GPT10" s="6"/>
      <c r="GPU10" s="6"/>
      <c r="GPV10" s="6"/>
      <c r="GPW10" s="6"/>
      <c r="GPX10" s="6"/>
      <c r="GPY10" s="6"/>
      <c r="GPZ10" s="6"/>
      <c r="GQA10" s="6"/>
      <c r="GQB10" s="6"/>
      <c r="GQC10" s="6"/>
      <c r="GQD10" s="6"/>
      <c r="GQE10" s="6"/>
      <c r="GQF10" s="6"/>
      <c r="GQG10" s="6"/>
      <c r="GQH10" s="6"/>
      <c r="GQI10" s="6"/>
      <c r="GQJ10" s="6"/>
      <c r="GQK10" s="6"/>
      <c r="GQL10" s="6"/>
      <c r="GQM10" s="6"/>
      <c r="GQN10" s="6"/>
      <c r="GQO10" s="6"/>
      <c r="GQP10" s="6"/>
      <c r="GQQ10" s="6"/>
      <c r="GQR10" s="6"/>
      <c r="GQS10" s="6"/>
      <c r="GQT10" s="6"/>
      <c r="GQU10" s="6"/>
      <c r="GQV10" s="6"/>
      <c r="GQW10" s="6"/>
      <c r="GQX10" s="6"/>
      <c r="GQY10" s="6"/>
      <c r="GQZ10" s="6"/>
      <c r="GRA10" s="6"/>
      <c r="GRB10" s="6"/>
      <c r="GRC10" s="6"/>
      <c r="GRD10" s="6"/>
      <c r="GRE10" s="6"/>
      <c r="GRF10" s="6"/>
      <c r="GRG10" s="6"/>
      <c r="GRH10" s="6"/>
      <c r="GRI10" s="6"/>
      <c r="GRJ10" s="6"/>
      <c r="GRK10" s="6"/>
      <c r="GRL10" s="6"/>
      <c r="GRM10" s="6"/>
      <c r="GRN10" s="6"/>
      <c r="GRO10" s="6"/>
      <c r="GRP10" s="6"/>
      <c r="GRQ10" s="6"/>
      <c r="GRR10" s="6"/>
      <c r="GRS10" s="6"/>
      <c r="GRT10" s="6"/>
      <c r="GRU10" s="6"/>
      <c r="GRV10" s="6"/>
      <c r="GRW10" s="6"/>
      <c r="GRX10" s="6"/>
      <c r="GRY10" s="6"/>
      <c r="GRZ10" s="6"/>
      <c r="GSA10" s="6"/>
      <c r="GSB10" s="6"/>
      <c r="GSC10" s="6"/>
      <c r="GSD10" s="6"/>
      <c r="GSE10" s="6"/>
      <c r="GSF10" s="6"/>
      <c r="GSG10" s="6"/>
      <c r="GSH10" s="6"/>
      <c r="GSI10" s="6"/>
      <c r="GSJ10" s="6"/>
      <c r="GSK10" s="6"/>
      <c r="GSL10" s="6"/>
      <c r="GSM10" s="6"/>
      <c r="GSN10" s="6"/>
      <c r="GSO10" s="6"/>
      <c r="GSP10" s="6"/>
      <c r="GSQ10" s="6"/>
      <c r="GSR10" s="6"/>
      <c r="GSS10" s="6"/>
      <c r="GST10" s="6"/>
      <c r="GSU10" s="6"/>
      <c r="GSV10" s="6"/>
      <c r="GSW10" s="6"/>
      <c r="GSX10" s="6"/>
      <c r="GSY10" s="6"/>
      <c r="GSZ10" s="6"/>
      <c r="GTA10" s="6"/>
      <c r="GTB10" s="6"/>
      <c r="GTC10" s="6"/>
      <c r="GTD10" s="6"/>
      <c r="GTE10" s="6"/>
      <c r="GTF10" s="6"/>
      <c r="GTG10" s="6"/>
      <c r="GTH10" s="6"/>
      <c r="GTI10" s="6"/>
      <c r="GTJ10" s="6"/>
      <c r="GTK10" s="6"/>
      <c r="GTL10" s="6"/>
      <c r="GTM10" s="6"/>
      <c r="GTN10" s="6"/>
      <c r="GTO10" s="6"/>
      <c r="GTP10" s="6"/>
      <c r="GTQ10" s="6"/>
      <c r="GTR10" s="6"/>
      <c r="GTS10" s="6"/>
      <c r="GTT10" s="6"/>
      <c r="GTU10" s="6"/>
      <c r="GTV10" s="6"/>
      <c r="GTW10" s="6"/>
      <c r="GTX10" s="6"/>
      <c r="GTY10" s="6"/>
      <c r="GTZ10" s="6"/>
      <c r="GUA10" s="6"/>
      <c r="GUB10" s="6"/>
      <c r="GUC10" s="6"/>
      <c r="GUD10" s="6"/>
      <c r="GUE10" s="6"/>
      <c r="GUF10" s="6"/>
      <c r="GUG10" s="6"/>
      <c r="GUH10" s="6"/>
      <c r="GUI10" s="6"/>
      <c r="GUJ10" s="6"/>
      <c r="GUK10" s="6"/>
      <c r="GUL10" s="6"/>
      <c r="GUM10" s="6"/>
      <c r="GUN10" s="6"/>
      <c r="GUO10" s="6"/>
      <c r="GUP10" s="6"/>
      <c r="GUQ10" s="6"/>
      <c r="GUR10" s="6"/>
      <c r="GUS10" s="6"/>
      <c r="GUT10" s="6"/>
      <c r="GUU10" s="6"/>
      <c r="GUV10" s="6"/>
      <c r="GUW10" s="6"/>
      <c r="GUX10" s="6"/>
      <c r="GUY10" s="6"/>
      <c r="GUZ10" s="6"/>
      <c r="GVA10" s="6"/>
      <c r="GVB10" s="6"/>
      <c r="GVC10" s="6"/>
      <c r="GVD10" s="6"/>
      <c r="GVE10" s="6"/>
      <c r="GVF10" s="6"/>
      <c r="GVG10" s="6"/>
      <c r="GVH10" s="6"/>
      <c r="GVI10" s="6"/>
      <c r="GVJ10" s="6"/>
      <c r="GVK10" s="6"/>
      <c r="GVL10" s="6"/>
      <c r="GVM10" s="6"/>
      <c r="GVN10" s="6"/>
      <c r="GVO10" s="6"/>
      <c r="GVP10" s="6"/>
      <c r="GVQ10" s="6"/>
      <c r="GVR10" s="6"/>
      <c r="GVS10" s="6"/>
      <c r="GVT10" s="6"/>
      <c r="GVU10" s="6"/>
      <c r="GVV10" s="6"/>
      <c r="GVW10" s="6"/>
      <c r="GVX10" s="6"/>
      <c r="GVY10" s="6"/>
      <c r="GVZ10" s="6"/>
      <c r="GWA10" s="6"/>
      <c r="GWB10" s="6"/>
      <c r="GWC10" s="6"/>
      <c r="GWD10" s="6"/>
      <c r="GWE10" s="6"/>
      <c r="GWF10" s="6"/>
      <c r="GWG10" s="6"/>
      <c r="GWH10" s="6"/>
      <c r="GWI10" s="6"/>
      <c r="GWJ10" s="6"/>
      <c r="GWK10" s="6"/>
      <c r="GWL10" s="6"/>
      <c r="GWM10" s="6"/>
      <c r="GWN10" s="6"/>
      <c r="GWO10" s="6"/>
      <c r="GWP10" s="6"/>
      <c r="GWQ10" s="6"/>
      <c r="GWR10" s="6"/>
      <c r="GWS10" s="6"/>
      <c r="GWT10" s="6"/>
      <c r="GWU10" s="6"/>
      <c r="GWV10" s="6"/>
      <c r="GWW10" s="6"/>
      <c r="GWX10" s="6"/>
      <c r="GWY10" s="6"/>
      <c r="GWZ10" s="6"/>
      <c r="GXA10" s="6"/>
      <c r="GXB10" s="6"/>
      <c r="GXC10" s="6"/>
      <c r="GXD10" s="6"/>
      <c r="GXE10" s="6"/>
      <c r="GXF10" s="6"/>
      <c r="GXG10" s="6"/>
      <c r="GXH10" s="6"/>
      <c r="GXI10" s="6"/>
      <c r="GXJ10" s="6"/>
      <c r="GXK10" s="6"/>
      <c r="GXL10" s="6"/>
      <c r="GXM10" s="6"/>
      <c r="GXN10" s="6"/>
      <c r="GXO10" s="6"/>
      <c r="GXP10" s="6"/>
      <c r="GXQ10" s="6"/>
      <c r="GXR10" s="6"/>
      <c r="GXS10" s="6"/>
      <c r="GXT10" s="6"/>
      <c r="GXU10" s="6"/>
      <c r="GXV10" s="6"/>
      <c r="GXW10" s="6"/>
      <c r="GXX10" s="6"/>
      <c r="GXY10" s="6"/>
      <c r="GXZ10" s="6"/>
      <c r="GYA10" s="6"/>
      <c r="GYB10" s="6"/>
      <c r="GYC10" s="6"/>
      <c r="GYD10" s="6"/>
      <c r="GYE10" s="6"/>
      <c r="GYF10" s="6"/>
      <c r="GYG10" s="6"/>
      <c r="GYH10" s="6"/>
      <c r="GYI10" s="6"/>
      <c r="GYJ10" s="6"/>
      <c r="GYK10" s="6"/>
      <c r="GYL10" s="6"/>
      <c r="GYM10" s="6"/>
      <c r="GYN10" s="6"/>
      <c r="GYO10" s="6"/>
      <c r="GYP10" s="6"/>
      <c r="GYQ10" s="6"/>
      <c r="GYR10" s="6"/>
      <c r="GYS10" s="6"/>
      <c r="GYT10" s="6"/>
      <c r="GYU10" s="6"/>
      <c r="GYV10" s="6"/>
      <c r="GYW10" s="6"/>
      <c r="GYX10" s="6"/>
      <c r="GYY10" s="6"/>
      <c r="GYZ10" s="6"/>
      <c r="GZA10" s="6"/>
      <c r="GZB10" s="6"/>
      <c r="GZC10" s="6"/>
      <c r="GZD10" s="6"/>
      <c r="GZE10" s="6"/>
      <c r="GZF10" s="6"/>
      <c r="GZG10" s="6"/>
      <c r="GZH10" s="6"/>
      <c r="GZI10" s="6"/>
      <c r="GZJ10" s="6"/>
      <c r="GZK10" s="6"/>
      <c r="GZL10" s="6"/>
      <c r="GZM10" s="6"/>
      <c r="GZN10" s="6"/>
      <c r="GZO10" s="6"/>
      <c r="GZP10" s="6"/>
      <c r="GZQ10" s="6"/>
      <c r="GZR10" s="6"/>
      <c r="GZS10" s="6"/>
      <c r="GZT10" s="6"/>
      <c r="GZU10" s="6"/>
      <c r="GZV10" s="6"/>
      <c r="GZW10" s="6"/>
      <c r="GZX10" s="6"/>
      <c r="GZY10" s="6"/>
      <c r="GZZ10" s="6"/>
      <c r="HAA10" s="6"/>
      <c r="HAB10" s="6"/>
      <c r="HAC10" s="6"/>
      <c r="HAD10" s="6"/>
      <c r="HAE10" s="6"/>
      <c r="HAF10" s="6"/>
      <c r="HAG10" s="6"/>
      <c r="HAH10" s="6"/>
      <c r="HAI10" s="6"/>
      <c r="HAJ10" s="6"/>
      <c r="HAK10" s="6"/>
      <c r="HAL10" s="6"/>
      <c r="HAM10" s="6"/>
      <c r="HAN10" s="6"/>
      <c r="HAO10" s="6"/>
      <c r="HAP10" s="6"/>
      <c r="HAQ10" s="6"/>
      <c r="HAR10" s="6"/>
      <c r="HAS10" s="6"/>
      <c r="HAT10" s="6"/>
      <c r="HAU10" s="6"/>
      <c r="HAV10" s="6"/>
      <c r="HAW10" s="6"/>
      <c r="HAX10" s="6"/>
      <c r="HAY10" s="6"/>
      <c r="HAZ10" s="6"/>
      <c r="HBA10" s="6"/>
      <c r="HBB10" s="6"/>
      <c r="HBC10" s="6"/>
      <c r="HBD10" s="6"/>
      <c r="HBE10" s="6"/>
      <c r="HBF10" s="6"/>
      <c r="HBG10" s="6"/>
      <c r="HBH10" s="6"/>
      <c r="HBI10" s="6"/>
      <c r="HBJ10" s="6"/>
      <c r="HBK10" s="6"/>
      <c r="HBL10" s="6"/>
      <c r="HBM10" s="6"/>
      <c r="HBN10" s="6"/>
      <c r="HBO10" s="6"/>
      <c r="HBP10" s="6"/>
      <c r="HBQ10" s="6"/>
      <c r="HBR10" s="6"/>
      <c r="HBS10" s="6"/>
      <c r="HBT10" s="6"/>
      <c r="HBU10" s="6"/>
      <c r="HBV10" s="6"/>
      <c r="HBW10" s="6"/>
      <c r="HBX10" s="6"/>
      <c r="HBY10" s="6"/>
      <c r="HBZ10" s="6"/>
      <c r="HCA10" s="6"/>
      <c r="HCB10" s="6"/>
      <c r="HCC10" s="6"/>
      <c r="HCD10" s="6"/>
      <c r="HCE10" s="6"/>
      <c r="HCF10" s="6"/>
      <c r="HCG10" s="6"/>
      <c r="HCH10" s="6"/>
      <c r="HCI10" s="6"/>
      <c r="HCJ10" s="6"/>
      <c r="HCK10" s="6"/>
      <c r="HCL10" s="6"/>
      <c r="HCM10" s="6"/>
      <c r="HCN10" s="6"/>
      <c r="HCO10" s="6"/>
      <c r="HCP10" s="6"/>
      <c r="HCQ10" s="6"/>
      <c r="HCR10" s="6"/>
      <c r="HCS10" s="6"/>
      <c r="HCT10" s="6"/>
      <c r="HCU10" s="6"/>
      <c r="HCV10" s="6"/>
      <c r="HCW10" s="6"/>
      <c r="HCX10" s="6"/>
      <c r="HCY10" s="6"/>
      <c r="HCZ10" s="6"/>
      <c r="HDA10" s="6"/>
      <c r="HDB10" s="6"/>
      <c r="HDC10" s="6"/>
      <c r="HDD10" s="6"/>
      <c r="HDE10" s="6"/>
      <c r="HDF10" s="6"/>
      <c r="HDG10" s="6"/>
      <c r="HDH10" s="6"/>
      <c r="HDI10" s="6"/>
      <c r="HDJ10" s="6"/>
      <c r="HDK10" s="6"/>
      <c r="HDL10" s="6"/>
      <c r="HDM10" s="6"/>
      <c r="HDN10" s="6"/>
      <c r="HDO10" s="6"/>
      <c r="HDP10" s="6"/>
      <c r="HDQ10" s="6"/>
      <c r="HDR10" s="6"/>
      <c r="HDS10" s="6"/>
      <c r="HDT10" s="6"/>
      <c r="HDU10" s="6"/>
      <c r="HDV10" s="6"/>
      <c r="HDW10" s="6"/>
      <c r="HDX10" s="6"/>
      <c r="HDY10" s="6"/>
      <c r="HDZ10" s="6"/>
      <c r="HEA10" s="6"/>
      <c r="HEB10" s="6"/>
      <c r="HEC10" s="6"/>
      <c r="HED10" s="6"/>
      <c r="HEE10" s="6"/>
      <c r="HEF10" s="6"/>
      <c r="HEG10" s="6"/>
      <c r="HEH10" s="6"/>
      <c r="HEI10" s="6"/>
      <c r="HEJ10" s="6"/>
      <c r="HEK10" s="6"/>
      <c r="HEL10" s="6"/>
      <c r="HEM10" s="6"/>
      <c r="HEN10" s="6"/>
      <c r="HEO10" s="6"/>
      <c r="HEP10" s="6"/>
      <c r="HEQ10" s="6"/>
      <c r="HER10" s="6"/>
      <c r="HES10" s="6"/>
      <c r="HET10" s="6"/>
      <c r="HEU10" s="6"/>
      <c r="HEV10" s="6"/>
      <c r="HEW10" s="6"/>
      <c r="HEX10" s="6"/>
      <c r="HEY10" s="6"/>
      <c r="HEZ10" s="6"/>
      <c r="HFA10" s="6"/>
      <c r="HFB10" s="6"/>
      <c r="HFC10" s="6"/>
      <c r="HFD10" s="6"/>
      <c r="HFE10" s="6"/>
      <c r="HFF10" s="6"/>
      <c r="HFG10" s="6"/>
      <c r="HFH10" s="6"/>
      <c r="HFI10" s="6"/>
      <c r="HFJ10" s="6"/>
      <c r="HFK10" s="6"/>
      <c r="HFL10" s="6"/>
      <c r="HFM10" s="6"/>
      <c r="HFN10" s="6"/>
      <c r="HFO10" s="6"/>
      <c r="HFP10" s="6"/>
      <c r="HFQ10" s="6"/>
      <c r="HFR10" s="6"/>
      <c r="HFS10" s="6"/>
      <c r="HFT10" s="6"/>
      <c r="HFU10" s="6"/>
      <c r="HFV10" s="6"/>
      <c r="HFW10" s="6"/>
      <c r="HFX10" s="6"/>
      <c r="HFY10" s="6"/>
      <c r="HFZ10" s="6"/>
      <c r="HGA10" s="6"/>
      <c r="HGB10" s="6"/>
      <c r="HGC10" s="6"/>
      <c r="HGD10" s="6"/>
      <c r="HGE10" s="6"/>
      <c r="HGF10" s="6"/>
      <c r="HGG10" s="6"/>
      <c r="HGH10" s="6"/>
      <c r="HGI10" s="6"/>
      <c r="HGJ10" s="6"/>
      <c r="HGK10" s="6"/>
      <c r="HGL10" s="6"/>
      <c r="HGM10" s="6"/>
      <c r="HGN10" s="6"/>
      <c r="HGO10" s="6"/>
      <c r="HGP10" s="6"/>
      <c r="HGQ10" s="6"/>
      <c r="HGR10" s="6"/>
      <c r="HGS10" s="6"/>
      <c r="HGT10" s="6"/>
      <c r="HGU10" s="6"/>
      <c r="HGV10" s="6"/>
      <c r="HGW10" s="6"/>
      <c r="HGX10" s="6"/>
      <c r="HGY10" s="6"/>
      <c r="HGZ10" s="6"/>
      <c r="HHA10" s="6"/>
      <c r="HHB10" s="6"/>
      <c r="HHC10" s="6"/>
      <c r="HHD10" s="6"/>
      <c r="HHE10" s="6"/>
      <c r="HHF10" s="6"/>
      <c r="HHG10" s="6"/>
      <c r="HHH10" s="6"/>
      <c r="HHI10" s="6"/>
      <c r="HHJ10" s="6"/>
      <c r="HHK10" s="6"/>
      <c r="HHL10" s="6"/>
      <c r="HHM10" s="6"/>
      <c r="HHN10" s="6"/>
      <c r="HHO10" s="6"/>
      <c r="HHP10" s="6"/>
      <c r="HHQ10" s="6"/>
      <c r="HHR10" s="6"/>
      <c r="HHS10" s="6"/>
      <c r="HHT10" s="6"/>
      <c r="HHU10" s="6"/>
      <c r="HHV10" s="6"/>
      <c r="HHW10" s="6"/>
      <c r="HHX10" s="6"/>
      <c r="HHY10" s="6"/>
      <c r="HHZ10" s="6"/>
      <c r="HIA10" s="6"/>
      <c r="HIB10" s="6"/>
      <c r="HIC10" s="6"/>
      <c r="HID10" s="6"/>
      <c r="HIE10" s="6"/>
      <c r="HIF10" s="6"/>
      <c r="HIG10" s="6"/>
      <c r="HIH10" s="6"/>
      <c r="HII10" s="6"/>
      <c r="HIJ10" s="6"/>
      <c r="HIK10" s="6"/>
      <c r="HIL10" s="6"/>
      <c r="HIM10" s="6"/>
      <c r="HIN10" s="6"/>
      <c r="HIO10" s="6"/>
      <c r="HIP10" s="6"/>
      <c r="HIQ10" s="6"/>
      <c r="HIR10" s="6"/>
      <c r="HIS10" s="6"/>
      <c r="HIT10" s="6"/>
      <c r="HIU10" s="6"/>
      <c r="HIV10" s="6"/>
      <c r="HIW10" s="6"/>
      <c r="HIX10" s="6"/>
      <c r="HIY10" s="6"/>
      <c r="HIZ10" s="6"/>
      <c r="HJA10" s="6"/>
      <c r="HJB10" s="6"/>
      <c r="HJC10" s="6"/>
      <c r="HJD10" s="6"/>
      <c r="HJE10" s="6"/>
      <c r="HJF10" s="6"/>
      <c r="HJG10" s="6"/>
      <c r="HJH10" s="6"/>
      <c r="HJI10" s="6"/>
      <c r="HJJ10" s="6"/>
      <c r="HJK10" s="6"/>
      <c r="HJL10" s="6"/>
      <c r="HJM10" s="6"/>
      <c r="HJN10" s="6"/>
      <c r="HJO10" s="6"/>
      <c r="HJP10" s="6"/>
      <c r="HJQ10" s="6"/>
      <c r="HJR10" s="6"/>
      <c r="HJS10" s="6"/>
      <c r="HJT10" s="6"/>
      <c r="HJU10" s="6"/>
      <c r="HJV10" s="6"/>
      <c r="HJW10" s="6"/>
      <c r="HJX10" s="6"/>
      <c r="HJY10" s="6"/>
      <c r="HJZ10" s="6"/>
      <c r="HKA10" s="6"/>
      <c r="HKB10" s="6"/>
      <c r="HKC10" s="6"/>
      <c r="HKD10" s="6"/>
      <c r="HKE10" s="6"/>
      <c r="HKF10" s="6"/>
      <c r="HKG10" s="6"/>
      <c r="HKH10" s="6"/>
      <c r="HKI10" s="6"/>
      <c r="HKJ10" s="6"/>
      <c r="HKK10" s="6"/>
      <c r="HKL10" s="6"/>
      <c r="HKM10" s="6"/>
      <c r="HKN10" s="6"/>
      <c r="HKO10" s="6"/>
      <c r="HKP10" s="6"/>
      <c r="HKQ10" s="6"/>
      <c r="HKR10" s="6"/>
      <c r="HKS10" s="6"/>
      <c r="HKT10" s="6"/>
      <c r="HKU10" s="6"/>
      <c r="HKV10" s="6"/>
      <c r="HKW10" s="6"/>
      <c r="HKX10" s="6"/>
      <c r="HKY10" s="6"/>
      <c r="HKZ10" s="6"/>
      <c r="HLA10" s="6"/>
      <c r="HLB10" s="6"/>
      <c r="HLC10" s="6"/>
      <c r="HLD10" s="6"/>
      <c r="HLE10" s="6"/>
      <c r="HLF10" s="6"/>
      <c r="HLG10" s="6"/>
      <c r="HLH10" s="6"/>
      <c r="HLI10" s="6"/>
      <c r="HLJ10" s="6"/>
      <c r="HLK10" s="6"/>
      <c r="HLL10" s="6"/>
      <c r="HLM10" s="6"/>
      <c r="HLN10" s="6"/>
      <c r="HLO10" s="6"/>
      <c r="HLP10" s="6"/>
      <c r="HLQ10" s="6"/>
      <c r="HLR10" s="6"/>
      <c r="HLS10" s="6"/>
      <c r="HLT10" s="6"/>
      <c r="HLU10" s="6"/>
      <c r="HLV10" s="6"/>
      <c r="HLW10" s="6"/>
      <c r="HLX10" s="6"/>
      <c r="HLY10" s="6"/>
      <c r="HLZ10" s="6"/>
      <c r="HMA10" s="6"/>
      <c r="HMB10" s="6"/>
      <c r="HMC10" s="6"/>
      <c r="HMD10" s="6"/>
      <c r="HME10" s="6"/>
      <c r="HMF10" s="6"/>
      <c r="HMG10" s="6"/>
      <c r="HMH10" s="6"/>
      <c r="HMI10" s="6"/>
      <c r="HMJ10" s="6"/>
      <c r="HMK10" s="6"/>
      <c r="HML10" s="6"/>
      <c r="HMM10" s="6"/>
      <c r="HMN10" s="6"/>
      <c r="HMO10" s="6"/>
      <c r="HMP10" s="6"/>
      <c r="HMQ10" s="6"/>
      <c r="HMR10" s="6"/>
      <c r="HMS10" s="6"/>
      <c r="HMT10" s="6"/>
      <c r="HMU10" s="6"/>
      <c r="HMV10" s="6"/>
      <c r="HMW10" s="6"/>
      <c r="HMX10" s="6"/>
      <c r="HMY10" s="6"/>
      <c r="HMZ10" s="6"/>
      <c r="HNA10" s="6"/>
      <c r="HNB10" s="6"/>
      <c r="HNC10" s="6"/>
      <c r="HND10" s="6"/>
      <c r="HNE10" s="6"/>
      <c r="HNF10" s="6"/>
      <c r="HNG10" s="6"/>
      <c r="HNH10" s="6"/>
      <c r="HNI10" s="6"/>
      <c r="HNJ10" s="6"/>
      <c r="HNK10" s="6"/>
      <c r="HNL10" s="6"/>
      <c r="HNM10" s="6"/>
      <c r="HNN10" s="6"/>
      <c r="HNO10" s="6"/>
      <c r="HNP10" s="6"/>
      <c r="HNQ10" s="6"/>
      <c r="HNR10" s="6"/>
      <c r="HNS10" s="6"/>
      <c r="HNT10" s="6"/>
      <c r="HNU10" s="6"/>
      <c r="HNV10" s="6"/>
      <c r="HNW10" s="6"/>
      <c r="HNX10" s="6"/>
      <c r="HNY10" s="6"/>
      <c r="HNZ10" s="6"/>
      <c r="HOA10" s="6"/>
      <c r="HOB10" s="6"/>
      <c r="HOC10" s="6"/>
      <c r="HOD10" s="6"/>
      <c r="HOE10" s="6"/>
      <c r="HOF10" s="6"/>
      <c r="HOG10" s="6"/>
      <c r="HOH10" s="6"/>
      <c r="HOI10" s="6"/>
      <c r="HOJ10" s="6"/>
      <c r="HOK10" s="6"/>
      <c r="HOL10" s="6"/>
      <c r="HOM10" s="6"/>
      <c r="HON10" s="6"/>
      <c r="HOO10" s="6"/>
      <c r="HOP10" s="6"/>
      <c r="HOQ10" s="6"/>
      <c r="HOR10" s="6"/>
      <c r="HOS10" s="6"/>
      <c r="HOT10" s="6"/>
      <c r="HOU10" s="6"/>
      <c r="HOV10" s="6"/>
      <c r="HOW10" s="6"/>
      <c r="HOX10" s="6"/>
      <c r="HOY10" s="6"/>
      <c r="HOZ10" s="6"/>
      <c r="HPA10" s="6"/>
      <c r="HPB10" s="6"/>
      <c r="HPC10" s="6"/>
      <c r="HPD10" s="6"/>
      <c r="HPE10" s="6"/>
      <c r="HPF10" s="6"/>
      <c r="HPG10" s="6"/>
      <c r="HPH10" s="6"/>
      <c r="HPI10" s="6"/>
      <c r="HPJ10" s="6"/>
      <c r="HPK10" s="6"/>
      <c r="HPL10" s="6"/>
      <c r="HPM10" s="6"/>
      <c r="HPN10" s="6"/>
      <c r="HPO10" s="6"/>
      <c r="HPP10" s="6"/>
      <c r="HPQ10" s="6"/>
      <c r="HPR10" s="6"/>
      <c r="HPS10" s="6"/>
      <c r="HPT10" s="6"/>
      <c r="HPU10" s="6"/>
      <c r="HPV10" s="6"/>
      <c r="HPW10" s="6"/>
      <c r="HPX10" s="6"/>
      <c r="HPY10" s="6"/>
      <c r="HPZ10" s="6"/>
      <c r="HQA10" s="6"/>
      <c r="HQB10" s="6"/>
      <c r="HQC10" s="6"/>
      <c r="HQD10" s="6"/>
      <c r="HQE10" s="6"/>
      <c r="HQF10" s="6"/>
      <c r="HQG10" s="6"/>
      <c r="HQH10" s="6"/>
      <c r="HQI10" s="6"/>
      <c r="HQJ10" s="6"/>
      <c r="HQK10" s="6"/>
      <c r="HQL10" s="6"/>
      <c r="HQM10" s="6"/>
      <c r="HQN10" s="6"/>
      <c r="HQO10" s="6"/>
      <c r="HQP10" s="6"/>
      <c r="HQQ10" s="6"/>
      <c r="HQR10" s="6"/>
      <c r="HQS10" s="6"/>
      <c r="HQT10" s="6"/>
      <c r="HQU10" s="6"/>
      <c r="HQV10" s="6"/>
      <c r="HQW10" s="6"/>
      <c r="HQX10" s="6"/>
      <c r="HQY10" s="6"/>
      <c r="HQZ10" s="6"/>
      <c r="HRA10" s="6"/>
      <c r="HRB10" s="6"/>
      <c r="HRC10" s="6"/>
      <c r="HRD10" s="6"/>
      <c r="HRE10" s="6"/>
      <c r="HRF10" s="6"/>
      <c r="HRG10" s="6"/>
      <c r="HRH10" s="6"/>
      <c r="HRI10" s="6"/>
      <c r="HRJ10" s="6"/>
      <c r="HRK10" s="6"/>
      <c r="HRL10" s="6"/>
      <c r="HRM10" s="6"/>
      <c r="HRN10" s="6"/>
      <c r="HRO10" s="6"/>
      <c r="HRP10" s="6"/>
      <c r="HRQ10" s="6"/>
      <c r="HRR10" s="6"/>
      <c r="HRS10" s="6"/>
      <c r="HRT10" s="6"/>
      <c r="HRU10" s="6"/>
      <c r="HRV10" s="6"/>
      <c r="HRW10" s="6"/>
      <c r="HRX10" s="6"/>
      <c r="HRY10" s="6"/>
      <c r="HRZ10" s="6"/>
      <c r="HSA10" s="6"/>
      <c r="HSB10" s="6"/>
      <c r="HSC10" s="6"/>
      <c r="HSD10" s="6"/>
      <c r="HSE10" s="6"/>
      <c r="HSF10" s="6"/>
      <c r="HSG10" s="6"/>
      <c r="HSH10" s="6"/>
      <c r="HSI10" s="6"/>
      <c r="HSJ10" s="6"/>
      <c r="HSK10" s="6"/>
      <c r="HSL10" s="6"/>
      <c r="HSM10" s="6"/>
      <c r="HSN10" s="6"/>
      <c r="HSO10" s="6"/>
      <c r="HSP10" s="6"/>
      <c r="HSQ10" s="6"/>
      <c r="HSR10" s="6"/>
      <c r="HSS10" s="6"/>
      <c r="HST10" s="6"/>
      <c r="HSU10" s="6"/>
      <c r="HSV10" s="6"/>
      <c r="HSW10" s="6"/>
      <c r="HSX10" s="6"/>
      <c r="HSY10" s="6"/>
      <c r="HSZ10" s="6"/>
      <c r="HTA10" s="6"/>
      <c r="HTB10" s="6"/>
      <c r="HTC10" s="6"/>
      <c r="HTD10" s="6"/>
      <c r="HTE10" s="6"/>
      <c r="HTF10" s="6"/>
      <c r="HTG10" s="6"/>
      <c r="HTH10" s="6"/>
      <c r="HTI10" s="6"/>
      <c r="HTJ10" s="6"/>
      <c r="HTK10" s="6"/>
      <c r="HTL10" s="6"/>
      <c r="HTM10" s="6"/>
      <c r="HTN10" s="6"/>
      <c r="HTO10" s="6"/>
      <c r="HTP10" s="6"/>
      <c r="HTQ10" s="6"/>
      <c r="HTR10" s="6"/>
      <c r="HTS10" s="6"/>
      <c r="HTT10" s="6"/>
      <c r="HTU10" s="6"/>
      <c r="HTV10" s="6"/>
      <c r="HTW10" s="6"/>
      <c r="HTX10" s="6"/>
      <c r="HTY10" s="6"/>
      <c r="HTZ10" s="6"/>
      <c r="HUA10" s="6"/>
      <c r="HUB10" s="6"/>
      <c r="HUC10" s="6"/>
      <c r="HUD10" s="6"/>
      <c r="HUE10" s="6"/>
      <c r="HUF10" s="6"/>
      <c r="HUG10" s="6"/>
      <c r="HUH10" s="6"/>
      <c r="HUI10" s="6"/>
      <c r="HUJ10" s="6"/>
      <c r="HUK10" s="6"/>
      <c r="HUL10" s="6"/>
      <c r="HUM10" s="6"/>
      <c r="HUN10" s="6"/>
      <c r="HUO10" s="6"/>
      <c r="HUP10" s="6"/>
      <c r="HUQ10" s="6"/>
      <c r="HUR10" s="6"/>
      <c r="HUS10" s="6"/>
      <c r="HUT10" s="6"/>
      <c r="HUU10" s="6"/>
      <c r="HUV10" s="6"/>
      <c r="HUW10" s="6"/>
      <c r="HUX10" s="6"/>
      <c r="HUY10" s="6"/>
      <c r="HUZ10" s="6"/>
      <c r="HVA10" s="6"/>
      <c r="HVB10" s="6"/>
      <c r="HVC10" s="6"/>
      <c r="HVD10" s="6"/>
      <c r="HVE10" s="6"/>
      <c r="HVF10" s="6"/>
      <c r="HVG10" s="6"/>
      <c r="HVH10" s="6"/>
      <c r="HVI10" s="6"/>
      <c r="HVJ10" s="6"/>
      <c r="HVK10" s="6"/>
      <c r="HVL10" s="6"/>
      <c r="HVM10" s="6"/>
      <c r="HVN10" s="6"/>
      <c r="HVO10" s="6"/>
      <c r="HVP10" s="6"/>
      <c r="HVQ10" s="6"/>
      <c r="HVR10" s="6"/>
      <c r="HVS10" s="6"/>
      <c r="HVT10" s="6"/>
      <c r="HVU10" s="6"/>
      <c r="HVV10" s="6"/>
      <c r="HVW10" s="6"/>
      <c r="HVX10" s="6"/>
      <c r="HVY10" s="6"/>
      <c r="HVZ10" s="6"/>
      <c r="HWA10" s="6"/>
      <c r="HWB10" s="6"/>
      <c r="HWC10" s="6"/>
      <c r="HWD10" s="6"/>
      <c r="HWE10" s="6"/>
      <c r="HWF10" s="6"/>
      <c r="HWG10" s="6"/>
      <c r="HWH10" s="6"/>
      <c r="HWI10" s="6"/>
      <c r="HWJ10" s="6"/>
      <c r="HWK10" s="6"/>
      <c r="HWL10" s="6"/>
      <c r="HWM10" s="6"/>
      <c r="HWN10" s="6"/>
      <c r="HWO10" s="6"/>
      <c r="HWP10" s="6"/>
      <c r="HWQ10" s="6"/>
      <c r="HWR10" s="6"/>
      <c r="HWS10" s="6"/>
      <c r="HWT10" s="6"/>
      <c r="HWU10" s="6"/>
      <c r="HWV10" s="6"/>
      <c r="HWW10" s="6"/>
      <c r="HWX10" s="6"/>
      <c r="HWY10" s="6"/>
      <c r="HWZ10" s="6"/>
      <c r="HXA10" s="6"/>
      <c r="HXB10" s="6"/>
      <c r="HXC10" s="6"/>
      <c r="HXD10" s="6"/>
      <c r="HXE10" s="6"/>
      <c r="HXF10" s="6"/>
      <c r="HXG10" s="6"/>
      <c r="HXH10" s="6"/>
      <c r="HXI10" s="6"/>
      <c r="HXJ10" s="6"/>
      <c r="HXK10" s="6"/>
      <c r="HXL10" s="6"/>
      <c r="HXM10" s="6"/>
      <c r="HXN10" s="6"/>
      <c r="HXO10" s="6"/>
      <c r="HXP10" s="6"/>
      <c r="HXQ10" s="6"/>
      <c r="HXR10" s="6"/>
      <c r="HXS10" s="6"/>
      <c r="HXT10" s="6"/>
      <c r="HXU10" s="6"/>
      <c r="HXV10" s="6"/>
      <c r="HXW10" s="6"/>
      <c r="HXX10" s="6"/>
      <c r="HXY10" s="6"/>
      <c r="HXZ10" s="6"/>
      <c r="HYA10" s="6"/>
      <c r="HYB10" s="6"/>
      <c r="HYC10" s="6"/>
      <c r="HYD10" s="6"/>
      <c r="HYE10" s="6"/>
      <c r="HYF10" s="6"/>
      <c r="HYG10" s="6"/>
      <c r="HYH10" s="6"/>
      <c r="HYI10" s="6"/>
      <c r="HYJ10" s="6"/>
      <c r="HYK10" s="6"/>
      <c r="HYL10" s="6"/>
      <c r="HYM10" s="6"/>
      <c r="HYN10" s="6"/>
      <c r="HYO10" s="6"/>
      <c r="HYP10" s="6"/>
      <c r="HYQ10" s="6"/>
      <c r="HYR10" s="6"/>
      <c r="HYS10" s="6"/>
      <c r="HYT10" s="6"/>
      <c r="HYU10" s="6"/>
      <c r="HYV10" s="6"/>
      <c r="HYW10" s="6"/>
      <c r="HYX10" s="6"/>
      <c r="HYY10" s="6"/>
      <c r="HYZ10" s="6"/>
      <c r="HZA10" s="6"/>
      <c r="HZB10" s="6"/>
      <c r="HZC10" s="6"/>
      <c r="HZD10" s="6"/>
      <c r="HZE10" s="6"/>
      <c r="HZF10" s="6"/>
      <c r="HZG10" s="6"/>
      <c r="HZH10" s="6"/>
      <c r="HZI10" s="6"/>
      <c r="HZJ10" s="6"/>
      <c r="HZK10" s="6"/>
      <c r="HZL10" s="6"/>
      <c r="HZM10" s="6"/>
      <c r="HZN10" s="6"/>
      <c r="HZO10" s="6"/>
      <c r="HZP10" s="6"/>
      <c r="HZQ10" s="6"/>
      <c r="HZR10" s="6"/>
      <c r="HZS10" s="6"/>
      <c r="HZT10" s="6"/>
      <c r="HZU10" s="6"/>
      <c r="HZV10" s="6"/>
      <c r="HZW10" s="6"/>
      <c r="HZX10" s="6"/>
      <c r="HZY10" s="6"/>
      <c r="HZZ10" s="6"/>
      <c r="IAA10" s="6"/>
      <c r="IAB10" s="6"/>
      <c r="IAC10" s="6"/>
      <c r="IAD10" s="6"/>
      <c r="IAE10" s="6"/>
      <c r="IAF10" s="6"/>
      <c r="IAG10" s="6"/>
      <c r="IAH10" s="6"/>
      <c r="IAI10" s="6"/>
      <c r="IAJ10" s="6"/>
      <c r="IAK10" s="6"/>
      <c r="IAL10" s="6"/>
      <c r="IAM10" s="6"/>
      <c r="IAN10" s="6"/>
      <c r="IAO10" s="6"/>
      <c r="IAP10" s="6"/>
      <c r="IAQ10" s="6"/>
      <c r="IAR10" s="6"/>
      <c r="IAS10" s="6"/>
      <c r="IAT10" s="6"/>
      <c r="IAU10" s="6"/>
      <c r="IAV10" s="6"/>
      <c r="IAW10" s="6"/>
      <c r="IAX10" s="6"/>
      <c r="IAY10" s="6"/>
      <c r="IAZ10" s="6"/>
      <c r="IBA10" s="6"/>
      <c r="IBB10" s="6"/>
      <c r="IBC10" s="6"/>
      <c r="IBD10" s="6"/>
      <c r="IBE10" s="6"/>
      <c r="IBF10" s="6"/>
      <c r="IBG10" s="6"/>
      <c r="IBH10" s="6"/>
      <c r="IBI10" s="6"/>
      <c r="IBJ10" s="6"/>
      <c r="IBK10" s="6"/>
      <c r="IBL10" s="6"/>
      <c r="IBM10" s="6"/>
      <c r="IBN10" s="6"/>
      <c r="IBO10" s="6"/>
      <c r="IBP10" s="6"/>
      <c r="IBQ10" s="6"/>
      <c r="IBR10" s="6"/>
      <c r="IBS10" s="6"/>
      <c r="IBT10" s="6"/>
      <c r="IBU10" s="6"/>
      <c r="IBV10" s="6"/>
      <c r="IBW10" s="6"/>
      <c r="IBX10" s="6"/>
      <c r="IBY10" s="6"/>
      <c r="IBZ10" s="6"/>
      <c r="ICA10" s="6"/>
      <c r="ICB10" s="6"/>
      <c r="ICC10" s="6"/>
      <c r="ICD10" s="6"/>
      <c r="ICE10" s="6"/>
      <c r="ICF10" s="6"/>
      <c r="ICG10" s="6"/>
      <c r="ICH10" s="6"/>
      <c r="ICI10" s="6"/>
      <c r="ICJ10" s="6"/>
      <c r="ICK10" s="6"/>
      <c r="ICL10" s="6"/>
      <c r="ICM10" s="6"/>
      <c r="ICN10" s="6"/>
      <c r="ICO10" s="6"/>
      <c r="ICP10" s="6"/>
      <c r="ICQ10" s="6"/>
      <c r="ICR10" s="6"/>
      <c r="ICS10" s="6"/>
      <c r="ICT10" s="6"/>
      <c r="ICU10" s="6"/>
      <c r="ICV10" s="6"/>
      <c r="ICW10" s="6"/>
      <c r="ICX10" s="6"/>
      <c r="ICY10" s="6"/>
      <c r="ICZ10" s="6"/>
      <c r="IDA10" s="6"/>
      <c r="IDB10" s="6"/>
      <c r="IDC10" s="6"/>
      <c r="IDD10" s="6"/>
      <c r="IDE10" s="6"/>
      <c r="IDF10" s="6"/>
      <c r="IDG10" s="6"/>
      <c r="IDH10" s="6"/>
      <c r="IDI10" s="6"/>
      <c r="IDJ10" s="6"/>
      <c r="IDK10" s="6"/>
      <c r="IDL10" s="6"/>
      <c r="IDM10" s="6"/>
      <c r="IDN10" s="6"/>
      <c r="IDO10" s="6"/>
      <c r="IDP10" s="6"/>
      <c r="IDQ10" s="6"/>
      <c r="IDR10" s="6"/>
      <c r="IDS10" s="6"/>
      <c r="IDT10" s="6"/>
      <c r="IDU10" s="6"/>
      <c r="IDV10" s="6"/>
      <c r="IDW10" s="6"/>
      <c r="IDX10" s="6"/>
      <c r="IDY10" s="6"/>
      <c r="IDZ10" s="6"/>
      <c r="IEA10" s="6"/>
      <c r="IEB10" s="6"/>
      <c r="IEC10" s="6"/>
      <c r="IED10" s="6"/>
      <c r="IEE10" s="6"/>
      <c r="IEF10" s="6"/>
      <c r="IEG10" s="6"/>
      <c r="IEH10" s="6"/>
      <c r="IEI10" s="6"/>
      <c r="IEJ10" s="6"/>
      <c r="IEK10" s="6"/>
      <c r="IEL10" s="6"/>
      <c r="IEM10" s="6"/>
      <c r="IEN10" s="6"/>
      <c r="IEO10" s="6"/>
      <c r="IEP10" s="6"/>
      <c r="IEQ10" s="6"/>
      <c r="IER10" s="6"/>
      <c r="IES10" s="6"/>
      <c r="IET10" s="6"/>
      <c r="IEU10" s="6"/>
      <c r="IEV10" s="6"/>
      <c r="IEW10" s="6"/>
      <c r="IEX10" s="6"/>
      <c r="IEY10" s="6"/>
      <c r="IEZ10" s="6"/>
      <c r="IFA10" s="6"/>
      <c r="IFB10" s="6"/>
      <c r="IFC10" s="6"/>
      <c r="IFD10" s="6"/>
      <c r="IFE10" s="6"/>
      <c r="IFF10" s="6"/>
      <c r="IFG10" s="6"/>
      <c r="IFH10" s="6"/>
      <c r="IFI10" s="6"/>
      <c r="IFJ10" s="6"/>
      <c r="IFK10" s="6"/>
      <c r="IFL10" s="6"/>
      <c r="IFM10" s="6"/>
      <c r="IFN10" s="6"/>
      <c r="IFO10" s="6"/>
      <c r="IFP10" s="6"/>
      <c r="IFQ10" s="6"/>
      <c r="IFR10" s="6"/>
      <c r="IFS10" s="6"/>
      <c r="IFT10" s="6"/>
      <c r="IFU10" s="6"/>
      <c r="IFV10" s="6"/>
      <c r="IFW10" s="6"/>
      <c r="IFX10" s="6"/>
      <c r="IFY10" s="6"/>
      <c r="IFZ10" s="6"/>
      <c r="IGA10" s="6"/>
      <c r="IGB10" s="6"/>
      <c r="IGC10" s="6"/>
      <c r="IGD10" s="6"/>
      <c r="IGE10" s="6"/>
      <c r="IGF10" s="6"/>
      <c r="IGG10" s="6"/>
      <c r="IGH10" s="6"/>
      <c r="IGI10" s="6"/>
      <c r="IGJ10" s="6"/>
      <c r="IGK10" s="6"/>
      <c r="IGL10" s="6"/>
      <c r="IGM10" s="6"/>
      <c r="IGN10" s="6"/>
      <c r="IGO10" s="6"/>
      <c r="IGP10" s="6"/>
      <c r="IGQ10" s="6"/>
      <c r="IGR10" s="6"/>
      <c r="IGS10" s="6"/>
      <c r="IGT10" s="6"/>
      <c r="IGU10" s="6"/>
      <c r="IGV10" s="6"/>
      <c r="IGW10" s="6"/>
      <c r="IGX10" s="6"/>
      <c r="IGY10" s="6"/>
      <c r="IGZ10" s="6"/>
      <c r="IHA10" s="6"/>
      <c r="IHB10" s="6"/>
      <c r="IHC10" s="6"/>
      <c r="IHD10" s="6"/>
      <c r="IHE10" s="6"/>
      <c r="IHF10" s="6"/>
      <c r="IHG10" s="6"/>
      <c r="IHH10" s="6"/>
      <c r="IHI10" s="6"/>
      <c r="IHJ10" s="6"/>
      <c r="IHK10" s="6"/>
      <c r="IHL10" s="6"/>
      <c r="IHM10" s="6"/>
      <c r="IHN10" s="6"/>
      <c r="IHO10" s="6"/>
      <c r="IHP10" s="6"/>
      <c r="IHQ10" s="6"/>
      <c r="IHR10" s="6"/>
      <c r="IHS10" s="6"/>
      <c r="IHT10" s="6"/>
      <c r="IHU10" s="6"/>
      <c r="IHV10" s="6"/>
      <c r="IHW10" s="6"/>
      <c r="IHX10" s="6"/>
      <c r="IHY10" s="6"/>
      <c r="IHZ10" s="6"/>
      <c r="IIA10" s="6"/>
      <c r="IIB10" s="6"/>
      <c r="IIC10" s="6"/>
      <c r="IID10" s="6"/>
      <c r="IIE10" s="6"/>
      <c r="IIF10" s="6"/>
      <c r="IIG10" s="6"/>
      <c r="IIH10" s="6"/>
      <c r="III10" s="6"/>
      <c r="IIJ10" s="6"/>
      <c r="IIK10" s="6"/>
      <c r="IIL10" s="6"/>
      <c r="IIM10" s="6"/>
      <c r="IIN10" s="6"/>
      <c r="IIO10" s="6"/>
      <c r="IIP10" s="6"/>
      <c r="IIQ10" s="6"/>
      <c r="IIR10" s="6"/>
      <c r="IIS10" s="6"/>
      <c r="IIT10" s="6"/>
      <c r="IIU10" s="6"/>
      <c r="IIV10" s="6"/>
      <c r="IIW10" s="6"/>
      <c r="IIX10" s="6"/>
      <c r="IIY10" s="6"/>
      <c r="IIZ10" s="6"/>
      <c r="IJA10" s="6"/>
      <c r="IJB10" s="6"/>
      <c r="IJC10" s="6"/>
      <c r="IJD10" s="6"/>
      <c r="IJE10" s="6"/>
      <c r="IJF10" s="6"/>
      <c r="IJG10" s="6"/>
      <c r="IJH10" s="6"/>
      <c r="IJI10" s="6"/>
      <c r="IJJ10" s="6"/>
      <c r="IJK10" s="6"/>
      <c r="IJL10" s="6"/>
      <c r="IJM10" s="6"/>
      <c r="IJN10" s="6"/>
      <c r="IJO10" s="6"/>
      <c r="IJP10" s="6"/>
      <c r="IJQ10" s="6"/>
      <c r="IJR10" s="6"/>
      <c r="IJS10" s="6"/>
      <c r="IJT10" s="6"/>
      <c r="IJU10" s="6"/>
      <c r="IJV10" s="6"/>
      <c r="IJW10" s="6"/>
      <c r="IJX10" s="6"/>
      <c r="IJY10" s="6"/>
      <c r="IJZ10" s="6"/>
      <c r="IKA10" s="6"/>
      <c r="IKB10" s="6"/>
      <c r="IKC10" s="6"/>
      <c r="IKD10" s="6"/>
      <c r="IKE10" s="6"/>
      <c r="IKF10" s="6"/>
      <c r="IKG10" s="6"/>
      <c r="IKH10" s="6"/>
      <c r="IKI10" s="6"/>
      <c r="IKJ10" s="6"/>
      <c r="IKK10" s="6"/>
      <c r="IKL10" s="6"/>
      <c r="IKM10" s="6"/>
      <c r="IKN10" s="6"/>
      <c r="IKO10" s="6"/>
      <c r="IKP10" s="6"/>
      <c r="IKQ10" s="6"/>
      <c r="IKR10" s="6"/>
      <c r="IKS10" s="6"/>
      <c r="IKT10" s="6"/>
      <c r="IKU10" s="6"/>
      <c r="IKV10" s="6"/>
      <c r="IKW10" s="6"/>
      <c r="IKX10" s="6"/>
      <c r="IKY10" s="6"/>
      <c r="IKZ10" s="6"/>
      <c r="ILA10" s="6"/>
      <c r="ILB10" s="6"/>
      <c r="ILC10" s="6"/>
      <c r="ILD10" s="6"/>
      <c r="ILE10" s="6"/>
      <c r="ILF10" s="6"/>
      <c r="ILG10" s="6"/>
      <c r="ILH10" s="6"/>
      <c r="ILI10" s="6"/>
      <c r="ILJ10" s="6"/>
      <c r="ILK10" s="6"/>
      <c r="ILL10" s="6"/>
      <c r="ILM10" s="6"/>
      <c r="ILN10" s="6"/>
      <c r="ILO10" s="6"/>
      <c r="ILP10" s="6"/>
      <c r="ILQ10" s="6"/>
      <c r="ILR10" s="6"/>
      <c r="ILS10" s="6"/>
      <c r="ILT10" s="6"/>
      <c r="ILU10" s="6"/>
      <c r="ILV10" s="6"/>
      <c r="ILW10" s="6"/>
      <c r="ILX10" s="6"/>
      <c r="ILY10" s="6"/>
      <c r="ILZ10" s="6"/>
      <c r="IMA10" s="6"/>
      <c r="IMB10" s="6"/>
      <c r="IMC10" s="6"/>
      <c r="IMD10" s="6"/>
      <c r="IME10" s="6"/>
      <c r="IMF10" s="6"/>
      <c r="IMG10" s="6"/>
      <c r="IMH10" s="6"/>
      <c r="IMI10" s="6"/>
      <c r="IMJ10" s="6"/>
      <c r="IMK10" s="6"/>
      <c r="IML10" s="6"/>
      <c r="IMM10" s="6"/>
      <c r="IMN10" s="6"/>
      <c r="IMO10" s="6"/>
      <c r="IMP10" s="6"/>
      <c r="IMQ10" s="6"/>
      <c r="IMR10" s="6"/>
      <c r="IMS10" s="6"/>
      <c r="IMT10" s="6"/>
      <c r="IMU10" s="6"/>
      <c r="IMV10" s="6"/>
      <c r="IMW10" s="6"/>
      <c r="IMX10" s="6"/>
      <c r="IMY10" s="6"/>
      <c r="IMZ10" s="6"/>
      <c r="INA10" s="6"/>
      <c r="INB10" s="6"/>
      <c r="INC10" s="6"/>
      <c r="IND10" s="6"/>
      <c r="INE10" s="6"/>
      <c r="INF10" s="6"/>
      <c r="ING10" s="6"/>
      <c r="INH10" s="6"/>
      <c r="INI10" s="6"/>
      <c r="INJ10" s="6"/>
      <c r="INK10" s="6"/>
      <c r="INL10" s="6"/>
      <c r="INM10" s="6"/>
      <c r="INN10" s="6"/>
      <c r="INO10" s="6"/>
      <c r="INP10" s="6"/>
      <c r="INQ10" s="6"/>
      <c r="INR10" s="6"/>
      <c r="INS10" s="6"/>
      <c r="INT10" s="6"/>
      <c r="INU10" s="6"/>
      <c r="INV10" s="6"/>
      <c r="INW10" s="6"/>
      <c r="INX10" s="6"/>
      <c r="INY10" s="6"/>
      <c r="INZ10" s="6"/>
      <c r="IOA10" s="6"/>
      <c r="IOB10" s="6"/>
      <c r="IOC10" s="6"/>
      <c r="IOD10" s="6"/>
      <c r="IOE10" s="6"/>
      <c r="IOF10" s="6"/>
      <c r="IOG10" s="6"/>
      <c r="IOH10" s="6"/>
      <c r="IOI10" s="6"/>
      <c r="IOJ10" s="6"/>
      <c r="IOK10" s="6"/>
      <c r="IOL10" s="6"/>
      <c r="IOM10" s="6"/>
      <c r="ION10" s="6"/>
      <c r="IOO10" s="6"/>
      <c r="IOP10" s="6"/>
      <c r="IOQ10" s="6"/>
      <c r="IOR10" s="6"/>
      <c r="IOS10" s="6"/>
      <c r="IOT10" s="6"/>
      <c r="IOU10" s="6"/>
      <c r="IOV10" s="6"/>
      <c r="IOW10" s="6"/>
      <c r="IOX10" s="6"/>
      <c r="IOY10" s="6"/>
      <c r="IOZ10" s="6"/>
      <c r="IPA10" s="6"/>
      <c r="IPB10" s="6"/>
      <c r="IPC10" s="6"/>
      <c r="IPD10" s="6"/>
      <c r="IPE10" s="6"/>
      <c r="IPF10" s="6"/>
      <c r="IPG10" s="6"/>
      <c r="IPH10" s="6"/>
      <c r="IPI10" s="6"/>
      <c r="IPJ10" s="6"/>
      <c r="IPK10" s="6"/>
      <c r="IPL10" s="6"/>
      <c r="IPM10" s="6"/>
      <c r="IPN10" s="6"/>
      <c r="IPO10" s="6"/>
      <c r="IPP10" s="6"/>
      <c r="IPQ10" s="6"/>
      <c r="IPR10" s="6"/>
      <c r="IPS10" s="6"/>
      <c r="IPT10" s="6"/>
      <c r="IPU10" s="6"/>
      <c r="IPV10" s="6"/>
      <c r="IPW10" s="6"/>
      <c r="IPX10" s="6"/>
      <c r="IPY10" s="6"/>
      <c r="IPZ10" s="6"/>
      <c r="IQA10" s="6"/>
      <c r="IQB10" s="6"/>
      <c r="IQC10" s="6"/>
      <c r="IQD10" s="6"/>
      <c r="IQE10" s="6"/>
      <c r="IQF10" s="6"/>
      <c r="IQG10" s="6"/>
      <c r="IQH10" s="6"/>
      <c r="IQI10" s="6"/>
      <c r="IQJ10" s="6"/>
      <c r="IQK10" s="6"/>
      <c r="IQL10" s="6"/>
      <c r="IQM10" s="6"/>
      <c r="IQN10" s="6"/>
      <c r="IQO10" s="6"/>
      <c r="IQP10" s="6"/>
      <c r="IQQ10" s="6"/>
      <c r="IQR10" s="6"/>
      <c r="IQS10" s="6"/>
      <c r="IQT10" s="6"/>
      <c r="IQU10" s="6"/>
      <c r="IQV10" s="6"/>
      <c r="IQW10" s="6"/>
      <c r="IQX10" s="6"/>
      <c r="IQY10" s="6"/>
      <c r="IQZ10" s="6"/>
      <c r="IRA10" s="6"/>
      <c r="IRB10" s="6"/>
      <c r="IRC10" s="6"/>
      <c r="IRD10" s="6"/>
      <c r="IRE10" s="6"/>
      <c r="IRF10" s="6"/>
      <c r="IRG10" s="6"/>
      <c r="IRH10" s="6"/>
      <c r="IRI10" s="6"/>
      <c r="IRJ10" s="6"/>
      <c r="IRK10" s="6"/>
      <c r="IRL10" s="6"/>
      <c r="IRM10" s="6"/>
      <c r="IRN10" s="6"/>
      <c r="IRO10" s="6"/>
      <c r="IRP10" s="6"/>
      <c r="IRQ10" s="6"/>
      <c r="IRR10" s="6"/>
      <c r="IRS10" s="6"/>
      <c r="IRT10" s="6"/>
      <c r="IRU10" s="6"/>
      <c r="IRV10" s="6"/>
      <c r="IRW10" s="6"/>
      <c r="IRX10" s="6"/>
      <c r="IRY10" s="6"/>
      <c r="IRZ10" s="6"/>
      <c r="ISA10" s="6"/>
      <c r="ISB10" s="6"/>
      <c r="ISC10" s="6"/>
      <c r="ISD10" s="6"/>
      <c r="ISE10" s="6"/>
      <c r="ISF10" s="6"/>
      <c r="ISG10" s="6"/>
      <c r="ISH10" s="6"/>
      <c r="ISI10" s="6"/>
      <c r="ISJ10" s="6"/>
      <c r="ISK10" s="6"/>
      <c r="ISL10" s="6"/>
      <c r="ISM10" s="6"/>
      <c r="ISN10" s="6"/>
      <c r="ISO10" s="6"/>
      <c r="ISP10" s="6"/>
      <c r="ISQ10" s="6"/>
      <c r="ISR10" s="6"/>
      <c r="ISS10" s="6"/>
      <c r="IST10" s="6"/>
      <c r="ISU10" s="6"/>
      <c r="ISV10" s="6"/>
      <c r="ISW10" s="6"/>
      <c r="ISX10" s="6"/>
      <c r="ISY10" s="6"/>
      <c r="ISZ10" s="6"/>
      <c r="ITA10" s="6"/>
      <c r="ITB10" s="6"/>
      <c r="ITC10" s="6"/>
      <c r="ITD10" s="6"/>
      <c r="ITE10" s="6"/>
      <c r="ITF10" s="6"/>
      <c r="ITG10" s="6"/>
      <c r="ITH10" s="6"/>
      <c r="ITI10" s="6"/>
      <c r="ITJ10" s="6"/>
      <c r="ITK10" s="6"/>
      <c r="ITL10" s="6"/>
      <c r="ITM10" s="6"/>
      <c r="ITN10" s="6"/>
      <c r="ITO10" s="6"/>
      <c r="ITP10" s="6"/>
      <c r="ITQ10" s="6"/>
      <c r="ITR10" s="6"/>
      <c r="ITS10" s="6"/>
      <c r="ITT10" s="6"/>
      <c r="ITU10" s="6"/>
      <c r="ITV10" s="6"/>
      <c r="ITW10" s="6"/>
      <c r="ITX10" s="6"/>
      <c r="ITY10" s="6"/>
      <c r="ITZ10" s="6"/>
      <c r="IUA10" s="6"/>
      <c r="IUB10" s="6"/>
      <c r="IUC10" s="6"/>
      <c r="IUD10" s="6"/>
      <c r="IUE10" s="6"/>
      <c r="IUF10" s="6"/>
      <c r="IUG10" s="6"/>
      <c r="IUH10" s="6"/>
      <c r="IUI10" s="6"/>
      <c r="IUJ10" s="6"/>
      <c r="IUK10" s="6"/>
      <c r="IUL10" s="6"/>
      <c r="IUM10" s="6"/>
      <c r="IUN10" s="6"/>
      <c r="IUO10" s="6"/>
      <c r="IUP10" s="6"/>
      <c r="IUQ10" s="6"/>
      <c r="IUR10" s="6"/>
      <c r="IUS10" s="6"/>
      <c r="IUT10" s="6"/>
      <c r="IUU10" s="6"/>
      <c r="IUV10" s="6"/>
      <c r="IUW10" s="6"/>
      <c r="IUX10" s="6"/>
      <c r="IUY10" s="6"/>
      <c r="IUZ10" s="6"/>
      <c r="IVA10" s="6"/>
      <c r="IVB10" s="6"/>
      <c r="IVC10" s="6"/>
      <c r="IVD10" s="6"/>
      <c r="IVE10" s="6"/>
      <c r="IVF10" s="6"/>
      <c r="IVG10" s="6"/>
      <c r="IVH10" s="6"/>
      <c r="IVI10" s="6"/>
      <c r="IVJ10" s="6"/>
      <c r="IVK10" s="6"/>
      <c r="IVL10" s="6"/>
      <c r="IVM10" s="6"/>
      <c r="IVN10" s="6"/>
      <c r="IVO10" s="6"/>
      <c r="IVP10" s="6"/>
      <c r="IVQ10" s="6"/>
      <c r="IVR10" s="6"/>
      <c r="IVS10" s="6"/>
      <c r="IVT10" s="6"/>
      <c r="IVU10" s="6"/>
      <c r="IVV10" s="6"/>
      <c r="IVW10" s="6"/>
      <c r="IVX10" s="6"/>
      <c r="IVY10" s="6"/>
      <c r="IVZ10" s="6"/>
      <c r="IWA10" s="6"/>
      <c r="IWB10" s="6"/>
      <c r="IWC10" s="6"/>
      <c r="IWD10" s="6"/>
      <c r="IWE10" s="6"/>
      <c r="IWF10" s="6"/>
      <c r="IWG10" s="6"/>
      <c r="IWH10" s="6"/>
      <c r="IWI10" s="6"/>
      <c r="IWJ10" s="6"/>
      <c r="IWK10" s="6"/>
      <c r="IWL10" s="6"/>
      <c r="IWM10" s="6"/>
      <c r="IWN10" s="6"/>
      <c r="IWO10" s="6"/>
      <c r="IWP10" s="6"/>
      <c r="IWQ10" s="6"/>
      <c r="IWR10" s="6"/>
      <c r="IWS10" s="6"/>
      <c r="IWT10" s="6"/>
      <c r="IWU10" s="6"/>
      <c r="IWV10" s="6"/>
      <c r="IWW10" s="6"/>
      <c r="IWX10" s="6"/>
      <c r="IWY10" s="6"/>
      <c r="IWZ10" s="6"/>
      <c r="IXA10" s="6"/>
      <c r="IXB10" s="6"/>
      <c r="IXC10" s="6"/>
      <c r="IXD10" s="6"/>
      <c r="IXE10" s="6"/>
      <c r="IXF10" s="6"/>
      <c r="IXG10" s="6"/>
      <c r="IXH10" s="6"/>
      <c r="IXI10" s="6"/>
      <c r="IXJ10" s="6"/>
      <c r="IXK10" s="6"/>
      <c r="IXL10" s="6"/>
      <c r="IXM10" s="6"/>
      <c r="IXN10" s="6"/>
      <c r="IXO10" s="6"/>
      <c r="IXP10" s="6"/>
      <c r="IXQ10" s="6"/>
      <c r="IXR10" s="6"/>
      <c r="IXS10" s="6"/>
      <c r="IXT10" s="6"/>
      <c r="IXU10" s="6"/>
      <c r="IXV10" s="6"/>
      <c r="IXW10" s="6"/>
      <c r="IXX10" s="6"/>
      <c r="IXY10" s="6"/>
      <c r="IXZ10" s="6"/>
      <c r="IYA10" s="6"/>
      <c r="IYB10" s="6"/>
      <c r="IYC10" s="6"/>
      <c r="IYD10" s="6"/>
      <c r="IYE10" s="6"/>
      <c r="IYF10" s="6"/>
      <c r="IYG10" s="6"/>
      <c r="IYH10" s="6"/>
      <c r="IYI10" s="6"/>
      <c r="IYJ10" s="6"/>
      <c r="IYK10" s="6"/>
      <c r="IYL10" s="6"/>
      <c r="IYM10" s="6"/>
      <c r="IYN10" s="6"/>
      <c r="IYO10" s="6"/>
      <c r="IYP10" s="6"/>
      <c r="IYQ10" s="6"/>
      <c r="IYR10" s="6"/>
      <c r="IYS10" s="6"/>
      <c r="IYT10" s="6"/>
      <c r="IYU10" s="6"/>
      <c r="IYV10" s="6"/>
      <c r="IYW10" s="6"/>
      <c r="IYX10" s="6"/>
      <c r="IYY10" s="6"/>
      <c r="IYZ10" s="6"/>
      <c r="IZA10" s="6"/>
      <c r="IZB10" s="6"/>
      <c r="IZC10" s="6"/>
      <c r="IZD10" s="6"/>
      <c r="IZE10" s="6"/>
      <c r="IZF10" s="6"/>
      <c r="IZG10" s="6"/>
      <c r="IZH10" s="6"/>
      <c r="IZI10" s="6"/>
      <c r="IZJ10" s="6"/>
      <c r="IZK10" s="6"/>
      <c r="IZL10" s="6"/>
      <c r="IZM10" s="6"/>
      <c r="IZN10" s="6"/>
      <c r="IZO10" s="6"/>
      <c r="IZP10" s="6"/>
      <c r="IZQ10" s="6"/>
      <c r="IZR10" s="6"/>
      <c r="IZS10" s="6"/>
      <c r="IZT10" s="6"/>
      <c r="IZU10" s="6"/>
      <c r="IZV10" s="6"/>
      <c r="IZW10" s="6"/>
      <c r="IZX10" s="6"/>
      <c r="IZY10" s="6"/>
      <c r="IZZ10" s="6"/>
      <c r="JAA10" s="6"/>
      <c r="JAB10" s="6"/>
      <c r="JAC10" s="6"/>
      <c r="JAD10" s="6"/>
      <c r="JAE10" s="6"/>
      <c r="JAF10" s="6"/>
      <c r="JAG10" s="6"/>
      <c r="JAH10" s="6"/>
      <c r="JAI10" s="6"/>
      <c r="JAJ10" s="6"/>
      <c r="JAK10" s="6"/>
      <c r="JAL10" s="6"/>
      <c r="JAM10" s="6"/>
      <c r="JAN10" s="6"/>
      <c r="JAO10" s="6"/>
      <c r="JAP10" s="6"/>
      <c r="JAQ10" s="6"/>
      <c r="JAR10" s="6"/>
      <c r="JAS10" s="6"/>
      <c r="JAT10" s="6"/>
      <c r="JAU10" s="6"/>
      <c r="JAV10" s="6"/>
      <c r="JAW10" s="6"/>
      <c r="JAX10" s="6"/>
      <c r="JAY10" s="6"/>
      <c r="JAZ10" s="6"/>
      <c r="JBA10" s="6"/>
      <c r="JBB10" s="6"/>
      <c r="JBC10" s="6"/>
      <c r="JBD10" s="6"/>
      <c r="JBE10" s="6"/>
      <c r="JBF10" s="6"/>
      <c r="JBG10" s="6"/>
      <c r="JBH10" s="6"/>
      <c r="JBI10" s="6"/>
      <c r="JBJ10" s="6"/>
      <c r="JBK10" s="6"/>
      <c r="JBL10" s="6"/>
      <c r="JBM10" s="6"/>
      <c r="JBN10" s="6"/>
      <c r="JBO10" s="6"/>
      <c r="JBP10" s="6"/>
      <c r="JBQ10" s="6"/>
      <c r="JBR10" s="6"/>
      <c r="JBS10" s="6"/>
      <c r="JBT10" s="6"/>
      <c r="JBU10" s="6"/>
      <c r="JBV10" s="6"/>
      <c r="JBW10" s="6"/>
      <c r="JBX10" s="6"/>
      <c r="JBY10" s="6"/>
      <c r="JBZ10" s="6"/>
      <c r="JCA10" s="6"/>
      <c r="JCB10" s="6"/>
      <c r="JCC10" s="6"/>
      <c r="JCD10" s="6"/>
      <c r="JCE10" s="6"/>
      <c r="JCF10" s="6"/>
      <c r="JCG10" s="6"/>
      <c r="JCH10" s="6"/>
      <c r="JCI10" s="6"/>
      <c r="JCJ10" s="6"/>
      <c r="JCK10" s="6"/>
      <c r="JCL10" s="6"/>
      <c r="JCM10" s="6"/>
      <c r="JCN10" s="6"/>
      <c r="JCO10" s="6"/>
      <c r="JCP10" s="6"/>
      <c r="JCQ10" s="6"/>
      <c r="JCR10" s="6"/>
      <c r="JCS10" s="6"/>
      <c r="JCT10" s="6"/>
      <c r="JCU10" s="6"/>
      <c r="JCV10" s="6"/>
      <c r="JCW10" s="6"/>
      <c r="JCX10" s="6"/>
      <c r="JCY10" s="6"/>
      <c r="JCZ10" s="6"/>
      <c r="JDA10" s="6"/>
      <c r="JDB10" s="6"/>
      <c r="JDC10" s="6"/>
      <c r="JDD10" s="6"/>
      <c r="JDE10" s="6"/>
      <c r="JDF10" s="6"/>
      <c r="JDG10" s="6"/>
      <c r="JDH10" s="6"/>
      <c r="JDI10" s="6"/>
      <c r="JDJ10" s="6"/>
      <c r="JDK10" s="6"/>
      <c r="JDL10" s="6"/>
      <c r="JDM10" s="6"/>
      <c r="JDN10" s="6"/>
      <c r="JDO10" s="6"/>
      <c r="JDP10" s="6"/>
      <c r="JDQ10" s="6"/>
      <c r="JDR10" s="6"/>
      <c r="JDS10" s="6"/>
      <c r="JDT10" s="6"/>
      <c r="JDU10" s="6"/>
      <c r="JDV10" s="6"/>
      <c r="JDW10" s="6"/>
      <c r="JDX10" s="6"/>
      <c r="JDY10" s="6"/>
      <c r="JDZ10" s="6"/>
      <c r="JEA10" s="6"/>
      <c r="JEB10" s="6"/>
      <c r="JEC10" s="6"/>
      <c r="JED10" s="6"/>
      <c r="JEE10" s="6"/>
      <c r="JEF10" s="6"/>
      <c r="JEG10" s="6"/>
      <c r="JEH10" s="6"/>
      <c r="JEI10" s="6"/>
      <c r="JEJ10" s="6"/>
      <c r="JEK10" s="6"/>
      <c r="JEL10" s="6"/>
      <c r="JEM10" s="6"/>
      <c r="JEN10" s="6"/>
      <c r="JEO10" s="6"/>
      <c r="JEP10" s="6"/>
      <c r="JEQ10" s="6"/>
      <c r="JER10" s="6"/>
      <c r="JES10" s="6"/>
      <c r="JET10" s="6"/>
      <c r="JEU10" s="6"/>
      <c r="JEV10" s="6"/>
      <c r="JEW10" s="6"/>
      <c r="JEX10" s="6"/>
      <c r="JEY10" s="6"/>
      <c r="JEZ10" s="6"/>
      <c r="JFA10" s="6"/>
      <c r="JFB10" s="6"/>
      <c r="JFC10" s="6"/>
      <c r="JFD10" s="6"/>
      <c r="JFE10" s="6"/>
      <c r="JFF10" s="6"/>
      <c r="JFG10" s="6"/>
      <c r="JFH10" s="6"/>
      <c r="JFI10" s="6"/>
      <c r="JFJ10" s="6"/>
      <c r="JFK10" s="6"/>
      <c r="JFL10" s="6"/>
      <c r="JFM10" s="6"/>
      <c r="JFN10" s="6"/>
      <c r="JFO10" s="6"/>
      <c r="JFP10" s="6"/>
      <c r="JFQ10" s="6"/>
      <c r="JFR10" s="6"/>
      <c r="JFS10" s="6"/>
      <c r="JFT10" s="6"/>
      <c r="JFU10" s="6"/>
      <c r="JFV10" s="6"/>
      <c r="JFW10" s="6"/>
      <c r="JFX10" s="6"/>
      <c r="JFY10" s="6"/>
      <c r="JFZ10" s="6"/>
      <c r="JGA10" s="6"/>
      <c r="JGB10" s="6"/>
      <c r="JGC10" s="6"/>
      <c r="JGD10" s="6"/>
      <c r="JGE10" s="6"/>
      <c r="JGF10" s="6"/>
      <c r="JGG10" s="6"/>
      <c r="JGH10" s="6"/>
      <c r="JGI10" s="6"/>
      <c r="JGJ10" s="6"/>
      <c r="JGK10" s="6"/>
      <c r="JGL10" s="6"/>
      <c r="JGM10" s="6"/>
      <c r="JGN10" s="6"/>
      <c r="JGO10" s="6"/>
      <c r="JGP10" s="6"/>
      <c r="JGQ10" s="6"/>
      <c r="JGR10" s="6"/>
      <c r="JGS10" s="6"/>
      <c r="JGT10" s="6"/>
      <c r="JGU10" s="6"/>
      <c r="JGV10" s="6"/>
      <c r="JGW10" s="6"/>
      <c r="JGX10" s="6"/>
      <c r="JGY10" s="6"/>
      <c r="JGZ10" s="6"/>
      <c r="JHA10" s="6"/>
      <c r="JHB10" s="6"/>
      <c r="JHC10" s="6"/>
      <c r="JHD10" s="6"/>
      <c r="JHE10" s="6"/>
      <c r="JHF10" s="6"/>
      <c r="JHG10" s="6"/>
      <c r="JHH10" s="6"/>
      <c r="JHI10" s="6"/>
      <c r="JHJ10" s="6"/>
      <c r="JHK10" s="6"/>
      <c r="JHL10" s="6"/>
      <c r="JHM10" s="6"/>
      <c r="JHN10" s="6"/>
      <c r="JHO10" s="6"/>
      <c r="JHP10" s="6"/>
      <c r="JHQ10" s="6"/>
      <c r="JHR10" s="6"/>
      <c r="JHS10" s="6"/>
      <c r="JHT10" s="6"/>
      <c r="JHU10" s="6"/>
      <c r="JHV10" s="6"/>
      <c r="JHW10" s="6"/>
      <c r="JHX10" s="6"/>
      <c r="JHY10" s="6"/>
      <c r="JHZ10" s="6"/>
      <c r="JIA10" s="6"/>
      <c r="JIB10" s="6"/>
      <c r="JIC10" s="6"/>
      <c r="JID10" s="6"/>
      <c r="JIE10" s="6"/>
      <c r="JIF10" s="6"/>
      <c r="JIG10" s="6"/>
      <c r="JIH10" s="6"/>
      <c r="JII10" s="6"/>
      <c r="JIJ10" s="6"/>
      <c r="JIK10" s="6"/>
      <c r="JIL10" s="6"/>
      <c r="JIM10" s="6"/>
      <c r="JIN10" s="6"/>
      <c r="JIO10" s="6"/>
      <c r="JIP10" s="6"/>
      <c r="JIQ10" s="6"/>
      <c r="JIR10" s="6"/>
      <c r="JIS10" s="6"/>
      <c r="JIT10" s="6"/>
      <c r="JIU10" s="6"/>
      <c r="JIV10" s="6"/>
      <c r="JIW10" s="6"/>
      <c r="JIX10" s="6"/>
      <c r="JIY10" s="6"/>
      <c r="JIZ10" s="6"/>
      <c r="JJA10" s="6"/>
      <c r="JJB10" s="6"/>
      <c r="JJC10" s="6"/>
      <c r="JJD10" s="6"/>
      <c r="JJE10" s="6"/>
      <c r="JJF10" s="6"/>
      <c r="JJG10" s="6"/>
      <c r="JJH10" s="6"/>
      <c r="JJI10" s="6"/>
      <c r="JJJ10" s="6"/>
      <c r="JJK10" s="6"/>
      <c r="JJL10" s="6"/>
      <c r="JJM10" s="6"/>
      <c r="JJN10" s="6"/>
      <c r="JJO10" s="6"/>
      <c r="JJP10" s="6"/>
      <c r="JJQ10" s="6"/>
      <c r="JJR10" s="6"/>
      <c r="JJS10" s="6"/>
      <c r="JJT10" s="6"/>
      <c r="JJU10" s="6"/>
      <c r="JJV10" s="6"/>
      <c r="JJW10" s="6"/>
      <c r="JJX10" s="6"/>
      <c r="JJY10" s="6"/>
      <c r="JJZ10" s="6"/>
      <c r="JKA10" s="6"/>
      <c r="JKB10" s="6"/>
      <c r="JKC10" s="6"/>
      <c r="JKD10" s="6"/>
      <c r="JKE10" s="6"/>
      <c r="JKF10" s="6"/>
      <c r="JKG10" s="6"/>
      <c r="JKH10" s="6"/>
      <c r="JKI10" s="6"/>
      <c r="JKJ10" s="6"/>
      <c r="JKK10" s="6"/>
      <c r="JKL10" s="6"/>
      <c r="JKM10" s="6"/>
      <c r="JKN10" s="6"/>
      <c r="JKO10" s="6"/>
      <c r="JKP10" s="6"/>
      <c r="JKQ10" s="6"/>
      <c r="JKR10" s="6"/>
      <c r="JKS10" s="6"/>
      <c r="JKT10" s="6"/>
      <c r="JKU10" s="6"/>
      <c r="JKV10" s="6"/>
      <c r="JKW10" s="6"/>
      <c r="JKX10" s="6"/>
      <c r="JKY10" s="6"/>
      <c r="JKZ10" s="6"/>
      <c r="JLA10" s="6"/>
      <c r="JLB10" s="6"/>
      <c r="JLC10" s="6"/>
      <c r="JLD10" s="6"/>
      <c r="JLE10" s="6"/>
      <c r="JLF10" s="6"/>
      <c r="JLG10" s="6"/>
      <c r="JLH10" s="6"/>
      <c r="JLI10" s="6"/>
      <c r="JLJ10" s="6"/>
      <c r="JLK10" s="6"/>
      <c r="JLL10" s="6"/>
      <c r="JLM10" s="6"/>
      <c r="JLN10" s="6"/>
      <c r="JLO10" s="6"/>
      <c r="JLP10" s="6"/>
      <c r="JLQ10" s="6"/>
      <c r="JLR10" s="6"/>
      <c r="JLS10" s="6"/>
      <c r="JLT10" s="6"/>
      <c r="JLU10" s="6"/>
      <c r="JLV10" s="6"/>
      <c r="JLW10" s="6"/>
      <c r="JLX10" s="6"/>
      <c r="JLY10" s="6"/>
      <c r="JLZ10" s="6"/>
      <c r="JMA10" s="6"/>
      <c r="JMB10" s="6"/>
      <c r="JMC10" s="6"/>
      <c r="JMD10" s="6"/>
      <c r="JME10" s="6"/>
      <c r="JMF10" s="6"/>
      <c r="JMG10" s="6"/>
      <c r="JMH10" s="6"/>
      <c r="JMI10" s="6"/>
      <c r="JMJ10" s="6"/>
      <c r="JMK10" s="6"/>
      <c r="JML10" s="6"/>
      <c r="JMM10" s="6"/>
      <c r="JMN10" s="6"/>
      <c r="JMO10" s="6"/>
      <c r="JMP10" s="6"/>
      <c r="JMQ10" s="6"/>
      <c r="JMR10" s="6"/>
      <c r="JMS10" s="6"/>
      <c r="JMT10" s="6"/>
      <c r="JMU10" s="6"/>
      <c r="JMV10" s="6"/>
      <c r="JMW10" s="6"/>
      <c r="JMX10" s="6"/>
      <c r="JMY10" s="6"/>
      <c r="JMZ10" s="6"/>
      <c r="JNA10" s="6"/>
      <c r="JNB10" s="6"/>
      <c r="JNC10" s="6"/>
      <c r="JND10" s="6"/>
      <c r="JNE10" s="6"/>
      <c r="JNF10" s="6"/>
      <c r="JNG10" s="6"/>
      <c r="JNH10" s="6"/>
      <c r="JNI10" s="6"/>
      <c r="JNJ10" s="6"/>
      <c r="JNK10" s="6"/>
      <c r="JNL10" s="6"/>
      <c r="JNM10" s="6"/>
      <c r="JNN10" s="6"/>
      <c r="JNO10" s="6"/>
      <c r="JNP10" s="6"/>
      <c r="JNQ10" s="6"/>
      <c r="JNR10" s="6"/>
      <c r="JNS10" s="6"/>
      <c r="JNT10" s="6"/>
      <c r="JNU10" s="6"/>
      <c r="JNV10" s="6"/>
      <c r="JNW10" s="6"/>
      <c r="JNX10" s="6"/>
      <c r="JNY10" s="6"/>
      <c r="JNZ10" s="6"/>
      <c r="JOA10" s="6"/>
      <c r="JOB10" s="6"/>
      <c r="JOC10" s="6"/>
      <c r="JOD10" s="6"/>
      <c r="JOE10" s="6"/>
      <c r="JOF10" s="6"/>
      <c r="JOG10" s="6"/>
      <c r="JOH10" s="6"/>
      <c r="JOI10" s="6"/>
      <c r="JOJ10" s="6"/>
      <c r="JOK10" s="6"/>
      <c r="JOL10" s="6"/>
      <c r="JOM10" s="6"/>
      <c r="JON10" s="6"/>
      <c r="JOO10" s="6"/>
      <c r="JOP10" s="6"/>
      <c r="JOQ10" s="6"/>
      <c r="JOR10" s="6"/>
      <c r="JOS10" s="6"/>
      <c r="JOT10" s="6"/>
      <c r="JOU10" s="6"/>
      <c r="JOV10" s="6"/>
      <c r="JOW10" s="6"/>
      <c r="JOX10" s="6"/>
      <c r="JOY10" s="6"/>
      <c r="JOZ10" s="6"/>
      <c r="JPA10" s="6"/>
      <c r="JPB10" s="6"/>
      <c r="JPC10" s="6"/>
      <c r="JPD10" s="6"/>
      <c r="JPE10" s="6"/>
      <c r="JPF10" s="6"/>
      <c r="JPG10" s="6"/>
      <c r="JPH10" s="6"/>
      <c r="JPI10" s="6"/>
      <c r="JPJ10" s="6"/>
      <c r="JPK10" s="6"/>
      <c r="JPL10" s="6"/>
      <c r="JPM10" s="6"/>
      <c r="JPN10" s="6"/>
      <c r="JPO10" s="6"/>
      <c r="JPP10" s="6"/>
      <c r="JPQ10" s="6"/>
      <c r="JPR10" s="6"/>
      <c r="JPS10" s="6"/>
      <c r="JPT10" s="6"/>
      <c r="JPU10" s="6"/>
      <c r="JPV10" s="6"/>
      <c r="JPW10" s="6"/>
      <c r="JPX10" s="6"/>
      <c r="JPY10" s="6"/>
      <c r="JPZ10" s="6"/>
      <c r="JQA10" s="6"/>
      <c r="JQB10" s="6"/>
      <c r="JQC10" s="6"/>
      <c r="JQD10" s="6"/>
      <c r="JQE10" s="6"/>
      <c r="JQF10" s="6"/>
      <c r="JQG10" s="6"/>
      <c r="JQH10" s="6"/>
      <c r="JQI10" s="6"/>
      <c r="JQJ10" s="6"/>
      <c r="JQK10" s="6"/>
      <c r="JQL10" s="6"/>
      <c r="JQM10" s="6"/>
      <c r="JQN10" s="6"/>
      <c r="JQO10" s="6"/>
      <c r="JQP10" s="6"/>
      <c r="JQQ10" s="6"/>
      <c r="JQR10" s="6"/>
      <c r="JQS10" s="6"/>
      <c r="JQT10" s="6"/>
      <c r="JQU10" s="6"/>
      <c r="JQV10" s="6"/>
      <c r="JQW10" s="6"/>
      <c r="JQX10" s="6"/>
      <c r="JQY10" s="6"/>
      <c r="JQZ10" s="6"/>
      <c r="JRA10" s="6"/>
      <c r="JRB10" s="6"/>
      <c r="JRC10" s="6"/>
      <c r="JRD10" s="6"/>
      <c r="JRE10" s="6"/>
      <c r="JRF10" s="6"/>
      <c r="JRG10" s="6"/>
      <c r="JRH10" s="6"/>
      <c r="JRI10" s="6"/>
      <c r="JRJ10" s="6"/>
      <c r="JRK10" s="6"/>
      <c r="JRL10" s="6"/>
      <c r="JRM10" s="6"/>
      <c r="JRN10" s="6"/>
      <c r="JRO10" s="6"/>
      <c r="JRP10" s="6"/>
      <c r="JRQ10" s="6"/>
      <c r="JRR10" s="6"/>
      <c r="JRS10" s="6"/>
      <c r="JRT10" s="6"/>
      <c r="JRU10" s="6"/>
      <c r="JRV10" s="6"/>
      <c r="JRW10" s="6"/>
      <c r="JRX10" s="6"/>
      <c r="JRY10" s="6"/>
      <c r="JRZ10" s="6"/>
      <c r="JSA10" s="6"/>
      <c r="JSB10" s="6"/>
      <c r="JSC10" s="6"/>
      <c r="JSD10" s="6"/>
      <c r="JSE10" s="6"/>
      <c r="JSF10" s="6"/>
      <c r="JSG10" s="6"/>
      <c r="JSH10" s="6"/>
      <c r="JSI10" s="6"/>
      <c r="JSJ10" s="6"/>
      <c r="JSK10" s="6"/>
      <c r="JSL10" s="6"/>
      <c r="JSM10" s="6"/>
      <c r="JSN10" s="6"/>
      <c r="JSO10" s="6"/>
      <c r="JSP10" s="6"/>
      <c r="JSQ10" s="6"/>
      <c r="JSR10" s="6"/>
      <c r="JSS10" s="6"/>
      <c r="JST10" s="6"/>
      <c r="JSU10" s="6"/>
      <c r="JSV10" s="6"/>
      <c r="JSW10" s="6"/>
      <c r="JSX10" s="6"/>
      <c r="JSY10" s="6"/>
      <c r="JSZ10" s="6"/>
      <c r="JTA10" s="6"/>
      <c r="JTB10" s="6"/>
      <c r="JTC10" s="6"/>
      <c r="JTD10" s="6"/>
      <c r="JTE10" s="6"/>
      <c r="JTF10" s="6"/>
      <c r="JTG10" s="6"/>
      <c r="JTH10" s="6"/>
      <c r="JTI10" s="6"/>
      <c r="JTJ10" s="6"/>
      <c r="JTK10" s="6"/>
      <c r="JTL10" s="6"/>
      <c r="JTM10" s="6"/>
      <c r="JTN10" s="6"/>
      <c r="JTO10" s="6"/>
      <c r="JTP10" s="6"/>
      <c r="JTQ10" s="6"/>
      <c r="JTR10" s="6"/>
      <c r="JTS10" s="6"/>
      <c r="JTT10" s="6"/>
      <c r="JTU10" s="6"/>
      <c r="JTV10" s="6"/>
      <c r="JTW10" s="6"/>
      <c r="JTX10" s="6"/>
      <c r="JTY10" s="6"/>
      <c r="JTZ10" s="6"/>
      <c r="JUA10" s="6"/>
      <c r="JUB10" s="6"/>
      <c r="JUC10" s="6"/>
      <c r="JUD10" s="6"/>
      <c r="JUE10" s="6"/>
      <c r="JUF10" s="6"/>
      <c r="JUG10" s="6"/>
      <c r="JUH10" s="6"/>
      <c r="JUI10" s="6"/>
      <c r="JUJ10" s="6"/>
      <c r="JUK10" s="6"/>
      <c r="JUL10" s="6"/>
      <c r="JUM10" s="6"/>
      <c r="JUN10" s="6"/>
      <c r="JUO10" s="6"/>
      <c r="JUP10" s="6"/>
      <c r="JUQ10" s="6"/>
      <c r="JUR10" s="6"/>
      <c r="JUS10" s="6"/>
      <c r="JUT10" s="6"/>
      <c r="JUU10" s="6"/>
      <c r="JUV10" s="6"/>
      <c r="JUW10" s="6"/>
      <c r="JUX10" s="6"/>
      <c r="JUY10" s="6"/>
      <c r="JUZ10" s="6"/>
      <c r="JVA10" s="6"/>
      <c r="JVB10" s="6"/>
      <c r="JVC10" s="6"/>
      <c r="JVD10" s="6"/>
      <c r="JVE10" s="6"/>
      <c r="JVF10" s="6"/>
      <c r="JVG10" s="6"/>
      <c r="JVH10" s="6"/>
      <c r="JVI10" s="6"/>
      <c r="JVJ10" s="6"/>
      <c r="JVK10" s="6"/>
      <c r="JVL10" s="6"/>
      <c r="JVM10" s="6"/>
      <c r="JVN10" s="6"/>
      <c r="JVO10" s="6"/>
      <c r="JVP10" s="6"/>
      <c r="JVQ10" s="6"/>
      <c r="JVR10" s="6"/>
      <c r="JVS10" s="6"/>
      <c r="JVT10" s="6"/>
      <c r="JVU10" s="6"/>
      <c r="JVV10" s="6"/>
      <c r="JVW10" s="6"/>
      <c r="JVX10" s="6"/>
      <c r="JVY10" s="6"/>
      <c r="JVZ10" s="6"/>
      <c r="JWA10" s="6"/>
      <c r="JWB10" s="6"/>
      <c r="JWC10" s="6"/>
      <c r="JWD10" s="6"/>
      <c r="JWE10" s="6"/>
      <c r="JWF10" s="6"/>
      <c r="JWG10" s="6"/>
      <c r="JWH10" s="6"/>
      <c r="JWI10" s="6"/>
      <c r="JWJ10" s="6"/>
      <c r="JWK10" s="6"/>
      <c r="JWL10" s="6"/>
      <c r="JWM10" s="6"/>
      <c r="JWN10" s="6"/>
      <c r="JWO10" s="6"/>
      <c r="JWP10" s="6"/>
      <c r="JWQ10" s="6"/>
      <c r="JWR10" s="6"/>
      <c r="JWS10" s="6"/>
      <c r="JWT10" s="6"/>
      <c r="JWU10" s="6"/>
      <c r="JWV10" s="6"/>
      <c r="JWW10" s="6"/>
      <c r="JWX10" s="6"/>
      <c r="JWY10" s="6"/>
      <c r="JWZ10" s="6"/>
      <c r="JXA10" s="6"/>
      <c r="JXB10" s="6"/>
      <c r="JXC10" s="6"/>
      <c r="JXD10" s="6"/>
      <c r="JXE10" s="6"/>
      <c r="JXF10" s="6"/>
      <c r="JXG10" s="6"/>
      <c r="JXH10" s="6"/>
      <c r="JXI10" s="6"/>
      <c r="JXJ10" s="6"/>
      <c r="JXK10" s="6"/>
      <c r="JXL10" s="6"/>
      <c r="JXM10" s="6"/>
      <c r="JXN10" s="6"/>
      <c r="JXO10" s="6"/>
      <c r="JXP10" s="6"/>
      <c r="JXQ10" s="6"/>
      <c r="JXR10" s="6"/>
      <c r="JXS10" s="6"/>
      <c r="JXT10" s="6"/>
      <c r="JXU10" s="6"/>
      <c r="JXV10" s="6"/>
      <c r="JXW10" s="6"/>
      <c r="JXX10" s="6"/>
      <c r="JXY10" s="6"/>
      <c r="JXZ10" s="6"/>
      <c r="JYA10" s="6"/>
      <c r="JYB10" s="6"/>
      <c r="JYC10" s="6"/>
      <c r="JYD10" s="6"/>
      <c r="JYE10" s="6"/>
      <c r="JYF10" s="6"/>
      <c r="JYG10" s="6"/>
      <c r="JYH10" s="6"/>
      <c r="JYI10" s="6"/>
      <c r="JYJ10" s="6"/>
      <c r="JYK10" s="6"/>
      <c r="JYL10" s="6"/>
      <c r="JYM10" s="6"/>
      <c r="JYN10" s="6"/>
      <c r="JYO10" s="6"/>
      <c r="JYP10" s="6"/>
      <c r="JYQ10" s="6"/>
      <c r="JYR10" s="6"/>
      <c r="JYS10" s="6"/>
      <c r="JYT10" s="6"/>
      <c r="JYU10" s="6"/>
      <c r="JYV10" s="6"/>
      <c r="JYW10" s="6"/>
      <c r="JYX10" s="6"/>
      <c r="JYY10" s="6"/>
      <c r="JYZ10" s="6"/>
      <c r="JZA10" s="6"/>
      <c r="JZB10" s="6"/>
      <c r="JZC10" s="6"/>
      <c r="JZD10" s="6"/>
      <c r="JZE10" s="6"/>
      <c r="JZF10" s="6"/>
      <c r="JZG10" s="6"/>
      <c r="JZH10" s="6"/>
      <c r="JZI10" s="6"/>
      <c r="JZJ10" s="6"/>
      <c r="JZK10" s="6"/>
      <c r="JZL10" s="6"/>
      <c r="JZM10" s="6"/>
      <c r="JZN10" s="6"/>
      <c r="JZO10" s="6"/>
      <c r="JZP10" s="6"/>
      <c r="JZQ10" s="6"/>
      <c r="JZR10" s="6"/>
      <c r="JZS10" s="6"/>
      <c r="JZT10" s="6"/>
      <c r="JZU10" s="6"/>
      <c r="JZV10" s="6"/>
      <c r="JZW10" s="6"/>
      <c r="JZX10" s="6"/>
      <c r="JZY10" s="6"/>
      <c r="JZZ10" s="6"/>
      <c r="KAA10" s="6"/>
      <c r="KAB10" s="6"/>
      <c r="KAC10" s="6"/>
      <c r="KAD10" s="6"/>
      <c r="KAE10" s="6"/>
      <c r="KAF10" s="6"/>
      <c r="KAG10" s="6"/>
      <c r="KAH10" s="6"/>
      <c r="KAI10" s="6"/>
      <c r="KAJ10" s="6"/>
      <c r="KAK10" s="6"/>
      <c r="KAL10" s="6"/>
      <c r="KAM10" s="6"/>
      <c r="KAN10" s="6"/>
      <c r="KAO10" s="6"/>
      <c r="KAP10" s="6"/>
      <c r="KAQ10" s="6"/>
      <c r="KAR10" s="6"/>
      <c r="KAS10" s="6"/>
      <c r="KAT10" s="6"/>
      <c r="KAU10" s="6"/>
      <c r="KAV10" s="6"/>
      <c r="KAW10" s="6"/>
      <c r="KAX10" s="6"/>
      <c r="KAY10" s="6"/>
      <c r="KAZ10" s="6"/>
      <c r="KBA10" s="6"/>
      <c r="KBB10" s="6"/>
      <c r="KBC10" s="6"/>
      <c r="KBD10" s="6"/>
      <c r="KBE10" s="6"/>
      <c r="KBF10" s="6"/>
      <c r="KBG10" s="6"/>
      <c r="KBH10" s="6"/>
      <c r="KBI10" s="6"/>
      <c r="KBJ10" s="6"/>
      <c r="KBK10" s="6"/>
      <c r="KBL10" s="6"/>
      <c r="KBM10" s="6"/>
      <c r="KBN10" s="6"/>
      <c r="KBO10" s="6"/>
      <c r="KBP10" s="6"/>
      <c r="KBQ10" s="6"/>
      <c r="KBR10" s="6"/>
      <c r="KBS10" s="6"/>
      <c r="KBT10" s="6"/>
      <c r="KBU10" s="6"/>
      <c r="KBV10" s="6"/>
      <c r="KBW10" s="6"/>
      <c r="KBX10" s="6"/>
      <c r="KBY10" s="6"/>
      <c r="KBZ10" s="6"/>
      <c r="KCA10" s="6"/>
      <c r="KCB10" s="6"/>
      <c r="KCC10" s="6"/>
      <c r="KCD10" s="6"/>
      <c r="KCE10" s="6"/>
      <c r="KCF10" s="6"/>
      <c r="KCG10" s="6"/>
      <c r="KCH10" s="6"/>
      <c r="KCI10" s="6"/>
      <c r="KCJ10" s="6"/>
      <c r="KCK10" s="6"/>
      <c r="KCL10" s="6"/>
      <c r="KCM10" s="6"/>
      <c r="KCN10" s="6"/>
      <c r="KCO10" s="6"/>
      <c r="KCP10" s="6"/>
      <c r="KCQ10" s="6"/>
      <c r="KCR10" s="6"/>
      <c r="KCS10" s="6"/>
      <c r="KCT10" s="6"/>
      <c r="KCU10" s="6"/>
      <c r="KCV10" s="6"/>
      <c r="KCW10" s="6"/>
      <c r="KCX10" s="6"/>
      <c r="KCY10" s="6"/>
      <c r="KCZ10" s="6"/>
      <c r="KDA10" s="6"/>
      <c r="KDB10" s="6"/>
      <c r="KDC10" s="6"/>
      <c r="KDD10" s="6"/>
      <c r="KDE10" s="6"/>
      <c r="KDF10" s="6"/>
      <c r="KDG10" s="6"/>
      <c r="KDH10" s="6"/>
      <c r="KDI10" s="6"/>
      <c r="KDJ10" s="6"/>
      <c r="KDK10" s="6"/>
      <c r="KDL10" s="6"/>
      <c r="KDM10" s="6"/>
      <c r="KDN10" s="6"/>
      <c r="KDO10" s="6"/>
      <c r="KDP10" s="6"/>
      <c r="KDQ10" s="6"/>
      <c r="KDR10" s="6"/>
      <c r="KDS10" s="6"/>
      <c r="KDT10" s="6"/>
      <c r="KDU10" s="6"/>
      <c r="KDV10" s="6"/>
      <c r="KDW10" s="6"/>
      <c r="KDX10" s="6"/>
      <c r="KDY10" s="6"/>
      <c r="KDZ10" s="6"/>
      <c r="KEA10" s="6"/>
      <c r="KEB10" s="6"/>
      <c r="KEC10" s="6"/>
      <c r="KED10" s="6"/>
      <c r="KEE10" s="6"/>
      <c r="KEF10" s="6"/>
      <c r="KEG10" s="6"/>
      <c r="KEH10" s="6"/>
      <c r="KEI10" s="6"/>
      <c r="KEJ10" s="6"/>
      <c r="KEK10" s="6"/>
      <c r="KEL10" s="6"/>
      <c r="KEM10" s="6"/>
      <c r="KEN10" s="6"/>
      <c r="KEO10" s="6"/>
      <c r="KEP10" s="6"/>
      <c r="KEQ10" s="6"/>
      <c r="KER10" s="6"/>
      <c r="KES10" s="6"/>
      <c r="KET10" s="6"/>
      <c r="KEU10" s="6"/>
      <c r="KEV10" s="6"/>
      <c r="KEW10" s="6"/>
      <c r="KEX10" s="6"/>
      <c r="KEY10" s="6"/>
      <c r="KEZ10" s="6"/>
      <c r="KFA10" s="6"/>
      <c r="KFB10" s="6"/>
      <c r="KFC10" s="6"/>
      <c r="KFD10" s="6"/>
      <c r="KFE10" s="6"/>
      <c r="KFF10" s="6"/>
      <c r="KFG10" s="6"/>
      <c r="KFH10" s="6"/>
      <c r="KFI10" s="6"/>
      <c r="KFJ10" s="6"/>
      <c r="KFK10" s="6"/>
      <c r="KFL10" s="6"/>
      <c r="KFM10" s="6"/>
      <c r="KFN10" s="6"/>
      <c r="KFO10" s="6"/>
      <c r="KFP10" s="6"/>
      <c r="KFQ10" s="6"/>
      <c r="KFR10" s="6"/>
      <c r="KFS10" s="6"/>
      <c r="KFT10" s="6"/>
      <c r="KFU10" s="6"/>
      <c r="KFV10" s="6"/>
      <c r="KFW10" s="6"/>
      <c r="KFX10" s="6"/>
      <c r="KFY10" s="6"/>
      <c r="KFZ10" s="6"/>
      <c r="KGA10" s="6"/>
      <c r="KGB10" s="6"/>
      <c r="KGC10" s="6"/>
      <c r="KGD10" s="6"/>
      <c r="KGE10" s="6"/>
      <c r="KGF10" s="6"/>
      <c r="KGG10" s="6"/>
      <c r="KGH10" s="6"/>
      <c r="KGI10" s="6"/>
      <c r="KGJ10" s="6"/>
      <c r="KGK10" s="6"/>
      <c r="KGL10" s="6"/>
      <c r="KGM10" s="6"/>
      <c r="KGN10" s="6"/>
      <c r="KGO10" s="6"/>
      <c r="KGP10" s="6"/>
      <c r="KGQ10" s="6"/>
      <c r="KGR10" s="6"/>
      <c r="KGS10" s="6"/>
      <c r="KGT10" s="6"/>
      <c r="KGU10" s="6"/>
      <c r="KGV10" s="6"/>
      <c r="KGW10" s="6"/>
      <c r="KGX10" s="6"/>
      <c r="KGY10" s="6"/>
      <c r="KGZ10" s="6"/>
      <c r="KHA10" s="6"/>
      <c r="KHB10" s="6"/>
      <c r="KHC10" s="6"/>
      <c r="KHD10" s="6"/>
      <c r="KHE10" s="6"/>
      <c r="KHF10" s="6"/>
      <c r="KHG10" s="6"/>
      <c r="KHH10" s="6"/>
      <c r="KHI10" s="6"/>
      <c r="KHJ10" s="6"/>
      <c r="KHK10" s="6"/>
      <c r="KHL10" s="6"/>
      <c r="KHM10" s="6"/>
      <c r="KHN10" s="6"/>
      <c r="KHO10" s="6"/>
      <c r="KHP10" s="6"/>
      <c r="KHQ10" s="6"/>
      <c r="KHR10" s="6"/>
      <c r="KHS10" s="6"/>
      <c r="KHT10" s="6"/>
      <c r="KHU10" s="6"/>
      <c r="KHV10" s="6"/>
      <c r="KHW10" s="6"/>
      <c r="KHX10" s="6"/>
      <c r="KHY10" s="6"/>
      <c r="KHZ10" s="6"/>
      <c r="KIA10" s="6"/>
      <c r="KIB10" s="6"/>
      <c r="KIC10" s="6"/>
      <c r="KID10" s="6"/>
      <c r="KIE10" s="6"/>
      <c r="KIF10" s="6"/>
      <c r="KIG10" s="6"/>
      <c r="KIH10" s="6"/>
      <c r="KII10" s="6"/>
      <c r="KIJ10" s="6"/>
      <c r="KIK10" s="6"/>
      <c r="KIL10" s="6"/>
      <c r="KIM10" s="6"/>
      <c r="KIN10" s="6"/>
      <c r="KIO10" s="6"/>
      <c r="KIP10" s="6"/>
      <c r="KIQ10" s="6"/>
      <c r="KIR10" s="6"/>
      <c r="KIS10" s="6"/>
      <c r="KIT10" s="6"/>
      <c r="KIU10" s="6"/>
      <c r="KIV10" s="6"/>
      <c r="KIW10" s="6"/>
      <c r="KIX10" s="6"/>
      <c r="KIY10" s="6"/>
      <c r="KIZ10" s="6"/>
      <c r="KJA10" s="6"/>
      <c r="KJB10" s="6"/>
      <c r="KJC10" s="6"/>
      <c r="KJD10" s="6"/>
      <c r="KJE10" s="6"/>
      <c r="KJF10" s="6"/>
      <c r="KJG10" s="6"/>
      <c r="KJH10" s="6"/>
      <c r="KJI10" s="6"/>
      <c r="KJJ10" s="6"/>
      <c r="KJK10" s="6"/>
      <c r="KJL10" s="6"/>
      <c r="KJM10" s="6"/>
      <c r="KJN10" s="6"/>
      <c r="KJO10" s="6"/>
      <c r="KJP10" s="6"/>
      <c r="KJQ10" s="6"/>
      <c r="KJR10" s="6"/>
      <c r="KJS10" s="6"/>
      <c r="KJT10" s="6"/>
      <c r="KJU10" s="6"/>
      <c r="KJV10" s="6"/>
      <c r="KJW10" s="6"/>
      <c r="KJX10" s="6"/>
      <c r="KJY10" s="6"/>
      <c r="KJZ10" s="6"/>
      <c r="KKA10" s="6"/>
      <c r="KKB10" s="6"/>
      <c r="KKC10" s="6"/>
      <c r="KKD10" s="6"/>
      <c r="KKE10" s="6"/>
      <c r="KKF10" s="6"/>
      <c r="KKG10" s="6"/>
      <c r="KKH10" s="6"/>
      <c r="KKI10" s="6"/>
      <c r="KKJ10" s="6"/>
      <c r="KKK10" s="6"/>
      <c r="KKL10" s="6"/>
      <c r="KKM10" s="6"/>
      <c r="KKN10" s="6"/>
      <c r="KKO10" s="6"/>
      <c r="KKP10" s="6"/>
      <c r="KKQ10" s="6"/>
      <c r="KKR10" s="6"/>
      <c r="KKS10" s="6"/>
      <c r="KKT10" s="6"/>
      <c r="KKU10" s="6"/>
      <c r="KKV10" s="6"/>
      <c r="KKW10" s="6"/>
      <c r="KKX10" s="6"/>
      <c r="KKY10" s="6"/>
      <c r="KKZ10" s="6"/>
      <c r="KLA10" s="6"/>
      <c r="KLB10" s="6"/>
      <c r="KLC10" s="6"/>
      <c r="KLD10" s="6"/>
      <c r="KLE10" s="6"/>
      <c r="KLF10" s="6"/>
      <c r="KLG10" s="6"/>
      <c r="KLH10" s="6"/>
      <c r="KLI10" s="6"/>
      <c r="KLJ10" s="6"/>
      <c r="KLK10" s="6"/>
      <c r="KLL10" s="6"/>
      <c r="KLM10" s="6"/>
      <c r="KLN10" s="6"/>
      <c r="KLO10" s="6"/>
      <c r="KLP10" s="6"/>
      <c r="KLQ10" s="6"/>
      <c r="KLR10" s="6"/>
      <c r="KLS10" s="6"/>
      <c r="KLT10" s="6"/>
      <c r="KLU10" s="6"/>
      <c r="KLV10" s="6"/>
      <c r="KLW10" s="6"/>
      <c r="KLX10" s="6"/>
      <c r="KLY10" s="6"/>
      <c r="KLZ10" s="6"/>
      <c r="KMA10" s="6"/>
      <c r="KMB10" s="6"/>
      <c r="KMC10" s="6"/>
      <c r="KMD10" s="6"/>
      <c r="KME10" s="6"/>
      <c r="KMF10" s="6"/>
      <c r="KMG10" s="6"/>
      <c r="KMH10" s="6"/>
      <c r="KMI10" s="6"/>
      <c r="KMJ10" s="6"/>
      <c r="KMK10" s="6"/>
      <c r="KML10" s="6"/>
      <c r="KMM10" s="6"/>
      <c r="KMN10" s="6"/>
      <c r="KMO10" s="6"/>
      <c r="KMP10" s="6"/>
      <c r="KMQ10" s="6"/>
      <c r="KMR10" s="6"/>
      <c r="KMS10" s="6"/>
      <c r="KMT10" s="6"/>
      <c r="KMU10" s="6"/>
      <c r="KMV10" s="6"/>
      <c r="KMW10" s="6"/>
      <c r="KMX10" s="6"/>
      <c r="KMY10" s="6"/>
      <c r="KMZ10" s="6"/>
      <c r="KNA10" s="6"/>
      <c r="KNB10" s="6"/>
      <c r="KNC10" s="6"/>
      <c r="KND10" s="6"/>
      <c r="KNE10" s="6"/>
      <c r="KNF10" s="6"/>
      <c r="KNG10" s="6"/>
      <c r="KNH10" s="6"/>
      <c r="KNI10" s="6"/>
      <c r="KNJ10" s="6"/>
      <c r="KNK10" s="6"/>
      <c r="KNL10" s="6"/>
      <c r="KNM10" s="6"/>
      <c r="KNN10" s="6"/>
      <c r="KNO10" s="6"/>
      <c r="KNP10" s="6"/>
      <c r="KNQ10" s="6"/>
      <c r="KNR10" s="6"/>
      <c r="KNS10" s="6"/>
      <c r="KNT10" s="6"/>
      <c r="KNU10" s="6"/>
      <c r="KNV10" s="6"/>
      <c r="KNW10" s="6"/>
      <c r="KNX10" s="6"/>
      <c r="KNY10" s="6"/>
      <c r="KNZ10" s="6"/>
      <c r="KOA10" s="6"/>
      <c r="KOB10" s="6"/>
      <c r="KOC10" s="6"/>
      <c r="KOD10" s="6"/>
      <c r="KOE10" s="6"/>
      <c r="KOF10" s="6"/>
      <c r="KOG10" s="6"/>
      <c r="KOH10" s="6"/>
      <c r="KOI10" s="6"/>
      <c r="KOJ10" s="6"/>
      <c r="KOK10" s="6"/>
      <c r="KOL10" s="6"/>
      <c r="KOM10" s="6"/>
      <c r="KON10" s="6"/>
      <c r="KOO10" s="6"/>
      <c r="KOP10" s="6"/>
      <c r="KOQ10" s="6"/>
      <c r="KOR10" s="6"/>
      <c r="KOS10" s="6"/>
      <c r="KOT10" s="6"/>
      <c r="KOU10" s="6"/>
      <c r="KOV10" s="6"/>
      <c r="KOW10" s="6"/>
      <c r="KOX10" s="6"/>
      <c r="KOY10" s="6"/>
      <c r="KOZ10" s="6"/>
      <c r="KPA10" s="6"/>
      <c r="KPB10" s="6"/>
      <c r="KPC10" s="6"/>
      <c r="KPD10" s="6"/>
      <c r="KPE10" s="6"/>
      <c r="KPF10" s="6"/>
      <c r="KPG10" s="6"/>
      <c r="KPH10" s="6"/>
      <c r="KPI10" s="6"/>
      <c r="KPJ10" s="6"/>
      <c r="KPK10" s="6"/>
      <c r="KPL10" s="6"/>
      <c r="KPM10" s="6"/>
      <c r="KPN10" s="6"/>
      <c r="KPO10" s="6"/>
      <c r="KPP10" s="6"/>
      <c r="KPQ10" s="6"/>
      <c r="KPR10" s="6"/>
      <c r="KPS10" s="6"/>
      <c r="KPT10" s="6"/>
      <c r="KPU10" s="6"/>
      <c r="KPV10" s="6"/>
      <c r="KPW10" s="6"/>
      <c r="KPX10" s="6"/>
      <c r="KPY10" s="6"/>
      <c r="KPZ10" s="6"/>
      <c r="KQA10" s="6"/>
      <c r="KQB10" s="6"/>
      <c r="KQC10" s="6"/>
      <c r="KQD10" s="6"/>
      <c r="KQE10" s="6"/>
      <c r="KQF10" s="6"/>
      <c r="KQG10" s="6"/>
      <c r="KQH10" s="6"/>
      <c r="KQI10" s="6"/>
      <c r="KQJ10" s="6"/>
      <c r="KQK10" s="6"/>
      <c r="KQL10" s="6"/>
      <c r="KQM10" s="6"/>
      <c r="KQN10" s="6"/>
      <c r="KQO10" s="6"/>
      <c r="KQP10" s="6"/>
      <c r="KQQ10" s="6"/>
      <c r="KQR10" s="6"/>
      <c r="KQS10" s="6"/>
      <c r="KQT10" s="6"/>
      <c r="KQU10" s="6"/>
      <c r="KQV10" s="6"/>
      <c r="KQW10" s="6"/>
      <c r="KQX10" s="6"/>
      <c r="KQY10" s="6"/>
      <c r="KQZ10" s="6"/>
      <c r="KRA10" s="6"/>
      <c r="KRB10" s="6"/>
      <c r="KRC10" s="6"/>
      <c r="KRD10" s="6"/>
      <c r="KRE10" s="6"/>
      <c r="KRF10" s="6"/>
      <c r="KRG10" s="6"/>
      <c r="KRH10" s="6"/>
      <c r="KRI10" s="6"/>
      <c r="KRJ10" s="6"/>
      <c r="KRK10" s="6"/>
      <c r="KRL10" s="6"/>
      <c r="KRM10" s="6"/>
      <c r="KRN10" s="6"/>
      <c r="KRO10" s="6"/>
      <c r="KRP10" s="6"/>
      <c r="KRQ10" s="6"/>
      <c r="KRR10" s="6"/>
      <c r="KRS10" s="6"/>
      <c r="KRT10" s="6"/>
      <c r="KRU10" s="6"/>
      <c r="KRV10" s="6"/>
      <c r="KRW10" s="6"/>
      <c r="KRX10" s="6"/>
      <c r="KRY10" s="6"/>
      <c r="KRZ10" s="6"/>
      <c r="KSA10" s="6"/>
      <c r="KSB10" s="6"/>
      <c r="KSC10" s="6"/>
      <c r="KSD10" s="6"/>
      <c r="KSE10" s="6"/>
      <c r="KSF10" s="6"/>
      <c r="KSG10" s="6"/>
      <c r="KSH10" s="6"/>
      <c r="KSI10" s="6"/>
      <c r="KSJ10" s="6"/>
      <c r="KSK10" s="6"/>
      <c r="KSL10" s="6"/>
      <c r="KSM10" s="6"/>
      <c r="KSN10" s="6"/>
      <c r="KSO10" s="6"/>
      <c r="KSP10" s="6"/>
      <c r="KSQ10" s="6"/>
      <c r="KSR10" s="6"/>
      <c r="KSS10" s="6"/>
      <c r="KST10" s="6"/>
      <c r="KSU10" s="6"/>
      <c r="KSV10" s="6"/>
      <c r="KSW10" s="6"/>
      <c r="KSX10" s="6"/>
      <c r="KSY10" s="6"/>
      <c r="KSZ10" s="6"/>
      <c r="KTA10" s="6"/>
      <c r="KTB10" s="6"/>
      <c r="KTC10" s="6"/>
      <c r="KTD10" s="6"/>
      <c r="KTE10" s="6"/>
      <c r="KTF10" s="6"/>
      <c r="KTG10" s="6"/>
      <c r="KTH10" s="6"/>
      <c r="KTI10" s="6"/>
      <c r="KTJ10" s="6"/>
      <c r="KTK10" s="6"/>
      <c r="KTL10" s="6"/>
      <c r="KTM10" s="6"/>
      <c r="KTN10" s="6"/>
      <c r="KTO10" s="6"/>
      <c r="KTP10" s="6"/>
      <c r="KTQ10" s="6"/>
      <c r="KTR10" s="6"/>
      <c r="KTS10" s="6"/>
      <c r="KTT10" s="6"/>
      <c r="KTU10" s="6"/>
      <c r="KTV10" s="6"/>
      <c r="KTW10" s="6"/>
      <c r="KTX10" s="6"/>
      <c r="KTY10" s="6"/>
      <c r="KTZ10" s="6"/>
      <c r="KUA10" s="6"/>
      <c r="KUB10" s="6"/>
      <c r="KUC10" s="6"/>
      <c r="KUD10" s="6"/>
      <c r="KUE10" s="6"/>
      <c r="KUF10" s="6"/>
      <c r="KUG10" s="6"/>
      <c r="KUH10" s="6"/>
      <c r="KUI10" s="6"/>
      <c r="KUJ10" s="6"/>
      <c r="KUK10" s="6"/>
      <c r="KUL10" s="6"/>
      <c r="KUM10" s="6"/>
      <c r="KUN10" s="6"/>
      <c r="KUO10" s="6"/>
      <c r="KUP10" s="6"/>
      <c r="KUQ10" s="6"/>
      <c r="KUR10" s="6"/>
      <c r="KUS10" s="6"/>
      <c r="KUT10" s="6"/>
      <c r="KUU10" s="6"/>
      <c r="KUV10" s="6"/>
      <c r="KUW10" s="6"/>
      <c r="KUX10" s="6"/>
      <c r="KUY10" s="6"/>
      <c r="KUZ10" s="6"/>
      <c r="KVA10" s="6"/>
      <c r="KVB10" s="6"/>
      <c r="KVC10" s="6"/>
      <c r="KVD10" s="6"/>
      <c r="KVE10" s="6"/>
      <c r="KVF10" s="6"/>
      <c r="KVG10" s="6"/>
      <c r="KVH10" s="6"/>
      <c r="KVI10" s="6"/>
      <c r="KVJ10" s="6"/>
      <c r="KVK10" s="6"/>
      <c r="KVL10" s="6"/>
      <c r="KVM10" s="6"/>
      <c r="KVN10" s="6"/>
      <c r="KVO10" s="6"/>
      <c r="KVP10" s="6"/>
      <c r="KVQ10" s="6"/>
      <c r="KVR10" s="6"/>
      <c r="KVS10" s="6"/>
      <c r="KVT10" s="6"/>
      <c r="KVU10" s="6"/>
      <c r="KVV10" s="6"/>
      <c r="KVW10" s="6"/>
      <c r="KVX10" s="6"/>
      <c r="KVY10" s="6"/>
      <c r="KVZ10" s="6"/>
      <c r="KWA10" s="6"/>
      <c r="KWB10" s="6"/>
      <c r="KWC10" s="6"/>
      <c r="KWD10" s="6"/>
      <c r="KWE10" s="6"/>
      <c r="KWF10" s="6"/>
      <c r="KWG10" s="6"/>
      <c r="KWH10" s="6"/>
      <c r="KWI10" s="6"/>
      <c r="KWJ10" s="6"/>
      <c r="KWK10" s="6"/>
      <c r="KWL10" s="6"/>
      <c r="KWM10" s="6"/>
      <c r="KWN10" s="6"/>
      <c r="KWO10" s="6"/>
      <c r="KWP10" s="6"/>
      <c r="KWQ10" s="6"/>
      <c r="KWR10" s="6"/>
      <c r="KWS10" s="6"/>
      <c r="KWT10" s="6"/>
      <c r="KWU10" s="6"/>
      <c r="KWV10" s="6"/>
      <c r="KWW10" s="6"/>
      <c r="KWX10" s="6"/>
      <c r="KWY10" s="6"/>
      <c r="KWZ10" s="6"/>
      <c r="KXA10" s="6"/>
      <c r="KXB10" s="6"/>
      <c r="KXC10" s="6"/>
      <c r="KXD10" s="6"/>
      <c r="KXE10" s="6"/>
      <c r="KXF10" s="6"/>
      <c r="KXG10" s="6"/>
      <c r="KXH10" s="6"/>
      <c r="KXI10" s="6"/>
      <c r="KXJ10" s="6"/>
      <c r="KXK10" s="6"/>
      <c r="KXL10" s="6"/>
      <c r="KXM10" s="6"/>
      <c r="KXN10" s="6"/>
      <c r="KXO10" s="6"/>
      <c r="KXP10" s="6"/>
      <c r="KXQ10" s="6"/>
      <c r="KXR10" s="6"/>
      <c r="KXS10" s="6"/>
      <c r="KXT10" s="6"/>
      <c r="KXU10" s="6"/>
      <c r="KXV10" s="6"/>
      <c r="KXW10" s="6"/>
      <c r="KXX10" s="6"/>
      <c r="KXY10" s="6"/>
      <c r="KXZ10" s="6"/>
      <c r="KYA10" s="6"/>
      <c r="KYB10" s="6"/>
      <c r="KYC10" s="6"/>
      <c r="KYD10" s="6"/>
      <c r="KYE10" s="6"/>
      <c r="KYF10" s="6"/>
      <c r="KYG10" s="6"/>
      <c r="KYH10" s="6"/>
      <c r="KYI10" s="6"/>
      <c r="KYJ10" s="6"/>
      <c r="KYK10" s="6"/>
      <c r="KYL10" s="6"/>
      <c r="KYM10" s="6"/>
      <c r="KYN10" s="6"/>
      <c r="KYO10" s="6"/>
      <c r="KYP10" s="6"/>
      <c r="KYQ10" s="6"/>
      <c r="KYR10" s="6"/>
      <c r="KYS10" s="6"/>
      <c r="KYT10" s="6"/>
      <c r="KYU10" s="6"/>
      <c r="KYV10" s="6"/>
      <c r="KYW10" s="6"/>
      <c r="KYX10" s="6"/>
      <c r="KYY10" s="6"/>
      <c r="KYZ10" s="6"/>
      <c r="KZA10" s="6"/>
      <c r="KZB10" s="6"/>
      <c r="KZC10" s="6"/>
      <c r="KZD10" s="6"/>
      <c r="KZE10" s="6"/>
      <c r="KZF10" s="6"/>
      <c r="KZG10" s="6"/>
      <c r="KZH10" s="6"/>
      <c r="KZI10" s="6"/>
      <c r="KZJ10" s="6"/>
      <c r="KZK10" s="6"/>
      <c r="KZL10" s="6"/>
      <c r="KZM10" s="6"/>
      <c r="KZN10" s="6"/>
      <c r="KZO10" s="6"/>
      <c r="KZP10" s="6"/>
      <c r="KZQ10" s="6"/>
      <c r="KZR10" s="6"/>
      <c r="KZS10" s="6"/>
      <c r="KZT10" s="6"/>
      <c r="KZU10" s="6"/>
      <c r="KZV10" s="6"/>
      <c r="KZW10" s="6"/>
      <c r="KZX10" s="6"/>
      <c r="KZY10" s="6"/>
      <c r="KZZ10" s="6"/>
      <c r="LAA10" s="6"/>
      <c r="LAB10" s="6"/>
      <c r="LAC10" s="6"/>
      <c r="LAD10" s="6"/>
      <c r="LAE10" s="6"/>
      <c r="LAF10" s="6"/>
      <c r="LAG10" s="6"/>
      <c r="LAH10" s="6"/>
      <c r="LAI10" s="6"/>
      <c r="LAJ10" s="6"/>
      <c r="LAK10" s="6"/>
      <c r="LAL10" s="6"/>
      <c r="LAM10" s="6"/>
      <c r="LAN10" s="6"/>
      <c r="LAO10" s="6"/>
      <c r="LAP10" s="6"/>
      <c r="LAQ10" s="6"/>
      <c r="LAR10" s="6"/>
      <c r="LAS10" s="6"/>
      <c r="LAT10" s="6"/>
      <c r="LAU10" s="6"/>
      <c r="LAV10" s="6"/>
      <c r="LAW10" s="6"/>
      <c r="LAX10" s="6"/>
      <c r="LAY10" s="6"/>
      <c r="LAZ10" s="6"/>
      <c r="LBA10" s="6"/>
      <c r="LBB10" s="6"/>
      <c r="LBC10" s="6"/>
      <c r="LBD10" s="6"/>
      <c r="LBE10" s="6"/>
      <c r="LBF10" s="6"/>
      <c r="LBG10" s="6"/>
      <c r="LBH10" s="6"/>
      <c r="LBI10" s="6"/>
      <c r="LBJ10" s="6"/>
      <c r="LBK10" s="6"/>
      <c r="LBL10" s="6"/>
      <c r="LBM10" s="6"/>
      <c r="LBN10" s="6"/>
      <c r="LBO10" s="6"/>
      <c r="LBP10" s="6"/>
      <c r="LBQ10" s="6"/>
      <c r="LBR10" s="6"/>
      <c r="LBS10" s="6"/>
      <c r="LBT10" s="6"/>
      <c r="LBU10" s="6"/>
      <c r="LBV10" s="6"/>
      <c r="LBW10" s="6"/>
      <c r="LBX10" s="6"/>
      <c r="LBY10" s="6"/>
      <c r="LBZ10" s="6"/>
      <c r="LCA10" s="6"/>
      <c r="LCB10" s="6"/>
      <c r="LCC10" s="6"/>
      <c r="LCD10" s="6"/>
      <c r="LCE10" s="6"/>
      <c r="LCF10" s="6"/>
      <c r="LCG10" s="6"/>
      <c r="LCH10" s="6"/>
      <c r="LCI10" s="6"/>
      <c r="LCJ10" s="6"/>
      <c r="LCK10" s="6"/>
      <c r="LCL10" s="6"/>
      <c r="LCM10" s="6"/>
      <c r="LCN10" s="6"/>
      <c r="LCO10" s="6"/>
      <c r="LCP10" s="6"/>
      <c r="LCQ10" s="6"/>
      <c r="LCR10" s="6"/>
      <c r="LCS10" s="6"/>
      <c r="LCT10" s="6"/>
      <c r="LCU10" s="6"/>
      <c r="LCV10" s="6"/>
      <c r="LCW10" s="6"/>
      <c r="LCX10" s="6"/>
      <c r="LCY10" s="6"/>
      <c r="LCZ10" s="6"/>
      <c r="LDA10" s="6"/>
      <c r="LDB10" s="6"/>
      <c r="LDC10" s="6"/>
      <c r="LDD10" s="6"/>
      <c r="LDE10" s="6"/>
      <c r="LDF10" s="6"/>
      <c r="LDG10" s="6"/>
      <c r="LDH10" s="6"/>
      <c r="LDI10" s="6"/>
      <c r="LDJ10" s="6"/>
      <c r="LDK10" s="6"/>
      <c r="LDL10" s="6"/>
      <c r="LDM10" s="6"/>
      <c r="LDN10" s="6"/>
      <c r="LDO10" s="6"/>
      <c r="LDP10" s="6"/>
      <c r="LDQ10" s="6"/>
      <c r="LDR10" s="6"/>
      <c r="LDS10" s="6"/>
      <c r="LDT10" s="6"/>
      <c r="LDU10" s="6"/>
      <c r="LDV10" s="6"/>
      <c r="LDW10" s="6"/>
      <c r="LDX10" s="6"/>
      <c r="LDY10" s="6"/>
      <c r="LDZ10" s="6"/>
      <c r="LEA10" s="6"/>
      <c r="LEB10" s="6"/>
      <c r="LEC10" s="6"/>
      <c r="LED10" s="6"/>
      <c r="LEE10" s="6"/>
      <c r="LEF10" s="6"/>
      <c r="LEG10" s="6"/>
      <c r="LEH10" s="6"/>
      <c r="LEI10" s="6"/>
      <c r="LEJ10" s="6"/>
      <c r="LEK10" s="6"/>
      <c r="LEL10" s="6"/>
      <c r="LEM10" s="6"/>
      <c r="LEN10" s="6"/>
      <c r="LEO10" s="6"/>
      <c r="LEP10" s="6"/>
      <c r="LEQ10" s="6"/>
      <c r="LER10" s="6"/>
      <c r="LES10" s="6"/>
      <c r="LET10" s="6"/>
      <c r="LEU10" s="6"/>
      <c r="LEV10" s="6"/>
      <c r="LEW10" s="6"/>
      <c r="LEX10" s="6"/>
      <c r="LEY10" s="6"/>
      <c r="LEZ10" s="6"/>
      <c r="LFA10" s="6"/>
      <c r="LFB10" s="6"/>
      <c r="LFC10" s="6"/>
      <c r="LFD10" s="6"/>
      <c r="LFE10" s="6"/>
      <c r="LFF10" s="6"/>
      <c r="LFG10" s="6"/>
      <c r="LFH10" s="6"/>
      <c r="LFI10" s="6"/>
      <c r="LFJ10" s="6"/>
      <c r="LFK10" s="6"/>
      <c r="LFL10" s="6"/>
      <c r="LFM10" s="6"/>
      <c r="LFN10" s="6"/>
      <c r="LFO10" s="6"/>
      <c r="LFP10" s="6"/>
      <c r="LFQ10" s="6"/>
      <c r="LFR10" s="6"/>
      <c r="LFS10" s="6"/>
      <c r="LFT10" s="6"/>
      <c r="LFU10" s="6"/>
      <c r="LFV10" s="6"/>
      <c r="LFW10" s="6"/>
      <c r="LFX10" s="6"/>
      <c r="LFY10" s="6"/>
      <c r="LFZ10" s="6"/>
      <c r="LGA10" s="6"/>
      <c r="LGB10" s="6"/>
      <c r="LGC10" s="6"/>
      <c r="LGD10" s="6"/>
      <c r="LGE10" s="6"/>
      <c r="LGF10" s="6"/>
      <c r="LGG10" s="6"/>
      <c r="LGH10" s="6"/>
      <c r="LGI10" s="6"/>
      <c r="LGJ10" s="6"/>
      <c r="LGK10" s="6"/>
      <c r="LGL10" s="6"/>
      <c r="LGM10" s="6"/>
      <c r="LGN10" s="6"/>
      <c r="LGO10" s="6"/>
      <c r="LGP10" s="6"/>
      <c r="LGQ10" s="6"/>
      <c r="LGR10" s="6"/>
      <c r="LGS10" s="6"/>
      <c r="LGT10" s="6"/>
      <c r="LGU10" s="6"/>
      <c r="LGV10" s="6"/>
      <c r="LGW10" s="6"/>
      <c r="LGX10" s="6"/>
      <c r="LGY10" s="6"/>
      <c r="LGZ10" s="6"/>
      <c r="LHA10" s="6"/>
      <c r="LHB10" s="6"/>
      <c r="LHC10" s="6"/>
      <c r="LHD10" s="6"/>
      <c r="LHE10" s="6"/>
      <c r="LHF10" s="6"/>
      <c r="LHG10" s="6"/>
      <c r="LHH10" s="6"/>
      <c r="LHI10" s="6"/>
      <c r="LHJ10" s="6"/>
      <c r="LHK10" s="6"/>
      <c r="LHL10" s="6"/>
      <c r="LHM10" s="6"/>
      <c r="LHN10" s="6"/>
      <c r="LHO10" s="6"/>
      <c r="LHP10" s="6"/>
      <c r="LHQ10" s="6"/>
      <c r="LHR10" s="6"/>
      <c r="LHS10" s="6"/>
      <c r="LHT10" s="6"/>
      <c r="LHU10" s="6"/>
      <c r="LHV10" s="6"/>
      <c r="LHW10" s="6"/>
      <c r="LHX10" s="6"/>
      <c r="LHY10" s="6"/>
      <c r="LHZ10" s="6"/>
      <c r="LIA10" s="6"/>
      <c r="LIB10" s="6"/>
      <c r="LIC10" s="6"/>
      <c r="LID10" s="6"/>
      <c r="LIE10" s="6"/>
      <c r="LIF10" s="6"/>
      <c r="LIG10" s="6"/>
      <c r="LIH10" s="6"/>
      <c r="LII10" s="6"/>
      <c r="LIJ10" s="6"/>
      <c r="LIK10" s="6"/>
      <c r="LIL10" s="6"/>
      <c r="LIM10" s="6"/>
      <c r="LIN10" s="6"/>
      <c r="LIO10" s="6"/>
      <c r="LIP10" s="6"/>
      <c r="LIQ10" s="6"/>
      <c r="LIR10" s="6"/>
      <c r="LIS10" s="6"/>
      <c r="LIT10" s="6"/>
      <c r="LIU10" s="6"/>
      <c r="LIV10" s="6"/>
      <c r="LIW10" s="6"/>
      <c r="LIX10" s="6"/>
      <c r="LIY10" s="6"/>
      <c r="LIZ10" s="6"/>
      <c r="LJA10" s="6"/>
      <c r="LJB10" s="6"/>
      <c r="LJC10" s="6"/>
      <c r="LJD10" s="6"/>
      <c r="LJE10" s="6"/>
      <c r="LJF10" s="6"/>
      <c r="LJG10" s="6"/>
      <c r="LJH10" s="6"/>
      <c r="LJI10" s="6"/>
      <c r="LJJ10" s="6"/>
      <c r="LJK10" s="6"/>
      <c r="LJL10" s="6"/>
      <c r="LJM10" s="6"/>
      <c r="LJN10" s="6"/>
      <c r="LJO10" s="6"/>
      <c r="LJP10" s="6"/>
      <c r="LJQ10" s="6"/>
      <c r="LJR10" s="6"/>
      <c r="LJS10" s="6"/>
      <c r="LJT10" s="6"/>
      <c r="LJU10" s="6"/>
      <c r="LJV10" s="6"/>
      <c r="LJW10" s="6"/>
      <c r="LJX10" s="6"/>
      <c r="LJY10" s="6"/>
      <c r="LJZ10" s="6"/>
      <c r="LKA10" s="6"/>
      <c r="LKB10" s="6"/>
      <c r="LKC10" s="6"/>
      <c r="LKD10" s="6"/>
      <c r="LKE10" s="6"/>
      <c r="LKF10" s="6"/>
      <c r="LKG10" s="6"/>
      <c r="LKH10" s="6"/>
      <c r="LKI10" s="6"/>
      <c r="LKJ10" s="6"/>
      <c r="LKK10" s="6"/>
      <c r="LKL10" s="6"/>
      <c r="LKM10" s="6"/>
      <c r="LKN10" s="6"/>
      <c r="LKO10" s="6"/>
      <c r="LKP10" s="6"/>
      <c r="LKQ10" s="6"/>
      <c r="LKR10" s="6"/>
      <c r="LKS10" s="6"/>
      <c r="LKT10" s="6"/>
      <c r="LKU10" s="6"/>
      <c r="LKV10" s="6"/>
      <c r="LKW10" s="6"/>
      <c r="LKX10" s="6"/>
      <c r="LKY10" s="6"/>
      <c r="LKZ10" s="6"/>
      <c r="LLA10" s="6"/>
      <c r="LLB10" s="6"/>
      <c r="LLC10" s="6"/>
      <c r="LLD10" s="6"/>
      <c r="LLE10" s="6"/>
      <c r="LLF10" s="6"/>
      <c r="LLG10" s="6"/>
      <c r="LLH10" s="6"/>
      <c r="LLI10" s="6"/>
      <c r="LLJ10" s="6"/>
      <c r="LLK10" s="6"/>
      <c r="LLL10" s="6"/>
      <c r="LLM10" s="6"/>
      <c r="LLN10" s="6"/>
      <c r="LLO10" s="6"/>
      <c r="LLP10" s="6"/>
      <c r="LLQ10" s="6"/>
      <c r="LLR10" s="6"/>
      <c r="LLS10" s="6"/>
      <c r="LLT10" s="6"/>
      <c r="LLU10" s="6"/>
      <c r="LLV10" s="6"/>
      <c r="LLW10" s="6"/>
      <c r="LLX10" s="6"/>
      <c r="LLY10" s="6"/>
      <c r="LLZ10" s="6"/>
      <c r="LMA10" s="6"/>
      <c r="LMB10" s="6"/>
      <c r="LMC10" s="6"/>
      <c r="LMD10" s="6"/>
      <c r="LME10" s="6"/>
      <c r="LMF10" s="6"/>
      <c r="LMG10" s="6"/>
      <c r="LMH10" s="6"/>
      <c r="LMI10" s="6"/>
      <c r="LMJ10" s="6"/>
      <c r="LMK10" s="6"/>
      <c r="LML10" s="6"/>
      <c r="LMM10" s="6"/>
      <c r="LMN10" s="6"/>
      <c r="LMO10" s="6"/>
      <c r="LMP10" s="6"/>
      <c r="LMQ10" s="6"/>
      <c r="LMR10" s="6"/>
      <c r="LMS10" s="6"/>
      <c r="LMT10" s="6"/>
      <c r="LMU10" s="6"/>
      <c r="LMV10" s="6"/>
      <c r="LMW10" s="6"/>
      <c r="LMX10" s="6"/>
      <c r="LMY10" s="6"/>
      <c r="LMZ10" s="6"/>
      <c r="LNA10" s="6"/>
      <c r="LNB10" s="6"/>
      <c r="LNC10" s="6"/>
      <c r="LND10" s="6"/>
      <c r="LNE10" s="6"/>
      <c r="LNF10" s="6"/>
      <c r="LNG10" s="6"/>
      <c r="LNH10" s="6"/>
      <c r="LNI10" s="6"/>
      <c r="LNJ10" s="6"/>
      <c r="LNK10" s="6"/>
      <c r="LNL10" s="6"/>
      <c r="LNM10" s="6"/>
      <c r="LNN10" s="6"/>
      <c r="LNO10" s="6"/>
      <c r="LNP10" s="6"/>
      <c r="LNQ10" s="6"/>
      <c r="LNR10" s="6"/>
      <c r="LNS10" s="6"/>
      <c r="LNT10" s="6"/>
      <c r="LNU10" s="6"/>
      <c r="LNV10" s="6"/>
      <c r="LNW10" s="6"/>
      <c r="LNX10" s="6"/>
      <c r="LNY10" s="6"/>
      <c r="LNZ10" s="6"/>
      <c r="LOA10" s="6"/>
      <c r="LOB10" s="6"/>
      <c r="LOC10" s="6"/>
      <c r="LOD10" s="6"/>
      <c r="LOE10" s="6"/>
      <c r="LOF10" s="6"/>
      <c r="LOG10" s="6"/>
      <c r="LOH10" s="6"/>
      <c r="LOI10" s="6"/>
      <c r="LOJ10" s="6"/>
      <c r="LOK10" s="6"/>
      <c r="LOL10" s="6"/>
      <c r="LOM10" s="6"/>
      <c r="LON10" s="6"/>
      <c r="LOO10" s="6"/>
      <c r="LOP10" s="6"/>
      <c r="LOQ10" s="6"/>
      <c r="LOR10" s="6"/>
      <c r="LOS10" s="6"/>
      <c r="LOT10" s="6"/>
      <c r="LOU10" s="6"/>
      <c r="LOV10" s="6"/>
      <c r="LOW10" s="6"/>
      <c r="LOX10" s="6"/>
      <c r="LOY10" s="6"/>
      <c r="LOZ10" s="6"/>
      <c r="LPA10" s="6"/>
      <c r="LPB10" s="6"/>
      <c r="LPC10" s="6"/>
      <c r="LPD10" s="6"/>
      <c r="LPE10" s="6"/>
      <c r="LPF10" s="6"/>
      <c r="LPG10" s="6"/>
      <c r="LPH10" s="6"/>
      <c r="LPI10" s="6"/>
      <c r="LPJ10" s="6"/>
      <c r="LPK10" s="6"/>
      <c r="LPL10" s="6"/>
      <c r="LPM10" s="6"/>
      <c r="LPN10" s="6"/>
      <c r="LPO10" s="6"/>
      <c r="LPP10" s="6"/>
      <c r="LPQ10" s="6"/>
      <c r="LPR10" s="6"/>
      <c r="LPS10" s="6"/>
      <c r="LPT10" s="6"/>
      <c r="LPU10" s="6"/>
      <c r="LPV10" s="6"/>
      <c r="LPW10" s="6"/>
      <c r="LPX10" s="6"/>
      <c r="LPY10" s="6"/>
      <c r="LPZ10" s="6"/>
      <c r="LQA10" s="6"/>
      <c r="LQB10" s="6"/>
      <c r="LQC10" s="6"/>
      <c r="LQD10" s="6"/>
      <c r="LQE10" s="6"/>
      <c r="LQF10" s="6"/>
      <c r="LQG10" s="6"/>
      <c r="LQH10" s="6"/>
      <c r="LQI10" s="6"/>
      <c r="LQJ10" s="6"/>
      <c r="LQK10" s="6"/>
      <c r="LQL10" s="6"/>
      <c r="LQM10" s="6"/>
      <c r="LQN10" s="6"/>
      <c r="LQO10" s="6"/>
      <c r="LQP10" s="6"/>
      <c r="LQQ10" s="6"/>
      <c r="LQR10" s="6"/>
      <c r="LQS10" s="6"/>
      <c r="LQT10" s="6"/>
      <c r="LQU10" s="6"/>
      <c r="LQV10" s="6"/>
      <c r="LQW10" s="6"/>
      <c r="LQX10" s="6"/>
      <c r="LQY10" s="6"/>
      <c r="LQZ10" s="6"/>
      <c r="LRA10" s="6"/>
      <c r="LRB10" s="6"/>
      <c r="LRC10" s="6"/>
      <c r="LRD10" s="6"/>
      <c r="LRE10" s="6"/>
      <c r="LRF10" s="6"/>
      <c r="LRG10" s="6"/>
      <c r="LRH10" s="6"/>
      <c r="LRI10" s="6"/>
      <c r="LRJ10" s="6"/>
      <c r="LRK10" s="6"/>
      <c r="LRL10" s="6"/>
      <c r="LRM10" s="6"/>
      <c r="LRN10" s="6"/>
      <c r="LRO10" s="6"/>
      <c r="LRP10" s="6"/>
      <c r="LRQ10" s="6"/>
      <c r="LRR10" s="6"/>
      <c r="LRS10" s="6"/>
      <c r="LRT10" s="6"/>
      <c r="LRU10" s="6"/>
      <c r="LRV10" s="6"/>
      <c r="LRW10" s="6"/>
      <c r="LRX10" s="6"/>
      <c r="LRY10" s="6"/>
      <c r="LRZ10" s="6"/>
      <c r="LSA10" s="6"/>
      <c r="LSB10" s="6"/>
      <c r="LSC10" s="6"/>
      <c r="LSD10" s="6"/>
      <c r="LSE10" s="6"/>
      <c r="LSF10" s="6"/>
      <c r="LSG10" s="6"/>
      <c r="LSH10" s="6"/>
      <c r="LSI10" s="6"/>
      <c r="LSJ10" s="6"/>
      <c r="LSK10" s="6"/>
      <c r="LSL10" s="6"/>
      <c r="LSM10" s="6"/>
      <c r="LSN10" s="6"/>
      <c r="LSO10" s="6"/>
      <c r="LSP10" s="6"/>
      <c r="LSQ10" s="6"/>
      <c r="LSR10" s="6"/>
      <c r="LSS10" s="6"/>
      <c r="LST10" s="6"/>
      <c r="LSU10" s="6"/>
      <c r="LSV10" s="6"/>
      <c r="LSW10" s="6"/>
      <c r="LSX10" s="6"/>
      <c r="LSY10" s="6"/>
      <c r="LSZ10" s="6"/>
      <c r="LTA10" s="6"/>
      <c r="LTB10" s="6"/>
      <c r="LTC10" s="6"/>
      <c r="LTD10" s="6"/>
      <c r="LTE10" s="6"/>
      <c r="LTF10" s="6"/>
      <c r="LTG10" s="6"/>
      <c r="LTH10" s="6"/>
      <c r="LTI10" s="6"/>
      <c r="LTJ10" s="6"/>
      <c r="LTK10" s="6"/>
      <c r="LTL10" s="6"/>
      <c r="LTM10" s="6"/>
      <c r="LTN10" s="6"/>
      <c r="LTO10" s="6"/>
      <c r="LTP10" s="6"/>
      <c r="LTQ10" s="6"/>
      <c r="LTR10" s="6"/>
      <c r="LTS10" s="6"/>
      <c r="LTT10" s="6"/>
      <c r="LTU10" s="6"/>
      <c r="LTV10" s="6"/>
      <c r="LTW10" s="6"/>
      <c r="LTX10" s="6"/>
      <c r="LTY10" s="6"/>
      <c r="LTZ10" s="6"/>
      <c r="LUA10" s="6"/>
      <c r="LUB10" s="6"/>
      <c r="LUC10" s="6"/>
      <c r="LUD10" s="6"/>
      <c r="LUE10" s="6"/>
      <c r="LUF10" s="6"/>
      <c r="LUG10" s="6"/>
      <c r="LUH10" s="6"/>
      <c r="LUI10" s="6"/>
      <c r="LUJ10" s="6"/>
      <c r="LUK10" s="6"/>
      <c r="LUL10" s="6"/>
      <c r="LUM10" s="6"/>
      <c r="LUN10" s="6"/>
      <c r="LUO10" s="6"/>
      <c r="LUP10" s="6"/>
      <c r="LUQ10" s="6"/>
      <c r="LUR10" s="6"/>
      <c r="LUS10" s="6"/>
      <c r="LUT10" s="6"/>
      <c r="LUU10" s="6"/>
      <c r="LUV10" s="6"/>
      <c r="LUW10" s="6"/>
      <c r="LUX10" s="6"/>
      <c r="LUY10" s="6"/>
      <c r="LUZ10" s="6"/>
      <c r="LVA10" s="6"/>
      <c r="LVB10" s="6"/>
      <c r="LVC10" s="6"/>
      <c r="LVD10" s="6"/>
      <c r="LVE10" s="6"/>
      <c r="LVF10" s="6"/>
      <c r="LVG10" s="6"/>
      <c r="LVH10" s="6"/>
      <c r="LVI10" s="6"/>
      <c r="LVJ10" s="6"/>
      <c r="LVK10" s="6"/>
      <c r="LVL10" s="6"/>
      <c r="LVM10" s="6"/>
      <c r="LVN10" s="6"/>
      <c r="LVO10" s="6"/>
      <c r="LVP10" s="6"/>
      <c r="LVQ10" s="6"/>
      <c r="LVR10" s="6"/>
      <c r="LVS10" s="6"/>
      <c r="LVT10" s="6"/>
      <c r="LVU10" s="6"/>
      <c r="LVV10" s="6"/>
      <c r="LVW10" s="6"/>
      <c r="LVX10" s="6"/>
      <c r="LVY10" s="6"/>
      <c r="LVZ10" s="6"/>
      <c r="LWA10" s="6"/>
      <c r="LWB10" s="6"/>
      <c r="LWC10" s="6"/>
      <c r="LWD10" s="6"/>
      <c r="LWE10" s="6"/>
      <c r="LWF10" s="6"/>
      <c r="LWG10" s="6"/>
      <c r="LWH10" s="6"/>
      <c r="LWI10" s="6"/>
      <c r="LWJ10" s="6"/>
      <c r="LWK10" s="6"/>
      <c r="LWL10" s="6"/>
      <c r="LWM10" s="6"/>
      <c r="LWN10" s="6"/>
      <c r="LWO10" s="6"/>
      <c r="LWP10" s="6"/>
      <c r="LWQ10" s="6"/>
      <c r="LWR10" s="6"/>
      <c r="LWS10" s="6"/>
      <c r="LWT10" s="6"/>
      <c r="LWU10" s="6"/>
      <c r="LWV10" s="6"/>
      <c r="LWW10" s="6"/>
      <c r="LWX10" s="6"/>
      <c r="LWY10" s="6"/>
      <c r="LWZ10" s="6"/>
      <c r="LXA10" s="6"/>
      <c r="LXB10" s="6"/>
      <c r="LXC10" s="6"/>
      <c r="LXD10" s="6"/>
      <c r="LXE10" s="6"/>
      <c r="LXF10" s="6"/>
      <c r="LXG10" s="6"/>
      <c r="LXH10" s="6"/>
      <c r="LXI10" s="6"/>
      <c r="LXJ10" s="6"/>
      <c r="LXK10" s="6"/>
      <c r="LXL10" s="6"/>
      <c r="LXM10" s="6"/>
      <c r="LXN10" s="6"/>
      <c r="LXO10" s="6"/>
      <c r="LXP10" s="6"/>
      <c r="LXQ10" s="6"/>
      <c r="LXR10" s="6"/>
      <c r="LXS10" s="6"/>
      <c r="LXT10" s="6"/>
      <c r="LXU10" s="6"/>
      <c r="LXV10" s="6"/>
      <c r="LXW10" s="6"/>
      <c r="LXX10" s="6"/>
      <c r="LXY10" s="6"/>
      <c r="LXZ10" s="6"/>
      <c r="LYA10" s="6"/>
      <c r="LYB10" s="6"/>
      <c r="LYC10" s="6"/>
      <c r="LYD10" s="6"/>
      <c r="LYE10" s="6"/>
      <c r="LYF10" s="6"/>
      <c r="LYG10" s="6"/>
      <c r="LYH10" s="6"/>
      <c r="LYI10" s="6"/>
      <c r="LYJ10" s="6"/>
      <c r="LYK10" s="6"/>
      <c r="LYL10" s="6"/>
      <c r="LYM10" s="6"/>
      <c r="LYN10" s="6"/>
      <c r="LYO10" s="6"/>
      <c r="LYP10" s="6"/>
      <c r="LYQ10" s="6"/>
      <c r="LYR10" s="6"/>
      <c r="LYS10" s="6"/>
      <c r="LYT10" s="6"/>
      <c r="LYU10" s="6"/>
      <c r="LYV10" s="6"/>
      <c r="LYW10" s="6"/>
      <c r="LYX10" s="6"/>
      <c r="LYY10" s="6"/>
      <c r="LYZ10" s="6"/>
      <c r="LZA10" s="6"/>
      <c r="LZB10" s="6"/>
      <c r="LZC10" s="6"/>
      <c r="LZD10" s="6"/>
      <c r="LZE10" s="6"/>
      <c r="LZF10" s="6"/>
      <c r="LZG10" s="6"/>
      <c r="LZH10" s="6"/>
      <c r="LZI10" s="6"/>
      <c r="LZJ10" s="6"/>
      <c r="LZK10" s="6"/>
      <c r="LZL10" s="6"/>
      <c r="LZM10" s="6"/>
      <c r="LZN10" s="6"/>
      <c r="LZO10" s="6"/>
      <c r="LZP10" s="6"/>
      <c r="LZQ10" s="6"/>
      <c r="LZR10" s="6"/>
      <c r="LZS10" s="6"/>
      <c r="LZT10" s="6"/>
      <c r="LZU10" s="6"/>
      <c r="LZV10" s="6"/>
      <c r="LZW10" s="6"/>
      <c r="LZX10" s="6"/>
      <c r="LZY10" s="6"/>
      <c r="LZZ10" s="6"/>
      <c r="MAA10" s="6"/>
      <c r="MAB10" s="6"/>
      <c r="MAC10" s="6"/>
      <c r="MAD10" s="6"/>
      <c r="MAE10" s="6"/>
      <c r="MAF10" s="6"/>
      <c r="MAG10" s="6"/>
      <c r="MAH10" s="6"/>
      <c r="MAI10" s="6"/>
      <c r="MAJ10" s="6"/>
      <c r="MAK10" s="6"/>
      <c r="MAL10" s="6"/>
      <c r="MAM10" s="6"/>
      <c r="MAN10" s="6"/>
      <c r="MAO10" s="6"/>
      <c r="MAP10" s="6"/>
      <c r="MAQ10" s="6"/>
      <c r="MAR10" s="6"/>
      <c r="MAS10" s="6"/>
      <c r="MAT10" s="6"/>
      <c r="MAU10" s="6"/>
      <c r="MAV10" s="6"/>
      <c r="MAW10" s="6"/>
      <c r="MAX10" s="6"/>
      <c r="MAY10" s="6"/>
      <c r="MAZ10" s="6"/>
      <c r="MBA10" s="6"/>
      <c r="MBB10" s="6"/>
      <c r="MBC10" s="6"/>
      <c r="MBD10" s="6"/>
      <c r="MBE10" s="6"/>
      <c r="MBF10" s="6"/>
      <c r="MBG10" s="6"/>
      <c r="MBH10" s="6"/>
      <c r="MBI10" s="6"/>
      <c r="MBJ10" s="6"/>
      <c r="MBK10" s="6"/>
      <c r="MBL10" s="6"/>
      <c r="MBM10" s="6"/>
      <c r="MBN10" s="6"/>
      <c r="MBO10" s="6"/>
      <c r="MBP10" s="6"/>
      <c r="MBQ10" s="6"/>
      <c r="MBR10" s="6"/>
      <c r="MBS10" s="6"/>
      <c r="MBT10" s="6"/>
      <c r="MBU10" s="6"/>
      <c r="MBV10" s="6"/>
      <c r="MBW10" s="6"/>
      <c r="MBX10" s="6"/>
      <c r="MBY10" s="6"/>
      <c r="MBZ10" s="6"/>
      <c r="MCA10" s="6"/>
      <c r="MCB10" s="6"/>
      <c r="MCC10" s="6"/>
      <c r="MCD10" s="6"/>
      <c r="MCE10" s="6"/>
      <c r="MCF10" s="6"/>
      <c r="MCG10" s="6"/>
      <c r="MCH10" s="6"/>
      <c r="MCI10" s="6"/>
      <c r="MCJ10" s="6"/>
      <c r="MCK10" s="6"/>
      <c r="MCL10" s="6"/>
      <c r="MCM10" s="6"/>
      <c r="MCN10" s="6"/>
      <c r="MCO10" s="6"/>
      <c r="MCP10" s="6"/>
      <c r="MCQ10" s="6"/>
      <c r="MCR10" s="6"/>
      <c r="MCS10" s="6"/>
      <c r="MCT10" s="6"/>
      <c r="MCU10" s="6"/>
      <c r="MCV10" s="6"/>
      <c r="MCW10" s="6"/>
      <c r="MCX10" s="6"/>
      <c r="MCY10" s="6"/>
      <c r="MCZ10" s="6"/>
      <c r="MDA10" s="6"/>
      <c r="MDB10" s="6"/>
      <c r="MDC10" s="6"/>
      <c r="MDD10" s="6"/>
      <c r="MDE10" s="6"/>
      <c r="MDF10" s="6"/>
      <c r="MDG10" s="6"/>
      <c r="MDH10" s="6"/>
      <c r="MDI10" s="6"/>
      <c r="MDJ10" s="6"/>
      <c r="MDK10" s="6"/>
      <c r="MDL10" s="6"/>
      <c r="MDM10" s="6"/>
      <c r="MDN10" s="6"/>
      <c r="MDO10" s="6"/>
      <c r="MDP10" s="6"/>
      <c r="MDQ10" s="6"/>
      <c r="MDR10" s="6"/>
      <c r="MDS10" s="6"/>
      <c r="MDT10" s="6"/>
      <c r="MDU10" s="6"/>
      <c r="MDV10" s="6"/>
      <c r="MDW10" s="6"/>
      <c r="MDX10" s="6"/>
      <c r="MDY10" s="6"/>
      <c r="MDZ10" s="6"/>
      <c r="MEA10" s="6"/>
      <c r="MEB10" s="6"/>
      <c r="MEC10" s="6"/>
      <c r="MED10" s="6"/>
      <c r="MEE10" s="6"/>
      <c r="MEF10" s="6"/>
      <c r="MEG10" s="6"/>
      <c r="MEH10" s="6"/>
      <c r="MEI10" s="6"/>
      <c r="MEJ10" s="6"/>
      <c r="MEK10" s="6"/>
      <c r="MEL10" s="6"/>
      <c r="MEM10" s="6"/>
      <c r="MEN10" s="6"/>
      <c r="MEO10" s="6"/>
      <c r="MEP10" s="6"/>
      <c r="MEQ10" s="6"/>
      <c r="MER10" s="6"/>
      <c r="MES10" s="6"/>
      <c r="MET10" s="6"/>
      <c r="MEU10" s="6"/>
      <c r="MEV10" s="6"/>
      <c r="MEW10" s="6"/>
      <c r="MEX10" s="6"/>
      <c r="MEY10" s="6"/>
      <c r="MEZ10" s="6"/>
      <c r="MFA10" s="6"/>
      <c r="MFB10" s="6"/>
      <c r="MFC10" s="6"/>
      <c r="MFD10" s="6"/>
      <c r="MFE10" s="6"/>
      <c r="MFF10" s="6"/>
      <c r="MFG10" s="6"/>
      <c r="MFH10" s="6"/>
      <c r="MFI10" s="6"/>
      <c r="MFJ10" s="6"/>
      <c r="MFK10" s="6"/>
      <c r="MFL10" s="6"/>
      <c r="MFM10" s="6"/>
      <c r="MFN10" s="6"/>
      <c r="MFO10" s="6"/>
      <c r="MFP10" s="6"/>
      <c r="MFQ10" s="6"/>
      <c r="MFR10" s="6"/>
      <c r="MFS10" s="6"/>
      <c r="MFT10" s="6"/>
      <c r="MFU10" s="6"/>
      <c r="MFV10" s="6"/>
      <c r="MFW10" s="6"/>
      <c r="MFX10" s="6"/>
      <c r="MFY10" s="6"/>
      <c r="MFZ10" s="6"/>
      <c r="MGA10" s="6"/>
      <c r="MGB10" s="6"/>
      <c r="MGC10" s="6"/>
      <c r="MGD10" s="6"/>
      <c r="MGE10" s="6"/>
      <c r="MGF10" s="6"/>
      <c r="MGG10" s="6"/>
      <c r="MGH10" s="6"/>
      <c r="MGI10" s="6"/>
      <c r="MGJ10" s="6"/>
      <c r="MGK10" s="6"/>
      <c r="MGL10" s="6"/>
      <c r="MGM10" s="6"/>
      <c r="MGN10" s="6"/>
      <c r="MGO10" s="6"/>
      <c r="MGP10" s="6"/>
      <c r="MGQ10" s="6"/>
      <c r="MGR10" s="6"/>
      <c r="MGS10" s="6"/>
      <c r="MGT10" s="6"/>
      <c r="MGU10" s="6"/>
      <c r="MGV10" s="6"/>
      <c r="MGW10" s="6"/>
      <c r="MGX10" s="6"/>
      <c r="MGY10" s="6"/>
      <c r="MGZ10" s="6"/>
      <c r="MHA10" s="6"/>
      <c r="MHB10" s="6"/>
      <c r="MHC10" s="6"/>
      <c r="MHD10" s="6"/>
      <c r="MHE10" s="6"/>
      <c r="MHF10" s="6"/>
      <c r="MHG10" s="6"/>
      <c r="MHH10" s="6"/>
      <c r="MHI10" s="6"/>
      <c r="MHJ10" s="6"/>
      <c r="MHK10" s="6"/>
      <c r="MHL10" s="6"/>
      <c r="MHM10" s="6"/>
      <c r="MHN10" s="6"/>
      <c r="MHO10" s="6"/>
      <c r="MHP10" s="6"/>
      <c r="MHQ10" s="6"/>
      <c r="MHR10" s="6"/>
      <c r="MHS10" s="6"/>
      <c r="MHT10" s="6"/>
      <c r="MHU10" s="6"/>
      <c r="MHV10" s="6"/>
      <c r="MHW10" s="6"/>
      <c r="MHX10" s="6"/>
      <c r="MHY10" s="6"/>
      <c r="MHZ10" s="6"/>
      <c r="MIA10" s="6"/>
      <c r="MIB10" s="6"/>
      <c r="MIC10" s="6"/>
      <c r="MID10" s="6"/>
      <c r="MIE10" s="6"/>
      <c r="MIF10" s="6"/>
      <c r="MIG10" s="6"/>
      <c r="MIH10" s="6"/>
      <c r="MII10" s="6"/>
      <c r="MIJ10" s="6"/>
      <c r="MIK10" s="6"/>
      <c r="MIL10" s="6"/>
      <c r="MIM10" s="6"/>
      <c r="MIN10" s="6"/>
      <c r="MIO10" s="6"/>
      <c r="MIP10" s="6"/>
      <c r="MIQ10" s="6"/>
      <c r="MIR10" s="6"/>
      <c r="MIS10" s="6"/>
      <c r="MIT10" s="6"/>
      <c r="MIU10" s="6"/>
      <c r="MIV10" s="6"/>
      <c r="MIW10" s="6"/>
      <c r="MIX10" s="6"/>
      <c r="MIY10" s="6"/>
      <c r="MIZ10" s="6"/>
      <c r="MJA10" s="6"/>
      <c r="MJB10" s="6"/>
      <c r="MJC10" s="6"/>
      <c r="MJD10" s="6"/>
      <c r="MJE10" s="6"/>
      <c r="MJF10" s="6"/>
      <c r="MJG10" s="6"/>
      <c r="MJH10" s="6"/>
      <c r="MJI10" s="6"/>
      <c r="MJJ10" s="6"/>
      <c r="MJK10" s="6"/>
      <c r="MJL10" s="6"/>
      <c r="MJM10" s="6"/>
      <c r="MJN10" s="6"/>
      <c r="MJO10" s="6"/>
      <c r="MJP10" s="6"/>
      <c r="MJQ10" s="6"/>
      <c r="MJR10" s="6"/>
      <c r="MJS10" s="6"/>
      <c r="MJT10" s="6"/>
      <c r="MJU10" s="6"/>
      <c r="MJV10" s="6"/>
      <c r="MJW10" s="6"/>
      <c r="MJX10" s="6"/>
      <c r="MJY10" s="6"/>
      <c r="MJZ10" s="6"/>
      <c r="MKA10" s="6"/>
      <c r="MKB10" s="6"/>
      <c r="MKC10" s="6"/>
      <c r="MKD10" s="6"/>
      <c r="MKE10" s="6"/>
      <c r="MKF10" s="6"/>
      <c r="MKG10" s="6"/>
      <c r="MKH10" s="6"/>
      <c r="MKI10" s="6"/>
      <c r="MKJ10" s="6"/>
      <c r="MKK10" s="6"/>
      <c r="MKL10" s="6"/>
      <c r="MKM10" s="6"/>
      <c r="MKN10" s="6"/>
      <c r="MKO10" s="6"/>
      <c r="MKP10" s="6"/>
      <c r="MKQ10" s="6"/>
      <c r="MKR10" s="6"/>
      <c r="MKS10" s="6"/>
      <c r="MKT10" s="6"/>
      <c r="MKU10" s="6"/>
      <c r="MKV10" s="6"/>
      <c r="MKW10" s="6"/>
      <c r="MKX10" s="6"/>
      <c r="MKY10" s="6"/>
      <c r="MKZ10" s="6"/>
      <c r="MLA10" s="6"/>
      <c r="MLB10" s="6"/>
      <c r="MLC10" s="6"/>
      <c r="MLD10" s="6"/>
      <c r="MLE10" s="6"/>
      <c r="MLF10" s="6"/>
      <c r="MLG10" s="6"/>
      <c r="MLH10" s="6"/>
      <c r="MLI10" s="6"/>
      <c r="MLJ10" s="6"/>
      <c r="MLK10" s="6"/>
      <c r="MLL10" s="6"/>
      <c r="MLM10" s="6"/>
      <c r="MLN10" s="6"/>
      <c r="MLO10" s="6"/>
      <c r="MLP10" s="6"/>
      <c r="MLQ10" s="6"/>
      <c r="MLR10" s="6"/>
      <c r="MLS10" s="6"/>
      <c r="MLT10" s="6"/>
      <c r="MLU10" s="6"/>
      <c r="MLV10" s="6"/>
      <c r="MLW10" s="6"/>
      <c r="MLX10" s="6"/>
      <c r="MLY10" s="6"/>
      <c r="MLZ10" s="6"/>
      <c r="MMA10" s="6"/>
      <c r="MMB10" s="6"/>
      <c r="MMC10" s="6"/>
      <c r="MMD10" s="6"/>
      <c r="MME10" s="6"/>
      <c r="MMF10" s="6"/>
      <c r="MMG10" s="6"/>
      <c r="MMH10" s="6"/>
      <c r="MMI10" s="6"/>
      <c r="MMJ10" s="6"/>
      <c r="MMK10" s="6"/>
      <c r="MML10" s="6"/>
      <c r="MMM10" s="6"/>
      <c r="MMN10" s="6"/>
      <c r="MMO10" s="6"/>
      <c r="MMP10" s="6"/>
      <c r="MMQ10" s="6"/>
      <c r="MMR10" s="6"/>
      <c r="MMS10" s="6"/>
      <c r="MMT10" s="6"/>
      <c r="MMU10" s="6"/>
      <c r="MMV10" s="6"/>
      <c r="MMW10" s="6"/>
      <c r="MMX10" s="6"/>
      <c r="MMY10" s="6"/>
      <c r="MMZ10" s="6"/>
      <c r="MNA10" s="6"/>
      <c r="MNB10" s="6"/>
      <c r="MNC10" s="6"/>
      <c r="MND10" s="6"/>
      <c r="MNE10" s="6"/>
      <c r="MNF10" s="6"/>
      <c r="MNG10" s="6"/>
      <c r="MNH10" s="6"/>
      <c r="MNI10" s="6"/>
      <c r="MNJ10" s="6"/>
      <c r="MNK10" s="6"/>
      <c r="MNL10" s="6"/>
      <c r="MNM10" s="6"/>
      <c r="MNN10" s="6"/>
      <c r="MNO10" s="6"/>
      <c r="MNP10" s="6"/>
      <c r="MNQ10" s="6"/>
      <c r="MNR10" s="6"/>
      <c r="MNS10" s="6"/>
      <c r="MNT10" s="6"/>
      <c r="MNU10" s="6"/>
      <c r="MNV10" s="6"/>
      <c r="MNW10" s="6"/>
      <c r="MNX10" s="6"/>
      <c r="MNY10" s="6"/>
      <c r="MNZ10" s="6"/>
      <c r="MOA10" s="6"/>
      <c r="MOB10" s="6"/>
      <c r="MOC10" s="6"/>
      <c r="MOD10" s="6"/>
      <c r="MOE10" s="6"/>
      <c r="MOF10" s="6"/>
      <c r="MOG10" s="6"/>
      <c r="MOH10" s="6"/>
      <c r="MOI10" s="6"/>
      <c r="MOJ10" s="6"/>
      <c r="MOK10" s="6"/>
      <c r="MOL10" s="6"/>
      <c r="MOM10" s="6"/>
      <c r="MON10" s="6"/>
      <c r="MOO10" s="6"/>
      <c r="MOP10" s="6"/>
      <c r="MOQ10" s="6"/>
      <c r="MOR10" s="6"/>
      <c r="MOS10" s="6"/>
      <c r="MOT10" s="6"/>
      <c r="MOU10" s="6"/>
      <c r="MOV10" s="6"/>
      <c r="MOW10" s="6"/>
      <c r="MOX10" s="6"/>
      <c r="MOY10" s="6"/>
      <c r="MOZ10" s="6"/>
      <c r="MPA10" s="6"/>
      <c r="MPB10" s="6"/>
      <c r="MPC10" s="6"/>
      <c r="MPD10" s="6"/>
      <c r="MPE10" s="6"/>
      <c r="MPF10" s="6"/>
      <c r="MPG10" s="6"/>
      <c r="MPH10" s="6"/>
      <c r="MPI10" s="6"/>
      <c r="MPJ10" s="6"/>
      <c r="MPK10" s="6"/>
      <c r="MPL10" s="6"/>
      <c r="MPM10" s="6"/>
      <c r="MPN10" s="6"/>
      <c r="MPO10" s="6"/>
      <c r="MPP10" s="6"/>
      <c r="MPQ10" s="6"/>
      <c r="MPR10" s="6"/>
      <c r="MPS10" s="6"/>
      <c r="MPT10" s="6"/>
      <c r="MPU10" s="6"/>
      <c r="MPV10" s="6"/>
      <c r="MPW10" s="6"/>
      <c r="MPX10" s="6"/>
      <c r="MPY10" s="6"/>
      <c r="MPZ10" s="6"/>
      <c r="MQA10" s="6"/>
      <c r="MQB10" s="6"/>
      <c r="MQC10" s="6"/>
      <c r="MQD10" s="6"/>
      <c r="MQE10" s="6"/>
      <c r="MQF10" s="6"/>
      <c r="MQG10" s="6"/>
      <c r="MQH10" s="6"/>
      <c r="MQI10" s="6"/>
      <c r="MQJ10" s="6"/>
      <c r="MQK10" s="6"/>
      <c r="MQL10" s="6"/>
      <c r="MQM10" s="6"/>
      <c r="MQN10" s="6"/>
      <c r="MQO10" s="6"/>
      <c r="MQP10" s="6"/>
      <c r="MQQ10" s="6"/>
      <c r="MQR10" s="6"/>
      <c r="MQS10" s="6"/>
      <c r="MQT10" s="6"/>
      <c r="MQU10" s="6"/>
      <c r="MQV10" s="6"/>
      <c r="MQW10" s="6"/>
      <c r="MQX10" s="6"/>
      <c r="MQY10" s="6"/>
      <c r="MQZ10" s="6"/>
      <c r="MRA10" s="6"/>
      <c r="MRB10" s="6"/>
      <c r="MRC10" s="6"/>
      <c r="MRD10" s="6"/>
      <c r="MRE10" s="6"/>
      <c r="MRF10" s="6"/>
      <c r="MRG10" s="6"/>
      <c r="MRH10" s="6"/>
      <c r="MRI10" s="6"/>
      <c r="MRJ10" s="6"/>
      <c r="MRK10" s="6"/>
      <c r="MRL10" s="6"/>
      <c r="MRM10" s="6"/>
      <c r="MRN10" s="6"/>
      <c r="MRO10" s="6"/>
      <c r="MRP10" s="6"/>
      <c r="MRQ10" s="6"/>
      <c r="MRR10" s="6"/>
      <c r="MRS10" s="6"/>
      <c r="MRT10" s="6"/>
      <c r="MRU10" s="6"/>
      <c r="MRV10" s="6"/>
      <c r="MRW10" s="6"/>
      <c r="MRX10" s="6"/>
      <c r="MRY10" s="6"/>
      <c r="MRZ10" s="6"/>
      <c r="MSA10" s="6"/>
      <c r="MSB10" s="6"/>
      <c r="MSC10" s="6"/>
      <c r="MSD10" s="6"/>
      <c r="MSE10" s="6"/>
      <c r="MSF10" s="6"/>
      <c r="MSG10" s="6"/>
      <c r="MSH10" s="6"/>
      <c r="MSI10" s="6"/>
      <c r="MSJ10" s="6"/>
      <c r="MSK10" s="6"/>
      <c r="MSL10" s="6"/>
      <c r="MSM10" s="6"/>
      <c r="MSN10" s="6"/>
      <c r="MSO10" s="6"/>
      <c r="MSP10" s="6"/>
      <c r="MSQ10" s="6"/>
      <c r="MSR10" s="6"/>
      <c r="MSS10" s="6"/>
      <c r="MST10" s="6"/>
      <c r="MSU10" s="6"/>
      <c r="MSV10" s="6"/>
      <c r="MSW10" s="6"/>
      <c r="MSX10" s="6"/>
      <c r="MSY10" s="6"/>
      <c r="MSZ10" s="6"/>
      <c r="MTA10" s="6"/>
      <c r="MTB10" s="6"/>
      <c r="MTC10" s="6"/>
      <c r="MTD10" s="6"/>
      <c r="MTE10" s="6"/>
      <c r="MTF10" s="6"/>
      <c r="MTG10" s="6"/>
      <c r="MTH10" s="6"/>
      <c r="MTI10" s="6"/>
      <c r="MTJ10" s="6"/>
      <c r="MTK10" s="6"/>
      <c r="MTL10" s="6"/>
      <c r="MTM10" s="6"/>
      <c r="MTN10" s="6"/>
      <c r="MTO10" s="6"/>
      <c r="MTP10" s="6"/>
      <c r="MTQ10" s="6"/>
      <c r="MTR10" s="6"/>
      <c r="MTS10" s="6"/>
      <c r="MTT10" s="6"/>
      <c r="MTU10" s="6"/>
      <c r="MTV10" s="6"/>
      <c r="MTW10" s="6"/>
      <c r="MTX10" s="6"/>
      <c r="MTY10" s="6"/>
      <c r="MTZ10" s="6"/>
      <c r="MUA10" s="6"/>
      <c r="MUB10" s="6"/>
      <c r="MUC10" s="6"/>
      <c r="MUD10" s="6"/>
      <c r="MUE10" s="6"/>
      <c r="MUF10" s="6"/>
      <c r="MUG10" s="6"/>
      <c r="MUH10" s="6"/>
      <c r="MUI10" s="6"/>
      <c r="MUJ10" s="6"/>
      <c r="MUK10" s="6"/>
      <c r="MUL10" s="6"/>
      <c r="MUM10" s="6"/>
      <c r="MUN10" s="6"/>
      <c r="MUO10" s="6"/>
      <c r="MUP10" s="6"/>
      <c r="MUQ10" s="6"/>
      <c r="MUR10" s="6"/>
      <c r="MUS10" s="6"/>
      <c r="MUT10" s="6"/>
      <c r="MUU10" s="6"/>
      <c r="MUV10" s="6"/>
      <c r="MUW10" s="6"/>
      <c r="MUX10" s="6"/>
      <c r="MUY10" s="6"/>
      <c r="MUZ10" s="6"/>
      <c r="MVA10" s="6"/>
      <c r="MVB10" s="6"/>
      <c r="MVC10" s="6"/>
      <c r="MVD10" s="6"/>
      <c r="MVE10" s="6"/>
      <c r="MVF10" s="6"/>
      <c r="MVG10" s="6"/>
      <c r="MVH10" s="6"/>
      <c r="MVI10" s="6"/>
      <c r="MVJ10" s="6"/>
      <c r="MVK10" s="6"/>
      <c r="MVL10" s="6"/>
      <c r="MVM10" s="6"/>
      <c r="MVN10" s="6"/>
      <c r="MVO10" s="6"/>
      <c r="MVP10" s="6"/>
      <c r="MVQ10" s="6"/>
      <c r="MVR10" s="6"/>
      <c r="MVS10" s="6"/>
      <c r="MVT10" s="6"/>
      <c r="MVU10" s="6"/>
      <c r="MVV10" s="6"/>
      <c r="MVW10" s="6"/>
      <c r="MVX10" s="6"/>
      <c r="MVY10" s="6"/>
      <c r="MVZ10" s="6"/>
      <c r="MWA10" s="6"/>
      <c r="MWB10" s="6"/>
      <c r="MWC10" s="6"/>
      <c r="MWD10" s="6"/>
      <c r="MWE10" s="6"/>
      <c r="MWF10" s="6"/>
      <c r="MWG10" s="6"/>
      <c r="MWH10" s="6"/>
      <c r="MWI10" s="6"/>
      <c r="MWJ10" s="6"/>
      <c r="MWK10" s="6"/>
      <c r="MWL10" s="6"/>
      <c r="MWM10" s="6"/>
      <c r="MWN10" s="6"/>
      <c r="MWO10" s="6"/>
      <c r="MWP10" s="6"/>
      <c r="MWQ10" s="6"/>
      <c r="MWR10" s="6"/>
      <c r="MWS10" s="6"/>
      <c r="MWT10" s="6"/>
      <c r="MWU10" s="6"/>
      <c r="MWV10" s="6"/>
      <c r="MWW10" s="6"/>
      <c r="MWX10" s="6"/>
      <c r="MWY10" s="6"/>
      <c r="MWZ10" s="6"/>
      <c r="MXA10" s="6"/>
      <c r="MXB10" s="6"/>
      <c r="MXC10" s="6"/>
      <c r="MXD10" s="6"/>
      <c r="MXE10" s="6"/>
      <c r="MXF10" s="6"/>
      <c r="MXG10" s="6"/>
      <c r="MXH10" s="6"/>
      <c r="MXI10" s="6"/>
      <c r="MXJ10" s="6"/>
      <c r="MXK10" s="6"/>
      <c r="MXL10" s="6"/>
      <c r="MXM10" s="6"/>
      <c r="MXN10" s="6"/>
      <c r="MXO10" s="6"/>
      <c r="MXP10" s="6"/>
      <c r="MXQ10" s="6"/>
      <c r="MXR10" s="6"/>
      <c r="MXS10" s="6"/>
      <c r="MXT10" s="6"/>
      <c r="MXU10" s="6"/>
      <c r="MXV10" s="6"/>
      <c r="MXW10" s="6"/>
      <c r="MXX10" s="6"/>
      <c r="MXY10" s="6"/>
      <c r="MXZ10" s="6"/>
      <c r="MYA10" s="6"/>
      <c r="MYB10" s="6"/>
      <c r="MYC10" s="6"/>
      <c r="MYD10" s="6"/>
      <c r="MYE10" s="6"/>
      <c r="MYF10" s="6"/>
      <c r="MYG10" s="6"/>
      <c r="MYH10" s="6"/>
      <c r="MYI10" s="6"/>
      <c r="MYJ10" s="6"/>
      <c r="MYK10" s="6"/>
      <c r="MYL10" s="6"/>
      <c r="MYM10" s="6"/>
      <c r="MYN10" s="6"/>
      <c r="MYO10" s="6"/>
      <c r="MYP10" s="6"/>
      <c r="MYQ10" s="6"/>
      <c r="MYR10" s="6"/>
      <c r="MYS10" s="6"/>
      <c r="MYT10" s="6"/>
      <c r="MYU10" s="6"/>
      <c r="MYV10" s="6"/>
      <c r="MYW10" s="6"/>
      <c r="MYX10" s="6"/>
      <c r="MYY10" s="6"/>
      <c r="MYZ10" s="6"/>
      <c r="MZA10" s="6"/>
      <c r="MZB10" s="6"/>
      <c r="MZC10" s="6"/>
      <c r="MZD10" s="6"/>
      <c r="MZE10" s="6"/>
      <c r="MZF10" s="6"/>
      <c r="MZG10" s="6"/>
      <c r="MZH10" s="6"/>
      <c r="MZI10" s="6"/>
      <c r="MZJ10" s="6"/>
      <c r="MZK10" s="6"/>
      <c r="MZL10" s="6"/>
      <c r="MZM10" s="6"/>
      <c r="MZN10" s="6"/>
      <c r="MZO10" s="6"/>
      <c r="MZP10" s="6"/>
      <c r="MZQ10" s="6"/>
      <c r="MZR10" s="6"/>
      <c r="MZS10" s="6"/>
      <c r="MZT10" s="6"/>
      <c r="MZU10" s="6"/>
      <c r="MZV10" s="6"/>
      <c r="MZW10" s="6"/>
      <c r="MZX10" s="6"/>
      <c r="MZY10" s="6"/>
      <c r="MZZ10" s="6"/>
      <c r="NAA10" s="6"/>
      <c r="NAB10" s="6"/>
      <c r="NAC10" s="6"/>
      <c r="NAD10" s="6"/>
      <c r="NAE10" s="6"/>
      <c r="NAF10" s="6"/>
      <c r="NAG10" s="6"/>
      <c r="NAH10" s="6"/>
      <c r="NAI10" s="6"/>
      <c r="NAJ10" s="6"/>
      <c r="NAK10" s="6"/>
      <c r="NAL10" s="6"/>
      <c r="NAM10" s="6"/>
      <c r="NAN10" s="6"/>
      <c r="NAO10" s="6"/>
      <c r="NAP10" s="6"/>
      <c r="NAQ10" s="6"/>
      <c r="NAR10" s="6"/>
      <c r="NAS10" s="6"/>
      <c r="NAT10" s="6"/>
      <c r="NAU10" s="6"/>
      <c r="NAV10" s="6"/>
      <c r="NAW10" s="6"/>
      <c r="NAX10" s="6"/>
      <c r="NAY10" s="6"/>
      <c r="NAZ10" s="6"/>
      <c r="NBA10" s="6"/>
      <c r="NBB10" s="6"/>
      <c r="NBC10" s="6"/>
      <c r="NBD10" s="6"/>
      <c r="NBE10" s="6"/>
      <c r="NBF10" s="6"/>
      <c r="NBG10" s="6"/>
      <c r="NBH10" s="6"/>
      <c r="NBI10" s="6"/>
      <c r="NBJ10" s="6"/>
      <c r="NBK10" s="6"/>
      <c r="NBL10" s="6"/>
      <c r="NBM10" s="6"/>
      <c r="NBN10" s="6"/>
      <c r="NBO10" s="6"/>
      <c r="NBP10" s="6"/>
      <c r="NBQ10" s="6"/>
      <c r="NBR10" s="6"/>
      <c r="NBS10" s="6"/>
      <c r="NBT10" s="6"/>
      <c r="NBU10" s="6"/>
      <c r="NBV10" s="6"/>
      <c r="NBW10" s="6"/>
      <c r="NBX10" s="6"/>
      <c r="NBY10" s="6"/>
      <c r="NBZ10" s="6"/>
      <c r="NCA10" s="6"/>
      <c r="NCB10" s="6"/>
      <c r="NCC10" s="6"/>
      <c r="NCD10" s="6"/>
      <c r="NCE10" s="6"/>
      <c r="NCF10" s="6"/>
      <c r="NCG10" s="6"/>
      <c r="NCH10" s="6"/>
      <c r="NCI10" s="6"/>
      <c r="NCJ10" s="6"/>
      <c r="NCK10" s="6"/>
      <c r="NCL10" s="6"/>
      <c r="NCM10" s="6"/>
      <c r="NCN10" s="6"/>
      <c r="NCO10" s="6"/>
      <c r="NCP10" s="6"/>
      <c r="NCQ10" s="6"/>
      <c r="NCR10" s="6"/>
      <c r="NCS10" s="6"/>
      <c r="NCT10" s="6"/>
      <c r="NCU10" s="6"/>
      <c r="NCV10" s="6"/>
      <c r="NCW10" s="6"/>
      <c r="NCX10" s="6"/>
      <c r="NCY10" s="6"/>
      <c r="NCZ10" s="6"/>
      <c r="NDA10" s="6"/>
      <c r="NDB10" s="6"/>
      <c r="NDC10" s="6"/>
      <c r="NDD10" s="6"/>
      <c r="NDE10" s="6"/>
      <c r="NDF10" s="6"/>
      <c r="NDG10" s="6"/>
      <c r="NDH10" s="6"/>
      <c r="NDI10" s="6"/>
      <c r="NDJ10" s="6"/>
      <c r="NDK10" s="6"/>
      <c r="NDL10" s="6"/>
      <c r="NDM10" s="6"/>
      <c r="NDN10" s="6"/>
      <c r="NDO10" s="6"/>
      <c r="NDP10" s="6"/>
      <c r="NDQ10" s="6"/>
      <c r="NDR10" s="6"/>
      <c r="NDS10" s="6"/>
      <c r="NDT10" s="6"/>
      <c r="NDU10" s="6"/>
      <c r="NDV10" s="6"/>
      <c r="NDW10" s="6"/>
      <c r="NDX10" s="6"/>
      <c r="NDY10" s="6"/>
      <c r="NDZ10" s="6"/>
      <c r="NEA10" s="6"/>
      <c r="NEB10" s="6"/>
      <c r="NEC10" s="6"/>
      <c r="NED10" s="6"/>
      <c r="NEE10" s="6"/>
      <c r="NEF10" s="6"/>
      <c r="NEG10" s="6"/>
      <c r="NEH10" s="6"/>
      <c r="NEI10" s="6"/>
      <c r="NEJ10" s="6"/>
      <c r="NEK10" s="6"/>
      <c r="NEL10" s="6"/>
      <c r="NEM10" s="6"/>
      <c r="NEN10" s="6"/>
      <c r="NEO10" s="6"/>
      <c r="NEP10" s="6"/>
      <c r="NEQ10" s="6"/>
      <c r="NER10" s="6"/>
      <c r="NES10" s="6"/>
      <c r="NET10" s="6"/>
      <c r="NEU10" s="6"/>
      <c r="NEV10" s="6"/>
      <c r="NEW10" s="6"/>
      <c r="NEX10" s="6"/>
      <c r="NEY10" s="6"/>
      <c r="NEZ10" s="6"/>
      <c r="NFA10" s="6"/>
      <c r="NFB10" s="6"/>
      <c r="NFC10" s="6"/>
      <c r="NFD10" s="6"/>
      <c r="NFE10" s="6"/>
      <c r="NFF10" s="6"/>
      <c r="NFG10" s="6"/>
      <c r="NFH10" s="6"/>
      <c r="NFI10" s="6"/>
      <c r="NFJ10" s="6"/>
      <c r="NFK10" s="6"/>
      <c r="NFL10" s="6"/>
      <c r="NFM10" s="6"/>
      <c r="NFN10" s="6"/>
      <c r="NFO10" s="6"/>
      <c r="NFP10" s="6"/>
      <c r="NFQ10" s="6"/>
      <c r="NFR10" s="6"/>
      <c r="NFS10" s="6"/>
      <c r="NFT10" s="6"/>
      <c r="NFU10" s="6"/>
      <c r="NFV10" s="6"/>
      <c r="NFW10" s="6"/>
      <c r="NFX10" s="6"/>
      <c r="NFY10" s="6"/>
      <c r="NFZ10" s="6"/>
      <c r="NGA10" s="6"/>
      <c r="NGB10" s="6"/>
      <c r="NGC10" s="6"/>
      <c r="NGD10" s="6"/>
      <c r="NGE10" s="6"/>
      <c r="NGF10" s="6"/>
      <c r="NGG10" s="6"/>
      <c r="NGH10" s="6"/>
      <c r="NGI10" s="6"/>
      <c r="NGJ10" s="6"/>
      <c r="NGK10" s="6"/>
      <c r="NGL10" s="6"/>
      <c r="NGM10" s="6"/>
      <c r="NGN10" s="6"/>
      <c r="NGO10" s="6"/>
      <c r="NGP10" s="6"/>
      <c r="NGQ10" s="6"/>
      <c r="NGR10" s="6"/>
      <c r="NGS10" s="6"/>
      <c r="NGT10" s="6"/>
      <c r="NGU10" s="6"/>
      <c r="NGV10" s="6"/>
      <c r="NGW10" s="6"/>
      <c r="NGX10" s="6"/>
      <c r="NGY10" s="6"/>
      <c r="NGZ10" s="6"/>
      <c r="NHA10" s="6"/>
      <c r="NHB10" s="6"/>
      <c r="NHC10" s="6"/>
      <c r="NHD10" s="6"/>
      <c r="NHE10" s="6"/>
      <c r="NHF10" s="6"/>
      <c r="NHG10" s="6"/>
      <c r="NHH10" s="6"/>
      <c r="NHI10" s="6"/>
      <c r="NHJ10" s="6"/>
      <c r="NHK10" s="6"/>
      <c r="NHL10" s="6"/>
      <c r="NHM10" s="6"/>
      <c r="NHN10" s="6"/>
      <c r="NHO10" s="6"/>
      <c r="NHP10" s="6"/>
      <c r="NHQ10" s="6"/>
      <c r="NHR10" s="6"/>
      <c r="NHS10" s="6"/>
      <c r="NHT10" s="6"/>
      <c r="NHU10" s="6"/>
      <c r="NHV10" s="6"/>
      <c r="NHW10" s="6"/>
      <c r="NHX10" s="6"/>
      <c r="NHY10" s="6"/>
      <c r="NHZ10" s="6"/>
      <c r="NIA10" s="6"/>
      <c r="NIB10" s="6"/>
      <c r="NIC10" s="6"/>
      <c r="NID10" s="6"/>
      <c r="NIE10" s="6"/>
      <c r="NIF10" s="6"/>
      <c r="NIG10" s="6"/>
      <c r="NIH10" s="6"/>
      <c r="NII10" s="6"/>
      <c r="NIJ10" s="6"/>
      <c r="NIK10" s="6"/>
      <c r="NIL10" s="6"/>
      <c r="NIM10" s="6"/>
      <c r="NIN10" s="6"/>
      <c r="NIO10" s="6"/>
      <c r="NIP10" s="6"/>
      <c r="NIQ10" s="6"/>
      <c r="NIR10" s="6"/>
      <c r="NIS10" s="6"/>
      <c r="NIT10" s="6"/>
      <c r="NIU10" s="6"/>
      <c r="NIV10" s="6"/>
      <c r="NIW10" s="6"/>
      <c r="NIX10" s="6"/>
      <c r="NIY10" s="6"/>
      <c r="NIZ10" s="6"/>
      <c r="NJA10" s="6"/>
      <c r="NJB10" s="6"/>
      <c r="NJC10" s="6"/>
      <c r="NJD10" s="6"/>
      <c r="NJE10" s="6"/>
      <c r="NJF10" s="6"/>
      <c r="NJG10" s="6"/>
      <c r="NJH10" s="6"/>
      <c r="NJI10" s="6"/>
      <c r="NJJ10" s="6"/>
      <c r="NJK10" s="6"/>
      <c r="NJL10" s="6"/>
      <c r="NJM10" s="6"/>
      <c r="NJN10" s="6"/>
      <c r="NJO10" s="6"/>
      <c r="NJP10" s="6"/>
      <c r="NJQ10" s="6"/>
      <c r="NJR10" s="6"/>
      <c r="NJS10" s="6"/>
      <c r="NJT10" s="6"/>
      <c r="NJU10" s="6"/>
      <c r="NJV10" s="6"/>
      <c r="NJW10" s="6"/>
      <c r="NJX10" s="6"/>
      <c r="NJY10" s="6"/>
      <c r="NJZ10" s="6"/>
      <c r="NKA10" s="6"/>
      <c r="NKB10" s="6"/>
      <c r="NKC10" s="6"/>
      <c r="NKD10" s="6"/>
      <c r="NKE10" s="6"/>
      <c r="NKF10" s="6"/>
      <c r="NKG10" s="6"/>
      <c r="NKH10" s="6"/>
      <c r="NKI10" s="6"/>
      <c r="NKJ10" s="6"/>
      <c r="NKK10" s="6"/>
      <c r="NKL10" s="6"/>
      <c r="NKM10" s="6"/>
      <c r="NKN10" s="6"/>
      <c r="NKO10" s="6"/>
      <c r="NKP10" s="6"/>
      <c r="NKQ10" s="6"/>
      <c r="NKR10" s="6"/>
      <c r="NKS10" s="6"/>
      <c r="NKT10" s="6"/>
      <c r="NKU10" s="6"/>
      <c r="NKV10" s="6"/>
      <c r="NKW10" s="6"/>
      <c r="NKX10" s="6"/>
      <c r="NKY10" s="6"/>
      <c r="NKZ10" s="6"/>
      <c r="NLA10" s="6"/>
      <c r="NLB10" s="6"/>
      <c r="NLC10" s="6"/>
      <c r="NLD10" s="6"/>
      <c r="NLE10" s="6"/>
      <c r="NLF10" s="6"/>
      <c r="NLG10" s="6"/>
      <c r="NLH10" s="6"/>
      <c r="NLI10" s="6"/>
      <c r="NLJ10" s="6"/>
      <c r="NLK10" s="6"/>
      <c r="NLL10" s="6"/>
      <c r="NLM10" s="6"/>
      <c r="NLN10" s="6"/>
      <c r="NLO10" s="6"/>
      <c r="NLP10" s="6"/>
      <c r="NLQ10" s="6"/>
      <c r="NLR10" s="6"/>
      <c r="NLS10" s="6"/>
      <c r="NLT10" s="6"/>
      <c r="NLU10" s="6"/>
      <c r="NLV10" s="6"/>
      <c r="NLW10" s="6"/>
      <c r="NLX10" s="6"/>
      <c r="NLY10" s="6"/>
      <c r="NLZ10" s="6"/>
      <c r="NMA10" s="6"/>
      <c r="NMB10" s="6"/>
      <c r="NMC10" s="6"/>
      <c r="NMD10" s="6"/>
      <c r="NME10" s="6"/>
      <c r="NMF10" s="6"/>
      <c r="NMG10" s="6"/>
      <c r="NMH10" s="6"/>
      <c r="NMI10" s="6"/>
      <c r="NMJ10" s="6"/>
      <c r="NMK10" s="6"/>
      <c r="NML10" s="6"/>
      <c r="NMM10" s="6"/>
      <c r="NMN10" s="6"/>
      <c r="NMO10" s="6"/>
      <c r="NMP10" s="6"/>
      <c r="NMQ10" s="6"/>
      <c r="NMR10" s="6"/>
      <c r="NMS10" s="6"/>
      <c r="NMT10" s="6"/>
      <c r="NMU10" s="6"/>
      <c r="NMV10" s="6"/>
      <c r="NMW10" s="6"/>
      <c r="NMX10" s="6"/>
      <c r="NMY10" s="6"/>
      <c r="NMZ10" s="6"/>
      <c r="NNA10" s="6"/>
      <c r="NNB10" s="6"/>
      <c r="NNC10" s="6"/>
      <c r="NND10" s="6"/>
      <c r="NNE10" s="6"/>
      <c r="NNF10" s="6"/>
      <c r="NNG10" s="6"/>
      <c r="NNH10" s="6"/>
      <c r="NNI10" s="6"/>
      <c r="NNJ10" s="6"/>
      <c r="NNK10" s="6"/>
      <c r="NNL10" s="6"/>
      <c r="NNM10" s="6"/>
      <c r="NNN10" s="6"/>
      <c r="NNO10" s="6"/>
      <c r="NNP10" s="6"/>
      <c r="NNQ10" s="6"/>
      <c r="NNR10" s="6"/>
      <c r="NNS10" s="6"/>
      <c r="NNT10" s="6"/>
      <c r="NNU10" s="6"/>
      <c r="NNV10" s="6"/>
      <c r="NNW10" s="6"/>
      <c r="NNX10" s="6"/>
      <c r="NNY10" s="6"/>
      <c r="NNZ10" s="6"/>
      <c r="NOA10" s="6"/>
      <c r="NOB10" s="6"/>
      <c r="NOC10" s="6"/>
      <c r="NOD10" s="6"/>
      <c r="NOE10" s="6"/>
      <c r="NOF10" s="6"/>
      <c r="NOG10" s="6"/>
      <c r="NOH10" s="6"/>
      <c r="NOI10" s="6"/>
      <c r="NOJ10" s="6"/>
      <c r="NOK10" s="6"/>
      <c r="NOL10" s="6"/>
      <c r="NOM10" s="6"/>
      <c r="NON10" s="6"/>
      <c r="NOO10" s="6"/>
      <c r="NOP10" s="6"/>
      <c r="NOQ10" s="6"/>
      <c r="NOR10" s="6"/>
      <c r="NOS10" s="6"/>
      <c r="NOT10" s="6"/>
      <c r="NOU10" s="6"/>
      <c r="NOV10" s="6"/>
      <c r="NOW10" s="6"/>
      <c r="NOX10" s="6"/>
      <c r="NOY10" s="6"/>
      <c r="NOZ10" s="6"/>
      <c r="NPA10" s="6"/>
      <c r="NPB10" s="6"/>
      <c r="NPC10" s="6"/>
      <c r="NPD10" s="6"/>
      <c r="NPE10" s="6"/>
      <c r="NPF10" s="6"/>
      <c r="NPG10" s="6"/>
      <c r="NPH10" s="6"/>
      <c r="NPI10" s="6"/>
      <c r="NPJ10" s="6"/>
      <c r="NPK10" s="6"/>
      <c r="NPL10" s="6"/>
      <c r="NPM10" s="6"/>
      <c r="NPN10" s="6"/>
      <c r="NPO10" s="6"/>
      <c r="NPP10" s="6"/>
      <c r="NPQ10" s="6"/>
      <c r="NPR10" s="6"/>
      <c r="NPS10" s="6"/>
      <c r="NPT10" s="6"/>
      <c r="NPU10" s="6"/>
      <c r="NPV10" s="6"/>
      <c r="NPW10" s="6"/>
      <c r="NPX10" s="6"/>
      <c r="NPY10" s="6"/>
      <c r="NPZ10" s="6"/>
      <c r="NQA10" s="6"/>
      <c r="NQB10" s="6"/>
      <c r="NQC10" s="6"/>
      <c r="NQD10" s="6"/>
      <c r="NQE10" s="6"/>
      <c r="NQF10" s="6"/>
      <c r="NQG10" s="6"/>
      <c r="NQH10" s="6"/>
      <c r="NQI10" s="6"/>
      <c r="NQJ10" s="6"/>
      <c r="NQK10" s="6"/>
      <c r="NQL10" s="6"/>
      <c r="NQM10" s="6"/>
      <c r="NQN10" s="6"/>
      <c r="NQO10" s="6"/>
      <c r="NQP10" s="6"/>
      <c r="NQQ10" s="6"/>
      <c r="NQR10" s="6"/>
      <c r="NQS10" s="6"/>
      <c r="NQT10" s="6"/>
      <c r="NQU10" s="6"/>
      <c r="NQV10" s="6"/>
      <c r="NQW10" s="6"/>
      <c r="NQX10" s="6"/>
      <c r="NQY10" s="6"/>
      <c r="NQZ10" s="6"/>
      <c r="NRA10" s="6"/>
      <c r="NRB10" s="6"/>
      <c r="NRC10" s="6"/>
      <c r="NRD10" s="6"/>
      <c r="NRE10" s="6"/>
      <c r="NRF10" s="6"/>
      <c r="NRG10" s="6"/>
      <c r="NRH10" s="6"/>
      <c r="NRI10" s="6"/>
      <c r="NRJ10" s="6"/>
      <c r="NRK10" s="6"/>
      <c r="NRL10" s="6"/>
      <c r="NRM10" s="6"/>
      <c r="NRN10" s="6"/>
      <c r="NRO10" s="6"/>
      <c r="NRP10" s="6"/>
      <c r="NRQ10" s="6"/>
      <c r="NRR10" s="6"/>
      <c r="NRS10" s="6"/>
      <c r="NRT10" s="6"/>
      <c r="NRU10" s="6"/>
      <c r="NRV10" s="6"/>
      <c r="NRW10" s="6"/>
      <c r="NRX10" s="6"/>
      <c r="NRY10" s="6"/>
      <c r="NRZ10" s="6"/>
      <c r="NSA10" s="6"/>
      <c r="NSB10" s="6"/>
      <c r="NSC10" s="6"/>
      <c r="NSD10" s="6"/>
      <c r="NSE10" s="6"/>
      <c r="NSF10" s="6"/>
      <c r="NSG10" s="6"/>
      <c r="NSH10" s="6"/>
      <c r="NSI10" s="6"/>
      <c r="NSJ10" s="6"/>
      <c r="NSK10" s="6"/>
      <c r="NSL10" s="6"/>
      <c r="NSM10" s="6"/>
      <c r="NSN10" s="6"/>
      <c r="NSO10" s="6"/>
      <c r="NSP10" s="6"/>
      <c r="NSQ10" s="6"/>
      <c r="NSR10" s="6"/>
      <c r="NSS10" s="6"/>
      <c r="NST10" s="6"/>
      <c r="NSU10" s="6"/>
      <c r="NSV10" s="6"/>
      <c r="NSW10" s="6"/>
      <c r="NSX10" s="6"/>
      <c r="NSY10" s="6"/>
      <c r="NSZ10" s="6"/>
      <c r="NTA10" s="6"/>
      <c r="NTB10" s="6"/>
      <c r="NTC10" s="6"/>
      <c r="NTD10" s="6"/>
      <c r="NTE10" s="6"/>
      <c r="NTF10" s="6"/>
      <c r="NTG10" s="6"/>
      <c r="NTH10" s="6"/>
      <c r="NTI10" s="6"/>
      <c r="NTJ10" s="6"/>
      <c r="NTK10" s="6"/>
      <c r="NTL10" s="6"/>
      <c r="NTM10" s="6"/>
      <c r="NTN10" s="6"/>
      <c r="NTO10" s="6"/>
      <c r="NTP10" s="6"/>
      <c r="NTQ10" s="6"/>
      <c r="NTR10" s="6"/>
      <c r="NTS10" s="6"/>
      <c r="NTT10" s="6"/>
      <c r="NTU10" s="6"/>
      <c r="NTV10" s="6"/>
      <c r="NTW10" s="6"/>
      <c r="NTX10" s="6"/>
      <c r="NTY10" s="6"/>
      <c r="NTZ10" s="6"/>
      <c r="NUA10" s="6"/>
      <c r="NUB10" s="6"/>
      <c r="NUC10" s="6"/>
      <c r="NUD10" s="6"/>
      <c r="NUE10" s="6"/>
      <c r="NUF10" s="6"/>
      <c r="NUG10" s="6"/>
      <c r="NUH10" s="6"/>
      <c r="NUI10" s="6"/>
      <c r="NUJ10" s="6"/>
      <c r="NUK10" s="6"/>
      <c r="NUL10" s="6"/>
      <c r="NUM10" s="6"/>
      <c r="NUN10" s="6"/>
      <c r="NUO10" s="6"/>
      <c r="NUP10" s="6"/>
      <c r="NUQ10" s="6"/>
      <c r="NUR10" s="6"/>
      <c r="NUS10" s="6"/>
      <c r="NUT10" s="6"/>
      <c r="NUU10" s="6"/>
      <c r="NUV10" s="6"/>
      <c r="NUW10" s="6"/>
      <c r="NUX10" s="6"/>
      <c r="NUY10" s="6"/>
      <c r="NUZ10" s="6"/>
      <c r="NVA10" s="6"/>
      <c r="NVB10" s="6"/>
      <c r="NVC10" s="6"/>
      <c r="NVD10" s="6"/>
      <c r="NVE10" s="6"/>
      <c r="NVF10" s="6"/>
      <c r="NVG10" s="6"/>
      <c r="NVH10" s="6"/>
      <c r="NVI10" s="6"/>
      <c r="NVJ10" s="6"/>
      <c r="NVK10" s="6"/>
      <c r="NVL10" s="6"/>
      <c r="NVM10" s="6"/>
      <c r="NVN10" s="6"/>
      <c r="NVO10" s="6"/>
      <c r="NVP10" s="6"/>
      <c r="NVQ10" s="6"/>
      <c r="NVR10" s="6"/>
      <c r="NVS10" s="6"/>
      <c r="NVT10" s="6"/>
      <c r="NVU10" s="6"/>
      <c r="NVV10" s="6"/>
      <c r="NVW10" s="6"/>
      <c r="NVX10" s="6"/>
      <c r="NVY10" s="6"/>
      <c r="NVZ10" s="6"/>
      <c r="NWA10" s="6"/>
      <c r="NWB10" s="6"/>
      <c r="NWC10" s="6"/>
      <c r="NWD10" s="6"/>
      <c r="NWE10" s="6"/>
      <c r="NWF10" s="6"/>
      <c r="NWG10" s="6"/>
      <c r="NWH10" s="6"/>
      <c r="NWI10" s="6"/>
      <c r="NWJ10" s="6"/>
      <c r="NWK10" s="6"/>
      <c r="NWL10" s="6"/>
      <c r="NWM10" s="6"/>
      <c r="NWN10" s="6"/>
      <c r="NWO10" s="6"/>
      <c r="NWP10" s="6"/>
      <c r="NWQ10" s="6"/>
      <c r="NWR10" s="6"/>
      <c r="NWS10" s="6"/>
      <c r="NWT10" s="6"/>
      <c r="NWU10" s="6"/>
      <c r="NWV10" s="6"/>
      <c r="NWW10" s="6"/>
      <c r="NWX10" s="6"/>
      <c r="NWY10" s="6"/>
      <c r="NWZ10" s="6"/>
      <c r="NXA10" s="6"/>
      <c r="NXB10" s="6"/>
      <c r="NXC10" s="6"/>
      <c r="NXD10" s="6"/>
      <c r="NXE10" s="6"/>
      <c r="NXF10" s="6"/>
      <c r="NXG10" s="6"/>
      <c r="NXH10" s="6"/>
      <c r="NXI10" s="6"/>
      <c r="NXJ10" s="6"/>
      <c r="NXK10" s="6"/>
      <c r="NXL10" s="6"/>
      <c r="NXM10" s="6"/>
      <c r="NXN10" s="6"/>
      <c r="NXO10" s="6"/>
      <c r="NXP10" s="6"/>
      <c r="NXQ10" s="6"/>
      <c r="NXR10" s="6"/>
      <c r="NXS10" s="6"/>
      <c r="NXT10" s="6"/>
      <c r="NXU10" s="6"/>
      <c r="NXV10" s="6"/>
      <c r="NXW10" s="6"/>
      <c r="NXX10" s="6"/>
      <c r="NXY10" s="6"/>
      <c r="NXZ10" s="6"/>
      <c r="NYA10" s="6"/>
      <c r="NYB10" s="6"/>
      <c r="NYC10" s="6"/>
      <c r="NYD10" s="6"/>
      <c r="NYE10" s="6"/>
      <c r="NYF10" s="6"/>
      <c r="NYG10" s="6"/>
      <c r="NYH10" s="6"/>
      <c r="NYI10" s="6"/>
      <c r="NYJ10" s="6"/>
      <c r="NYK10" s="6"/>
      <c r="NYL10" s="6"/>
      <c r="NYM10" s="6"/>
      <c r="NYN10" s="6"/>
      <c r="NYO10" s="6"/>
      <c r="NYP10" s="6"/>
      <c r="NYQ10" s="6"/>
      <c r="NYR10" s="6"/>
      <c r="NYS10" s="6"/>
      <c r="NYT10" s="6"/>
      <c r="NYU10" s="6"/>
      <c r="NYV10" s="6"/>
      <c r="NYW10" s="6"/>
      <c r="NYX10" s="6"/>
      <c r="NYY10" s="6"/>
      <c r="NYZ10" s="6"/>
      <c r="NZA10" s="6"/>
      <c r="NZB10" s="6"/>
      <c r="NZC10" s="6"/>
      <c r="NZD10" s="6"/>
      <c r="NZE10" s="6"/>
      <c r="NZF10" s="6"/>
      <c r="NZG10" s="6"/>
      <c r="NZH10" s="6"/>
      <c r="NZI10" s="6"/>
      <c r="NZJ10" s="6"/>
      <c r="NZK10" s="6"/>
      <c r="NZL10" s="6"/>
      <c r="NZM10" s="6"/>
      <c r="NZN10" s="6"/>
      <c r="NZO10" s="6"/>
      <c r="NZP10" s="6"/>
      <c r="NZQ10" s="6"/>
      <c r="NZR10" s="6"/>
      <c r="NZS10" s="6"/>
      <c r="NZT10" s="6"/>
      <c r="NZU10" s="6"/>
      <c r="NZV10" s="6"/>
      <c r="NZW10" s="6"/>
      <c r="NZX10" s="6"/>
      <c r="NZY10" s="6"/>
      <c r="NZZ10" s="6"/>
      <c r="OAA10" s="6"/>
      <c r="OAB10" s="6"/>
      <c r="OAC10" s="6"/>
      <c r="OAD10" s="6"/>
      <c r="OAE10" s="6"/>
      <c r="OAF10" s="6"/>
      <c r="OAG10" s="6"/>
      <c r="OAH10" s="6"/>
      <c r="OAI10" s="6"/>
      <c r="OAJ10" s="6"/>
      <c r="OAK10" s="6"/>
      <c r="OAL10" s="6"/>
      <c r="OAM10" s="6"/>
      <c r="OAN10" s="6"/>
      <c r="OAO10" s="6"/>
      <c r="OAP10" s="6"/>
      <c r="OAQ10" s="6"/>
      <c r="OAR10" s="6"/>
      <c r="OAS10" s="6"/>
      <c r="OAT10" s="6"/>
      <c r="OAU10" s="6"/>
      <c r="OAV10" s="6"/>
      <c r="OAW10" s="6"/>
      <c r="OAX10" s="6"/>
      <c r="OAY10" s="6"/>
      <c r="OAZ10" s="6"/>
      <c r="OBA10" s="6"/>
      <c r="OBB10" s="6"/>
      <c r="OBC10" s="6"/>
      <c r="OBD10" s="6"/>
      <c r="OBE10" s="6"/>
      <c r="OBF10" s="6"/>
      <c r="OBG10" s="6"/>
      <c r="OBH10" s="6"/>
      <c r="OBI10" s="6"/>
      <c r="OBJ10" s="6"/>
      <c r="OBK10" s="6"/>
      <c r="OBL10" s="6"/>
      <c r="OBM10" s="6"/>
      <c r="OBN10" s="6"/>
      <c r="OBO10" s="6"/>
      <c r="OBP10" s="6"/>
      <c r="OBQ10" s="6"/>
      <c r="OBR10" s="6"/>
      <c r="OBS10" s="6"/>
      <c r="OBT10" s="6"/>
      <c r="OBU10" s="6"/>
      <c r="OBV10" s="6"/>
      <c r="OBW10" s="6"/>
      <c r="OBX10" s="6"/>
      <c r="OBY10" s="6"/>
      <c r="OBZ10" s="6"/>
      <c r="OCA10" s="6"/>
      <c r="OCB10" s="6"/>
      <c r="OCC10" s="6"/>
      <c r="OCD10" s="6"/>
      <c r="OCE10" s="6"/>
      <c r="OCF10" s="6"/>
      <c r="OCG10" s="6"/>
      <c r="OCH10" s="6"/>
      <c r="OCI10" s="6"/>
      <c r="OCJ10" s="6"/>
      <c r="OCK10" s="6"/>
      <c r="OCL10" s="6"/>
      <c r="OCM10" s="6"/>
      <c r="OCN10" s="6"/>
      <c r="OCO10" s="6"/>
      <c r="OCP10" s="6"/>
      <c r="OCQ10" s="6"/>
      <c r="OCR10" s="6"/>
      <c r="OCS10" s="6"/>
      <c r="OCT10" s="6"/>
      <c r="OCU10" s="6"/>
      <c r="OCV10" s="6"/>
      <c r="OCW10" s="6"/>
      <c r="OCX10" s="6"/>
      <c r="OCY10" s="6"/>
      <c r="OCZ10" s="6"/>
      <c r="ODA10" s="6"/>
      <c r="ODB10" s="6"/>
      <c r="ODC10" s="6"/>
      <c r="ODD10" s="6"/>
      <c r="ODE10" s="6"/>
      <c r="ODF10" s="6"/>
      <c r="ODG10" s="6"/>
      <c r="ODH10" s="6"/>
      <c r="ODI10" s="6"/>
      <c r="ODJ10" s="6"/>
      <c r="ODK10" s="6"/>
      <c r="ODL10" s="6"/>
      <c r="ODM10" s="6"/>
      <c r="ODN10" s="6"/>
      <c r="ODO10" s="6"/>
      <c r="ODP10" s="6"/>
      <c r="ODQ10" s="6"/>
      <c r="ODR10" s="6"/>
      <c r="ODS10" s="6"/>
      <c r="ODT10" s="6"/>
      <c r="ODU10" s="6"/>
      <c r="ODV10" s="6"/>
      <c r="ODW10" s="6"/>
      <c r="ODX10" s="6"/>
      <c r="ODY10" s="6"/>
      <c r="ODZ10" s="6"/>
      <c r="OEA10" s="6"/>
      <c r="OEB10" s="6"/>
      <c r="OEC10" s="6"/>
      <c r="OED10" s="6"/>
      <c r="OEE10" s="6"/>
      <c r="OEF10" s="6"/>
      <c r="OEG10" s="6"/>
      <c r="OEH10" s="6"/>
      <c r="OEI10" s="6"/>
      <c r="OEJ10" s="6"/>
      <c r="OEK10" s="6"/>
      <c r="OEL10" s="6"/>
      <c r="OEM10" s="6"/>
      <c r="OEN10" s="6"/>
      <c r="OEO10" s="6"/>
      <c r="OEP10" s="6"/>
      <c r="OEQ10" s="6"/>
      <c r="OER10" s="6"/>
      <c r="OES10" s="6"/>
      <c r="OET10" s="6"/>
      <c r="OEU10" s="6"/>
      <c r="OEV10" s="6"/>
      <c r="OEW10" s="6"/>
      <c r="OEX10" s="6"/>
      <c r="OEY10" s="6"/>
      <c r="OEZ10" s="6"/>
      <c r="OFA10" s="6"/>
      <c r="OFB10" s="6"/>
      <c r="OFC10" s="6"/>
      <c r="OFD10" s="6"/>
      <c r="OFE10" s="6"/>
      <c r="OFF10" s="6"/>
      <c r="OFG10" s="6"/>
      <c r="OFH10" s="6"/>
      <c r="OFI10" s="6"/>
      <c r="OFJ10" s="6"/>
      <c r="OFK10" s="6"/>
      <c r="OFL10" s="6"/>
      <c r="OFM10" s="6"/>
      <c r="OFN10" s="6"/>
      <c r="OFO10" s="6"/>
      <c r="OFP10" s="6"/>
      <c r="OFQ10" s="6"/>
      <c r="OFR10" s="6"/>
      <c r="OFS10" s="6"/>
      <c r="OFT10" s="6"/>
      <c r="OFU10" s="6"/>
      <c r="OFV10" s="6"/>
      <c r="OFW10" s="6"/>
      <c r="OFX10" s="6"/>
      <c r="OFY10" s="6"/>
      <c r="OFZ10" s="6"/>
      <c r="OGA10" s="6"/>
      <c r="OGB10" s="6"/>
      <c r="OGC10" s="6"/>
      <c r="OGD10" s="6"/>
      <c r="OGE10" s="6"/>
      <c r="OGF10" s="6"/>
      <c r="OGG10" s="6"/>
      <c r="OGH10" s="6"/>
      <c r="OGI10" s="6"/>
      <c r="OGJ10" s="6"/>
      <c r="OGK10" s="6"/>
      <c r="OGL10" s="6"/>
      <c r="OGM10" s="6"/>
      <c r="OGN10" s="6"/>
      <c r="OGO10" s="6"/>
      <c r="OGP10" s="6"/>
      <c r="OGQ10" s="6"/>
      <c r="OGR10" s="6"/>
      <c r="OGS10" s="6"/>
      <c r="OGT10" s="6"/>
      <c r="OGU10" s="6"/>
      <c r="OGV10" s="6"/>
      <c r="OGW10" s="6"/>
      <c r="OGX10" s="6"/>
      <c r="OGY10" s="6"/>
      <c r="OGZ10" s="6"/>
      <c r="OHA10" s="6"/>
      <c r="OHB10" s="6"/>
      <c r="OHC10" s="6"/>
      <c r="OHD10" s="6"/>
      <c r="OHE10" s="6"/>
      <c r="OHF10" s="6"/>
      <c r="OHG10" s="6"/>
      <c r="OHH10" s="6"/>
      <c r="OHI10" s="6"/>
      <c r="OHJ10" s="6"/>
      <c r="OHK10" s="6"/>
      <c r="OHL10" s="6"/>
      <c r="OHM10" s="6"/>
      <c r="OHN10" s="6"/>
      <c r="OHO10" s="6"/>
      <c r="OHP10" s="6"/>
      <c r="OHQ10" s="6"/>
      <c r="OHR10" s="6"/>
      <c r="OHS10" s="6"/>
      <c r="OHT10" s="6"/>
      <c r="OHU10" s="6"/>
      <c r="OHV10" s="6"/>
      <c r="OHW10" s="6"/>
      <c r="OHX10" s="6"/>
      <c r="OHY10" s="6"/>
      <c r="OHZ10" s="6"/>
      <c r="OIA10" s="6"/>
      <c r="OIB10" s="6"/>
      <c r="OIC10" s="6"/>
      <c r="OID10" s="6"/>
      <c r="OIE10" s="6"/>
      <c r="OIF10" s="6"/>
      <c r="OIG10" s="6"/>
      <c r="OIH10" s="6"/>
      <c r="OII10" s="6"/>
      <c r="OIJ10" s="6"/>
      <c r="OIK10" s="6"/>
      <c r="OIL10" s="6"/>
      <c r="OIM10" s="6"/>
      <c r="OIN10" s="6"/>
      <c r="OIO10" s="6"/>
      <c r="OIP10" s="6"/>
      <c r="OIQ10" s="6"/>
      <c r="OIR10" s="6"/>
      <c r="OIS10" s="6"/>
      <c r="OIT10" s="6"/>
      <c r="OIU10" s="6"/>
      <c r="OIV10" s="6"/>
      <c r="OIW10" s="6"/>
      <c r="OIX10" s="6"/>
      <c r="OIY10" s="6"/>
      <c r="OIZ10" s="6"/>
      <c r="OJA10" s="6"/>
      <c r="OJB10" s="6"/>
      <c r="OJC10" s="6"/>
      <c r="OJD10" s="6"/>
      <c r="OJE10" s="6"/>
      <c r="OJF10" s="6"/>
      <c r="OJG10" s="6"/>
      <c r="OJH10" s="6"/>
      <c r="OJI10" s="6"/>
      <c r="OJJ10" s="6"/>
      <c r="OJK10" s="6"/>
      <c r="OJL10" s="6"/>
      <c r="OJM10" s="6"/>
      <c r="OJN10" s="6"/>
      <c r="OJO10" s="6"/>
      <c r="OJP10" s="6"/>
      <c r="OJQ10" s="6"/>
      <c r="OJR10" s="6"/>
      <c r="OJS10" s="6"/>
      <c r="OJT10" s="6"/>
      <c r="OJU10" s="6"/>
      <c r="OJV10" s="6"/>
      <c r="OJW10" s="6"/>
      <c r="OJX10" s="6"/>
      <c r="OJY10" s="6"/>
      <c r="OJZ10" s="6"/>
      <c r="OKA10" s="6"/>
      <c r="OKB10" s="6"/>
      <c r="OKC10" s="6"/>
      <c r="OKD10" s="6"/>
      <c r="OKE10" s="6"/>
      <c r="OKF10" s="6"/>
      <c r="OKG10" s="6"/>
      <c r="OKH10" s="6"/>
      <c r="OKI10" s="6"/>
      <c r="OKJ10" s="6"/>
      <c r="OKK10" s="6"/>
      <c r="OKL10" s="6"/>
      <c r="OKM10" s="6"/>
      <c r="OKN10" s="6"/>
      <c r="OKO10" s="6"/>
      <c r="OKP10" s="6"/>
      <c r="OKQ10" s="6"/>
      <c r="OKR10" s="6"/>
      <c r="OKS10" s="6"/>
      <c r="OKT10" s="6"/>
      <c r="OKU10" s="6"/>
      <c r="OKV10" s="6"/>
      <c r="OKW10" s="6"/>
      <c r="OKX10" s="6"/>
      <c r="OKY10" s="6"/>
      <c r="OKZ10" s="6"/>
      <c r="OLA10" s="6"/>
      <c r="OLB10" s="6"/>
      <c r="OLC10" s="6"/>
      <c r="OLD10" s="6"/>
      <c r="OLE10" s="6"/>
      <c r="OLF10" s="6"/>
      <c r="OLG10" s="6"/>
      <c r="OLH10" s="6"/>
      <c r="OLI10" s="6"/>
      <c r="OLJ10" s="6"/>
      <c r="OLK10" s="6"/>
      <c r="OLL10" s="6"/>
      <c r="OLM10" s="6"/>
      <c r="OLN10" s="6"/>
      <c r="OLO10" s="6"/>
      <c r="OLP10" s="6"/>
      <c r="OLQ10" s="6"/>
      <c r="OLR10" s="6"/>
      <c r="OLS10" s="6"/>
      <c r="OLT10" s="6"/>
      <c r="OLU10" s="6"/>
      <c r="OLV10" s="6"/>
      <c r="OLW10" s="6"/>
      <c r="OLX10" s="6"/>
      <c r="OLY10" s="6"/>
      <c r="OLZ10" s="6"/>
      <c r="OMA10" s="6"/>
      <c r="OMB10" s="6"/>
      <c r="OMC10" s="6"/>
      <c r="OMD10" s="6"/>
      <c r="OME10" s="6"/>
      <c r="OMF10" s="6"/>
      <c r="OMG10" s="6"/>
      <c r="OMH10" s="6"/>
      <c r="OMI10" s="6"/>
      <c r="OMJ10" s="6"/>
      <c r="OMK10" s="6"/>
      <c r="OML10" s="6"/>
      <c r="OMM10" s="6"/>
      <c r="OMN10" s="6"/>
      <c r="OMO10" s="6"/>
      <c r="OMP10" s="6"/>
      <c r="OMQ10" s="6"/>
      <c r="OMR10" s="6"/>
      <c r="OMS10" s="6"/>
      <c r="OMT10" s="6"/>
      <c r="OMU10" s="6"/>
      <c r="OMV10" s="6"/>
      <c r="OMW10" s="6"/>
      <c r="OMX10" s="6"/>
      <c r="OMY10" s="6"/>
      <c r="OMZ10" s="6"/>
      <c r="ONA10" s="6"/>
      <c r="ONB10" s="6"/>
      <c r="ONC10" s="6"/>
      <c r="OND10" s="6"/>
      <c r="ONE10" s="6"/>
      <c r="ONF10" s="6"/>
      <c r="ONG10" s="6"/>
      <c r="ONH10" s="6"/>
      <c r="ONI10" s="6"/>
      <c r="ONJ10" s="6"/>
      <c r="ONK10" s="6"/>
      <c r="ONL10" s="6"/>
      <c r="ONM10" s="6"/>
      <c r="ONN10" s="6"/>
      <c r="ONO10" s="6"/>
      <c r="ONP10" s="6"/>
      <c r="ONQ10" s="6"/>
      <c r="ONR10" s="6"/>
      <c r="ONS10" s="6"/>
      <c r="ONT10" s="6"/>
      <c r="ONU10" s="6"/>
      <c r="ONV10" s="6"/>
      <c r="ONW10" s="6"/>
      <c r="ONX10" s="6"/>
      <c r="ONY10" s="6"/>
      <c r="ONZ10" s="6"/>
      <c r="OOA10" s="6"/>
      <c r="OOB10" s="6"/>
      <c r="OOC10" s="6"/>
      <c r="OOD10" s="6"/>
      <c r="OOE10" s="6"/>
      <c r="OOF10" s="6"/>
      <c r="OOG10" s="6"/>
      <c r="OOH10" s="6"/>
      <c r="OOI10" s="6"/>
      <c r="OOJ10" s="6"/>
      <c r="OOK10" s="6"/>
      <c r="OOL10" s="6"/>
      <c r="OOM10" s="6"/>
      <c r="OON10" s="6"/>
      <c r="OOO10" s="6"/>
      <c r="OOP10" s="6"/>
      <c r="OOQ10" s="6"/>
      <c r="OOR10" s="6"/>
      <c r="OOS10" s="6"/>
      <c r="OOT10" s="6"/>
      <c r="OOU10" s="6"/>
      <c r="OOV10" s="6"/>
      <c r="OOW10" s="6"/>
      <c r="OOX10" s="6"/>
      <c r="OOY10" s="6"/>
      <c r="OOZ10" s="6"/>
      <c r="OPA10" s="6"/>
      <c r="OPB10" s="6"/>
      <c r="OPC10" s="6"/>
      <c r="OPD10" s="6"/>
      <c r="OPE10" s="6"/>
      <c r="OPF10" s="6"/>
      <c r="OPG10" s="6"/>
      <c r="OPH10" s="6"/>
      <c r="OPI10" s="6"/>
      <c r="OPJ10" s="6"/>
      <c r="OPK10" s="6"/>
      <c r="OPL10" s="6"/>
      <c r="OPM10" s="6"/>
      <c r="OPN10" s="6"/>
      <c r="OPO10" s="6"/>
      <c r="OPP10" s="6"/>
      <c r="OPQ10" s="6"/>
      <c r="OPR10" s="6"/>
      <c r="OPS10" s="6"/>
      <c r="OPT10" s="6"/>
      <c r="OPU10" s="6"/>
      <c r="OPV10" s="6"/>
      <c r="OPW10" s="6"/>
      <c r="OPX10" s="6"/>
      <c r="OPY10" s="6"/>
      <c r="OPZ10" s="6"/>
      <c r="OQA10" s="6"/>
      <c r="OQB10" s="6"/>
      <c r="OQC10" s="6"/>
      <c r="OQD10" s="6"/>
      <c r="OQE10" s="6"/>
      <c r="OQF10" s="6"/>
      <c r="OQG10" s="6"/>
      <c r="OQH10" s="6"/>
      <c r="OQI10" s="6"/>
      <c r="OQJ10" s="6"/>
      <c r="OQK10" s="6"/>
      <c r="OQL10" s="6"/>
      <c r="OQM10" s="6"/>
      <c r="OQN10" s="6"/>
      <c r="OQO10" s="6"/>
      <c r="OQP10" s="6"/>
      <c r="OQQ10" s="6"/>
      <c r="OQR10" s="6"/>
      <c r="OQS10" s="6"/>
      <c r="OQT10" s="6"/>
      <c r="OQU10" s="6"/>
      <c r="OQV10" s="6"/>
      <c r="OQW10" s="6"/>
      <c r="OQX10" s="6"/>
      <c r="OQY10" s="6"/>
      <c r="OQZ10" s="6"/>
      <c r="ORA10" s="6"/>
      <c r="ORB10" s="6"/>
      <c r="ORC10" s="6"/>
      <c r="ORD10" s="6"/>
      <c r="ORE10" s="6"/>
      <c r="ORF10" s="6"/>
      <c r="ORG10" s="6"/>
      <c r="ORH10" s="6"/>
      <c r="ORI10" s="6"/>
      <c r="ORJ10" s="6"/>
      <c r="ORK10" s="6"/>
      <c r="ORL10" s="6"/>
      <c r="ORM10" s="6"/>
      <c r="ORN10" s="6"/>
      <c r="ORO10" s="6"/>
      <c r="ORP10" s="6"/>
      <c r="ORQ10" s="6"/>
      <c r="ORR10" s="6"/>
      <c r="ORS10" s="6"/>
      <c r="ORT10" s="6"/>
      <c r="ORU10" s="6"/>
      <c r="ORV10" s="6"/>
      <c r="ORW10" s="6"/>
      <c r="ORX10" s="6"/>
      <c r="ORY10" s="6"/>
      <c r="ORZ10" s="6"/>
      <c r="OSA10" s="6"/>
      <c r="OSB10" s="6"/>
      <c r="OSC10" s="6"/>
      <c r="OSD10" s="6"/>
      <c r="OSE10" s="6"/>
      <c r="OSF10" s="6"/>
      <c r="OSG10" s="6"/>
      <c r="OSH10" s="6"/>
      <c r="OSI10" s="6"/>
      <c r="OSJ10" s="6"/>
      <c r="OSK10" s="6"/>
      <c r="OSL10" s="6"/>
      <c r="OSM10" s="6"/>
      <c r="OSN10" s="6"/>
      <c r="OSO10" s="6"/>
      <c r="OSP10" s="6"/>
      <c r="OSQ10" s="6"/>
      <c r="OSR10" s="6"/>
      <c r="OSS10" s="6"/>
      <c r="OST10" s="6"/>
      <c r="OSU10" s="6"/>
      <c r="OSV10" s="6"/>
      <c r="OSW10" s="6"/>
      <c r="OSX10" s="6"/>
      <c r="OSY10" s="6"/>
      <c r="OSZ10" s="6"/>
      <c r="OTA10" s="6"/>
      <c r="OTB10" s="6"/>
      <c r="OTC10" s="6"/>
      <c r="OTD10" s="6"/>
      <c r="OTE10" s="6"/>
      <c r="OTF10" s="6"/>
      <c r="OTG10" s="6"/>
      <c r="OTH10" s="6"/>
      <c r="OTI10" s="6"/>
      <c r="OTJ10" s="6"/>
      <c r="OTK10" s="6"/>
      <c r="OTL10" s="6"/>
      <c r="OTM10" s="6"/>
      <c r="OTN10" s="6"/>
      <c r="OTO10" s="6"/>
      <c r="OTP10" s="6"/>
      <c r="OTQ10" s="6"/>
      <c r="OTR10" s="6"/>
      <c r="OTS10" s="6"/>
      <c r="OTT10" s="6"/>
      <c r="OTU10" s="6"/>
      <c r="OTV10" s="6"/>
      <c r="OTW10" s="6"/>
      <c r="OTX10" s="6"/>
      <c r="OTY10" s="6"/>
      <c r="OTZ10" s="6"/>
      <c r="OUA10" s="6"/>
      <c r="OUB10" s="6"/>
      <c r="OUC10" s="6"/>
      <c r="OUD10" s="6"/>
      <c r="OUE10" s="6"/>
      <c r="OUF10" s="6"/>
      <c r="OUG10" s="6"/>
      <c r="OUH10" s="6"/>
      <c r="OUI10" s="6"/>
      <c r="OUJ10" s="6"/>
      <c r="OUK10" s="6"/>
      <c r="OUL10" s="6"/>
      <c r="OUM10" s="6"/>
      <c r="OUN10" s="6"/>
      <c r="OUO10" s="6"/>
      <c r="OUP10" s="6"/>
      <c r="OUQ10" s="6"/>
      <c r="OUR10" s="6"/>
      <c r="OUS10" s="6"/>
      <c r="OUT10" s="6"/>
      <c r="OUU10" s="6"/>
      <c r="OUV10" s="6"/>
      <c r="OUW10" s="6"/>
      <c r="OUX10" s="6"/>
      <c r="OUY10" s="6"/>
      <c r="OUZ10" s="6"/>
      <c r="OVA10" s="6"/>
      <c r="OVB10" s="6"/>
      <c r="OVC10" s="6"/>
      <c r="OVD10" s="6"/>
      <c r="OVE10" s="6"/>
      <c r="OVF10" s="6"/>
      <c r="OVG10" s="6"/>
      <c r="OVH10" s="6"/>
      <c r="OVI10" s="6"/>
      <c r="OVJ10" s="6"/>
      <c r="OVK10" s="6"/>
      <c r="OVL10" s="6"/>
      <c r="OVM10" s="6"/>
      <c r="OVN10" s="6"/>
      <c r="OVO10" s="6"/>
      <c r="OVP10" s="6"/>
      <c r="OVQ10" s="6"/>
      <c r="OVR10" s="6"/>
      <c r="OVS10" s="6"/>
      <c r="OVT10" s="6"/>
      <c r="OVU10" s="6"/>
      <c r="OVV10" s="6"/>
      <c r="OVW10" s="6"/>
      <c r="OVX10" s="6"/>
      <c r="OVY10" s="6"/>
      <c r="OVZ10" s="6"/>
      <c r="OWA10" s="6"/>
      <c r="OWB10" s="6"/>
      <c r="OWC10" s="6"/>
      <c r="OWD10" s="6"/>
      <c r="OWE10" s="6"/>
      <c r="OWF10" s="6"/>
      <c r="OWG10" s="6"/>
      <c r="OWH10" s="6"/>
      <c r="OWI10" s="6"/>
      <c r="OWJ10" s="6"/>
      <c r="OWK10" s="6"/>
      <c r="OWL10" s="6"/>
      <c r="OWM10" s="6"/>
      <c r="OWN10" s="6"/>
      <c r="OWO10" s="6"/>
      <c r="OWP10" s="6"/>
      <c r="OWQ10" s="6"/>
      <c r="OWR10" s="6"/>
      <c r="OWS10" s="6"/>
      <c r="OWT10" s="6"/>
      <c r="OWU10" s="6"/>
      <c r="OWV10" s="6"/>
      <c r="OWW10" s="6"/>
      <c r="OWX10" s="6"/>
      <c r="OWY10" s="6"/>
      <c r="OWZ10" s="6"/>
      <c r="OXA10" s="6"/>
      <c r="OXB10" s="6"/>
      <c r="OXC10" s="6"/>
      <c r="OXD10" s="6"/>
      <c r="OXE10" s="6"/>
      <c r="OXF10" s="6"/>
      <c r="OXG10" s="6"/>
      <c r="OXH10" s="6"/>
      <c r="OXI10" s="6"/>
      <c r="OXJ10" s="6"/>
      <c r="OXK10" s="6"/>
      <c r="OXL10" s="6"/>
      <c r="OXM10" s="6"/>
      <c r="OXN10" s="6"/>
      <c r="OXO10" s="6"/>
      <c r="OXP10" s="6"/>
      <c r="OXQ10" s="6"/>
      <c r="OXR10" s="6"/>
      <c r="OXS10" s="6"/>
      <c r="OXT10" s="6"/>
      <c r="OXU10" s="6"/>
      <c r="OXV10" s="6"/>
      <c r="OXW10" s="6"/>
      <c r="OXX10" s="6"/>
      <c r="OXY10" s="6"/>
      <c r="OXZ10" s="6"/>
      <c r="OYA10" s="6"/>
      <c r="OYB10" s="6"/>
      <c r="OYC10" s="6"/>
      <c r="OYD10" s="6"/>
      <c r="OYE10" s="6"/>
      <c r="OYF10" s="6"/>
      <c r="OYG10" s="6"/>
      <c r="OYH10" s="6"/>
      <c r="OYI10" s="6"/>
      <c r="OYJ10" s="6"/>
      <c r="OYK10" s="6"/>
      <c r="OYL10" s="6"/>
      <c r="OYM10" s="6"/>
      <c r="OYN10" s="6"/>
      <c r="OYO10" s="6"/>
      <c r="OYP10" s="6"/>
      <c r="OYQ10" s="6"/>
      <c r="OYR10" s="6"/>
      <c r="OYS10" s="6"/>
      <c r="OYT10" s="6"/>
      <c r="OYU10" s="6"/>
      <c r="OYV10" s="6"/>
      <c r="OYW10" s="6"/>
      <c r="OYX10" s="6"/>
      <c r="OYY10" s="6"/>
      <c r="OYZ10" s="6"/>
      <c r="OZA10" s="6"/>
      <c r="OZB10" s="6"/>
      <c r="OZC10" s="6"/>
      <c r="OZD10" s="6"/>
      <c r="OZE10" s="6"/>
      <c r="OZF10" s="6"/>
      <c r="OZG10" s="6"/>
      <c r="OZH10" s="6"/>
      <c r="OZI10" s="6"/>
      <c r="OZJ10" s="6"/>
      <c r="OZK10" s="6"/>
      <c r="OZL10" s="6"/>
      <c r="OZM10" s="6"/>
      <c r="OZN10" s="6"/>
      <c r="OZO10" s="6"/>
      <c r="OZP10" s="6"/>
      <c r="OZQ10" s="6"/>
      <c r="OZR10" s="6"/>
      <c r="OZS10" s="6"/>
      <c r="OZT10" s="6"/>
      <c r="OZU10" s="6"/>
      <c r="OZV10" s="6"/>
      <c r="OZW10" s="6"/>
      <c r="OZX10" s="6"/>
      <c r="OZY10" s="6"/>
      <c r="OZZ10" s="6"/>
      <c r="PAA10" s="6"/>
      <c r="PAB10" s="6"/>
      <c r="PAC10" s="6"/>
      <c r="PAD10" s="6"/>
      <c r="PAE10" s="6"/>
      <c r="PAF10" s="6"/>
      <c r="PAG10" s="6"/>
      <c r="PAH10" s="6"/>
      <c r="PAI10" s="6"/>
      <c r="PAJ10" s="6"/>
      <c r="PAK10" s="6"/>
      <c r="PAL10" s="6"/>
      <c r="PAM10" s="6"/>
      <c r="PAN10" s="6"/>
      <c r="PAO10" s="6"/>
      <c r="PAP10" s="6"/>
      <c r="PAQ10" s="6"/>
      <c r="PAR10" s="6"/>
      <c r="PAS10" s="6"/>
      <c r="PAT10" s="6"/>
      <c r="PAU10" s="6"/>
      <c r="PAV10" s="6"/>
      <c r="PAW10" s="6"/>
      <c r="PAX10" s="6"/>
      <c r="PAY10" s="6"/>
      <c r="PAZ10" s="6"/>
      <c r="PBA10" s="6"/>
      <c r="PBB10" s="6"/>
      <c r="PBC10" s="6"/>
      <c r="PBD10" s="6"/>
      <c r="PBE10" s="6"/>
      <c r="PBF10" s="6"/>
      <c r="PBG10" s="6"/>
      <c r="PBH10" s="6"/>
      <c r="PBI10" s="6"/>
      <c r="PBJ10" s="6"/>
      <c r="PBK10" s="6"/>
      <c r="PBL10" s="6"/>
      <c r="PBM10" s="6"/>
      <c r="PBN10" s="6"/>
      <c r="PBO10" s="6"/>
      <c r="PBP10" s="6"/>
      <c r="PBQ10" s="6"/>
      <c r="PBR10" s="6"/>
      <c r="PBS10" s="6"/>
      <c r="PBT10" s="6"/>
      <c r="PBU10" s="6"/>
      <c r="PBV10" s="6"/>
      <c r="PBW10" s="6"/>
      <c r="PBX10" s="6"/>
      <c r="PBY10" s="6"/>
      <c r="PBZ10" s="6"/>
      <c r="PCA10" s="6"/>
      <c r="PCB10" s="6"/>
      <c r="PCC10" s="6"/>
      <c r="PCD10" s="6"/>
      <c r="PCE10" s="6"/>
      <c r="PCF10" s="6"/>
      <c r="PCG10" s="6"/>
      <c r="PCH10" s="6"/>
      <c r="PCI10" s="6"/>
      <c r="PCJ10" s="6"/>
      <c r="PCK10" s="6"/>
      <c r="PCL10" s="6"/>
      <c r="PCM10" s="6"/>
      <c r="PCN10" s="6"/>
      <c r="PCO10" s="6"/>
      <c r="PCP10" s="6"/>
      <c r="PCQ10" s="6"/>
      <c r="PCR10" s="6"/>
      <c r="PCS10" s="6"/>
      <c r="PCT10" s="6"/>
      <c r="PCU10" s="6"/>
      <c r="PCV10" s="6"/>
      <c r="PCW10" s="6"/>
      <c r="PCX10" s="6"/>
      <c r="PCY10" s="6"/>
      <c r="PCZ10" s="6"/>
      <c r="PDA10" s="6"/>
      <c r="PDB10" s="6"/>
      <c r="PDC10" s="6"/>
      <c r="PDD10" s="6"/>
      <c r="PDE10" s="6"/>
      <c r="PDF10" s="6"/>
      <c r="PDG10" s="6"/>
      <c r="PDH10" s="6"/>
      <c r="PDI10" s="6"/>
      <c r="PDJ10" s="6"/>
      <c r="PDK10" s="6"/>
      <c r="PDL10" s="6"/>
      <c r="PDM10" s="6"/>
      <c r="PDN10" s="6"/>
      <c r="PDO10" s="6"/>
      <c r="PDP10" s="6"/>
      <c r="PDQ10" s="6"/>
      <c r="PDR10" s="6"/>
      <c r="PDS10" s="6"/>
      <c r="PDT10" s="6"/>
      <c r="PDU10" s="6"/>
      <c r="PDV10" s="6"/>
      <c r="PDW10" s="6"/>
      <c r="PDX10" s="6"/>
      <c r="PDY10" s="6"/>
      <c r="PDZ10" s="6"/>
      <c r="PEA10" s="6"/>
      <c r="PEB10" s="6"/>
      <c r="PEC10" s="6"/>
      <c r="PED10" s="6"/>
      <c r="PEE10" s="6"/>
      <c r="PEF10" s="6"/>
      <c r="PEG10" s="6"/>
      <c r="PEH10" s="6"/>
      <c r="PEI10" s="6"/>
      <c r="PEJ10" s="6"/>
      <c r="PEK10" s="6"/>
      <c r="PEL10" s="6"/>
      <c r="PEM10" s="6"/>
      <c r="PEN10" s="6"/>
      <c r="PEO10" s="6"/>
      <c r="PEP10" s="6"/>
      <c r="PEQ10" s="6"/>
      <c r="PER10" s="6"/>
      <c r="PES10" s="6"/>
      <c r="PET10" s="6"/>
      <c r="PEU10" s="6"/>
      <c r="PEV10" s="6"/>
      <c r="PEW10" s="6"/>
      <c r="PEX10" s="6"/>
      <c r="PEY10" s="6"/>
      <c r="PEZ10" s="6"/>
      <c r="PFA10" s="6"/>
      <c r="PFB10" s="6"/>
      <c r="PFC10" s="6"/>
      <c r="PFD10" s="6"/>
      <c r="PFE10" s="6"/>
      <c r="PFF10" s="6"/>
      <c r="PFG10" s="6"/>
      <c r="PFH10" s="6"/>
      <c r="PFI10" s="6"/>
      <c r="PFJ10" s="6"/>
      <c r="PFK10" s="6"/>
      <c r="PFL10" s="6"/>
      <c r="PFM10" s="6"/>
      <c r="PFN10" s="6"/>
      <c r="PFO10" s="6"/>
      <c r="PFP10" s="6"/>
      <c r="PFQ10" s="6"/>
      <c r="PFR10" s="6"/>
      <c r="PFS10" s="6"/>
      <c r="PFT10" s="6"/>
      <c r="PFU10" s="6"/>
      <c r="PFV10" s="6"/>
      <c r="PFW10" s="6"/>
      <c r="PFX10" s="6"/>
      <c r="PFY10" s="6"/>
      <c r="PFZ10" s="6"/>
      <c r="PGA10" s="6"/>
      <c r="PGB10" s="6"/>
      <c r="PGC10" s="6"/>
      <c r="PGD10" s="6"/>
      <c r="PGE10" s="6"/>
      <c r="PGF10" s="6"/>
      <c r="PGG10" s="6"/>
      <c r="PGH10" s="6"/>
      <c r="PGI10" s="6"/>
      <c r="PGJ10" s="6"/>
      <c r="PGK10" s="6"/>
      <c r="PGL10" s="6"/>
      <c r="PGM10" s="6"/>
      <c r="PGN10" s="6"/>
      <c r="PGO10" s="6"/>
      <c r="PGP10" s="6"/>
      <c r="PGQ10" s="6"/>
      <c r="PGR10" s="6"/>
      <c r="PGS10" s="6"/>
      <c r="PGT10" s="6"/>
      <c r="PGU10" s="6"/>
      <c r="PGV10" s="6"/>
      <c r="PGW10" s="6"/>
      <c r="PGX10" s="6"/>
      <c r="PGY10" s="6"/>
      <c r="PGZ10" s="6"/>
      <c r="PHA10" s="6"/>
      <c r="PHB10" s="6"/>
      <c r="PHC10" s="6"/>
      <c r="PHD10" s="6"/>
      <c r="PHE10" s="6"/>
      <c r="PHF10" s="6"/>
      <c r="PHG10" s="6"/>
      <c r="PHH10" s="6"/>
      <c r="PHI10" s="6"/>
      <c r="PHJ10" s="6"/>
      <c r="PHK10" s="6"/>
      <c r="PHL10" s="6"/>
      <c r="PHM10" s="6"/>
      <c r="PHN10" s="6"/>
      <c r="PHO10" s="6"/>
      <c r="PHP10" s="6"/>
      <c r="PHQ10" s="6"/>
      <c r="PHR10" s="6"/>
      <c r="PHS10" s="6"/>
      <c r="PHT10" s="6"/>
      <c r="PHU10" s="6"/>
      <c r="PHV10" s="6"/>
      <c r="PHW10" s="6"/>
      <c r="PHX10" s="6"/>
      <c r="PHY10" s="6"/>
      <c r="PHZ10" s="6"/>
      <c r="PIA10" s="6"/>
      <c r="PIB10" s="6"/>
      <c r="PIC10" s="6"/>
      <c r="PID10" s="6"/>
      <c r="PIE10" s="6"/>
      <c r="PIF10" s="6"/>
      <c r="PIG10" s="6"/>
      <c r="PIH10" s="6"/>
      <c r="PII10" s="6"/>
      <c r="PIJ10" s="6"/>
      <c r="PIK10" s="6"/>
      <c r="PIL10" s="6"/>
      <c r="PIM10" s="6"/>
      <c r="PIN10" s="6"/>
      <c r="PIO10" s="6"/>
      <c r="PIP10" s="6"/>
      <c r="PIQ10" s="6"/>
      <c r="PIR10" s="6"/>
      <c r="PIS10" s="6"/>
      <c r="PIT10" s="6"/>
      <c r="PIU10" s="6"/>
      <c r="PIV10" s="6"/>
      <c r="PIW10" s="6"/>
      <c r="PIX10" s="6"/>
      <c r="PIY10" s="6"/>
      <c r="PIZ10" s="6"/>
      <c r="PJA10" s="6"/>
      <c r="PJB10" s="6"/>
      <c r="PJC10" s="6"/>
      <c r="PJD10" s="6"/>
      <c r="PJE10" s="6"/>
      <c r="PJF10" s="6"/>
      <c r="PJG10" s="6"/>
      <c r="PJH10" s="6"/>
      <c r="PJI10" s="6"/>
      <c r="PJJ10" s="6"/>
      <c r="PJK10" s="6"/>
      <c r="PJL10" s="6"/>
      <c r="PJM10" s="6"/>
      <c r="PJN10" s="6"/>
      <c r="PJO10" s="6"/>
      <c r="PJP10" s="6"/>
      <c r="PJQ10" s="6"/>
      <c r="PJR10" s="6"/>
      <c r="PJS10" s="6"/>
      <c r="PJT10" s="6"/>
      <c r="PJU10" s="6"/>
      <c r="PJV10" s="6"/>
      <c r="PJW10" s="6"/>
      <c r="PJX10" s="6"/>
      <c r="PJY10" s="6"/>
      <c r="PJZ10" s="6"/>
      <c r="PKA10" s="6"/>
      <c r="PKB10" s="6"/>
      <c r="PKC10" s="6"/>
      <c r="PKD10" s="6"/>
      <c r="PKE10" s="6"/>
      <c r="PKF10" s="6"/>
      <c r="PKG10" s="6"/>
      <c r="PKH10" s="6"/>
      <c r="PKI10" s="6"/>
      <c r="PKJ10" s="6"/>
      <c r="PKK10" s="6"/>
      <c r="PKL10" s="6"/>
      <c r="PKM10" s="6"/>
      <c r="PKN10" s="6"/>
      <c r="PKO10" s="6"/>
      <c r="PKP10" s="6"/>
      <c r="PKQ10" s="6"/>
      <c r="PKR10" s="6"/>
      <c r="PKS10" s="6"/>
      <c r="PKT10" s="6"/>
      <c r="PKU10" s="6"/>
      <c r="PKV10" s="6"/>
      <c r="PKW10" s="6"/>
      <c r="PKX10" s="6"/>
      <c r="PKY10" s="6"/>
      <c r="PKZ10" s="6"/>
      <c r="PLA10" s="6"/>
      <c r="PLB10" s="6"/>
      <c r="PLC10" s="6"/>
      <c r="PLD10" s="6"/>
      <c r="PLE10" s="6"/>
      <c r="PLF10" s="6"/>
      <c r="PLG10" s="6"/>
      <c r="PLH10" s="6"/>
      <c r="PLI10" s="6"/>
      <c r="PLJ10" s="6"/>
      <c r="PLK10" s="6"/>
      <c r="PLL10" s="6"/>
      <c r="PLM10" s="6"/>
      <c r="PLN10" s="6"/>
      <c r="PLO10" s="6"/>
      <c r="PLP10" s="6"/>
      <c r="PLQ10" s="6"/>
      <c r="PLR10" s="6"/>
      <c r="PLS10" s="6"/>
      <c r="PLT10" s="6"/>
      <c r="PLU10" s="6"/>
      <c r="PLV10" s="6"/>
      <c r="PLW10" s="6"/>
      <c r="PLX10" s="6"/>
      <c r="PLY10" s="6"/>
      <c r="PLZ10" s="6"/>
      <c r="PMA10" s="6"/>
      <c r="PMB10" s="6"/>
      <c r="PMC10" s="6"/>
      <c r="PMD10" s="6"/>
      <c r="PME10" s="6"/>
      <c r="PMF10" s="6"/>
      <c r="PMG10" s="6"/>
      <c r="PMH10" s="6"/>
      <c r="PMI10" s="6"/>
      <c r="PMJ10" s="6"/>
      <c r="PMK10" s="6"/>
      <c r="PML10" s="6"/>
      <c r="PMM10" s="6"/>
      <c r="PMN10" s="6"/>
      <c r="PMO10" s="6"/>
      <c r="PMP10" s="6"/>
      <c r="PMQ10" s="6"/>
      <c r="PMR10" s="6"/>
      <c r="PMS10" s="6"/>
      <c r="PMT10" s="6"/>
      <c r="PMU10" s="6"/>
      <c r="PMV10" s="6"/>
      <c r="PMW10" s="6"/>
      <c r="PMX10" s="6"/>
      <c r="PMY10" s="6"/>
      <c r="PMZ10" s="6"/>
      <c r="PNA10" s="6"/>
      <c r="PNB10" s="6"/>
      <c r="PNC10" s="6"/>
      <c r="PND10" s="6"/>
      <c r="PNE10" s="6"/>
      <c r="PNF10" s="6"/>
      <c r="PNG10" s="6"/>
      <c r="PNH10" s="6"/>
      <c r="PNI10" s="6"/>
      <c r="PNJ10" s="6"/>
      <c r="PNK10" s="6"/>
      <c r="PNL10" s="6"/>
      <c r="PNM10" s="6"/>
      <c r="PNN10" s="6"/>
      <c r="PNO10" s="6"/>
      <c r="PNP10" s="6"/>
      <c r="PNQ10" s="6"/>
      <c r="PNR10" s="6"/>
      <c r="PNS10" s="6"/>
      <c r="PNT10" s="6"/>
      <c r="PNU10" s="6"/>
      <c r="PNV10" s="6"/>
      <c r="PNW10" s="6"/>
      <c r="PNX10" s="6"/>
      <c r="PNY10" s="6"/>
      <c r="PNZ10" s="6"/>
      <c r="POA10" s="6"/>
      <c r="POB10" s="6"/>
      <c r="POC10" s="6"/>
      <c r="POD10" s="6"/>
      <c r="POE10" s="6"/>
      <c r="POF10" s="6"/>
      <c r="POG10" s="6"/>
      <c r="POH10" s="6"/>
      <c r="POI10" s="6"/>
      <c r="POJ10" s="6"/>
      <c r="POK10" s="6"/>
      <c r="POL10" s="6"/>
      <c r="POM10" s="6"/>
      <c r="PON10" s="6"/>
      <c r="POO10" s="6"/>
      <c r="POP10" s="6"/>
      <c r="POQ10" s="6"/>
      <c r="POR10" s="6"/>
      <c r="POS10" s="6"/>
      <c r="POT10" s="6"/>
      <c r="POU10" s="6"/>
      <c r="POV10" s="6"/>
      <c r="POW10" s="6"/>
      <c r="POX10" s="6"/>
      <c r="POY10" s="6"/>
      <c r="POZ10" s="6"/>
      <c r="PPA10" s="6"/>
      <c r="PPB10" s="6"/>
      <c r="PPC10" s="6"/>
      <c r="PPD10" s="6"/>
      <c r="PPE10" s="6"/>
      <c r="PPF10" s="6"/>
      <c r="PPG10" s="6"/>
      <c r="PPH10" s="6"/>
      <c r="PPI10" s="6"/>
      <c r="PPJ10" s="6"/>
      <c r="PPK10" s="6"/>
      <c r="PPL10" s="6"/>
      <c r="PPM10" s="6"/>
      <c r="PPN10" s="6"/>
      <c r="PPO10" s="6"/>
      <c r="PPP10" s="6"/>
      <c r="PPQ10" s="6"/>
      <c r="PPR10" s="6"/>
      <c r="PPS10" s="6"/>
      <c r="PPT10" s="6"/>
      <c r="PPU10" s="6"/>
      <c r="PPV10" s="6"/>
      <c r="PPW10" s="6"/>
      <c r="PPX10" s="6"/>
      <c r="PPY10" s="6"/>
      <c r="PPZ10" s="6"/>
      <c r="PQA10" s="6"/>
      <c r="PQB10" s="6"/>
      <c r="PQC10" s="6"/>
      <c r="PQD10" s="6"/>
      <c r="PQE10" s="6"/>
      <c r="PQF10" s="6"/>
      <c r="PQG10" s="6"/>
      <c r="PQH10" s="6"/>
      <c r="PQI10" s="6"/>
      <c r="PQJ10" s="6"/>
      <c r="PQK10" s="6"/>
      <c r="PQL10" s="6"/>
      <c r="PQM10" s="6"/>
      <c r="PQN10" s="6"/>
      <c r="PQO10" s="6"/>
      <c r="PQP10" s="6"/>
      <c r="PQQ10" s="6"/>
      <c r="PQR10" s="6"/>
      <c r="PQS10" s="6"/>
      <c r="PQT10" s="6"/>
      <c r="PQU10" s="6"/>
      <c r="PQV10" s="6"/>
      <c r="PQW10" s="6"/>
      <c r="PQX10" s="6"/>
      <c r="PQY10" s="6"/>
      <c r="PQZ10" s="6"/>
      <c r="PRA10" s="6"/>
      <c r="PRB10" s="6"/>
      <c r="PRC10" s="6"/>
      <c r="PRD10" s="6"/>
      <c r="PRE10" s="6"/>
      <c r="PRF10" s="6"/>
      <c r="PRG10" s="6"/>
      <c r="PRH10" s="6"/>
      <c r="PRI10" s="6"/>
      <c r="PRJ10" s="6"/>
      <c r="PRK10" s="6"/>
      <c r="PRL10" s="6"/>
      <c r="PRM10" s="6"/>
      <c r="PRN10" s="6"/>
      <c r="PRO10" s="6"/>
      <c r="PRP10" s="6"/>
      <c r="PRQ10" s="6"/>
      <c r="PRR10" s="6"/>
      <c r="PRS10" s="6"/>
      <c r="PRT10" s="6"/>
      <c r="PRU10" s="6"/>
      <c r="PRV10" s="6"/>
      <c r="PRW10" s="6"/>
      <c r="PRX10" s="6"/>
      <c r="PRY10" s="6"/>
      <c r="PRZ10" s="6"/>
      <c r="PSA10" s="6"/>
      <c r="PSB10" s="6"/>
      <c r="PSC10" s="6"/>
      <c r="PSD10" s="6"/>
      <c r="PSE10" s="6"/>
      <c r="PSF10" s="6"/>
      <c r="PSG10" s="6"/>
      <c r="PSH10" s="6"/>
      <c r="PSI10" s="6"/>
      <c r="PSJ10" s="6"/>
      <c r="PSK10" s="6"/>
      <c r="PSL10" s="6"/>
      <c r="PSM10" s="6"/>
      <c r="PSN10" s="6"/>
      <c r="PSO10" s="6"/>
      <c r="PSP10" s="6"/>
      <c r="PSQ10" s="6"/>
      <c r="PSR10" s="6"/>
      <c r="PSS10" s="6"/>
      <c r="PST10" s="6"/>
      <c r="PSU10" s="6"/>
      <c r="PSV10" s="6"/>
      <c r="PSW10" s="6"/>
      <c r="PSX10" s="6"/>
      <c r="PSY10" s="6"/>
      <c r="PSZ10" s="6"/>
      <c r="PTA10" s="6"/>
      <c r="PTB10" s="6"/>
      <c r="PTC10" s="6"/>
      <c r="PTD10" s="6"/>
      <c r="PTE10" s="6"/>
      <c r="PTF10" s="6"/>
      <c r="PTG10" s="6"/>
      <c r="PTH10" s="6"/>
      <c r="PTI10" s="6"/>
      <c r="PTJ10" s="6"/>
      <c r="PTK10" s="6"/>
      <c r="PTL10" s="6"/>
      <c r="PTM10" s="6"/>
      <c r="PTN10" s="6"/>
      <c r="PTO10" s="6"/>
      <c r="PTP10" s="6"/>
      <c r="PTQ10" s="6"/>
      <c r="PTR10" s="6"/>
      <c r="PTS10" s="6"/>
      <c r="PTT10" s="6"/>
      <c r="PTU10" s="6"/>
      <c r="PTV10" s="6"/>
      <c r="PTW10" s="6"/>
      <c r="PTX10" s="6"/>
      <c r="PTY10" s="6"/>
      <c r="PTZ10" s="6"/>
      <c r="PUA10" s="6"/>
      <c r="PUB10" s="6"/>
      <c r="PUC10" s="6"/>
      <c r="PUD10" s="6"/>
      <c r="PUE10" s="6"/>
      <c r="PUF10" s="6"/>
      <c r="PUG10" s="6"/>
      <c r="PUH10" s="6"/>
      <c r="PUI10" s="6"/>
      <c r="PUJ10" s="6"/>
      <c r="PUK10" s="6"/>
      <c r="PUL10" s="6"/>
      <c r="PUM10" s="6"/>
      <c r="PUN10" s="6"/>
      <c r="PUO10" s="6"/>
      <c r="PUP10" s="6"/>
      <c r="PUQ10" s="6"/>
      <c r="PUR10" s="6"/>
      <c r="PUS10" s="6"/>
      <c r="PUT10" s="6"/>
      <c r="PUU10" s="6"/>
      <c r="PUV10" s="6"/>
      <c r="PUW10" s="6"/>
      <c r="PUX10" s="6"/>
      <c r="PUY10" s="6"/>
      <c r="PUZ10" s="6"/>
      <c r="PVA10" s="6"/>
      <c r="PVB10" s="6"/>
      <c r="PVC10" s="6"/>
      <c r="PVD10" s="6"/>
      <c r="PVE10" s="6"/>
      <c r="PVF10" s="6"/>
      <c r="PVG10" s="6"/>
      <c r="PVH10" s="6"/>
      <c r="PVI10" s="6"/>
      <c r="PVJ10" s="6"/>
      <c r="PVK10" s="6"/>
      <c r="PVL10" s="6"/>
      <c r="PVM10" s="6"/>
      <c r="PVN10" s="6"/>
      <c r="PVO10" s="6"/>
      <c r="PVP10" s="6"/>
      <c r="PVQ10" s="6"/>
      <c r="PVR10" s="6"/>
      <c r="PVS10" s="6"/>
      <c r="PVT10" s="6"/>
      <c r="PVU10" s="6"/>
      <c r="PVV10" s="6"/>
      <c r="PVW10" s="6"/>
      <c r="PVX10" s="6"/>
      <c r="PVY10" s="6"/>
      <c r="PVZ10" s="6"/>
      <c r="PWA10" s="6"/>
      <c r="PWB10" s="6"/>
      <c r="PWC10" s="6"/>
      <c r="PWD10" s="6"/>
      <c r="PWE10" s="6"/>
      <c r="PWF10" s="6"/>
      <c r="PWG10" s="6"/>
      <c r="PWH10" s="6"/>
      <c r="PWI10" s="6"/>
      <c r="PWJ10" s="6"/>
      <c r="PWK10" s="6"/>
      <c r="PWL10" s="6"/>
      <c r="PWM10" s="6"/>
      <c r="PWN10" s="6"/>
      <c r="PWO10" s="6"/>
      <c r="PWP10" s="6"/>
      <c r="PWQ10" s="6"/>
      <c r="PWR10" s="6"/>
      <c r="PWS10" s="6"/>
      <c r="PWT10" s="6"/>
      <c r="PWU10" s="6"/>
      <c r="PWV10" s="6"/>
      <c r="PWW10" s="6"/>
      <c r="PWX10" s="6"/>
      <c r="PWY10" s="6"/>
      <c r="PWZ10" s="6"/>
      <c r="PXA10" s="6"/>
      <c r="PXB10" s="6"/>
      <c r="PXC10" s="6"/>
      <c r="PXD10" s="6"/>
      <c r="PXE10" s="6"/>
      <c r="PXF10" s="6"/>
      <c r="PXG10" s="6"/>
      <c r="PXH10" s="6"/>
      <c r="PXI10" s="6"/>
      <c r="PXJ10" s="6"/>
      <c r="PXK10" s="6"/>
      <c r="PXL10" s="6"/>
      <c r="PXM10" s="6"/>
      <c r="PXN10" s="6"/>
      <c r="PXO10" s="6"/>
      <c r="PXP10" s="6"/>
      <c r="PXQ10" s="6"/>
      <c r="PXR10" s="6"/>
      <c r="PXS10" s="6"/>
      <c r="PXT10" s="6"/>
      <c r="PXU10" s="6"/>
      <c r="PXV10" s="6"/>
      <c r="PXW10" s="6"/>
      <c r="PXX10" s="6"/>
      <c r="PXY10" s="6"/>
      <c r="PXZ10" s="6"/>
      <c r="PYA10" s="6"/>
      <c r="PYB10" s="6"/>
      <c r="PYC10" s="6"/>
      <c r="PYD10" s="6"/>
      <c r="PYE10" s="6"/>
      <c r="PYF10" s="6"/>
      <c r="PYG10" s="6"/>
      <c r="PYH10" s="6"/>
      <c r="PYI10" s="6"/>
      <c r="PYJ10" s="6"/>
      <c r="PYK10" s="6"/>
      <c r="PYL10" s="6"/>
      <c r="PYM10" s="6"/>
      <c r="PYN10" s="6"/>
      <c r="PYO10" s="6"/>
      <c r="PYP10" s="6"/>
      <c r="PYQ10" s="6"/>
      <c r="PYR10" s="6"/>
      <c r="PYS10" s="6"/>
      <c r="PYT10" s="6"/>
      <c r="PYU10" s="6"/>
      <c r="PYV10" s="6"/>
      <c r="PYW10" s="6"/>
      <c r="PYX10" s="6"/>
      <c r="PYY10" s="6"/>
      <c r="PYZ10" s="6"/>
      <c r="PZA10" s="6"/>
      <c r="PZB10" s="6"/>
      <c r="PZC10" s="6"/>
      <c r="PZD10" s="6"/>
      <c r="PZE10" s="6"/>
      <c r="PZF10" s="6"/>
      <c r="PZG10" s="6"/>
      <c r="PZH10" s="6"/>
      <c r="PZI10" s="6"/>
      <c r="PZJ10" s="6"/>
      <c r="PZK10" s="6"/>
      <c r="PZL10" s="6"/>
      <c r="PZM10" s="6"/>
      <c r="PZN10" s="6"/>
      <c r="PZO10" s="6"/>
      <c r="PZP10" s="6"/>
      <c r="PZQ10" s="6"/>
      <c r="PZR10" s="6"/>
      <c r="PZS10" s="6"/>
      <c r="PZT10" s="6"/>
      <c r="PZU10" s="6"/>
      <c r="PZV10" s="6"/>
      <c r="PZW10" s="6"/>
      <c r="PZX10" s="6"/>
      <c r="PZY10" s="6"/>
      <c r="PZZ10" s="6"/>
      <c r="QAA10" s="6"/>
      <c r="QAB10" s="6"/>
      <c r="QAC10" s="6"/>
      <c r="QAD10" s="6"/>
      <c r="QAE10" s="6"/>
      <c r="QAF10" s="6"/>
      <c r="QAG10" s="6"/>
      <c r="QAH10" s="6"/>
      <c r="QAI10" s="6"/>
      <c r="QAJ10" s="6"/>
      <c r="QAK10" s="6"/>
      <c r="QAL10" s="6"/>
      <c r="QAM10" s="6"/>
      <c r="QAN10" s="6"/>
      <c r="QAO10" s="6"/>
      <c r="QAP10" s="6"/>
      <c r="QAQ10" s="6"/>
      <c r="QAR10" s="6"/>
      <c r="QAS10" s="6"/>
      <c r="QAT10" s="6"/>
      <c r="QAU10" s="6"/>
      <c r="QAV10" s="6"/>
      <c r="QAW10" s="6"/>
      <c r="QAX10" s="6"/>
      <c r="QAY10" s="6"/>
      <c r="QAZ10" s="6"/>
      <c r="QBA10" s="6"/>
      <c r="QBB10" s="6"/>
      <c r="QBC10" s="6"/>
      <c r="QBD10" s="6"/>
      <c r="QBE10" s="6"/>
      <c r="QBF10" s="6"/>
      <c r="QBG10" s="6"/>
      <c r="QBH10" s="6"/>
      <c r="QBI10" s="6"/>
      <c r="QBJ10" s="6"/>
      <c r="QBK10" s="6"/>
      <c r="QBL10" s="6"/>
      <c r="QBM10" s="6"/>
      <c r="QBN10" s="6"/>
      <c r="QBO10" s="6"/>
      <c r="QBP10" s="6"/>
      <c r="QBQ10" s="6"/>
      <c r="QBR10" s="6"/>
      <c r="QBS10" s="6"/>
      <c r="QBT10" s="6"/>
      <c r="QBU10" s="6"/>
      <c r="QBV10" s="6"/>
      <c r="QBW10" s="6"/>
      <c r="QBX10" s="6"/>
      <c r="QBY10" s="6"/>
      <c r="QBZ10" s="6"/>
      <c r="QCA10" s="6"/>
      <c r="QCB10" s="6"/>
      <c r="QCC10" s="6"/>
      <c r="QCD10" s="6"/>
      <c r="QCE10" s="6"/>
      <c r="QCF10" s="6"/>
      <c r="QCG10" s="6"/>
      <c r="QCH10" s="6"/>
      <c r="QCI10" s="6"/>
      <c r="QCJ10" s="6"/>
      <c r="QCK10" s="6"/>
      <c r="QCL10" s="6"/>
      <c r="QCM10" s="6"/>
      <c r="QCN10" s="6"/>
      <c r="QCO10" s="6"/>
      <c r="QCP10" s="6"/>
      <c r="QCQ10" s="6"/>
      <c r="QCR10" s="6"/>
      <c r="QCS10" s="6"/>
      <c r="QCT10" s="6"/>
      <c r="QCU10" s="6"/>
      <c r="QCV10" s="6"/>
      <c r="QCW10" s="6"/>
      <c r="QCX10" s="6"/>
      <c r="QCY10" s="6"/>
      <c r="QCZ10" s="6"/>
      <c r="QDA10" s="6"/>
      <c r="QDB10" s="6"/>
      <c r="QDC10" s="6"/>
      <c r="QDD10" s="6"/>
      <c r="QDE10" s="6"/>
      <c r="QDF10" s="6"/>
      <c r="QDG10" s="6"/>
      <c r="QDH10" s="6"/>
      <c r="QDI10" s="6"/>
      <c r="QDJ10" s="6"/>
      <c r="QDK10" s="6"/>
      <c r="QDL10" s="6"/>
      <c r="QDM10" s="6"/>
      <c r="QDN10" s="6"/>
      <c r="QDO10" s="6"/>
      <c r="QDP10" s="6"/>
      <c r="QDQ10" s="6"/>
      <c r="QDR10" s="6"/>
      <c r="QDS10" s="6"/>
      <c r="QDT10" s="6"/>
      <c r="QDU10" s="6"/>
      <c r="QDV10" s="6"/>
      <c r="QDW10" s="6"/>
      <c r="QDX10" s="6"/>
      <c r="QDY10" s="6"/>
      <c r="QDZ10" s="6"/>
      <c r="QEA10" s="6"/>
      <c r="QEB10" s="6"/>
      <c r="QEC10" s="6"/>
      <c r="QED10" s="6"/>
      <c r="QEE10" s="6"/>
      <c r="QEF10" s="6"/>
      <c r="QEG10" s="6"/>
      <c r="QEH10" s="6"/>
      <c r="QEI10" s="6"/>
      <c r="QEJ10" s="6"/>
      <c r="QEK10" s="6"/>
      <c r="QEL10" s="6"/>
      <c r="QEM10" s="6"/>
      <c r="QEN10" s="6"/>
      <c r="QEO10" s="6"/>
      <c r="QEP10" s="6"/>
      <c r="QEQ10" s="6"/>
      <c r="QER10" s="6"/>
      <c r="QES10" s="6"/>
      <c r="QET10" s="6"/>
      <c r="QEU10" s="6"/>
      <c r="QEV10" s="6"/>
      <c r="QEW10" s="6"/>
      <c r="QEX10" s="6"/>
      <c r="QEY10" s="6"/>
      <c r="QEZ10" s="6"/>
      <c r="QFA10" s="6"/>
      <c r="QFB10" s="6"/>
      <c r="QFC10" s="6"/>
      <c r="QFD10" s="6"/>
      <c r="QFE10" s="6"/>
      <c r="QFF10" s="6"/>
      <c r="QFG10" s="6"/>
      <c r="QFH10" s="6"/>
      <c r="QFI10" s="6"/>
      <c r="QFJ10" s="6"/>
      <c r="QFK10" s="6"/>
      <c r="QFL10" s="6"/>
      <c r="QFM10" s="6"/>
      <c r="QFN10" s="6"/>
      <c r="QFO10" s="6"/>
      <c r="QFP10" s="6"/>
      <c r="QFQ10" s="6"/>
      <c r="QFR10" s="6"/>
      <c r="QFS10" s="6"/>
      <c r="QFT10" s="6"/>
      <c r="QFU10" s="6"/>
      <c r="QFV10" s="6"/>
      <c r="QFW10" s="6"/>
      <c r="QFX10" s="6"/>
      <c r="QFY10" s="6"/>
      <c r="QFZ10" s="6"/>
      <c r="QGA10" s="6"/>
      <c r="QGB10" s="6"/>
      <c r="QGC10" s="6"/>
      <c r="QGD10" s="6"/>
      <c r="QGE10" s="6"/>
      <c r="QGF10" s="6"/>
      <c r="QGG10" s="6"/>
      <c r="QGH10" s="6"/>
      <c r="QGI10" s="6"/>
      <c r="QGJ10" s="6"/>
      <c r="QGK10" s="6"/>
      <c r="QGL10" s="6"/>
      <c r="QGM10" s="6"/>
      <c r="QGN10" s="6"/>
      <c r="QGO10" s="6"/>
      <c r="QGP10" s="6"/>
      <c r="QGQ10" s="6"/>
      <c r="QGR10" s="6"/>
      <c r="QGS10" s="6"/>
      <c r="QGT10" s="6"/>
      <c r="QGU10" s="6"/>
      <c r="QGV10" s="6"/>
      <c r="QGW10" s="6"/>
      <c r="QGX10" s="6"/>
      <c r="QGY10" s="6"/>
      <c r="QGZ10" s="6"/>
      <c r="QHA10" s="6"/>
      <c r="QHB10" s="6"/>
      <c r="QHC10" s="6"/>
      <c r="QHD10" s="6"/>
      <c r="QHE10" s="6"/>
      <c r="QHF10" s="6"/>
      <c r="QHG10" s="6"/>
      <c r="QHH10" s="6"/>
      <c r="QHI10" s="6"/>
      <c r="QHJ10" s="6"/>
      <c r="QHK10" s="6"/>
      <c r="QHL10" s="6"/>
      <c r="QHM10" s="6"/>
      <c r="QHN10" s="6"/>
      <c r="QHO10" s="6"/>
      <c r="QHP10" s="6"/>
      <c r="QHQ10" s="6"/>
      <c r="QHR10" s="6"/>
      <c r="QHS10" s="6"/>
      <c r="QHT10" s="6"/>
      <c r="QHU10" s="6"/>
      <c r="QHV10" s="6"/>
      <c r="QHW10" s="6"/>
      <c r="QHX10" s="6"/>
      <c r="QHY10" s="6"/>
      <c r="QHZ10" s="6"/>
      <c r="QIA10" s="6"/>
      <c r="QIB10" s="6"/>
      <c r="QIC10" s="6"/>
      <c r="QID10" s="6"/>
      <c r="QIE10" s="6"/>
      <c r="QIF10" s="6"/>
      <c r="QIG10" s="6"/>
      <c r="QIH10" s="6"/>
      <c r="QII10" s="6"/>
      <c r="QIJ10" s="6"/>
      <c r="QIK10" s="6"/>
      <c r="QIL10" s="6"/>
      <c r="QIM10" s="6"/>
      <c r="QIN10" s="6"/>
      <c r="QIO10" s="6"/>
      <c r="QIP10" s="6"/>
      <c r="QIQ10" s="6"/>
      <c r="QIR10" s="6"/>
      <c r="QIS10" s="6"/>
      <c r="QIT10" s="6"/>
      <c r="QIU10" s="6"/>
      <c r="QIV10" s="6"/>
      <c r="QIW10" s="6"/>
      <c r="QIX10" s="6"/>
      <c r="QIY10" s="6"/>
      <c r="QIZ10" s="6"/>
      <c r="QJA10" s="6"/>
      <c r="QJB10" s="6"/>
      <c r="QJC10" s="6"/>
      <c r="QJD10" s="6"/>
      <c r="QJE10" s="6"/>
      <c r="QJF10" s="6"/>
      <c r="QJG10" s="6"/>
      <c r="QJH10" s="6"/>
      <c r="QJI10" s="6"/>
      <c r="QJJ10" s="6"/>
      <c r="QJK10" s="6"/>
      <c r="QJL10" s="6"/>
      <c r="QJM10" s="6"/>
      <c r="QJN10" s="6"/>
      <c r="QJO10" s="6"/>
      <c r="QJP10" s="6"/>
      <c r="QJQ10" s="6"/>
      <c r="QJR10" s="6"/>
      <c r="QJS10" s="6"/>
      <c r="QJT10" s="6"/>
      <c r="QJU10" s="6"/>
      <c r="QJV10" s="6"/>
      <c r="QJW10" s="6"/>
      <c r="QJX10" s="6"/>
      <c r="QJY10" s="6"/>
      <c r="QJZ10" s="6"/>
      <c r="QKA10" s="6"/>
      <c r="QKB10" s="6"/>
      <c r="QKC10" s="6"/>
      <c r="QKD10" s="6"/>
      <c r="QKE10" s="6"/>
      <c r="QKF10" s="6"/>
      <c r="QKG10" s="6"/>
      <c r="QKH10" s="6"/>
      <c r="QKI10" s="6"/>
      <c r="QKJ10" s="6"/>
      <c r="QKK10" s="6"/>
      <c r="QKL10" s="6"/>
      <c r="QKM10" s="6"/>
      <c r="QKN10" s="6"/>
      <c r="QKO10" s="6"/>
      <c r="QKP10" s="6"/>
      <c r="QKQ10" s="6"/>
      <c r="QKR10" s="6"/>
      <c r="QKS10" s="6"/>
      <c r="QKT10" s="6"/>
      <c r="QKU10" s="6"/>
      <c r="QKV10" s="6"/>
      <c r="QKW10" s="6"/>
      <c r="QKX10" s="6"/>
      <c r="QKY10" s="6"/>
      <c r="QKZ10" s="6"/>
      <c r="QLA10" s="6"/>
      <c r="QLB10" s="6"/>
      <c r="QLC10" s="6"/>
      <c r="QLD10" s="6"/>
      <c r="QLE10" s="6"/>
      <c r="QLF10" s="6"/>
      <c r="QLG10" s="6"/>
      <c r="QLH10" s="6"/>
      <c r="QLI10" s="6"/>
      <c r="QLJ10" s="6"/>
      <c r="QLK10" s="6"/>
      <c r="QLL10" s="6"/>
      <c r="QLM10" s="6"/>
      <c r="QLN10" s="6"/>
      <c r="QLO10" s="6"/>
      <c r="QLP10" s="6"/>
      <c r="QLQ10" s="6"/>
      <c r="QLR10" s="6"/>
      <c r="QLS10" s="6"/>
      <c r="QLT10" s="6"/>
      <c r="QLU10" s="6"/>
      <c r="QLV10" s="6"/>
      <c r="QLW10" s="6"/>
      <c r="QLX10" s="6"/>
      <c r="QLY10" s="6"/>
      <c r="QLZ10" s="6"/>
      <c r="QMA10" s="6"/>
      <c r="QMB10" s="6"/>
      <c r="QMC10" s="6"/>
      <c r="QMD10" s="6"/>
      <c r="QME10" s="6"/>
      <c r="QMF10" s="6"/>
      <c r="QMG10" s="6"/>
      <c r="QMH10" s="6"/>
      <c r="QMI10" s="6"/>
      <c r="QMJ10" s="6"/>
      <c r="QMK10" s="6"/>
      <c r="QML10" s="6"/>
      <c r="QMM10" s="6"/>
      <c r="QMN10" s="6"/>
      <c r="QMO10" s="6"/>
      <c r="QMP10" s="6"/>
      <c r="QMQ10" s="6"/>
      <c r="QMR10" s="6"/>
      <c r="QMS10" s="6"/>
      <c r="QMT10" s="6"/>
      <c r="QMU10" s="6"/>
      <c r="QMV10" s="6"/>
      <c r="QMW10" s="6"/>
      <c r="QMX10" s="6"/>
      <c r="QMY10" s="6"/>
      <c r="QMZ10" s="6"/>
      <c r="QNA10" s="6"/>
      <c r="QNB10" s="6"/>
      <c r="QNC10" s="6"/>
      <c r="QND10" s="6"/>
      <c r="QNE10" s="6"/>
      <c r="QNF10" s="6"/>
      <c r="QNG10" s="6"/>
      <c r="QNH10" s="6"/>
      <c r="QNI10" s="6"/>
      <c r="QNJ10" s="6"/>
      <c r="QNK10" s="6"/>
      <c r="QNL10" s="6"/>
      <c r="QNM10" s="6"/>
      <c r="QNN10" s="6"/>
      <c r="QNO10" s="6"/>
      <c r="QNP10" s="6"/>
      <c r="QNQ10" s="6"/>
      <c r="QNR10" s="6"/>
      <c r="QNS10" s="6"/>
      <c r="QNT10" s="6"/>
      <c r="QNU10" s="6"/>
      <c r="QNV10" s="6"/>
      <c r="QNW10" s="6"/>
      <c r="QNX10" s="6"/>
      <c r="QNY10" s="6"/>
      <c r="QNZ10" s="6"/>
      <c r="QOA10" s="6"/>
      <c r="QOB10" s="6"/>
      <c r="QOC10" s="6"/>
      <c r="QOD10" s="6"/>
      <c r="QOE10" s="6"/>
      <c r="QOF10" s="6"/>
      <c r="QOG10" s="6"/>
      <c r="QOH10" s="6"/>
      <c r="QOI10" s="6"/>
      <c r="QOJ10" s="6"/>
      <c r="QOK10" s="6"/>
      <c r="QOL10" s="6"/>
      <c r="QOM10" s="6"/>
      <c r="QON10" s="6"/>
      <c r="QOO10" s="6"/>
      <c r="QOP10" s="6"/>
      <c r="QOQ10" s="6"/>
      <c r="QOR10" s="6"/>
      <c r="QOS10" s="6"/>
      <c r="QOT10" s="6"/>
      <c r="QOU10" s="6"/>
      <c r="QOV10" s="6"/>
      <c r="QOW10" s="6"/>
      <c r="QOX10" s="6"/>
      <c r="QOY10" s="6"/>
      <c r="QOZ10" s="6"/>
      <c r="QPA10" s="6"/>
      <c r="QPB10" s="6"/>
      <c r="QPC10" s="6"/>
      <c r="QPD10" s="6"/>
      <c r="QPE10" s="6"/>
      <c r="QPF10" s="6"/>
      <c r="QPG10" s="6"/>
      <c r="QPH10" s="6"/>
      <c r="QPI10" s="6"/>
      <c r="QPJ10" s="6"/>
      <c r="QPK10" s="6"/>
      <c r="QPL10" s="6"/>
      <c r="QPM10" s="6"/>
      <c r="QPN10" s="6"/>
      <c r="QPO10" s="6"/>
      <c r="QPP10" s="6"/>
      <c r="QPQ10" s="6"/>
      <c r="QPR10" s="6"/>
      <c r="QPS10" s="6"/>
      <c r="QPT10" s="6"/>
      <c r="QPU10" s="6"/>
      <c r="QPV10" s="6"/>
      <c r="QPW10" s="6"/>
      <c r="QPX10" s="6"/>
      <c r="QPY10" s="6"/>
      <c r="QPZ10" s="6"/>
      <c r="QQA10" s="6"/>
      <c r="QQB10" s="6"/>
      <c r="QQC10" s="6"/>
      <c r="QQD10" s="6"/>
      <c r="QQE10" s="6"/>
      <c r="QQF10" s="6"/>
      <c r="QQG10" s="6"/>
      <c r="QQH10" s="6"/>
      <c r="QQI10" s="6"/>
      <c r="QQJ10" s="6"/>
      <c r="QQK10" s="6"/>
      <c r="QQL10" s="6"/>
      <c r="QQM10" s="6"/>
      <c r="QQN10" s="6"/>
      <c r="QQO10" s="6"/>
      <c r="QQP10" s="6"/>
      <c r="QQQ10" s="6"/>
      <c r="QQR10" s="6"/>
      <c r="QQS10" s="6"/>
      <c r="QQT10" s="6"/>
      <c r="QQU10" s="6"/>
      <c r="QQV10" s="6"/>
      <c r="QQW10" s="6"/>
      <c r="QQX10" s="6"/>
      <c r="QQY10" s="6"/>
      <c r="QQZ10" s="6"/>
      <c r="QRA10" s="6"/>
      <c r="QRB10" s="6"/>
      <c r="QRC10" s="6"/>
      <c r="QRD10" s="6"/>
      <c r="QRE10" s="6"/>
      <c r="QRF10" s="6"/>
      <c r="QRG10" s="6"/>
      <c r="QRH10" s="6"/>
      <c r="QRI10" s="6"/>
      <c r="QRJ10" s="6"/>
      <c r="QRK10" s="6"/>
      <c r="QRL10" s="6"/>
      <c r="QRM10" s="6"/>
      <c r="QRN10" s="6"/>
      <c r="QRO10" s="6"/>
      <c r="QRP10" s="6"/>
      <c r="QRQ10" s="6"/>
      <c r="QRR10" s="6"/>
      <c r="QRS10" s="6"/>
      <c r="QRT10" s="6"/>
      <c r="QRU10" s="6"/>
      <c r="QRV10" s="6"/>
      <c r="QRW10" s="6"/>
      <c r="QRX10" s="6"/>
      <c r="QRY10" s="6"/>
      <c r="QRZ10" s="6"/>
      <c r="QSA10" s="6"/>
      <c r="QSB10" s="6"/>
      <c r="QSC10" s="6"/>
      <c r="QSD10" s="6"/>
      <c r="QSE10" s="6"/>
      <c r="QSF10" s="6"/>
      <c r="QSG10" s="6"/>
      <c r="QSH10" s="6"/>
      <c r="QSI10" s="6"/>
      <c r="QSJ10" s="6"/>
      <c r="QSK10" s="6"/>
      <c r="QSL10" s="6"/>
      <c r="QSM10" s="6"/>
      <c r="QSN10" s="6"/>
      <c r="QSO10" s="6"/>
      <c r="QSP10" s="6"/>
      <c r="QSQ10" s="6"/>
      <c r="QSR10" s="6"/>
      <c r="QSS10" s="6"/>
      <c r="QST10" s="6"/>
      <c r="QSU10" s="6"/>
      <c r="QSV10" s="6"/>
      <c r="QSW10" s="6"/>
      <c r="QSX10" s="6"/>
      <c r="QSY10" s="6"/>
      <c r="QSZ10" s="6"/>
      <c r="QTA10" s="6"/>
      <c r="QTB10" s="6"/>
      <c r="QTC10" s="6"/>
      <c r="QTD10" s="6"/>
      <c r="QTE10" s="6"/>
      <c r="QTF10" s="6"/>
      <c r="QTG10" s="6"/>
      <c r="QTH10" s="6"/>
      <c r="QTI10" s="6"/>
      <c r="QTJ10" s="6"/>
      <c r="QTK10" s="6"/>
      <c r="QTL10" s="6"/>
      <c r="QTM10" s="6"/>
      <c r="QTN10" s="6"/>
      <c r="QTO10" s="6"/>
      <c r="QTP10" s="6"/>
      <c r="QTQ10" s="6"/>
      <c r="QTR10" s="6"/>
      <c r="QTS10" s="6"/>
      <c r="QTT10" s="6"/>
      <c r="QTU10" s="6"/>
      <c r="QTV10" s="6"/>
      <c r="QTW10" s="6"/>
      <c r="QTX10" s="6"/>
      <c r="QTY10" s="6"/>
      <c r="QTZ10" s="6"/>
      <c r="QUA10" s="6"/>
      <c r="QUB10" s="6"/>
      <c r="QUC10" s="6"/>
      <c r="QUD10" s="6"/>
      <c r="QUE10" s="6"/>
      <c r="QUF10" s="6"/>
      <c r="QUG10" s="6"/>
      <c r="QUH10" s="6"/>
      <c r="QUI10" s="6"/>
      <c r="QUJ10" s="6"/>
      <c r="QUK10" s="6"/>
      <c r="QUL10" s="6"/>
      <c r="QUM10" s="6"/>
      <c r="QUN10" s="6"/>
      <c r="QUO10" s="6"/>
      <c r="QUP10" s="6"/>
      <c r="QUQ10" s="6"/>
      <c r="QUR10" s="6"/>
      <c r="QUS10" s="6"/>
      <c r="QUT10" s="6"/>
      <c r="QUU10" s="6"/>
      <c r="QUV10" s="6"/>
      <c r="QUW10" s="6"/>
      <c r="QUX10" s="6"/>
      <c r="QUY10" s="6"/>
      <c r="QUZ10" s="6"/>
      <c r="QVA10" s="6"/>
      <c r="QVB10" s="6"/>
      <c r="QVC10" s="6"/>
      <c r="QVD10" s="6"/>
      <c r="QVE10" s="6"/>
      <c r="QVF10" s="6"/>
      <c r="QVG10" s="6"/>
      <c r="QVH10" s="6"/>
      <c r="QVI10" s="6"/>
      <c r="QVJ10" s="6"/>
      <c r="QVK10" s="6"/>
      <c r="QVL10" s="6"/>
      <c r="QVM10" s="6"/>
      <c r="QVN10" s="6"/>
      <c r="QVO10" s="6"/>
      <c r="QVP10" s="6"/>
      <c r="QVQ10" s="6"/>
      <c r="QVR10" s="6"/>
      <c r="QVS10" s="6"/>
      <c r="QVT10" s="6"/>
      <c r="QVU10" s="6"/>
      <c r="QVV10" s="6"/>
      <c r="QVW10" s="6"/>
      <c r="QVX10" s="6"/>
      <c r="QVY10" s="6"/>
      <c r="QVZ10" s="6"/>
      <c r="QWA10" s="6"/>
      <c r="QWB10" s="6"/>
      <c r="QWC10" s="6"/>
      <c r="QWD10" s="6"/>
      <c r="QWE10" s="6"/>
      <c r="QWF10" s="6"/>
      <c r="QWG10" s="6"/>
      <c r="QWH10" s="6"/>
      <c r="QWI10" s="6"/>
      <c r="QWJ10" s="6"/>
      <c r="QWK10" s="6"/>
      <c r="QWL10" s="6"/>
      <c r="QWM10" s="6"/>
      <c r="QWN10" s="6"/>
      <c r="QWO10" s="6"/>
      <c r="QWP10" s="6"/>
      <c r="QWQ10" s="6"/>
      <c r="QWR10" s="6"/>
      <c r="QWS10" s="6"/>
      <c r="QWT10" s="6"/>
      <c r="QWU10" s="6"/>
      <c r="QWV10" s="6"/>
      <c r="QWW10" s="6"/>
      <c r="QWX10" s="6"/>
      <c r="QWY10" s="6"/>
      <c r="QWZ10" s="6"/>
      <c r="QXA10" s="6"/>
      <c r="QXB10" s="6"/>
      <c r="QXC10" s="6"/>
      <c r="QXD10" s="6"/>
      <c r="QXE10" s="6"/>
      <c r="QXF10" s="6"/>
      <c r="QXG10" s="6"/>
      <c r="QXH10" s="6"/>
      <c r="QXI10" s="6"/>
      <c r="QXJ10" s="6"/>
      <c r="QXK10" s="6"/>
      <c r="QXL10" s="6"/>
      <c r="QXM10" s="6"/>
      <c r="QXN10" s="6"/>
      <c r="QXO10" s="6"/>
      <c r="QXP10" s="6"/>
      <c r="QXQ10" s="6"/>
      <c r="QXR10" s="6"/>
      <c r="QXS10" s="6"/>
      <c r="QXT10" s="6"/>
      <c r="QXU10" s="6"/>
      <c r="QXV10" s="6"/>
      <c r="QXW10" s="6"/>
      <c r="QXX10" s="6"/>
      <c r="QXY10" s="6"/>
      <c r="QXZ10" s="6"/>
      <c r="QYA10" s="6"/>
      <c r="QYB10" s="6"/>
      <c r="QYC10" s="6"/>
      <c r="QYD10" s="6"/>
      <c r="QYE10" s="6"/>
      <c r="QYF10" s="6"/>
      <c r="QYG10" s="6"/>
      <c r="QYH10" s="6"/>
      <c r="QYI10" s="6"/>
      <c r="QYJ10" s="6"/>
      <c r="QYK10" s="6"/>
      <c r="QYL10" s="6"/>
      <c r="QYM10" s="6"/>
      <c r="QYN10" s="6"/>
      <c r="QYO10" s="6"/>
      <c r="QYP10" s="6"/>
      <c r="QYQ10" s="6"/>
      <c r="QYR10" s="6"/>
      <c r="QYS10" s="6"/>
      <c r="QYT10" s="6"/>
      <c r="QYU10" s="6"/>
      <c r="QYV10" s="6"/>
      <c r="QYW10" s="6"/>
      <c r="QYX10" s="6"/>
      <c r="QYY10" s="6"/>
      <c r="QYZ10" s="6"/>
      <c r="QZA10" s="6"/>
      <c r="QZB10" s="6"/>
      <c r="QZC10" s="6"/>
      <c r="QZD10" s="6"/>
      <c r="QZE10" s="6"/>
      <c r="QZF10" s="6"/>
      <c r="QZG10" s="6"/>
      <c r="QZH10" s="6"/>
      <c r="QZI10" s="6"/>
      <c r="QZJ10" s="6"/>
      <c r="QZK10" s="6"/>
      <c r="QZL10" s="6"/>
      <c r="QZM10" s="6"/>
      <c r="QZN10" s="6"/>
      <c r="QZO10" s="6"/>
      <c r="QZP10" s="6"/>
      <c r="QZQ10" s="6"/>
      <c r="QZR10" s="6"/>
      <c r="QZS10" s="6"/>
      <c r="QZT10" s="6"/>
      <c r="QZU10" s="6"/>
      <c r="QZV10" s="6"/>
      <c r="QZW10" s="6"/>
      <c r="QZX10" s="6"/>
      <c r="QZY10" s="6"/>
      <c r="QZZ10" s="6"/>
      <c r="RAA10" s="6"/>
      <c r="RAB10" s="6"/>
      <c r="RAC10" s="6"/>
      <c r="RAD10" s="6"/>
      <c r="RAE10" s="6"/>
      <c r="RAF10" s="6"/>
      <c r="RAG10" s="6"/>
      <c r="RAH10" s="6"/>
      <c r="RAI10" s="6"/>
      <c r="RAJ10" s="6"/>
      <c r="RAK10" s="6"/>
      <c r="RAL10" s="6"/>
      <c r="RAM10" s="6"/>
      <c r="RAN10" s="6"/>
      <c r="RAO10" s="6"/>
      <c r="RAP10" s="6"/>
      <c r="RAQ10" s="6"/>
      <c r="RAR10" s="6"/>
      <c r="RAS10" s="6"/>
      <c r="RAT10" s="6"/>
      <c r="RAU10" s="6"/>
      <c r="RAV10" s="6"/>
      <c r="RAW10" s="6"/>
      <c r="RAX10" s="6"/>
      <c r="RAY10" s="6"/>
      <c r="RAZ10" s="6"/>
      <c r="RBA10" s="6"/>
      <c r="RBB10" s="6"/>
      <c r="RBC10" s="6"/>
      <c r="RBD10" s="6"/>
      <c r="RBE10" s="6"/>
      <c r="RBF10" s="6"/>
      <c r="RBG10" s="6"/>
      <c r="RBH10" s="6"/>
      <c r="RBI10" s="6"/>
      <c r="RBJ10" s="6"/>
      <c r="RBK10" s="6"/>
      <c r="RBL10" s="6"/>
      <c r="RBM10" s="6"/>
      <c r="RBN10" s="6"/>
      <c r="RBO10" s="6"/>
      <c r="RBP10" s="6"/>
      <c r="RBQ10" s="6"/>
      <c r="RBR10" s="6"/>
      <c r="RBS10" s="6"/>
      <c r="RBT10" s="6"/>
      <c r="RBU10" s="6"/>
      <c r="RBV10" s="6"/>
      <c r="RBW10" s="6"/>
      <c r="RBX10" s="6"/>
      <c r="RBY10" s="6"/>
      <c r="RBZ10" s="6"/>
      <c r="RCA10" s="6"/>
      <c r="RCB10" s="6"/>
      <c r="RCC10" s="6"/>
      <c r="RCD10" s="6"/>
      <c r="RCE10" s="6"/>
      <c r="RCF10" s="6"/>
      <c r="RCG10" s="6"/>
      <c r="RCH10" s="6"/>
      <c r="RCI10" s="6"/>
      <c r="RCJ10" s="6"/>
      <c r="RCK10" s="6"/>
      <c r="RCL10" s="6"/>
      <c r="RCM10" s="6"/>
      <c r="RCN10" s="6"/>
      <c r="RCO10" s="6"/>
      <c r="RCP10" s="6"/>
      <c r="RCQ10" s="6"/>
      <c r="RCR10" s="6"/>
      <c r="RCS10" s="6"/>
      <c r="RCT10" s="6"/>
      <c r="RCU10" s="6"/>
      <c r="RCV10" s="6"/>
      <c r="RCW10" s="6"/>
      <c r="RCX10" s="6"/>
      <c r="RCY10" s="6"/>
      <c r="RCZ10" s="6"/>
      <c r="RDA10" s="6"/>
      <c r="RDB10" s="6"/>
      <c r="RDC10" s="6"/>
      <c r="RDD10" s="6"/>
      <c r="RDE10" s="6"/>
      <c r="RDF10" s="6"/>
      <c r="RDG10" s="6"/>
      <c r="RDH10" s="6"/>
      <c r="RDI10" s="6"/>
      <c r="RDJ10" s="6"/>
      <c r="RDK10" s="6"/>
      <c r="RDL10" s="6"/>
      <c r="RDM10" s="6"/>
      <c r="RDN10" s="6"/>
      <c r="RDO10" s="6"/>
      <c r="RDP10" s="6"/>
      <c r="RDQ10" s="6"/>
      <c r="RDR10" s="6"/>
      <c r="RDS10" s="6"/>
      <c r="RDT10" s="6"/>
      <c r="RDU10" s="6"/>
      <c r="RDV10" s="6"/>
      <c r="RDW10" s="6"/>
      <c r="RDX10" s="6"/>
      <c r="RDY10" s="6"/>
      <c r="RDZ10" s="6"/>
      <c r="REA10" s="6"/>
      <c r="REB10" s="6"/>
      <c r="REC10" s="6"/>
      <c r="RED10" s="6"/>
      <c r="REE10" s="6"/>
      <c r="REF10" s="6"/>
      <c r="REG10" s="6"/>
      <c r="REH10" s="6"/>
      <c r="REI10" s="6"/>
      <c r="REJ10" s="6"/>
      <c r="REK10" s="6"/>
      <c r="REL10" s="6"/>
      <c r="REM10" s="6"/>
      <c r="REN10" s="6"/>
      <c r="REO10" s="6"/>
      <c r="REP10" s="6"/>
      <c r="REQ10" s="6"/>
      <c r="RER10" s="6"/>
      <c r="RES10" s="6"/>
      <c r="RET10" s="6"/>
      <c r="REU10" s="6"/>
      <c r="REV10" s="6"/>
      <c r="REW10" s="6"/>
      <c r="REX10" s="6"/>
      <c r="REY10" s="6"/>
      <c r="REZ10" s="6"/>
      <c r="RFA10" s="6"/>
      <c r="RFB10" s="6"/>
      <c r="RFC10" s="6"/>
      <c r="RFD10" s="6"/>
      <c r="RFE10" s="6"/>
      <c r="RFF10" s="6"/>
      <c r="RFG10" s="6"/>
      <c r="RFH10" s="6"/>
      <c r="RFI10" s="6"/>
      <c r="RFJ10" s="6"/>
      <c r="RFK10" s="6"/>
      <c r="RFL10" s="6"/>
      <c r="RFM10" s="6"/>
      <c r="RFN10" s="6"/>
      <c r="RFO10" s="6"/>
      <c r="RFP10" s="6"/>
      <c r="RFQ10" s="6"/>
      <c r="RFR10" s="6"/>
      <c r="RFS10" s="6"/>
      <c r="RFT10" s="6"/>
      <c r="RFU10" s="6"/>
      <c r="RFV10" s="6"/>
      <c r="RFW10" s="6"/>
      <c r="RFX10" s="6"/>
      <c r="RFY10" s="6"/>
      <c r="RFZ10" s="6"/>
      <c r="RGA10" s="6"/>
      <c r="RGB10" s="6"/>
      <c r="RGC10" s="6"/>
      <c r="RGD10" s="6"/>
      <c r="RGE10" s="6"/>
      <c r="RGF10" s="6"/>
      <c r="RGG10" s="6"/>
      <c r="RGH10" s="6"/>
      <c r="RGI10" s="6"/>
      <c r="RGJ10" s="6"/>
      <c r="RGK10" s="6"/>
      <c r="RGL10" s="6"/>
      <c r="RGM10" s="6"/>
      <c r="RGN10" s="6"/>
      <c r="RGO10" s="6"/>
      <c r="RGP10" s="6"/>
      <c r="RGQ10" s="6"/>
      <c r="RGR10" s="6"/>
      <c r="RGS10" s="6"/>
      <c r="RGT10" s="6"/>
      <c r="RGU10" s="6"/>
      <c r="RGV10" s="6"/>
      <c r="RGW10" s="6"/>
      <c r="RGX10" s="6"/>
      <c r="RGY10" s="6"/>
      <c r="RGZ10" s="6"/>
      <c r="RHA10" s="6"/>
      <c r="RHB10" s="6"/>
      <c r="RHC10" s="6"/>
      <c r="RHD10" s="6"/>
      <c r="RHE10" s="6"/>
      <c r="RHF10" s="6"/>
      <c r="RHG10" s="6"/>
      <c r="RHH10" s="6"/>
      <c r="RHI10" s="6"/>
      <c r="RHJ10" s="6"/>
      <c r="RHK10" s="6"/>
      <c r="RHL10" s="6"/>
      <c r="RHM10" s="6"/>
      <c r="RHN10" s="6"/>
      <c r="RHO10" s="6"/>
      <c r="RHP10" s="6"/>
      <c r="RHQ10" s="6"/>
      <c r="RHR10" s="6"/>
      <c r="RHS10" s="6"/>
      <c r="RHT10" s="6"/>
      <c r="RHU10" s="6"/>
      <c r="RHV10" s="6"/>
      <c r="RHW10" s="6"/>
      <c r="RHX10" s="6"/>
      <c r="RHY10" s="6"/>
      <c r="RHZ10" s="6"/>
      <c r="RIA10" s="6"/>
      <c r="RIB10" s="6"/>
      <c r="RIC10" s="6"/>
      <c r="RID10" s="6"/>
      <c r="RIE10" s="6"/>
      <c r="RIF10" s="6"/>
      <c r="RIG10" s="6"/>
      <c r="RIH10" s="6"/>
      <c r="RII10" s="6"/>
      <c r="RIJ10" s="6"/>
      <c r="RIK10" s="6"/>
      <c r="RIL10" s="6"/>
      <c r="RIM10" s="6"/>
      <c r="RIN10" s="6"/>
      <c r="RIO10" s="6"/>
      <c r="RIP10" s="6"/>
      <c r="RIQ10" s="6"/>
      <c r="RIR10" s="6"/>
      <c r="RIS10" s="6"/>
      <c r="RIT10" s="6"/>
      <c r="RIU10" s="6"/>
      <c r="RIV10" s="6"/>
      <c r="RIW10" s="6"/>
      <c r="RIX10" s="6"/>
      <c r="RIY10" s="6"/>
      <c r="RIZ10" s="6"/>
      <c r="RJA10" s="6"/>
      <c r="RJB10" s="6"/>
      <c r="RJC10" s="6"/>
      <c r="RJD10" s="6"/>
      <c r="RJE10" s="6"/>
      <c r="RJF10" s="6"/>
      <c r="RJG10" s="6"/>
      <c r="RJH10" s="6"/>
      <c r="RJI10" s="6"/>
      <c r="RJJ10" s="6"/>
      <c r="RJK10" s="6"/>
      <c r="RJL10" s="6"/>
      <c r="RJM10" s="6"/>
      <c r="RJN10" s="6"/>
      <c r="RJO10" s="6"/>
      <c r="RJP10" s="6"/>
      <c r="RJQ10" s="6"/>
      <c r="RJR10" s="6"/>
      <c r="RJS10" s="6"/>
      <c r="RJT10" s="6"/>
      <c r="RJU10" s="6"/>
      <c r="RJV10" s="6"/>
      <c r="RJW10" s="6"/>
      <c r="RJX10" s="6"/>
      <c r="RJY10" s="6"/>
      <c r="RJZ10" s="6"/>
      <c r="RKA10" s="6"/>
      <c r="RKB10" s="6"/>
      <c r="RKC10" s="6"/>
      <c r="RKD10" s="6"/>
      <c r="RKE10" s="6"/>
      <c r="RKF10" s="6"/>
      <c r="RKG10" s="6"/>
      <c r="RKH10" s="6"/>
      <c r="RKI10" s="6"/>
      <c r="RKJ10" s="6"/>
      <c r="RKK10" s="6"/>
      <c r="RKL10" s="6"/>
      <c r="RKM10" s="6"/>
      <c r="RKN10" s="6"/>
      <c r="RKO10" s="6"/>
      <c r="RKP10" s="6"/>
      <c r="RKQ10" s="6"/>
      <c r="RKR10" s="6"/>
      <c r="RKS10" s="6"/>
      <c r="RKT10" s="6"/>
      <c r="RKU10" s="6"/>
      <c r="RKV10" s="6"/>
      <c r="RKW10" s="6"/>
      <c r="RKX10" s="6"/>
      <c r="RKY10" s="6"/>
      <c r="RKZ10" s="6"/>
      <c r="RLA10" s="6"/>
      <c r="RLB10" s="6"/>
      <c r="RLC10" s="6"/>
      <c r="RLD10" s="6"/>
      <c r="RLE10" s="6"/>
      <c r="RLF10" s="6"/>
      <c r="RLG10" s="6"/>
      <c r="RLH10" s="6"/>
      <c r="RLI10" s="6"/>
      <c r="RLJ10" s="6"/>
      <c r="RLK10" s="6"/>
      <c r="RLL10" s="6"/>
      <c r="RLM10" s="6"/>
      <c r="RLN10" s="6"/>
      <c r="RLO10" s="6"/>
      <c r="RLP10" s="6"/>
      <c r="RLQ10" s="6"/>
      <c r="RLR10" s="6"/>
      <c r="RLS10" s="6"/>
      <c r="RLT10" s="6"/>
      <c r="RLU10" s="6"/>
      <c r="RLV10" s="6"/>
      <c r="RLW10" s="6"/>
      <c r="RLX10" s="6"/>
      <c r="RLY10" s="6"/>
      <c r="RLZ10" s="6"/>
      <c r="RMA10" s="6"/>
      <c r="RMB10" s="6"/>
      <c r="RMC10" s="6"/>
      <c r="RMD10" s="6"/>
      <c r="RME10" s="6"/>
      <c r="RMF10" s="6"/>
      <c r="RMG10" s="6"/>
      <c r="RMH10" s="6"/>
      <c r="RMI10" s="6"/>
      <c r="RMJ10" s="6"/>
      <c r="RMK10" s="6"/>
      <c r="RML10" s="6"/>
      <c r="RMM10" s="6"/>
      <c r="RMN10" s="6"/>
      <c r="RMO10" s="6"/>
      <c r="RMP10" s="6"/>
      <c r="RMQ10" s="6"/>
      <c r="RMR10" s="6"/>
      <c r="RMS10" s="6"/>
      <c r="RMT10" s="6"/>
      <c r="RMU10" s="6"/>
      <c r="RMV10" s="6"/>
      <c r="RMW10" s="6"/>
      <c r="RMX10" s="6"/>
      <c r="RMY10" s="6"/>
      <c r="RMZ10" s="6"/>
      <c r="RNA10" s="6"/>
      <c r="RNB10" s="6"/>
      <c r="RNC10" s="6"/>
      <c r="RND10" s="6"/>
      <c r="RNE10" s="6"/>
      <c r="RNF10" s="6"/>
      <c r="RNG10" s="6"/>
      <c r="RNH10" s="6"/>
      <c r="RNI10" s="6"/>
      <c r="RNJ10" s="6"/>
      <c r="RNK10" s="6"/>
      <c r="RNL10" s="6"/>
      <c r="RNM10" s="6"/>
      <c r="RNN10" s="6"/>
      <c r="RNO10" s="6"/>
      <c r="RNP10" s="6"/>
      <c r="RNQ10" s="6"/>
      <c r="RNR10" s="6"/>
      <c r="RNS10" s="6"/>
      <c r="RNT10" s="6"/>
      <c r="RNU10" s="6"/>
      <c r="RNV10" s="6"/>
      <c r="RNW10" s="6"/>
      <c r="RNX10" s="6"/>
      <c r="RNY10" s="6"/>
      <c r="RNZ10" s="6"/>
      <c r="ROA10" s="6"/>
      <c r="ROB10" s="6"/>
      <c r="ROC10" s="6"/>
      <c r="ROD10" s="6"/>
      <c r="ROE10" s="6"/>
      <c r="ROF10" s="6"/>
      <c r="ROG10" s="6"/>
      <c r="ROH10" s="6"/>
      <c r="ROI10" s="6"/>
      <c r="ROJ10" s="6"/>
      <c r="ROK10" s="6"/>
      <c r="ROL10" s="6"/>
      <c r="ROM10" s="6"/>
      <c r="RON10" s="6"/>
      <c r="ROO10" s="6"/>
      <c r="ROP10" s="6"/>
      <c r="ROQ10" s="6"/>
      <c r="ROR10" s="6"/>
      <c r="ROS10" s="6"/>
      <c r="ROT10" s="6"/>
      <c r="ROU10" s="6"/>
      <c r="ROV10" s="6"/>
      <c r="ROW10" s="6"/>
      <c r="ROX10" s="6"/>
      <c r="ROY10" s="6"/>
      <c r="ROZ10" s="6"/>
      <c r="RPA10" s="6"/>
      <c r="RPB10" s="6"/>
      <c r="RPC10" s="6"/>
      <c r="RPD10" s="6"/>
      <c r="RPE10" s="6"/>
      <c r="RPF10" s="6"/>
      <c r="RPG10" s="6"/>
      <c r="RPH10" s="6"/>
      <c r="RPI10" s="6"/>
      <c r="RPJ10" s="6"/>
      <c r="RPK10" s="6"/>
      <c r="RPL10" s="6"/>
      <c r="RPM10" s="6"/>
      <c r="RPN10" s="6"/>
      <c r="RPO10" s="6"/>
      <c r="RPP10" s="6"/>
      <c r="RPQ10" s="6"/>
      <c r="RPR10" s="6"/>
      <c r="RPS10" s="6"/>
      <c r="RPT10" s="6"/>
      <c r="RPU10" s="6"/>
      <c r="RPV10" s="6"/>
      <c r="RPW10" s="6"/>
      <c r="RPX10" s="6"/>
      <c r="RPY10" s="6"/>
      <c r="RPZ10" s="6"/>
      <c r="RQA10" s="6"/>
      <c r="RQB10" s="6"/>
      <c r="RQC10" s="6"/>
      <c r="RQD10" s="6"/>
      <c r="RQE10" s="6"/>
      <c r="RQF10" s="6"/>
      <c r="RQG10" s="6"/>
      <c r="RQH10" s="6"/>
      <c r="RQI10" s="6"/>
      <c r="RQJ10" s="6"/>
      <c r="RQK10" s="6"/>
      <c r="RQL10" s="6"/>
      <c r="RQM10" s="6"/>
      <c r="RQN10" s="6"/>
      <c r="RQO10" s="6"/>
      <c r="RQP10" s="6"/>
      <c r="RQQ10" s="6"/>
      <c r="RQR10" s="6"/>
      <c r="RQS10" s="6"/>
      <c r="RQT10" s="6"/>
      <c r="RQU10" s="6"/>
      <c r="RQV10" s="6"/>
      <c r="RQW10" s="6"/>
      <c r="RQX10" s="6"/>
      <c r="RQY10" s="6"/>
      <c r="RQZ10" s="6"/>
      <c r="RRA10" s="6"/>
      <c r="RRB10" s="6"/>
      <c r="RRC10" s="6"/>
      <c r="RRD10" s="6"/>
      <c r="RRE10" s="6"/>
      <c r="RRF10" s="6"/>
      <c r="RRG10" s="6"/>
      <c r="RRH10" s="6"/>
      <c r="RRI10" s="6"/>
      <c r="RRJ10" s="6"/>
      <c r="RRK10" s="6"/>
      <c r="RRL10" s="6"/>
      <c r="RRM10" s="6"/>
      <c r="RRN10" s="6"/>
      <c r="RRO10" s="6"/>
      <c r="RRP10" s="6"/>
      <c r="RRQ10" s="6"/>
      <c r="RRR10" s="6"/>
      <c r="RRS10" s="6"/>
      <c r="RRT10" s="6"/>
      <c r="RRU10" s="6"/>
      <c r="RRV10" s="6"/>
      <c r="RRW10" s="6"/>
      <c r="RRX10" s="6"/>
      <c r="RRY10" s="6"/>
      <c r="RRZ10" s="6"/>
      <c r="RSA10" s="6"/>
      <c r="RSB10" s="6"/>
      <c r="RSC10" s="6"/>
      <c r="RSD10" s="6"/>
      <c r="RSE10" s="6"/>
      <c r="RSF10" s="6"/>
      <c r="RSG10" s="6"/>
      <c r="RSH10" s="6"/>
      <c r="RSI10" s="6"/>
      <c r="RSJ10" s="6"/>
      <c r="RSK10" s="6"/>
      <c r="RSL10" s="6"/>
      <c r="RSM10" s="6"/>
      <c r="RSN10" s="6"/>
      <c r="RSO10" s="6"/>
      <c r="RSP10" s="6"/>
      <c r="RSQ10" s="6"/>
      <c r="RSR10" s="6"/>
      <c r="RSS10" s="6"/>
      <c r="RST10" s="6"/>
      <c r="RSU10" s="6"/>
      <c r="RSV10" s="6"/>
      <c r="RSW10" s="6"/>
      <c r="RSX10" s="6"/>
      <c r="RSY10" s="6"/>
      <c r="RSZ10" s="6"/>
      <c r="RTA10" s="6"/>
      <c r="RTB10" s="6"/>
      <c r="RTC10" s="6"/>
      <c r="RTD10" s="6"/>
      <c r="RTE10" s="6"/>
      <c r="RTF10" s="6"/>
      <c r="RTG10" s="6"/>
      <c r="RTH10" s="6"/>
      <c r="RTI10" s="6"/>
      <c r="RTJ10" s="6"/>
      <c r="RTK10" s="6"/>
      <c r="RTL10" s="6"/>
      <c r="RTM10" s="6"/>
      <c r="RTN10" s="6"/>
      <c r="RTO10" s="6"/>
      <c r="RTP10" s="6"/>
      <c r="RTQ10" s="6"/>
      <c r="RTR10" s="6"/>
      <c r="RTS10" s="6"/>
      <c r="RTT10" s="6"/>
      <c r="RTU10" s="6"/>
      <c r="RTV10" s="6"/>
      <c r="RTW10" s="6"/>
      <c r="RTX10" s="6"/>
      <c r="RTY10" s="6"/>
      <c r="RTZ10" s="6"/>
      <c r="RUA10" s="6"/>
      <c r="RUB10" s="6"/>
      <c r="RUC10" s="6"/>
      <c r="RUD10" s="6"/>
      <c r="RUE10" s="6"/>
      <c r="RUF10" s="6"/>
      <c r="RUG10" s="6"/>
      <c r="RUH10" s="6"/>
      <c r="RUI10" s="6"/>
      <c r="RUJ10" s="6"/>
      <c r="RUK10" s="6"/>
      <c r="RUL10" s="6"/>
      <c r="RUM10" s="6"/>
      <c r="RUN10" s="6"/>
      <c r="RUO10" s="6"/>
      <c r="RUP10" s="6"/>
      <c r="RUQ10" s="6"/>
      <c r="RUR10" s="6"/>
      <c r="RUS10" s="6"/>
      <c r="RUT10" s="6"/>
      <c r="RUU10" s="6"/>
      <c r="RUV10" s="6"/>
      <c r="RUW10" s="6"/>
      <c r="RUX10" s="6"/>
      <c r="RUY10" s="6"/>
      <c r="RUZ10" s="6"/>
      <c r="RVA10" s="6"/>
      <c r="RVB10" s="6"/>
      <c r="RVC10" s="6"/>
      <c r="RVD10" s="6"/>
      <c r="RVE10" s="6"/>
      <c r="RVF10" s="6"/>
      <c r="RVG10" s="6"/>
      <c r="RVH10" s="6"/>
      <c r="RVI10" s="6"/>
      <c r="RVJ10" s="6"/>
      <c r="RVK10" s="6"/>
      <c r="RVL10" s="6"/>
      <c r="RVM10" s="6"/>
      <c r="RVN10" s="6"/>
      <c r="RVO10" s="6"/>
      <c r="RVP10" s="6"/>
      <c r="RVQ10" s="6"/>
      <c r="RVR10" s="6"/>
      <c r="RVS10" s="6"/>
      <c r="RVT10" s="6"/>
      <c r="RVU10" s="6"/>
      <c r="RVV10" s="6"/>
      <c r="RVW10" s="6"/>
      <c r="RVX10" s="6"/>
      <c r="RVY10" s="6"/>
      <c r="RVZ10" s="6"/>
      <c r="RWA10" s="6"/>
      <c r="RWB10" s="6"/>
      <c r="RWC10" s="6"/>
      <c r="RWD10" s="6"/>
      <c r="RWE10" s="6"/>
      <c r="RWF10" s="6"/>
      <c r="RWG10" s="6"/>
      <c r="RWH10" s="6"/>
      <c r="RWI10" s="6"/>
      <c r="RWJ10" s="6"/>
      <c r="RWK10" s="6"/>
      <c r="RWL10" s="6"/>
      <c r="RWM10" s="6"/>
      <c r="RWN10" s="6"/>
      <c r="RWO10" s="6"/>
      <c r="RWP10" s="6"/>
      <c r="RWQ10" s="6"/>
      <c r="RWR10" s="6"/>
      <c r="RWS10" s="6"/>
      <c r="RWT10" s="6"/>
      <c r="RWU10" s="6"/>
      <c r="RWV10" s="6"/>
      <c r="RWW10" s="6"/>
      <c r="RWX10" s="6"/>
      <c r="RWY10" s="6"/>
      <c r="RWZ10" s="6"/>
      <c r="RXA10" s="6"/>
      <c r="RXB10" s="6"/>
      <c r="RXC10" s="6"/>
      <c r="RXD10" s="6"/>
      <c r="RXE10" s="6"/>
      <c r="RXF10" s="6"/>
      <c r="RXG10" s="6"/>
      <c r="RXH10" s="6"/>
      <c r="RXI10" s="6"/>
      <c r="RXJ10" s="6"/>
      <c r="RXK10" s="6"/>
      <c r="RXL10" s="6"/>
      <c r="RXM10" s="6"/>
      <c r="RXN10" s="6"/>
      <c r="RXO10" s="6"/>
      <c r="RXP10" s="6"/>
      <c r="RXQ10" s="6"/>
      <c r="RXR10" s="6"/>
      <c r="RXS10" s="6"/>
      <c r="RXT10" s="6"/>
      <c r="RXU10" s="6"/>
      <c r="RXV10" s="6"/>
      <c r="RXW10" s="6"/>
      <c r="RXX10" s="6"/>
      <c r="RXY10" s="6"/>
      <c r="RXZ10" s="6"/>
      <c r="RYA10" s="6"/>
      <c r="RYB10" s="6"/>
      <c r="RYC10" s="6"/>
      <c r="RYD10" s="6"/>
      <c r="RYE10" s="6"/>
      <c r="RYF10" s="6"/>
      <c r="RYG10" s="6"/>
      <c r="RYH10" s="6"/>
      <c r="RYI10" s="6"/>
      <c r="RYJ10" s="6"/>
      <c r="RYK10" s="6"/>
      <c r="RYL10" s="6"/>
      <c r="RYM10" s="6"/>
      <c r="RYN10" s="6"/>
      <c r="RYO10" s="6"/>
      <c r="RYP10" s="6"/>
      <c r="RYQ10" s="6"/>
      <c r="RYR10" s="6"/>
      <c r="RYS10" s="6"/>
      <c r="RYT10" s="6"/>
      <c r="RYU10" s="6"/>
      <c r="RYV10" s="6"/>
      <c r="RYW10" s="6"/>
      <c r="RYX10" s="6"/>
      <c r="RYY10" s="6"/>
      <c r="RYZ10" s="6"/>
      <c r="RZA10" s="6"/>
      <c r="RZB10" s="6"/>
      <c r="RZC10" s="6"/>
      <c r="RZD10" s="6"/>
      <c r="RZE10" s="6"/>
      <c r="RZF10" s="6"/>
      <c r="RZG10" s="6"/>
      <c r="RZH10" s="6"/>
      <c r="RZI10" s="6"/>
      <c r="RZJ10" s="6"/>
      <c r="RZK10" s="6"/>
      <c r="RZL10" s="6"/>
      <c r="RZM10" s="6"/>
      <c r="RZN10" s="6"/>
      <c r="RZO10" s="6"/>
      <c r="RZP10" s="6"/>
      <c r="RZQ10" s="6"/>
      <c r="RZR10" s="6"/>
      <c r="RZS10" s="6"/>
      <c r="RZT10" s="6"/>
      <c r="RZU10" s="6"/>
      <c r="RZV10" s="6"/>
      <c r="RZW10" s="6"/>
      <c r="RZX10" s="6"/>
      <c r="RZY10" s="6"/>
      <c r="RZZ10" s="6"/>
      <c r="SAA10" s="6"/>
      <c r="SAB10" s="6"/>
      <c r="SAC10" s="6"/>
      <c r="SAD10" s="6"/>
      <c r="SAE10" s="6"/>
      <c r="SAF10" s="6"/>
      <c r="SAG10" s="6"/>
      <c r="SAH10" s="6"/>
      <c r="SAI10" s="6"/>
      <c r="SAJ10" s="6"/>
      <c r="SAK10" s="6"/>
      <c r="SAL10" s="6"/>
      <c r="SAM10" s="6"/>
      <c r="SAN10" s="6"/>
      <c r="SAO10" s="6"/>
      <c r="SAP10" s="6"/>
      <c r="SAQ10" s="6"/>
      <c r="SAR10" s="6"/>
      <c r="SAS10" s="6"/>
      <c r="SAT10" s="6"/>
      <c r="SAU10" s="6"/>
      <c r="SAV10" s="6"/>
      <c r="SAW10" s="6"/>
      <c r="SAX10" s="6"/>
      <c r="SAY10" s="6"/>
      <c r="SAZ10" s="6"/>
      <c r="SBA10" s="6"/>
      <c r="SBB10" s="6"/>
      <c r="SBC10" s="6"/>
      <c r="SBD10" s="6"/>
      <c r="SBE10" s="6"/>
      <c r="SBF10" s="6"/>
      <c r="SBG10" s="6"/>
      <c r="SBH10" s="6"/>
      <c r="SBI10" s="6"/>
      <c r="SBJ10" s="6"/>
      <c r="SBK10" s="6"/>
      <c r="SBL10" s="6"/>
      <c r="SBM10" s="6"/>
      <c r="SBN10" s="6"/>
      <c r="SBO10" s="6"/>
      <c r="SBP10" s="6"/>
      <c r="SBQ10" s="6"/>
      <c r="SBR10" s="6"/>
      <c r="SBS10" s="6"/>
      <c r="SBT10" s="6"/>
      <c r="SBU10" s="6"/>
      <c r="SBV10" s="6"/>
      <c r="SBW10" s="6"/>
      <c r="SBX10" s="6"/>
      <c r="SBY10" s="6"/>
      <c r="SBZ10" s="6"/>
      <c r="SCA10" s="6"/>
      <c r="SCB10" s="6"/>
      <c r="SCC10" s="6"/>
      <c r="SCD10" s="6"/>
      <c r="SCE10" s="6"/>
      <c r="SCF10" s="6"/>
      <c r="SCG10" s="6"/>
      <c r="SCH10" s="6"/>
      <c r="SCI10" s="6"/>
      <c r="SCJ10" s="6"/>
      <c r="SCK10" s="6"/>
      <c r="SCL10" s="6"/>
      <c r="SCM10" s="6"/>
      <c r="SCN10" s="6"/>
      <c r="SCO10" s="6"/>
      <c r="SCP10" s="6"/>
      <c r="SCQ10" s="6"/>
      <c r="SCR10" s="6"/>
      <c r="SCS10" s="6"/>
      <c r="SCT10" s="6"/>
      <c r="SCU10" s="6"/>
      <c r="SCV10" s="6"/>
      <c r="SCW10" s="6"/>
      <c r="SCX10" s="6"/>
      <c r="SCY10" s="6"/>
      <c r="SCZ10" s="6"/>
      <c r="SDA10" s="6"/>
      <c r="SDB10" s="6"/>
      <c r="SDC10" s="6"/>
      <c r="SDD10" s="6"/>
      <c r="SDE10" s="6"/>
      <c r="SDF10" s="6"/>
      <c r="SDG10" s="6"/>
      <c r="SDH10" s="6"/>
      <c r="SDI10" s="6"/>
      <c r="SDJ10" s="6"/>
      <c r="SDK10" s="6"/>
      <c r="SDL10" s="6"/>
      <c r="SDM10" s="6"/>
      <c r="SDN10" s="6"/>
      <c r="SDO10" s="6"/>
      <c r="SDP10" s="6"/>
      <c r="SDQ10" s="6"/>
      <c r="SDR10" s="6"/>
      <c r="SDS10" s="6"/>
      <c r="SDT10" s="6"/>
      <c r="SDU10" s="6"/>
      <c r="SDV10" s="6"/>
      <c r="SDW10" s="6"/>
      <c r="SDX10" s="6"/>
      <c r="SDY10" s="6"/>
      <c r="SDZ10" s="6"/>
      <c r="SEA10" s="6"/>
      <c r="SEB10" s="6"/>
      <c r="SEC10" s="6"/>
      <c r="SED10" s="6"/>
      <c r="SEE10" s="6"/>
      <c r="SEF10" s="6"/>
      <c r="SEG10" s="6"/>
      <c r="SEH10" s="6"/>
      <c r="SEI10" s="6"/>
      <c r="SEJ10" s="6"/>
      <c r="SEK10" s="6"/>
      <c r="SEL10" s="6"/>
      <c r="SEM10" s="6"/>
      <c r="SEN10" s="6"/>
      <c r="SEO10" s="6"/>
      <c r="SEP10" s="6"/>
      <c r="SEQ10" s="6"/>
      <c r="SER10" s="6"/>
      <c r="SES10" s="6"/>
      <c r="SET10" s="6"/>
      <c r="SEU10" s="6"/>
      <c r="SEV10" s="6"/>
      <c r="SEW10" s="6"/>
      <c r="SEX10" s="6"/>
      <c r="SEY10" s="6"/>
      <c r="SEZ10" s="6"/>
      <c r="SFA10" s="6"/>
      <c r="SFB10" s="6"/>
      <c r="SFC10" s="6"/>
      <c r="SFD10" s="6"/>
      <c r="SFE10" s="6"/>
      <c r="SFF10" s="6"/>
      <c r="SFG10" s="6"/>
      <c r="SFH10" s="6"/>
      <c r="SFI10" s="6"/>
      <c r="SFJ10" s="6"/>
      <c r="SFK10" s="6"/>
      <c r="SFL10" s="6"/>
      <c r="SFM10" s="6"/>
      <c r="SFN10" s="6"/>
      <c r="SFO10" s="6"/>
      <c r="SFP10" s="6"/>
      <c r="SFQ10" s="6"/>
      <c r="SFR10" s="6"/>
      <c r="SFS10" s="6"/>
      <c r="SFT10" s="6"/>
      <c r="SFU10" s="6"/>
      <c r="SFV10" s="6"/>
      <c r="SFW10" s="6"/>
      <c r="SFX10" s="6"/>
      <c r="SFY10" s="6"/>
      <c r="SFZ10" s="6"/>
      <c r="SGA10" s="6"/>
      <c r="SGB10" s="6"/>
      <c r="SGC10" s="6"/>
      <c r="SGD10" s="6"/>
      <c r="SGE10" s="6"/>
      <c r="SGF10" s="6"/>
      <c r="SGG10" s="6"/>
      <c r="SGH10" s="6"/>
      <c r="SGI10" s="6"/>
      <c r="SGJ10" s="6"/>
      <c r="SGK10" s="6"/>
      <c r="SGL10" s="6"/>
      <c r="SGM10" s="6"/>
      <c r="SGN10" s="6"/>
      <c r="SGO10" s="6"/>
      <c r="SGP10" s="6"/>
      <c r="SGQ10" s="6"/>
      <c r="SGR10" s="6"/>
      <c r="SGS10" s="6"/>
      <c r="SGT10" s="6"/>
      <c r="SGU10" s="6"/>
      <c r="SGV10" s="6"/>
      <c r="SGW10" s="6"/>
      <c r="SGX10" s="6"/>
      <c r="SGY10" s="6"/>
      <c r="SGZ10" s="6"/>
      <c r="SHA10" s="6"/>
      <c r="SHB10" s="6"/>
      <c r="SHC10" s="6"/>
      <c r="SHD10" s="6"/>
      <c r="SHE10" s="6"/>
      <c r="SHF10" s="6"/>
      <c r="SHG10" s="6"/>
      <c r="SHH10" s="6"/>
      <c r="SHI10" s="6"/>
      <c r="SHJ10" s="6"/>
      <c r="SHK10" s="6"/>
      <c r="SHL10" s="6"/>
      <c r="SHM10" s="6"/>
      <c r="SHN10" s="6"/>
      <c r="SHO10" s="6"/>
      <c r="SHP10" s="6"/>
      <c r="SHQ10" s="6"/>
      <c r="SHR10" s="6"/>
      <c r="SHS10" s="6"/>
      <c r="SHT10" s="6"/>
      <c r="SHU10" s="6"/>
      <c r="SHV10" s="6"/>
      <c r="SHW10" s="6"/>
      <c r="SHX10" s="6"/>
      <c r="SHY10" s="6"/>
      <c r="SHZ10" s="6"/>
      <c r="SIA10" s="6"/>
      <c r="SIB10" s="6"/>
      <c r="SIC10" s="6"/>
      <c r="SID10" s="6"/>
      <c r="SIE10" s="6"/>
      <c r="SIF10" s="6"/>
      <c r="SIG10" s="6"/>
      <c r="SIH10" s="6"/>
      <c r="SII10" s="6"/>
      <c r="SIJ10" s="6"/>
      <c r="SIK10" s="6"/>
      <c r="SIL10" s="6"/>
      <c r="SIM10" s="6"/>
      <c r="SIN10" s="6"/>
      <c r="SIO10" s="6"/>
      <c r="SIP10" s="6"/>
      <c r="SIQ10" s="6"/>
      <c r="SIR10" s="6"/>
      <c r="SIS10" s="6"/>
      <c r="SIT10" s="6"/>
      <c r="SIU10" s="6"/>
      <c r="SIV10" s="6"/>
      <c r="SIW10" s="6"/>
      <c r="SIX10" s="6"/>
      <c r="SIY10" s="6"/>
      <c r="SIZ10" s="6"/>
      <c r="SJA10" s="6"/>
      <c r="SJB10" s="6"/>
      <c r="SJC10" s="6"/>
      <c r="SJD10" s="6"/>
      <c r="SJE10" s="6"/>
      <c r="SJF10" s="6"/>
      <c r="SJG10" s="6"/>
      <c r="SJH10" s="6"/>
      <c r="SJI10" s="6"/>
      <c r="SJJ10" s="6"/>
      <c r="SJK10" s="6"/>
      <c r="SJL10" s="6"/>
      <c r="SJM10" s="6"/>
      <c r="SJN10" s="6"/>
      <c r="SJO10" s="6"/>
      <c r="SJP10" s="6"/>
      <c r="SJQ10" s="6"/>
      <c r="SJR10" s="6"/>
      <c r="SJS10" s="6"/>
      <c r="SJT10" s="6"/>
      <c r="SJU10" s="6"/>
      <c r="SJV10" s="6"/>
      <c r="SJW10" s="6"/>
      <c r="SJX10" s="6"/>
      <c r="SJY10" s="6"/>
      <c r="SJZ10" s="6"/>
      <c r="SKA10" s="6"/>
      <c r="SKB10" s="6"/>
      <c r="SKC10" s="6"/>
      <c r="SKD10" s="6"/>
      <c r="SKE10" s="6"/>
      <c r="SKF10" s="6"/>
      <c r="SKG10" s="6"/>
      <c r="SKH10" s="6"/>
      <c r="SKI10" s="6"/>
      <c r="SKJ10" s="6"/>
      <c r="SKK10" s="6"/>
      <c r="SKL10" s="6"/>
      <c r="SKM10" s="6"/>
      <c r="SKN10" s="6"/>
      <c r="SKO10" s="6"/>
      <c r="SKP10" s="6"/>
      <c r="SKQ10" s="6"/>
      <c r="SKR10" s="6"/>
      <c r="SKS10" s="6"/>
      <c r="SKT10" s="6"/>
      <c r="SKU10" s="6"/>
      <c r="SKV10" s="6"/>
      <c r="SKW10" s="6"/>
      <c r="SKX10" s="6"/>
      <c r="SKY10" s="6"/>
      <c r="SKZ10" s="6"/>
      <c r="SLA10" s="6"/>
      <c r="SLB10" s="6"/>
      <c r="SLC10" s="6"/>
      <c r="SLD10" s="6"/>
      <c r="SLE10" s="6"/>
      <c r="SLF10" s="6"/>
      <c r="SLG10" s="6"/>
      <c r="SLH10" s="6"/>
      <c r="SLI10" s="6"/>
      <c r="SLJ10" s="6"/>
      <c r="SLK10" s="6"/>
      <c r="SLL10" s="6"/>
      <c r="SLM10" s="6"/>
      <c r="SLN10" s="6"/>
      <c r="SLO10" s="6"/>
      <c r="SLP10" s="6"/>
      <c r="SLQ10" s="6"/>
      <c r="SLR10" s="6"/>
      <c r="SLS10" s="6"/>
      <c r="SLT10" s="6"/>
      <c r="SLU10" s="6"/>
      <c r="SLV10" s="6"/>
      <c r="SLW10" s="6"/>
      <c r="SLX10" s="6"/>
      <c r="SLY10" s="6"/>
      <c r="SLZ10" s="6"/>
      <c r="SMA10" s="6"/>
      <c r="SMB10" s="6"/>
      <c r="SMC10" s="6"/>
      <c r="SMD10" s="6"/>
      <c r="SME10" s="6"/>
      <c r="SMF10" s="6"/>
      <c r="SMG10" s="6"/>
      <c r="SMH10" s="6"/>
      <c r="SMI10" s="6"/>
      <c r="SMJ10" s="6"/>
      <c r="SMK10" s="6"/>
      <c r="SML10" s="6"/>
      <c r="SMM10" s="6"/>
      <c r="SMN10" s="6"/>
      <c r="SMO10" s="6"/>
      <c r="SMP10" s="6"/>
      <c r="SMQ10" s="6"/>
      <c r="SMR10" s="6"/>
      <c r="SMS10" s="6"/>
      <c r="SMT10" s="6"/>
      <c r="SMU10" s="6"/>
      <c r="SMV10" s="6"/>
      <c r="SMW10" s="6"/>
      <c r="SMX10" s="6"/>
      <c r="SMY10" s="6"/>
      <c r="SMZ10" s="6"/>
      <c r="SNA10" s="6"/>
      <c r="SNB10" s="6"/>
      <c r="SNC10" s="6"/>
      <c r="SND10" s="6"/>
      <c r="SNE10" s="6"/>
      <c r="SNF10" s="6"/>
      <c r="SNG10" s="6"/>
      <c r="SNH10" s="6"/>
      <c r="SNI10" s="6"/>
      <c r="SNJ10" s="6"/>
      <c r="SNK10" s="6"/>
      <c r="SNL10" s="6"/>
      <c r="SNM10" s="6"/>
      <c r="SNN10" s="6"/>
      <c r="SNO10" s="6"/>
      <c r="SNP10" s="6"/>
      <c r="SNQ10" s="6"/>
      <c r="SNR10" s="6"/>
      <c r="SNS10" s="6"/>
      <c r="SNT10" s="6"/>
      <c r="SNU10" s="6"/>
      <c r="SNV10" s="6"/>
      <c r="SNW10" s="6"/>
      <c r="SNX10" s="6"/>
      <c r="SNY10" s="6"/>
      <c r="SNZ10" s="6"/>
      <c r="SOA10" s="6"/>
      <c r="SOB10" s="6"/>
      <c r="SOC10" s="6"/>
      <c r="SOD10" s="6"/>
      <c r="SOE10" s="6"/>
      <c r="SOF10" s="6"/>
      <c r="SOG10" s="6"/>
      <c r="SOH10" s="6"/>
      <c r="SOI10" s="6"/>
      <c r="SOJ10" s="6"/>
      <c r="SOK10" s="6"/>
      <c r="SOL10" s="6"/>
      <c r="SOM10" s="6"/>
      <c r="SON10" s="6"/>
      <c r="SOO10" s="6"/>
      <c r="SOP10" s="6"/>
      <c r="SOQ10" s="6"/>
      <c r="SOR10" s="6"/>
      <c r="SOS10" s="6"/>
      <c r="SOT10" s="6"/>
      <c r="SOU10" s="6"/>
      <c r="SOV10" s="6"/>
      <c r="SOW10" s="6"/>
      <c r="SOX10" s="6"/>
      <c r="SOY10" s="6"/>
      <c r="SOZ10" s="6"/>
      <c r="SPA10" s="6"/>
      <c r="SPB10" s="6"/>
      <c r="SPC10" s="6"/>
      <c r="SPD10" s="6"/>
      <c r="SPE10" s="6"/>
      <c r="SPF10" s="6"/>
      <c r="SPG10" s="6"/>
      <c r="SPH10" s="6"/>
      <c r="SPI10" s="6"/>
      <c r="SPJ10" s="6"/>
      <c r="SPK10" s="6"/>
      <c r="SPL10" s="6"/>
      <c r="SPM10" s="6"/>
      <c r="SPN10" s="6"/>
      <c r="SPO10" s="6"/>
      <c r="SPP10" s="6"/>
      <c r="SPQ10" s="6"/>
      <c r="SPR10" s="6"/>
      <c r="SPS10" s="6"/>
      <c r="SPT10" s="6"/>
      <c r="SPU10" s="6"/>
      <c r="SPV10" s="6"/>
      <c r="SPW10" s="6"/>
      <c r="SPX10" s="6"/>
      <c r="SPY10" s="6"/>
      <c r="SPZ10" s="6"/>
      <c r="SQA10" s="6"/>
      <c r="SQB10" s="6"/>
      <c r="SQC10" s="6"/>
      <c r="SQD10" s="6"/>
      <c r="SQE10" s="6"/>
      <c r="SQF10" s="6"/>
      <c r="SQG10" s="6"/>
      <c r="SQH10" s="6"/>
      <c r="SQI10" s="6"/>
      <c r="SQJ10" s="6"/>
      <c r="SQK10" s="6"/>
      <c r="SQL10" s="6"/>
      <c r="SQM10" s="6"/>
      <c r="SQN10" s="6"/>
      <c r="SQO10" s="6"/>
      <c r="SQP10" s="6"/>
      <c r="SQQ10" s="6"/>
      <c r="SQR10" s="6"/>
      <c r="SQS10" s="6"/>
      <c r="SQT10" s="6"/>
      <c r="SQU10" s="6"/>
      <c r="SQV10" s="6"/>
      <c r="SQW10" s="6"/>
      <c r="SQX10" s="6"/>
      <c r="SQY10" s="6"/>
      <c r="SQZ10" s="6"/>
      <c r="SRA10" s="6"/>
      <c r="SRB10" s="6"/>
      <c r="SRC10" s="6"/>
      <c r="SRD10" s="6"/>
      <c r="SRE10" s="6"/>
      <c r="SRF10" s="6"/>
      <c r="SRG10" s="6"/>
      <c r="SRH10" s="6"/>
      <c r="SRI10" s="6"/>
      <c r="SRJ10" s="6"/>
      <c r="SRK10" s="6"/>
      <c r="SRL10" s="6"/>
      <c r="SRM10" s="6"/>
      <c r="SRN10" s="6"/>
      <c r="SRO10" s="6"/>
      <c r="SRP10" s="6"/>
      <c r="SRQ10" s="6"/>
      <c r="SRR10" s="6"/>
      <c r="SRS10" s="6"/>
      <c r="SRT10" s="6"/>
      <c r="SRU10" s="6"/>
      <c r="SRV10" s="6"/>
      <c r="SRW10" s="6"/>
      <c r="SRX10" s="6"/>
      <c r="SRY10" s="6"/>
      <c r="SRZ10" s="6"/>
      <c r="SSA10" s="6"/>
      <c r="SSB10" s="6"/>
      <c r="SSC10" s="6"/>
      <c r="SSD10" s="6"/>
      <c r="SSE10" s="6"/>
      <c r="SSF10" s="6"/>
      <c r="SSG10" s="6"/>
      <c r="SSH10" s="6"/>
      <c r="SSI10" s="6"/>
      <c r="SSJ10" s="6"/>
      <c r="SSK10" s="6"/>
      <c r="SSL10" s="6"/>
      <c r="SSM10" s="6"/>
      <c r="SSN10" s="6"/>
      <c r="SSO10" s="6"/>
      <c r="SSP10" s="6"/>
      <c r="SSQ10" s="6"/>
      <c r="SSR10" s="6"/>
      <c r="SSS10" s="6"/>
      <c r="SST10" s="6"/>
      <c r="SSU10" s="6"/>
      <c r="SSV10" s="6"/>
      <c r="SSW10" s="6"/>
      <c r="SSX10" s="6"/>
      <c r="SSY10" s="6"/>
      <c r="SSZ10" s="6"/>
      <c r="STA10" s="6"/>
      <c r="STB10" s="6"/>
      <c r="STC10" s="6"/>
      <c r="STD10" s="6"/>
      <c r="STE10" s="6"/>
      <c r="STF10" s="6"/>
      <c r="STG10" s="6"/>
      <c r="STH10" s="6"/>
      <c r="STI10" s="6"/>
      <c r="STJ10" s="6"/>
      <c r="STK10" s="6"/>
      <c r="STL10" s="6"/>
      <c r="STM10" s="6"/>
      <c r="STN10" s="6"/>
      <c r="STO10" s="6"/>
      <c r="STP10" s="6"/>
      <c r="STQ10" s="6"/>
      <c r="STR10" s="6"/>
      <c r="STS10" s="6"/>
      <c r="STT10" s="6"/>
      <c r="STU10" s="6"/>
      <c r="STV10" s="6"/>
      <c r="STW10" s="6"/>
      <c r="STX10" s="6"/>
      <c r="STY10" s="6"/>
      <c r="STZ10" s="6"/>
      <c r="SUA10" s="6"/>
      <c r="SUB10" s="6"/>
      <c r="SUC10" s="6"/>
      <c r="SUD10" s="6"/>
      <c r="SUE10" s="6"/>
      <c r="SUF10" s="6"/>
      <c r="SUG10" s="6"/>
      <c r="SUH10" s="6"/>
      <c r="SUI10" s="6"/>
      <c r="SUJ10" s="6"/>
      <c r="SUK10" s="6"/>
      <c r="SUL10" s="6"/>
      <c r="SUM10" s="6"/>
      <c r="SUN10" s="6"/>
      <c r="SUO10" s="6"/>
      <c r="SUP10" s="6"/>
      <c r="SUQ10" s="6"/>
      <c r="SUR10" s="6"/>
      <c r="SUS10" s="6"/>
      <c r="SUT10" s="6"/>
      <c r="SUU10" s="6"/>
      <c r="SUV10" s="6"/>
      <c r="SUW10" s="6"/>
      <c r="SUX10" s="6"/>
      <c r="SUY10" s="6"/>
      <c r="SUZ10" s="6"/>
      <c r="SVA10" s="6"/>
      <c r="SVB10" s="6"/>
      <c r="SVC10" s="6"/>
      <c r="SVD10" s="6"/>
      <c r="SVE10" s="6"/>
      <c r="SVF10" s="6"/>
      <c r="SVG10" s="6"/>
      <c r="SVH10" s="6"/>
      <c r="SVI10" s="6"/>
      <c r="SVJ10" s="6"/>
      <c r="SVK10" s="6"/>
      <c r="SVL10" s="6"/>
      <c r="SVM10" s="6"/>
      <c r="SVN10" s="6"/>
      <c r="SVO10" s="6"/>
      <c r="SVP10" s="6"/>
      <c r="SVQ10" s="6"/>
      <c r="SVR10" s="6"/>
      <c r="SVS10" s="6"/>
      <c r="SVT10" s="6"/>
      <c r="SVU10" s="6"/>
      <c r="SVV10" s="6"/>
      <c r="SVW10" s="6"/>
      <c r="SVX10" s="6"/>
      <c r="SVY10" s="6"/>
      <c r="SVZ10" s="6"/>
      <c r="SWA10" s="6"/>
      <c r="SWB10" s="6"/>
      <c r="SWC10" s="6"/>
      <c r="SWD10" s="6"/>
      <c r="SWE10" s="6"/>
      <c r="SWF10" s="6"/>
      <c r="SWG10" s="6"/>
      <c r="SWH10" s="6"/>
      <c r="SWI10" s="6"/>
      <c r="SWJ10" s="6"/>
      <c r="SWK10" s="6"/>
      <c r="SWL10" s="6"/>
      <c r="SWM10" s="6"/>
      <c r="SWN10" s="6"/>
      <c r="SWO10" s="6"/>
      <c r="SWP10" s="6"/>
      <c r="SWQ10" s="6"/>
      <c r="SWR10" s="6"/>
      <c r="SWS10" s="6"/>
      <c r="SWT10" s="6"/>
      <c r="SWU10" s="6"/>
      <c r="SWV10" s="6"/>
      <c r="SWW10" s="6"/>
      <c r="SWX10" s="6"/>
      <c r="SWY10" s="6"/>
      <c r="SWZ10" s="6"/>
      <c r="SXA10" s="6"/>
      <c r="SXB10" s="6"/>
      <c r="SXC10" s="6"/>
      <c r="SXD10" s="6"/>
      <c r="SXE10" s="6"/>
      <c r="SXF10" s="6"/>
      <c r="SXG10" s="6"/>
      <c r="SXH10" s="6"/>
      <c r="SXI10" s="6"/>
      <c r="SXJ10" s="6"/>
      <c r="SXK10" s="6"/>
      <c r="SXL10" s="6"/>
      <c r="SXM10" s="6"/>
      <c r="SXN10" s="6"/>
      <c r="SXO10" s="6"/>
      <c r="SXP10" s="6"/>
      <c r="SXQ10" s="6"/>
      <c r="SXR10" s="6"/>
      <c r="SXS10" s="6"/>
      <c r="SXT10" s="6"/>
      <c r="SXU10" s="6"/>
      <c r="SXV10" s="6"/>
      <c r="SXW10" s="6"/>
      <c r="SXX10" s="6"/>
      <c r="SXY10" s="6"/>
      <c r="SXZ10" s="6"/>
      <c r="SYA10" s="6"/>
      <c r="SYB10" s="6"/>
      <c r="SYC10" s="6"/>
      <c r="SYD10" s="6"/>
      <c r="SYE10" s="6"/>
      <c r="SYF10" s="6"/>
      <c r="SYG10" s="6"/>
      <c r="SYH10" s="6"/>
      <c r="SYI10" s="6"/>
      <c r="SYJ10" s="6"/>
      <c r="SYK10" s="6"/>
      <c r="SYL10" s="6"/>
      <c r="SYM10" s="6"/>
      <c r="SYN10" s="6"/>
      <c r="SYO10" s="6"/>
      <c r="SYP10" s="6"/>
      <c r="SYQ10" s="6"/>
      <c r="SYR10" s="6"/>
      <c r="SYS10" s="6"/>
      <c r="SYT10" s="6"/>
      <c r="SYU10" s="6"/>
      <c r="SYV10" s="6"/>
      <c r="SYW10" s="6"/>
      <c r="SYX10" s="6"/>
      <c r="SYY10" s="6"/>
      <c r="SYZ10" s="6"/>
      <c r="SZA10" s="6"/>
      <c r="SZB10" s="6"/>
      <c r="SZC10" s="6"/>
      <c r="SZD10" s="6"/>
      <c r="SZE10" s="6"/>
      <c r="SZF10" s="6"/>
      <c r="SZG10" s="6"/>
      <c r="SZH10" s="6"/>
      <c r="SZI10" s="6"/>
      <c r="SZJ10" s="6"/>
      <c r="SZK10" s="6"/>
      <c r="SZL10" s="6"/>
      <c r="SZM10" s="6"/>
      <c r="SZN10" s="6"/>
      <c r="SZO10" s="6"/>
      <c r="SZP10" s="6"/>
      <c r="SZQ10" s="6"/>
      <c r="SZR10" s="6"/>
      <c r="SZS10" s="6"/>
      <c r="SZT10" s="6"/>
      <c r="SZU10" s="6"/>
      <c r="SZV10" s="6"/>
      <c r="SZW10" s="6"/>
      <c r="SZX10" s="6"/>
      <c r="SZY10" s="6"/>
      <c r="SZZ10" s="6"/>
      <c r="TAA10" s="6"/>
      <c r="TAB10" s="6"/>
      <c r="TAC10" s="6"/>
      <c r="TAD10" s="6"/>
      <c r="TAE10" s="6"/>
      <c r="TAF10" s="6"/>
      <c r="TAG10" s="6"/>
      <c r="TAH10" s="6"/>
      <c r="TAI10" s="6"/>
      <c r="TAJ10" s="6"/>
      <c r="TAK10" s="6"/>
      <c r="TAL10" s="6"/>
      <c r="TAM10" s="6"/>
      <c r="TAN10" s="6"/>
      <c r="TAO10" s="6"/>
      <c r="TAP10" s="6"/>
      <c r="TAQ10" s="6"/>
      <c r="TAR10" s="6"/>
      <c r="TAS10" s="6"/>
      <c r="TAT10" s="6"/>
      <c r="TAU10" s="6"/>
      <c r="TAV10" s="6"/>
      <c r="TAW10" s="6"/>
      <c r="TAX10" s="6"/>
      <c r="TAY10" s="6"/>
      <c r="TAZ10" s="6"/>
      <c r="TBA10" s="6"/>
      <c r="TBB10" s="6"/>
      <c r="TBC10" s="6"/>
      <c r="TBD10" s="6"/>
      <c r="TBE10" s="6"/>
      <c r="TBF10" s="6"/>
      <c r="TBG10" s="6"/>
      <c r="TBH10" s="6"/>
      <c r="TBI10" s="6"/>
      <c r="TBJ10" s="6"/>
      <c r="TBK10" s="6"/>
      <c r="TBL10" s="6"/>
      <c r="TBM10" s="6"/>
      <c r="TBN10" s="6"/>
      <c r="TBO10" s="6"/>
      <c r="TBP10" s="6"/>
      <c r="TBQ10" s="6"/>
      <c r="TBR10" s="6"/>
      <c r="TBS10" s="6"/>
      <c r="TBT10" s="6"/>
      <c r="TBU10" s="6"/>
      <c r="TBV10" s="6"/>
      <c r="TBW10" s="6"/>
      <c r="TBX10" s="6"/>
      <c r="TBY10" s="6"/>
      <c r="TBZ10" s="6"/>
      <c r="TCA10" s="6"/>
      <c r="TCB10" s="6"/>
      <c r="TCC10" s="6"/>
      <c r="TCD10" s="6"/>
      <c r="TCE10" s="6"/>
      <c r="TCF10" s="6"/>
      <c r="TCG10" s="6"/>
      <c r="TCH10" s="6"/>
      <c r="TCI10" s="6"/>
      <c r="TCJ10" s="6"/>
      <c r="TCK10" s="6"/>
      <c r="TCL10" s="6"/>
      <c r="TCM10" s="6"/>
      <c r="TCN10" s="6"/>
      <c r="TCO10" s="6"/>
      <c r="TCP10" s="6"/>
      <c r="TCQ10" s="6"/>
      <c r="TCR10" s="6"/>
      <c r="TCS10" s="6"/>
      <c r="TCT10" s="6"/>
      <c r="TCU10" s="6"/>
      <c r="TCV10" s="6"/>
      <c r="TCW10" s="6"/>
      <c r="TCX10" s="6"/>
      <c r="TCY10" s="6"/>
      <c r="TCZ10" s="6"/>
      <c r="TDA10" s="6"/>
      <c r="TDB10" s="6"/>
      <c r="TDC10" s="6"/>
      <c r="TDD10" s="6"/>
      <c r="TDE10" s="6"/>
      <c r="TDF10" s="6"/>
      <c r="TDG10" s="6"/>
      <c r="TDH10" s="6"/>
      <c r="TDI10" s="6"/>
      <c r="TDJ10" s="6"/>
      <c r="TDK10" s="6"/>
      <c r="TDL10" s="6"/>
      <c r="TDM10" s="6"/>
      <c r="TDN10" s="6"/>
      <c r="TDO10" s="6"/>
      <c r="TDP10" s="6"/>
      <c r="TDQ10" s="6"/>
      <c r="TDR10" s="6"/>
      <c r="TDS10" s="6"/>
      <c r="TDT10" s="6"/>
      <c r="TDU10" s="6"/>
      <c r="TDV10" s="6"/>
      <c r="TDW10" s="6"/>
      <c r="TDX10" s="6"/>
      <c r="TDY10" s="6"/>
      <c r="TDZ10" s="6"/>
      <c r="TEA10" s="6"/>
      <c r="TEB10" s="6"/>
      <c r="TEC10" s="6"/>
      <c r="TED10" s="6"/>
      <c r="TEE10" s="6"/>
      <c r="TEF10" s="6"/>
      <c r="TEG10" s="6"/>
      <c r="TEH10" s="6"/>
      <c r="TEI10" s="6"/>
      <c r="TEJ10" s="6"/>
      <c r="TEK10" s="6"/>
      <c r="TEL10" s="6"/>
      <c r="TEM10" s="6"/>
      <c r="TEN10" s="6"/>
      <c r="TEO10" s="6"/>
      <c r="TEP10" s="6"/>
      <c r="TEQ10" s="6"/>
      <c r="TER10" s="6"/>
      <c r="TES10" s="6"/>
      <c r="TET10" s="6"/>
      <c r="TEU10" s="6"/>
      <c r="TEV10" s="6"/>
      <c r="TEW10" s="6"/>
      <c r="TEX10" s="6"/>
      <c r="TEY10" s="6"/>
      <c r="TEZ10" s="6"/>
      <c r="TFA10" s="6"/>
      <c r="TFB10" s="6"/>
      <c r="TFC10" s="6"/>
      <c r="TFD10" s="6"/>
      <c r="TFE10" s="6"/>
      <c r="TFF10" s="6"/>
      <c r="TFG10" s="6"/>
      <c r="TFH10" s="6"/>
      <c r="TFI10" s="6"/>
      <c r="TFJ10" s="6"/>
      <c r="TFK10" s="6"/>
      <c r="TFL10" s="6"/>
      <c r="TFM10" s="6"/>
      <c r="TFN10" s="6"/>
      <c r="TFO10" s="6"/>
      <c r="TFP10" s="6"/>
      <c r="TFQ10" s="6"/>
      <c r="TFR10" s="6"/>
      <c r="TFS10" s="6"/>
      <c r="TFT10" s="6"/>
      <c r="TFU10" s="6"/>
      <c r="TFV10" s="6"/>
      <c r="TFW10" s="6"/>
      <c r="TFX10" s="6"/>
      <c r="TFY10" s="6"/>
      <c r="TFZ10" s="6"/>
      <c r="TGA10" s="6"/>
      <c r="TGB10" s="6"/>
      <c r="TGC10" s="6"/>
      <c r="TGD10" s="6"/>
      <c r="TGE10" s="6"/>
      <c r="TGF10" s="6"/>
      <c r="TGG10" s="6"/>
      <c r="TGH10" s="6"/>
      <c r="TGI10" s="6"/>
      <c r="TGJ10" s="6"/>
      <c r="TGK10" s="6"/>
      <c r="TGL10" s="6"/>
      <c r="TGM10" s="6"/>
      <c r="TGN10" s="6"/>
      <c r="TGO10" s="6"/>
      <c r="TGP10" s="6"/>
      <c r="TGQ10" s="6"/>
      <c r="TGR10" s="6"/>
      <c r="TGS10" s="6"/>
      <c r="TGT10" s="6"/>
      <c r="TGU10" s="6"/>
      <c r="TGV10" s="6"/>
      <c r="TGW10" s="6"/>
      <c r="TGX10" s="6"/>
      <c r="TGY10" s="6"/>
      <c r="TGZ10" s="6"/>
      <c r="THA10" s="6"/>
      <c r="THB10" s="6"/>
      <c r="THC10" s="6"/>
      <c r="THD10" s="6"/>
      <c r="THE10" s="6"/>
      <c r="THF10" s="6"/>
      <c r="THG10" s="6"/>
      <c r="THH10" s="6"/>
      <c r="THI10" s="6"/>
      <c r="THJ10" s="6"/>
      <c r="THK10" s="6"/>
      <c r="THL10" s="6"/>
      <c r="THM10" s="6"/>
      <c r="THN10" s="6"/>
      <c r="THO10" s="6"/>
      <c r="THP10" s="6"/>
      <c r="THQ10" s="6"/>
      <c r="THR10" s="6"/>
      <c r="THS10" s="6"/>
      <c r="THT10" s="6"/>
      <c r="THU10" s="6"/>
      <c r="THV10" s="6"/>
      <c r="THW10" s="6"/>
      <c r="THX10" s="6"/>
      <c r="THY10" s="6"/>
      <c r="THZ10" s="6"/>
      <c r="TIA10" s="6"/>
      <c r="TIB10" s="6"/>
      <c r="TIC10" s="6"/>
      <c r="TID10" s="6"/>
      <c r="TIE10" s="6"/>
      <c r="TIF10" s="6"/>
      <c r="TIG10" s="6"/>
      <c r="TIH10" s="6"/>
      <c r="TII10" s="6"/>
      <c r="TIJ10" s="6"/>
      <c r="TIK10" s="6"/>
      <c r="TIL10" s="6"/>
      <c r="TIM10" s="6"/>
      <c r="TIN10" s="6"/>
      <c r="TIO10" s="6"/>
      <c r="TIP10" s="6"/>
      <c r="TIQ10" s="6"/>
      <c r="TIR10" s="6"/>
      <c r="TIS10" s="6"/>
      <c r="TIT10" s="6"/>
      <c r="TIU10" s="6"/>
      <c r="TIV10" s="6"/>
      <c r="TIW10" s="6"/>
      <c r="TIX10" s="6"/>
      <c r="TIY10" s="6"/>
      <c r="TIZ10" s="6"/>
      <c r="TJA10" s="6"/>
      <c r="TJB10" s="6"/>
      <c r="TJC10" s="6"/>
      <c r="TJD10" s="6"/>
      <c r="TJE10" s="6"/>
      <c r="TJF10" s="6"/>
      <c r="TJG10" s="6"/>
      <c r="TJH10" s="6"/>
      <c r="TJI10" s="6"/>
      <c r="TJJ10" s="6"/>
      <c r="TJK10" s="6"/>
      <c r="TJL10" s="6"/>
      <c r="TJM10" s="6"/>
      <c r="TJN10" s="6"/>
      <c r="TJO10" s="6"/>
      <c r="TJP10" s="6"/>
      <c r="TJQ10" s="6"/>
      <c r="TJR10" s="6"/>
      <c r="TJS10" s="6"/>
      <c r="TJT10" s="6"/>
      <c r="TJU10" s="6"/>
      <c r="TJV10" s="6"/>
      <c r="TJW10" s="6"/>
      <c r="TJX10" s="6"/>
      <c r="TJY10" s="6"/>
      <c r="TJZ10" s="6"/>
      <c r="TKA10" s="6"/>
      <c r="TKB10" s="6"/>
      <c r="TKC10" s="6"/>
      <c r="TKD10" s="6"/>
      <c r="TKE10" s="6"/>
      <c r="TKF10" s="6"/>
      <c r="TKG10" s="6"/>
      <c r="TKH10" s="6"/>
      <c r="TKI10" s="6"/>
      <c r="TKJ10" s="6"/>
      <c r="TKK10" s="6"/>
      <c r="TKL10" s="6"/>
      <c r="TKM10" s="6"/>
      <c r="TKN10" s="6"/>
      <c r="TKO10" s="6"/>
      <c r="TKP10" s="6"/>
      <c r="TKQ10" s="6"/>
      <c r="TKR10" s="6"/>
      <c r="TKS10" s="6"/>
      <c r="TKT10" s="6"/>
      <c r="TKU10" s="6"/>
      <c r="TKV10" s="6"/>
      <c r="TKW10" s="6"/>
      <c r="TKX10" s="6"/>
      <c r="TKY10" s="6"/>
      <c r="TKZ10" s="6"/>
      <c r="TLA10" s="6"/>
      <c r="TLB10" s="6"/>
      <c r="TLC10" s="6"/>
      <c r="TLD10" s="6"/>
      <c r="TLE10" s="6"/>
      <c r="TLF10" s="6"/>
      <c r="TLG10" s="6"/>
      <c r="TLH10" s="6"/>
      <c r="TLI10" s="6"/>
      <c r="TLJ10" s="6"/>
      <c r="TLK10" s="6"/>
      <c r="TLL10" s="6"/>
      <c r="TLM10" s="6"/>
      <c r="TLN10" s="6"/>
      <c r="TLO10" s="6"/>
      <c r="TLP10" s="6"/>
      <c r="TLQ10" s="6"/>
      <c r="TLR10" s="6"/>
      <c r="TLS10" s="6"/>
      <c r="TLT10" s="6"/>
      <c r="TLU10" s="6"/>
      <c r="TLV10" s="6"/>
      <c r="TLW10" s="6"/>
      <c r="TLX10" s="6"/>
      <c r="TLY10" s="6"/>
      <c r="TLZ10" s="6"/>
      <c r="TMA10" s="6"/>
      <c r="TMB10" s="6"/>
      <c r="TMC10" s="6"/>
      <c r="TMD10" s="6"/>
      <c r="TME10" s="6"/>
      <c r="TMF10" s="6"/>
      <c r="TMG10" s="6"/>
      <c r="TMH10" s="6"/>
      <c r="TMI10" s="6"/>
      <c r="TMJ10" s="6"/>
      <c r="TMK10" s="6"/>
      <c r="TML10" s="6"/>
      <c r="TMM10" s="6"/>
      <c r="TMN10" s="6"/>
      <c r="TMO10" s="6"/>
      <c r="TMP10" s="6"/>
      <c r="TMQ10" s="6"/>
      <c r="TMR10" s="6"/>
      <c r="TMS10" s="6"/>
      <c r="TMT10" s="6"/>
      <c r="TMU10" s="6"/>
      <c r="TMV10" s="6"/>
      <c r="TMW10" s="6"/>
      <c r="TMX10" s="6"/>
      <c r="TMY10" s="6"/>
      <c r="TMZ10" s="6"/>
      <c r="TNA10" s="6"/>
      <c r="TNB10" s="6"/>
      <c r="TNC10" s="6"/>
      <c r="TND10" s="6"/>
      <c r="TNE10" s="6"/>
      <c r="TNF10" s="6"/>
      <c r="TNG10" s="6"/>
      <c r="TNH10" s="6"/>
      <c r="TNI10" s="6"/>
      <c r="TNJ10" s="6"/>
      <c r="TNK10" s="6"/>
      <c r="TNL10" s="6"/>
      <c r="TNM10" s="6"/>
      <c r="TNN10" s="6"/>
      <c r="TNO10" s="6"/>
      <c r="TNP10" s="6"/>
      <c r="TNQ10" s="6"/>
      <c r="TNR10" s="6"/>
      <c r="TNS10" s="6"/>
      <c r="TNT10" s="6"/>
      <c r="TNU10" s="6"/>
      <c r="TNV10" s="6"/>
      <c r="TNW10" s="6"/>
      <c r="TNX10" s="6"/>
      <c r="TNY10" s="6"/>
      <c r="TNZ10" s="6"/>
      <c r="TOA10" s="6"/>
      <c r="TOB10" s="6"/>
      <c r="TOC10" s="6"/>
      <c r="TOD10" s="6"/>
      <c r="TOE10" s="6"/>
      <c r="TOF10" s="6"/>
      <c r="TOG10" s="6"/>
      <c r="TOH10" s="6"/>
      <c r="TOI10" s="6"/>
      <c r="TOJ10" s="6"/>
      <c r="TOK10" s="6"/>
      <c r="TOL10" s="6"/>
      <c r="TOM10" s="6"/>
      <c r="TON10" s="6"/>
      <c r="TOO10" s="6"/>
      <c r="TOP10" s="6"/>
      <c r="TOQ10" s="6"/>
      <c r="TOR10" s="6"/>
      <c r="TOS10" s="6"/>
      <c r="TOT10" s="6"/>
      <c r="TOU10" s="6"/>
      <c r="TOV10" s="6"/>
      <c r="TOW10" s="6"/>
      <c r="TOX10" s="6"/>
      <c r="TOY10" s="6"/>
      <c r="TOZ10" s="6"/>
      <c r="TPA10" s="6"/>
      <c r="TPB10" s="6"/>
      <c r="TPC10" s="6"/>
      <c r="TPD10" s="6"/>
      <c r="TPE10" s="6"/>
      <c r="TPF10" s="6"/>
      <c r="TPG10" s="6"/>
      <c r="TPH10" s="6"/>
      <c r="TPI10" s="6"/>
      <c r="TPJ10" s="6"/>
      <c r="TPK10" s="6"/>
      <c r="TPL10" s="6"/>
      <c r="TPM10" s="6"/>
      <c r="TPN10" s="6"/>
      <c r="TPO10" s="6"/>
      <c r="TPP10" s="6"/>
      <c r="TPQ10" s="6"/>
      <c r="TPR10" s="6"/>
      <c r="TPS10" s="6"/>
      <c r="TPT10" s="6"/>
      <c r="TPU10" s="6"/>
      <c r="TPV10" s="6"/>
      <c r="TPW10" s="6"/>
      <c r="TPX10" s="6"/>
      <c r="TPY10" s="6"/>
      <c r="TPZ10" s="6"/>
      <c r="TQA10" s="6"/>
      <c r="TQB10" s="6"/>
      <c r="TQC10" s="6"/>
      <c r="TQD10" s="6"/>
      <c r="TQE10" s="6"/>
      <c r="TQF10" s="6"/>
      <c r="TQG10" s="6"/>
      <c r="TQH10" s="6"/>
      <c r="TQI10" s="6"/>
      <c r="TQJ10" s="6"/>
      <c r="TQK10" s="6"/>
      <c r="TQL10" s="6"/>
      <c r="TQM10" s="6"/>
      <c r="TQN10" s="6"/>
      <c r="TQO10" s="6"/>
      <c r="TQP10" s="6"/>
      <c r="TQQ10" s="6"/>
      <c r="TQR10" s="6"/>
      <c r="TQS10" s="6"/>
      <c r="TQT10" s="6"/>
      <c r="TQU10" s="6"/>
      <c r="TQV10" s="6"/>
      <c r="TQW10" s="6"/>
      <c r="TQX10" s="6"/>
      <c r="TQY10" s="6"/>
      <c r="TQZ10" s="6"/>
      <c r="TRA10" s="6"/>
      <c r="TRB10" s="6"/>
      <c r="TRC10" s="6"/>
      <c r="TRD10" s="6"/>
      <c r="TRE10" s="6"/>
      <c r="TRF10" s="6"/>
      <c r="TRG10" s="6"/>
      <c r="TRH10" s="6"/>
      <c r="TRI10" s="6"/>
      <c r="TRJ10" s="6"/>
      <c r="TRK10" s="6"/>
      <c r="TRL10" s="6"/>
      <c r="TRM10" s="6"/>
      <c r="TRN10" s="6"/>
      <c r="TRO10" s="6"/>
      <c r="TRP10" s="6"/>
      <c r="TRQ10" s="6"/>
      <c r="TRR10" s="6"/>
      <c r="TRS10" s="6"/>
      <c r="TRT10" s="6"/>
      <c r="TRU10" s="6"/>
      <c r="TRV10" s="6"/>
      <c r="TRW10" s="6"/>
      <c r="TRX10" s="6"/>
      <c r="TRY10" s="6"/>
      <c r="TRZ10" s="6"/>
      <c r="TSA10" s="6"/>
      <c r="TSB10" s="6"/>
      <c r="TSC10" s="6"/>
      <c r="TSD10" s="6"/>
      <c r="TSE10" s="6"/>
      <c r="TSF10" s="6"/>
      <c r="TSG10" s="6"/>
      <c r="TSH10" s="6"/>
      <c r="TSI10" s="6"/>
      <c r="TSJ10" s="6"/>
      <c r="TSK10" s="6"/>
      <c r="TSL10" s="6"/>
      <c r="TSM10" s="6"/>
      <c r="TSN10" s="6"/>
      <c r="TSO10" s="6"/>
      <c r="TSP10" s="6"/>
      <c r="TSQ10" s="6"/>
      <c r="TSR10" s="6"/>
      <c r="TSS10" s="6"/>
      <c r="TST10" s="6"/>
      <c r="TSU10" s="6"/>
      <c r="TSV10" s="6"/>
      <c r="TSW10" s="6"/>
      <c r="TSX10" s="6"/>
      <c r="TSY10" s="6"/>
      <c r="TSZ10" s="6"/>
      <c r="TTA10" s="6"/>
      <c r="TTB10" s="6"/>
      <c r="TTC10" s="6"/>
      <c r="TTD10" s="6"/>
      <c r="TTE10" s="6"/>
      <c r="TTF10" s="6"/>
      <c r="TTG10" s="6"/>
      <c r="TTH10" s="6"/>
      <c r="TTI10" s="6"/>
      <c r="TTJ10" s="6"/>
      <c r="TTK10" s="6"/>
      <c r="TTL10" s="6"/>
      <c r="TTM10" s="6"/>
      <c r="TTN10" s="6"/>
      <c r="TTO10" s="6"/>
      <c r="TTP10" s="6"/>
      <c r="TTQ10" s="6"/>
      <c r="TTR10" s="6"/>
      <c r="TTS10" s="6"/>
      <c r="TTT10" s="6"/>
      <c r="TTU10" s="6"/>
      <c r="TTV10" s="6"/>
      <c r="TTW10" s="6"/>
      <c r="TTX10" s="6"/>
      <c r="TTY10" s="6"/>
      <c r="TTZ10" s="6"/>
      <c r="TUA10" s="6"/>
      <c r="TUB10" s="6"/>
      <c r="TUC10" s="6"/>
      <c r="TUD10" s="6"/>
      <c r="TUE10" s="6"/>
      <c r="TUF10" s="6"/>
      <c r="TUG10" s="6"/>
      <c r="TUH10" s="6"/>
      <c r="TUI10" s="6"/>
      <c r="TUJ10" s="6"/>
      <c r="TUK10" s="6"/>
      <c r="TUL10" s="6"/>
      <c r="TUM10" s="6"/>
      <c r="TUN10" s="6"/>
      <c r="TUO10" s="6"/>
      <c r="TUP10" s="6"/>
      <c r="TUQ10" s="6"/>
      <c r="TUR10" s="6"/>
      <c r="TUS10" s="6"/>
      <c r="TUT10" s="6"/>
      <c r="TUU10" s="6"/>
      <c r="TUV10" s="6"/>
      <c r="TUW10" s="6"/>
      <c r="TUX10" s="6"/>
      <c r="TUY10" s="6"/>
      <c r="TUZ10" s="6"/>
      <c r="TVA10" s="6"/>
      <c r="TVB10" s="6"/>
      <c r="TVC10" s="6"/>
      <c r="TVD10" s="6"/>
      <c r="TVE10" s="6"/>
      <c r="TVF10" s="6"/>
      <c r="TVG10" s="6"/>
      <c r="TVH10" s="6"/>
      <c r="TVI10" s="6"/>
      <c r="TVJ10" s="6"/>
      <c r="TVK10" s="6"/>
      <c r="TVL10" s="6"/>
      <c r="TVM10" s="6"/>
      <c r="TVN10" s="6"/>
      <c r="TVO10" s="6"/>
      <c r="TVP10" s="6"/>
      <c r="TVQ10" s="6"/>
      <c r="TVR10" s="6"/>
      <c r="TVS10" s="6"/>
      <c r="TVT10" s="6"/>
      <c r="TVU10" s="6"/>
      <c r="TVV10" s="6"/>
      <c r="TVW10" s="6"/>
      <c r="TVX10" s="6"/>
      <c r="TVY10" s="6"/>
      <c r="TVZ10" s="6"/>
      <c r="TWA10" s="6"/>
      <c r="TWB10" s="6"/>
      <c r="TWC10" s="6"/>
      <c r="TWD10" s="6"/>
      <c r="TWE10" s="6"/>
      <c r="TWF10" s="6"/>
      <c r="TWG10" s="6"/>
      <c r="TWH10" s="6"/>
      <c r="TWI10" s="6"/>
      <c r="TWJ10" s="6"/>
      <c r="TWK10" s="6"/>
      <c r="TWL10" s="6"/>
      <c r="TWM10" s="6"/>
      <c r="TWN10" s="6"/>
      <c r="TWO10" s="6"/>
      <c r="TWP10" s="6"/>
      <c r="TWQ10" s="6"/>
      <c r="TWR10" s="6"/>
      <c r="TWS10" s="6"/>
      <c r="TWT10" s="6"/>
      <c r="TWU10" s="6"/>
      <c r="TWV10" s="6"/>
      <c r="TWW10" s="6"/>
      <c r="TWX10" s="6"/>
      <c r="TWY10" s="6"/>
      <c r="TWZ10" s="6"/>
      <c r="TXA10" s="6"/>
      <c r="TXB10" s="6"/>
      <c r="TXC10" s="6"/>
      <c r="TXD10" s="6"/>
      <c r="TXE10" s="6"/>
      <c r="TXF10" s="6"/>
      <c r="TXG10" s="6"/>
      <c r="TXH10" s="6"/>
      <c r="TXI10" s="6"/>
      <c r="TXJ10" s="6"/>
      <c r="TXK10" s="6"/>
      <c r="TXL10" s="6"/>
      <c r="TXM10" s="6"/>
      <c r="TXN10" s="6"/>
      <c r="TXO10" s="6"/>
      <c r="TXP10" s="6"/>
      <c r="TXQ10" s="6"/>
      <c r="TXR10" s="6"/>
      <c r="TXS10" s="6"/>
      <c r="TXT10" s="6"/>
      <c r="TXU10" s="6"/>
      <c r="TXV10" s="6"/>
      <c r="TXW10" s="6"/>
      <c r="TXX10" s="6"/>
      <c r="TXY10" s="6"/>
      <c r="TXZ10" s="6"/>
      <c r="TYA10" s="6"/>
      <c r="TYB10" s="6"/>
      <c r="TYC10" s="6"/>
      <c r="TYD10" s="6"/>
      <c r="TYE10" s="6"/>
      <c r="TYF10" s="6"/>
      <c r="TYG10" s="6"/>
      <c r="TYH10" s="6"/>
      <c r="TYI10" s="6"/>
      <c r="TYJ10" s="6"/>
      <c r="TYK10" s="6"/>
      <c r="TYL10" s="6"/>
      <c r="TYM10" s="6"/>
      <c r="TYN10" s="6"/>
      <c r="TYO10" s="6"/>
      <c r="TYP10" s="6"/>
      <c r="TYQ10" s="6"/>
      <c r="TYR10" s="6"/>
      <c r="TYS10" s="6"/>
      <c r="TYT10" s="6"/>
      <c r="TYU10" s="6"/>
      <c r="TYV10" s="6"/>
      <c r="TYW10" s="6"/>
      <c r="TYX10" s="6"/>
      <c r="TYY10" s="6"/>
      <c r="TYZ10" s="6"/>
      <c r="TZA10" s="6"/>
      <c r="TZB10" s="6"/>
      <c r="TZC10" s="6"/>
      <c r="TZD10" s="6"/>
      <c r="TZE10" s="6"/>
      <c r="TZF10" s="6"/>
      <c r="TZG10" s="6"/>
      <c r="TZH10" s="6"/>
      <c r="TZI10" s="6"/>
      <c r="TZJ10" s="6"/>
      <c r="TZK10" s="6"/>
      <c r="TZL10" s="6"/>
      <c r="TZM10" s="6"/>
      <c r="TZN10" s="6"/>
      <c r="TZO10" s="6"/>
      <c r="TZP10" s="6"/>
      <c r="TZQ10" s="6"/>
      <c r="TZR10" s="6"/>
      <c r="TZS10" s="6"/>
      <c r="TZT10" s="6"/>
      <c r="TZU10" s="6"/>
      <c r="TZV10" s="6"/>
      <c r="TZW10" s="6"/>
      <c r="TZX10" s="6"/>
      <c r="TZY10" s="6"/>
      <c r="TZZ10" s="6"/>
      <c r="UAA10" s="6"/>
      <c r="UAB10" s="6"/>
      <c r="UAC10" s="6"/>
      <c r="UAD10" s="6"/>
      <c r="UAE10" s="6"/>
      <c r="UAF10" s="6"/>
      <c r="UAG10" s="6"/>
      <c r="UAH10" s="6"/>
      <c r="UAI10" s="6"/>
      <c r="UAJ10" s="6"/>
      <c r="UAK10" s="6"/>
      <c r="UAL10" s="6"/>
      <c r="UAM10" s="6"/>
      <c r="UAN10" s="6"/>
      <c r="UAO10" s="6"/>
      <c r="UAP10" s="6"/>
      <c r="UAQ10" s="6"/>
      <c r="UAR10" s="6"/>
      <c r="UAS10" s="6"/>
      <c r="UAT10" s="6"/>
      <c r="UAU10" s="6"/>
      <c r="UAV10" s="6"/>
      <c r="UAW10" s="6"/>
      <c r="UAX10" s="6"/>
      <c r="UAY10" s="6"/>
      <c r="UAZ10" s="6"/>
      <c r="UBA10" s="6"/>
      <c r="UBB10" s="6"/>
      <c r="UBC10" s="6"/>
      <c r="UBD10" s="6"/>
      <c r="UBE10" s="6"/>
      <c r="UBF10" s="6"/>
      <c r="UBG10" s="6"/>
      <c r="UBH10" s="6"/>
      <c r="UBI10" s="6"/>
      <c r="UBJ10" s="6"/>
      <c r="UBK10" s="6"/>
      <c r="UBL10" s="6"/>
      <c r="UBM10" s="6"/>
      <c r="UBN10" s="6"/>
      <c r="UBO10" s="6"/>
      <c r="UBP10" s="6"/>
      <c r="UBQ10" s="6"/>
      <c r="UBR10" s="6"/>
      <c r="UBS10" s="6"/>
      <c r="UBT10" s="6"/>
      <c r="UBU10" s="6"/>
      <c r="UBV10" s="6"/>
      <c r="UBW10" s="6"/>
      <c r="UBX10" s="6"/>
      <c r="UBY10" s="6"/>
      <c r="UBZ10" s="6"/>
      <c r="UCA10" s="6"/>
      <c r="UCB10" s="6"/>
      <c r="UCC10" s="6"/>
      <c r="UCD10" s="6"/>
      <c r="UCE10" s="6"/>
      <c r="UCF10" s="6"/>
      <c r="UCG10" s="6"/>
      <c r="UCH10" s="6"/>
      <c r="UCI10" s="6"/>
      <c r="UCJ10" s="6"/>
      <c r="UCK10" s="6"/>
      <c r="UCL10" s="6"/>
      <c r="UCM10" s="6"/>
      <c r="UCN10" s="6"/>
      <c r="UCO10" s="6"/>
      <c r="UCP10" s="6"/>
      <c r="UCQ10" s="6"/>
      <c r="UCR10" s="6"/>
      <c r="UCS10" s="6"/>
      <c r="UCT10" s="6"/>
      <c r="UCU10" s="6"/>
      <c r="UCV10" s="6"/>
      <c r="UCW10" s="6"/>
      <c r="UCX10" s="6"/>
      <c r="UCY10" s="6"/>
      <c r="UCZ10" s="6"/>
      <c r="UDA10" s="6"/>
      <c r="UDB10" s="6"/>
      <c r="UDC10" s="6"/>
      <c r="UDD10" s="6"/>
      <c r="UDE10" s="6"/>
      <c r="UDF10" s="6"/>
      <c r="UDG10" s="6"/>
      <c r="UDH10" s="6"/>
      <c r="UDI10" s="6"/>
      <c r="UDJ10" s="6"/>
      <c r="UDK10" s="6"/>
      <c r="UDL10" s="6"/>
      <c r="UDM10" s="6"/>
      <c r="UDN10" s="6"/>
      <c r="UDO10" s="6"/>
      <c r="UDP10" s="6"/>
      <c r="UDQ10" s="6"/>
      <c r="UDR10" s="6"/>
      <c r="UDS10" s="6"/>
      <c r="UDT10" s="6"/>
      <c r="UDU10" s="6"/>
      <c r="UDV10" s="6"/>
      <c r="UDW10" s="6"/>
      <c r="UDX10" s="6"/>
      <c r="UDY10" s="6"/>
      <c r="UDZ10" s="6"/>
      <c r="UEA10" s="6"/>
      <c r="UEB10" s="6"/>
      <c r="UEC10" s="6"/>
      <c r="UED10" s="6"/>
      <c r="UEE10" s="6"/>
      <c r="UEF10" s="6"/>
      <c r="UEG10" s="6"/>
      <c r="UEH10" s="6"/>
      <c r="UEI10" s="6"/>
      <c r="UEJ10" s="6"/>
      <c r="UEK10" s="6"/>
      <c r="UEL10" s="6"/>
      <c r="UEM10" s="6"/>
      <c r="UEN10" s="6"/>
      <c r="UEO10" s="6"/>
      <c r="UEP10" s="6"/>
      <c r="UEQ10" s="6"/>
      <c r="UER10" s="6"/>
      <c r="UES10" s="6"/>
      <c r="UET10" s="6"/>
      <c r="UEU10" s="6"/>
      <c r="UEV10" s="6"/>
      <c r="UEW10" s="6"/>
      <c r="UEX10" s="6"/>
      <c r="UEY10" s="6"/>
      <c r="UEZ10" s="6"/>
      <c r="UFA10" s="6"/>
      <c r="UFB10" s="6"/>
      <c r="UFC10" s="6"/>
      <c r="UFD10" s="6"/>
      <c r="UFE10" s="6"/>
      <c r="UFF10" s="6"/>
      <c r="UFG10" s="6"/>
      <c r="UFH10" s="6"/>
      <c r="UFI10" s="6"/>
      <c r="UFJ10" s="6"/>
      <c r="UFK10" s="6"/>
      <c r="UFL10" s="6"/>
      <c r="UFM10" s="6"/>
      <c r="UFN10" s="6"/>
      <c r="UFO10" s="6"/>
      <c r="UFP10" s="6"/>
      <c r="UFQ10" s="6"/>
      <c r="UFR10" s="6"/>
      <c r="UFS10" s="6"/>
      <c r="UFT10" s="6"/>
      <c r="UFU10" s="6"/>
      <c r="UFV10" s="6"/>
      <c r="UFW10" s="6"/>
      <c r="UFX10" s="6"/>
      <c r="UFY10" s="6"/>
      <c r="UFZ10" s="6"/>
      <c r="UGA10" s="6"/>
      <c r="UGB10" s="6"/>
      <c r="UGC10" s="6"/>
      <c r="UGD10" s="6"/>
      <c r="UGE10" s="6"/>
      <c r="UGF10" s="6"/>
      <c r="UGG10" s="6"/>
      <c r="UGH10" s="6"/>
      <c r="UGI10" s="6"/>
      <c r="UGJ10" s="6"/>
      <c r="UGK10" s="6"/>
      <c r="UGL10" s="6"/>
      <c r="UGM10" s="6"/>
      <c r="UGN10" s="6"/>
      <c r="UGO10" s="6"/>
      <c r="UGP10" s="6"/>
      <c r="UGQ10" s="6"/>
      <c r="UGR10" s="6"/>
      <c r="UGS10" s="6"/>
      <c r="UGT10" s="6"/>
      <c r="UGU10" s="6"/>
      <c r="UGV10" s="6"/>
      <c r="UGW10" s="6"/>
      <c r="UGX10" s="6"/>
      <c r="UGY10" s="6"/>
      <c r="UGZ10" s="6"/>
      <c r="UHA10" s="6"/>
      <c r="UHB10" s="6"/>
      <c r="UHC10" s="6"/>
      <c r="UHD10" s="6"/>
      <c r="UHE10" s="6"/>
      <c r="UHF10" s="6"/>
      <c r="UHG10" s="6"/>
      <c r="UHH10" s="6"/>
      <c r="UHI10" s="6"/>
      <c r="UHJ10" s="6"/>
      <c r="UHK10" s="6"/>
      <c r="UHL10" s="6"/>
      <c r="UHM10" s="6"/>
      <c r="UHN10" s="6"/>
      <c r="UHO10" s="6"/>
      <c r="UHP10" s="6"/>
      <c r="UHQ10" s="6"/>
      <c r="UHR10" s="6"/>
      <c r="UHS10" s="6"/>
      <c r="UHT10" s="6"/>
      <c r="UHU10" s="6"/>
      <c r="UHV10" s="6"/>
      <c r="UHW10" s="6"/>
      <c r="UHX10" s="6"/>
      <c r="UHY10" s="6"/>
      <c r="UHZ10" s="6"/>
      <c r="UIA10" s="6"/>
      <c r="UIB10" s="6"/>
      <c r="UIC10" s="6"/>
      <c r="UID10" s="6"/>
      <c r="UIE10" s="6"/>
      <c r="UIF10" s="6"/>
      <c r="UIG10" s="6"/>
      <c r="UIH10" s="6"/>
      <c r="UII10" s="6"/>
      <c r="UIJ10" s="6"/>
      <c r="UIK10" s="6"/>
      <c r="UIL10" s="6"/>
      <c r="UIM10" s="6"/>
      <c r="UIN10" s="6"/>
      <c r="UIO10" s="6"/>
      <c r="UIP10" s="6"/>
      <c r="UIQ10" s="6"/>
      <c r="UIR10" s="6"/>
      <c r="UIS10" s="6"/>
      <c r="UIT10" s="6"/>
      <c r="UIU10" s="6"/>
      <c r="UIV10" s="6"/>
      <c r="UIW10" s="6"/>
      <c r="UIX10" s="6"/>
      <c r="UIY10" s="6"/>
      <c r="UIZ10" s="6"/>
      <c r="UJA10" s="6"/>
      <c r="UJB10" s="6"/>
      <c r="UJC10" s="6"/>
      <c r="UJD10" s="6"/>
      <c r="UJE10" s="6"/>
      <c r="UJF10" s="6"/>
      <c r="UJG10" s="6"/>
      <c r="UJH10" s="6"/>
      <c r="UJI10" s="6"/>
      <c r="UJJ10" s="6"/>
      <c r="UJK10" s="6"/>
      <c r="UJL10" s="6"/>
      <c r="UJM10" s="6"/>
      <c r="UJN10" s="6"/>
      <c r="UJO10" s="6"/>
      <c r="UJP10" s="6"/>
      <c r="UJQ10" s="6"/>
      <c r="UJR10" s="6"/>
      <c r="UJS10" s="6"/>
      <c r="UJT10" s="6"/>
      <c r="UJU10" s="6"/>
      <c r="UJV10" s="6"/>
      <c r="UJW10" s="6"/>
      <c r="UJX10" s="6"/>
      <c r="UJY10" s="6"/>
      <c r="UJZ10" s="6"/>
      <c r="UKA10" s="6"/>
      <c r="UKB10" s="6"/>
      <c r="UKC10" s="6"/>
      <c r="UKD10" s="6"/>
      <c r="UKE10" s="6"/>
      <c r="UKF10" s="6"/>
      <c r="UKG10" s="6"/>
      <c r="UKH10" s="6"/>
      <c r="UKI10" s="6"/>
      <c r="UKJ10" s="6"/>
      <c r="UKK10" s="6"/>
      <c r="UKL10" s="6"/>
      <c r="UKM10" s="6"/>
      <c r="UKN10" s="6"/>
      <c r="UKO10" s="6"/>
      <c r="UKP10" s="6"/>
      <c r="UKQ10" s="6"/>
      <c r="UKR10" s="6"/>
      <c r="UKS10" s="6"/>
      <c r="UKT10" s="6"/>
      <c r="UKU10" s="6"/>
      <c r="UKV10" s="6"/>
      <c r="UKW10" s="6"/>
      <c r="UKX10" s="6"/>
      <c r="UKY10" s="6"/>
      <c r="UKZ10" s="6"/>
      <c r="ULA10" s="6"/>
      <c r="ULB10" s="6"/>
      <c r="ULC10" s="6"/>
      <c r="ULD10" s="6"/>
      <c r="ULE10" s="6"/>
      <c r="ULF10" s="6"/>
      <c r="ULG10" s="6"/>
      <c r="ULH10" s="6"/>
      <c r="ULI10" s="6"/>
      <c r="ULJ10" s="6"/>
      <c r="ULK10" s="6"/>
      <c r="ULL10" s="6"/>
      <c r="ULM10" s="6"/>
      <c r="ULN10" s="6"/>
      <c r="ULO10" s="6"/>
      <c r="ULP10" s="6"/>
      <c r="ULQ10" s="6"/>
      <c r="ULR10" s="6"/>
      <c r="ULS10" s="6"/>
      <c r="ULT10" s="6"/>
      <c r="ULU10" s="6"/>
      <c r="ULV10" s="6"/>
      <c r="ULW10" s="6"/>
      <c r="ULX10" s="6"/>
      <c r="ULY10" s="6"/>
      <c r="ULZ10" s="6"/>
      <c r="UMA10" s="6"/>
      <c r="UMB10" s="6"/>
      <c r="UMC10" s="6"/>
      <c r="UMD10" s="6"/>
      <c r="UME10" s="6"/>
      <c r="UMF10" s="6"/>
      <c r="UMG10" s="6"/>
      <c r="UMH10" s="6"/>
      <c r="UMI10" s="6"/>
      <c r="UMJ10" s="6"/>
      <c r="UMK10" s="6"/>
      <c r="UML10" s="6"/>
      <c r="UMM10" s="6"/>
      <c r="UMN10" s="6"/>
      <c r="UMO10" s="6"/>
      <c r="UMP10" s="6"/>
      <c r="UMQ10" s="6"/>
      <c r="UMR10" s="6"/>
      <c r="UMS10" s="6"/>
      <c r="UMT10" s="6"/>
      <c r="UMU10" s="6"/>
      <c r="UMV10" s="6"/>
      <c r="UMW10" s="6"/>
      <c r="UMX10" s="6"/>
      <c r="UMY10" s="6"/>
      <c r="UMZ10" s="6"/>
      <c r="UNA10" s="6"/>
      <c r="UNB10" s="6"/>
      <c r="UNC10" s="6"/>
      <c r="UND10" s="6"/>
      <c r="UNE10" s="6"/>
      <c r="UNF10" s="6"/>
      <c r="UNG10" s="6"/>
      <c r="UNH10" s="6"/>
      <c r="UNI10" s="6"/>
      <c r="UNJ10" s="6"/>
      <c r="UNK10" s="6"/>
      <c r="UNL10" s="6"/>
      <c r="UNM10" s="6"/>
      <c r="UNN10" s="6"/>
      <c r="UNO10" s="6"/>
      <c r="UNP10" s="6"/>
      <c r="UNQ10" s="6"/>
      <c r="UNR10" s="6"/>
      <c r="UNS10" s="6"/>
      <c r="UNT10" s="6"/>
      <c r="UNU10" s="6"/>
      <c r="UNV10" s="6"/>
      <c r="UNW10" s="6"/>
      <c r="UNX10" s="6"/>
      <c r="UNY10" s="6"/>
      <c r="UNZ10" s="6"/>
      <c r="UOA10" s="6"/>
      <c r="UOB10" s="6"/>
      <c r="UOC10" s="6"/>
      <c r="UOD10" s="6"/>
      <c r="UOE10" s="6"/>
      <c r="UOF10" s="6"/>
      <c r="UOG10" s="6"/>
      <c r="UOH10" s="6"/>
      <c r="UOI10" s="6"/>
      <c r="UOJ10" s="6"/>
      <c r="UOK10" s="6"/>
      <c r="UOL10" s="6"/>
      <c r="UOM10" s="6"/>
      <c r="UON10" s="6"/>
      <c r="UOO10" s="6"/>
      <c r="UOP10" s="6"/>
      <c r="UOQ10" s="6"/>
      <c r="UOR10" s="6"/>
      <c r="UOS10" s="6"/>
      <c r="UOT10" s="6"/>
      <c r="UOU10" s="6"/>
      <c r="UOV10" s="6"/>
      <c r="UOW10" s="6"/>
      <c r="UOX10" s="6"/>
      <c r="UOY10" s="6"/>
      <c r="UOZ10" s="6"/>
      <c r="UPA10" s="6"/>
      <c r="UPB10" s="6"/>
      <c r="UPC10" s="6"/>
      <c r="UPD10" s="6"/>
      <c r="UPE10" s="6"/>
      <c r="UPF10" s="6"/>
      <c r="UPG10" s="6"/>
      <c r="UPH10" s="6"/>
      <c r="UPI10" s="6"/>
      <c r="UPJ10" s="6"/>
      <c r="UPK10" s="6"/>
      <c r="UPL10" s="6"/>
      <c r="UPM10" s="6"/>
      <c r="UPN10" s="6"/>
      <c r="UPO10" s="6"/>
      <c r="UPP10" s="6"/>
      <c r="UPQ10" s="6"/>
      <c r="UPR10" s="6"/>
      <c r="UPS10" s="6"/>
      <c r="UPT10" s="6"/>
      <c r="UPU10" s="6"/>
      <c r="UPV10" s="6"/>
      <c r="UPW10" s="6"/>
      <c r="UPX10" s="6"/>
      <c r="UPY10" s="6"/>
      <c r="UPZ10" s="6"/>
      <c r="UQA10" s="6"/>
      <c r="UQB10" s="6"/>
      <c r="UQC10" s="6"/>
      <c r="UQD10" s="6"/>
      <c r="UQE10" s="6"/>
      <c r="UQF10" s="6"/>
      <c r="UQG10" s="6"/>
      <c r="UQH10" s="6"/>
      <c r="UQI10" s="6"/>
      <c r="UQJ10" s="6"/>
      <c r="UQK10" s="6"/>
      <c r="UQL10" s="6"/>
      <c r="UQM10" s="6"/>
      <c r="UQN10" s="6"/>
      <c r="UQO10" s="6"/>
      <c r="UQP10" s="6"/>
      <c r="UQQ10" s="6"/>
      <c r="UQR10" s="6"/>
      <c r="UQS10" s="6"/>
      <c r="UQT10" s="6"/>
      <c r="UQU10" s="6"/>
      <c r="UQV10" s="6"/>
      <c r="UQW10" s="6"/>
      <c r="UQX10" s="6"/>
      <c r="UQY10" s="6"/>
      <c r="UQZ10" s="6"/>
      <c r="URA10" s="6"/>
      <c r="URB10" s="6"/>
      <c r="URC10" s="6"/>
      <c r="URD10" s="6"/>
      <c r="URE10" s="6"/>
      <c r="URF10" s="6"/>
      <c r="URG10" s="6"/>
      <c r="URH10" s="6"/>
      <c r="URI10" s="6"/>
      <c r="URJ10" s="6"/>
      <c r="URK10" s="6"/>
      <c r="URL10" s="6"/>
      <c r="URM10" s="6"/>
      <c r="URN10" s="6"/>
      <c r="URO10" s="6"/>
      <c r="URP10" s="6"/>
      <c r="URQ10" s="6"/>
      <c r="URR10" s="6"/>
      <c r="URS10" s="6"/>
      <c r="URT10" s="6"/>
      <c r="URU10" s="6"/>
      <c r="URV10" s="6"/>
      <c r="URW10" s="6"/>
      <c r="URX10" s="6"/>
      <c r="URY10" s="6"/>
      <c r="URZ10" s="6"/>
      <c r="USA10" s="6"/>
      <c r="USB10" s="6"/>
      <c r="USC10" s="6"/>
      <c r="USD10" s="6"/>
      <c r="USE10" s="6"/>
      <c r="USF10" s="6"/>
      <c r="USG10" s="6"/>
      <c r="USH10" s="6"/>
      <c r="USI10" s="6"/>
      <c r="USJ10" s="6"/>
      <c r="USK10" s="6"/>
      <c r="USL10" s="6"/>
      <c r="USM10" s="6"/>
      <c r="USN10" s="6"/>
      <c r="USO10" s="6"/>
      <c r="USP10" s="6"/>
      <c r="USQ10" s="6"/>
      <c r="USR10" s="6"/>
      <c r="USS10" s="6"/>
      <c r="UST10" s="6"/>
      <c r="USU10" s="6"/>
      <c r="USV10" s="6"/>
      <c r="USW10" s="6"/>
      <c r="USX10" s="6"/>
      <c r="USY10" s="6"/>
      <c r="USZ10" s="6"/>
      <c r="UTA10" s="6"/>
      <c r="UTB10" s="6"/>
      <c r="UTC10" s="6"/>
      <c r="UTD10" s="6"/>
      <c r="UTE10" s="6"/>
      <c r="UTF10" s="6"/>
      <c r="UTG10" s="6"/>
      <c r="UTH10" s="6"/>
      <c r="UTI10" s="6"/>
      <c r="UTJ10" s="6"/>
      <c r="UTK10" s="6"/>
      <c r="UTL10" s="6"/>
      <c r="UTM10" s="6"/>
      <c r="UTN10" s="6"/>
      <c r="UTO10" s="6"/>
      <c r="UTP10" s="6"/>
      <c r="UTQ10" s="6"/>
      <c r="UTR10" s="6"/>
      <c r="UTS10" s="6"/>
      <c r="UTT10" s="6"/>
      <c r="UTU10" s="6"/>
      <c r="UTV10" s="6"/>
      <c r="UTW10" s="6"/>
      <c r="UTX10" s="6"/>
      <c r="UTY10" s="6"/>
      <c r="UTZ10" s="6"/>
      <c r="UUA10" s="6"/>
      <c r="UUB10" s="6"/>
      <c r="UUC10" s="6"/>
      <c r="UUD10" s="6"/>
      <c r="UUE10" s="6"/>
      <c r="UUF10" s="6"/>
      <c r="UUG10" s="6"/>
      <c r="UUH10" s="6"/>
      <c r="UUI10" s="6"/>
      <c r="UUJ10" s="6"/>
      <c r="UUK10" s="6"/>
      <c r="UUL10" s="6"/>
      <c r="UUM10" s="6"/>
      <c r="UUN10" s="6"/>
      <c r="UUO10" s="6"/>
      <c r="UUP10" s="6"/>
      <c r="UUQ10" s="6"/>
      <c r="UUR10" s="6"/>
      <c r="UUS10" s="6"/>
      <c r="UUT10" s="6"/>
      <c r="UUU10" s="6"/>
      <c r="UUV10" s="6"/>
      <c r="UUW10" s="6"/>
      <c r="UUX10" s="6"/>
      <c r="UUY10" s="6"/>
      <c r="UUZ10" s="6"/>
      <c r="UVA10" s="6"/>
      <c r="UVB10" s="6"/>
      <c r="UVC10" s="6"/>
      <c r="UVD10" s="6"/>
      <c r="UVE10" s="6"/>
      <c r="UVF10" s="6"/>
      <c r="UVG10" s="6"/>
      <c r="UVH10" s="6"/>
      <c r="UVI10" s="6"/>
      <c r="UVJ10" s="6"/>
      <c r="UVK10" s="6"/>
      <c r="UVL10" s="6"/>
      <c r="UVM10" s="6"/>
      <c r="UVN10" s="6"/>
      <c r="UVO10" s="6"/>
      <c r="UVP10" s="6"/>
      <c r="UVQ10" s="6"/>
      <c r="UVR10" s="6"/>
      <c r="UVS10" s="6"/>
      <c r="UVT10" s="6"/>
      <c r="UVU10" s="6"/>
      <c r="UVV10" s="6"/>
      <c r="UVW10" s="6"/>
      <c r="UVX10" s="6"/>
      <c r="UVY10" s="6"/>
      <c r="UVZ10" s="6"/>
      <c r="UWA10" s="6"/>
      <c r="UWB10" s="6"/>
      <c r="UWC10" s="6"/>
      <c r="UWD10" s="6"/>
      <c r="UWE10" s="6"/>
      <c r="UWF10" s="6"/>
      <c r="UWG10" s="6"/>
      <c r="UWH10" s="6"/>
      <c r="UWI10" s="6"/>
      <c r="UWJ10" s="6"/>
      <c r="UWK10" s="6"/>
      <c r="UWL10" s="6"/>
      <c r="UWM10" s="6"/>
      <c r="UWN10" s="6"/>
      <c r="UWO10" s="6"/>
      <c r="UWP10" s="6"/>
      <c r="UWQ10" s="6"/>
      <c r="UWR10" s="6"/>
      <c r="UWS10" s="6"/>
      <c r="UWT10" s="6"/>
      <c r="UWU10" s="6"/>
      <c r="UWV10" s="6"/>
      <c r="UWW10" s="6"/>
      <c r="UWX10" s="6"/>
      <c r="UWY10" s="6"/>
      <c r="UWZ10" s="6"/>
      <c r="UXA10" s="6"/>
      <c r="UXB10" s="6"/>
      <c r="UXC10" s="6"/>
      <c r="UXD10" s="6"/>
      <c r="UXE10" s="6"/>
      <c r="UXF10" s="6"/>
      <c r="UXG10" s="6"/>
      <c r="UXH10" s="6"/>
      <c r="UXI10" s="6"/>
      <c r="UXJ10" s="6"/>
      <c r="UXK10" s="6"/>
      <c r="UXL10" s="6"/>
      <c r="UXM10" s="6"/>
      <c r="UXN10" s="6"/>
      <c r="UXO10" s="6"/>
      <c r="UXP10" s="6"/>
      <c r="UXQ10" s="6"/>
      <c r="UXR10" s="6"/>
      <c r="UXS10" s="6"/>
      <c r="UXT10" s="6"/>
      <c r="UXU10" s="6"/>
      <c r="UXV10" s="6"/>
      <c r="UXW10" s="6"/>
      <c r="UXX10" s="6"/>
      <c r="UXY10" s="6"/>
      <c r="UXZ10" s="6"/>
      <c r="UYA10" s="6"/>
      <c r="UYB10" s="6"/>
      <c r="UYC10" s="6"/>
      <c r="UYD10" s="6"/>
      <c r="UYE10" s="6"/>
      <c r="UYF10" s="6"/>
      <c r="UYG10" s="6"/>
      <c r="UYH10" s="6"/>
      <c r="UYI10" s="6"/>
      <c r="UYJ10" s="6"/>
      <c r="UYK10" s="6"/>
      <c r="UYL10" s="6"/>
      <c r="UYM10" s="6"/>
      <c r="UYN10" s="6"/>
      <c r="UYO10" s="6"/>
      <c r="UYP10" s="6"/>
      <c r="UYQ10" s="6"/>
      <c r="UYR10" s="6"/>
      <c r="UYS10" s="6"/>
      <c r="UYT10" s="6"/>
      <c r="UYU10" s="6"/>
      <c r="UYV10" s="6"/>
      <c r="UYW10" s="6"/>
      <c r="UYX10" s="6"/>
      <c r="UYY10" s="6"/>
      <c r="UYZ10" s="6"/>
      <c r="UZA10" s="6"/>
      <c r="UZB10" s="6"/>
      <c r="UZC10" s="6"/>
      <c r="UZD10" s="6"/>
      <c r="UZE10" s="6"/>
      <c r="UZF10" s="6"/>
      <c r="UZG10" s="6"/>
      <c r="UZH10" s="6"/>
      <c r="UZI10" s="6"/>
      <c r="UZJ10" s="6"/>
      <c r="UZK10" s="6"/>
      <c r="UZL10" s="6"/>
      <c r="UZM10" s="6"/>
      <c r="UZN10" s="6"/>
      <c r="UZO10" s="6"/>
      <c r="UZP10" s="6"/>
      <c r="UZQ10" s="6"/>
      <c r="UZR10" s="6"/>
      <c r="UZS10" s="6"/>
      <c r="UZT10" s="6"/>
      <c r="UZU10" s="6"/>
      <c r="UZV10" s="6"/>
      <c r="UZW10" s="6"/>
      <c r="UZX10" s="6"/>
      <c r="UZY10" s="6"/>
      <c r="UZZ10" s="6"/>
      <c r="VAA10" s="6"/>
      <c r="VAB10" s="6"/>
      <c r="VAC10" s="6"/>
      <c r="VAD10" s="6"/>
      <c r="VAE10" s="6"/>
      <c r="VAF10" s="6"/>
      <c r="VAG10" s="6"/>
      <c r="VAH10" s="6"/>
      <c r="VAI10" s="6"/>
      <c r="VAJ10" s="6"/>
      <c r="VAK10" s="6"/>
      <c r="VAL10" s="6"/>
      <c r="VAM10" s="6"/>
      <c r="VAN10" s="6"/>
      <c r="VAO10" s="6"/>
      <c r="VAP10" s="6"/>
      <c r="VAQ10" s="6"/>
      <c r="VAR10" s="6"/>
      <c r="VAS10" s="6"/>
      <c r="VAT10" s="6"/>
      <c r="VAU10" s="6"/>
      <c r="VAV10" s="6"/>
      <c r="VAW10" s="6"/>
      <c r="VAX10" s="6"/>
      <c r="VAY10" s="6"/>
      <c r="VAZ10" s="6"/>
      <c r="VBA10" s="6"/>
      <c r="VBB10" s="6"/>
      <c r="VBC10" s="6"/>
      <c r="VBD10" s="6"/>
      <c r="VBE10" s="6"/>
      <c r="VBF10" s="6"/>
      <c r="VBG10" s="6"/>
      <c r="VBH10" s="6"/>
      <c r="VBI10" s="6"/>
      <c r="VBJ10" s="6"/>
      <c r="VBK10" s="6"/>
      <c r="VBL10" s="6"/>
      <c r="VBM10" s="6"/>
      <c r="VBN10" s="6"/>
      <c r="VBO10" s="6"/>
      <c r="VBP10" s="6"/>
      <c r="VBQ10" s="6"/>
      <c r="VBR10" s="6"/>
      <c r="VBS10" s="6"/>
      <c r="VBT10" s="6"/>
      <c r="VBU10" s="6"/>
      <c r="VBV10" s="6"/>
      <c r="VBW10" s="6"/>
      <c r="VBX10" s="6"/>
      <c r="VBY10" s="6"/>
      <c r="VBZ10" s="6"/>
      <c r="VCA10" s="6"/>
      <c r="VCB10" s="6"/>
      <c r="VCC10" s="6"/>
      <c r="VCD10" s="6"/>
      <c r="VCE10" s="6"/>
      <c r="VCF10" s="6"/>
      <c r="VCG10" s="6"/>
      <c r="VCH10" s="6"/>
      <c r="VCI10" s="6"/>
      <c r="VCJ10" s="6"/>
      <c r="VCK10" s="6"/>
      <c r="VCL10" s="6"/>
      <c r="VCM10" s="6"/>
      <c r="VCN10" s="6"/>
      <c r="VCO10" s="6"/>
      <c r="VCP10" s="6"/>
      <c r="VCQ10" s="6"/>
      <c r="VCR10" s="6"/>
      <c r="VCS10" s="6"/>
      <c r="VCT10" s="6"/>
      <c r="VCU10" s="6"/>
      <c r="VCV10" s="6"/>
      <c r="VCW10" s="6"/>
      <c r="VCX10" s="6"/>
      <c r="VCY10" s="6"/>
      <c r="VCZ10" s="6"/>
      <c r="VDA10" s="6"/>
      <c r="VDB10" s="6"/>
      <c r="VDC10" s="6"/>
      <c r="VDD10" s="6"/>
      <c r="VDE10" s="6"/>
      <c r="VDF10" s="6"/>
      <c r="VDG10" s="6"/>
      <c r="VDH10" s="6"/>
      <c r="VDI10" s="6"/>
      <c r="VDJ10" s="6"/>
      <c r="VDK10" s="6"/>
      <c r="VDL10" s="6"/>
      <c r="VDM10" s="6"/>
      <c r="VDN10" s="6"/>
      <c r="VDO10" s="6"/>
      <c r="VDP10" s="6"/>
      <c r="VDQ10" s="6"/>
      <c r="VDR10" s="6"/>
      <c r="VDS10" s="6"/>
      <c r="VDT10" s="6"/>
      <c r="VDU10" s="6"/>
      <c r="VDV10" s="6"/>
      <c r="VDW10" s="6"/>
      <c r="VDX10" s="6"/>
      <c r="VDY10" s="6"/>
      <c r="VDZ10" s="6"/>
      <c r="VEA10" s="6"/>
      <c r="VEB10" s="6"/>
      <c r="VEC10" s="6"/>
      <c r="VED10" s="6"/>
      <c r="VEE10" s="6"/>
      <c r="VEF10" s="6"/>
      <c r="VEG10" s="6"/>
      <c r="VEH10" s="6"/>
      <c r="VEI10" s="6"/>
      <c r="VEJ10" s="6"/>
      <c r="VEK10" s="6"/>
      <c r="VEL10" s="6"/>
      <c r="VEM10" s="6"/>
      <c r="VEN10" s="6"/>
      <c r="VEO10" s="6"/>
      <c r="VEP10" s="6"/>
      <c r="VEQ10" s="6"/>
      <c r="VER10" s="6"/>
      <c r="VES10" s="6"/>
      <c r="VET10" s="6"/>
      <c r="VEU10" s="6"/>
      <c r="VEV10" s="6"/>
      <c r="VEW10" s="6"/>
      <c r="VEX10" s="6"/>
      <c r="VEY10" s="6"/>
      <c r="VEZ10" s="6"/>
      <c r="VFA10" s="6"/>
      <c r="VFB10" s="6"/>
      <c r="VFC10" s="6"/>
      <c r="VFD10" s="6"/>
      <c r="VFE10" s="6"/>
      <c r="VFF10" s="6"/>
      <c r="VFG10" s="6"/>
      <c r="VFH10" s="6"/>
      <c r="VFI10" s="6"/>
      <c r="VFJ10" s="6"/>
      <c r="VFK10" s="6"/>
      <c r="VFL10" s="6"/>
      <c r="VFM10" s="6"/>
      <c r="VFN10" s="6"/>
      <c r="VFO10" s="6"/>
      <c r="VFP10" s="6"/>
      <c r="VFQ10" s="6"/>
      <c r="VFR10" s="6"/>
      <c r="VFS10" s="6"/>
      <c r="VFT10" s="6"/>
      <c r="VFU10" s="6"/>
      <c r="VFV10" s="6"/>
      <c r="VFW10" s="6"/>
      <c r="VFX10" s="6"/>
      <c r="VFY10" s="6"/>
      <c r="VFZ10" s="6"/>
      <c r="VGA10" s="6"/>
      <c r="VGB10" s="6"/>
      <c r="VGC10" s="6"/>
      <c r="VGD10" s="6"/>
      <c r="VGE10" s="6"/>
      <c r="VGF10" s="6"/>
      <c r="VGG10" s="6"/>
      <c r="VGH10" s="6"/>
      <c r="VGI10" s="6"/>
      <c r="VGJ10" s="6"/>
      <c r="VGK10" s="6"/>
      <c r="VGL10" s="6"/>
      <c r="VGM10" s="6"/>
      <c r="VGN10" s="6"/>
      <c r="VGO10" s="6"/>
      <c r="VGP10" s="6"/>
      <c r="VGQ10" s="6"/>
      <c r="VGR10" s="6"/>
      <c r="VGS10" s="6"/>
      <c r="VGT10" s="6"/>
      <c r="VGU10" s="6"/>
      <c r="VGV10" s="6"/>
      <c r="VGW10" s="6"/>
      <c r="VGX10" s="6"/>
      <c r="VGY10" s="6"/>
      <c r="VGZ10" s="6"/>
      <c r="VHA10" s="6"/>
      <c r="VHB10" s="6"/>
      <c r="VHC10" s="6"/>
      <c r="VHD10" s="6"/>
      <c r="VHE10" s="6"/>
      <c r="VHF10" s="6"/>
      <c r="VHG10" s="6"/>
      <c r="VHH10" s="6"/>
      <c r="VHI10" s="6"/>
      <c r="VHJ10" s="6"/>
      <c r="VHK10" s="6"/>
      <c r="VHL10" s="6"/>
      <c r="VHM10" s="6"/>
      <c r="VHN10" s="6"/>
      <c r="VHO10" s="6"/>
      <c r="VHP10" s="6"/>
      <c r="VHQ10" s="6"/>
      <c r="VHR10" s="6"/>
      <c r="VHS10" s="6"/>
      <c r="VHT10" s="6"/>
      <c r="VHU10" s="6"/>
      <c r="VHV10" s="6"/>
      <c r="VHW10" s="6"/>
      <c r="VHX10" s="6"/>
      <c r="VHY10" s="6"/>
      <c r="VHZ10" s="6"/>
      <c r="VIA10" s="6"/>
      <c r="VIB10" s="6"/>
      <c r="VIC10" s="6"/>
      <c r="VID10" s="6"/>
      <c r="VIE10" s="6"/>
      <c r="VIF10" s="6"/>
      <c r="VIG10" s="6"/>
      <c r="VIH10" s="6"/>
      <c r="VII10" s="6"/>
      <c r="VIJ10" s="6"/>
      <c r="VIK10" s="6"/>
      <c r="VIL10" s="6"/>
      <c r="VIM10" s="6"/>
      <c r="VIN10" s="6"/>
      <c r="VIO10" s="6"/>
      <c r="VIP10" s="6"/>
      <c r="VIQ10" s="6"/>
      <c r="VIR10" s="6"/>
      <c r="VIS10" s="6"/>
      <c r="VIT10" s="6"/>
      <c r="VIU10" s="6"/>
      <c r="VIV10" s="6"/>
      <c r="VIW10" s="6"/>
      <c r="VIX10" s="6"/>
      <c r="VIY10" s="6"/>
      <c r="VIZ10" s="6"/>
      <c r="VJA10" s="6"/>
      <c r="VJB10" s="6"/>
      <c r="VJC10" s="6"/>
      <c r="VJD10" s="6"/>
      <c r="VJE10" s="6"/>
      <c r="VJF10" s="6"/>
      <c r="VJG10" s="6"/>
      <c r="VJH10" s="6"/>
      <c r="VJI10" s="6"/>
      <c r="VJJ10" s="6"/>
      <c r="VJK10" s="6"/>
      <c r="VJL10" s="6"/>
      <c r="VJM10" s="6"/>
      <c r="VJN10" s="6"/>
      <c r="VJO10" s="6"/>
      <c r="VJP10" s="6"/>
      <c r="VJQ10" s="6"/>
      <c r="VJR10" s="6"/>
      <c r="VJS10" s="6"/>
      <c r="VJT10" s="6"/>
      <c r="VJU10" s="6"/>
      <c r="VJV10" s="6"/>
      <c r="VJW10" s="6"/>
      <c r="VJX10" s="6"/>
      <c r="VJY10" s="6"/>
      <c r="VJZ10" s="6"/>
      <c r="VKA10" s="6"/>
      <c r="VKB10" s="6"/>
      <c r="VKC10" s="6"/>
      <c r="VKD10" s="6"/>
      <c r="VKE10" s="6"/>
      <c r="VKF10" s="6"/>
      <c r="VKG10" s="6"/>
      <c r="VKH10" s="6"/>
      <c r="VKI10" s="6"/>
      <c r="VKJ10" s="6"/>
      <c r="VKK10" s="6"/>
      <c r="VKL10" s="6"/>
      <c r="VKM10" s="6"/>
      <c r="VKN10" s="6"/>
      <c r="VKO10" s="6"/>
      <c r="VKP10" s="6"/>
      <c r="VKQ10" s="6"/>
      <c r="VKR10" s="6"/>
      <c r="VKS10" s="6"/>
      <c r="VKT10" s="6"/>
      <c r="VKU10" s="6"/>
      <c r="VKV10" s="6"/>
      <c r="VKW10" s="6"/>
      <c r="VKX10" s="6"/>
      <c r="VKY10" s="6"/>
      <c r="VKZ10" s="6"/>
      <c r="VLA10" s="6"/>
      <c r="VLB10" s="6"/>
      <c r="VLC10" s="6"/>
      <c r="VLD10" s="6"/>
      <c r="VLE10" s="6"/>
      <c r="VLF10" s="6"/>
      <c r="VLG10" s="6"/>
      <c r="VLH10" s="6"/>
      <c r="VLI10" s="6"/>
      <c r="VLJ10" s="6"/>
      <c r="VLK10" s="6"/>
      <c r="VLL10" s="6"/>
      <c r="VLM10" s="6"/>
      <c r="VLN10" s="6"/>
      <c r="VLO10" s="6"/>
      <c r="VLP10" s="6"/>
      <c r="VLQ10" s="6"/>
      <c r="VLR10" s="6"/>
      <c r="VLS10" s="6"/>
      <c r="VLT10" s="6"/>
      <c r="VLU10" s="6"/>
      <c r="VLV10" s="6"/>
      <c r="VLW10" s="6"/>
      <c r="VLX10" s="6"/>
      <c r="VLY10" s="6"/>
      <c r="VLZ10" s="6"/>
      <c r="VMA10" s="6"/>
      <c r="VMB10" s="6"/>
      <c r="VMC10" s="6"/>
      <c r="VMD10" s="6"/>
      <c r="VME10" s="6"/>
      <c r="VMF10" s="6"/>
      <c r="VMG10" s="6"/>
      <c r="VMH10" s="6"/>
      <c r="VMI10" s="6"/>
      <c r="VMJ10" s="6"/>
      <c r="VMK10" s="6"/>
      <c r="VML10" s="6"/>
      <c r="VMM10" s="6"/>
      <c r="VMN10" s="6"/>
      <c r="VMO10" s="6"/>
      <c r="VMP10" s="6"/>
      <c r="VMQ10" s="6"/>
      <c r="VMR10" s="6"/>
      <c r="VMS10" s="6"/>
      <c r="VMT10" s="6"/>
      <c r="VMU10" s="6"/>
      <c r="VMV10" s="6"/>
      <c r="VMW10" s="6"/>
      <c r="VMX10" s="6"/>
      <c r="VMY10" s="6"/>
      <c r="VMZ10" s="6"/>
      <c r="VNA10" s="6"/>
      <c r="VNB10" s="6"/>
      <c r="VNC10" s="6"/>
      <c r="VND10" s="6"/>
      <c r="VNE10" s="6"/>
      <c r="VNF10" s="6"/>
      <c r="VNG10" s="6"/>
      <c r="VNH10" s="6"/>
      <c r="VNI10" s="6"/>
      <c r="VNJ10" s="6"/>
      <c r="VNK10" s="6"/>
      <c r="VNL10" s="6"/>
      <c r="VNM10" s="6"/>
      <c r="VNN10" s="6"/>
      <c r="VNO10" s="6"/>
      <c r="VNP10" s="6"/>
      <c r="VNQ10" s="6"/>
      <c r="VNR10" s="6"/>
      <c r="VNS10" s="6"/>
      <c r="VNT10" s="6"/>
      <c r="VNU10" s="6"/>
      <c r="VNV10" s="6"/>
      <c r="VNW10" s="6"/>
      <c r="VNX10" s="6"/>
      <c r="VNY10" s="6"/>
      <c r="VNZ10" s="6"/>
      <c r="VOA10" s="6"/>
      <c r="VOB10" s="6"/>
      <c r="VOC10" s="6"/>
      <c r="VOD10" s="6"/>
      <c r="VOE10" s="6"/>
      <c r="VOF10" s="6"/>
      <c r="VOG10" s="6"/>
      <c r="VOH10" s="6"/>
      <c r="VOI10" s="6"/>
      <c r="VOJ10" s="6"/>
      <c r="VOK10" s="6"/>
      <c r="VOL10" s="6"/>
      <c r="VOM10" s="6"/>
      <c r="VON10" s="6"/>
      <c r="VOO10" s="6"/>
      <c r="VOP10" s="6"/>
      <c r="VOQ10" s="6"/>
      <c r="VOR10" s="6"/>
      <c r="VOS10" s="6"/>
      <c r="VOT10" s="6"/>
      <c r="VOU10" s="6"/>
      <c r="VOV10" s="6"/>
      <c r="VOW10" s="6"/>
      <c r="VOX10" s="6"/>
      <c r="VOY10" s="6"/>
      <c r="VOZ10" s="6"/>
      <c r="VPA10" s="6"/>
      <c r="VPB10" s="6"/>
      <c r="VPC10" s="6"/>
      <c r="VPD10" s="6"/>
      <c r="VPE10" s="6"/>
      <c r="VPF10" s="6"/>
      <c r="VPG10" s="6"/>
      <c r="VPH10" s="6"/>
      <c r="VPI10" s="6"/>
      <c r="VPJ10" s="6"/>
      <c r="VPK10" s="6"/>
      <c r="VPL10" s="6"/>
      <c r="VPM10" s="6"/>
      <c r="VPN10" s="6"/>
      <c r="VPO10" s="6"/>
      <c r="VPP10" s="6"/>
      <c r="VPQ10" s="6"/>
      <c r="VPR10" s="6"/>
      <c r="VPS10" s="6"/>
      <c r="VPT10" s="6"/>
      <c r="VPU10" s="6"/>
      <c r="VPV10" s="6"/>
      <c r="VPW10" s="6"/>
      <c r="VPX10" s="6"/>
      <c r="VPY10" s="6"/>
      <c r="VPZ10" s="6"/>
      <c r="VQA10" s="6"/>
      <c r="VQB10" s="6"/>
      <c r="VQC10" s="6"/>
      <c r="VQD10" s="6"/>
      <c r="VQE10" s="6"/>
      <c r="VQF10" s="6"/>
      <c r="VQG10" s="6"/>
      <c r="VQH10" s="6"/>
      <c r="VQI10" s="6"/>
      <c r="VQJ10" s="6"/>
      <c r="VQK10" s="6"/>
      <c r="VQL10" s="6"/>
      <c r="VQM10" s="6"/>
      <c r="VQN10" s="6"/>
      <c r="VQO10" s="6"/>
      <c r="VQP10" s="6"/>
      <c r="VQQ10" s="6"/>
      <c r="VQR10" s="6"/>
      <c r="VQS10" s="6"/>
      <c r="VQT10" s="6"/>
      <c r="VQU10" s="6"/>
      <c r="VQV10" s="6"/>
      <c r="VQW10" s="6"/>
      <c r="VQX10" s="6"/>
      <c r="VQY10" s="6"/>
      <c r="VQZ10" s="6"/>
      <c r="VRA10" s="6"/>
      <c r="VRB10" s="6"/>
      <c r="VRC10" s="6"/>
      <c r="VRD10" s="6"/>
      <c r="VRE10" s="6"/>
      <c r="VRF10" s="6"/>
      <c r="VRG10" s="6"/>
      <c r="VRH10" s="6"/>
      <c r="VRI10" s="6"/>
      <c r="VRJ10" s="6"/>
      <c r="VRK10" s="6"/>
      <c r="VRL10" s="6"/>
      <c r="VRM10" s="6"/>
      <c r="VRN10" s="6"/>
      <c r="VRO10" s="6"/>
      <c r="VRP10" s="6"/>
      <c r="VRQ10" s="6"/>
      <c r="VRR10" s="6"/>
      <c r="VRS10" s="6"/>
      <c r="VRT10" s="6"/>
      <c r="VRU10" s="6"/>
      <c r="VRV10" s="6"/>
      <c r="VRW10" s="6"/>
      <c r="VRX10" s="6"/>
      <c r="VRY10" s="6"/>
      <c r="VRZ10" s="6"/>
      <c r="VSA10" s="6"/>
      <c r="VSB10" s="6"/>
      <c r="VSC10" s="6"/>
      <c r="VSD10" s="6"/>
      <c r="VSE10" s="6"/>
      <c r="VSF10" s="6"/>
      <c r="VSG10" s="6"/>
      <c r="VSH10" s="6"/>
      <c r="VSI10" s="6"/>
      <c r="VSJ10" s="6"/>
      <c r="VSK10" s="6"/>
      <c r="VSL10" s="6"/>
      <c r="VSM10" s="6"/>
      <c r="VSN10" s="6"/>
      <c r="VSO10" s="6"/>
      <c r="VSP10" s="6"/>
      <c r="VSQ10" s="6"/>
      <c r="VSR10" s="6"/>
      <c r="VSS10" s="6"/>
      <c r="VST10" s="6"/>
      <c r="VSU10" s="6"/>
      <c r="VSV10" s="6"/>
      <c r="VSW10" s="6"/>
      <c r="VSX10" s="6"/>
      <c r="VSY10" s="6"/>
      <c r="VSZ10" s="6"/>
      <c r="VTA10" s="6"/>
      <c r="VTB10" s="6"/>
      <c r="VTC10" s="6"/>
      <c r="VTD10" s="6"/>
      <c r="VTE10" s="6"/>
      <c r="VTF10" s="6"/>
      <c r="VTG10" s="6"/>
      <c r="VTH10" s="6"/>
      <c r="VTI10" s="6"/>
      <c r="VTJ10" s="6"/>
      <c r="VTK10" s="6"/>
      <c r="VTL10" s="6"/>
      <c r="VTM10" s="6"/>
      <c r="VTN10" s="6"/>
      <c r="VTO10" s="6"/>
      <c r="VTP10" s="6"/>
      <c r="VTQ10" s="6"/>
      <c r="VTR10" s="6"/>
      <c r="VTS10" s="6"/>
      <c r="VTT10" s="6"/>
      <c r="VTU10" s="6"/>
      <c r="VTV10" s="6"/>
      <c r="VTW10" s="6"/>
      <c r="VTX10" s="6"/>
      <c r="VTY10" s="6"/>
      <c r="VTZ10" s="6"/>
      <c r="VUA10" s="6"/>
      <c r="VUB10" s="6"/>
      <c r="VUC10" s="6"/>
      <c r="VUD10" s="6"/>
      <c r="VUE10" s="6"/>
      <c r="VUF10" s="6"/>
      <c r="VUG10" s="6"/>
      <c r="VUH10" s="6"/>
      <c r="VUI10" s="6"/>
      <c r="VUJ10" s="6"/>
      <c r="VUK10" s="6"/>
      <c r="VUL10" s="6"/>
      <c r="VUM10" s="6"/>
      <c r="VUN10" s="6"/>
      <c r="VUO10" s="6"/>
      <c r="VUP10" s="6"/>
      <c r="VUQ10" s="6"/>
      <c r="VUR10" s="6"/>
      <c r="VUS10" s="6"/>
      <c r="VUT10" s="6"/>
      <c r="VUU10" s="6"/>
      <c r="VUV10" s="6"/>
      <c r="VUW10" s="6"/>
      <c r="VUX10" s="6"/>
      <c r="VUY10" s="6"/>
      <c r="VUZ10" s="6"/>
      <c r="VVA10" s="6"/>
      <c r="VVB10" s="6"/>
      <c r="VVC10" s="6"/>
      <c r="VVD10" s="6"/>
      <c r="VVE10" s="6"/>
      <c r="VVF10" s="6"/>
      <c r="VVG10" s="6"/>
      <c r="VVH10" s="6"/>
      <c r="VVI10" s="6"/>
      <c r="VVJ10" s="6"/>
      <c r="VVK10" s="6"/>
      <c r="VVL10" s="6"/>
      <c r="VVM10" s="6"/>
      <c r="VVN10" s="6"/>
      <c r="VVO10" s="6"/>
      <c r="VVP10" s="6"/>
      <c r="VVQ10" s="6"/>
      <c r="VVR10" s="6"/>
      <c r="VVS10" s="6"/>
      <c r="VVT10" s="6"/>
      <c r="VVU10" s="6"/>
      <c r="VVV10" s="6"/>
      <c r="VVW10" s="6"/>
      <c r="VVX10" s="6"/>
      <c r="VVY10" s="6"/>
      <c r="VVZ10" s="6"/>
      <c r="VWA10" s="6"/>
      <c r="VWB10" s="6"/>
      <c r="VWC10" s="6"/>
      <c r="VWD10" s="6"/>
      <c r="VWE10" s="6"/>
      <c r="VWF10" s="6"/>
      <c r="VWG10" s="6"/>
      <c r="VWH10" s="6"/>
      <c r="VWI10" s="6"/>
      <c r="VWJ10" s="6"/>
      <c r="VWK10" s="6"/>
      <c r="VWL10" s="6"/>
      <c r="VWM10" s="6"/>
      <c r="VWN10" s="6"/>
      <c r="VWO10" s="6"/>
      <c r="VWP10" s="6"/>
      <c r="VWQ10" s="6"/>
      <c r="VWR10" s="6"/>
      <c r="VWS10" s="6"/>
      <c r="VWT10" s="6"/>
      <c r="VWU10" s="6"/>
      <c r="VWV10" s="6"/>
      <c r="VWW10" s="6"/>
      <c r="VWX10" s="6"/>
      <c r="VWY10" s="6"/>
      <c r="VWZ10" s="6"/>
      <c r="VXA10" s="6"/>
      <c r="VXB10" s="6"/>
      <c r="VXC10" s="6"/>
      <c r="VXD10" s="6"/>
      <c r="VXE10" s="6"/>
      <c r="VXF10" s="6"/>
      <c r="VXG10" s="6"/>
      <c r="VXH10" s="6"/>
      <c r="VXI10" s="6"/>
      <c r="VXJ10" s="6"/>
      <c r="VXK10" s="6"/>
      <c r="VXL10" s="6"/>
      <c r="VXM10" s="6"/>
      <c r="VXN10" s="6"/>
      <c r="VXO10" s="6"/>
      <c r="VXP10" s="6"/>
      <c r="VXQ10" s="6"/>
      <c r="VXR10" s="6"/>
      <c r="VXS10" s="6"/>
      <c r="VXT10" s="6"/>
      <c r="VXU10" s="6"/>
      <c r="VXV10" s="6"/>
      <c r="VXW10" s="6"/>
      <c r="VXX10" s="6"/>
      <c r="VXY10" s="6"/>
      <c r="VXZ10" s="6"/>
      <c r="VYA10" s="6"/>
      <c r="VYB10" s="6"/>
      <c r="VYC10" s="6"/>
      <c r="VYD10" s="6"/>
      <c r="VYE10" s="6"/>
      <c r="VYF10" s="6"/>
      <c r="VYG10" s="6"/>
      <c r="VYH10" s="6"/>
      <c r="VYI10" s="6"/>
      <c r="VYJ10" s="6"/>
      <c r="VYK10" s="6"/>
      <c r="VYL10" s="6"/>
      <c r="VYM10" s="6"/>
      <c r="VYN10" s="6"/>
      <c r="VYO10" s="6"/>
      <c r="VYP10" s="6"/>
      <c r="VYQ10" s="6"/>
      <c r="VYR10" s="6"/>
      <c r="VYS10" s="6"/>
      <c r="VYT10" s="6"/>
      <c r="VYU10" s="6"/>
      <c r="VYV10" s="6"/>
      <c r="VYW10" s="6"/>
      <c r="VYX10" s="6"/>
      <c r="VYY10" s="6"/>
      <c r="VYZ10" s="6"/>
      <c r="VZA10" s="6"/>
      <c r="VZB10" s="6"/>
      <c r="VZC10" s="6"/>
      <c r="VZD10" s="6"/>
      <c r="VZE10" s="6"/>
      <c r="VZF10" s="6"/>
      <c r="VZG10" s="6"/>
      <c r="VZH10" s="6"/>
      <c r="VZI10" s="6"/>
      <c r="VZJ10" s="6"/>
      <c r="VZK10" s="6"/>
      <c r="VZL10" s="6"/>
      <c r="VZM10" s="6"/>
      <c r="VZN10" s="6"/>
      <c r="VZO10" s="6"/>
      <c r="VZP10" s="6"/>
      <c r="VZQ10" s="6"/>
      <c r="VZR10" s="6"/>
      <c r="VZS10" s="6"/>
      <c r="VZT10" s="6"/>
      <c r="VZU10" s="6"/>
      <c r="VZV10" s="6"/>
      <c r="VZW10" s="6"/>
      <c r="VZX10" s="6"/>
      <c r="VZY10" s="6"/>
      <c r="VZZ10" s="6"/>
      <c r="WAA10" s="6"/>
      <c r="WAB10" s="6"/>
      <c r="WAC10" s="6"/>
      <c r="WAD10" s="6"/>
      <c r="WAE10" s="6"/>
      <c r="WAF10" s="6"/>
      <c r="WAG10" s="6"/>
      <c r="WAH10" s="6"/>
      <c r="WAI10" s="6"/>
      <c r="WAJ10" s="6"/>
      <c r="WAK10" s="6"/>
      <c r="WAL10" s="6"/>
      <c r="WAM10" s="6"/>
      <c r="WAN10" s="6"/>
      <c r="WAO10" s="6"/>
      <c r="WAP10" s="6"/>
      <c r="WAQ10" s="6"/>
      <c r="WAR10" s="6"/>
      <c r="WAS10" s="6"/>
      <c r="WAT10" s="6"/>
      <c r="WAU10" s="6"/>
      <c r="WAV10" s="6"/>
      <c r="WAW10" s="6"/>
      <c r="WAX10" s="6"/>
      <c r="WAY10" s="6"/>
      <c r="WAZ10" s="6"/>
      <c r="WBA10" s="6"/>
      <c r="WBB10" s="6"/>
      <c r="WBC10" s="6"/>
      <c r="WBD10" s="6"/>
      <c r="WBE10" s="6"/>
      <c r="WBF10" s="6"/>
      <c r="WBG10" s="6"/>
      <c r="WBH10" s="6"/>
      <c r="WBI10" s="6"/>
      <c r="WBJ10" s="6"/>
      <c r="WBK10" s="6"/>
      <c r="WBL10" s="6"/>
      <c r="WBM10" s="6"/>
      <c r="WBN10" s="6"/>
      <c r="WBO10" s="6"/>
      <c r="WBP10" s="6"/>
      <c r="WBQ10" s="6"/>
      <c r="WBR10" s="6"/>
      <c r="WBS10" s="6"/>
      <c r="WBT10" s="6"/>
      <c r="WBU10" s="6"/>
      <c r="WBV10" s="6"/>
      <c r="WBW10" s="6"/>
      <c r="WBX10" s="6"/>
      <c r="WBY10" s="6"/>
      <c r="WBZ10" s="6"/>
      <c r="WCA10" s="6"/>
      <c r="WCB10" s="6"/>
      <c r="WCC10" s="6"/>
      <c r="WCD10" s="6"/>
      <c r="WCE10" s="6"/>
      <c r="WCF10" s="6"/>
      <c r="WCG10" s="6"/>
      <c r="WCH10" s="6"/>
      <c r="WCI10" s="6"/>
      <c r="WCJ10" s="6"/>
      <c r="WCK10" s="6"/>
      <c r="WCL10" s="6"/>
      <c r="WCM10" s="6"/>
      <c r="WCN10" s="6"/>
      <c r="WCO10" s="6"/>
      <c r="WCP10" s="6"/>
      <c r="WCQ10" s="6"/>
      <c r="WCR10" s="6"/>
      <c r="WCS10" s="6"/>
      <c r="WCT10" s="6"/>
      <c r="WCU10" s="6"/>
      <c r="WCV10" s="6"/>
      <c r="WCW10" s="6"/>
      <c r="WCX10" s="6"/>
      <c r="WCY10" s="6"/>
      <c r="WCZ10" s="6"/>
      <c r="WDA10" s="6"/>
      <c r="WDB10" s="6"/>
      <c r="WDC10" s="6"/>
      <c r="WDD10" s="6"/>
      <c r="WDE10" s="6"/>
      <c r="WDF10" s="6"/>
      <c r="WDG10" s="6"/>
      <c r="WDH10" s="6"/>
      <c r="WDI10" s="6"/>
      <c r="WDJ10" s="6"/>
      <c r="WDK10" s="6"/>
      <c r="WDL10" s="6"/>
      <c r="WDM10" s="6"/>
      <c r="WDN10" s="6"/>
      <c r="WDO10" s="6"/>
      <c r="WDP10" s="6"/>
      <c r="WDQ10" s="6"/>
      <c r="WDR10" s="6"/>
      <c r="WDS10" s="6"/>
      <c r="WDT10" s="6"/>
      <c r="WDU10" s="6"/>
      <c r="WDV10" s="6"/>
      <c r="WDW10" s="6"/>
      <c r="WDX10" s="6"/>
      <c r="WDY10" s="6"/>
      <c r="WDZ10" s="6"/>
      <c r="WEA10" s="6"/>
      <c r="WEB10" s="6"/>
      <c r="WEC10" s="6"/>
      <c r="WED10" s="6"/>
      <c r="WEE10" s="6"/>
      <c r="WEF10" s="6"/>
      <c r="WEG10" s="6"/>
      <c r="WEH10" s="6"/>
      <c r="WEI10" s="6"/>
      <c r="WEJ10" s="6"/>
      <c r="WEK10" s="6"/>
      <c r="WEL10" s="6"/>
      <c r="WEM10" s="6"/>
      <c r="WEN10" s="6"/>
      <c r="WEO10" s="6"/>
      <c r="WEP10" s="6"/>
      <c r="WEQ10" s="6"/>
      <c r="WER10" s="6"/>
      <c r="WES10" s="6"/>
      <c r="WET10" s="6"/>
      <c r="WEU10" s="6"/>
      <c r="WEV10" s="6"/>
      <c r="WEW10" s="6"/>
      <c r="WEX10" s="6"/>
      <c r="WEY10" s="6"/>
      <c r="WEZ10" s="6"/>
      <c r="WFA10" s="6"/>
      <c r="WFB10" s="6"/>
      <c r="WFC10" s="6"/>
      <c r="WFD10" s="6"/>
      <c r="WFE10" s="6"/>
      <c r="WFF10" s="6"/>
      <c r="WFG10" s="6"/>
      <c r="WFH10" s="6"/>
      <c r="WFI10" s="6"/>
      <c r="WFJ10" s="6"/>
      <c r="WFK10" s="6"/>
      <c r="WFL10" s="6"/>
      <c r="WFM10" s="6"/>
      <c r="WFN10" s="6"/>
      <c r="WFO10" s="6"/>
      <c r="WFP10" s="6"/>
      <c r="WFQ10" s="6"/>
      <c r="WFR10" s="6"/>
      <c r="WFS10" s="6"/>
      <c r="WFT10" s="6"/>
      <c r="WFU10" s="6"/>
      <c r="WFV10" s="6"/>
      <c r="WFW10" s="6"/>
      <c r="WFX10" s="6"/>
      <c r="WFY10" s="6"/>
      <c r="WFZ10" s="6"/>
      <c r="WGA10" s="6"/>
      <c r="WGB10" s="6"/>
      <c r="WGC10" s="6"/>
      <c r="WGD10" s="6"/>
      <c r="WGE10" s="6"/>
      <c r="WGF10" s="6"/>
      <c r="WGG10" s="6"/>
      <c r="WGH10" s="6"/>
      <c r="WGI10" s="6"/>
      <c r="WGJ10" s="6"/>
      <c r="WGK10" s="6"/>
      <c r="WGL10" s="6"/>
      <c r="WGM10" s="6"/>
      <c r="WGN10" s="6"/>
      <c r="WGO10" s="6"/>
      <c r="WGP10" s="6"/>
      <c r="WGQ10" s="6"/>
      <c r="WGR10" s="6"/>
      <c r="WGS10" s="6"/>
      <c r="WGT10" s="6"/>
      <c r="WGU10" s="6"/>
      <c r="WGV10" s="6"/>
      <c r="WGW10" s="6"/>
      <c r="WGX10" s="6"/>
      <c r="WGY10" s="6"/>
      <c r="WGZ10" s="6"/>
      <c r="WHA10" s="6"/>
      <c r="WHB10" s="6"/>
      <c r="WHC10" s="6"/>
      <c r="WHD10" s="6"/>
      <c r="WHE10" s="6"/>
      <c r="WHF10" s="6"/>
      <c r="WHG10" s="6"/>
      <c r="WHH10" s="6"/>
      <c r="WHI10" s="6"/>
      <c r="WHJ10" s="6"/>
      <c r="WHK10" s="6"/>
      <c r="WHL10" s="6"/>
      <c r="WHM10" s="6"/>
      <c r="WHN10" s="6"/>
      <c r="WHO10" s="6"/>
      <c r="WHP10" s="6"/>
      <c r="WHQ10" s="6"/>
      <c r="WHR10" s="6"/>
      <c r="WHS10" s="6"/>
      <c r="WHT10" s="6"/>
      <c r="WHU10" s="6"/>
      <c r="WHV10" s="6"/>
      <c r="WHW10" s="6"/>
      <c r="WHX10" s="6"/>
      <c r="WHY10" s="6"/>
      <c r="WHZ10" s="6"/>
      <c r="WIA10" s="6"/>
      <c r="WIB10" s="6"/>
      <c r="WIC10" s="6"/>
      <c r="WID10" s="6"/>
      <c r="WIE10" s="6"/>
      <c r="WIF10" s="6"/>
      <c r="WIG10" s="6"/>
      <c r="WIH10" s="6"/>
      <c r="WII10" s="6"/>
      <c r="WIJ10" s="6"/>
      <c r="WIK10" s="6"/>
      <c r="WIL10" s="6"/>
      <c r="WIM10" s="6"/>
      <c r="WIN10" s="6"/>
      <c r="WIO10" s="6"/>
      <c r="WIP10" s="6"/>
      <c r="WIQ10" s="6"/>
      <c r="WIR10" s="6"/>
      <c r="WIS10" s="6"/>
      <c r="WIT10" s="6"/>
      <c r="WIU10" s="6"/>
      <c r="WIV10" s="6"/>
      <c r="WIW10" s="6"/>
      <c r="WIX10" s="6"/>
      <c r="WIY10" s="6"/>
      <c r="WIZ10" s="6"/>
      <c r="WJA10" s="6"/>
      <c r="WJB10" s="6"/>
      <c r="WJC10" s="6"/>
      <c r="WJD10" s="6"/>
      <c r="WJE10" s="6"/>
      <c r="WJF10" s="6"/>
      <c r="WJG10" s="6"/>
      <c r="WJH10" s="6"/>
      <c r="WJI10" s="6"/>
      <c r="WJJ10" s="6"/>
      <c r="WJK10" s="6"/>
      <c r="WJL10" s="6"/>
      <c r="WJM10" s="6"/>
      <c r="WJN10" s="6"/>
      <c r="WJO10" s="6"/>
      <c r="WJP10" s="6"/>
      <c r="WJQ10" s="6"/>
      <c r="WJR10" s="6"/>
      <c r="WJS10" s="6"/>
      <c r="WJT10" s="6"/>
      <c r="WJU10" s="6"/>
      <c r="WJV10" s="6"/>
      <c r="WJW10" s="6"/>
      <c r="WJX10" s="6"/>
      <c r="WJY10" s="6"/>
      <c r="WJZ10" s="6"/>
      <c r="WKA10" s="6"/>
      <c r="WKB10" s="6"/>
      <c r="WKC10" s="6"/>
      <c r="WKD10" s="6"/>
      <c r="WKE10" s="6"/>
      <c r="WKF10" s="6"/>
      <c r="WKG10" s="6"/>
      <c r="WKH10" s="6"/>
      <c r="WKI10" s="6"/>
      <c r="WKJ10" s="6"/>
      <c r="WKK10" s="6"/>
      <c r="WKL10" s="6"/>
      <c r="WKM10" s="6"/>
      <c r="WKN10" s="6"/>
      <c r="WKO10" s="6"/>
      <c r="WKP10" s="6"/>
      <c r="WKQ10" s="6"/>
      <c r="WKR10" s="6"/>
      <c r="WKS10" s="6"/>
      <c r="WKT10" s="6"/>
      <c r="WKU10" s="6"/>
      <c r="WKV10" s="6"/>
      <c r="WKW10" s="6"/>
      <c r="WKX10" s="6"/>
      <c r="WKY10" s="6"/>
      <c r="WKZ10" s="6"/>
      <c r="WLA10" s="6"/>
      <c r="WLB10" s="6"/>
      <c r="WLC10" s="6"/>
      <c r="WLD10" s="6"/>
      <c r="WLE10" s="6"/>
      <c r="WLF10" s="6"/>
      <c r="WLG10" s="6"/>
      <c r="WLH10" s="6"/>
      <c r="WLI10" s="6"/>
      <c r="WLJ10" s="6"/>
      <c r="WLK10" s="6"/>
      <c r="WLL10" s="6"/>
      <c r="WLM10" s="6"/>
      <c r="WLN10" s="6"/>
      <c r="WLO10" s="6"/>
      <c r="WLP10" s="6"/>
      <c r="WLQ10" s="6"/>
      <c r="WLR10" s="6"/>
      <c r="WLS10" s="6"/>
      <c r="WLT10" s="6"/>
      <c r="WLU10" s="6"/>
      <c r="WLV10" s="6"/>
      <c r="WLW10" s="6"/>
      <c r="WLX10" s="6"/>
      <c r="WLY10" s="6"/>
      <c r="WLZ10" s="6"/>
      <c r="WMA10" s="6"/>
      <c r="WMB10" s="6"/>
      <c r="WMC10" s="6"/>
      <c r="WMD10" s="6"/>
      <c r="WME10" s="6"/>
      <c r="WMF10" s="6"/>
      <c r="WMG10" s="6"/>
      <c r="WMH10" s="6"/>
      <c r="WMI10" s="6"/>
      <c r="WMJ10" s="6"/>
      <c r="WMK10" s="6"/>
      <c r="WML10" s="6"/>
      <c r="WMM10" s="6"/>
      <c r="WMN10" s="6"/>
      <c r="WMO10" s="6"/>
      <c r="WMP10" s="6"/>
      <c r="WMQ10" s="6"/>
      <c r="WMR10" s="6"/>
      <c r="WMS10" s="6"/>
      <c r="WMT10" s="6"/>
      <c r="WMU10" s="6"/>
      <c r="WMV10" s="6"/>
      <c r="WMW10" s="6"/>
      <c r="WMX10" s="6"/>
      <c r="WMY10" s="6"/>
      <c r="WMZ10" s="6"/>
      <c r="WNA10" s="6"/>
      <c r="WNB10" s="6"/>
      <c r="WNC10" s="6"/>
      <c r="WND10" s="6"/>
      <c r="WNE10" s="6"/>
      <c r="WNF10" s="6"/>
      <c r="WNG10" s="6"/>
      <c r="WNH10" s="6"/>
      <c r="WNI10" s="6"/>
      <c r="WNJ10" s="6"/>
      <c r="WNK10" s="6"/>
      <c r="WNL10" s="6"/>
      <c r="WNM10" s="6"/>
      <c r="WNN10" s="6"/>
      <c r="WNO10" s="6"/>
      <c r="WNP10" s="6"/>
      <c r="WNQ10" s="6"/>
      <c r="WNR10" s="6"/>
      <c r="WNS10" s="6"/>
      <c r="WNT10" s="6"/>
      <c r="WNU10" s="6"/>
      <c r="WNV10" s="6"/>
      <c r="WNW10" s="6"/>
      <c r="WNX10" s="6"/>
      <c r="WNY10" s="6"/>
      <c r="WNZ10" s="6"/>
      <c r="WOA10" s="6"/>
      <c r="WOB10" s="6"/>
      <c r="WOC10" s="6"/>
      <c r="WOD10" s="6"/>
      <c r="WOE10" s="6"/>
      <c r="WOF10" s="6"/>
      <c r="WOG10" s="6"/>
      <c r="WOH10" s="6"/>
      <c r="WOI10" s="6"/>
      <c r="WOJ10" s="6"/>
      <c r="WOK10" s="6"/>
      <c r="WOL10" s="6"/>
      <c r="WOM10" s="6"/>
      <c r="WON10" s="6"/>
      <c r="WOO10" s="6"/>
      <c r="WOP10" s="6"/>
      <c r="WOQ10" s="6"/>
      <c r="WOR10" s="6"/>
      <c r="WOS10" s="6"/>
      <c r="WOT10" s="6"/>
      <c r="WOU10" s="6"/>
      <c r="WOV10" s="6"/>
      <c r="WOW10" s="6"/>
      <c r="WOX10" s="6"/>
      <c r="WOY10" s="6"/>
      <c r="WOZ10" s="6"/>
      <c r="WPA10" s="6"/>
      <c r="WPB10" s="6"/>
      <c r="WPC10" s="6"/>
      <c r="WPD10" s="6"/>
      <c r="WPE10" s="6"/>
      <c r="WPF10" s="6"/>
      <c r="WPG10" s="6"/>
      <c r="WPH10" s="6"/>
      <c r="WPI10" s="6"/>
      <c r="WPJ10" s="6"/>
      <c r="WPK10" s="6"/>
      <c r="WPL10" s="6"/>
      <c r="WPM10" s="6"/>
      <c r="WPN10" s="6"/>
      <c r="WPO10" s="6"/>
      <c r="WPP10" s="6"/>
      <c r="WPQ10" s="6"/>
      <c r="WPR10" s="6"/>
      <c r="WPS10" s="6"/>
      <c r="WPT10" s="6"/>
      <c r="WPU10" s="6"/>
      <c r="WPV10" s="6"/>
      <c r="WPW10" s="6"/>
      <c r="WPX10" s="6"/>
      <c r="WPY10" s="6"/>
      <c r="WPZ10" s="6"/>
      <c r="WQA10" s="6"/>
      <c r="WQB10" s="6"/>
      <c r="WQC10" s="6"/>
      <c r="WQD10" s="6"/>
      <c r="WQE10" s="6"/>
      <c r="WQF10" s="6"/>
      <c r="WQG10" s="6"/>
      <c r="WQH10" s="6"/>
      <c r="WQI10" s="6"/>
      <c r="WQJ10" s="6"/>
      <c r="WQK10" s="6"/>
      <c r="WQL10" s="6"/>
      <c r="WQM10" s="6"/>
      <c r="WQN10" s="6"/>
      <c r="WQO10" s="6"/>
      <c r="WQP10" s="6"/>
      <c r="WQQ10" s="6"/>
      <c r="WQR10" s="6"/>
      <c r="WQS10" s="6"/>
      <c r="WQT10" s="6"/>
      <c r="WQU10" s="6"/>
      <c r="WQV10" s="6"/>
      <c r="WQW10" s="6"/>
      <c r="WQX10" s="6"/>
      <c r="WQY10" s="6"/>
      <c r="WQZ10" s="6"/>
      <c r="WRA10" s="6"/>
      <c r="WRB10" s="6"/>
      <c r="WRC10" s="6"/>
      <c r="WRD10" s="6"/>
      <c r="WRE10" s="6"/>
      <c r="WRF10" s="6"/>
      <c r="WRG10" s="6"/>
      <c r="WRH10" s="6"/>
      <c r="WRI10" s="6"/>
      <c r="WRJ10" s="6"/>
      <c r="WRK10" s="6"/>
      <c r="WRL10" s="6"/>
      <c r="WRM10" s="6"/>
      <c r="WRN10" s="6"/>
      <c r="WRO10" s="6"/>
      <c r="WRP10" s="6"/>
      <c r="WRQ10" s="6"/>
      <c r="WRR10" s="6"/>
      <c r="WRS10" s="6"/>
      <c r="WRT10" s="6"/>
      <c r="WRU10" s="6"/>
      <c r="WRV10" s="6"/>
      <c r="WRW10" s="6"/>
      <c r="WRX10" s="6"/>
      <c r="WRY10" s="6"/>
      <c r="WRZ10" s="6"/>
      <c r="WSA10" s="6"/>
      <c r="WSB10" s="6"/>
      <c r="WSC10" s="6"/>
      <c r="WSD10" s="6"/>
      <c r="WSE10" s="6"/>
      <c r="WSF10" s="6"/>
      <c r="WSG10" s="6"/>
      <c r="WSH10" s="6"/>
      <c r="WSI10" s="6"/>
      <c r="WSJ10" s="6"/>
      <c r="WSK10" s="6"/>
      <c r="WSL10" s="6"/>
      <c r="WSM10" s="6"/>
      <c r="WSN10" s="6"/>
      <c r="WSO10" s="6"/>
      <c r="WSP10" s="6"/>
      <c r="WSQ10" s="6"/>
      <c r="WSR10" s="6"/>
      <c r="WSS10" s="6"/>
      <c r="WST10" s="6"/>
      <c r="WSU10" s="6"/>
      <c r="WSV10" s="6"/>
      <c r="WSW10" s="6"/>
      <c r="WSX10" s="6"/>
      <c r="WSY10" s="6"/>
      <c r="WSZ10" s="6"/>
      <c r="WTA10" s="6"/>
      <c r="WTB10" s="6"/>
      <c r="WTC10" s="6"/>
      <c r="WTD10" s="6"/>
      <c r="WTE10" s="6"/>
      <c r="WTF10" s="6"/>
      <c r="WTG10" s="6"/>
      <c r="WTH10" s="6"/>
      <c r="WTI10" s="6"/>
      <c r="WTJ10" s="6"/>
      <c r="WTK10" s="6"/>
      <c r="WTL10" s="6"/>
      <c r="WTM10" s="6"/>
      <c r="WTN10" s="6"/>
      <c r="WTO10" s="6"/>
      <c r="WTP10" s="6"/>
      <c r="WTQ10" s="6"/>
      <c r="WTR10" s="6"/>
      <c r="WTS10" s="6"/>
      <c r="WTT10" s="6"/>
      <c r="WTU10" s="6"/>
      <c r="WTV10" s="6"/>
      <c r="WTW10" s="6"/>
      <c r="WTX10" s="6"/>
      <c r="WTY10" s="6"/>
      <c r="WTZ10" s="6"/>
      <c r="WUA10" s="6"/>
      <c r="WUB10" s="6"/>
      <c r="WUC10" s="6"/>
      <c r="WUD10" s="6"/>
      <c r="WUE10" s="6"/>
      <c r="WUF10" s="6"/>
      <c r="WUG10" s="6"/>
      <c r="WUH10" s="6"/>
      <c r="WUI10" s="6"/>
      <c r="WUJ10" s="6"/>
      <c r="WUK10" s="6"/>
      <c r="WUL10" s="6"/>
      <c r="WUM10" s="6"/>
      <c r="WUN10" s="6"/>
      <c r="WUO10" s="6"/>
      <c r="WUP10" s="6"/>
      <c r="WUQ10" s="6"/>
      <c r="WUR10" s="6"/>
      <c r="WUS10" s="6"/>
      <c r="WUT10" s="6"/>
      <c r="WUU10" s="6"/>
      <c r="WUV10" s="6"/>
      <c r="WUW10" s="6"/>
      <c r="WUX10" s="6"/>
      <c r="WUY10" s="6"/>
      <c r="WUZ10" s="6"/>
      <c r="WVA10" s="6"/>
      <c r="WVB10" s="6"/>
      <c r="WVC10" s="6"/>
      <c r="WVD10" s="6"/>
      <c r="WVE10" s="6"/>
      <c r="WVF10" s="6"/>
      <c r="WVG10" s="6"/>
      <c r="WVH10" s="6"/>
      <c r="WVI10" s="6"/>
      <c r="WVJ10" s="6"/>
      <c r="WVK10" s="6"/>
      <c r="WVL10" s="6"/>
      <c r="WVM10" s="6"/>
      <c r="WVN10" s="6"/>
      <c r="WVO10" s="6"/>
      <c r="WVP10" s="6"/>
      <c r="WVQ10" s="6"/>
      <c r="WVR10" s="6"/>
      <c r="WVS10" s="6"/>
      <c r="WVT10" s="6"/>
      <c r="WVU10" s="6"/>
      <c r="WVV10" s="6"/>
      <c r="WVW10" s="6"/>
      <c r="WVX10" s="6"/>
      <c r="WVY10" s="6"/>
      <c r="WVZ10" s="6"/>
      <c r="WWA10" s="6"/>
      <c r="WWB10" s="6"/>
      <c r="WWC10" s="6"/>
      <c r="WWD10" s="6"/>
      <c r="WWE10" s="6"/>
      <c r="WWF10" s="6"/>
      <c r="WWG10" s="6"/>
      <c r="WWH10" s="6"/>
      <c r="WWI10" s="6"/>
      <c r="WWJ10" s="6"/>
      <c r="WWK10" s="6"/>
      <c r="WWL10" s="6"/>
      <c r="WWM10" s="6"/>
      <c r="WWN10" s="6"/>
      <c r="WWO10" s="6"/>
      <c r="WWP10" s="6"/>
      <c r="WWQ10" s="6"/>
      <c r="WWR10" s="6"/>
      <c r="WWS10" s="6"/>
      <c r="WWT10" s="6"/>
      <c r="WWU10" s="6"/>
      <c r="WWV10" s="6"/>
      <c r="WWW10" s="6"/>
      <c r="WWX10" s="6"/>
      <c r="WWY10" s="6"/>
      <c r="WWZ10" s="6"/>
      <c r="WXA10" s="6"/>
      <c r="WXB10" s="6"/>
      <c r="WXC10" s="6"/>
      <c r="WXD10" s="6"/>
      <c r="WXE10" s="6"/>
      <c r="WXF10" s="6"/>
      <c r="WXG10" s="6"/>
      <c r="WXH10" s="6"/>
      <c r="WXI10" s="6"/>
      <c r="WXJ10" s="6"/>
      <c r="WXK10" s="6"/>
      <c r="WXL10" s="6"/>
      <c r="WXM10" s="6"/>
      <c r="WXN10" s="6"/>
      <c r="WXO10" s="6"/>
      <c r="WXP10" s="6"/>
      <c r="WXQ10" s="6"/>
      <c r="WXR10" s="6"/>
      <c r="WXS10" s="6"/>
      <c r="WXT10" s="6"/>
      <c r="WXU10" s="6"/>
      <c r="WXV10" s="6"/>
      <c r="WXW10" s="6"/>
      <c r="WXX10" s="6"/>
      <c r="WXY10" s="6"/>
      <c r="WXZ10" s="6"/>
      <c r="WYA10" s="6"/>
      <c r="WYB10" s="6"/>
      <c r="WYC10" s="6"/>
      <c r="WYD10" s="6"/>
      <c r="WYE10" s="6"/>
      <c r="WYF10" s="6"/>
      <c r="WYG10" s="6"/>
      <c r="WYH10" s="6"/>
      <c r="WYI10" s="6"/>
      <c r="WYJ10" s="6"/>
      <c r="WYK10" s="6"/>
      <c r="WYL10" s="6"/>
      <c r="WYM10" s="6"/>
      <c r="WYN10" s="6"/>
      <c r="WYO10" s="6"/>
      <c r="WYP10" s="6"/>
      <c r="WYQ10" s="6"/>
      <c r="WYR10" s="6"/>
      <c r="WYS10" s="6"/>
      <c r="WYT10" s="6"/>
      <c r="WYU10" s="6"/>
      <c r="WYV10" s="6"/>
      <c r="WYW10" s="6"/>
      <c r="WYX10" s="6"/>
      <c r="WYY10" s="6"/>
      <c r="WYZ10" s="6"/>
      <c r="WZA10" s="6"/>
      <c r="WZB10" s="6"/>
      <c r="WZC10" s="6"/>
      <c r="WZD10" s="6"/>
      <c r="WZE10" s="6"/>
      <c r="WZF10" s="6"/>
      <c r="WZG10" s="6"/>
      <c r="WZH10" s="6"/>
      <c r="WZI10" s="6"/>
      <c r="WZJ10" s="6"/>
      <c r="WZK10" s="6"/>
      <c r="WZL10" s="6"/>
      <c r="WZM10" s="6"/>
      <c r="WZN10" s="6"/>
      <c r="WZO10" s="6"/>
      <c r="WZP10" s="6"/>
      <c r="WZQ10" s="6"/>
      <c r="WZR10" s="6"/>
      <c r="WZS10" s="6"/>
      <c r="WZT10" s="6"/>
      <c r="WZU10" s="6"/>
      <c r="WZV10" s="6"/>
      <c r="WZW10" s="6"/>
      <c r="WZX10" s="6"/>
      <c r="WZY10" s="6"/>
      <c r="WZZ10" s="6"/>
      <c r="XAA10" s="6"/>
      <c r="XAB10" s="6"/>
      <c r="XAC10" s="6"/>
      <c r="XAD10" s="6"/>
      <c r="XAE10" s="6"/>
      <c r="XAF10" s="6"/>
      <c r="XAG10" s="6"/>
      <c r="XAH10" s="6"/>
      <c r="XAI10" s="6"/>
      <c r="XAJ10" s="6"/>
      <c r="XAK10" s="6"/>
      <c r="XAL10" s="6"/>
      <c r="XAM10" s="6"/>
      <c r="XAN10" s="6"/>
      <c r="XAO10" s="6"/>
      <c r="XAP10" s="6"/>
      <c r="XAQ10" s="6"/>
      <c r="XAR10" s="6"/>
      <c r="XAS10" s="6"/>
      <c r="XAT10" s="6"/>
      <c r="XAU10" s="6"/>
      <c r="XAV10" s="6"/>
      <c r="XAW10" s="6"/>
      <c r="XAX10" s="6"/>
      <c r="XAY10" s="6"/>
      <c r="XAZ10" s="6"/>
      <c r="XBA10" s="6"/>
      <c r="XBB10" s="6"/>
      <c r="XBC10" s="6"/>
      <c r="XBD10" s="6"/>
      <c r="XBE10" s="6"/>
      <c r="XBF10" s="6"/>
      <c r="XBG10" s="6"/>
      <c r="XBH10" s="6"/>
      <c r="XBI10" s="6"/>
      <c r="XBJ10" s="6"/>
      <c r="XBK10" s="6"/>
      <c r="XBL10" s="6"/>
      <c r="XBM10" s="6"/>
      <c r="XBN10" s="6"/>
      <c r="XBO10" s="6"/>
      <c r="XBP10" s="6"/>
      <c r="XBQ10" s="6"/>
      <c r="XBR10" s="6"/>
      <c r="XBS10" s="6"/>
      <c r="XBT10" s="6"/>
      <c r="XBU10" s="6"/>
      <c r="XBV10" s="6"/>
      <c r="XBW10" s="6"/>
      <c r="XBX10" s="6"/>
      <c r="XBY10" s="6"/>
      <c r="XBZ10" s="6"/>
      <c r="XCA10" s="6"/>
      <c r="XCB10" s="6"/>
      <c r="XCC10" s="6"/>
      <c r="XCD10" s="6"/>
      <c r="XCE10" s="6"/>
      <c r="XCF10" s="6"/>
      <c r="XCG10" s="6"/>
      <c r="XCH10" s="6"/>
      <c r="XCI10" s="6"/>
      <c r="XCJ10" s="6"/>
      <c r="XCK10" s="6"/>
      <c r="XCL10" s="6"/>
      <c r="XCM10" s="6"/>
      <c r="XCN10" s="6"/>
      <c r="XCO10" s="6"/>
      <c r="XCP10" s="6"/>
      <c r="XCQ10" s="6"/>
      <c r="XCR10" s="6"/>
      <c r="XCS10" s="6"/>
      <c r="XCT10" s="6"/>
      <c r="XCU10" s="6"/>
      <c r="XCV10" s="6"/>
      <c r="XCW10" s="6"/>
      <c r="XCX10" s="6"/>
      <c r="XCY10" s="6"/>
      <c r="XCZ10" s="6"/>
      <c r="XDA10" s="6"/>
      <c r="XDB10" s="6"/>
      <c r="XDC10" s="6"/>
      <c r="XDD10" s="6"/>
      <c r="XDE10" s="6"/>
      <c r="XDF10" s="6"/>
      <c r="XDG10" s="6"/>
      <c r="XDH10" s="6"/>
      <c r="XDI10" s="6"/>
      <c r="XDJ10" s="6"/>
      <c r="XDK10" s="6"/>
      <c r="XDL10" s="6"/>
      <c r="XDM10" s="6"/>
      <c r="XDN10" s="6"/>
      <c r="XDO10" s="6"/>
      <c r="XDP10" s="6"/>
      <c r="XDQ10" s="6"/>
      <c r="XDR10" s="6"/>
      <c r="XDS10" s="6"/>
      <c r="XDT10" s="6"/>
      <c r="XDU10" s="6"/>
      <c r="XDV10" s="6"/>
      <c r="XDW10" s="6"/>
      <c r="XDX10" s="6"/>
      <c r="XDY10" s="6"/>
      <c r="XDZ10" s="6"/>
      <c r="XEA10" s="6"/>
      <c r="XEB10" s="6"/>
      <c r="XEC10" s="6"/>
      <c r="XED10" s="6"/>
      <c r="XEE10" s="6"/>
      <c r="XEF10" s="6"/>
      <c r="XEG10" s="6"/>
      <c r="XEH10" s="6"/>
      <c r="XEI10" s="6"/>
      <c r="XEJ10" s="6"/>
      <c r="XEK10" s="6"/>
      <c r="XEL10" s="6"/>
      <c r="XEM10" s="6"/>
      <c r="XEN10" s="6"/>
      <c r="XEO10" s="6"/>
      <c r="XEP10" s="6"/>
      <c r="XEQ10" s="6"/>
      <c r="XER10" s="6"/>
      <c r="XES10" s="6"/>
      <c r="XET10" s="6"/>
      <c r="XEU10" s="6"/>
      <c r="XEV10" s="6"/>
      <c r="XEW10" s="6"/>
      <c r="XEX10" s="6"/>
      <c r="XEY10" s="6"/>
      <c r="XEZ10" s="6"/>
      <c r="XFA10" s="6"/>
      <c r="XFB10" s="6"/>
      <c r="XFC10" s="6"/>
      <c r="XFD10" s="6"/>
    </row>
    <row r="11" spans="1:16384" s="857" customFormat="1" x14ac:dyDescent="0.3">
      <c r="B11" s="879" t="s">
        <v>126</v>
      </c>
      <c r="C11" s="880" t="s">
        <v>177</v>
      </c>
      <c r="D11" s="878"/>
      <c r="E11" s="851"/>
      <c r="F11" s="1877"/>
      <c r="G11" s="878">
        <f>G120</f>
        <v>0</v>
      </c>
      <c r="K11" s="2"/>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c r="RJ11" s="6"/>
      <c r="RK11" s="6"/>
      <c r="RL11" s="6"/>
      <c r="RM11" s="6"/>
      <c r="RN11" s="6"/>
      <c r="RO11" s="6"/>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6"/>
      <c r="UA11" s="6"/>
      <c r="UB11" s="6"/>
      <c r="UC11" s="6"/>
      <c r="UD11" s="6"/>
      <c r="UE11" s="6"/>
      <c r="UF11" s="6"/>
      <c r="UG11" s="6"/>
      <c r="UH11" s="6"/>
      <c r="UI11" s="6"/>
      <c r="UJ11" s="6"/>
      <c r="UK11" s="6"/>
      <c r="UL11" s="6"/>
      <c r="UM11" s="6"/>
      <c r="UN11" s="6"/>
      <c r="UO11" s="6"/>
      <c r="UP11" s="6"/>
      <c r="UQ11" s="6"/>
      <c r="UR11" s="6"/>
      <c r="US11" s="6"/>
      <c r="UT11" s="6"/>
      <c r="UU11" s="6"/>
      <c r="UV11" s="6"/>
      <c r="UW11" s="6"/>
      <c r="UX11" s="6"/>
      <c r="UY11" s="6"/>
      <c r="UZ11" s="6"/>
      <c r="VA11" s="6"/>
      <c r="VB11" s="6"/>
      <c r="VC11" s="6"/>
      <c r="VD11" s="6"/>
      <c r="VE11" s="6"/>
      <c r="VF11" s="6"/>
      <c r="VG11" s="6"/>
      <c r="VH11" s="6"/>
      <c r="VI11" s="6"/>
      <c r="VJ11" s="6"/>
      <c r="VK11" s="6"/>
      <c r="VL11" s="6"/>
      <c r="VM11" s="6"/>
      <c r="VN11" s="6"/>
      <c r="VO11" s="6"/>
      <c r="VP11" s="6"/>
      <c r="VQ11" s="6"/>
      <c r="VR11" s="6"/>
      <c r="VS11" s="6"/>
      <c r="VT11" s="6"/>
      <c r="VU11" s="6"/>
      <c r="VV11" s="6"/>
      <c r="VW11" s="6"/>
      <c r="VX11" s="6"/>
      <c r="VY11" s="6"/>
      <c r="VZ11" s="6"/>
      <c r="WA11" s="6"/>
      <c r="WB11" s="6"/>
      <c r="WC11" s="6"/>
      <c r="WD11" s="6"/>
      <c r="WE11" s="6"/>
      <c r="WF11" s="6"/>
      <c r="WG11" s="6"/>
      <c r="WH11" s="6"/>
      <c r="WI11" s="6"/>
      <c r="WJ11" s="6"/>
      <c r="WK11" s="6"/>
      <c r="WL11" s="6"/>
      <c r="WM11" s="6"/>
      <c r="WN11" s="6"/>
      <c r="WO11" s="6"/>
      <c r="WP11" s="6"/>
      <c r="WQ11" s="6"/>
      <c r="WR11" s="6"/>
      <c r="WS11" s="6"/>
      <c r="WT11" s="6"/>
      <c r="WU11" s="6"/>
      <c r="WV11" s="6"/>
      <c r="WW11" s="6"/>
      <c r="WX11" s="6"/>
      <c r="WY11" s="6"/>
      <c r="WZ11" s="6"/>
      <c r="XA11" s="6"/>
      <c r="XB11" s="6"/>
      <c r="XC11" s="6"/>
      <c r="XD11" s="6"/>
      <c r="XE11" s="6"/>
      <c r="XF11" s="6"/>
      <c r="XG11" s="6"/>
      <c r="XH11" s="6"/>
      <c r="XI11" s="6"/>
      <c r="XJ11" s="6"/>
      <c r="XK11" s="6"/>
      <c r="XL11" s="6"/>
      <c r="XM11" s="6"/>
      <c r="XN11" s="6"/>
      <c r="XO11" s="6"/>
      <c r="XP11" s="6"/>
      <c r="XQ11" s="6"/>
      <c r="XR11" s="6"/>
      <c r="XS11" s="6"/>
      <c r="XT11" s="6"/>
      <c r="XU11" s="6"/>
      <c r="XV11" s="6"/>
      <c r="XW11" s="6"/>
      <c r="XX11" s="6"/>
      <c r="XY11" s="6"/>
      <c r="XZ11" s="6"/>
      <c r="YA11" s="6"/>
      <c r="YB11" s="6"/>
      <c r="YC11" s="6"/>
      <c r="YD11" s="6"/>
      <c r="YE11" s="6"/>
      <c r="YF11" s="6"/>
      <c r="YG11" s="6"/>
      <c r="YH11" s="6"/>
      <c r="YI11" s="6"/>
      <c r="YJ11" s="6"/>
      <c r="YK11" s="6"/>
      <c r="YL11" s="6"/>
      <c r="YM11" s="6"/>
      <c r="YN11" s="6"/>
      <c r="YO11" s="6"/>
      <c r="YP11" s="6"/>
      <c r="YQ11" s="6"/>
      <c r="YR11" s="6"/>
      <c r="YS11" s="6"/>
      <c r="YT11" s="6"/>
      <c r="YU11" s="6"/>
      <c r="YV11" s="6"/>
      <c r="YW11" s="6"/>
      <c r="YX11" s="6"/>
      <c r="YY11" s="6"/>
      <c r="YZ11" s="6"/>
      <c r="ZA11" s="6"/>
      <c r="ZB11" s="6"/>
      <c r="ZC11" s="6"/>
      <c r="ZD11" s="6"/>
      <c r="ZE11" s="6"/>
      <c r="ZF11" s="6"/>
      <c r="ZG11" s="6"/>
      <c r="ZH11" s="6"/>
      <c r="ZI11" s="6"/>
      <c r="ZJ11" s="6"/>
      <c r="ZK11" s="6"/>
      <c r="ZL11" s="6"/>
      <c r="ZM11" s="6"/>
      <c r="ZN11" s="6"/>
      <c r="ZO11" s="6"/>
      <c r="ZP11" s="6"/>
      <c r="ZQ11" s="6"/>
      <c r="ZR11" s="6"/>
      <c r="ZS11" s="6"/>
      <c r="ZT11" s="6"/>
      <c r="ZU11" s="6"/>
      <c r="ZV11" s="6"/>
      <c r="ZW11" s="6"/>
      <c r="ZX11" s="6"/>
      <c r="ZY11" s="6"/>
      <c r="ZZ11" s="6"/>
      <c r="AAA11" s="6"/>
      <c r="AAB11" s="6"/>
      <c r="AAC11" s="6"/>
      <c r="AAD11" s="6"/>
      <c r="AAE11" s="6"/>
      <c r="AAF11" s="6"/>
      <c r="AAG11" s="6"/>
      <c r="AAH11" s="6"/>
      <c r="AAI11" s="6"/>
      <c r="AAJ11" s="6"/>
      <c r="AAK11" s="6"/>
      <c r="AAL11" s="6"/>
      <c r="AAM11" s="6"/>
      <c r="AAN11" s="6"/>
      <c r="AAO11" s="6"/>
      <c r="AAP11" s="6"/>
      <c r="AAQ11" s="6"/>
      <c r="AAR11" s="6"/>
      <c r="AAS11" s="6"/>
      <c r="AAT11" s="6"/>
      <c r="AAU11" s="6"/>
      <c r="AAV11" s="6"/>
      <c r="AAW11" s="6"/>
      <c r="AAX11" s="6"/>
      <c r="AAY11" s="6"/>
      <c r="AAZ11" s="6"/>
      <c r="ABA11" s="6"/>
      <c r="ABB11" s="6"/>
      <c r="ABC11" s="6"/>
      <c r="ABD11" s="6"/>
      <c r="ABE11" s="6"/>
      <c r="ABF11" s="6"/>
      <c r="ABG11" s="6"/>
      <c r="ABH11" s="6"/>
      <c r="ABI11" s="6"/>
      <c r="ABJ11" s="6"/>
      <c r="ABK11" s="6"/>
      <c r="ABL11" s="6"/>
      <c r="ABM11" s="6"/>
      <c r="ABN11" s="6"/>
      <c r="ABO11" s="6"/>
      <c r="ABP11" s="6"/>
      <c r="ABQ11" s="6"/>
      <c r="ABR11" s="6"/>
      <c r="ABS11" s="6"/>
      <c r="ABT11" s="6"/>
      <c r="ABU11" s="6"/>
      <c r="ABV11" s="6"/>
      <c r="ABW11" s="6"/>
      <c r="ABX11" s="6"/>
      <c r="ABY11" s="6"/>
      <c r="ABZ11" s="6"/>
      <c r="ACA11" s="6"/>
      <c r="ACB11" s="6"/>
      <c r="ACC11" s="6"/>
      <c r="ACD11" s="6"/>
      <c r="ACE11" s="6"/>
      <c r="ACF11" s="6"/>
      <c r="ACG11" s="6"/>
      <c r="ACH11" s="6"/>
      <c r="ACI11" s="6"/>
      <c r="ACJ11" s="6"/>
      <c r="ACK11" s="6"/>
      <c r="ACL11" s="6"/>
      <c r="ACM11" s="6"/>
      <c r="ACN11" s="6"/>
      <c r="ACO11" s="6"/>
      <c r="ACP11" s="6"/>
      <c r="ACQ11" s="6"/>
      <c r="ACR11" s="6"/>
      <c r="ACS11" s="6"/>
      <c r="ACT11" s="6"/>
      <c r="ACU11" s="6"/>
      <c r="ACV11" s="6"/>
      <c r="ACW11" s="6"/>
      <c r="ACX11" s="6"/>
      <c r="ACY11" s="6"/>
      <c r="ACZ11" s="6"/>
      <c r="ADA11" s="6"/>
      <c r="ADB11" s="6"/>
      <c r="ADC11" s="6"/>
      <c r="ADD11" s="6"/>
      <c r="ADE11" s="6"/>
      <c r="ADF11" s="6"/>
      <c r="ADG11" s="6"/>
      <c r="ADH11" s="6"/>
      <c r="ADI11" s="6"/>
      <c r="ADJ11" s="6"/>
      <c r="ADK11" s="6"/>
      <c r="ADL11" s="6"/>
      <c r="ADM11" s="6"/>
      <c r="ADN11" s="6"/>
      <c r="ADO11" s="6"/>
      <c r="ADP11" s="6"/>
      <c r="ADQ11" s="6"/>
      <c r="ADR11" s="6"/>
      <c r="ADS11" s="6"/>
      <c r="ADT11" s="6"/>
      <c r="ADU11" s="6"/>
      <c r="ADV11" s="6"/>
      <c r="ADW11" s="6"/>
      <c r="ADX11" s="6"/>
      <c r="ADY11" s="6"/>
      <c r="ADZ11" s="6"/>
      <c r="AEA11" s="6"/>
      <c r="AEB11" s="6"/>
      <c r="AEC11" s="6"/>
      <c r="AED11" s="6"/>
      <c r="AEE11" s="6"/>
      <c r="AEF11" s="6"/>
      <c r="AEG11" s="6"/>
      <c r="AEH11" s="6"/>
      <c r="AEI11" s="6"/>
      <c r="AEJ11" s="6"/>
      <c r="AEK11" s="6"/>
      <c r="AEL11" s="6"/>
      <c r="AEM11" s="6"/>
      <c r="AEN11" s="6"/>
      <c r="AEO11" s="6"/>
      <c r="AEP11" s="6"/>
      <c r="AEQ11" s="6"/>
      <c r="AER11" s="6"/>
      <c r="AES11" s="6"/>
      <c r="AET11" s="6"/>
      <c r="AEU11" s="6"/>
      <c r="AEV11" s="6"/>
      <c r="AEW11" s="6"/>
      <c r="AEX11" s="6"/>
      <c r="AEY11" s="6"/>
      <c r="AEZ11" s="6"/>
      <c r="AFA11" s="6"/>
      <c r="AFB11" s="6"/>
      <c r="AFC11" s="6"/>
      <c r="AFD11" s="6"/>
      <c r="AFE11" s="6"/>
      <c r="AFF11" s="6"/>
      <c r="AFG11" s="6"/>
      <c r="AFH11" s="6"/>
      <c r="AFI11" s="6"/>
      <c r="AFJ11" s="6"/>
      <c r="AFK11" s="6"/>
      <c r="AFL11" s="6"/>
      <c r="AFM11" s="6"/>
      <c r="AFN11" s="6"/>
      <c r="AFO11" s="6"/>
      <c r="AFP11" s="6"/>
      <c r="AFQ11" s="6"/>
      <c r="AFR11" s="6"/>
      <c r="AFS11" s="6"/>
      <c r="AFT11" s="6"/>
      <c r="AFU11" s="6"/>
      <c r="AFV11" s="6"/>
      <c r="AFW11" s="6"/>
      <c r="AFX11" s="6"/>
      <c r="AFY11" s="6"/>
      <c r="AFZ11" s="6"/>
      <c r="AGA11" s="6"/>
      <c r="AGB11" s="6"/>
      <c r="AGC11" s="6"/>
      <c r="AGD11" s="6"/>
      <c r="AGE11" s="6"/>
      <c r="AGF11" s="6"/>
      <c r="AGG11" s="6"/>
      <c r="AGH11" s="6"/>
      <c r="AGI11" s="6"/>
      <c r="AGJ11" s="6"/>
      <c r="AGK11" s="6"/>
      <c r="AGL11" s="6"/>
      <c r="AGM11" s="6"/>
      <c r="AGN11" s="6"/>
      <c r="AGO11" s="6"/>
      <c r="AGP11" s="6"/>
      <c r="AGQ11" s="6"/>
      <c r="AGR11" s="6"/>
      <c r="AGS11" s="6"/>
      <c r="AGT11" s="6"/>
      <c r="AGU11" s="6"/>
      <c r="AGV11" s="6"/>
      <c r="AGW11" s="6"/>
      <c r="AGX11" s="6"/>
      <c r="AGY11" s="6"/>
      <c r="AGZ11" s="6"/>
      <c r="AHA11" s="6"/>
      <c r="AHB11" s="6"/>
      <c r="AHC11" s="6"/>
      <c r="AHD11" s="6"/>
      <c r="AHE11" s="6"/>
      <c r="AHF11" s="6"/>
      <c r="AHG11" s="6"/>
      <c r="AHH11" s="6"/>
      <c r="AHI11" s="6"/>
      <c r="AHJ11" s="6"/>
      <c r="AHK11" s="6"/>
      <c r="AHL11" s="6"/>
      <c r="AHM11" s="6"/>
      <c r="AHN11" s="6"/>
      <c r="AHO11" s="6"/>
      <c r="AHP11" s="6"/>
      <c r="AHQ11" s="6"/>
      <c r="AHR11" s="6"/>
      <c r="AHS11" s="6"/>
      <c r="AHT11" s="6"/>
      <c r="AHU11" s="6"/>
      <c r="AHV11" s="6"/>
      <c r="AHW11" s="6"/>
      <c r="AHX11" s="6"/>
      <c r="AHY11" s="6"/>
      <c r="AHZ11" s="6"/>
      <c r="AIA11" s="6"/>
      <c r="AIB11" s="6"/>
      <c r="AIC11" s="6"/>
      <c r="AID11" s="6"/>
      <c r="AIE11" s="6"/>
      <c r="AIF11" s="6"/>
      <c r="AIG11" s="6"/>
      <c r="AIH11" s="6"/>
      <c r="AII11" s="6"/>
      <c r="AIJ11" s="6"/>
      <c r="AIK11" s="6"/>
      <c r="AIL11" s="6"/>
      <c r="AIM11" s="6"/>
      <c r="AIN11" s="6"/>
      <c r="AIO11" s="6"/>
      <c r="AIP11" s="6"/>
      <c r="AIQ11" s="6"/>
      <c r="AIR11" s="6"/>
      <c r="AIS11" s="6"/>
      <c r="AIT11" s="6"/>
      <c r="AIU11" s="6"/>
      <c r="AIV11" s="6"/>
      <c r="AIW11" s="6"/>
      <c r="AIX11" s="6"/>
      <c r="AIY11" s="6"/>
      <c r="AIZ11" s="6"/>
      <c r="AJA11" s="6"/>
      <c r="AJB11" s="6"/>
      <c r="AJC11" s="6"/>
      <c r="AJD11" s="6"/>
      <c r="AJE11" s="6"/>
      <c r="AJF11" s="6"/>
      <c r="AJG11" s="6"/>
      <c r="AJH11" s="6"/>
      <c r="AJI11" s="6"/>
      <c r="AJJ11" s="6"/>
      <c r="AJK11" s="6"/>
      <c r="AJL11" s="6"/>
      <c r="AJM11" s="6"/>
      <c r="AJN11" s="6"/>
      <c r="AJO11" s="6"/>
      <c r="AJP11" s="6"/>
      <c r="AJQ11" s="6"/>
      <c r="AJR11" s="6"/>
      <c r="AJS11" s="6"/>
      <c r="AJT11" s="6"/>
      <c r="AJU11" s="6"/>
      <c r="AJV11" s="6"/>
      <c r="AJW11" s="6"/>
      <c r="AJX11" s="6"/>
      <c r="AJY11" s="6"/>
      <c r="AJZ11" s="6"/>
      <c r="AKA11" s="6"/>
      <c r="AKB11" s="6"/>
      <c r="AKC11" s="6"/>
      <c r="AKD11" s="6"/>
      <c r="AKE11" s="6"/>
      <c r="AKF11" s="6"/>
      <c r="AKG11" s="6"/>
      <c r="AKH11" s="6"/>
      <c r="AKI11" s="6"/>
      <c r="AKJ11" s="6"/>
      <c r="AKK11" s="6"/>
      <c r="AKL11" s="6"/>
      <c r="AKM11" s="6"/>
      <c r="AKN11" s="6"/>
      <c r="AKO11" s="6"/>
      <c r="AKP11" s="6"/>
      <c r="AKQ11" s="6"/>
      <c r="AKR11" s="6"/>
      <c r="AKS11" s="6"/>
      <c r="AKT11" s="6"/>
      <c r="AKU11" s="6"/>
      <c r="AKV11" s="6"/>
      <c r="AKW11" s="6"/>
      <c r="AKX11" s="6"/>
      <c r="AKY11" s="6"/>
      <c r="AKZ11" s="6"/>
      <c r="ALA11" s="6"/>
      <c r="ALB11" s="6"/>
      <c r="ALC11" s="6"/>
      <c r="ALD11" s="6"/>
      <c r="ALE11" s="6"/>
      <c r="ALF11" s="6"/>
      <c r="ALG11" s="6"/>
      <c r="ALH11" s="6"/>
      <c r="ALI11" s="6"/>
      <c r="ALJ11" s="6"/>
      <c r="ALK11" s="6"/>
      <c r="ALL11" s="6"/>
      <c r="ALM11" s="6"/>
      <c r="ALN11" s="6"/>
      <c r="ALO11" s="6"/>
      <c r="ALP11" s="6"/>
      <c r="ALQ11" s="6"/>
      <c r="ALR11" s="6"/>
      <c r="ALS11" s="6"/>
      <c r="ALT11" s="6"/>
      <c r="ALU11" s="6"/>
      <c r="ALV11" s="6"/>
      <c r="ALW11" s="6"/>
      <c r="ALX11" s="6"/>
      <c r="ALY11" s="6"/>
      <c r="ALZ11" s="6"/>
      <c r="AMA11" s="6"/>
      <c r="AMB11" s="6"/>
      <c r="AMC11" s="6"/>
      <c r="AMD11" s="6"/>
      <c r="AME11" s="6"/>
      <c r="AMF11" s="6"/>
      <c r="AMG11" s="6"/>
      <c r="AMH11" s="6"/>
      <c r="AMI11" s="6"/>
      <c r="AMJ11" s="6"/>
      <c r="AMK11" s="6"/>
      <c r="AML11" s="6"/>
      <c r="AMM11" s="6"/>
      <c r="AMN11" s="6"/>
      <c r="AMO11" s="6"/>
      <c r="AMP11" s="6"/>
      <c r="AMQ11" s="6"/>
      <c r="AMR11" s="6"/>
      <c r="AMS11" s="6"/>
      <c r="AMT11" s="6"/>
      <c r="AMU11" s="6"/>
      <c r="AMV11" s="6"/>
      <c r="AMW11" s="6"/>
      <c r="AMX11" s="6"/>
      <c r="AMY11" s="6"/>
      <c r="AMZ11" s="6"/>
      <c r="ANA11" s="6"/>
      <c r="ANB11" s="6"/>
      <c r="ANC11" s="6"/>
      <c r="AND11" s="6"/>
      <c r="ANE11" s="6"/>
      <c r="ANF11" s="6"/>
      <c r="ANG11" s="6"/>
      <c r="ANH11" s="6"/>
      <c r="ANI11" s="6"/>
      <c r="ANJ11" s="6"/>
      <c r="ANK11" s="6"/>
      <c r="ANL11" s="6"/>
      <c r="ANM11" s="6"/>
      <c r="ANN11" s="6"/>
      <c r="ANO11" s="6"/>
      <c r="ANP11" s="6"/>
      <c r="ANQ11" s="6"/>
      <c r="ANR11" s="6"/>
      <c r="ANS11" s="6"/>
      <c r="ANT11" s="6"/>
      <c r="ANU11" s="6"/>
      <c r="ANV11" s="6"/>
      <c r="ANW11" s="6"/>
      <c r="ANX11" s="6"/>
      <c r="ANY11" s="6"/>
      <c r="ANZ11" s="6"/>
      <c r="AOA11" s="6"/>
      <c r="AOB11" s="6"/>
      <c r="AOC11" s="6"/>
      <c r="AOD11" s="6"/>
      <c r="AOE11" s="6"/>
      <c r="AOF11" s="6"/>
      <c r="AOG11" s="6"/>
      <c r="AOH11" s="6"/>
      <c r="AOI11" s="6"/>
      <c r="AOJ11" s="6"/>
      <c r="AOK11" s="6"/>
      <c r="AOL11" s="6"/>
      <c r="AOM11" s="6"/>
      <c r="AON11" s="6"/>
      <c r="AOO11" s="6"/>
      <c r="AOP11" s="6"/>
      <c r="AOQ11" s="6"/>
      <c r="AOR11" s="6"/>
      <c r="AOS11" s="6"/>
      <c r="AOT11" s="6"/>
      <c r="AOU11" s="6"/>
      <c r="AOV11" s="6"/>
      <c r="AOW11" s="6"/>
      <c r="AOX11" s="6"/>
      <c r="AOY11" s="6"/>
      <c r="AOZ11" s="6"/>
      <c r="APA11" s="6"/>
      <c r="APB11" s="6"/>
      <c r="APC11" s="6"/>
      <c r="APD11" s="6"/>
      <c r="APE11" s="6"/>
      <c r="APF11" s="6"/>
      <c r="APG11" s="6"/>
      <c r="APH11" s="6"/>
      <c r="API11" s="6"/>
      <c r="APJ11" s="6"/>
      <c r="APK11" s="6"/>
      <c r="APL11" s="6"/>
      <c r="APM11" s="6"/>
      <c r="APN11" s="6"/>
      <c r="APO11" s="6"/>
      <c r="APP11" s="6"/>
      <c r="APQ11" s="6"/>
      <c r="APR11" s="6"/>
      <c r="APS11" s="6"/>
      <c r="APT11" s="6"/>
      <c r="APU11" s="6"/>
      <c r="APV11" s="6"/>
      <c r="APW11" s="6"/>
      <c r="APX11" s="6"/>
      <c r="APY11" s="6"/>
      <c r="APZ11" s="6"/>
      <c r="AQA11" s="6"/>
      <c r="AQB11" s="6"/>
      <c r="AQC11" s="6"/>
      <c r="AQD11" s="6"/>
      <c r="AQE11" s="6"/>
      <c r="AQF11" s="6"/>
      <c r="AQG11" s="6"/>
      <c r="AQH11" s="6"/>
      <c r="AQI11" s="6"/>
      <c r="AQJ11" s="6"/>
      <c r="AQK11" s="6"/>
      <c r="AQL11" s="6"/>
      <c r="AQM11" s="6"/>
      <c r="AQN11" s="6"/>
      <c r="AQO11" s="6"/>
      <c r="AQP11" s="6"/>
      <c r="AQQ11" s="6"/>
      <c r="AQR11" s="6"/>
      <c r="AQS11" s="6"/>
      <c r="AQT11" s="6"/>
      <c r="AQU11" s="6"/>
      <c r="AQV11" s="6"/>
      <c r="AQW11" s="6"/>
      <c r="AQX11" s="6"/>
      <c r="AQY11" s="6"/>
      <c r="AQZ11" s="6"/>
      <c r="ARA11" s="6"/>
      <c r="ARB11" s="6"/>
      <c r="ARC11" s="6"/>
      <c r="ARD11" s="6"/>
      <c r="ARE11" s="6"/>
      <c r="ARF11" s="6"/>
      <c r="ARG11" s="6"/>
      <c r="ARH11" s="6"/>
      <c r="ARI11" s="6"/>
      <c r="ARJ11" s="6"/>
      <c r="ARK11" s="6"/>
      <c r="ARL11" s="6"/>
      <c r="ARM11" s="6"/>
      <c r="ARN11" s="6"/>
      <c r="ARO11" s="6"/>
      <c r="ARP11" s="6"/>
      <c r="ARQ11" s="6"/>
      <c r="ARR11" s="6"/>
      <c r="ARS11" s="6"/>
      <c r="ART11" s="6"/>
      <c r="ARU11" s="6"/>
      <c r="ARV11" s="6"/>
      <c r="ARW11" s="6"/>
      <c r="ARX11" s="6"/>
      <c r="ARY11" s="6"/>
      <c r="ARZ11" s="6"/>
      <c r="ASA11" s="6"/>
      <c r="ASB11" s="6"/>
      <c r="ASC11" s="6"/>
      <c r="ASD11" s="6"/>
      <c r="ASE11" s="6"/>
      <c r="ASF11" s="6"/>
      <c r="ASG11" s="6"/>
      <c r="ASH11" s="6"/>
      <c r="ASI11" s="6"/>
      <c r="ASJ11" s="6"/>
      <c r="ASK11" s="6"/>
      <c r="ASL11" s="6"/>
      <c r="ASM11" s="6"/>
      <c r="ASN11" s="6"/>
      <c r="ASO11" s="6"/>
      <c r="ASP11" s="6"/>
      <c r="ASQ11" s="6"/>
      <c r="ASR11" s="6"/>
      <c r="ASS11" s="6"/>
      <c r="AST11" s="6"/>
      <c r="ASU11" s="6"/>
      <c r="ASV11" s="6"/>
      <c r="ASW11" s="6"/>
      <c r="ASX11" s="6"/>
      <c r="ASY11" s="6"/>
      <c r="ASZ11" s="6"/>
      <c r="ATA11" s="6"/>
      <c r="ATB11" s="6"/>
      <c r="ATC11" s="6"/>
      <c r="ATD11" s="6"/>
      <c r="ATE11" s="6"/>
      <c r="ATF11" s="6"/>
      <c r="ATG11" s="6"/>
      <c r="ATH11" s="6"/>
      <c r="ATI11" s="6"/>
      <c r="ATJ11" s="6"/>
      <c r="ATK11" s="6"/>
      <c r="ATL11" s="6"/>
      <c r="ATM11" s="6"/>
      <c r="ATN11" s="6"/>
      <c r="ATO11" s="6"/>
      <c r="ATP11" s="6"/>
      <c r="ATQ11" s="6"/>
      <c r="ATR11" s="6"/>
      <c r="ATS11" s="6"/>
      <c r="ATT11" s="6"/>
      <c r="ATU11" s="6"/>
      <c r="ATV11" s="6"/>
      <c r="ATW11" s="6"/>
      <c r="ATX11" s="6"/>
      <c r="ATY11" s="6"/>
      <c r="ATZ11" s="6"/>
      <c r="AUA11" s="6"/>
      <c r="AUB11" s="6"/>
      <c r="AUC11" s="6"/>
      <c r="AUD11" s="6"/>
      <c r="AUE11" s="6"/>
      <c r="AUF11" s="6"/>
      <c r="AUG11" s="6"/>
      <c r="AUH11" s="6"/>
      <c r="AUI11" s="6"/>
      <c r="AUJ11" s="6"/>
      <c r="AUK11" s="6"/>
      <c r="AUL11" s="6"/>
      <c r="AUM11" s="6"/>
      <c r="AUN11" s="6"/>
      <c r="AUO11" s="6"/>
      <c r="AUP11" s="6"/>
      <c r="AUQ11" s="6"/>
      <c r="AUR11" s="6"/>
      <c r="AUS11" s="6"/>
      <c r="AUT11" s="6"/>
      <c r="AUU11" s="6"/>
      <c r="AUV11" s="6"/>
      <c r="AUW11" s="6"/>
      <c r="AUX11" s="6"/>
      <c r="AUY11" s="6"/>
      <c r="AUZ11" s="6"/>
      <c r="AVA11" s="6"/>
      <c r="AVB11" s="6"/>
      <c r="AVC11" s="6"/>
      <c r="AVD11" s="6"/>
      <c r="AVE11" s="6"/>
      <c r="AVF11" s="6"/>
      <c r="AVG11" s="6"/>
      <c r="AVH11" s="6"/>
      <c r="AVI11" s="6"/>
      <c r="AVJ11" s="6"/>
      <c r="AVK11" s="6"/>
      <c r="AVL11" s="6"/>
      <c r="AVM11" s="6"/>
      <c r="AVN11" s="6"/>
      <c r="AVO11" s="6"/>
      <c r="AVP11" s="6"/>
      <c r="AVQ11" s="6"/>
      <c r="AVR11" s="6"/>
      <c r="AVS11" s="6"/>
      <c r="AVT11" s="6"/>
      <c r="AVU11" s="6"/>
      <c r="AVV11" s="6"/>
      <c r="AVW11" s="6"/>
      <c r="AVX11" s="6"/>
      <c r="AVY11" s="6"/>
      <c r="AVZ11" s="6"/>
      <c r="AWA11" s="6"/>
      <c r="AWB11" s="6"/>
      <c r="AWC11" s="6"/>
      <c r="AWD11" s="6"/>
      <c r="AWE11" s="6"/>
      <c r="AWF11" s="6"/>
      <c r="AWG11" s="6"/>
      <c r="AWH11" s="6"/>
      <c r="AWI11" s="6"/>
      <c r="AWJ11" s="6"/>
      <c r="AWK11" s="6"/>
      <c r="AWL11" s="6"/>
      <c r="AWM11" s="6"/>
      <c r="AWN11" s="6"/>
      <c r="AWO11" s="6"/>
      <c r="AWP11" s="6"/>
      <c r="AWQ11" s="6"/>
      <c r="AWR11" s="6"/>
      <c r="AWS11" s="6"/>
      <c r="AWT11" s="6"/>
      <c r="AWU11" s="6"/>
      <c r="AWV11" s="6"/>
      <c r="AWW11" s="6"/>
      <c r="AWX11" s="6"/>
      <c r="AWY11" s="6"/>
      <c r="AWZ11" s="6"/>
      <c r="AXA11" s="6"/>
      <c r="AXB11" s="6"/>
      <c r="AXC11" s="6"/>
      <c r="AXD11" s="6"/>
      <c r="AXE11" s="6"/>
      <c r="AXF11" s="6"/>
      <c r="AXG11" s="6"/>
      <c r="AXH11" s="6"/>
      <c r="AXI11" s="6"/>
      <c r="AXJ11" s="6"/>
      <c r="AXK11" s="6"/>
      <c r="AXL11" s="6"/>
      <c r="AXM11" s="6"/>
      <c r="AXN11" s="6"/>
      <c r="AXO11" s="6"/>
      <c r="AXP11" s="6"/>
      <c r="AXQ11" s="6"/>
      <c r="AXR11" s="6"/>
      <c r="AXS11" s="6"/>
      <c r="AXT11" s="6"/>
      <c r="AXU11" s="6"/>
      <c r="AXV11" s="6"/>
      <c r="AXW11" s="6"/>
      <c r="AXX11" s="6"/>
      <c r="AXY11" s="6"/>
      <c r="AXZ11" s="6"/>
      <c r="AYA11" s="6"/>
      <c r="AYB11" s="6"/>
      <c r="AYC11" s="6"/>
      <c r="AYD11" s="6"/>
      <c r="AYE11" s="6"/>
      <c r="AYF11" s="6"/>
      <c r="AYG11" s="6"/>
      <c r="AYH11" s="6"/>
      <c r="AYI11" s="6"/>
      <c r="AYJ11" s="6"/>
      <c r="AYK11" s="6"/>
      <c r="AYL11" s="6"/>
      <c r="AYM11" s="6"/>
      <c r="AYN11" s="6"/>
      <c r="AYO11" s="6"/>
      <c r="AYP11" s="6"/>
      <c r="AYQ11" s="6"/>
      <c r="AYR11" s="6"/>
      <c r="AYS11" s="6"/>
      <c r="AYT11" s="6"/>
      <c r="AYU11" s="6"/>
      <c r="AYV11" s="6"/>
      <c r="AYW11" s="6"/>
      <c r="AYX11" s="6"/>
      <c r="AYY11" s="6"/>
      <c r="AYZ11" s="6"/>
      <c r="AZA11" s="6"/>
      <c r="AZB11" s="6"/>
      <c r="AZC11" s="6"/>
      <c r="AZD11" s="6"/>
      <c r="AZE11" s="6"/>
      <c r="AZF11" s="6"/>
      <c r="AZG11" s="6"/>
      <c r="AZH11" s="6"/>
      <c r="AZI11" s="6"/>
      <c r="AZJ11" s="6"/>
      <c r="AZK11" s="6"/>
      <c r="AZL11" s="6"/>
      <c r="AZM11" s="6"/>
      <c r="AZN11" s="6"/>
      <c r="AZO11" s="6"/>
      <c r="AZP11" s="6"/>
      <c r="AZQ11" s="6"/>
      <c r="AZR11" s="6"/>
      <c r="AZS11" s="6"/>
      <c r="AZT11" s="6"/>
      <c r="AZU11" s="6"/>
      <c r="AZV11" s="6"/>
      <c r="AZW11" s="6"/>
      <c r="AZX11" s="6"/>
      <c r="AZY11" s="6"/>
      <c r="AZZ11" s="6"/>
      <c r="BAA11" s="6"/>
      <c r="BAB11" s="6"/>
      <c r="BAC11" s="6"/>
      <c r="BAD11" s="6"/>
      <c r="BAE11" s="6"/>
      <c r="BAF11" s="6"/>
      <c r="BAG11" s="6"/>
      <c r="BAH11" s="6"/>
      <c r="BAI11" s="6"/>
      <c r="BAJ11" s="6"/>
      <c r="BAK11" s="6"/>
      <c r="BAL11" s="6"/>
      <c r="BAM11" s="6"/>
      <c r="BAN11" s="6"/>
      <c r="BAO11" s="6"/>
      <c r="BAP11" s="6"/>
      <c r="BAQ11" s="6"/>
      <c r="BAR11" s="6"/>
      <c r="BAS11" s="6"/>
      <c r="BAT11" s="6"/>
      <c r="BAU11" s="6"/>
      <c r="BAV11" s="6"/>
      <c r="BAW11" s="6"/>
      <c r="BAX11" s="6"/>
      <c r="BAY11" s="6"/>
      <c r="BAZ11" s="6"/>
      <c r="BBA11" s="6"/>
      <c r="BBB11" s="6"/>
      <c r="BBC11" s="6"/>
      <c r="BBD11" s="6"/>
      <c r="BBE11" s="6"/>
      <c r="BBF11" s="6"/>
      <c r="BBG11" s="6"/>
      <c r="BBH11" s="6"/>
      <c r="BBI11" s="6"/>
      <c r="BBJ11" s="6"/>
      <c r="BBK11" s="6"/>
      <c r="BBL11" s="6"/>
      <c r="BBM11" s="6"/>
      <c r="BBN11" s="6"/>
      <c r="BBO11" s="6"/>
      <c r="BBP11" s="6"/>
      <c r="BBQ11" s="6"/>
      <c r="BBR11" s="6"/>
      <c r="BBS11" s="6"/>
      <c r="BBT11" s="6"/>
      <c r="BBU11" s="6"/>
      <c r="BBV11" s="6"/>
      <c r="BBW11" s="6"/>
      <c r="BBX11" s="6"/>
      <c r="BBY11" s="6"/>
      <c r="BBZ11" s="6"/>
      <c r="BCA11" s="6"/>
      <c r="BCB11" s="6"/>
      <c r="BCC11" s="6"/>
      <c r="BCD11" s="6"/>
      <c r="BCE11" s="6"/>
      <c r="BCF11" s="6"/>
      <c r="BCG11" s="6"/>
      <c r="BCH11" s="6"/>
      <c r="BCI11" s="6"/>
      <c r="BCJ11" s="6"/>
      <c r="BCK11" s="6"/>
      <c r="BCL11" s="6"/>
      <c r="BCM11" s="6"/>
      <c r="BCN11" s="6"/>
      <c r="BCO11" s="6"/>
      <c r="BCP11" s="6"/>
      <c r="BCQ11" s="6"/>
      <c r="BCR11" s="6"/>
      <c r="BCS11" s="6"/>
      <c r="BCT11" s="6"/>
      <c r="BCU11" s="6"/>
      <c r="BCV11" s="6"/>
      <c r="BCW11" s="6"/>
      <c r="BCX11" s="6"/>
      <c r="BCY11" s="6"/>
      <c r="BCZ11" s="6"/>
      <c r="BDA11" s="6"/>
      <c r="BDB11" s="6"/>
      <c r="BDC11" s="6"/>
      <c r="BDD11" s="6"/>
      <c r="BDE11" s="6"/>
      <c r="BDF11" s="6"/>
      <c r="BDG11" s="6"/>
      <c r="BDH11" s="6"/>
      <c r="BDI11" s="6"/>
      <c r="BDJ11" s="6"/>
      <c r="BDK11" s="6"/>
      <c r="BDL11" s="6"/>
      <c r="BDM11" s="6"/>
      <c r="BDN11" s="6"/>
      <c r="BDO11" s="6"/>
      <c r="BDP11" s="6"/>
      <c r="BDQ11" s="6"/>
      <c r="BDR11" s="6"/>
      <c r="BDS11" s="6"/>
      <c r="BDT11" s="6"/>
      <c r="BDU11" s="6"/>
      <c r="BDV11" s="6"/>
      <c r="BDW11" s="6"/>
      <c r="BDX11" s="6"/>
      <c r="BDY11" s="6"/>
      <c r="BDZ11" s="6"/>
      <c r="BEA11" s="6"/>
      <c r="BEB11" s="6"/>
      <c r="BEC11" s="6"/>
      <c r="BED11" s="6"/>
      <c r="BEE11" s="6"/>
      <c r="BEF11" s="6"/>
      <c r="BEG11" s="6"/>
      <c r="BEH11" s="6"/>
      <c r="BEI11" s="6"/>
      <c r="BEJ11" s="6"/>
      <c r="BEK11" s="6"/>
      <c r="BEL11" s="6"/>
      <c r="BEM11" s="6"/>
      <c r="BEN11" s="6"/>
      <c r="BEO11" s="6"/>
      <c r="BEP11" s="6"/>
      <c r="BEQ11" s="6"/>
      <c r="BER11" s="6"/>
      <c r="BES11" s="6"/>
      <c r="BET11" s="6"/>
      <c r="BEU11" s="6"/>
      <c r="BEV11" s="6"/>
      <c r="BEW11" s="6"/>
      <c r="BEX11" s="6"/>
      <c r="BEY11" s="6"/>
      <c r="BEZ11" s="6"/>
      <c r="BFA11" s="6"/>
      <c r="BFB11" s="6"/>
      <c r="BFC11" s="6"/>
      <c r="BFD11" s="6"/>
      <c r="BFE11" s="6"/>
      <c r="BFF11" s="6"/>
      <c r="BFG11" s="6"/>
      <c r="BFH11" s="6"/>
      <c r="BFI11" s="6"/>
      <c r="BFJ11" s="6"/>
      <c r="BFK11" s="6"/>
      <c r="BFL11" s="6"/>
      <c r="BFM11" s="6"/>
      <c r="BFN11" s="6"/>
      <c r="BFO11" s="6"/>
      <c r="BFP11" s="6"/>
      <c r="BFQ11" s="6"/>
      <c r="BFR11" s="6"/>
      <c r="BFS11" s="6"/>
      <c r="BFT11" s="6"/>
      <c r="BFU11" s="6"/>
      <c r="BFV11" s="6"/>
      <c r="BFW11" s="6"/>
      <c r="BFX11" s="6"/>
      <c r="BFY11" s="6"/>
      <c r="BFZ11" s="6"/>
      <c r="BGA11" s="6"/>
      <c r="BGB11" s="6"/>
      <c r="BGC11" s="6"/>
      <c r="BGD11" s="6"/>
      <c r="BGE11" s="6"/>
      <c r="BGF11" s="6"/>
      <c r="BGG11" s="6"/>
      <c r="BGH11" s="6"/>
      <c r="BGI11" s="6"/>
      <c r="BGJ11" s="6"/>
      <c r="BGK11" s="6"/>
      <c r="BGL11" s="6"/>
      <c r="BGM11" s="6"/>
      <c r="BGN11" s="6"/>
      <c r="BGO11" s="6"/>
      <c r="BGP11" s="6"/>
      <c r="BGQ11" s="6"/>
      <c r="BGR11" s="6"/>
      <c r="BGS11" s="6"/>
      <c r="BGT11" s="6"/>
      <c r="BGU11" s="6"/>
      <c r="BGV11" s="6"/>
      <c r="BGW11" s="6"/>
      <c r="BGX11" s="6"/>
      <c r="BGY11" s="6"/>
      <c r="BGZ11" s="6"/>
      <c r="BHA11" s="6"/>
      <c r="BHB11" s="6"/>
      <c r="BHC11" s="6"/>
      <c r="BHD11" s="6"/>
      <c r="BHE11" s="6"/>
      <c r="BHF11" s="6"/>
      <c r="BHG11" s="6"/>
      <c r="BHH11" s="6"/>
      <c r="BHI11" s="6"/>
      <c r="BHJ11" s="6"/>
      <c r="BHK11" s="6"/>
      <c r="BHL11" s="6"/>
      <c r="BHM11" s="6"/>
      <c r="BHN11" s="6"/>
      <c r="BHO11" s="6"/>
      <c r="BHP11" s="6"/>
      <c r="BHQ11" s="6"/>
      <c r="BHR11" s="6"/>
      <c r="BHS11" s="6"/>
      <c r="BHT11" s="6"/>
      <c r="BHU11" s="6"/>
      <c r="BHV11" s="6"/>
      <c r="BHW11" s="6"/>
      <c r="BHX11" s="6"/>
      <c r="BHY11" s="6"/>
      <c r="BHZ11" s="6"/>
      <c r="BIA11" s="6"/>
      <c r="BIB11" s="6"/>
      <c r="BIC11" s="6"/>
      <c r="BID11" s="6"/>
      <c r="BIE11" s="6"/>
      <c r="BIF11" s="6"/>
      <c r="BIG11" s="6"/>
      <c r="BIH11" s="6"/>
      <c r="BII11" s="6"/>
      <c r="BIJ11" s="6"/>
      <c r="BIK11" s="6"/>
      <c r="BIL11" s="6"/>
      <c r="BIM11" s="6"/>
      <c r="BIN11" s="6"/>
      <c r="BIO11" s="6"/>
      <c r="BIP11" s="6"/>
      <c r="BIQ11" s="6"/>
      <c r="BIR11" s="6"/>
      <c r="BIS11" s="6"/>
      <c r="BIT11" s="6"/>
      <c r="BIU11" s="6"/>
      <c r="BIV11" s="6"/>
      <c r="BIW11" s="6"/>
      <c r="BIX11" s="6"/>
      <c r="BIY11" s="6"/>
      <c r="BIZ11" s="6"/>
      <c r="BJA11" s="6"/>
      <c r="BJB11" s="6"/>
      <c r="BJC11" s="6"/>
      <c r="BJD11" s="6"/>
      <c r="BJE11" s="6"/>
      <c r="BJF11" s="6"/>
      <c r="BJG11" s="6"/>
      <c r="BJH11" s="6"/>
      <c r="BJI11" s="6"/>
      <c r="BJJ11" s="6"/>
      <c r="BJK11" s="6"/>
      <c r="BJL11" s="6"/>
      <c r="BJM11" s="6"/>
      <c r="BJN11" s="6"/>
      <c r="BJO11" s="6"/>
      <c r="BJP11" s="6"/>
      <c r="BJQ11" s="6"/>
      <c r="BJR11" s="6"/>
      <c r="BJS11" s="6"/>
      <c r="BJT11" s="6"/>
      <c r="BJU11" s="6"/>
      <c r="BJV11" s="6"/>
      <c r="BJW11" s="6"/>
      <c r="BJX11" s="6"/>
      <c r="BJY11" s="6"/>
      <c r="BJZ11" s="6"/>
      <c r="BKA11" s="6"/>
      <c r="BKB11" s="6"/>
      <c r="BKC11" s="6"/>
      <c r="BKD11" s="6"/>
      <c r="BKE11" s="6"/>
      <c r="BKF11" s="6"/>
      <c r="BKG11" s="6"/>
      <c r="BKH11" s="6"/>
      <c r="BKI11" s="6"/>
      <c r="BKJ11" s="6"/>
      <c r="BKK11" s="6"/>
      <c r="BKL11" s="6"/>
      <c r="BKM11" s="6"/>
      <c r="BKN11" s="6"/>
      <c r="BKO11" s="6"/>
      <c r="BKP11" s="6"/>
      <c r="BKQ11" s="6"/>
      <c r="BKR11" s="6"/>
      <c r="BKS11" s="6"/>
      <c r="BKT11" s="6"/>
      <c r="BKU11" s="6"/>
      <c r="BKV11" s="6"/>
      <c r="BKW11" s="6"/>
      <c r="BKX11" s="6"/>
      <c r="BKY11" s="6"/>
      <c r="BKZ11" s="6"/>
      <c r="BLA11" s="6"/>
      <c r="BLB11" s="6"/>
      <c r="BLC11" s="6"/>
      <c r="BLD11" s="6"/>
      <c r="BLE11" s="6"/>
      <c r="BLF11" s="6"/>
      <c r="BLG11" s="6"/>
      <c r="BLH11" s="6"/>
      <c r="BLI11" s="6"/>
      <c r="BLJ11" s="6"/>
      <c r="BLK11" s="6"/>
      <c r="BLL11" s="6"/>
      <c r="BLM11" s="6"/>
      <c r="BLN11" s="6"/>
      <c r="BLO11" s="6"/>
      <c r="BLP11" s="6"/>
      <c r="BLQ11" s="6"/>
      <c r="BLR11" s="6"/>
      <c r="BLS11" s="6"/>
      <c r="BLT11" s="6"/>
      <c r="BLU11" s="6"/>
      <c r="BLV11" s="6"/>
      <c r="BLW11" s="6"/>
      <c r="BLX11" s="6"/>
      <c r="BLY11" s="6"/>
      <c r="BLZ11" s="6"/>
      <c r="BMA11" s="6"/>
      <c r="BMB11" s="6"/>
      <c r="BMC11" s="6"/>
      <c r="BMD11" s="6"/>
      <c r="BME11" s="6"/>
      <c r="BMF11" s="6"/>
      <c r="BMG11" s="6"/>
      <c r="BMH11" s="6"/>
      <c r="BMI11" s="6"/>
      <c r="BMJ11" s="6"/>
      <c r="BMK11" s="6"/>
      <c r="BML11" s="6"/>
      <c r="BMM11" s="6"/>
      <c r="BMN11" s="6"/>
      <c r="BMO11" s="6"/>
      <c r="BMP11" s="6"/>
      <c r="BMQ11" s="6"/>
      <c r="BMR11" s="6"/>
      <c r="BMS11" s="6"/>
      <c r="BMT11" s="6"/>
      <c r="BMU11" s="6"/>
      <c r="BMV11" s="6"/>
      <c r="BMW11" s="6"/>
      <c r="BMX11" s="6"/>
      <c r="BMY11" s="6"/>
      <c r="BMZ11" s="6"/>
      <c r="BNA11" s="6"/>
      <c r="BNB11" s="6"/>
      <c r="BNC11" s="6"/>
      <c r="BND11" s="6"/>
      <c r="BNE11" s="6"/>
      <c r="BNF11" s="6"/>
      <c r="BNG11" s="6"/>
      <c r="BNH11" s="6"/>
      <c r="BNI11" s="6"/>
      <c r="BNJ11" s="6"/>
      <c r="BNK11" s="6"/>
      <c r="BNL11" s="6"/>
      <c r="BNM11" s="6"/>
      <c r="BNN11" s="6"/>
      <c r="BNO11" s="6"/>
      <c r="BNP11" s="6"/>
      <c r="BNQ11" s="6"/>
      <c r="BNR11" s="6"/>
      <c r="BNS11" s="6"/>
      <c r="BNT11" s="6"/>
      <c r="BNU11" s="6"/>
      <c r="BNV11" s="6"/>
      <c r="BNW11" s="6"/>
      <c r="BNX11" s="6"/>
      <c r="BNY11" s="6"/>
      <c r="BNZ11" s="6"/>
      <c r="BOA11" s="6"/>
      <c r="BOB11" s="6"/>
      <c r="BOC11" s="6"/>
      <c r="BOD11" s="6"/>
      <c r="BOE11" s="6"/>
      <c r="BOF11" s="6"/>
      <c r="BOG11" s="6"/>
      <c r="BOH11" s="6"/>
      <c r="BOI11" s="6"/>
      <c r="BOJ11" s="6"/>
      <c r="BOK11" s="6"/>
      <c r="BOL11" s="6"/>
      <c r="BOM11" s="6"/>
      <c r="BON11" s="6"/>
      <c r="BOO11" s="6"/>
      <c r="BOP11" s="6"/>
      <c r="BOQ11" s="6"/>
      <c r="BOR11" s="6"/>
      <c r="BOS11" s="6"/>
      <c r="BOT11" s="6"/>
      <c r="BOU11" s="6"/>
      <c r="BOV11" s="6"/>
      <c r="BOW11" s="6"/>
      <c r="BOX11" s="6"/>
      <c r="BOY11" s="6"/>
      <c r="BOZ11" s="6"/>
      <c r="BPA11" s="6"/>
      <c r="BPB11" s="6"/>
      <c r="BPC11" s="6"/>
      <c r="BPD11" s="6"/>
      <c r="BPE11" s="6"/>
      <c r="BPF11" s="6"/>
      <c r="BPG11" s="6"/>
      <c r="BPH11" s="6"/>
      <c r="BPI11" s="6"/>
      <c r="BPJ11" s="6"/>
      <c r="BPK11" s="6"/>
      <c r="BPL11" s="6"/>
      <c r="BPM11" s="6"/>
      <c r="BPN11" s="6"/>
      <c r="BPO11" s="6"/>
      <c r="BPP11" s="6"/>
      <c r="BPQ11" s="6"/>
      <c r="BPR11" s="6"/>
      <c r="BPS11" s="6"/>
      <c r="BPT11" s="6"/>
      <c r="BPU11" s="6"/>
      <c r="BPV11" s="6"/>
      <c r="BPW11" s="6"/>
      <c r="BPX11" s="6"/>
      <c r="BPY11" s="6"/>
      <c r="BPZ11" s="6"/>
      <c r="BQA11" s="6"/>
      <c r="BQB11" s="6"/>
      <c r="BQC11" s="6"/>
      <c r="BQD11" s="6"/>
      <c r="BQE11" s="6"/>
      <c r="BQF11" s="6"/>
      <c r="BQG11" s="6"/>
      <c r="BQH11" s="6"/>
      <c r="BQI11" s="6"/>
      <c r="BQJ11" s="6"/>
      <c r="BQK11" s="6"/>
      <c r="BQL11" s="6"/>
      <c r="BQM11" s="6"/>
      <c r="BQN11" s="6"/>
      <c r="BQO11" s="6"/>
      <c r="BQP11" s="6"/>
      <c r="BQQ11" s="6"/>
      <c r="BQR11" s="6"/>
      <c r="BQS11" s="6"/>
      <c r="BQT11" s="6"/>
      <c r="BQU11" s="6"/>
      <c r="BQV11" s="6"/>
      <c r="BQW11" s="6"/>
      <c r="BQX11" s="6"/>
      <c r="BQY11" s="6"/>
      <c r="BQZ11" s="6"/>
      <c r="BRA11" s="6"/>
      <c r="BRB11" s="6"/>
      <c r="BRC11" s="6"/>
      <c r="BRD11" s="6"/>
      <c r="BRE11" s="6"/>
      <c r="BRF11" s="6"/>
      <c r="BRG11" s="6"/>
      <c r="BRH11" s="6"/>
      <c r="BRI11" s="6"/>
      <c r="BRJ11" s="6"/>
      <c r="BRK11" s="6"/>
      <c r="BRL11" s="6"/>
      <c r="BRM11" s="6"/>
      <c r="BRN11" s="6"/>
      <c r="BRO11" s="6"/>
      <c r="BRP11" s="6"/>
      <c r="BRQ11" s="6"/>
      <c r="BRR11" s="6"/>
      <c r="BRS11" s="6"/>
      <c r="BRT11" s="6"/>
      <c r="BRU11" s="6"/>
      <c r="BRV11" s="6"/>
      <c r="BRW11" s="6"/>
      <c r="BRX11" s="6"/>
      <c r="BRY11" s="6"/>
      <c r="BRZ11" s="6"/>
      <c r="BSA11" s="6"/>
      <c r="BSB11" s="6"/>
      <c r="BSC11" s="6"/>
      <c r="BSD11" s="6"/>
      <c r="BSE11" s="6"/>
      <c r="BSF11" s="6"/>
      <c r="BSG11" s="6"/>
      <c r="BSH11" s="6"/>
      <c r="BSI11" s="6"/>
      <c r="BSJ11" s="6"/>
      <c r="BSK11" s="6"/>
      <c r="BSL11" s="6"/>
      <c r="BSM11" s="6"/>
      <c r="BSN11" s="6"/>
      <c r="BSO11" s="6"/>
      <c r="BSP11" s="6"/>
      <c r="BSQ11" s="6"/>
      <c r="BSR11" s="6"/>
      <c r="BSS11" s="6"/>
      <c r="BST11" s="6"/>
      <c r="BSU11" s="6"/>
      <c r="BSV11" s="6"/>
      <c r="BSW11" s="6"/>
      <c r="BSX11" s="6"/>
      <c r="BSY11" s="6"/>
      <c r="BSZ11" s="6"/>
      <c r="BTA11" s="6"/>
      <c r="BTB11" s="6"/>
      <c r="BTC11" s="6"/>
      <c r="BTD11" s="6"/>
      <c r="BTE11" s="6"/>
      <c r="BTF11" s="6"/>
      <c r="BTG11" s="6"/>
      <c r="BTH11" s="6"/>
      <c r="BTI11" s="6"/>
      <c r="BTJ11" s="6"/>
      <c r="BTK11" s="6"/>
      <c r="BTL11" s="6"/>
      <c r="BTM11" s="6"/>
      <c r="BTN11" s="6"/>
      <c r="BTO11" s="6"/>
      <c r="BTP11" s="6"/>
      <c r="BTQ11" s="6"/>
      <c r="BTR11" s="6"/>
      <c r="BTS11" s="6"/>
      <c r="BTT11" s="6"/>
      <c r="BTU11" s="6"/>
      <c r="BTV11" s="6"/>
      <c r="BTW11" s="6"/>
      <c r="BTX11" s="6"/>
      <c r="BTY11" s="6"/>
      <c r="BTZ11" s="6"/>
      <c r="BUA11" s="6"/>
      <c r="BUB11" s="6"/>
      <c r="BUC11" s="6"/>
      <c r="BUD11" s="6"/>
      <c r="BUE11" s="6"/>
      <c r="BUF11" s="6"/>
      <c r="BUG11" s="6"/>
      <c r="BUH11" s="6"/>
      <c r="BUI11" s="6"/>
      <c r="BUJ11" s="6"/>
      <c r="BUK11" s="6"/>
      <c r="BUL11" s="6"/>
      <c r="BUM11" s="6"/>
      <c r="BUN11" s="6"/>
      <c r="BUO11" s="6"/>
      <c r="BUP11" s="6"/>
      <c r="BUQ11" s="6"/>
      <c r="BUR11" s="6"/>
      <c r="BUS11" s="6"/>
      <c r="BUT11" s="6"/>
      <c r="BUU11" s="6"/>
      <c r="BUV11" s="6"/>
      <c r="BUW11" s="6"/>
      <c r="BUX11" s="6"/>
      <c r="BUY11" s="6"/>
      <c r="BUZ11" s="6"/>
      <c r="BVA11" s="6"/>
      <c r="BVB11" s="6"/>
      <c r="BVC11" s="6"/>
      <c r="BVD11" s="6"/>
      <c r="BVE11" s="6"/>
      <c r="BVF11" s="6"/>
      <c r="BVG11" s="6"/>
      <c r="BVH11" s="6"/>
      <c r="BVI11" s="6"/>
      <c r="BVJ11" s="6"/>
      <c r="BVK11" s="6"/>
      <c r="BVL11" s="6"/>
      <c r="BVM11" s="6"/>
      <c r="BVN11" s="6"/>
      <c r="BVO11" s="6"/>
      <c r="BVP11" s="6"/>
      <c r="BVQ11" s="6"/>
      <c r="BVR11" s="6"/>
      <c r="BVS11" s="6"/>
      <c r="BVT11" s="6"/>
      <c r="BVU11" s="6"/>
      <c r="BVV11" s="6"/>
      <c r="BVW11" s="6"/>
      <c r="BVX11" s="6"/>
      <c r="BVY11" s="6"/>
      <c r="BVZ11" s="6"/>
      <c r="BWA11" s="6"/>
      <c r="BWB11" s="6"/>
      <c r="BWC11" s="6"/>
      <c r="BWD11" s="6"/>
      <c r="BWE11" s="6"/>
      <c r="BWF11" s="6"/>
      <c r="BWG11" s="6"/>
      <c r="BWH11" s="6"/>
      <c r="BWI11" s="6"/>
      <c r="BWJ11" s="6"/>
      <c r="BWK11" s="6"/>
      <c r="BWL11" s="6"/>
      <c r="BWM11" s="6"/>
      <c r="BWN11" s="6"/>
      <c r="BWO11" s="6"/>
      <c r="BWP11" s="6"/>
      <c r="BWQ11" s="6"/>
      <c r="BWR11" s="6"/>
      <c r="BWS11" s="6"/>
      <c r="BWT11" s="6"/>
      <c r="BWU11" s="6"/>
      <c r="BWV11" s="6"/>
      <c r="BWW11" s="6"/>
      <c r="BWX11" s="6"/>
      <c r="BWY11" s="6"/>
      <c r="BWZ11" s="6"/>
      <c r="BXA11" s="6"/>
      <c r="BXB11" s="6"/>
      <c r="BXC11" s="6"/>
      <c r="BXD11" s="6"/>
      <c r="BXE11" s="6"/>
      <c r="BXF11" s="6"/>
      <c r="BXG11" s="6"/>
      <c r="BXH11" s="6"/>
      <c r="BXI11" s="6"/>
      <c r="BXJ11" s="6"/>
      <c r="BXK11" s="6"/>
      <c r="BXL11" s="6"/>
      <c r="BXM11" s="6"/>
      <c r="BXN11" s="6"/>
      <c r="BXO11" s="6"/>
      <c r="BXP11" s="6"/>
      <c r="BXQ11" s="6"/>
      <c r="BXR11" s="6"/>
      <c r="BXS11" s="6"/>
      <c r="BXT11" s="6"/>
      <c r="BXU11" s="6"/>
      <c r="BXV11" s="6"/>
      <c r="BXW11" s="6"/>
      <c r="BXX11" s="6"/>
      <c r="BXY11" s="6"/>
      <c r="BXZ11" s="6"/>
      <c r="BYA11" s="6"/>
      <c r="BYB11" s="6"/>
      <c r="BYC11" s="6"/>
      <c r="BYD11" s="6"/>
      <c r="BYE11" s="6"/>
      <c r="BYF11" s="6"/>
      <c r="BYG11" s="6"/>
      <c r="BYH11" s="6"/>
      <c r="BYI11" s="6"/>
      <c r="BYJ11" s="6"/>
      <c r="BYK11" s="6"/>
      <c r="BYL11" s="6"/>
      <c r="BYM11" s="6"/>
      <c r="BYN11" s="6"/>
      <c r="BYO11" s="6"/>
      <c r="BYP11" s="6"/>
      <c r="BYQ11" s="6"/>
      <c r="BYR11" s="6"/>
      <c r="BYS11" s="6"/>
      <c r="BYT11" s="6"/>
      <c r="BYU11" s="6"/>
      <c r="BYV11" s="6"/>
      <c r="BYW11" s="6"/>
      <c r="BYX11" s="6"/>
      <c r="BYY11" s="6"/>
      <c r="BYZ11" s="6"/>
      <c r="BZA11" s="6"/>
      <c r="BZB11" s="6"/>
      <c r="BZC11" s="6"/>
      <c r="BZD11" s="6"/>
      <c r="BZE11" s="6"/>
      <c r="BZF11" s="6"/>
      <c r="BZG11" s="6"/>
      <c r="BZH11" s="6"/>
      <c r="BZI11" s="6"/>
      <c r="BZJ11" s="6"/>
      <c r="BZK11" s="6"/>
      <c r="BZL11" s="6"/>
      <c r="BZM11" s="6"/>
      <c r="BZN11" s="6"/>
      <c r="BZO11" s="6"/>
      <c r="BZP11" s="6"/>
      <c r="BZQ11" s="6"/>
      <c r="BZR11" s="6"/>
      <c r="BZS11" s="6"/>
      <c r="BZT11" s="6"/>
      <c r="BZU11" s="6"/>
      <c r="BZV11" s="6"/>
      <c r="BZW11" s="6"/>
      <c r="BZX11" s="6"/>
      <c r="BZY11" s="6"/>
      <c r="BZZ11" s="6"/>
      <c r="CAA11" s="6"/>
      <c r="CAB11" s="6"/>
      <c r="CAC11" s="6"/>
      <c r="CAD11" s="6"/>
      <c r="CAE11" s="6"/>
      <c r="CAF11" s="6"/>
      <c r="CAG11" s="6"/>
      <c r="CAH11" s="6"/>
      <c r="CAI11" s="6"/>
      <c r="CAJ11" s="6"/>
      <c r="CAK11" s="6"/>
      <c r="CAL11" s="6"/>
      <c r="CAM11" s="6"/>
      <c r="CAN11" s="6"/>
      <c r="CAO11" s="6"/>
      <c r="CAP11" s="6"/>
      <c r="CAQ11" s="6"/>
      <c r="CAR11" s="6"/>
      <c r="CAS11" s="6"/>
      <c r="CAT11" s="6"/>
      <c r="CAU11" s="6"/>
      <c r="CAV11" s="6"/>
      <c r="CAW11" s="6"/>
      <c r="CAX11" s="6"/>
      <c r="CAY11" s="6"/>
      <c r="CAZ11" s="6"/>
      <c r="CBA11" s="6"/>
      <c r="CBB11" s="6"/>
      <c r="CBC11" s="6"/>
      <c r="CBD11" s="6"/>
      <c r="CBE11" s="6"/>
      <c r="CBF11" s="6"/>
      <c r="CBG11" s="6"/>
      <c r="CBH11" s="6"/>
      <c r="CBI11" s="6"/>
      <c r="CBJ11" s="6"/>
      <c r="CBK11" s="6"/>
      <c r="CBL11" s="6"/>
      <c r="CBM11" s="6"/>
      <c r="CBN11" s="6"/>
      <c r="CBO11" s="6"/>
      <c r="CBP11" s="6"/>
      <c r="CBQ11" s="6"/>
      <c r="CBR11" s="6"/>
      <c r="CBS11" s="6"/>
      <c r="CBT11" s="6"/>
      <c r="CBU11" s="6"/>
      <c r="CBV11" s="6"/>
      <c r="CBW11" s="6"/>
      <c r="CBX11" s="6"/>
      <c r="CBY11" s="6"/>
      <c r="CBZ11" s="6"/>
      <c r="CCA11" s="6"/>
      <c r="CCB11" s="6"/>
      <c r="CCC11" s="6"/>
      <c r="CCD11" s="6"/>
      <c r="CCE11" s="6"/>
      <c r="CCF11" s="6"/>
      <c r="CCG11" s="6"/>
      <c r="CCH11" s="6"/>
      <c r="CCI11" s="6"/>
      <c r="CCJ11" s="6"/>
      <c r="CCK11" s="6"/>
      <c r="CCL11" s="6"/>
      <c r="CCM11" s="6"/>
      <c r="CCN11" s="6"/>
      <c r="CCO11" s="6"/>
      <c r="CCP11" s="6"/>
      <c r="CCQ11" s="6"/>
      <c r="CCR11" s="6"/>
      <c r="CCS11" s="6"/>
      <c r="CCT11" s="6"/>
      <c r="CCU11" s="6"/>
      <c r="CCV11" s="6"/>
      <c r="CCW11" s="6"/>
      <c r="CCX11" s="6"/>
      <c r="CCY11" s="6"/>
      <c r="CCZ11" s="6"/>
      <c r="CDA11" s="6"/>
      <c r="CDB11" s="6"/>
      <c r="CDC11" s="6"/>
      <c r="CDD11" s="6"/>
      <c r="CDE11" s="6"/>
      <c r="CDF11" s="6"/>
      <c r="CDG11" s="6"/>
      <c r="CDH11" s="6"/>
      <c r="CDI11" s="6"/>
      <c r="CDJ11" s="6"/>
      <c r="CDK11" s="6"/>
      <c r="CDL11" s="6"/>
      <c r="CDM11" s="6"/>
      <c r="CDN11" s="6"/>
      <c r="CDO11" s="6"/>
      <c r="CDP11" s="6"/>
      <c r="CDQ11" s="6"/>
      <c r="CDR11" s="6"/>
      <c r="CDS11" s="6"/>
      <c r="CDT11" s="6"/>
      <c r="CDU11" s="6"/>
      <c r="CDV11" s="6"/>
      <c r="CDW11" s="6"/>
      <c r="CDX11" s="6"/>
      <c r="CDY11" s="6"/>
      <c r="CDZ11" s="6"/>
      <c r="CEA11" s="6"/>
      <c r="CEB11" s="6"/>
      <c r="CEC11" s="6"/>
      <c r="CED11" s="6"/>
      <c r="CEE11" s="6"/>
      <c r="CEF11" s="6"/>
      <c r="CEG11" s="6"/>
      <c r="CEH11" s="6"/>
      <c r="CEI11" s="6"/>
      <c r="CEJ11" s="6"/>
      <c r="CEK11" s="6"/>
      <c r="CEL11" s="6"/>
      <c r="CEM11" s="6"/>
      <c r="CEN11" s="6"/>
      <c r="CEO11" s="6"/>
      <c r="CEP11" s="6"/>
      <c r="CEQ11" s="6"/>
      <c r="CER11" s="6"/>
      <c r="CES11" s="6"/>
      <c r="CET11" s="6"/>
      <c r="CEU11" s="6"/>
      <c r="CEV11" s="6"/>
      <c r="CEW11" s="6"/>
      <c r="CEX11" s="6"/>
      <c r="CEY11" s="6"/>
      <c r="CEZ11" s="6"/>
      <c r="CFA11" s="6"/>
      <c r="CFB11" s="6"/>
      <c r="CFC11" s="6"/>
      <c r="CFD11" s="6"/>
      <c r="CFE11" s="6"/>
      <c r="CFF11" s="6"/>
      <c r="CFG11" s="6"/>
      <c r="CFH11" s="6"/>
      <c r="CFI11" s="6"/>
      <c r="CFJ11" s="6"/>
      <c r="CFK11" s="6"/>
      <c r="CFL11" s="6"/>
      <c r="CFM11" s="6"/>
      <c r="CFN11" s="6"/>
      <c r="CFO11" s="6"/>
      <c r="CFP11" s="6"/>
      <c r="CFQ11" s="6"/>
      <c r="CFR11" s="6"/>
      <c r="CFS11" s="6"/>
      <c r="CFT11" s="6"/>
      <c r="CFU11" s="6"/>
      <c r="CFV11" s="6"/>
      <c r="CFW11" s="6"/>
      <c r="CFX11" s="6"/>
      <c r="CFY11" s="6"/>
      <c r="CFZ11" s="6"/>
      <c r="CGA11" s="6"/>
      <c r="CGB11" s="6"/>
      <c r="CGC11" s="6"/>
      <c r="CGD11" s="6"/>
      <c r="CGE11" s="6"/>
      <c r="CGF11" s="6"/>
      <c r="CGG11" s="6"/>
      <c r="CGH11" s="6"/>
      <c r="CGI11" s="6"/>
      <c r="CGJ11" s="6"/>
      <c r="CGK11" s="6"/>
      <c r="CGL11" s="6"/>
      <c r="CGM11" s="6"/>
      <c r="CGN11" s="6"/>
      <c r="CGO11" s="6"/>
      <c r="CGP11" s="6"/>
      <c r="CGQ11" s="6"/>
      <c r="CGR11" s="6"/>
      <c r="CGS11" s="6"/>
      <c r="CGT11" s="6"/>
      <c r="CGU11" s="6"/>
      <c r="CGV11" s="6"/>
      <c r="CGW11" s="6"/>
      <c r="CGX11" s="6"/>
      <c r="CGY11" s="6"/>
      <c r="CGZ11" s="6"/>
      <c r="CHA11" s="6"/>
      <c r="CHB11" s="6"/>
      <c r="CHC11" s="6"/>
      <c r="CHD11" s="6"/>
      <c r="CHE11" s="6"/>
      <c r="CHF11" s="6"/>
      <c r="CHG11" s="6"/>
      <c r="CHH11" s="6"/>
      <c r="CHI11" s="6"/>
      <c r="CHJ11" s="6"/>
      <c r="CHK11" s="6"/>
      <c r="CHL11" s="6"/>
      <c r="CHM11" s="6"/>
      <c r="CHN11" s="6"/>
      <c r="CHO11" s="6"/>
      <c r="CHP11" s="6"/>
      <c r="CHQ11" s="6"/>
      <c r="CHR11" s="6"/>
      <c r="CHS11" s="6"/>
      <c r="CHT11" s="6"/>
      <c r="CHU11" s="6"/>
      <c r="CHV11" s="6"/>
      <c r="CHW11" s="6"/>
      <c r="CHX11" s="6"/>
      <c r="CHY11" s="6"/>
      <c r="CHZ11" s="6"/>
      <c r="CIA11" s="6"/>
      <c r="CIB11" s="6"/>
      <c r="CIC11" s="6"/>
      <c r="CID11" s="6"/>
      <c r="CIE11" s="6"/>
      <c r="CIF11" s="6"/>
      <c r="CIG11" s="6"/>
      <c r="CIH11" s="6"/>
      <c r="CII11" s="6"/>
      <c r="CIJ11" s="6"/>
      <c r="CIK11" s="6"/>
      <c r="CIL11" s="6"/>
      <c r="CIM11" s="6"/>
      <c r="CIN11" s="6"/>
      <c r="CIO11" s="6"/>
      <c r="CIP11" s="6"/>
      <c r="CIQ11" s="6"/>
      <c r="CIR11" s="6"/>
      <c r="CIS11" s="6"/>
      <c r="CIT11" s="6"/>
      <c r="CIU11" s="6"/>
      <c r="CIV11" s="6"/>
      <c r="CIW11" s="6"/>
      <c r="CIX11" s="6"/>
      <c r="CIY11" s="6"/>
      <c r="CIZ11" s="6"/>
      <c r="CJA11" s="6"/>
      <c r="CJB11" s="6"/>
      <c r="CJC11" s="6"/>
      <c r="CJD11" s="6"/>
      <c r="CJE11" s="6"/>
      <c r="CJF11" s="6"/>
      <c r="CJG11" s="6"/>
      <c r="CJH11" s="6"/>
      <c r="CJI11" s="6"/>
      <c r="CJJ11" s="6"/>
      <c r="CJK11" s="6"/>
      <c r="CJL11" s="6"/>
      <c r="CJM11" s="6"/>
      <c r="CJN11" s="6"/>
      <c r="CJO11" s="6"/>
      <c r="CJP11" s="6"/>
      <c r="CJQ11" s="6"/>
      <c r="CJR11" s="6"/>
      <c r="CJS11" s="6"/>
      <c r="CJT11" s="6"/>
      <c r="CJU11" s="6"/>
      <c r="CJV11" s="6"/>
      <c r="CJW11" s="6"/>
      <c r="CJX11" s="6"/>
      <c r="CJY11" s="6"/>
      <c r="CJZ11" s="6"/>
      <c r="CKA11" s="6"/>
      <c r="CKB11" s="6"/>
      <c r="CKC11" s="6"/>
      <c r="CKD11" s="6"/>
      <c r="CKE11" s="6"/>
      <c r="CKF11" s="6"/>
      <c r="CKG11" s="6"/>
      <c r="CKH11" s="6"/>
      <c r="CKI11" s="6"/>
      <c r="CKJ11" s="6"/>
      <c r="CKK11" s="6"/>
      <c r="CKL11" s="6"/>
      <c r="CKM11" s="6"/>
      <c r="CKN11" s="6"/>
      <c r="CKO11" s="6"/>
      <c r="CKP11" s="6"/>
      <c r="CKQ11" s="6"/>
      <c r="CKR11" s="6"/>
      <c r="CKS11" s="6"/>
      <c r="CKT11" s="6"/>
      <c r="CKU11" s="6"/>
      <c r="CKV11" s="6"/>
      <c r="CKW11" s="6"/>
      <c r="CKX11" s="6"/>
      <c r="CKY11" s="6"/>
      <c r="CKZ11" s="6"/>
      <c r="CLA11" s="6"/>
      <c r="CLB11" s="6"/>
      <c r="CLC11" s="6"/>
      <c r="CLD11" s="6"/>
      <c r="CLE11" s="6"/>
      <c r="CLF11" s="6"/>
      <c r="CLG11" s="6"/>
      <c r="CLH11" s="6"/>
      <c r="CLI11" s="6"/>
      <c r="CLJ11" s="6"/>
      <c r="CLK11" s="6"/>
      <c r="CLL11" s="6"/>
      <c r="CLM11" s="6"/>
      <c r="CLN11" s="6"/>
      <c r="CLO11" s="6"/>
      <c r="CLP11" s="6"/>
      <c r="CLQ11" s="6"/>
      <c r="CLR11" s="6"/>
      <c r="CLS11" s="6"/>
      <c r="CLT11" s="6"/>
      <c r="CLU11" s="6"/>
      <c r="CLV11" s="6"/>
      <c r="CLW11" s="6"/>
      <c r="CLX11" s="6"/>
      <c r="CLY11" s="6"/>
      <c r="CLZ11" s="6"/>
      <c r="CMA11" s="6"/>
      <c r="CMB11" s="6"/>
      <c r="CMC11" s="6"/>
      <c r="CMD11" s="6"/>
      <c r="CME11" s="6"/>
      <c r="CMF11" s="6"/>
      <c r="CMG11" s="6"/>
      <c r="CMH11" s="6"/>
      <c r="CMI11" s="6"/>
      <c r="CMJ11" s="6"/>
      <c r="CMK11" s="6"/>
      <c r="CML11" s="6"/>
      <c r="CMM11" s="6"/>
      <c r="CMN11" s="6"/>
      <c r="CMO11" s="6"/>
      <c r="CMP11" s="6"/>
      <c r="CMQ11" s="6"/>
      <c r="CMR11" s="6"/>
      <c r="CMS11" s="6"/>
      <c r="CMT11" s="6"/>
      <c r="CMU11" s="6"/>
      <c r="CMV11" s="6"/>
      <c r="CMW11" s="6"/>
      <c r="CMX11" s="6"/>
      <c r="CMY11" s="6"/>
      <c r="CMZ11" s="6"/>
      <c r="CNA11" s="6"/>
      <c r="CNB11" s="6"/>
      <c r="CNC11" s="6"/>
      <c r="CND11" s="6"/>
      <c r="CNE11" s="6"/>
      <c r="CNF11" s="6"/>
      <c r="CNG11" s="6"/>
      <c r="CNH11" s="6"/>
      <c r="CNI11" s="6"/>
      <c r="CNJ11" s="6"/>
      <c r="CNK11" s="6"/>
      <c r="CNL11" s="6"/>
      <c r="CNM11" s="6"/>
      <c r="CNN11" s="6"/>
      <c r="CNO11" s="6"/>
      <c r="CNP11" s="6"/>
      <c r="CNQ11" s="6"/>
      <c r="CNR11" s="6"/>
      <c r="CNS11" s="6"/>
      <c r="CNT11" s="6"/>
      <c r="CNU11" s="6"/>
      <c r="CNV11" s="6"/>
      <c r="CNW11" s="6"/>
      <c r="CNX11" s="6"/>
      <c r="CNY11" s="6"/>
      <c r="CNZ11" s="6"/>
      <c r="COA11" s="6"/>
      <c r="COB11" s="6"/>
      <c r="COC11" s="6"/>
      <c r="COD11" s="6"/>
      <c r="COE11" s="6"/>
      <c r="COF11" s="6"/>
      <c r="COG11" s="6"/>
      <c r="COH11" s="6"/>
      <c r="COI11" s="6"/>
      <c r="COJ11" s="6"/>
      <c r="COK11" s="6"/>
      <c r="COL11" s="6"/>
      <c r="COM11" s="6"/>
      <c r="CON11" s="6"/>
      <c r="COO11" s="6"/>
      <c r="COP11" s="6"/>
      <c r="COQ11" s="6"/>
      <c r="COR11" s="6"/>
      <c r="COS11" s="6"/>
      <c r="COT11" s="6"/>
      <c r="COU11" s="6"/>
      <c r="COV11" s="6"/>
      <c r="COW11" s="6"/>
      <c r="COX11" s="6"/>
      <c r="COY11" s="6"/>
      <c r="COZ11" s="6"/>
      <c r="CPA11" s="6"/>
      <c r="CPB11" s="6"/>
      <c r="CPC11" s="6"/>
      <c r="CPD11" s="6"/>
      <c r="CPE11" s="6"/>
      <c r="CPF11" s="6"/>
      <c r="CPG11" s="6"/>
      <c r="CPH11" s="6"/>
      <c r="CPI11" s="6"/>
      <c r="CPJ11" s="6"/>
      <c r="CPK11" s="6"/>
      <c r="CPL11" s="6"/>
      <c r="CPM11" s="6"/>
      <c r="CPN11" s="6"/>
      <c r="CPO11" s="6"/>
      <c r="CPP11" s="6"/>
      <c r="CPQ11" s="6"/>
      <c r="CPR11" s="6"/>
      <c r="CPS11" s="6"/>
      <c r="CPT11" s="6"/>
      <c r="CPU11" s="6"/>
      <c r="CPV11" s="6"/>
      <c r="CPW11" s="6"/>
      <c r="CPX11" s="6"/>
      <c r="CPY11" s="6"/>
      <c r="CPZ11" s="6"/>
      <c r="CQA11" s="6"/>
      <c r="CQB11" s="6"/>
      <c r="CQC11" s="6"/>
      <c r="CQD11" s="6"/>
      <c r="CQE11" s="6"/>
      <c r="CQF11" s="6"/>
      <c r="CQG11" s="6"/>
      <c r="CQH11" s="6"/>
      <c r="CQI11" s="6"/>
      <c r="CQJ11" s="6"/>
      <c r="CQK11" s="6"/>
      <c r="CQL11" s="6"/>
      <c r="CQM11" s="6"/>
      <c r="CQN11" s="6"/>
      <c r="CQO11" s="6"/>
      <c r="CQP11" s="6"/>
      <c r="CQQ11" s="6"/>
      <c r="CQR11" s="6"/>
      <c r="CQS11" s="6"/>
      <c r="CQT11" s="6"/>
      <c r="CQU11" s="6"/>
      <c r="CQV11" s="6"/>
      <c r="CQW11" s="6"/>
      <c r="CQX11" s="6"/>
      <c r="CQY11" s="6"/>
      <c r="CQZ11" s="6"/>
      <c r="CRA11" s="6"/>
      <c r="CRB11" s="6"/>
      <c r="CRC11" s="6"/>
      <c r="CRD11" s="6"/>
      <c r="CRE11" s="6"/>
      <c r="CRF11" s="6"/>
      <c r="CRG11" s="6"/>
      <c r="CRH11" s="6"/>
      <c r="CRI11" s="6"/>
      <c r="CRJ11" s="6"/>
      <c r="CRK11" s="6"/>
      <c r="CRL11" s="6"/>
      <c r="CRM11" s="6"/>
      <c r="CRN11" s="6"/>
      <c r="CRO11" s="6"/>
      <c r="CRP11" s="6"/>
      <c r="CRQ11" s="6"/>
      <c r="CRR11" s="6"/>
      <c r="CRS11" s="6"/>
      <c r="CRT11" s="6"/>
      <c r="CRU11" s="6"/>
      <c r="CRV11" s="6"/>
      <c r="CRW11" s="6"/>
      <c r="CRX11" s="6"/>
      <c r="CRY11" s="6"/>
      <c r="CRZ11" s="6"/>
      <c r="CSA11" s="6"/>
      <c r="CSB11" s="6"/>
      <c r="CSC11" s="6"/>
      <c r="CSD11" s="6"/>
      <c r="CSE11" s="6"/>
      <c r="CSF11" s="6"/>
      <c r="CSG11" s="6"/>
      <c r="CSH11" s="6"/>
      <c r="CSI11" s="6"/>
      <c r="CSJ11" s="6"/>
      <c r="CSK11" s="6"/>
      <c r="CSL11" s="6"/>
      <c r="CSM11" s="6"/>
      <c r="CSN11" s="6"/>
      <c r="CSO11" s="6"/>
      <c r="CSP11" s="6"/>
      <c r="CSQ11" s="6"/>
      <c r="CSR11" s="6"/>
      <c r="CSS11" s="6"/>
      <c r="CST11" s="6"/>
      <c r="CSU11" s="6"/>
      <c r="CSV11" s="6"/>
      <c r="CSW11" s="6"/>
      <c r="CSX11" s="6"/>
      <c r="CSY11" s="6"/>
      <c r="CSZ11" s="6"/>
      <c r="CTA11" s="6"/>
      <c r="CTB11" s="6"/>
      <c r="CTC11" s="6"/>
      <c r="CTD11" s="6"/>
      <c r="CTE11" s="6"/>
      <c r="CTF11" s="6"/>
      <c r="CTG11" s="6"/>
      <c r="CTH11" s="6"/>
      <c r="CTI11" s="6"/>
      <c r="CTJ11" s="6"/>
      <c r="CTK11" s="6"/>
      <c r="CTL11" s="6"/>
      <c r="CTM11" s="6"/>
      <c r="CTN11" s="6"/>
      <c r="CTO11" s="6"/>
      <c r="CTP11" s="6"/>
      <c r="CTQ11" s="6"/>
      <c r="CTR11" s="6"/>
      <c r="CTS11" s="6"/>
      <c r="CTT11" s="6"/>
      <c r="CTU11" s="6"/>
      <c r="CTV11" s="6"/>
      <c r="CTW11" s="6"/>
      <c r="CTX11" s="6"/>
      <c r="CTY11" s="6"/>
      <c r="CTZ11" s="6"/>
      <c r="CUA11" s="6"/>
      <c r="CUB11" s="6"/>
      <c r="CUC11" s="6"/>
      <c r="CUD11" s="6"/>
      <c r="CUE11" s="6"/>
      <c r="CUF11" s="6"/>
      <c r="CUG11" s="6"/>
      <c r="CUH11" s="6"/>
      <c r="CUI11" s="6"/>
      <c r="CUJ11" s="6"/>
      <c r="CUK11" s="6"/>
      <c r="CUL11" s="6"/>
      <c r="CUM11" s="6"/>
      <c r="CUN11" s="6"/>
      <c r="CUO11" s="6"/>
      <c r="CUP11" s="6"/>
      <c r="CUQ11" s="6"/>
      <c r="CUR11" s="6"/>
      <c r="CUS11" s="6"/>
      <c r="CUT11" s="6"/>
      <c r="CUU11" s="6"/>
      <c r="CUV11" s="6"/>
      <c r="CUW11" s="6"/>
      <c r="CUX11" s="6"/>
      <c r="CUY11" s="6"/>
      <c r="CUZ11" s="6"/>
      <c r="CVA11" s="6"/>
      <c r="CVB11" s="6"/>
      <c r="CVC11" s="6"/>
      <c r="CVD11" s="6"/>
      <c r="CVE11" s="6"/>
      <c r="CVF11" s="6"/>
      <c r="CVG11" s="6"/>
      <c r="CVH11" s="6"/>
      <c r="CVI11" s="6"/>
      <c r="CVJ11" s="6"/>
      <c r="CVK11" s="6"/>
      <c r="CVL11" s="6"/>
      <c r="CVM11" s="6"/>
      <c r="CVN11" s="6"/>
      <c r="CVO11" s="6"/>
      <c r="CVP11" s="6"/>
      <c r="CVQ11" s="6"/>
      <c r="CVR11" s="6"/>
      <c r="CVS11" s="6"/>
      <c r="CVT11" s="6"/>
      <c r="CVU11" s="6"/>
      <c r="CVV11" s="6"/>
      <c r="CVW11" s="6"/>
      <c r="CVX11" s="6"/>
      <c r="CVY11" s="6"/>
      <c r="CVZ11" s="6"/>
      <c r="CWA11" s="6"/>
      <c r="CWB11" s="6"/>
      <c r="CWC11" s="6"/>
      <c r="CWD11" s="6"/>
      <c r="CWE11" s="6"/>
      <c r="CWF11" s="6"/>
      <c r="CWG11" s="6"/>
      <c r="CWH11" s="6"/>
      <c r="CWI11" s="6"/>
      <c r="CWJ11" s="6"/>
      <c r="CWK11" s="6"/>
      <c r="CWL11" s="6"/>
      <c r="CWM11" s="6"/>
      <c r="CWN11" s="6"/>
      <c r="CWO11" s="6"/>
      <c r="CWP11" s="6"/>
      <c r="CWQ11" s="6"/>
      <c r="CWR11" s="6"/>
      <c r="CWS11" s="6"/>
      <c r="CWT11" s="6"/>
      <c r="CWU11" s="6"/>
      <c r="CWV11" s="6"/>
      <c r="CWW11" s="6"/>
      <c r="CWX11" s="6"/>
      <c r="CWY11" s="6"/>
      <c r="CWZ11" s="6"/>
      <c r="CXA11" s="6"/>
      <c r="CXB11" s="6"/>
      <c r="CXC11" s="6"/>
      <c r="CXD11" s="6"/>
      <c r="CXE11" s="6"/>
      <c r="CXF11" s="6"/>
      <c r="CXG11" s="6"/>
      <c r="CXH11" s="6"/>
      <c r="CXI11" s="6"/>
      <c r="CXJ11" s="6"/>
      <c r="CXK11" s="6"/>
      <c r="CXL11" s="6"/>
      <c r="CXM11" s="6"/>
      <c r="CXN11" s="6"/>
      <c r="CXO11" s="6"/>
      <c r="CXP11" s="6"/>
      <c r="CXQ11" s="6"/>
      <c r="CXR11" s="6"/>
      <c r="CXS11" s="6"/>
      <c r="CXT11" s="6"/>
      <c r="CXU11" s="6"/>
      <c r="CXV11" s="6"/>
      <c r="CXW11" s="6"/>
      <c r="CXX11" s="6"/>
      <c r="CXY11" s="6"/>
      <c r="CXZ11" s="6"/>
      <c r="CYA11" s="6"/>
      <c r="CYB11" s="6"/>
      <c r="CYC11" s="6"/>
      <c r="CYD11" s="6"/>
      <c r="CYE11" s="6"/>
      <c r="CYF11" s="6"/>
      <c r="CYG11" s="6"/>
      <c r="CYH11" s="6"/>
      <c r="CYI11" s="6"/>
      <c r="CYJ11" s="6"/>
      <c r="CYK11" s="6"/>
      <c r="CYL11" s="6"/>
      <c r="CYM11" s="6"/>
      <c r="CYN11" s="6"/>
      <c r="CYO11" s="6"/>
      <c r="CYP11" s="6"/>
      <c r="CYQ11" s="6"/>
      <c r="CYR11" s="6"/>
      <c r="CYS11" s="6"/>
      <c r="CYT11" s="6"/>
      <c r="CYU11" s="6"/>
      <c r="CYV11" s="6"/>
      <c r="CYW11" s="6"/>
      <c r="CYX11" s="6"/>
      <c r="CYY11" s="6"/>
      <c r="CYZ11" s="6"/>
      <c r="CZA11" s="6"/>
      <c r="CZB11" s="6"/>
      <c r="CZC11" s="6"/>
      <c r="CZD11" s="6"/>
      <c r="CZE11" s="6"/>
      <c r="CZF11" s="6"/>
      <c r="CZG11" s="6"/>
      <c r="CZH11" s="6"/>
      <c r="CZI11" s="6"/>
      <c r="CZJ11" s="6"/>
      <c r="CZK11" s="6"/>
      <c r="CZL11" s="6"/>
      <c r="CZM11" s="6"/>
      <c r="CZN11" s="6"/>
      <c r="CZO11" s="6"/>
      <c r="CZP11" s="6"/>
      <c r="CZQ11" s="6"/>
      <c r="CZR11" s="6"/>
      <c r="CZS11" s="6"/>
      <c r="CZT11" s="6"/>
      <c r="CZU11" s="6"/>
      <c r="CZV11" s="6"/>
      <c r="CZW11" s="6"/>
      <c r="CZX11" s="6"/>
      <c r="CZY11" s="6"/>
      <c r="CZZ11" s="6"/>
      <c r="DAA11" s="6"/>
      <c r="DAB11" s="6"/>
      <c r="DAC11" s="6"/>
      <c r="DAD11" s="6"/>
      <c r="DAE11" s="6"/>
      <c r="DAF11" s="6"/>
      <c r="DAG11" s="6"/>
      <c r="DAH11" s="6"/>
      <c r="DAI11" s="6"/>
      <c r="DAJ11" s="6"/>
      <c r="DAK11" s="6"/>
      <c r="DAL11" s="6"/>
      <c r="DAM11" s="6"/>
      <c r="DAN11" s="6"/>
      <c r="DAO11" s="6"/>
      <c r="DAP11" s="6"/>
      <c r="DAQ11" s="6"/>
      <c r="DAR11" s="6"/>
      <c r="DAS11" s="6"/>
      <c r="DAT11" s="6"/>
      <c r="DAU11" s="6"/>
      <c r="DAV11" s="6"/>
      <c r="DAW11" s="6"/>
      <c r="DAX11" s="6"/>
      <c r="DAY11" s="6"/>
      <c r="DAZ11" s="6"/>
      <c r="DBA11" s="6"/>
      <c r="DBB11" s="6"/>
      <c r="DBC11" s="6"/>
      <c r="DBD11" s="6"/>
      <c r="DBE11" s="6"/>
      <c r="DBF11" s="6"/>
      <c r="DBG11" s="6"/>
      <c r="DBH11" s="6"/>
      <c r="DBI11" s="6"/>
      <c r="DBJ11" s="6"/>
      <c r="DBK11" s="6"/>
      <c r="DBL11" s="6"/>
      <c r="DBM11" s="6"/>
      <c r="DBN11" s="6"/>
      <c r="DBO11" s="6"/>
      <c r="DBP11" s="6"/>
      <c r="DBQ11" s="6"/>
      <c r="DBR11" s="6"/>
      <c r="DBS11" s="6"/>
      <c r="DBT11" s="6"/>
      <c r="DBU11" s="6"/>
      <c r="DBV11" s="6"/>
      <c r="DBW11" s="6"/>
      <c r="DBX11" s="6"/>
      <c r="DBY11" s="6"/>
      <c r="DBZ11" s="6"/>
      <c r="DCA11" s="6"/>
      <c r="DCB11" s="6"/>
      <c r="DCC11" s="6"/>
      <c r="DCD11" s="6"/>
      <c r="DCE11" s="6"/>
      <c r="DCF11" s="6"/>
      <c r="DCG11" s="6"/>
      <c r="DCH11" s="6"/>
      <c r="DCI11" s="6"/>
      <c r="DCJ11" s="6"/>
      <c r="DCK11" s="6"/>
      <c r="DCL11" s="6"/>
      <c r="DCM11" s="6"/>
      <c r="DCN11" s="6"/>
      <c r="DCO11" s="6"/>
      <c r="DCP11" s="6"/>
      <c r="DCQ11" s="6"/>
      <c r="DCR11" s="6"/>
      <c r="DCS11" s="6"/>
      <c r="DCT11" s="6"/>
      <c r="DCU11" s="6"/>
      <c r="DCV11" s="6"/>
      <c r="DCW11" s="6"/>
      <c r="DCX11" s="6"/>
      <c r="DCY11" s="6"/>
      <c r="DCZ11" s="6"/>
      <c r="DDA11" s="6"/>
      <c r="DDB11" s="6"/>
      <c r="DDC11" s="6"/>
      <c r="DDD11" s="6"/>
      <c r="DDE11" s="6"/>
      <c r="DDF11" s="6"/>
      <c r="DDG11" s="6"/>
      <c r="DDH11" s="6"/>
      <c r="DDI11" s="6"/>
      <c r="DDJ11" s="6"/>
      <c r="DDK11" s="6"/>
      <c r="DDL11" s="6"/>
      <c r="DDM11" s="6"/>
      <c r="DDN11" s="6"/>
      <c r="DDO11" s="6"/>
      <c r="DDP11" s="6"/>
      <c r="DDQ11" s="6"/>
      <c r="DDR11" s="6"/>
      <c r="DDS11" s="6"/>
      <c r="DDT11" s="6"/>
      <c r="DDU11" s="6"/>
      <c r="DDV11" s="6"/>
      <c r="DDW11" s="6"/>
      <c r="DDX11" s="6"/>
      <c r="DDY11" s="6"/>
      <c r="DDZ11" s="6"/>
      <c r="DEA11" s="6"/>
      <c r="DEB11" s="6"/>
      <c r="DEC11" s="6"/>
      <c r="DED11" s="6"/>
      <c r="DEE11" s="6"/>
      <c r="DEF11" s="6"/>
      <c r="DEG11" s="6"/>
      <c r="DEH11" s="6"/>
      <c r="DEI11" s="6"/>
      <c r="DEJ11" s="6"/>
      <c r="DEK11" s="6"/>
      <c r="DEL11" s="6"/>
      <c r="DEM11" s="6"/>
      <c r="DEN11" s="6"/>
      <c r="DEO11" s="6"/>
      <c r="DEP11" s="6"/>
      <c r="DEQ11" s="6"/>
      <c r="DER11" s="6"/>
      <c r="DES11" s="6"/>
      <c r="DET11" s="6"/>
      <c r="DEU11" s="6"/>
      <c r="DEV11" s="6"/>
      <c r="DEW11" s="6"/>
      <c r="DEX11" s="6"/>
      <c r="DEY11" s="6"/>
      <c r="DEZ11" s="6"/>
      <c r="DFA11" s="6"/>
      <c r="DFB11" s="6"/>
      <c r="DFC11" s="6"/>
      <c r="DFD11" s="6"/>
      <c r="DFE11" s="6"/>
      <c r="DFF11" s="6"/>
      <c r="DFG11" s="6"/>
      <c r="DFH11" s="6"/>
      <c r="DFI11" s="6"/>
      <c r="DFJ11" s="6"/>
      <c r="DFK11" s="6"/>
      <c r="DFL11" s="6"/>
      <c r="DFM11" s="6"/>
      <c r="DFN11" s="6"/>
      <c r="DFO11" s="6"/>
      <c r="DFP11" s="6"/>
      <c r="DFQ11" s="6"/>
      <c r="DFR11" s="6"/>
      <c r="DFS11" s="6"/>
      <c r="DFT11" s="6"/>
      <c r="DFU11" s="6"/>
      <c r="DFV11" s="6"/>
      <c r="DFW11" s="6"/>
      <c r="DFX11" s="6"/>
      <c r="DFY11" s="6"/>
      <c r="DFZ11" s="6"/>
      <c r="DGA11" s="6"/>
      <c r="DGB11" s="6"/>
      <c r="DGC11" s="6"/>
      <c r="DGD11" s="6"/>
      <c r="DGE11" s="6"/>
      <c r="DGF11" s="6"/>
      <c r="DGG11" s="6"/>
      <c r="DGH11" s="6"/>
      <c r="DGI11" s="6"/>
      <c r="DGJ11" s="6"/>
      <c r="DGK11" s="6"/>
      <c r="DGL11" s="6"/>
      <c r="DGM11" s="6"/>
      <c r="DGN11" s="6"/>
      <c r="DGO11" s="6"/>
      <c r="DGP11" s="6"/>
      <c r="DGQ11" s="6"/>
      <c r="DGR11" s="6"/>
      <c r="DGS11" s="6"/>
      <c r="DGT11" s="6"/>
      <c r="DGU11" s="6"/>
      <c r="DGV11" s="6"/>
      <c r="DGW11" s="6"/>
      <c r="DGX11" s="6"/>
      <c r="DGY11" s="6"/>
      <c r="DGZ11" s="6"/>
      <c r="DHA11" s="6"/>
      <c r="DHB11" s="6"/>
      <c r="DHC11" s="6"/>
      <c r="DHD11" s="6"/>
      <c r="DHE11" s="6"/>
      <c r="DHF11" s="6"/>
      <c r="DHG11" s="6"/>
      <c r="DHH11" s="6"/>
      <c r="DHI11" s="6"/>
      <c r="DHJ11" s="6"/>
      <c r="DHK11" s="6"/>
      <c r="DHL11" s="6"/>
      <c r="DHM11" s="6"/>
      <c r="DHN11" s="6"/>
      <c r="DHO11" s="6"/>
      <c r="DHP11" s="6"/>
      <c r="DHQ11" s="6"/>
      <c r="DHR11" s="6"/>
      <c r="DHS11" s="6"/>
      <c r="DHT11" s="6"/>
      <c r="DHU11" s="6"/>
      <c r="DHV11" s="6"/>
      <c r="DHW11" s="6"/>
      <c r="DHX11" s="6"/>
      <c r="DHY11" s="6"/>
      <c r="DHZ11" s="6"/>
      <c r="DIA11" s="6"/>
      <c r="DIB11" s="6"/>
      <c r="DIC11" s="6"/>
      <c r="DID11" s="6"/>
      <c r="DIE11" s="6"/>
      <c r="DIF11" s="6"/>
      <c r="DIG11" s="6"/>
      <c r="DIH11" s="6"/>
      <c r="DII11" s="6"/>
      <c r="DIJ11" s="6"/>
      <c r="DIK11" s="6"/>
      <c r="DIL11" s="6"/>
      <c r="DIM11" s="6"/>
      <c r="DIN11" s="6"/>
      <c r="DIO11" s="6"/>
      <c r="DIP11" s="6"/>
      <c r="DIQ11" s="6"/>
      <c r="DIR11" s="6"/>
      <c r="DIS11" s="6"/>
      <c r="DIT11" s="6"/>
      <c r="DIU11" s="6"/>
      <c r="DIV11" s="6"/>
      <c r="DIW11" s="6"/>
      <c r="DIX11" s="6"/>
      <c r="DIY11" s="6"/>
      <c r="DIZ11" s="6"/>
      <c r="DJA11" s="6"/>
      <c r="DJB11" s="6"/>
      <c r="DJC11" s="6"/>
      <c r="DJD11" s="6"/>
      <c r="DJE11" s="6"/>
      <c r="DJF11" s="6"/>
      <c r="DJG11" s="6"/>
      <c r="DJH11" s="6"/>
      <c r="DJI11" s="6"/>
      <c r="DJJ11" s="6"/>
      <c r="DJK11" s="6"/>
      <c r="DJL11" s="6"/>
      <c r="DJM11" s="6"/>
      <c r="DJN11" s="6"/>
      <c r="DJO11" s="6"/>
      <c r="DJP11" s="6"/>
      <c r="DJQ11" s="6"/>
      <c r="DJR11" s="6"/>
      <c r="DJS11" s="6"/>
      <c r="DJT11" s="6"/>
      <c r="DJU11" s="6"/>
      <c r="DJV11" s="6"/>
      <c r="DJW11" s="6"/>
      <c r="DJX11" s="6"/>
      <c r="DJY11" s="6"/>
      <c r="DJZ11" s="6"/>
      <c r="DKA11" s="6"/>
      <c r="DKB11" s="6"/>
      <c r="DKC11" s="6"/>
      <c r="DKD11" s="6"/>
      <c r="DKE11" s="6"/>
      <c r="DKF11" s="6"/>
      <c r="DKG11" s="6"/>
      <c r="DKH11" s="6"/>
      <c r="DKI11" s="6"/>
      <c r="DKJ11" s="6"/>
      <c r="DKK11" s="6"/>
      <c r="DKL11" s="6"/>
      <c r="DKM11" s="6"/>
      <c r="DKN11" s="6"/>
      <c r="DKO11" s="6"/>
      <c r="DKP11" s="6"/>
      <c r="DKQ11" s="6"/>
      <c r="DKR11" s="6"/>
      <c r="DKS11" s="6"/>
      <c r="DKT11" s="6"/>
      <c r="DKU11" s="6"/>
      <c r="DKV11" s="6"/>
      <c r="DKW11" s="6"/>
      <c r="DKX11" s="6"/>
      <c r="DKY11" s="6"/>
      <c r="DKZ11" s="6"/>
      <c r="DLA11" s="6"/>
      <c r="DLB11" s="6"/>
      <c r="DLC11" s="6"/>
      <c r="DLD11" s="6"/>
      <c r="DLE11" s="6"/>
      <c r="DLF11" s="6"/>
      <c r="DLG11" s="6"/>
      <c r="DLH11" s="6"/>
      <c r="DLI11" s="6"/>
      <c r="DLJ11" s="6"/>
      <c r="DLK11" s="6"/>
      <c r="DLL11" s="6"/>
      <c r="DLM11" s="6"/>
      <c r="DLN11" s="6"/>
      <c r="DLO11" s="6"/>
      <c r="DLP11" s="6"/>
      <c r="DLQ11" s="6"/>
      <c r="DLR11" s="6"/>
      <c r="DLS11" s="6"/>
      <c r="DLT11" s="6"/>
      <c r="DLU11" s="6"/>
      <c r="DLV11" s="6"/>
      <c r="DLW11" s="6"/>
      <c r="DLX11" s="6"/>
      <c r="DLY11" s="6"/>
      <c r="DLZ11" s="6"/>
      <c r="DMA11" s="6"/>
      <c r="DMB11" s="6"/>
      <c r="DMC11" s="6"/>
      <c r="DMD11" s="6"/>
      <c r="DME11" s="6"/>
      <c r="DMF11" s="6"/>
      <c r="DMG11" s="6"/>
      <c r="DMH11" s="6"/>
      <c r="DMI11" s="6"/>
      <c r="DMJ11" s="6"/>
      <c r="DMK11" s="6"/>
      <c r="DML11" s="6"/>
      <c r="DMM11" s="6"/>
      <c r="DMN11" s="6"/>
      <c r="DMO11" s="6"/>
      <c r="DMP11" s="6"/>
      <c r="DMQ11" s="6"/>
      <c r="DMR11" s="6"/>
      <c r="DMS11" s="6"/>
      <c r="DMT11" s="6"/>
      <c r="DMU11" s="6"/>
      <c r="DMV11" s="6"/>
      <c r="DMW11" s="6"/>
      <c r="DMX11" s="6"/>
      <c r="DMY11" s="6"/>
      <c r="DMZ11" s="6"/>
      <c r="DNA11" s="6"/>
      <c r="DNB11" s="6"/>
      <c r="DNC11" s="6"/>
      <c r="DND11" s="6"/>
      <c r="DNE11" s="6"/>
      <c r="DNF11" s="6"/>
      <c r="DNG11" s="6"/>
      <c r="DNH11" s="6"/>
      <c r="DNI11" s="6"/>
      <c r="DNJ11" s="6"/>
      <c r="DNK11" s="6"/>
      <c r="DNL11" s="6"/>
      <c r="DNM11" s="6"/>
      <c r="DNN11" s="6"/>
      <c r="DNO11" s="6"/>
      <c r="DNP11" s="6"/>
      <c r="DNQ11" s="6"/>
      <c r="DNR11" s="6"/>
      <c r="DNS11" s="6"/>
      <c r="DNT11" s="6"/>
      <c r="DNU11" s="6"/>
      <c r="DNV11" s="6"/>
      <c r="DNW11" s="6"/>
      <c r="DNX11" s="6"/>
      <c r="DNY11" s="6"/>
      <c r="DNZ11" s="6"/>
      <c r="DOA11" s="6"/>
      <c r="DOB11" s="6"/>
      <c r="DOC11" s="6"/>
      <c r="DOD11" s="6"/>
      <c r="DOE11" s="6"/>
      <c r="DOF11" s="6"/>
      <c r="DOG11" s="6"/>
      <c r="DOH11" s="6"/>
      <c r="DOI11" s="6"/>
      <c r="DOJ11" s="6"/>
      <c r="DOK11" s="6"/>
      <c r="DOL11" s="6"/>
      <c r="DOM11" s="6"/>
      <c r="DON11" s="6"/>
      <c r="DOO11" s="6"/>
      <c r="DOP11" s="6"/>
      <c r="DOQ11" s="6"/>
      <c r="DOR11" s="6"/>
      <c r="DOS11" s="6"/>
      <c r="DOT11" s="6"/>
      <c r="DOU11" s="6"/>
      <c r="DOV11" s="6"/>
      <c r="DOW11" s="6"/>
      <c r="DOX11" s="6"/>
      <c r="DOY11" s="6"/>
      <c r="DOZ11" s="6"/>
      <c r="DPA11" s="6"/>
      <c r="DPB11" s="6"/>
      <c r="DPC11" s="6"/>
      <c r="DPD11" s="6"/>
      <c r="DPE11" s="6"/>
      <c r="DPF11" s="6"/>
      <c r="DPG11" s="6"/>
      <c r="DPH11" s="6"/>
      <c r="DPI11" s="6"/>
      <c r="DPJ11" s="6"/>
      <c r="DPK11" s="6"/>
      <c r="DPL11" s="6"/>
      <c r="DPM11" s="6"/>
      <c r="DPN11" s="6"/>
      <c r="DPO11" s="6"/>
      <c r="DPP11" s="6"/>
      <c r="DPQ11" s="6"/>
      <c r="DPR11" s="6"/>
      <c r="DPS11" s="6"/>
      <c r="DPT11" s="6"/>
      <c r="DPU11" s="6"/>
      <c r="DPV11" s="6"/>
      <c r="DPW11" s="6"/>
      <c r="DPX11" s="6"/>
      <c r="DPY11" s="6"/>
      <c r="DPZ11" s="6"/>
      <c r="DQA11" s="6"/>
      <c r="DQB11" s="6"/>
      <c r="DQC11" s="6"/>
      <c r="DQD11" s="6"/>
      <c r="DQE11" s="6"/>
      <c r="DQF11" s="6"/>
      <c r="DQG11" s="6"/>
      <c r="DQH11" s="6"/>
      <c r="DQI11" s="6"/>
      <c r="DQJ11" s="6"/>
      <c r="DQK11" s="6"/>
      <c r="DQL11" s="6"/>
      <c r="DQM11" s="6"/>
      <c r="DQN11" s="6"/>
      <c r="DQO11" s="6"/>
      <c r="DQP11" s="6"/>
      <c r="DQQ11" s="6"/>
      <c r="DQR11" s="6"/>
      <c r="DQS11" s="6"/>
      <c r="DQT11" s="6"/>
      <c r="DQU11" s="6"/>
      <c r="DQV11" s="6"/>
      <c r="DQW11" s="6"/>
      <c r="DQX11" s="6"/>
      <c r="DQY11" s="6"/>
      <c r="DQZ11" s="6"/>
      <c r="DRA11" s="6"/>
      <c r="DRB11" s="6"/>
      <c r="DRC11" s="6"/>
      <c r="DRD11" s="6"/>
      <c r="DRE11" s="6"/>
      <c r="DRF11" s="6"/>
      <c r="DRG11" s="6"/>
      <c r="DRH11" s="6"/>
      <c r="DRI11" s="6"/>
      <c r="DRJ11" s="6"/>
      <c r="DRK11" s="6"/>
      <c r="DRL11" s="6"/>
      <c r="DRM11" s="6"/>
      <c r="DRN11" s="6"/>
      <c r="DRO11" s="6"/>
      <c r="DRP11" s="6"/>
      <c r="DRQ11" s="6"/>
      <c r="DRR11" s="6"/>
      <c r="DRS11" s="6"/>
      <c r="DRT11" s="6"/>
      <c r="DRU11" s="6"/>
      <c r="DRV11" s="6"/>
      <c r="DRW11" s="6"/>
      <c r="DRX11" s="6"/>
      <c r="DRY11" s="6"/>
      <c r="DRZ11" s="6"/>
      <c r="DSA11" s="6"/>
      <c r="DSB11" s="6"/>
      <c r="DSC11" s="6"/>
      <c r="DSD11" s="6"/>
      <c r="DSE11" s="6"/>
      <c r="DSF11" s="6"/>
      <c r="DSG11" s="6"/>
      <c r="DSH11" s="6"/>
      <c r="DSI11" s="6"/>
      <c r="DSJ11" s="6"/>
      <c r="DSK11" s="6"/>
      <c r="DSL11" s="6"/>
      <c r="DSM11" s="6"/>
      <c r="DSN11" s="6"/>
      <c r="DSO11" s="6"/>
      <c r="DSP11" s="6"/>
      <c r="DSQ11" s="6"/>
      <c r="DSR11" s="6"/>
      <c r="DSS11" s="6"/>
      <c r="DST11" s="6"/>
      <c r="DSU11" s="6"/>
      <c r="DSV11" s="6"/>
      <c r="DSW11" s="6"/>
      <c r="DSX11" s="6"/>
      <c r="DSY11" s="6"/>
      <c r="DSZ11" s="6"/>
      <c r="DTA11" s="6"/>
      <c r="DTB11" s="6"/>
      <c r="DTC11" s="6"/>
      <c r="DTD11" s="6"/>
      <c r="DTE11" s="6"/>
      <c r="DTF11" s="6"/>
      <c r="DTG11" s="6"/>
      <c r="DTH11" s="6"/>
      <c r="DTI11" s="6"/>
      <c r="DTJ11" s="6"/>
      <c r="DTK11" s="6"/>
      <c r="DTL11" s="6"/>
      <c r="DTM11" s="6"/>
      <c r="DTN11" s="6"/>
      <c r="DTO11" s="6"/>
      <c r="DTP11" s="6"/>
      <c r="DTQ11" s="6"/>
      <c r="DTR11" s="6"/>
      <c r="DTS11" s="6"/>
      <c r="DTT11" s="6"/>
      <c r="DTU11" s="6"/>
      <c r="DTV11" s="6"/>
      <c r="DTW11" s="6"/>
      <c r="DTX11" s="6"/>
      <c r="DTY11" s="6"/>
      <c r="DTZ11" s="6"/>
      <c r="DUA11" s="6"/>
      <c r="DUB11" s="6"/>
      <c r="DUC11" s="6"/>
      <c r="DUD11" s="6"/>
      <c r="DUE11" s="6"/>
      <c r="DUF11" s="6"/>
      <c r="DUG11" s="6"/>
      <c r="DUH11" s="6"/>
      <c r="DUI11" s="6"/>
      <c r="DUJ11" s="6"/>
      <c r="DUK11" s="6"/>
      <c r="DUL11" s="6"/>
      <c r="DUM11" s="6"/>
      <c r="DUN11" s="6"/>
      <c r="DUO11" s="6"/>
      <c r="DUP11" s="6"/>
      <c r="DUQ11" s="6"/>
      <c r="DUR11" s="6"/>
      <c r="DUS11" s="6"/>
      <c r="DUT11" s="6"/>
      <c r="DUU11" s="6"/>
      <c r="DUV11" s="6"/>
      <c r="DUW11" s="6"/>
      <c r="DUX11" s="6"/>
      <c r="DUY11" s="6"/>
      <c r="DUZ11" s="6"/>
      <c r="DVA11" s="6"/>
      <c r="DVB11" s="6"/>
      <c r="DVC11" s="6"/>
      <c r="DVD11" s="6"/>
      <c r="DVE11" s="6"/>
      <c r="DVF11" s="6"/>
      <c r="DVG11" s="6"/>
      <c r="DVH11" s="6"/>
      <c r="DVI11" s="6"/>
      <c r="DVJ11" s="6"/>
      <c r="DVK11" s="6"/>
      <c r="DVL11" s="6"/>
      <c r="DVM11" s="6"/>
      <c r="DVN11" s="6"/>
      <c r="DVO11" s="6"/>
      <c r="DVP11" s="6"/>
      <c r="DVQ11" s="6"/>
      <c r="DVR11" s="6"/>
      <c r="DVS11" s="6"/>
      <c r="DVT11" s="6"/>
      <c r="DVU11" s="6"/>
      <c r="DVV11" s="6"/>
      <c r="DVW11" s="6"/>
      <c r="DVX11" s="6"/>
      <c r="DVY11" s="6"/>
      <c r="DVZ11" s="6"/>
      <c r="DWA11" s="6"/>
      <c r="DWB11" s="6"/>
      <c r="DWC11" s="6"/>
      <c r="DWD11" s="6"/>
      <c r="DWE11" s="6"/>
      <c r="DWF11" s="6"/>
      <c r="DWG11" s="6"/>
      <c r="DWH11" s="6"/>
      <c r="DWI11" s="6"/>
      <c r="DWJ11" s="6"/>
      <c r="DWK11" s="6"/>
      <c r="DWL11" s="6"/>
      <c r="DWM11" s="6"/>
      <c r="DWN11" s="6"/>
      <c r="DWO11" s="6"/>
      <c r="DWP11" s="6"/>
      <c r="DWQ11" s="6"/>
      <c r="DWR11" s="6"/>
      <c r="DWS11" s="6"/>
      <c r="DWT11" s="6"/>
      <c r="DWU11" s="6"/>
      <c r="DWV11" s="6"/>
      <c r="DWW11" s="6"/>
      <c r="DWX11" s="6"/>
      <c r="DWY11" s="6"/>
      <c r="DWZ11" s="6"/>
      <c r="DXA11" s="6"/>
      <c r="DXB11" s="6"/>
      <c r="DXC11" s="6"/>
      <c r="DXD11" s="6"/>
      <c r="DXE11" s="6"/>
      <c r="DXF11" s="6"/>
      <c r="DXG11" s="6"/>
      <c r="DXH11" s="6"/>
      <c r="DXI11" s="6"/>
      <c r="DXJ11" s="6"/>
      <c r="DXK11" s="6"/>
      <c r="DXL11" s="6"/>
      <c r="DXM11" s="6"/>
      <c r="DXN11" s="6"/>
      <c r="DXO11" s="6"/>
      <c r="DXP11" s="6"/>
      <c r="DXQ11" s="6"/>
      <c r="DXR11" s="6"/>
      <c r="DXS11" s="6"/>
      <c r="DXT11" s="6"/>
      <c r="DXU11" s="6"/>
      <c r="DXV11" s="6"/>
      <c r="DXW11" s="6"/>
      <c r="DXX11" s="6"/>
      <c r="DXY11" s="6"/>
      <c r="DXZ11" s="6"/>
      <c r="DYA11" s="6"/>
      <c r="DYB11" s="6"/>
      <c r="DYC11" s="6"/>
      <c r="DYD11" s="6"/>
      <c r="DYE11" s="6"/>
      <c r="DYF11" s="6"/>
      <c r="DYG11" s="6"/>
      <c r="DYH11" s="6"/>
      <c r="DYI11" s="6"/>
      <c r="DYJ11" s="6"/>
      <c r="DYK11" s="6"/>
      <c r="DYL11" s="6"/>
      <c r="DYM11" s="6"/>
      <c r="DYN11" s="6"/>
      <c r="DYO11" s="6"/>
      <c r="DYP11" s="6"/>
      <c r="DYQ11" s="6"/>
      <c r="DYR11" s="6"/>
      <c r="DYS11" s="6"/>
      <c r="DYT11" s="6"/>
      <c r="DYU11" s="6"/>
      <c r="DYV11" s="6"/>
      <c r="DYW11" s="6"/>
      <c r="DYX11" s="6"/>
      <c r="DYY11" s="6"/>
      <c r="DYZ11" s="6"/>
      <c r="DZA11" s="6"/>
      <c r="DZB11" s="6"/>
      <c r="DZC11" s="6"/>
      <c r="DZD11" s="6"/>
      <c r="DZE11" s="6"/>
      <c r="DZF11" s="6"/>
      <c r="DZG11" s="6"/>
      <c r="DZH11" s="6"/>
      <c r="DZI11" s="6"/>
      <c r="DZJ11" s="6"/>
      <c r="DZK11" s="6"/>
      <c r="DZL11" s="6"/>
      <c r="DZM11" s="6"/>
      <c r="DZN11" s="6"/>
      <c r="DZO11" s="6"/>
      <c r="DZP11" s="6"/>
      <c r="DZQ11" s="6"/>
      <c r="DZR11" s="6"/>
      <c r="DZS11" s="6"/>
      <c r="DZT11" s="6"/>
      <c r="DZU11" s="6"/>
      <c r="DZV11" s="6"/>
      <c r="DZW11" s="6"/>
      <c r="DZX11" s="6"/>
      <c r="DZY11" s="6"/>
      <c r="DZZ11" s="6"/>
      <c r="EAA11" s="6"/>
      <c r="EAB11" s="6"/>
      <c r="EAC11" s="6"/>
      <c r="EAD11" s="6"/>
      <c r="EAE11" s="6"/>
      <c r="EAF11" s="6"/>
      <c r="EAG11" s="6"/>
      <c r="EAH11" s="6"/>
      <c r="EAI11" s="6"/>
      <c r="EAJ11" s="6"/>
      <c r="EAK11" s="6"/>
      <c r="EAL11" s="6"/>
      <c r="EAM11" s="6"/>
      <c r="EAN11" s="6"/>
      <c r="EAO11" s="6"/>
      <c r="EAP11" s="6"/>
      <c r="EAQ11" s="6"/>
      <c r="EAR11" s="6"/>
      <c r="EAS11" s="6"/>
      <c r="EAT11" s="6"/>
      <c r="EAU11" s="6"/>
      <c r="EAV11" s="6"/>
      <c r="EAW11" s="6"/>
      <c r="EAX11" s="6"/>
      <c r="EAY11" s="6"/>
      <c r="EAZ11" s="6"/>
      <c r="EBA11" s="6"/>
      <c r="EBB11" s="6"/>
      <c r="EBC11" s="6"/>
      <c r="EBD11" s="6"/>
      <c r="EBE11" s="6"/>
      <c r="EBF11" s="6"/>
      <c r="EBG11" s="6"/>
      <c r="EBH11" s="6"/>
      <c r="EBI11" s="6"/>
      <c r="EBJ11" s="6"/>
      <c r="EBK11" s="6"/>
      <c r="EBL11" s="6"/>
      <c r="EBM11" s="6"/>
      <c r="EBN11" s="6"/>
      <c r="EBO11" s="6"/>
      <c r="EBP11" s="6"/>
      <c r="EBQ11" s="6"/>
      <c r="EBR11" s="6"/>
      <c r="EBS11" s="6"/>
      <c r="EBT11" s="6"/>
      <c r="EBU11" s="6"/>
      <c r="EBV11" s="6"/>
      <c r="EBW11" s="6"/>
      <c r="EBX11" s="6"/>
      <c r="EBY11" s="6"/>
      <c r="EBZ11" s="6"/>
      <c r="ECA11" s="6"/>
      <c r="ECB11" s="6"/>
      <c r="ECC11" s="6"/>
      <c r="ECD11" s="6"/>
      <c r="ECE11" s="6"/>
      <c r="ECF11" s="6"/>
      <c r="ECG11" s="6"/>
      <c r="ECH11" s="6"/>
      <c r="ECI11" s="6"/>
      <c r="ECJ11" s="6"/>
      <c r="ECK11" s="6"/>
      <c r="ECL11" s="6"/>
      <c r="ECM11" s="6"/>
      <c r="ECN11" s="6"/>
      <c r="ECO11" s="6"/>
      <c r="ECP11" s="6"/>
      <c r="ECQ11" s="6"/>
      <c r="ECR11" s="6"/>
      <c r="ECS11" s="6"/>
      <c r="ECT11" s="6"/>
      <c r="ECU11" s="6"/>
      <c r="ECV11" s="6"/>
      <c r="ECW11" s="6"/>
      <c r="ECX11" s="6"/>
      <c r="ECY11" s="6"/>
      <c r="ECZ11" s="6"/>
      <c r="EDA11" s="6"/>
      <c r="EDB11" s="6"/>
      <c r="EDC11" s="6"/>
      <c r="EDD11" s="6"/>
      <c r="EDE11" s="6"/>
      <c r="EDF11" s="6"/>
      <c r="EDG11" s="6"/>
      <c r="EDH11" s="6"/>
      <c r="EDI11" s="6"/>
      <c r="EDJ11" s="6"/>
      <c r="EDK11" s="6"/>
      <c r="EDL11" s="6"/>
      <c r="EDM11" s="6"/>
      <c r="EDN11" s="6"/>
      <c r="EDO11" s="6"/>
      <c r="EDP11" s="6"/>
      <c r="EDQ11" s="6"/>
      <c r="EDR11" s="6"/>
      <c r="EDS11" s="6"/>
      <c r="EDT11" s="6"/>
      <c r="EDU11" s="6"/>
      <c r="EDV11" s="6"/>
      <c r="EDW11" s="6"/>
      <c r="EDX11" s="6"/>
      <c r="EDY11" s="6"/>
      <c r="EDZ11" s="6"/>
      <c r="EEA11" s="6"/>
      <c r="EEB11" s="6"/>
      <c r="EEC11" s="6"/>
      <c r="EED11" s="6"/>
      <c r="EEE11" s="6"/>
      <c r="EEF11" s="6"/>
      <c r="EEG11" s="6"/>
      <c r="EEH11" s="6"/>
      <c r="EEI11" s="6"/>
      <c r="EEJ11" s="6"/>
      <c r="EEK11" s="6"/>
      <c r="EEL11" s="6"/>
      <c r="EEM11" s="6"/>
      <c r="EEN11" s="6"/>
      <c r="EEO11" s="6"/>
      <c r="EEP11" s="6"/>
      <c r="EEQ11" s="6"/>
      <c r="EER11" s="6"/>
      <c r="EES11" s="6"/>
      <c r="EET11" s="6"/>
      <c r="EEU11" s="6"/>
      <c r="EEV11" s="6"/>
      <c r="EEW11" s="6"/>
      <c r="EEX11" s="6"/>
      <c r="EEY11" s="6"/>
      <c r="EEZ11" s="6"/>
      <c r="EFA11" s="6"/>
      <c r="EFB11" s="6"/>
      <c r="EFC11" s="6"/>
      <c r="EFD11" s="6"/>
      <c r="EFE11" s="6"/>
      <c r="EFF11" s="6"/>
      <c r="EFG11" s="6"/>
      <c r="EFH11" s="6"/>
      <c r="EFI11" s="6"/>
      <c r="EFJ11" s="6"/>
      <c r="EFK11" s="6"/>
      <c r="EFL11" s="6"/>
      <c r="EFM11" s="6"/>
      <c r="EFN11" s="6"/>
      <c r="EFO11" s="6"/>
      <c r="EFP11" s="6"/>
      <c r="EFQ11" s="6"/>
      <c r="EFR11" s="6"/>
      <c r="EFS11" s="6"/>
      <c r="EFT11" s="6"/>
      <c r="EFU11" s="6"/>
      <c r="EFV11" s="6"/>
      <c r="EFW11" s="6"/>
      <c r="EFX11" s="6"/>
      <c r="EFY11" s="6"/>
      <c r="EFZ11" s="6"/>
      <c r="EGA11" s="6"/>
      <c r="EGB11" s="6"/>
      <c r="EGC11" s="6"/>
      <c r="EGD11" s="6"/>
      <c r="EGE11" s="6"/>
      <c r="EGF11" s="6"/>
      <c r="EGG11" s="6"/>
      <c r="EGH11" s="6"/>
      <c r="EGI11" s="6"/>
      <c r="EGJ11" s="6"/>
      <c r="EGK11" s="6"/>
      <c r="EGL11" s="6"/>
      <c r="EGM11" s="6"/>
      <c r="EGN11" s="6"/>
      <c r="EGO11" s="6"/>
      <c r="EGP11" s="6"/>
      <c r="EGQ11" s="6"/>
      <c r="EGR11" s="6"/>
      <c r="EGS11" s="6"/>
      <c r="EGT11" s="6"/>
      <c r="EGU11" s="6"/>
      <c r="EGV11" s="6"/>
      <c r="EGW11" s="6"/>
      <c r="EGX11" s="6"/>
      <c r="EGY11" s="6"/>
      <c r="EGZ11" s="6"/>
      <c r="EHA11" s="6"/>
      <c r="EHB11" s="6"/>
      <c r="EHC11" s="6"/>
      <c r="EHD11" s="6"/>
      <c r="EHE11" s="6"/>
      <c r="EHF11" s="6"/>
      <c r="EHG11" s="6"/>
      <c r="EHH11" s="6"/>
      <c r="EHI11" s="6"/>
      <c r="EHJ11" s="6"/>
      <c r="EHK11" s="6"/>
      <c r="EHL11" s="6"/>
      <c r="EHM11" s="6"/>
      <c r="EHN11" s="6"/>
      <c r="EHO11" s="6"/>
      <c r="EHP11" s="6"/>
      <c r="EHQ11" s="6"/>
      <c r="EHR11" s="6"/>
      <c r="EHS11" s="6"/>
      <c r="EHT11" s="6"/>
      <c r="EHU11" s="6"/>
      <c r="EHV11" s="6"/>
      <c r="EHW11" s="6"/>
      <c r="EHX11" s="6"/>
      <c r="EHY11" s="6"/>
      <c r="EHZ11" s="6"/>
      <c r="EIA11" s="6"/>
      <c r="EIB11" s="6"/>
      <c r="EIC11" s="6"/>
      <c r="EID11" s="6"/>
      <c r="EIE11" s="6"/>
      <c r="EIF11" s="6"/>
      <c r="EIG11" s="6"/>
      <c r="EIH11" s="6"/>
      <c r="EII11" s="6"/>
      <c r="EIJ11" s="6"/>
      <c r="EIK11" s="6"/>
      <c r="EIL11" s="6"/>
      <c r="EIM11" s="6"/>
      <c r="EIN11" s="6"/>
      <c r="EIO11" s="6"/>
      <c r="EIP11" s="6"/>
      <c r="EIQ11" s="6"/>
      <c r="EIR11" s="6"/>
      <c r="EIS11" s="6"/>
      <c r="EIT11" s="6"/>
      <c r="EIU11" s="6"/>
      <c r="EIV11" s="6"/>
      <c r="EIW11" s="6"/>
      <c r="EIX11" s="6"/>
      <c r="EIY11" s="6"/>
      <c r="EIZ11" s="6"/>
      <c r="EJA11" s="6"/>
      <c r="EJB11" s="6"/>
      <c r="EJC11" s="6"/>
      <c r="EJD11" s="6"/>
      <c r="EJE11" s="6"/>
      <c r="EJF11" s="6"/>
      <c r="EJG11" s="6"/>
      <c r="EJH11" s="6"/>
      <c r="EJI11" s="6"/>
      <c r="EJJ11" s="6"/>
      <c r="EJK11" s="6"/>
      <c r="EJL11" s="6"/>
      <c r="EJM11" s="6"/>
      <c r="EJN11" s="6"/>
      <c r="EJO11" s="6"/>
      <c r="EJP11" s="6"/>
      <c r="EJQ11" s="6"/>
      <c r="EJR11" s="6"/>
      <c r="EJS11" s="6"/>
      <c r="EJT11" s="6"/>
      <c r="EJU11" s="6"/>
      <c r="EJV11" s="6"/>
      <c r="EJW11" s="6"/>
      <c r="EJX11" s="6"/>
      <c r="EJY11" s="6"/>
      <c r="EJZ11" s="6"/>
      <c r="EKA11" s="6"/>
      <c r="EKB11" s="6"/>
      <c r="EKC11" s="6"/>
      <c r="EKD11" s="6"/>
      <c r="EKE11" s="6"/>
      <c r="EKF11" s="6"/>
      <c r="EKG11" s="6"/>
      <c r="EKH11" s="6"/>
      <c r="EKI11" s="6"/>
      <c r="EKJ11" s="6"/>
      <c r="EKK11" s="6"/>
      <c r="EKL11" s="6"/>
      <c r="EKM11" s="6"/>
      <c r="EKN11" s="6"/>
      <c r="EKO11" s="6"/>
      <c r="EKP11" s="6"/>
      <c r="EKQ11" s="6"/>
      <c r="EKR11" s="6"/>
      <c r="EKS11" s="6"/>
      <c r="EKT11" s="6"/>
      <c r="EKU11" s="6"/>
      <c r="EKV11" s="6"/>
      <c r="EKW11" s="6"/>
      <c r="EKX11" s="6"/>
      <c r="EKY11" s="6"/>
      <c r="EKZ11" s="6"/>
      <c r="ELA11" s="6"/>
      <c r="ELB11" s="6"/>
      <c r="ELC11" s="6"/>
      <c r="ELD11" s="6"/>
      <c r="ELE11" s="6"/>
      <c r="ELF11" s="6"/>
      <c r="ELG11" s="6"/>
      <c r="ELH11" s="6"/>
      <c r="ELI11" s="6"/>
      <c r="ELJ11" s="6"/>
      <c r="ELK11" s="6"/>
      <c r="ELL11" s="6"/>
      <c r="ELM11" s="6"/>
      <c r="ELN11" s="6"/>
      <c r="ELO11" s="6"/>
      <c r="ELP11" s="6"/>
      <c r="ELQ11" s="6"/>
      <c r="ELR11" s="6"/>
      <c r="ELS11" s="6"/>
      <c r="ELT11" s="6"/>
      <c r="ELU11" s="6"/>
      <c r="ELV11" s="6"/>
      <c r="ELW11" s="6"/>
      <c r="ELX11" s="6"/>
      <c r="ELY11" s="6"/>
      <c r="ELZ11" s="6"/>
      <c r="EMA11" s="6"/>
      <c r="EMB11" s="6"/>
      <c r="EMC11" s="6"/>
      <c r="EMD11" s="6"/>
      <c r="EME11" s="6"/>
      <c r="EMF11" s="6"/>
      <c r="EMG11" s="6"/>
      <c r="EMH11" s="6"/>
      <c r="EMI11" s="6"/>
      <c r="EMJ11" s="6"/>
      <c r="EMK11" s="6"/>
      <c r="EML11" s="6"/>
      <c r="EMM11" s="6"/>
      <c r="EMN11" s="6"/>
      <c r="EMO11" s="6"/>
      <c r="EMP11" s="6"/>
      <c r="EMQ11" s="6"/>
      <c r="EMR11" s="6"/>
      <c r="EMS11" s="6"/>
      <c r="EMT11" s="6"/>
      <c r="EMU11" s="6"/>
      <c r="EMV11" s="6"/>
      <c r="EMW11" s="6"/>
      <c r="EMX11" s="6"/>
      <c r="EMY11" s="6"/>
      <c r="EMZ11" s="6"/>
      <c r="ENA11" s="6"/>
      <c r="ENB11" s="6"/>
      <c r="ENC11" s="6"/>
      <c r="END11" s="6"/>
      <c r="ENE11" s="6"/>
      <c r="ENF11" s="6"/>
      <c r="ENG11" s="6"/>
      <c r="ENH11" s="6"/>
      <c r="ENI11" s="6"/>
      <c r="ENJ11" s="6"/>
      <c r="ENK11" s="6"/>
      <c r="ENL11" s="6"/>
      <c r="ENM11" s="6"/>
      <c r="ENN11" s="6"/>
      <c r="ENO11" s="6"/>
      <c r="ENP11" s="6"/>
      <c r="ENQ11" s="6"/>
      <c r="ENR11" s="6"/>
      <c r="ENS11" s="6"/>
      <c r="ENT11" s="6"/>
      <c r="ENU11" s="6"/>
      <c r="ENV11" s="6"/>
      <c r="ENW11" s="6"/>
      <c r="ENX11" s="6"/>
      <c r="ENY11" s="6"/>
      <c r="ENZ11" s="6"/>
      <c r="EOA11" s="6"/>
      <c r="EOB11" s="6"/>
      <c r="EOC11" s="6"/>
      <c r="EOD11" s="6"/>
      <c r="EOE11" s="6"/>
      <c r="EOF11" s="6"/>
      <c r="EOG11" s="6"/>
      <c r="EOH11" s="6"/>
      <c r="EOI11" s="6"/>
      <c r="EOJ11" s="6"/>
      <c r="EOK11" s="6"/>
      <c r="EOL11" s="6"/>
      <c r="EOM11" s="6"/>
      <c r="EON11" s="6"/>
      <c r="EOO11" s="6"/>
      <c r="EOP11" s="6"/>
      <c r="EOQ11" s="6"/>
      <c r="EOR11" s="6"/>
      <c r="EOS11" s="6"/>
      <c r="EOT11" s="6"/>
      <c r="EOU11" s="6"/>
      <c r="EOV11" s="6"/>
      <c r="EOW11" s="6"/>
      <c r="EOX11" s="6"/>
      <c r="EOY11" s="6"/>
      <c r="EOZ11" s="6"/>
      <c r="EPA11" s="6"/>
      <c r="EPB11" s="6"/>
      <c r="EPC11" s="6"/>
      <c r="EPD11" s="6"/>
      <c r="EPE11" s="6"/>
      <c r="EPF11" s="6"/>
      <c r="EPG11" s="6"/>
      <c r="EPH11" s="6"/>
      <c r="EPI11" s="6"/>
      <c r="EPJ11" s="6"/>
      <c r="EPK11" s="6"/>
      <c r="EPL11" s="6"/>
      <c r="EPM11" s="6"/>
      <c r="EPN11" s="6"/>
      <c r="EPO11" s="6"/>
      <c r="EPP11" s="6"/>
      <c r="EPQ11" s="6"/>
      <c r="EPR11" s="6"/>
      <c r="EPS11" s="6"/>
      <c r="EPT11" s="6"/>
      <c r="EPU11" s="6"/>
      <c r="EPV11" s="6"/>
      <c r="EPW11" s="6"/>
      <c r="EPX11" s="6"/>
      <c r="EPY11" s="6"/>
      <c r="EPZ11" s="6"/>
      <c r="EQA11" s="6"/>
      <c r="EQB11" s="6"/>
      <c r="EQC11" s="6"/>
      <c r="EQD11" s="6"/>
      <c r="EQE11" s="6"/>
      <c r="EQF11" s="6"/>
      <c r="EQG11" s="6"/>
      <c r="EQH11" s="6"/>
      <c r="EQI11" s="6"/>
      <c r="EQJ11" s="6"/>
      <c r="EQK11" s="6"/>
      <c r="EQL11" s="6"/>
      <c r="EQM11" s="6"/>
      <c r="EQN11" s="6"/>
      <c r="EQO11" s="6"/>
      <c r="EQP11" s="6"/>
      <c r="EQQ11" s="6"/>
      <c r="EQR11" s="6"/>
      <c r="EQS11" s="6"/>
      <c r="EQT11" s="6"/>
      <c r="EQU11" s="6"/>
      <c r="EQV11" s="6"/>
      <c r="EQW11" s="6"/>
      <c r="EQX11" s="6"/>
      <c r="EQY11" s="6"/>
      <c r="EQZ11" s="6"/>
      <c r="ERA11" s="6"/>
      <c r="ERB11" s="6"/>
      <c r="ERC11" s="6"/>
      <c r="ERD11" s="6"/>
      <c r="ERE11" s="6"/>
      <c r="ERF11" s="6"/>
      <c r="ERG11" s="6"/>
      <c r="ERH11" s="6"/>
      <c r="ERI11" s="6"/>
      <c r="ERJ11" s="6"/>
      <c r="ERK11" s="6"/>
      <c r="ERL11" s="6"/>
      <c r="ERM11" s="6"/>
      <c r="ERN11" s="6"/>
      <c r="ERO11" s="6"/>
      <c r="ERP11" s="6"/>
      <c r="ERQ11" s="6"/>
      <c r="ERR11" s="6"/>
      <c r="ERS11" s="6"/>
      <c r="ERT11" s="6"/>
      <c r="ERU11" s="6"/>
      <c r="ERV11" s="6"/>
      <c r="ERW11" s="6"/>
      <c r="ERX11" s="6"/>
      <c r="ERY11" s="6"/>
      <c r="ERZ11" s="6"/>
      <c r="ESA11" s="6"/>
      <c r="ESB11" s="6"/>
      <c r="ESC11" s="6"/>
      <c r="ESD11" s="6"/>
      <c r="ESE11" s="6"/>
      <c r="ESF11" s="6"/>
      <c r="ESG11" s="6"/>
      <c r="ESH11" s="6"/>
      <c r="ESI11" s="6"/>
      <c r="ESJ11" s="6"/>
      <c r="ESK11" s="6"/>
      <c r="ESL11" s="6"/>
      <c r="ESM11" s="6"/>
      <c r="ESN11" s="6"/>
      <c r="ESO11" s="6"/>
      <c r="ESP11" s="6"/>
      <c r="ESQ11" s="6"/>
      <c r="ESR11" s="6"/>
      <c r="ESS11" s="6"/>
      <c r="EST11" s="6"/>
      <c r="ESU11" s="6"/>
      <c r="ESV11" s="6"/>
      <c r="ESW11" s="6"/>
      <c r="ESX11" s="6"/>
      <c r="ESY11" s="6"/>
      <c r="ESZ11" s="6"/>
      <c r="ETA11" s="6"/>
      <c r="ETB11" s="6"/>
      <c r="ETC11" s="6"/>
      <c r="ETD11" s="6"/>
      <c r="ETE11" s="6"/>
      <c r="ETF11" s="6"/>
      <c r="ETG11" s="6"/>
      <c r="ETH11" s="6"/>
      <c r="ETI11" s="6"/>
      <c r="ETJ11" s="6"/>
      <c r="ETK11" s="6"/>
      <c r="ETL11" s="6"/>
      <c r="ETM11" s="6"/>
      <c r="ETN11" s="6"/>
      <c r="ETO11" s="6"/>
      <c r="ETP11" s="6"/>
      <c r="ETQ11" s="6"/>
      <c r="ETR11" s="6"/>
      <c r="ETS11" s="6"/>
      <c r="ETT11" s="6"/>
      <c r="ETU11" s="6"/>
      <c r="ETV11" s="6"/>
      <c r="ETW11" s="6"/>
      <c r="ETX11" s="6"/>
      <c r="ETY11" s="6"/>
      <c r="ETZ11" s="6"/>
      <c r="EUA11" s="6"/>
      <c r="EUB11" s="6"/>
      <c r="EUC11" s="6"/>
      <c r="EUD11" s="6"/>
      <c r="EUE11" s="6"/>
      <c r="EUF11" s="6"/>
      <c r="EUG11" s="6"/>
      <c r="EUH11" s="6"/>
      <c r="EUI11" s="6"/>
      <c r="EUJ11" s="6"/>
      <c r="EUK11" s="6"/>
      <c r="EUL11" s="6"/>
      <c r="EUM11" s="6"/>
      <c r="EUN11" s="6"/>
      <c r="EUO11" s="6"/>
      <c r="EUP11" s="6"/>
      <c r="EUQ11" s="6"/>
      <c r="EUR11" s="6"/>
      <c r="EUS11" s="6"/>
      <c r="EUT11" s="6"/>
      <c r="EUU11" s="6"/>
      <c r="EUV11" s="6"/>
      <c r="EUW11" s="6"/>
      <c r="EUX11" s="6"/>
      <c r="EUY11" s="6"/>
      <c r="EUZ11" s="6"/>
      <c r="EVA11" s="6"/>
      <c r="EVB11" s="6"/>
      <c r="EVC11" s="6"/>
      <c r="EVD11" s="6"/>
      <c r="EVE11" s="6"/>
      <c r="EVF11" s="6"/>
      <c r="EVG11" s="6"/>
      <c r="EVH11" s="6"/>
      <c r="EVI11" s="6"/>
      <c r="EVJ11" s="6"/>
      <c r="EVK11" s="6"/>
      <c r="EVL11" s="6"/>
      <c r="EVM11" s="6"/>
      <c r="EVN11" s="6"/>
      <c r="EVO11" s="6"/>
      <c r="EVP11" s="6"/>
      <c r="EVQ11" s="6"/>
      <c r="EVR11" s="6"/>
      <c r="EVS11" s="6"/>
      <c r="EVT11" s="6"/>
      <c r="EVU11" s="6"/>
      <c r="EVV11" s="6"/>
      <c r="EVW11" s="6"/>
      <c r="EVX11" s="6"/>
      <c r="EVY11" s="6"/>
      <c r="EVZ11" s="6"/>
      <c r="EWA11" s="6"/>
      <c r="EWB11" s="6"/>
      <c r="EWC11" s="6"/>
      <c r="EWD11" s="6"/>
      <c r="EWE11" s="6"/>
      <c r="EWF11" s="6"/>
      <c r="EWG11" s="6"/>
      <c r="EWH11" s="6"/>
      <c r="EWI11" s="6"/>
      <c r="EWJ11" s="6"/>
      <c r="EWK11" s="6"/>
      <c r="EWL11" s="6"/>
      <c r="EWM11" s="6"/>
      <c r="EWN11" s="6"/>
      <c r="EWO11" s="6"/>
      <c r="EWP11" s="6"/>
      <c r="EWQ11" s="6"/>
      <c r="EWR11" s="6"/>
      <c r="EWS11" s="6"/>
      <c r="EWT11" s="6"/>
      <c r="EWU11" s="6"/>
      <c r="EWV11" s="6"/>
      <c r="EWW11" s="6"/>
      <c r="EWX11" s="6"/>
      <c r="EWY11" s="6"/>
      <c r="EWZ11" s="6"/>
      <c r="EXA11" s="6"/>
      <c r="EXB11" s="6"/>
      <c r="EXC11" s="6"/>
      <c r="EXD11" s="6"/>
      <c r="EXE11" s="6"/>
      <c r="EXF11" s="6"/>
      <c r="EXG11" s="6"/>
      <c r="EXH11" s="6"/>
      <c r="EXI11" s="6"/>
      <c r="EXJ11" s="6"/>
      <c r="EXK11" s="6"/>
      <c r="EXL11" s="6"/>
      <c r="EXM11" s="6"/>
      <c r="EXN11" s="6"/>
      <c r="EXO11" s="6"/>
      <c r="EXP11" s="6"/>
      <c r="EXQ11" s="6"/>
      <c r="EXR11" s="6"/>
      <c r="EXS11" s="6"/>
      <c r="EXT11" s="6"/>
      <c r="EXU11" s="6"/>
      <c r="EXV11" s="6"/>
      <c r="EXW11" s="6"/>
      <c r="EXX11" s="6"/>
      <c r="EXY11" s="6"/>
      <c r="EXZ11" s="6"/>
      <c r="EYA11" s="6"/>
      <c r="EYB11" s="6"/>
      <c r="EYC11" s="6"/>
      <c r="EYD11" s="6"/>
      <c r="EYE11" s="6"/>
      <c r="EYF11" s="6"/>
      <c r="EYG11" s="6"/>
      <c r="EYH11" s="6"/>
      <c r="EYI11" s="6"/>
      <c r="EYJ11" s="6"/>
      <c r="EYK11" s="6"/>
      <c r="EYL11" s="6"/>
      <c r="EYM11" s="6"/>
      <c r="EYN11" s="6"/>
      <c r="EYO11" s="6"/>
      <c r="EYP11" s="6"/>
      <c r="EYQ11" s="6"/>
      <c r="EYR11" s="6"/>
      <c r="EYS11" s="6"/>
      <c r="EYT11" s="6"/>
      <c r="EYU11" s="6"/>
      <c r="EYV11" s="6"/>
      <c r="EYW11" s="6"/>
      <c r="EYX11" s="6"/>
      <c r="EYY11" s="6"/>
      <c r="EYZ11" s="6"/>
      <c r="EZA11" s="6"/>
      <c r="EZB11" s="6"/>
      <c r="EZC11" s="6"/>
      <c r="EZD11" s="6"/>
      <c r="EZE11" s="6"/>
      <c r="EZF11" s="6"/>
      <c r="EZG11" s="6"/>
      <c r="EZH11" s="6"/>
      <c r="EZI11" s="6"/>
      <c r="EZJ11" s="6"/>
      <c r="EZK11" s="6"/>
      <c r="EZL11" s="6"/>
      <c r="EZM11" s="6"/>
      <c r="EZN11" s="6"/>
      <c r="EZO11" s="6"/>
      <c r="EZP11" s="6"/>
      <c r="EZQ11" s="6"/>
      <c r="EZR11" s="6"/>
      <c r="EZS11" s="6"/>
      <c r="EZT11" s="6"/>
      <c r="EZU11" s="6"/>
      <c r="EZV11" s="6"/>
      <c r="EZW11" s="6"/>
      <c r="EZX11" s="6"/>
      <c r="EZY11" s="6"/>
      <c r="EZZ11" s="6"/>
      <c r="FAA11" s="6"/>
      <c r="FAB11" s="6"/>
      <c r="FAC11" s="6"/>
      <c r="FAD11" s="6"/>
      <c r="FAE11" s="6"/>
      <c r="FAF11" s="6"/>
      <c r="FAG11" s="6"/>
      <c r="FAH11" s="6"/>
      <c r="FAI11" s="6"/>
      <c r="FAJ11" s="6"/>
      <c r="FAK11" s="6"/>
      <c r="FAL11" s="6"/>
      <c r="FAM11" s="6"/>
      <c r="FAN11" s="6"/>
      <c r="FAO11" s="6"/>
      <c r="FAP11" s="6"/>
      <c r="FAQ11" s="6"/>
      <c r="FAR11" s="6"/>
      <c r="FAS11" s="6"/>
      <c r="FAT11" s="6"/>
      <c r="FAU11" s="6"/>
      <c r="FAV11" s="6"/>
      <c r="FAW11" s="6"/>
      <c r="FAX11" s="6"/>
      <c r="FAY11" s="6"/>
      <c r="FAZ11" s="6"/>
      <c r="FBA11" s="6"/>
      <c r="FBB11" s="6"/>
      <c r="FBC11" s="6"/>
      <c r="FBD11" s="6"/>
      <c r="FBE11" s="6"/>
      <c r="FBF11" s="6"/>
      <c r="FBG11" s="6"/>
      <c r="FBH11" s="6"/>
      <c r="FBI11" s="6"/>
      <c r="FBJ11" s="6"/>
      <c r="FBK11" s="6"/>
      <c r="FBL11" s="6"/>
      <c r="FBM11" s="6"/>
      <c r="FBN11" s="6"/>
      <c r="FBO11" s="6"/>
      <c r="FBP11" s="6"/>
      <c r="FBQ11" s="6"/>
      <c r="FBR11" s="6"/>
      <c r="FBS11" s="6"/>
      <c r="FBT11" s="6"/>
      <c r="FBU11" s="6"/>
      <c r="FBV11" s="6"/>
      <c r="FBW11" s="6"/>
      <c r="FBX11" s="6"/>
      <c r="FBY11" s="6"/>
      <c r="FBZ11" s="6"/>
      <c r="FCA11" s="6"/>
      <c r="FCB11" s="6"/>
      <c r="FCC11" s="6"/>
      <c r="FCD11" s="6"/>
      <c r="FCE11" s="6"/>
      <c r="FCF11" s="6"/>
      <c r="FCG11" s="6"/>
      <c r="FCH11" s="6"/>
      <c r="FCI11" s="6"/>
      <c r="FCJ11" s="6"/>
      <c r="FCK11" s="6"/>
      <c r="FCL11" s="6"/>
      <c r="FCM11" s="6"/>
      <c r="FCN11" s="6"/>
      <c r="FCO11" s="6"/>
      <c r="FCP11" s="6"/>
      <c r="FCQ11" s="6"/>
      <c r="FCR11" s="6"/>
      <c r="FCS11" s="6"/>
      <c r="FCT11" s="6"/>
      <c r="FCU11" s="6"/>
      <c r="FCV11" s="6"/>
      <c r="FCW11" s="6"/>
      <c r="FCX11" s="6"/>
      <c r="FCY11" s="6"/>
      <c r="FCZ11" s="6"/>
      <c r="FDA11" s="6"/>
      <c r="FDB11" s="6"/>
      <c r="FDC11" s="6"/>
      <c r="FDD11" s="6"/>
      <c r="FDE11" s="6"/>
      <c r="FDF11" s="6"/>
      <c r="FDG11" s="6"/>
      <c r="FDH11" s="6"/>
      <c r="FDI11" s="6"/>
      <c r="FDJ11" s="6"/>
      <c r="FDK11" s="6"/>
      <c r="FDL11" s="6"/>
      <c r="FDM11" s="6"/>
      <c r="FDN11" s="6"/>
      <c r="FDO11" s="6"/>
      <c r="FDP11" s="6"/>
      <c r="FDQ11" s="6"/>
      <c r="FDR11" s="6"/>
      <c r="FDS11" s="6"/>
      <c r="FDT11" s="6"/>
      <c r="FDU11" s="6"/>
      <c r="FDV11" s="6"/>
      <c r="FDW11" s="6"/>
      <c r="FDX11" s="6"/>
      <c r="FDY11" s="6"/>
      <c r="FDZ11" s="6"/>
      <c r="FEA11" s="6"/>
      <c r="FEB11" s="6"/>
      <c r="FEC11" s="6"/>
      <c r="FED11" s="6"/>
      <c r="FEE11" s="6"/>
      <c r="FEF11" s="6"/>
      <c r="FEG11" s="6"/>
      <c r="FEH11" s="6"/>
      <c r="FEI11" s="6"/>
      <c r="FEJ11" s="6"/>
      <c r="FEK11" s="6"/>
      <c r="FEL11" s="6"/>
      <c r="FEM11" s="6"/>
      <c r="FEN11" s="6"/>
      <c r="FEO11" s="6"/>
      <c r="FEP11" s="6"/>
      <c r="FEQ11" s="6"/>
      <c r="FER11" s="6"/>
      <c r="FES11" s="6"/>
      <c r="FET11" s="6"/>
      <c r="FEU11" s="6"/>
      <c r="FEV11" s="6"/>
      <c r="FEW11" s="6"/>
      <c r="FEX11" s="6"/>
      <c r="FEY11" s="6"/>
      <c r="FEZ11" s="6"/>
      <c r="FFA11" s="6"/>
      <c r="FFB11" s="6"/>
      <c r="FFC11" s="6"/>
      <c r="FFD11" s="6"/>
      <c r="FFE11" s="6"/>
      <c r="FFF11" s="6"/>
      <c r="FFG11" s="6"/>
      <c r="FFH11" s="6"/>
      <c r="FFI11" s="6"/>
      <c r="FFJ11" s="6"/>
      <c r="FFK11" s="6"/>
      <c r="FFL11" s="6"/>
      <c r="FFM11" s="6"/>
      <c r="FFN11" s="6"/>
      <c r="FFO11" s="6"/>
      <c r="FFP11" s="6"/>
      <c r="FFQ11" s="6"/>
      <c r="FFR11" s="6"/>
      <c r="FFS11" s="6"/>
      <c r="FFT11" s="6"/>
      <c r="FFU11" s="6"/>
      <c r="FFV11" s="6"/>
      <c r="FFW11" s="6"/>
      <c r="FFX11" s="6"/>
      <c r="FFY11" s="6"/>
      <c r="FFZ11" s="6"/>
      <c r="FGA11" s="6"/>
      <c r="FGB11" s="6"/>
      <c r="FGC11" s="6"/>
      <c r="FGD11" s="6"/>
      <c r="FGE11" s="6"/>
      <c r="FGF11" s="6"/>
      <c r="FGG11" s="6"/>
      <c r="FGH11" s="6"/>
      <c r="FGI11" s="6"/>
      <c r="FGJ11" s="6"/>
      <c r="FGK11" s="6"/>
      <c r="FGL11" s="6"/>
      <c r="FGM11" s="6"/>
      <c r="FGN11" s="6"/>
      <c r="FGO11" s="6"/>
      <c r="FGP11" s="6"/>
      <c r="FGQ11" s="6"/>
      <c r="FGR11" s="6"/>
      <c r="FGS11" s="6"/>
      <c r="FGT11" s="6"/>
      <c r="FGU11" s="6"/>
      <c r="FGV11" s="6"/>
      <c r="FGW11" s="6"/>
      <c r="FGX11" s="6"/>
      <c r="FGY11" s="6"/>
      <c r="FGZ11" s="6"/>
      <c r="FHA11" s="6"/>
      <c r="FHB11" s="6"/>
      <c r="FHC11" s="6"/>
      <c r="FHD11" s="6"/>
      <c r="FHE11" s="6"/>
      <c r="FHF11" s="6"/>
      <c r="FHG11" s="6"/>
      <c r="FHH11" s="6"/>
      <c r="FHI11" s="6"/>
      <c r="FHJ11" s="6"/>
      <c r="FHK11" s="6"/>
      <c r="FHL11" s="6"/>
      <c r="FHM11" s="6"/>
      <c r="FHN11" s="6"/>
      <c r="FHO11" s="6"/>
      <c r="FHP11" s="6"/>
      <c r="FHQ11" s="6"/>
      <c r="FHR11" s="6"/>
      <c r="FHS11" s="6"/>
      <c r="FHT11" s="6"/>
      <c r="FHU11" s="6"/>
      <c r="FHV11" s="6"/>
      <c r="FHW11" s="6"/>
      <c r="FHX11" s="6"/>
      <c r="FHY11" s="6"/>
      <c r="FHZ11" s="6"/>
      <c r="FIA11" s="6"/>
      <c r="FIB11" s="6"/>
      <c r="FIC11" s="6"/>
      <c r="FID11" s="6"/>
      <c r="FIE11" s="6"/>
      <c r="FIF11" s="6"/>
      <c r="FIG11" s="6"/>
      <c r="FIH11" s="6"/>
      <c r="FII11" s="6"/>
      <c r="FIJ11" s="6"/>
      <c r="FIK11" s="6"/>
      <c r="FIL11" s="6"/>
      <c r="FIM11" s="6"/>
      <c r="FIN11" s="6"/>
      <c r="FIO11" s="6"/>
      <c r="FIP11" s="6"/>
      <c r="FIQ11" s="6"/>
      <c r="FIR11" s="6"/>
      <c r="FIS11" s="6"/>
      <c r="FIT11" s="6"/>
      <c r="FIU11" s="6"/>
      <c r="FIV11" s="6"/>
      <c r="FIW11" s="6"/>
      <c r="FIX11" s="6"/>
      <c r="FIY11" s="6"/>
      <c r="FIZ11" s="6"/>
      <c r="FJA11" s="6"/>
      <c r="FJB11" s="6"/>
      <c r="FJC11" s="6"/>
      <c r="FJD11" s="6"/>
      <c r="FJE11" s="6"/>
      <c r="FJF11" s="6"/>
      <c r="FJG11" s="6"/>
      <c r="FJH11" s="6"/>
      <c r="FJI11" s="6"/>
      <c r="FJJ11" s="6"/>
      <c r="FJK11" s="6"/>
      <c r="FJL11" s="6"/>
      <c r="FJM11" s="6"/>
      <c r="FJN11" s="6"/>
      <c r="FJO11" s="6"/>
      <c r="FJP11" s="6"/>
      <c r="FJQ11" s="6"/>
      <c r="FJR11" s="6"/>
      <c r="FJS11" s="6"/>
      <c r="FJT11" s="6"/>
      <c r="FJU11" s="6"/>
      <c r="FJV11" s="6"/>
      <c r="FJW11" s="6"/>
      <c r="FJX11" s="6"/>
      <c r="FJY11" s="6"/>
      <c r="FJZ11" s="6"/>
      <c r="FKA11" s="6"/>
      <c r="FKB11" s="6"/>
      <c r="FKC11" s="6"/>
      <c r="FKD11" s="6"/>
      <c r="FKE11" s="6"/>
      <c r="FKF11" s="6"/>
      <c r="FKG11" s="6"/>
      <c r="FKH11" s="6"/>
      <c r="FKI11" s="6"/>
      <c r="FKJ11" s="6"/>
      <c r="FKK11" s="6"/>
      <c r="FKL11" s="6"/>
      <c r="FKM11" s="6"/>
      <c r="FKN11" s="6"/>
      <c r="FKO11" s="6"/>
      <c r="FKP11" s="6"/>
      <c r="FKQ11" s="6"/>
      <c r="FKR11" s="6"/>
      <c r="FKS11" s="6"/>
      <c r="FKT11" s="6"/>
      <c r="FKU11" s="6"/>
      <c r="FKV11" s="6"/>
      <c r="FKW11" s="6"/>
      <c r="FKX11" s="6"/>
      <c r="FKY11" s="6"/>
      <c r="FKZ11" s="6"/>
      <c r="FLA11" s="6"/>
      <c r="FLB11" s="6"/>
      <c r="FLC11" s="6"/>
      <c r="FLD11" s="6"/>
      <c r="FLE11" s="6"/>
      <c r="FLF11" s="6"/>
      <c r="FLG11" s="6"/>
      <c r="FLH11" s="6"/>
      <c r="FLI11" s="6"/>
      <c r="FLJ11" s="6"/>
      <c r="FLK11" s="6"/>
      <c r="FLL11" s="6"/>
      <c r="FLM11" s="6"/>
      <c r="FLN11" s="6"/>
      <c r="FLO11" s="6"/>
      <c r="FLP11" s="6"/>
      <c r="FLQ11" s="6"/>
      <c r="FLR11" s="6"/>
      <c r="FLS11" s="6"/>
      <c r="FLT11" s="6"/>
      <c r="FLU11" s="6"/>
      <c r="FLV11" s="6"/>
      <c r="FLW11" s="6"/>
      <c r="FLX11" s="6"/>
      <c r="FLY11" s="6"/>
      <c r="FLZ11" s="6"/>
      <c r="FMA11" s="6"/>
      <c r="FMB11" s="6"/>
      <c r="FMC11" s="6"/>
      <c r="FMD11" s="6"/>
      <c r="FME11" s="6"/>
      <c r="FMF11" s="6"/>
      <c r="FMG11" s="6"/>
      <c r="FMH11" s="6"/>
      <c r="FMI11" s="6"/>
      <c r="FMJ11" s="6"/>
      <c r="FMK11" s="6"/>
      <c r="FML11" s="6"/>
      <c r="FMM11" s="6"/>
      <c r="FMN11" s="6"/>
      <c r="FMO11" s="6"/>
      <c r="FMP11" s="6"/>
      <c r="FMQ11" s="6"/>
      <c r="FMR11" s="6"/>
      <c r="FMS11" s="6"/>
      <c r="FMT11" s="6"/>
      <c r="FMU11" s="6"/>
      <c r="FMV11" s="6"/>
      <c r="FMW11" s="6"/>
      <c r="FMX11" s="6"/>
      <c r="FMY11" s="6"/>
      <c r="FMZ11" s="6"/>
      <c r="FNA11" s="6"/>
      <c r="FNB11" s="6"/>
      <c r="FNC11" s="6"/>
      <c r="FND11" s="6"/>
      <c r="FNE11" s="6"/>
      <c r="FNF11" s="6"/>
      <c r="FNG11" s="6"/>
      <c r="FNH11" s="6"/>
      <c r="FNI11" s="6"/>
      <c r="FNJ11" s="6"/>
      <c r="FNK11" s="6"/>
      <c r="FNL11" s="6"/>
      <c r="FNM11" s="6"/>
      <c r="FNN11" s="6"/>
      <c r="FNO11" s="6"/>
      <c r="FNP11" s="6"/>
      <c r="FNQ11" s="6"/>
      <c r="FNR11" s="6"/>
      <c r="FNS11" s="6"/>
      <c r="FNT11" s="6"/>
      <c r="FNU11" s="6"/>
      <c r="FNV11" s="6"/>
      <c r="FNW11" s="6"/>
      <c r="FNX11" s="6"/>
      <c r="FNY11" s="6"/>
      <c r="FNZ11" s="6"/>
      <c r="FOA11" s="6"/>
      <c r="FOB11" s="6"/>
      <c r="FOC11" s="6"/>
      <c r="FOD11" s="6"/>
      <c r="FOE11" s="6"/>
      <c r="FOF11" s="6"/>
      <c r="FOG11" s="6"/>
      <c r="FOH11" s="6"/>
      <c r="FOI11" s="6"/>
      <c r="FOJ11" s="6"/>
      <c r="FOK11" s="6"/>
      <c r="FOL11" s="6"/>
      <c r="FOM11" s="6"/>
      <c r="FON11" s="6"/>
      <c r="FOO11" s="6"/>
      <c r="FOP11" s="6"/>
      <c r="FOQ11" s="6"/>
      <c r="FOR11" s="6"/>
      <c r="FOS11" s="6"/>
      <c r="FOT11" s="6"/>
      <c r="FOU11" s="6"/>
      <c r="FOV11" s="6"/>
      <c r="FOW11" s="6"/>
      <c r="FOX11" s="6"/>
      <c r="FOY11" s="6"/>
      <c r="FOZ11" s="6"/>
      <c r="FPA11" s="6"/>
      <c r="FPB11" s="6"/>
      <c r="FPC11" s="6"/>
      <c r="FPD11" s="6"/>
      <c r="FPE11" s="6"/>
      <c r="FPF11" s="6"/>
      <c r="FPG11" s="6"/>
      <c r="FPH11" s="6"/>
      <c r="FPI11" s="6"/>
      <c r="FPJ11" s="6"/>
      <c r="FPK11" s="6"/>
      <c r="FPL11" s="6"/>
      <c r="FPM11" s="6"/>
      <c r="FPN11" s="6"/>
      <c r="FPO11" s="6"/>
      <c r="FPP11" s="6"/>
      <c r="FPQ11" s="6"/>
      <c r="FPR11" s="6"/>
      <c r="FPS11" s="6"/>
      <c r="FPT11" s="6"/>
      <c r="FPU11" s="6"/>
      <c r="FPV11" s="6"/>
      <c r="FPW11" s="6"/>
      <c r="FPX11" s="6"/>
      <c r="FPY11" s="6"/>
      <c r="FPZ11" s="6"/>
      <c r="FQA11" s="6"/>
      <c r="FQB11" s="6"/>
      <c r="FQC11" s="6"/>
      <c r="FQD11" s="6"/>
      <c r="FQE11" s="6"/>
      <c r="FQF11" s="6"/>
      <c r="FQG11" s="6"/>
      <c r="FQH11" s="6"/>
      <c r="FQI11" s="6"/>
      <c r="FQJ11" s="6"/>
      <c r="FQK11" s="6"/>
      <c r="FQL11" s="6"/>
      <c r="FQM11" s="6"/>
      <c r="FQN11" s="6"/>
      <c r="FQO11" s="6"/>
      <c r="FQP11" s="6"/>
      <c r="FQQ11" s="6"/>
      <c r="FQR11" s="6"/>
      <c r="FQS11" s="6"/>
      <c r="FQT11" s="6"/>
      <c r="FQU11" s="6"/>
      <c r="FQV11" s="6"/>
      <c r="FQW11" s="6"/>
      <c r="FQX11" s="6"/>
      <c r="FQY11" s="6"/>
      <c r="FQZ11" s="6"/>
      <c r="FRA11" s="6"/>
      <c r="FRB11" s="6"/>
      <c r="FRC11" s="6"/>
      <c r="FRD11" s="6"/>
      <c r="FRE11" s="6"/>
      <c r="FRF11" s="6"/>
      <c r="FRG11" s="6"/>
      <c r="FRH11" s="6"/>
      <c r="FRI11" s="6"/>
      <c r="FRJ11" s="6"/>
      <c r="FRK11" s="6"/>
      <c r="FRL11" s="6"/>
      <c r="FRM11" s="6"/>
      <c r="FRN11" s="6"/>
      <c r="FRO11" s="6"/>
      <c r="FRP11" s="6"/>
      <c r="FRQ11" s="6"/>
      <c r="FRR11" s="6"/>
      <c r="FRS11" s="6"/>
      <c r="FRT11" s="6"/>
      <c r="FRU11" s="6"/>
      <c r="FRV11" s="6"/>
      <c r="FRW11" s="6"/>
      <c r="FRX11" s="6"/>
      <c r="FRY11" s="6"/>
      <c r="FRZ11" s="6"/>
      <c r="FSA11" s="6"/>
      <c r="FSB11" s="6"/>
      <c r="FSC11" s="6"/>
      <c r="FSD11" s="6"/>
      <c r="FSE11" s="6"/>
      <c r="FSF11" s="6"/>
      <c r="FSG11" s="6"/>
      <c r="FSH11" s="6"/>
      <c r="FSI11" s="6"/>
      <c r="FSJ11" s="6"/>
      <c r="FSK11" s="6"/>
      <c r="FSL11" s="6"/>
      <c r="FSM11" s="6"/>
      <c r="FSN11" s="6"/>
      <c r="FSO11" s="6"/>
      <c r="FSP11" s="6"/>
      <c r="FSQ11" s="6"/>
      <c r="FSR11" s="6"/>
      <c r="FSS11" s="6"/>
      <c r="FST11" s="6"/>
      <c r="FSU11" s="6"/>
      <c r="FSV11" s="6"/>
      <c r="FSW11" s="6"/>
      <c r="FSX11" s="6"/>
      <c r="FSY11" s="6"/>
      <c r="FSZ11" s="6"/>
      <c r="FTA11" s="6"/>
      <c r="FTB11" s="6"/>
      <c r="FTC11" s="6"/>
      <c r="FTD11" s="6"/>
      <c r="FTE11" s="6"/>
      <c r="FTF11" s="6"/>
      <c r="FTG11" s="6"/>
      <c r="FTH11" s="6"/>
      <c r="FTI11" s="6"/>
      <c r="FTJ11" s="6"/>
      <c r="FTK11" s="6"/>
      <c r="FTL11" s="6"/>
      <c r="FTM11" s="6"/>
      <c r="FTN11" s="6"/>
      <c r="FTO11" s="6"/>
      <c r="FTP11" s="6"/>
      <c r="FTQ11" s="6"/>
      <c r="FTR11" s="6"/>
      <c r="FTS11" s="6"/>
      <c r="FTT11" s="6"/>
      <c r="FTU11" s="6"/>
      <c r="FTV11" s="6"/>
      <c r="FTW11" s="6"/>
      <c r="FTX11" s="6"/>
      <c r="FTY11" s="6"/>
      <c r="FTZ11" s="6"/>
      <c r="FUA11" s="6"/>
      <c r="FUB11" s="6"/>
      <c r="FUC11" s="6"/>
      <c r="FUD11" s="6"/>
      <c r="FUE11" s="6"/>
      <c r="FUF11" s="6"/>
      <c r="FUG11" s="6"/>
      <c r="FUH11" s="6"/>
      <c r="FUI11" s="6"/>
      <c r="FUJ11" s="6"/>
      <c r="FUK11" s="6"/>
      <c r="FUL11" s="6"/>
      <c r="FUM11" s="6"/>
      <c r="FUN11" s="6"/>
      <c r="FUO11" s="6"/>
      <c r="FUP11" s="6"/>
      <c r="FUQ11" s="6"/>
      <c r="FUR11" s="6"/>
      <c r="FUS11" s="6"/>
      <c r="FUT11" s="6"/>
      <c r="FUU11" s="6"/>
      <c r="FUV11" s="6"/>
      <c r="FUW11" s="6"/>
      <c r="FUX11" s="6"/>
      <c r="FUY11" s="6"/>
      <c r="FUZ11" s="6"/>
      <c r="FVA11" s="6"/>
      <c r="FVB11" s="6"/>
      <c r="FVC11" s="6"/>
      <c r="FVD11" s="6"/>
      <c r="FVE11" s="6"/>
      <c r="FVF11" s="6"/>
      <c r="FVG11" s="6"/>
      <c r="FVH11" s="6"/>
      <c r="FVI11" s="6"/>
      <c r="FVJ11" s="6"/>
      <c r="FVK11" s="6"/>
      <c r="FVL11" s="6"/>
      <c r="FVM11" s="6"/>
      <c r="FVN11" s="6"/>
      <c r="FVO11" s="6"/>
      <c r="FVP11" s="6"/>
      <c r="FVQ11" s="6"/>
      <c r="FVR11" s="6"/>
      <c r="FVS11" s="6"/>
      <c r="FVT11" s="6"/>
      <c r="FVU11" s="6"/>
      <c r="FVV11" s="6"/>
      <c r="FVW11" s="6"/>
      <c r="FVX11" s="6"/>
      <c r="FVY11" s="6"/>
      <c r="FVZ11" s="6"/>
      <c r="FWA11" s="6"/>
      <c r="FWB11" s="6"/>
      <c r="FWC11" s="6"/>
      <c r="FWD11" s="6"/>
      <c r="FWE11" s="6"/>
      <c r="FWF11" s="6"/>
      <c r="FWG11" s="6"/>
      <c r="FWH11" s="6"/>
      <c r="FWI11" s="6"/>
      <c r="FWJ11" s="6"/>
      <c r="FWK11" s="6"/>
      <c r="FWL11" s="6"/>
      <c r="FWM11" s="6"/>
      <c r="FWN11" s="6"/>
      <c r="FWO11" s="6"/>
      <c r="FWP11" s="6"/>
      <c r="FWQ11" s="6"/>
      <c r="FWR11" s="6"/>
      <c r="FWS11" s="6"/>
      <c r="FWT11" s="6"/>
      <c r="FWU11" s="6"/>
      <c r="FWV11" s="6"/>
      <c r="FWW11" s="6"/>
      <c r="FWX11" s="6"/>
      <c r="FWY11" s="6"/>
      <c r="FWZ11" s="6"/>
      <c r="FXA11" s="6"/>
      <c r="FXB11" s="6"/>
      <c r="FXC11" s="6"/>
      <c r="FXD11" s="6"/>
      <c r="FXE11" s="6"/>
      <c r="FXF11" s="6"/>
      <c r="FXG11" s="6"/>
      <c r="FXH11" s="6"/>
      <c r="FXI11" s="6"/>
      <c r="FXJ11" s="6"/>
      <c r="FXK11" s="6"/>
      <c r="FXL11" s="6"/>
      <c r="FXM11" s="6"/>
      <c r="FXN11" s="6"/>
      <c r="FXO11" s="6"/>
      <c r="FXP11" s="6"/>
      <c r="FXQ11" s="6"/>
      <c r="FXR11" s="6"/>
      <c r="FXS11" s="6"/>
      <c r="FXT11" s="6"/>
      <c r="FXU11" s="6"/>
      <c r="FXV11" s="6"/>
      <c r="FXW11" s="6"/>
      <c r="FXX11" s="6"/>
      <c r="FXY11" s="6"/>
      <c r="FXZ11" s="6"/>
      <c r="FYA11" s="6"/>
      <c r="FYB11" s="6"/>
      <c r="FYC11" s="6"/>
      <c r="FYD11" s="6"/>
      <c r="FYE11" s="6"/>
      <c r="FYF11" s="6"/>
      <c r="FYG11" s="6"/>
      <c r="FYH11" s="6"/>
      <c r="FYI11" s="6"/>
      <c r="FYJ11" s="6"/>
      <c r="FYK11" s="6"/>
      <c r="FYL11" s="6"/>
      <c r="FYM11" s="6"/>
      <c r="FYN11" s="6"/>
      <c r="FYO11" s="6"/>
      <c r="FYP11" s="6"/>
      <c r="FYQ11" s="6"/>
      <c r="FYR11" s="6"/>
      <c r="FYS11" s="6"/>
      <c r="FYT11" s="6"/>
      <c r="FYU11" s="6"/>
      <c r="FYV11" s="6"/>
      <c r="FYW11" s="6"/>
      <c r="FYX11" s="6"/>
      <c r="FYY11" s="6"/>
      <c r="FYZ11" s="6"/>
      <c r="FZA11" s="6"/>
      <c r="FZB11" s="6"/>
      <c r="FZC11" s="6"/>
      <c r="FZD11" s="6"/>
      <c r="FZE11" s="6"/>
      <c r="FZF11" s="6"/>
      <c r="FZG11" s="6"/>
      <c r="FZH11" s="6"/>
      <c r="FZI11" s="6"/>
      <c r="FZJ11" s="6"/>
      <c r="FZK11" s="6"/>
      <c r="FZL11" s="6"/>
      <c r="FZM11" s="6"/>
      <c r="FZN11" s="6"/>
      <c r="FZO11" s="6"/>
      <c r="FZP11" s="6"/>
      <c r="FZQ11" s="6"/>
      <c r="FZR11" s="6"/>
      <c r="FZS11" s="6"/>
      <c r="FZT11" s="6"/>
      <c r="FZU11" s="6"/>
      <c r="FZV11" s="6"/>
      <c r="FZW11" s="6"/>
      <c r="FZX11" s="6"/>
      <c r="FZY11" s="6"/>
      <c r="FZZ11" s="6"/>
      <c r="GAA11" s="6"/>
      <c r="GAB11" s="6"/>
      <c r="GAC11" s="6"/>
      <c r="GAD11" s="6"/>
      <c r="GAE11" s="6"/>
      <c r="GAF11" s="6"/>
      <c r="GAG11" s="6"/>
      <c r="GAH11" s="6"/>
      <c r="GAI11" s="6"/>
      <c r="GAJ11" s="6"/>
      <c r="GAK11" s="6"/>
      <c r="GAL11" s="6"/>
      <c r="GAM11" s="6"/>
      <c r="GAN11" s="6"/>
      <c r="GAO11" s="6"/>
      <c r="GAP11" s="6"/>
      <c r="GAQ11" s="6"/>
      <c r="GAR11" s="6"/>
      <c r="GAS11" s="6"/>
      <c r="GAT11" s="6"/>
      <c r="GAU11" s="6"/>
      <c r="GAV11" s="6"/>
      <c r="GAW11" s="6"/>
      <c r="GAX11" s="6"/>
      <c r="GAY11" s="6"/>
      <c r="GAZ11" s="6"/>
      <c r="GBA11" s="6"/>
      <c r="GBB11" s="6"/>
      <c r="GBC11" s="6"/>
      <c r="GBD11" s="6"/>
      <c r="GBE11" s="6"/>
      <c r="GBF11" s="6"/>
      <c r="GBG11" s="6"/>
      <c r="GBH11" s="6"/>
      <c r="GBI11" s="6"/>
      <c r="GBJ11" s="6"/>
      <c r="GBK11" s="6"/>
      <c r="GBL11" s="6"/>
      <c r="GBM11" s="6"/>
      <c r="GBN11" s="6"/>
      <c r="GBO11" s="6"/>
      <c r="GBP11" s="6"/>
      <c r="GBQ11" s="6"/>
      <c r="GBR11" s="6"/>
      <c r="GBS11" s="6"/>
      <c r="GBT11" s="6"/>
      <c r="GBU11" s="6"/>
      <c r="GBV11" s="6"/>
      <c r="GBW11" s="6"/>
      <c r="GBX11" s="6"/>
      <c r="GBY11" s="6"/>
      <c r="GBZ11" s="6"/>
      <c r="GCA11" s="6"/>
      <c r="GCB11" s="6"/>
      <c r="GCC11" s="6"/>
      <c r="GCD11" s="6"/>
      <c r="GCE11" s="6"/>
      <c r="GCF11" s="6"/>
      <c r="GCG11" s="6"/>
      <c r="GCH11" s="6"/>
      <c r="GCI11" s="6"/>
      <c r="GCJ11" s="6"/>
      <c r="GCK11" s="6"/>
      <c r="GCL11" s="6"/>
      <c r="GCM11" s="6"/>
      <c r="GCN11" s="6"/>
      <c r="GCO11" s="6"/>
      <c r="GCP11" s="6"/>
      <c r="GCQ11" s="6"/>
      <c r="GCR11" s="6"/>
      <c r="GCS11" s="6"/>
      <c r="GCT11" s="6"/>
      <c r="GCU11" s="6"/>
      <c r="GCV11" s="6"/>
      <c r="GCW11" s="6"/>
      <c r="GCX11" s="6"/>
      <c r="GCY11" s="6"/>
      <c r="GCZ11" s="6"/>
      <c r="GDA11" s="6"/>
      <c r="GDB11" s="6"/>
      <c r="GDC11" s="6"/>
      <c r="GDD11" s="6"/>
      <c r="GDE11" s="6"/>
      <c r="GDF11" s="6"/>
      <c r="GDG11" s="6"/>
      <c r="GDH11" s="6"/>
      <c r="GDI11" s="6"/>
      <c r="GDJ11" s="6"/>
      <c r="GDK11" s="6"/>
      <c r="GDL11" s="6"/>
      <c r="GDM11" s="6"/>
      <c r="GDN11" s="6"/>
      <c r="GDO11" s="6"/>
      <c r="GDP11" s="6"/>
      <c r="GDQ11" s="6"/>
      <c r="GDR11" s="6"/>
      <c r="GDS11" s="6"/>
      <c r="GDT11" s="6"/>
      <c r="GDU11" s="6"/>
      <c r="GDV11" s="6"/>
      <c r="GDW11" s="6"/>
      <c r="GDX11" s="6"/>
      <c r="GDY11" s="6"/>
      <c r="GDZ11" s="6"/>
      <c r="GEA11" s="6"/>
      <c r="GEB11" s="6"/>
      <c r="GEC11" s="6"/>
      <c r="GED11" s="6"/>
      <c r="GEE11" s="6"/>
      <c r="GEF11" s="6"/>
      <c r="GEG11" s="6"/>
      <c r="GEH11" s="6"/>
      <c r="GEI11" s="6"/>
      <c r="GEJ11" s="6"/>
      <c r="GEK11" s="6"/>
      <c r="GEL11" s="6"/>
      <c r="GEM11" s="6"/>
      <c r="GEN11" s="6"/>
      <c r="GEO11" s="6"/>
      <c r="GEP11" s="6"/>
      <c r="GEQ11" s="6"/>
      <c r="GER11" s="6"/>
      <c r="GES11" s="6"/>
      <c r="GET11" s="6"/>
      <c r="GEU11" s="6"/>
      <c r="GEV11" s="6"/>
      <c r="GEW11" s="6"/>
      <c r="GEX11" s="6"/>
      <c r="GEY11" s="6"/>
      <c r="GEZ11" s="6"/>
      <c r="GFA11" s="6"/>
      <c r="GFB11" s="6"/>
      <c r="GFC11" s="6"/>
      <c r="GFD11" s="6"/>
      <c r="GFE11" s="6"/>
      <c r="GFF11" s="6"/>
      <c r="GFG11" s="6"/>
      <c r="GFH11" s="6"/>
      <c r="GFI11" s="6"/>
      <c r="GFJ11" s="6"/>
      <c r="GFK11" s="6"/>
      <c r="GFL11" s="6"/>
      <c r="GFM11" s="6"/>
      <c r="GFN11" s="6"/>
      <c r="GFO11" s="6"/>
      <c r="GFP11" s="6"/>
      <c r="GFQ11" s="6"/>
      <c r="GFR11" s="6"/>
      <c r="GFS11" s="6"/>
      <c r="GFT11" s="6"/>
      <c r="GFU11" s="6"/>
      <c r="GFV11" s="6"/>
      <c r="GFW11" s="6"/>
      <c r="GFX11" s="6"/>
      <c r="GFY11" s="6"/>
      <c r="GFZ11" s="6"/>
      <c r="GGA11" s="6"/>
      <c r="GGB11" s="6"/>
      <c r="GGC11" s="6"/>
      <c r="GGD11" s="6"/>
      <c r="GGE11" s="6"/>
      <c r="GGF11" s="6"/>
      <c r="GGG11" s="6"/>
      <c r="GGH11" s="6"/>
      <c r="GGI11" s="6"/>
      <c r="GGJ11" s="6"/>
      <c r="GGK11" s="6"/>
      <c r="GGL11" s="6"/>
      <c r="GGM11" s="6"/>
      <c r="GGN11" s="6"/>
      <c r="GGO11" s="6"/>
      <c r="GGP11" s="6"/>
      <c r="GGQ11" s="6"/>
      <c r="GGR11" s="6"/>
      <c r="GGS11" s="6"/>
      <c r="GGT11" s="6"/>
      <c r="GGU11" s="6"/>
      <c r="GGV11" s="6"/>
      <c r="GGW11" s="6"/>
      <c r="GGX11" s="6"/>
      <c r="GGY11" s="6"/>
      <c r="GGZ11" s="6"/>
      <c r="GHA11" s="6"/>
      <c r="GHB11" s="6"/>
      <c r="GHC11" s="6"/>
      <c r="GHD11" s="6"/>
      <c r="GHE11" s="6"/>
      <c r="GHF11" s="6"/>
      <c r="GHG11" s="6"/>
      <c r="GHH11" s="6"/>
      <c r="GHI11" s="6"/>
      <c r="GHJ11" s="6"/>
      <c r="GHK11" s="6"/>
      <c r="GHL11" s="6"/>
      <c r="GHM11" s="6"/>
      <c r="GHN11" s="6"/>
      <c r="GHO11" s="6"/>
      <c r="GHP11" s="6"/>
      <c r="GHQ11" s="6"/>
      <c r="GHR11" s="6"/>
      <c r="GHS11" s="6"/>
      <c r="GHT11" s="6"/>
      <c r="GHU11" s="6"/>
      <c r="GHV11" s="6"/>
      <c r="GHW11" s="6"/>
      <c r="GHX11" s="6"/>
      <c r="GHY11" s="6"/>
      <c r="GHZ11" s="6"/>
      <c r="GIA11" s="6"/>
      <c r="GIB11" s="6"/>
      <c r="GIC11" s="6"/>
      <c r="GID11" s="6"/>
      <c r="GIE11" s="6"/>
      <c r="GIF11" s="6"/>
      <c r="GIG11" s="6"/>
      <c r="GIH11" s="6"/>
      <c r="GII11" s="6"/>
      <c r="GIJ11" s="6"/>
      <c r="GIK11" s="6"/>
      <c r="GIL11" s="6"/>
      <c r="GIM11" s="6"/>
      <c r="GIN11" s="6"/>
      <c r="GIO11" s="6"/>
      <c r="GIP11" s="6"/>
      <c r="GIQ11" s="6"/>
      <c r="GIR11" s="6"/>
      <c r="GIS11" s="6"/>
      <c r="GIT11" s="6"/>
      <c r="GIU11" s="6"/>
      <c r="GIV11" s="6"/>
      <c r="GIW11" s="6"/>
      <c r="GIX11" s="6"/>
      <c r="GIY11" s="6"/>
      <c r="GIZ11" s="6"/>
      <c r="GJA11" s="6"/>
      <c r="GJB11" s="6"/>
      <c r="GJC11" s="6"/>
      <c r="GJD11" s="6"/>
      <c r="GJE11" s="6"/>
      <c r="GJF11" s="6"/>
      <c r="GJG11" s="6"/>
      <c r="GJH11" s="6"/>
      <c r="GJI11" s="6"/>
      <c r="GJJ11" s="6"/>
      <c r="GJK11" s="6"/>
      <c r="GJL11" s="6"/>
      <c r="GJM11" s="6"/>
      <c r="GJN11" s="6"/>
      <c r="GJO11" s="6"/>
      <c r="GJP11" s="6"/>
      <c r="GJQ11" s="6"/>
      <c r="GJR11" s="6"/>
      <c r="GJS11" s="6"/>
      <c r="GJT11" s="6"/>
      <c r="GJU11" s="6"/>
      <c r="GJV11" s="6"/>
      <c r="GJW11" s="6"/>
      <c r="GJX11" s="6"/>
      <c r="GJY11" s="6"/>
      <c r="GJZ11" s="6"/>
      <c r="GKA11" s="6"/>
      <c r="GKB11" s="6"/>
      <c r="GKC11" s="6"/>
      <c r="GKD11" s="6"/>
      <c r="GKE11" s="6"/>
      <c r="GKF11" s="6"/>
      <c r="GKG11" s="6"/>
      <c r="GKH11" s="6"/>
      <c r="GKI11" s="6"/>
      <c r="GKJ11" s="6"/>
      <c r="GKK11" s="6"/>
      <c r="GKL11" s="6"/>
      <c r="GKM11" s="6"/>
      <c r="GKN11" s="6"/>
      <c r="GKO11" s="6"/>
      <c r="GKP11" s="6"/>
      <c r="GKQ11" s="6"/>
      <c r="GKR11" s="6"/>
      <c r="GKS11" s="6"/>
      <c r="GKT11" s="6"/>
      <c r="GKU11" s="6"/>
      <c r="GKV11" s="6"/>
      <c r="GKW11" s="6"/>
      <c r="GKX11" s="6"/>
      <c r="GKY11" s="6"/>
      <c r="GKZ11" s="6"/>
      <c r="GLA11" s="6"/>
      <c r="GLB11" s="6"/>
      <c r="GLC11" s="6"/>
      <c r="GLD11" s="6"/>
      <c r="GLE11" s="6"/>
      <c r="GLF11" s="6"/>
      <c r="GLG11" s="6"/>
      <c r="GLH11" s="6"/>
      <c r="GLI11" s="6"/>
      <c r="GLJ11" s="6"/>
      <c r="GLK11" s="6"/>
      <c r="GLL11" s="6"/>
      <c r="GLM11" s="6"/>
      <c r="GLN11" s="6"/>
      <c r="GLO11" s="6"/>
      <c r="GLP11" s="6"/>
      <c r="GLQ11" s="6"/>
      <c r="GLR11" s="6"/>
      <c r="GLS11" s="6"/>
      <c r="GLT11" s="6"/>
      <c r="GLU11" s="6"/>
      <c r="GLV11" s="6"/>
      <c r="GLW11" s="6"/>
      <c r="GLX11" s="6"/>
      <c r="GLY11" s="6"/>
      <c r="GLZ11" s="6"/>
      <c r="GMA11" s="6"/>
      <c r="GMB11" s="6"/>
      <c r="GMC11" s="6"/>
      <c r="GMD11" s="6"/>
      <c r="GME11" s="6"/>
      <c r="GMF11" s="6"/>
      <c r="GMG11" s="6"/>
      <c r="GMH11" s="6"/>
      <c r="GMI11" s="6"/>
      <c r="GMJ11" s="6"/>
      <c r="GMK11" s="6"/>
      <c r="GML11" s="6"/>
      <c r="GMM11" s="6"/>
      <c r="GMN11" s="6"/>
      <c r="GMO11" s="6"/>
      <c r="GMP11" s="6"/>
      <c r="GMQ11" s="6"/>
      <c r="GMR11" s="6"/>
      <c r="GMS11" s="6"/>
      <c r="GMT11" s="6"/>
      <c r="GMU11" s="6"/>
      <c r="GMV11" s="6"/>
      <c r="GMW11" s="6"/>
      <c r="GMX11" s="6"/>
      <c r="GMY11" s="6"/>
      <c r="GMZ11" s="6"/>
      <c r="GNA11" s="6"/>
      <c r="GNB11" s="6"/>
      <c r="GNC11" s="6"/>
      <c r="GND11" s="6"/>
      <c r="GNE11" s="6"/>
      <c r="GNF11" s="6"/>
      <c r="GNG11" s="6"/>
      <c r="GNH11" s="6"/>
      <c r="GNI11" s="6"/>
      <c r="GNJ11" s="6"/>
      <c r="GNK11" s="6"/>
      <c r="GNL11" s="6"/>
      <c r="GNM11" s="6"/>
      <c r="GNN11" s="6"/>
      <c r="GNO11" s="6"/>
      <c r="GNP11" s="6"/>
      <c r="GNQ11" s="6"/>
      <c r="GNR11" s="6"/>
      <c r="GNS11" s="6"/>
      <c r="GNT11" s="6"/>
      <c r="GNU11" s="6"/>
      <c r="GNV11" s="6"/>
      <c r="GNW11" s="6"/>
      <c r="GNX11" s="6"/>
      <c r="GNY11" s="6"/>
      <c r="GNZ11" s="6"/>
      <c r="GOA11" s="6"/>
      <c r="GOB11" s="6"/>
      <c r="GOC11" s="6"/>
      <c r="GOD11" s="6"/>
      <c r="GOE11" s="6"/>
      <c r="GOF11" s="6"/>
      <c r="GOG11" s="6"/>
      <c r="GOH11" s="6"/>
      <c r="GOI11" s="6"/>
      <c r="GOJ11" s="6"/>
      <c r="GOK11" s="6"/>
      <c r="GOL11" s="6"/>
      <c r="GOM11" s="6"/>
      <c r="GON11" s="6"/>
      <c r="GOO11" s="6"/>
      <c r="GOP11" s="6"/>
      <c r="GOQ11" s="6"/>
      <c r="GOR11" s="6"/>
      <c r="GOS11" s="6"/>
      <c r="GOT11" s="6"/>
      <c r="GOU11" s="6"/>
      <c r="GOV11" s="6"/>
      <c r="GOW11" s="6"/>
      <c r="GOX11" s="6"/>
      <c r="GOY11" s="6"/>
      <c r="GOZ11" s="6"/>
      <c r="GPA11" s="6"/>
      <c r="GPB11" s="6"/>
      <c r="GPC11" s="6"/>
      <c r="GPD11" s="6"/>
      <c r="GPE11" s="6"/>
      <c r="GPF11" s="6"/>
      <c r="GPG11" s="6"/>
      <c r="GPH11" s="6"/>
      <c r="GPI11" s="6"/>
      <c r="GPJ11" s="6"/>
      <c r="GPK11" s="6"/>
      <c r="GPL11" s="6"/>
      <c r="GPM11" s="6"/>
      <c r="GPN11" s="6"/>
      <c r="GPO11" s="6"/>
      <c r="GPP11" s="6"/>
      <c r="GPQ11" s="6"/>
      <c r="GPR11" s="6"/>
      <c r="GPS11" s="6"/>
      <c r="GPT11" s="6"/>
      <c r="GPU11" s="6"/>
      <c r="GPV11" s="6"/>
      <c r="GPW11" s="6"/>
      <c r="GPX11" s="6"/>
      <c r="GPY11" s="6"/>
      <c r="GPZ11" s="6"/>
      <c r="GQA11" s="6"/>
      <c r="GQB11" s="6"/>
      <c r="GQC11" s="6"/>
      <c r="GQD11" s="6"/>
      <c r="GQE11" s="6"/>
      <c r="GQF11" s="6"/>
      <c r="GQG11" s="6"/>
      <c r="GQH11" s="6"/>
      <c r="GQI11" s="6"/>
      <c r="GQJ11" s="6"/>
      <c r="GQK11" s="6"/>
      <c r="GQL11" s="6"/>
      <c r="GQM11" s="6"/>
      <c r="GQN11" s="6"/>
      <c r="GQO11" s="6"/>
      <c r="GQP11" s="6"/>
      <c r="GQQ11" s="6"/>
      <c r="GQR11" s="6"/>
      <c r="GQS11" s="6"/>
      <c r="GQT11" s="6"/>
      <c r="GQU11" s="6"/>
      <c r="GQV11" s="6"/>
      <c r="GQW11" s="6"/>
      <c r="GQX11" s="6"/>
      <c r="GQY11" s="6"/>
      <c r="GQZ11" s="6"/>
      <c r="GRA11" s="6"/>
      <c r="GRB11" s="6"/>
      <c r="GRC11" s="6"/>
      <c r="GRD11" s="6"/>
      <c r="GRE11" s="6"/>
      <c r="GRF11" s="6"/>
      <c r="GRG11" s="6"/>
      <c r="GRH11" s="6"/>
      <c r="GRI11" s="6"/>
      <c r="GRJ11" s="6"/>
      <c r="GRK11" s="6"/>
      <c r="GRL11" s="6"/>
      <c r="GRM11" s="6"/>
      <c r="GRN11" s="6"/>
      <c r="GRO11" s="6"/>
      <c r="GRP11" s="6"/>
      <c r="GRQ11" s="6"/>
      <c r="GRR11" s="6"/>
      <c r="GRS11" s="6"/>
      <c r="GRT11" s="6"/>
      <c r="GRU11" s="6"/>
      <c r="GRV11" s="6"/>
      <c r="GRW11" s="6"/>
      <c r="GRX11" s="6"/>
      <c r="GRY11" s="6"/>
      <c r="GRZ11" s="6"/>
      <c r="GSA11" s="6"/>
      <c r="GSB11" s="6"/>
      <c r="GSC11" s="6"/>
      <c r="GSD11" s="6"/>
      <c r="GSE11" s="6"/>
      <c r="GSF11" s="6"/>
      <c r="GSG11" s="6"/>
      <c r="GSH11" s="6"/>
      <c r="GSI11" s="6"/>
      <c r="GSJ11" s="6"/>
      <c r="GSK11" s="6"/>
      <c r="GSL11" s="6"/>
      <c r="GSM11" s="6"/>
      <c r="GSN11" s="6"/>
      <c r="GSO11" s="6"/>
      <c r="GSP11" s="6"/>
      <c r="GSQ11" s="6"/>
      <c r="GSR11" s="6"/>
      <c r="GSS11" s="6"/>
      <c r="GST11" s="6"/>
      <c r="GSU11" s="6"/>
      <c r="GSV11" s="6"/>
      <c r="GSW11" s="6"/>
      <c r="GSX11" s="6"/>
      <c r="GSY11" s="6"/>
      <c r="GSZ11" s="6"/>
      <c r="GTA11" s="6"/>
      <c r="GTB11" s="6"/>
      <c r="GTC11" s="6"/>
      <c r="GTD11" s="6"/>
      <c r="GTE11" s="6"/>
      <c r="GTF11" s="6"/>
      <c r="GTG11" s="6"/>
      <c r="GTH11" s="6"/>
      <c r="GTI11" s="6"/>
      <c r="GTJ11" s="6"/>
      <c r="GTK11" s="6"/>
      <c r="GTL11" s="6"/>
      <c r="GTM11" s="6"/>
      <c r="GTN11" s="6"/>
      <c r="GTO11" s="6"/>
      <c r="GTP11" s="6"/>
      <c r="GTQ11" s="6"/>
      <c r="GTR11" s="6"/>
      <c r="GTS11" s="6"/>
      <c r="GTT11" s="6"/>
      <c r="GTU11" s="6"/>
      <c r="GTV11" s="6"/>
      <c r="GTW11" s="6"/>
      <c r="GTX11" s="6"/>
      <c r="GTY11" s="6"/>
      <c r="GTZ11" s="6"/>
      <c r="GUA11" s="6"/>
      <c r="GUB11" s="6"/>
      <c r="GUC11" s="6"/>
      <c r="GUD11" s="6"/>
      <c r="GUE11" s="6"/>
      <c r="GUF11" s="6"/>
      <c r="GUG11" s="6"/>
      <c r="GUH11" s="6"/>
      <c r="GUI11" s="6"/>
      <c r="GUJ11" s="6"/>
      <c r="GUK11" s="6"/>
      <c r="GUL11" s="6"/>
      <c r="GUM11" s="6"/>
      <c r="GUN11" s="6"/>
      <c r="GUO11" s="6"/>
      <c r="GUP11" s="6"/>
      <c r="GUQ11" s="6"/>
      <c r="GUR11" s="6"/>
      <c r="GUS11" s="6"/>
      <c r="GUT11" s="6"/>
      <c r="GUU11" s="6"/>
      <c r="GUV11" s="6"/>
      <c r="GUW11" s="6"/>
      <c r="GUX11" s="6"/>
      <c r="GUY11" s="6"/>
      <c r="GUZ11" s="6"/>
      <c r="GVA11" s="6"/>
      <c r="GVB11" s="6"/>
      <c r="GVC11" s="6"/>
      <c r="GVD11" s="6"/>
      <c r="GVE11" s="6"/>
      <c r="GVF11" s="6"/>
      <c r="GVG11" s="6"/>
      <c r="GVH11" s="6"/>
      <c r="GVI11" s="6"/>
      <c r="GVJ11" s="6"/>
      <c r="GVK11" s="6"/>
      <c r="GVL11" s="6"/>
      <c r="GVM11" s="6"/>
      <c r="GVN11" s="6"/>
      <c r="GVO11" s="6"/>
      <c r="GVP11" s="6"/>
      <c r="GVQ11" s="6"/>
      <c r="GVR11" s="6"/>
      <c r="GVS11" s="6"/>
      <c r="GVT11" s="6"/>
      <c r="GVU11" s="6"/>
      <c r="GVV11" s="6"/>
      <c r="GVW11" s="6"/>
      <c r="GVX11" s="6"/>
      <c r="GVY11" s="6"/>
      <c r="GVZ11" s="6"/>
      <c r="GWA11" s="6"/>
      <c r="GWB11" s="6"/>
      <c r="GWC11" s="6"/>
      <c r="GWD11" s="6"/>
      <c r="GWE11" s="6"/>
      <c r="GWF11" s="6"/>
      <c r="GWG11" s="6"/>
      <c r="GWH11" s="6"/>
      <c r="GWI11" s="6"/>
      <c r="GWJ11" s="6"/>
      <c r="GWK11" s="6"/>
      <c r="GWL11" s="6"/>
      <c r="GWM11" s="6"/>
      <c r="GWN11" s="6"/>
      <c r="GWO11" s="6"/>
      <c r="GWP11" s="6"/>
      <c r="GWQ11" s="6"/>
      <c r="GWR11" s="6"/>
      <c r="GWS11" s="6"/>
      <c r="GWT11" s="6"/>
      <c r="GWU11" s="6"/>
      <c r="GWV11" s="6"/>
      <c r="GWW11" s="6"/>
      <c r="GWX11" s="6"/>
      <c r="GWY11" s="6"/>
      <c r="GWZ11" s="6"/>
      <c r="GXA11" s="6"/>
      <c r="GXB11" s="6"/>
      <c r="GXC11" s="6"/>
      <c r="GXD11" s="6"/>
      <c r="GXE11" s="6"/>
      <c r="GXF11" s="6"/>
      <c r="GXG11" s="6"/>
      <c r="GXH11" s="6"/>
      <c r="GXI11" s="6"/>
      <c r="GXJ11" s="6"/>
      <c r="GXK11" s="6"/>
      <c r="GXL11" s="6"/>
      <c r="GXM11" s="6"/>
      <c r="GXN11" s="6"/>
      <c r="GXO11" s="6"/>
      <c r="GXP11" s="6"/>
      <c r="GXQ11" s="6"/>
      <c r="GXR11" s="6"/>
      <c r="GXS11" s="6"/>
      <c r="GXT11" s="6"/>
      <c r="GXU11" s="6"/>
      <c r="GXV11" s="6"/>
      <c r="GXW11" s="6"/>
      <c r="GXX11" s="6"/>
      <c r="GXY11" s="6"/>
      <c r="GXZ11" s="6"/>
      <c r="GYA11" s="6"/>
      <c r="GYB11" s="6"/>
      <c r="GYC11" s="6"/>
      <c r="GYD11" s="6"/>
      <c r="GYE11" s="6"/>
      <c r="GYF11" s="6"/>
      <c r="GYG11" s="6"/>
      <c r="GYH11" s="6"/>
      <c r="GYI11" s="6"/>
      <c r="GYJ11" s="6"/>
      <c r="GYK11" s="6"/>
      <c r="GYL11" s="6"/>
      <c r="GYM11" s="6"/>
      <c r="GYN11" s="6"/>
      <c r="GYO11" s="6"/>
      <c r="GYP11" s="6"/>
      <c r="GYQ11" s="6"/>
      <c r="GYR11" s="6"/>
      <c r="GYS11" s="6"/>
      <c r="GYT11" s="6"/>
      <c r="GYU11" s="6"/>
      <c r="GYV11" s="6"/>
      <c r="GYW11" s="6"/>
      <c r="GYX11" s="6"/>
      <c r="GYY11" s="6"/>
      <c r="GYZ11" s="6"/>
      <c r="GZA11" s="6"/>
      <c r="GZB11" s="6"/>
      <c r="GZC11" s="6"/>
      <c r="GZD11" s="6"/>
      <c r="GZE11" s="6"/>
      <c r="GZF11" s="6"/>
      <c r="GZG11" s="6"/>
      <c r="GZH11" s="6"/>
      <c r="GZI11" s="6"/>
      <c r="GZJ11" s="6"/>
      <c r="GZK11" s="6"/>
      <c r="GZL11" s="6"/>
      <c r="GZM11" s="6"/>
      <c r="GZN11" s="6"/>
      <c r="GZO11" s="6"/>
      <c r="GZP11" s="6"/>
      <c r="GZQ11" s="6"/>
      <c r="GZR11" s="6"/>
      <c r="GZS11" s="6"/>
      <c r="GZT11" s="6"/>
      <c r="GZU11" s="6"/>
      <c r="GZV11" s="6"/>
      <c r="GZW11" s="6"/>
      <c r="GZX11" s="6"/>
      <c r="GZY11" s="6"/>
      <c r="GZZ11" s="6"/>
      <c r="HAA11" s="6"/>
      <c r="HAB11" s="6"/>
      <c r="HAC11" s="6"/>
      <c r="HAD11" s="6"/>
      <c r="HAE11" s="6"/>
      <c r="HAF11" s="6"/>
      <c r="HAG11" s="6"/>
      <c r="HAH11" s="6"/>
      <c r="HAI11" s="6"/>
      <c r="HAJ11" s="6"/>
      <c r="HAK11" s="6"/>
      <c r="HAL11" s="6"/>
      <c r="HAM11" s="6"/>
      <c r="HAN11" s="6"/>
      <c r="HAO11" s="6"/>
      <c r="HAP11" s="6"/>
      <c r="HAQ11" s="6"/>
      <c r="HAR11" s="6"/>
      <c r="HAS11" s="6"/>
      <c r="HAT11" s="6"/>
      <c r="HAU11" s="6"/>
      <c r="HAV11" s="6"/>
      <c r="HAW11" s="6"/>
      <c r="HAX11" s="6"/>
      <c r="HAY11" s="6"/>
      <c r="HAZ11" s="6"/>
      <c r="HBA11" s="6"/>
      <c r="HBB11" s="6"/>
      <c r="HBC11" s="6"/>
      <c r="HBD11" s="6"/>
      <c r="HBE11" s="6"/>
      <c r="HBF11" s="6"/>
      <c r="HBG11" s="6"/>
      <c r="HBH11" s="6"/>
      <c r="HBI11" s="6"/>
      <c r="HBJ11" s="6"/>
      <c r="HBK11" s="6"/>
      <c r="HBL11" s="6"/>
      <c r="HBM11" s="6"/>
      <c r="HBN11" s="6"/>
      <c r="HBO11" s="6"/>
      <c r="HBP11" s="6"/>
      <c r="HBQ11" s="6"/>
      <c r="HBR11" s="6"/>
      <c r="HBS11" s="6"/>
      <c r="HBT11" s="6"/>
      <c r="HBU11" s="6"/>
      <c r="HBV11" s="6"/>
      <c r="HBW11" s="6"/>
      <c r="HBX11" s="6"/>
      <c r="HBY11" s="6"/>
      <c r="HBZ11" s="6"/>
      <c r="HCA11" s="6"/>
      <c r="HCB11" s="6"/>
      <c r="HCC11" s="6"/>
      <c r="HCD11" s="6"/>
      <c r="HCE11" s="6"/>
      <c r="HCF11" s="6"/>
      <c r="HCG11" s="6"/>
      <c r="HCH11" s="6"/>
      <c r="HCI11" s="6"/>
      <c r="HCJ11" s="6"/>
      <c r="HCK11" s="6"/>
      <c r="HCL11" s="6"/>
      <c r="HCM11" s="6"/>
      <c r="HCN11" s="6"/>
      <c r="HCO11" s="6"/>
      <c r="HCP11" s="6"/>
      <c r="HCQ11" s="6"/>
      <c r="HCR11" s="6"/>
      <c r="HCS11" s="6"/>
      <c r="HCT11" s="6"/>
      <c r="HCU11" s="6"/>
      <c r="HCV11" s="6"/>
      <c r="HCW11" s="6"/>
      <c r="HCX11" s="6"/>
      <c r="HCY11" s="6"/>
      <c r="HCZ11" s="6"/>
      <c r="HDA11" s="6"/>
      <c r="HDB11" s="6"/>
      <c r="HDC11" s="6"/>
      <c r="HDD11" s="6"/>
      <c r="HDE11" s="6"/>
      <c r="HDF11" s="6"/>
      <c r="HDG11" s="6"/>
      <c r="HDH11" s="6"/>
      <c r="HDI11" s="6"/>
      <c r="HDJ11" s="6"/>
      <c r="HDK11" s="6"/>
      <c r="HDL11" s="6"/>
      <c r="HDM11" s="6"/>
      <c r="HDN11" s="6"/>
      <c r="HDO11" s="6"/>
      <c r="HDP11" s="6"/>
      <c r="HDQ11" s="6"/>
      <c r="HDR11" s="6"/>
      <c r="HDS11" s="6"/>
      <c r="HDT11" s="6"/>
      <c r="HDU11" s="6"/>
      <c r="HDV11" s="6"/>
      <c r="HDW11" s="6"/>
      <c r="HDX11" s="6"/>
      <c r="HDY11" s="6"/>
      <c r="HDZ11" s="6"/>
      <c r="HEA11" s="6"/>
      <c r="HEB11" s="6"/>
      <c r="HEC11" s="6"/>
      <c r="HED11" s="6"/>
      <c r="HEE11" s="6"/>
      <c r="HEF11" s="6"/>
      <c r="HEG11" s="6"/>
      <c r="HEH11" s="6"/>
      <c r="HEI11" s="6"/>
      <c r="HEJ11" s="6"/>
      <c r="HEK11" s="6"/>
      <c r="HEL11" s="6"/>
      <c r="HEM11" s="6"/>
      <c r="HEN11" s="6"/>
      <c r="HEO11" s="6"/>
      <c r="HEP11" s="6"/>
      <c r="HEQ11" s="6"/>
      <c r="HER11" s="6"/>
      <c r="HES11" s="6"/>
      <c r="HET11" s="6"/>
      <c r="HEU11" s="6"/>
      <c r="HEV11" s="6"/>
      <c r="HEW11" s="6"/>
      <c r="HEX11" s="6"/>
      <c r="HEY11" s="6"/>
      <c r="HEZ11" s="6"/>
      <c r="HFA11" s="6"/>
      <c r="HFB11" s="6"/>
      <c r="HFC11" s="6"/>
      <c r="HFD11" s="6"/>
      <c r="HFE11" s="6"/>
      <c r="HFF11" s="6"/>
      <c r="HFG11" s="6"/>
      <c r="HFH11" s="6"/>
      <c r="HFI11" s="6"/>
      <c r="HFJ11" s="6"/>
      <c r="HFK11" s="6"/>
      <c r="HFL11" s="6"/>
      <c r="HFM11" s="6"/>
      <c r="HFN11" s="6"/>
      <c r="HFO11" s="6"/>
      <c r="HFP11" s="6"/>
      <c r="HFQ11" s="6"/>
      <c r="HFR11" s="6"/>
      <c r="HFS11" s="6"/>
      <c r="HFT11" s="6"/>
      <c r="HFU11" s="6"/>
      <c r="HFV11" s="6"/>
      <c r="HFW11" s="6"/>
      <c r="HFX11" s="6"/>
      <c r="HFY11" s="6"/>
      <c r="HFZ11" s="6"/>
      <c r="HGA11" s="6"/>
      <c r="HGB11" s="6"/>
      <c r="HGC11" s="6"/>
      <c r="HGD11" s="6"/>
      <c r="HGE11" s="6"/>
      <c r="HGF11" s="6"/>
      <c r="HGG11" s="6"/>
      <c r="HGH11" s="6"/>
      <c r="HGI11" s="6"/>
      <c r="HGJ11" s="6"/>
      <c r="HGK11" s="6"/>
      <c r="HGL11" s="6"/>
      <c r="HGM11" s="6"/>
      <c r="HGN11" s="6"/>
      <c r="HGO11" s="6"/>
      <c r="HGP11" s="6"/>
      <c r="HGQ11" s="6"/>
      <c r="HGR11" s="6"/>
      <c r="HGS11" s="6"/>
      <c r="HGT11" s="6"/>
      <c r="HGU11" s="6"/>
      <c r="HGV11" s="6"/>
      <c r="HGW11" s="6"/>
      <c r="HGX11" s="6"/>
      <c r="HGY11" s="6"/>
      <c r="HGZ11" s="6"/>
      <c r="HHA11" s="6"/>
      <c r="HHB11" s="6"/>
      <c r="HHC11" s="6"/>
      <c r="HHD11" s="6"/>
      <c r="HHE11" s="6"/>
      <c r="HHF11" s="6"/>
      <c r="HHG11" s="6"/>
      <c r="HHH11" s="6"/>
      <c r="HHI11" s="6"/>
      <c r="HHJ11" s="6"/>
      <c r="HHK11" s="6"/>
      <c r="HHL11" s="6"/>
      <c r="HHM11" s="6"/>
      <c r="HHN11" s="6"/>
      <c r="HHO11" s="6"/>
      <c r="HHP11" s="6"/>
      <c r="HHQ11" s="6"/>
      <c r="HHR11" s="6"/>
      <c r="HHS11" s="6"/>
      <c r="HHT11" s="6"/>
      <c r="HHU11" s="6"/>
      <c r="HHV11" s="6"/>
      <c r="HHW11" s="6"/>
      <c r="HHX11" s="6"/>
      <c r="HHY11" s="6"/>
      <c r="HHZ11" s="6"/>
      <c r="HIA11" s="6"/>
      <c r="HIB11" s="6"/>
      <c r="HIC11" s="6"/>
      <c r="HID11" s="6"/>
      <c r="HIE11" s="6"/>
      <c r="HIF11" s="6"/>
      <c r="HIG11" s="6"/>
      <c r="HIH11" s="6"/>
      <c r="HII11" s="6"/>
      <c r="HIJ11" s="6"/>
      <c r="HIK11" s="6"/>
      <c r="HIL11" s="6"/>
      <c r="HIM11" s="6"/>
      <c r="HIN11" s="6"/>
      <c r="HIO11" s="6"/>
      <c r="HIP11" s="6"/>
      <c r="HIQ11" s="6"/>
      <c r="HIR11" s="6"/>
      <c r="HIS11" s="6"/>
      <c r="HIT11" s="6"/>
      <c r="HIU11" s="6"/>
      <c r="HIV11" s="6"/>
      <c r="HIW11" s="6"/>
      <c r="HIX11" s="6"/>
      <c r="HIY11" s="6"/>
      <c r="HIZ11" s="6"/>
      <c r="HJA11" s="6"/>
      <c r="HJB11" s="6"/>
      <c r="HJC11" s="6"/>
      <c r="HJD11" s="6"/>
      <c r="HJE11" s="6"/>
      <c r="HJF11" s="6"/>
      <c r="HJG11" s="6"/>
      <c r="HJH11" s="6"/>
      <c r="HJI11" s="6"/>
      <c r="HJJ11" s="6"/>
      <c r="HJK11" s="6"/>
      <c r="HJL11" s="6"/>
      <c r="HJM11" s="6"/>
      <c r="HJN11" s="6"/>
      <c r="HJO11" s="6"/>
      <c r="HJP11" s="6"/>
      <c r="HJQ11" s="6"/>
      <c r="HJR11" s="6"/>
      <c r="HJS11" s="6"/>
      <c r="HJT11" s="6"/>
      <c r="HJU11" s="6"/>
      <c r="HJV11" s="6"/>
      <c r="HJW11" s="6"/>
      <c r="HJX11" s="6"/>
      <c r="HJY11" s="6"/>
      <c r="HJZ11" s="6"/>
      <c r="HKA11" s="6"/>
      <c r="HKB11" s="6"/>
      <c r="HKC11" s="6"/>
      <c r="HKD11" s="6"/>
      <c r="HKE11" s="6"/>
      <c r="HKF11" s="6"/>
      <c r="HKG11" s="6"/>
      <c r="HKH11" s="6"/>
      <c r="HKI11" s="6"/>
      <c r="HKJ11" s="6"/>
      <c r="HKK11" s="6"/>
      <c r="HKL11" s="6"/>
      <c r="HKM11" s="6"/>
      <c r="HKN11" s="6"/>
      <c r="HKO11" s="6"/>
      <c r="HKP11" s="6"/>
      <c r="HKQ11" s="6"/>
      <c r="HKR11" s="6"/>
      <c r="HKS11" s="6"/>
      <c r="HKT11" s="6"/>
      <c r="HKU11" s="6"/>
      <c r="HKV11" s="6"/>
      <c r="HKW11" s="6"/>
      <c r="HKX11" s="6"/>
      <c r="HKY11" s="6"/>
      <c r="HKZ11" s="6"/>
      <c r="HLA11" s="6"/>
      <c r="HLB11" s="6"/>
      <c r="HLC11" s="6"/>
      <c r="HLD11" s="6"/>
      <c r="HLE11" s="6"/>
      <c r="HLF11" s="6"/>
      <c r="HLG11" s="6"/>
      <c r="HLH11" s="6"/>
      <c r="HLI11" s="6"/>
      <c r="HLJ11" s="6"/>
      <c r="HLK11" s="6"/>
      <c r="HLL11" s="6"/>
      <c r="HLM11" s="6"/>
      <c r="HLN11" s="6"/>
      <c r="HLO11" s="6"/>
      <c r="HLP11" s="6"/>
      <c r="HLQ11" s="6"/>
      <c r="HLR11" s="6"/>
      <c r="HLS11" s="6"/>
      <c r="HLT11" s="6"/>
      <c r="HLU11" s="6"/>
      <c r="HLV11" s="6"/>
      <c r="HLW11" s="6"/>
      <c r="HLX11" s="6"/>
      <c r="HLY11" s="6"/>
      <c r="HLZ11" s="6"/>
      <c r="HMA11" s="6"/>
      <c r="HMB11" s="6"/>
      <c r="HMC11" s="6"/>
      <c r="HMD11" s="6"/>
      <c r="HME11" s="6"/>
      <c r="HMF11" s="6"/>
      <c r="HMG11" s="6"/>
      <c r="HMH11" s="6"/>
      <c r="HMI11" s="6"/>
      <c r="HMJ11" s="6"/>
      <c r="HMK11" s="6"/>
      <c r="HML11" s="6"/>
      <c r="HMM11" s="6"/>
      <c r="HMN11" s="6"/>
      <c r="HMO11" s="6"/>
      <c r="HMP11" s="6"/>
      <c r="HMQ11" s="6"/>
      <c r="HMR11" s="6"/>
      <c r="HMS11" s="6"/>
      <c r="HMT11" s="6"/>
      <c r="HMU11" s="6"/>
      <c r="HMV11" s="6"/>
      <c r="HMW11" s="6"/>
      <c r="HMX11" s="6"/>
      <c r="HMY11" s="6"/>
      <c r="HMZ11" s="6"/>
      <c r="HNA11" s="6"/>
      <c r="HNB11" s="6"/>
      <c r="HNC11" s="6"/>
      <c r="HND11" s="6"/>
      <c r="HNE11" s="6"/>
      <c r="HNF11" s="6"/>
      <c r="HNG11" s="6"/>
      <c r="HNH11" s="6"/>
      <c r="HNI11" s="6"/>
      <c r="HNJ11" s="6"/>
      <c r="HNK11" s="6"/>
      <c r="HNL11" s="6"/>
      <c r="HNM11" s="6"/>
      <c r="HNN11" s="6"/>
      <c r="HNO11" s="6"/>
      <c r="HNP11" s="6"/>
      <c r="HNQ11" s="6"/>
      <c r="HNR11" s="6"/>
      <c r="HNS11" s="6"/>
      <c r="HNT11" s="6"/>
      <c r="HNU11" s="6"/>
      <c r="HNV11" s="6"/>
      <c r="HNW11" s="6"/>
      <c r="HNX11" s="6"/>
      <c r="HNY11" s="6"/>
      <c r="HNZ11" s="6"/>
      <c r="HOA11" s="6"/>
      <c r="HOB11" s="6"/>
      <c r="HOC11" s="6"/>
      <c r="HOD11" s="6"/>
      <c r="HOE11" s="6"/>
      <c r="HOF11" s="6"/>
      <c r="HOG11" s="6"/>
      <c r="HOH11" s="6"/>
      <c r="HOI11" s="6"/>
      <c r="HOJ11" s="6"/>
      <c r="HOK11" s="6"/>
      <c r="HOL11" s="6"/>
      <c r="HOM11" s="6"/>
      <c r="HON11" s="6"/>
      <c r="HOO11" s="6"/>
      <c r="HOP11" s="6"/>
      <c r="HOQ11" s="6"/>
      <c r="HOR11" s="6"/>
      <c r="HOS11" s="6"/>
      <c r="HOT11" s="6"/>
      <c r="HOU11" s="6"/>
      <c r="HOV11" s="6"/>
      <c r="HOW11" s="6"/>
      <c r="HOX11" s="6"/>
      <c r="HOY11" s="6"/>
      <c r="HOZ11" s="6"/>
      <c r="HPA11" s="6"/>
      <c r="HPB11" s="6"/>
      <c r="HPC11" s="6"/>
      <c r="HPD11" s="6"/>
      <c r="HPE11" s="6"/>
      <c r="HPF11" s="6"/>
      <c r="HPG11" s="6"/>
      <c r="HPH11" s="6"/>
      <c r="HPI11" s="6"/>
      <c r="HPJ11" s="6"/>
      <c r="HPK11" s="6"/>
      <c r="HPL11" s="6"/>
      <c r="HPM11" s="6"/>
      <c r="HPN11" s="6"/>
      <c r="HPO11" s="6"/>
      <c r="HPP11" s="6"/>
      <c r="HPQ11" s="6"/>
      <c r="HPR11" s="6"/>
      <c r="HPS11" s="6"/>
      <c r="HPT11" s="6"/>
      <c r="HPU11" s="6"/>
      <c r="HPV11" s="6"/>
      <c r="HPW11" s="6"/>
      <c r="HPX11" s="6"/>
      <c r="HPY11" s="6"/>
      <c r="HPZ11" s="6"/>
      <c r="HQA11" s="6"/>
      <c r="HQB11" s="6"/>
      <c r="HQC11" s="6"/>
      <c r="HQD11" s="6"/>
      <c r="HQE11" s="6"/>
      <c r="HQF11" s="6"/>
      <c r="HQG11" s="6"/>
      <c r="HQH11" s="6"/>
      <c r="HQI11" s="6"/>
      <c r="HQJ11" s="6"/>
      <c r="HQK11" s="6"/>
      <c r="HQL11" s="6"/>
      <c r="HQM11" s="6"/>
      <c r="HQN11" s="6"/>
      <c r="HQO11" s="6"/>
      <c r="HQP11" s="6"/>
      <c r="HQQ11" s="6"/>
      <c r="HQR11" s="6"/>
      <c r="HQS11" s="6"/>
      <c r="HQT11" s="6"/>
      <c r="HQU11" s="6"/>
      <c r="HQV11" s="6"/>
      <c r="HQW11" s="6"/>
      <c r="HQX11" s="6"/>
      <c r="HQY11" s="6"/>
      <c r="HQZ11" s="6"/>
      <c r="HRA11" s="6"/>
      <c r="HRB11" s="6"/>
      <c r="HRC11" s="6"/>
      <c r="HRD11" s="6"/>
      <c r="HRE11" s="6"/>
      <c r="HRF11" s="6"/>
      <c r="HRG11" s="6"/>
      <c r="HRH11" s="6"/>
      <c r="HRI11" s="6"/>
      <c r="HRJ11" s="6"/>
      <c r="HRK11" s="6"/>
      <c r="HRL11" s="6"/>
      <c r="HRM11" s="6"/>
      <c r="HRN11" s="6"/>
      <c r="HRO11" s="6"/>
      <c r="HRP11" s="6"/>
      <c r="HRQ11" s="6"/>
      <c r="HRR11" s="6"/>
      <c r="HRS11" s="6"/>
      <c r="HRT11" s="6"/>
      <c r="HRU11" s="6"/>
      <c r="HRV11" s="6"/>
      <c r="HRW11" s="6"/>
      <c r="HRX11" s="6"/>
      <c r="HRY11" s="6"/>
      <c r="HRZ11" s="6"/>
      <c r="HSA11" s="6"/>
      <c r="HSB11" s="6"/>
      <c r="HSC11" s="6"/>
      <c r="HSD11" s="6"/>
      <c r="HSE11" s="6"/>
      <c r="HSF11" s="6"/>
      <c r="HSG11" s="6"/>
      <c r="HSH11" s="6"/>
      <c r="HSI11" s="6"/>
      <c r="HSJ11" s="6"/>
      <c r="HSK11" s="6"/>
      <c r="HSL11" s="6"/>
      <c r="HSM11" s="6"/>
      <c r="HSN11" s="6"/>
      <c r="HSO11" s="6"/>
      <c r="HSP11" s="6"/>
      <c r="HSQ11" s="6"/>
      <c r="HSR11" s="6"/>
      <c r="HSS11" s="6"/>
      <c r="HST11" s="6"/>
      <c r="HSU11" s="6"/>
      <c r="HSV11" s="6"/>
      <c r="HSW11" s="6"/>
      <c r="HSX11" s="6"/>
      <c r="HSY11" s="6"/>
      <c r="HSZ11" s="6"/>
      <c r="HTA11" s="6"/>
      <c r="HTB11" s="6"/>
      <c r="HTC11" s="6"/>
      <c r="HTD11" s="6"/>
      <c r="HTE11" s="6"/>
      <c r="HTF11" s="6"/>
      <c r="HTG11" s="6"/>
      <c r="HTH11" s="6"/>
      <c r="HTI11" s="6"/>
      <c r="HTJ11" s="6"/>
      <c r="HTK11" s="6"/>
      <c r="HTL11" s="6"/>
      <c r="HTM11" s="6"/>
      <c r="HTN11" s="6"/>
      <c r="HTO11" s="6"/>
      <c r="HTP11" s="6"/>
      <c r="HTQ11" s="6"/>
      <c r="HTR11" s="6"/>
      <c r="HTS11" s="6"/>
      <c r="HTT11" s="6"/>
      <c r="HTU11" s="6"/>
      <c r="HTV11" s="6"/>
      <c r="HTW11" s="6"/>
      <c r="HTX11" s="6"/>
      <c r="HTY11" s="6"/>
      <c r="HTZ11" s="6"/>
      <c r="HUA11" s="6"/>
      <c r="HUB11" s="6"/>
      <c r="HUC11" s="6"/>
      <c r="HUD11" s="6"/>
      <c r="HUE11" s="6"/>
      <c r="HUF11" s="6"/>
      <c r="HUG11" s="6"/>
      <c r="HUH11" s="6"/>
      <c r="HUI11" s="6"/>
      <c r="HUJ11" s="6"/>
      <c r="HUK11" s="6"/>
      <c r="HUL11" s="6"/>
      <c r="HUM11" s="6"/>
      <c r="HUN11" s="6"/>
      <c r="HUO11" s="6"/>
      <c r="HUP11" s="6"/>
      <c r="HUQ11" s="6"/>
      <c r="HUR11" s="6"/>
      <c r="HUS11" s="6"/>
      <c r="HUT11" s="6"/>
      <c r="HUU11" s="6"/>
      <c r="HUV11" s="6"/>
      <c r="HUW11" s="6"/>
      <c r="HUX11" s="6"/>
      <c r="HUY11" s="6"/>
      <c r="HUZ11" s="6"/>
      <c r="HVA11" s="6"/>
      <c r="HVB11" s="6"/>
      <c r="HVC11" s="6"/>
      <c r="HVD11" s="6"/>
      <c r="HVE11" s="6"/>
      <c r="HVF11" s="6"/>
      <c r="HVG11" s="6"/>
      <c r="HVH11" s="6"/>
      <c r="HVI11" s="6"/>
      <c r="HVJ11" s="6"/>
      <c r="HVK11" s="6"/>
      <c r="HVL11" s="6"/>
      <c r="HVM11" s="6"/>
      <c r="HVN11" s="6"/>
      <c r="HVO11" s="6"/>
      <c r="HVP11" s="6"/>
      <c r="HVQ11" s="6"/>
      <c r="HVR11" s="6"/>
      <c r="HVS11" s="6"/>
      <c r="HVT11" s="6"/>
      <c r="HVU11" s="6"/>
      <c r="HVV11" s="6"/>
      <c r="HVW11" s="6"/>
      <c r="HVX11" s="6"/>
      <c r="HVY11" s="6"/>
      <c r="HVZ11" s="6"/>
      <c r="HWA11" s="6"/>
      <c r="HWB11" s="6"/>
      <c r="HWC11" s="6"/>
      <c r="HWD11" s="6"/>
      <c r="HWE11" s="6"/>
      <c r="HWF11" s="6"/>
      <c r="HWG11" s="6"/>
      <c r="HWH11" s="6"/>
      <c r="HWI11" s="6"/>
      <c r="HWJ11" s="6"/>
      <c r="HWK11" s="6"/>
      <c r="HWL11" s="6"/>
      <c r="HWM11" s="6"/>
      <c r="HWN11" s="6"/>
      <c r="HWO11" s="6"/>
      <c r="HWP11" s="6"/>
      <c r="HWQ11" s="6"/>
      <c r="HWR11" s="6"/>
      <c r="HWS11" s="6"/>
      <c r="HWT11" s="6"/>
      <c r="HWU11" s="6"/>
      <c r="HWV11" s="6"/>
      <c r="HWW11" s="6"/>
      <c r="HWX11" s="6"/>
      <c r="HWY11" s="6"/>
      <c r="HWZ11" s="6"/>
      <c r="HXA11" s="6"/>
      <c r="HXB11" s="6"/>
      <c r="HXC11" s="6"/>
      <c r="HXD11" s="6"/>
      <c r="HXE11" s="6"/>
      <c r="HXF11" s="6"/>
      <c r="HXG11" s="6"/>
      <c r="HXH11" s="6"/>
      <c r="HXI11" s="6"/>
      <c r="HXJ11" s="6"/>
      <c r="HXK11" s="6"/>
      <c r="HXL11" s="6"/>
      <c r="HXM11" s="6"/>
      <c r="HXN11" s="6"/>
      <c r="HXO11" s="6"/>
      <c r="HXP11" s="6"/>
      <c r="HXQ11" s="6"/>
      <c r="HXR11" s="6"/>
      <c r="HXS11" s="6"/>
      <c r="HXT11" s="6"/>
      <c r="HXU11" s="6"/>
      <c r="HXV11" s="6"/>
      <c r="HXW11" s="6"/>
      <c r="HXX11" s="6"/>
      <c r="HXY11" s="6"/>
      <c r="HXZ11" s="6"/>
      <c r="HYA11" s="6"/>
      <c r="HYB11" s="6"/>
      <c r="HYC11" s="6"/>
      <c r="HYD11" s="6"/>
      <c r="HYE11" s="6"/>
      <c r="HYF11" s="6"/>
      <c r="HYG11" s="6"/>
      <c r="HYH11" s="6"/>
      <c r="HYI11" s="6"/>
      <c r="HYJ11" s="6"/>
      <c r="HYK11" s="6"/>
      <c r="HYL11" s="6"/>
      <c r="HYM11" s="6"/>
      <c r="HYN11" s="6"/>
      <c r="HYO11" s="6"/>
      <c r="HYP11" s="6"/>
      <c r="HYQ11" s="6"/>
      <c r="HYR11" s="6"/>
      <c r="HYS11" s="6"/>
      <c r="HYT11" s="6"/>
      <c r="HYU11" s="6"/>
      <c r="HYV11" s="6"/>
      <c r="HYW11" s="6"/>
      <c r="HYX11" s="6"/>
      <c r="HYY11" s="6"/>
      <c r="HYZ11" s="6"/>
      <c r="HZA11" s="6"/>
      <c r="HZB11" s="6"/>
      <c r="HZC11" s="6"/>
      <c r="HZD11" s="6"/>
      <c r="HZE11" s="6"/>
      <c r="HZF11" s="6"/>
      <c r="HZG11" s="6"/>
      <c r="HZH11" s="6"/>
      <c r="HZI11" s="6"/>
      <c r="HZJ11" s="6"/>
      <c r="HZK11" s="6"/>
      <c r="HZL11" s="6"/>
      <c r="HZM11" s="6"/>
      <c r="HZN11" s="6"/>
      <c r="HZO11" s="6"/>
      <c r="HZP11" s="6"/>
      <c r="HZQ11" s="6"/>
      <c r="HZR11" s="6"/>
      <c r="HZS11" s="6"/>
      <c r="HZT11" s="6"/>
      <c r="HZU11" s="6"/>
      <c r="HZV11" s="6"/>
      <c r="HZW11" s="6"/>
      <c r="HZX11" s="6"/>
      <c r="HZY11" s="6"/>
      <c r="HZZ11" s="6"/>
      <c r="IAA11" s="6"/>
      <c r="IAB11" s="6"/>
      <c r="IAC11" s="6"/>
      <c r="IAD11" s="6"/>
      <c r="IAE11" s="6"/>
      <c r="IAF11" s="6"/>
      <c r="IAG11" s="6"/>
      <c r="IAH11" s="6"/>
      <c r="IAI11" s="6"/>
      <c r="IAJ11" s="6"/>
      <c r="IAK11" s="6"/>
      <c r="IAL11" s="6"/>
      <c r="IAM11" s="6"/>
      <c r="IAN11" s="6"/>
      <c r="IAO11" s="6"/>
      <c r="IAP11" s="6"/>
      <c r="IAQ11" s="6"/>
      <c r="IAR11" s="6"/>
      <c r="IAS11" s="6"/>
      <c r="IAT11" s="6"/>
      <c r="IAU11" s="6"/>
      <c r="IAV11" s="6"/>
      <c r="IAW11" s="6"/>
      <c r="IAX11" s="6"/>
      <c r="IAY11" s="6"/>
      <c r="IAZ11" s="6"/>
      <c r="IBA11" s="6"/>
      <c r="IBB11" s="6"/>
      <c r="IBC11" s="6"/>
      <c r="IBD11" s="6"/>
      <c r="IBE11" s="6"/>
      <c r="IBF11" s="6"/>
      <c r="IBG11" s="6"/>
      <c r="IBH11" s="6"/>
      <c r="IBI11" s="6"/>
      <c r="IBJ11" s="6"/>
      <c r="IBK11" s="6"/>
      <c r="IBL11" s="6"/>
      <c r="IBM11" s="6"/>
      <c r="IBN11" s="6"/>
      <c r="IBO11" s="6"/>
      <c r="IBP11" s="6"/>
      <c r="IBQ11" s="6"/>
      <c r="IBR11" s="6"/>
      <c r="IBS11" s="6"/>
      <c r="IBT11" s="6"/>
      <c r="IBU11" s="6"/>
      <c r="IBV11" s="6"/>
      <c r="IBW11" s="6"/>
      <c r="IBX11" s="6"/>
      <c r="IBY11" s="6"/>
      <c r="IBZ11" s="6"/>
      <c r="ICA11" s="6"/>
      <c r="ICB11" s="6"/>
      <c r="ICC11" s="6"/>
      <c r="ICD11" s="6"/>
      <c r="ICE11" s="6"/>
      <c r="ICF11" s="6"/>
      <c r="ICG11" s="6"/>
      <c r="ICH11" s="6"/>
      <c r="ICI11" s="6"/>
      <c r="ICJ11" s="6"/>
      <c r="ICK11" s="6"/>
      <c r="ICL11" s="6"/>
      <c r="ICM11" s="6"/>
      <c r="ICN11" s="6"/>
      <c r="ICO11" s="6"/>
      <c r="ICP11" s="6"/>
      <c r="ICQ11" s="6"/>
      <c r="ICR11" s="6"/>
      <c r="ICS11" s="6"/>
      <c r="ICT11" s="6"/>
      <c r="ICU11" s="6"/>
      <c r="ICV11" s="6"/>
      <c r="ICW11" s="6"/>
      <c r="ICX11" s="6"/>
      <c r="ICY11" s="6"/>
      <c r="ICZ11" s="6"/>
      <c r="IDA11" s="6"/>
      <c r="IDB11" s="6"/>
      <c r="IDC11" s="6"/>
      <c r="IDD11" s="6"/>
      <c r="IDE11" s="6"/>
      <c r="IDF11" s="6"/>
      <c r="IDG11" s="6"/>
      <c r="IDH11" s="6"/>
      <c r="IDI11" s="6"/>
      <c r="IDJ11" s="6"/>
      <c r="IDK11" s="6"/>
      <c r="IDL11" s="6"/>
      <c r="IDM11" s="6"/>
      <c r="IDN11" s="6"/>
      <c r="IDO11" s="6"/>
      <c r="IDP11" s="6"/>
      <c r="IDQ11" s="6"/>
      <c r="IDR11" s="6"/>
      <c r="IDS11" s="6"/>
      <c r="IDT11" s="6"/>
      <c r="IDU11" s="6"/>
      <c r="IDV11" s="6"/>
      <c r="IDW11" s="6"/>
      <c r="IDX11" s="6"/>
      <c r="IDY11" s="6"/>
      <c r="IDZ11" s="6"/>
      <c r="IEA11" s="6"/>
      <c r="IEB11" s="6"/>
      <c r="IEC11" s="6"/>
      <c r="IED11" s="6"/>
      <c r="IEE11" s="6"/>
      <c r="IEF11" s="6"/>
      <c r="IEG11" s="6"/>
      <c r="IEH11" s="6"/>
      <c r="IEI11" s="6"/>
      <c r="IEJ11" s="6"/>
      <c r="IEK11" s="6"/>
      <c r="IEL11" s="6"/>
      <c r="IEM11" s="6"/>
      <c r="IEN11" s="6"/>
      <c r="IEO11" s="6"/>
      <c r="IEP11" s="6"/>
      <c r="IEQ11" s="6"/>
      <c r="IER11" s="6"/>
      <c r="IES11" s="6"/>
      <c r="IET11" s="6"/>
      <c r="IEU11" s="6"/>
      <c r="IEV11" s="6"/>
      <c r="IEW11" s="6"/>
      <c r="IEX11" s="6"/>
      <c r="IEY11" s="6"/>
      <c r="IEZ11" s="6"/>
      <c r="IFA11" s="6"/>
      <c r="IFB11" s="6"/>
      <c r="IFC11" s="6"/>
      <c r="IFD11" s="6"/>
      <c r="IFE11" s="6"/>
      <c r="IFF11" s="6"/>
      <c r="IFG11" s="6"/>
      <c r="IFH11" s="6"/>
      <c r="IFI11" s="6"/>
      <c r="IFJ11" s="6"/>
      <c r="IFK11" s="6"/>
      <c r="IFL11" s="6"/>
      <c r="IFM11" s="6"/>
      <c r="IFN11" s="6"/>
      <c r="IFO11" s="6"/>
      <c r="IFP11" s="6"/>
      <c r="IFQ11" s="6"/>
      <c r="IFR11" s="6"/>
      <c r="IFS11" s="6"/>
      <c r="IFT11" s="6"/>
      <c r="IFU11" s="6"/>
      <c r="IFV11" s="6"/>
      <c r="IFW11" s="6"/>
      <c r="IFX11" s="6"/>
      <c r="IFY11" s="6"/>
      <c r="IFZ11" s="6"/>
      <c r="IGA11" s="6"/>
      <c r="IGB11" s="6"/>
      <c r="IGC11" s="6"/>
      <c r="IGD11" s="6"/>
      <c r="IGE11" s="6"/>
      <c r="IGF11" s="6"/>
      <c r="IGG11" s="6"/>
      <c r="IGH11" s="6"/>
      <c r="IGI11" s="6"/>
      <c r="IGJ11" s="6"/>
      <c r="IGK11" s="6"/>
      <c r="IGL11" s="6"/>
      <c r="IGM11" s="6"/>
      <c r="IGN11" s="6"/>
      <c r="IGO11" s="6"/>
      <c r="IGP11" s="6"/>
      <c r="IGQ11" s="6"/>
      <c r="IGR11" s="6"/>
      <c r="IGS11" s="6"/>
      <c r="IGT11" s="6"/>
      <c r="IGU11" s="6"/>
      <c r="IGV11" s="6"/>
      <c r="IGW11" s="6"/>
      <c r="IGX11" s="6"/>
      <c r="IGY11" s="6"/>
      <c r="IGZ11" s="6"/>
      <c r="IHA11" s="6"/>
      <c r="IHB11" s="6"/>
      <c r="IHC11" s="6"/>
      <c r="IHD11" s="6"/>
      <c r="IHE11" s="6"/>
      <c r="IHF11" s="6"/>
      <c r="IHG11" s="6"/>
      <c r="IHH11" s="6"/>
      <c r="IHI11" s="6"/>
      <c r="IHJ11" s="6"/>
      <c r="IHK11" s="6"/>
      <c r="IHL11" s="6"/>
      <c r="IHM11" s="6"/>
      <c r="IHN11" s="6"/>
      <c r="IHO11" s="6"/>
      <c r="IHP11" s="6"/>
      <c r="IHQ11" s="6"/>
      <c r="IHR11" s="6"/>
      <c r="IHS11" s="6"/>
      <c r="IHT11" s="6"/>
      <c r="IHU11" s="6"/>
      <c r="IHV11" s="6"/>
      <c r="IHW11" s="6"/>
      <c r="IHX11" s="6"/>
      <c r="IHY11" s="6"/>
      <c r="IHZ11" s="6"/>
      <c r="IIA11" s="6"/>
      <c r="IIB11" s="6"/>
      <c r="IIC11" s="6"/>
      <c r="IID11" s="6"/>
      <c r="IIE11" s="6"/>
      <c r="IIF11" s="6"/>
      <c r="IIG11" s="6"/>
      <c r="IIH11" s="6"/>
      <c r="III11" s="6"/>
      <c r="IIJ11" s="6"/>
      <c r="IIK11" s="6"/>
      <c r="IIL11" s="6"/>
      <c r="IIM11" s="6"/>
      <c r="IIN11" s="6"/>
      <c r="IIO11" s="6"/>
      <c r="IIP11" s="6"/>
      <c r="IIQ11" s="6"/>
      <c r="IIR11" s="6"/>
      <c r="IIS11" s="6"/>
      <c r="IIT11" s="6"/>
      <c r="IIU11" s="6"/>
      <c r="IIV11" s="6"/>
      <c r="IIW11" s="6"/>
      <c r="IIX11" s="6"/>
      <c r="IIY11" s="6"/>
      <c r="IIZ11" s="6"/>
      <c r="IJA11" s="6"/>
      <c r="IJB11" s="6"/>
      <c r="IJC11" s="6"/>
      <c r="IJD11" s="6"/>
      <c r="IJE11" s="6"/>
      <c r="IJF11" s="6"/>
      <c r="IJG11" s="6"/>
      <c r="IJH11" s="6"/>
      <c r="IJI11" s="6"/>
      <c r="IJJ11" s="6"/>
      <c r="IJK11" s="6"/>
      <c r="IJL11" s="6"/>
      <c r="IJM11" s="6"/>
      <c r="IJN11" s="6"/>
      <c r="IJO11" s="6"/>
      <c r="IJP11" s="6"/>
      <c r="IJQ11" s="6"/>
      <c r="IJR11" s="6"/>
      <c r="IJS11" s="6"/>
      <c r="IJT11" s="6"/>
      <c r="IJU11" s="6"/>
      <c r="IJV11" s="6"/>
      <c r="IJW11" s="6"/>
      <c r="IJX11" s="6"/>
      <c r="IJY11" s="6"/>
      <c r="IJZ11" s="6"/>
      <c r="IKA11" s="6"/>
      <c r="IKB11" s="6"/>
      <c r="IKC11" s="6"/>
      <c r="IKD11" s="6"/>
      <c r="IKE11" s="6"/>
      <c r="IKF11" s="6"/>
      <c r="IKG11" s="6"/>
      <c r="IKH11" s="6"/>
      <c r="IKI11" s="6"/>
      <c r="IKJ11" s="6"/>
      <c r="IKK11" s="6"/>
      <c r="IKL11" s="6"/>
      <c r="IKM11" s="6"/>
      <c r="IKN11" s="6"/>
      <c r="IKO11" s="6"/>
      <c r="IKP11" s="6"/>
      <c r="IKQ11" s="6"/>
      <c r="IKR11" s="6"/>
      <c r="IKS11" s="6"/>
      <c r="IKT11" s="6"/>
      <c r="IKU11" s="6"/>
      <c r="IKV11" s="6"/>
      <c r="IKW11" s="6"/>
      <c r="IKX11" s="6"/>
      <c r="IKY11" s="6"/>
      <c r="IKZ11" s="6"/>
      <c r="ILA11" s="6"/>
      <c r="ILB11" s="6"/>
      <c r="ILC11" s="6"/>
      <c r="ILD11" s="6"/>
      <c r="ILE11" s="6"/>
      <c r="ILF11" s="6"/>
      <c r="ILG11" s="6"/>
      <c r="ILH11" s="6"/>
      <c r="ILI11" s="6"/>
      <c r="ILJ11" s="6"/>
      <c r="ILK11" s="6"/>
      <c r="ILL11" s="6"/>
      <c r="ILM11" s="6"/>
      <c r="ILN11" s="6"/>
      <c r="ILO11" s="6"/>
      <c r="ILP11" s="6"/>
      <c r="ILQ11" s="6"/>
      <c r="ILR11" s="6"/>
      <c r="ILS11" s="6"/>
      <c r="ILT11" s="6"/>
      <c r="ILU11" s="6"/>
      <c r="ILV11" s="6"/>
      <c r="ILW11" s="6"/>
      <c r="ILX11" s="6"/>
      <c r="ILY11" s="6"/>
      <c r="ILZ11" s="6"/>
      <c r="IMA11" s="6"/>
      <c r="IMB11" s="6"/>
      <c r="IMC11" s="6"/>
      <c r="IMD11" s="6"/>
      <c r="IME11" s="6"/>
      <c r="IMF11" s="6"/>
      <c r="IMG11" s="6"/>
      <c r="IMH11" s="6"/>
      <c r="IMI11" s="6"/>
      <c r="IMJ11" s="6"/>
      <c r="IMK11" s="6"/>
      <c r="IML11" s="6"/>
      <c r="IMM11" s="6"/>
      <c r="IMN11" s="6"/>
      <c r="IMO11" s="6"/>
      <c r="IMP11" s="6"/>
      <c r="IMQ11" s="6"/>
      <c r="IMR11" s="6"/>
      <c r="IMS11" s="6"/>
      <c r="IMT11" s="6"/>
      <c r="IMU11" s="6"/>
      <c r="IMV11" s="6"/>
      <c r="IMW11" s="6"/>
      <c r="IMX11" s="6"/>
      <c r="IMY11" s="6"/>
      <c r="IMZ11" s="6"/>
      <c r="INA11" s="6"/>
      <c r="INB11" s="6"/>
      <c r="INC11" s="6"/>
      <c r="IND11" s="6"/>
      <c r="INE11" s="6"/>
      <c r="INF11" s="6"/>
      <c r="ING11" s="6"/>
      <c r="INH11" s="6"/>
      <c r="INI11" s="6"/>
      <c r="INJ11" s="6"/>
      <c r="INK11" s="6"/>
      <c r="INL11" s="6"/>
      <c r="INM11" s="6"/>
      <c r="INN11" s="6"/>
      <c r="INO11" s="6"/>
      <c r="INP11" s="6"/>
      <c r="INQ11" s="6"/>
      <c r="INR11" s="6"/>
      <c r="INS11" s="6"/>
      <c r="INT11" s="6"/>
      <c r="INU11" s="6"/>
      <c r="INV11" s="6"/>
      <c r="INW11" s="6"/>
      <c r="INX11" s="6"/>
      <c r="INY11" s="6"/>
      <c r="INZ11" s="6"/>
      <c r="IOA11" s="6"/>
      <c r="IOB11" s="6"/>
      <c r="IOC11" s="6"/>
      <c r="IOD11" s="6"/>
      <c r="IOE11" s="6"/>
      <c r="IOF11" s="6"/>
      <c r="IOG11" s="6"/>
      <c r="IOH11" s="6"/>
      <c r="IOI11" s="6"/>
      <c r="IOJ11" s="6"/>
      <c r="IOK11" s="6"/>
      <c r="IOL11" s="6"/>
      <c r="IOM11" s="6"/>
      <c r="ION11" s="6"/>
      <c r="IOO11" s="6"/>
      <c r="IOP11" s="6"/>
      <c r="IOQ11" s="6"/>
      <c r="IOR11" s="6"/>
      <c r="IOS11" s="6"/>
      <c r="IOT11" s="6"/>
      <c r="IOU11" s="6"/>
      <c r="IOV11" s="6"/>
      <c r="IOW11" s="6"/>
      <c r="IOX11" s="6"/>
      <c r="IOY11" s="6"/>
      <c r="IOZ11" s="6"/>
      <c r="IPA11" s="6"/>
      <c r="IPB11" s="6"/>
      <c r="IPC11" s="6"/>
      <c r="IPD11" s="6"/>
      <c r="IPE11" s="6"/>
      <c r="IPF11" s="6"/>
      <c r="IPG11" s="6"/>
      <c r="IPH11" s="6"/>
      <c r="IPI11" s="6"/>
      <c r="IPJ11" s="6"/>
      <c r="IPK11" s="6"/>
      <c r="IPL11" s="6"/>
      <c r="IPM11" s="6"/>
      <c r="IPN11" s="6"/>
      <c r="IPO11" s="6"/>
      <c r="IPP11" s="6"/>
      <c r="IPQ11" s="6"/>
      <c r="IPR11" s="6"/>
      <c r="IPS11" s="6"/>
      <c r="IPT11" s="6"/>
      <c r="IPU11" s="6"/>
      <c r="IPV11" s="6"/>
      <c r="IPW11" s="6"/>
      <c r="IPX11" s="6"/>
      <c r="IPY11" s="6"/>
      <c r="IPZ11" s="6"/>
      <c r="IQA11" s="6"/>
      <c r="IQB11" s="6"/>
      <c r="IQC11" s="6"/>
      <c r="IQD11" s="6"/>
      <c r="IQE11" s="6"/>
      <c r="IQF11" s="6"/>
      <c r="IQG11" s="6"/>
      <c r="IQH11" s="6"/>
      <c r="IQI11" s="6"/>
      <c r="IQJ11" s="6"/>
      <c r="IQK11" s="6"/>
      <c r="IQL11" s="6"/>
      <c r="IQM11" s="6"/>
      <c r="IQN11" s="6"/>
      <c r="IQO11" s="6"/>
      <c r="IQP11" s="6"/>
      <c r="IQQ11" s="6"/>
      <c r="IQR11" s="6"/>
      <c r="IQS11" s="6"/>
      <c r="IQT11" s="6"/>
      <c r="IQU11" s="6"/>
      <c r="IQV11" s="6"/>
      <c r="IQW11" s="6"/>
      <c r="IQX11" s="6"/>
      <c r="IQY11" s="6"/>
      <c r="IQZ11" s="6"/>
      <c r="IRA11" s="6"/>
      <c r="IRB11" s="6"/>
      <c r="IRC11" s="6"/>
      <c r="IRD11" s="6"/>
      <c r="IRE11" s="6"/>
      <c r="IRF11" s="6"/>
      <c r="IRG11" s="6"/>
      <c r="IRH11" s="6"/>
      <c r="IRI11" s="6"/>
      <c r="IRJ11" s="6"/>
      <c r="IRK11" s="6"/>
      <c r="IRL11" s="6"/>
      <c r="IRM11" s="6"/>
      <c r="IRN11" s="6"/>
      <c r="IRO11" s="6"/>
      <c r="IRP11" s="6"/>
      <c r="IRQ11" s="6"/>
      <c r="IRR11" s="6"/>
      <c r="IRS11" s="6"/>
      <c r="IRT11" s="6"/>
      <c r="IRU11" s="6"/>
      <c r="IRV11" s="6"/>
      <c r="IRW11" s="6"/>
      <c r="IRX11" s="6"/>
      <c r="IRY11" s="6"/>
      <c r="IRZ11" s="6"/>
      <c r="ISA11" s="6"/>
      <c r="ISB11" s="6"/>
      <c r="ISC11" s="6"/>
      <c r="ISD11" s="6"/>
      <c r="ISE11" s="6"/>
      <c r="ISF11" s="6"/>
      <c r="ISG11" s="6"/>
      <c r="ISH11" s="6"/>
      <c r="ISI11" s="6"/>
      <c r="ISJ11" s="6"/>
      <c r="ISK11" s="6"/>
      <c r="ISL11" s="6"/>
      <c r="ISM11" s="6"/>
      <c r="ISN11" s="6"/>
      <c r="ISO11" s="6"/>
      <c r="ISP11" s="6"/>
      <c r="ISQ11" s="6"/>
      <c r="ISR11" s="6"/>
      <c r="ISS11" s="6"/>
      <c r="IST11" s="6"/>
      <c r="ISU11" s="6"/>
      <c r="ISV11" s="6"/>
      <c r="ISW11" s="6"/>
      <c r="ISX11" s="6"/>
      <c r="ISY11" s="6"/>
      <c r="ISZ11" s="6"/>
      <c r="ITA11" s="6"/>
      <c r="ITB11" s="6"/>
      <c r="ITC11" s="6"/>
      <c r="ITD11" s="6"/>
      <c r="ITE11" s="6"/>
      <c r="ITF11" s="6"/>
      <c r="ITG11" s="6"/>
      <c r="ITH11" s="6"/>
      <c r="ITI11" s="6"/>
      <c r="ITJ11" s="6"/>
      <c r="ITK11" s="6"/>
      <c r="ITL11" s="6"/>
      <c r="ITM11" s="6"/>
      <c r="ITN11" s="6"/>
      <c r="ITO11" s="6"/>
      <c r="ITP11" s="6"/>
      <c r="ITQ11" s="6"/>
      <c r="ITR11" s="6"/>
      <c r="ITS11" s="6"/>
      <c r="ITT11" s="6"/>
      <c r="ITU11" s="6"/>
      <c r="ITV11" s="6"/>
      <c r="ITW11" s="6"/>
      <c r="ITX11" s="6"/>
      <c r="ITY11" s="6"/>
      <c r="ITZ11" s="6"/>
      <c r="IUA11" s="6"/>
      <c r="IUB11" s="6"/>
      <c r="IUC11" s="6"/>
      <c r="IUD11" s="6"/>
      <c r="IUE11" s="6"/>
      <c r="IUF11" s="6"/>
      <c r="IUG11" s="6"/>
      <c r="IUH11" s="6"/>
      <c r="IUI11" s="6"/>
      <c r="IUJ11" s="6"/>
      <c r="IUK11" s="6"/>
      <c r="IUL11" s="6"/>
      <c r="IUM11" s="6"/>
      <c r="IUN11" s="6"/>
      <c r="IUO11" s="6"/>
      <c r="IUP11" s="6"/>
      <c r="IUQ11" s="6"/>
      <c r="IUR11" s="6"/>
      <c r="IUS11" s="6"/>
      <c r="IUT11" s="6"/>
      <c r="IUU11" s="6"/>
      <c r="IUV11" s="6"/>
      <c r="IUW11" s="6"/>
      <c r="IUX11" s="6"/>
      <c r="IUY11" s="6"/>
      <c r="IUZ11" s="6"/>
      <c r="IVA11" s="6"/>
      <c r="IVB11" s="6"/>
      <c r="IVC11" s="6"/>
      <c r="IVD11" s="6"/>
      <c r="IVE11" s="6"/>
      <c r="IVF11" s="6"/>
      <c r="IVG11" s="6"/>
      <c r="IVH11" s="6"/>
      <c r="IVI11" s="6"/>
      <c r="IVJ11" s="6"/>
      <c r="IVK11" s="6"/>
      <c r="IVL11" s="6"/>
      <c r="IVM11" s="6"/>
      <c r="IVN11" s="6"/>
      <c r="IVO11" s="6"/>
      <c r="IVP11" s="6"/>
      <c r="IVQ11" s="6"/>
      <c r="IVR11" s="6"/>
      <c r="IVS11" s="6"/>
      <c r="IVT11" s="6"/>
      <c r="IVU11" s="6"/>
      <c r="IVV11" s="6"/>
      <c r="IVW11" s="6"/>
      <c r="IVX11" s="6"/>
      <c r="IVY11" s="6"/>
      <c r="IVZ11" s="6"/>
      <c r="IWA11" s="6"/>
      <c r="IWB11" s="6"/>
      <c r="IWC11" s="6"/>
      <c r="IWD11" s="6"/>
      <c r="IWE11" s="6"/>
      <c r="IWF11" s="6"/>
      <c r="IWG11" s="6"/>
      <c r="IWH11" s="6"/>
      <c r="IWI11" s="6"/>
      <c r="IWJ11" s="6"/>
      <c r="IWK11" s="6"/>
      <c r="IWL11" s="6"/>
      <c r="IWM11" s="6"/>
      <c r="IWN11" s="6"/>
      <c r="IWO11" s="6"/>
      <c r="IWP11" s="6"/>
      <c r="IWQ11" s="6"/>
      <c r="IWR11" s="6"/>
      <c r="IWS11" s="6"/>
      <c r="IWT11" s="6"/>
      <c r="IWU11" s="6"/>
      <c r="IWV11" s="6"/>
      <c r="IWW11" s="6"/>
      <c r="IWX11" s="6"/>
      <c r="IWY11" s="6"/>
      <c r="IWZ11" s="6"/>
      <c r="IXA11" s="6"/>
      <c r="IXB11" s="6"/>
      <c r="IXC11" s="6"/>
      <c r="IXD11" s="6"/>
      <c r="IXE11" s="6"/>
      <c r="IXF11" s="6"/>
      <c r="IXG11" s="6"/>
      <c r="IXH11" s="6"/>
      <c r="IXI11" s="6"/>
      <c r="IXJ11" s="6"/>
      <c r="IXK11" s="6"/>
      <c r="IXL11" s="6"/>
      <c r="IXM11" s="6"/>
      <c r="IXN11" s="6"/>
      <c r="IXO11" s="6"/>
      <c r="IXP11" s="6"/>
      <c r="IXQ11" s="6"/>
      <c r="IXR11" s="6"/>
      <c r="IXS11" s="6"/>
      <c r="IXT11" s="6"/>
      <c r="IXU11" s="6"/>
      <c r="IXV11" s="6"/>
      <c r="IXW11" s="6"/>
      <c r="IXX11" s="6"/>
      <c r="IXY11" s="6"/>
      <c r="IXZ11" s="6"/>
      <c r="IYA11" s="6"/>
      <c r="IYB11" s="6"/>
      <c r="IYC11" s="6"/>
      <c r="IYD11" s="6"/>
      <c r="IYE11" s="6"/>
      <c r="IYF11" s="6"/>
      <c r="IYG11" s="6"/>
      <c r="IYH11" s="6"/>
      <c r="IYI11" s="6"/>
      <c r="IYJ11" s="6"/>
      <c r="IYK11" s="6"/>
      <c r="IYL11" s="6"/>
      <c r="IYM11" s="6"/>
      <c r="IYN11" s="6"/>
      <c r="IYO11" s="6"/>
      <c r="IYP11" s="6"/>
      <c r="IYQ11" s="6"/>
      <c r="IYR11" s="6"/>
      <c r="IYS11" s="6"/>
      <c r="IYT11" s="6"/>
      <c r="IYU11" s="6"/>
      <c r="IYV11" s="6"/>
      <c r="IYW11" s="6"/>
      <c r="IYX11" s="6"/>
      <c r="IYY11" s="6"/>
      <c r="IYZ11" s="6"/>
      <c r="IZA11" s="6"/>
      <c r="IZB11" s="6"/>
      <c r="IZC11" s="6"/>
      <c r="IZD11" s="6"/>
      <c r="IZE11" s="6"/>
      <c r="IZF11" s="6"/>
      <c r="IZG11" s="6"/>
      <c r="IZH11" s="6"/>
      <c r="IZI11" s="6"/>
      <c r="IZJ11" s="6"/>
      <c r="IZK11" s="6"/>
      <c r="IZL11" s="6"/>
      <c r="IZM11" s="6"/>
      <c r="IZN11" s="6"/>
      <c r="IZO11" s="6"/>
      <c r="IZP11" s="6"/>
      <c r="IZQ11" s="6"/>
      <c r="IZR11" s="6"/>
      <c r="IZS11" s="6"/>
      <c r="IZT11" s="6"/>
      <c r="IZU11" s="6"/>
      <c r="IZV11" s="6"/>
      <c r="IZW11" s="6"/>
      <c r="IZX11" s="6"/>
      <c r="IZY11" s="6"/>
      <c r="IZZ11" s="6"/>
      <c r="JAA11" s="6"/>
      <c r="JAB11" s="6"/>
      <c r="JAC11" s="6"/>
      <c r="JAD11" s="6"/>
      <c r="JAE11" s="6"/>
      <c r="JAF11" s="6"/>
      <c r="JAG11" s="6"/>
      <c r="JAH11" s="6"/>
      <c r="JAI11" s="6"/>
      <c r="JAJ11" s="6"/>
      <c r="JAK11" s="6"/>
      <c r="JAL11" s="6"/>
      <c r="JAM11" s="6"/>
      <c r="JAN11" s="6"/>
      <c r="JAO11" s="6"/>
      <c r="JAP11" s="6"/>
      <c r="JAQ11" s="6"/>
      <c r="JAR11" s="6"/>
      <c r="JAS11" s="6"/>
      <c r="JAT11" s="6"/>
      <c r="JAU11" s="6"/>
      <c r="JAV11" s="6"/>
      <c r="JAW11" s="6"/>
      <c r="JAX11" s="6"/>
      <c r="JAY11" s="6"/>
      <c r="JAZ11" s="6"/>
      <c r="JBA11" s="6"/>
      <c r="JBB11" s="6"/>
      <c r="JBC11" s="6"/>
      <c r="JBD11" s="6"/>
      <c r="JBE11" s="6"/>
      <c r="JBF11" s="6"/>
      <c r="JBG11" s="6"/>
      <c r="JBH11" s="6"/>
      <c r="JBI11" s="6"/>
      <c r="JBJ11" s="6"/>
      <c r="JBK11" s="6"/>
      <c r="JBL11" s="6"/>
      <c r="JBM11" s="6"/>
      <c r="JBN11" s="6"/>
      <c r="JBO11" s="6"/>
      <c r="JBP11" s="6"/>
      <c r="JBQ11" s="6"/>
      <c r="JBR11" s="6"/>
      <c r="JBS11" s="6"/>
      <c r="JBT11" s="6"/>
      <c r="JBU11" s="6"/>
      <c r="JBV11" s="6"/>
      <c r="JBW11" s="6"/>
      <c r="JBX11" s="6"/>
      <c r="JBY11" s="6"/>
      <c r="JBZ11" s="6"/>
      <c r="JCA11" s="6"/>
      <c r="JCB11" s="6"/>
      <c r="JCC11" s="6"/>
      <c r="JCD11" s="6"/>
      <c r="JCE11" s="6"/>
      <c r="JCF11" s="6"/>
      <c r="JCG11" s="6"/>
      <c r="JCH11" s="6"/>
      <c r="JCI11" s="6"/>
      <c r="JCJ11" s="6"/>
      <c r="JCK11" s="6"/>
      <c r="JCL11" s="6"/>
      <c r="JCM11" s="6"/>
      <c r="JCN11" s="6"/>
      <c r="JCO11" s="6"/>
      <c r="JCP11" s="6"/>
      <c r="JCQ11" s="6"/>
      <c r="JCR11" s="6"/>
      <c r="JCS11" s="6"/>
      <c r="JCT11" s="6"/>
      <c r="JCU11" s="6"/>
      <c r="JCV11" s="6"/>
      <c r="JCW11" s="6"/>
      <c r="JCX11" s="6"/>
      <c r="JCY11" s="6"/>
      <c r="JCZ11" s="6"/>
      <c r="JDA11" s="6"/>
      <c r="JDB11" s="6"/>
      <c r="JDC11" s="6"/>
      <c r="JDD11" s="6"/>
      <c r="JDE11" s="6"/>
      <c r="JDF11" s="6"/>
      <c r="JDG11" s="6"/>
      <c r="JDH11" s="6"/>
      <c r="JDI11" s="6"/>
      <c r="JDJ11" s="6"/>
      <c r="JDK11" s="6"/>
      <c r="JDL11" s="6"/>
      <c r="JDM11" s="6"/>
      <c r="JDN11" s="6"/>
      <c r="JDO11" s="6"/>
      <c r="JDP11" s="6"/>
      <c r="JDQ11" s="6"/>
      <c r="JDR11" s="6"/>
      <c r="JDS11" s="6"/>
      <c r="JDT11" s="6"/>
      <c r="JDU11" s="6"/>
      <c r="JDV11" s="6"/>
      <c r="JDW11" s="6"/>
      <c r="JDX11" s="6"/>
      <c r="JDY11" s="6"/>
      <c r="JDZ11" s="6"/>
      <c r="JEA11" s="6"/>
      <c r="JEB11" s="6"/>
      <c r="JEC11" s="6"/>
      <c r="JED11" s="6"/>
      <c r="JEE11" s="6"/>
      <c r="JEF11" s="6"/>
      <c r="JEG11" s="6"/>
      <c r="JEH11" s="6"/>
      <c r="JEI11" s="6"/>
      <c r="JEJ11" s="6"/>
      <c r="JEK11" s="6"/>
      <c r="JEL11" s="6"/>
      <c r="JEM11" s="6"/>
      <c r="JEN11" s="6"/>
      <c r="JEO11" s="6"/>
      <c r="JEP11" s="6"/>
      <c r="JEQ11" s="6"/>
      <c r="JER11" s="6"/>
      <c r="JES11" s="6"/>
      <c r="JET11" s="6"/>
      <c r="JEU11" s="6"/>
      <c r="JEV11" s="6"/>
      <c r="JEW11" s="6"/>
      <c r="JEX11" s="6"/>
      <c r="JEY11" s="6"/>
      <c r="JEZ11" s="6"/>
      <c r="JFA11" s="6"/>
      <c r="JFB11" s="6"/>
      <c r="JFC11" s="6"/>
      <c r="JFD11" s="6"/>
      <c r="JFE11" s="6"/>
      <c r="JFF11" s="6"/>
      <c r="JFG11" s="6"/>
      <c r="JFH11" s="6"/>
      <c r="JFI11" s="6"/>
      <c r="JFJ11" s="6"/>
      <c r="JFK11" s="6"/>
      <c r="JFL11" s="6"/>
      <c r="JFM11" s="6"/>
      <c r="JFN11" s="6"/>
      <c r="JFO11" s="6"/>
      <c r="JFP11" s="6"/>
      <c r="JFQ11" s="6"/>
      <c r="JFR11" s="6"/>
      <c r="JFS11" s="6"/>
      <c r="JFT11" s="6"/>
      <c r="JFU11" s="6"/>
      <c r="JFV11" s="6"/>
      <c r="JFW11" s="6"/>
      <c r="JFX11" s="6"/>
      <c r="JFY11" s="6"/>
      <c r="JFZ11" s="6"/>
      <c r="JGA11" s="6"/>
      <c r="JGB11" s="6"/>
      <c r="JGC11" s="6"/>
      <c r="JGD11" s="6"/>
      <c r="JGE11" s="6"/>
      <c r="JGF11" s="6"/>
      <c r="JGG11" s="6"/>
      <c r="JGH11" s="6"/>
      <c r="JGI11" s="6"/>
      <c r="JGJ11" s="6"/>
      <c r="JGK11" s="6"/>
      <c r="JGL11" s="6"/>
      <c r="JGM11" s="6"/>
      <c r="JGN11" s="6"/>
      <c r="JGO11" s="6"/>
      <c r="JGP11" s="6"/>
      <c r="JGQ11" s="6"/>
      <c r="JGR11" s="6"/>
      <c r="JGS11" s="6"/>
      <c r="JGT11" s="6"/>
      <c r="JGU11" s="6"/>
      <c r="JGV11" s="6"/>
      <c r="JGW11" s="6"/>
      <c r="JGX11" s="6"/>
      <c r="JGY11" s="6"/>
      <c r="JGZ11" s="6"/>
      <c r="JHA11" s="6"/>
      <c r="JHB11" s="6"/>
      <c r="JHC11" s="6"/>
      <c r="JHD11" s="6"/>
      <c r="JHE11" s="6"/>
      <c r="JHF11" s="6"/>
      <c r="JHG11" s="6"/>
      <c r="JHH11" s="6"/>
      <c r="JHI11" s="6"/>
      <c r="JHJ11" s="6"/>
      <c r="JHK11" s="6"/>
      <c r="JHL11" s="6"/>
      <c r="JHM11" s="6"/>
      <c r="JHN11" s="6"/>
      <c r="JHO11" s="6"/>
      <c r="JHP11" s="6"/>
      <c r="JHQ11" s="6"/>
      <c r="JHR11" s="6"/>
      <c r="JHS11" s="6"/>
      <c r="JHT11" s="6"/>
      <c r="JHU11" s="6"/>
      <c r="JHV11" s="6"/>
      <c r="JHW11" s="6"/>
      <c r="JHX11" s="6"/>
      <c r="JHY11" s="6"/>
      <c r="JHZ11" s="6"/>
      <c r="JIA11" s="6"/>
      <c r="JIB11" s="6"/>
      <c r="JIC11" s="6"/>
      <c r="JID11" s="6"/>
      <c r="JIE11" s="6"/>
      <c r="JIF11" s="6"/>
      <c r="JIG11" s="6"/>
      <c r="JIH11" s="6"/>
      <c r="JII11" s="6"/>
      <c r="JIJ11" s="6"/>
      <c r="JIK11" s="6"/>
      <c r="JIL11" s="6"/>
      <c r="JIM11" s="6"/>
      <c r="JIN11" s="6"/>
      <c r="JIO11" s="6"/>
      <c r="JIP11" s="6"/>
      <c r="JIQ11" s="6"/>
      <c r="JIR11" s="6"/>
      <c r="JIS11" s="6"/>
      <c r="JIT11" s="6"/>
      <c r="JIU11" s="6"/>
      <c r="JIV11" s="6"/>
      <c r="JIW11" s="6"/>
      <c r="JIX11" s="6"/>
      <c r="JIY11" s="6"/>
      <c r="JIZ11" s="6"/>
      <c r="JJA11" s="6"/>
      <c r="JJB11" s="6"/>
      <c r="JJC11" s="6"/>
      <c r="JJD11" s="6"/>
      <c r="JJE11" s="6"/>
      <c r="JJF11" s="6"/>
      <c r="JJG11" s="6"/>
      <c r="JJH11" s="6"/>
      <c r="JJI11" s="6"/>
      <c r="JJJ11" s="6"/>
      <c r="JJK11" s="6"/>
      <c r="JJL11" s="6"/>
      <c r="JJM11" s="6"/>
      <c r="JJN11" s="6"/>
      <c r="JJO11" s="6"/>
      <c r="JJP11" s="6"/>
      <c r="JJQ11" s="6"/>
      <c r="JJR11" s="6"/>
      <c r="JJS11" s="6"/>
      <c r="JJT11" s="6"/>
      <c r="JJU11" s="6"/>
      <c r="JJV11" s="6"/>
      <c r="JJW11" s="6"/>
      <c r="JJX11" s="6"/>
      <c r="JJY11" s="6"/>
      <c r="JJZ11" s="6"/>
      <c r="JKA11" s="6"/>
      <c r="JKB11" s="6"/>
      <c r="JKC11" s="6"/>
      <c r="JKD11" s="6"/>
      <c r="JKE11" s="6"/>
      <c r="JKF11" s="6"/>
      <c r="JKG11" s="6"/>
      <c r="JKH11" s="6"/>
      <c r="JKI11" s="6"/>
      <c r="JKJ11" s="6"/>
      <c r="JKK11" s="6"/>
      <c r="JKL11" s="6"/>
      <c r="JKM11" s="6"/>
      <c r="JKN11" s="6"/>
      <c r="JKO11" s="6"/>
      <c r="JKP11" s="6"/>
      <c r="JKQ11" s="6"/>
      <c r="JKR11" s="6"/>
      <c r="JKS11" s="6"/>
      <c r="JKT11" s="6"/>
      <c r="JKU11" s="6"/>
      <c r="JKV11" s="6"/>
      <c r="JKW11" s="6"/>
      <c r="JKX11" s="6"/>
      <c r="JKY11" s="6"/>
      <c r="JKZ11" s="6"/>
      <c r="JLA11" s="6"/>
      <c r="JLB11" s="6"/>
      <c r="JLC11" s="6"/>
      <c r="JLD11" s="6"/>
      <c r="JLE11" s="6"/>
      <c r="JLF11" s="6"/>
      <c r="JLG11" s="6"/>
      <c r="JLH11" s="6"/>
      <c r="JLI11" s="6"/>
      <c r="JLJ11" s="6"/>
      <c r="JLK11" s="6"/>
      <c r="JLL11" s="6"/>
      <c r="JLM11" s="6"/>
      <c r="JLN11" s="6"/>
      <c r="JLO11" s="6"/>
      <c r="JLP11" s="6"/>
      <c r="JLQ11" s="6"/>
      <c r="JLR11" s="6"/>
      <c r="JLS11" s="6"/>
      <c r="JLT11" s="6"/>
      <c r="JLU11" s="6"/>
      <c r="JLV11" s="6"/>
      <c r="JLW11" s="6"/>
      <c r="JLX11" s="6"/>
      <c r="JLY11" s="6"/>
      <c r="JLZ11" s="6"/>
      <c r="JMA11" s="6"/>
      <c r="JMB11" s="6"/>
      <c r="JMC11" s="6"/>
      <c r="JMD11" s="6"/>
      <c r="JME11" s="6"/>
      <c r="JMF11" s="6"/>
      <c r="JMG11" s="6"/>
      <c r="JMH11" s="6"/>
      <c r="JMI11" s="6"/>
      <c r="JMJ11" s="6"/>
      <c r="JMK11" s="6"/>
      <c r="JML11" s="6"/>
      <c r="JMM11" s="6"/>
      <c r="JMN11" s="6"/>
      <c r="JMO11" s="6"/>
      <c r="JMP11" s="6"/>
      <c r="JMQ11" s="6"/>
      <c r="JMR11" s="6"/>
      <c r="JMS11" s="6"/>
      <c r="JMT11" s="6"/>
      <c r="JMU11" s="6"/>
      <c r="JMV11" s="6"/>
      <c r="JMW11" s="6"/>
      <c r="JMX11" s="6"/>
      <c r="JMY11" s="6"/>
      <c r="JMZ11" s="6"/>
      <c r="JNA11" s="6"/>
      <c r="JNB11" s="6"/>
      <c r="JNC11" s="6"/>
      <c r="JND11" s="6"/>
      <c r="JNE11" s="6"/>
      <c r="JNF11" s="6"/>
      <c r="JNG11" s="6"/>
      <c r="JNH11" s="6"/>
      <c r="JNI11" s="6"/>
      <c r="JNJ11" s="6"/>
      <c r="JNK11" s="6"/>
      <c r="JNL11" s="6"/>
      <c r="JNM11" s="6"/>
      <c r="JNN11" s="6"/>
      <c r="JNO11" s="6"/>
      <c r="JNP11" s="6"/>
      <c r="JNQ11" s="6"/>
      <c r="JNR11" s="6"/>
      <c r="JNS11" s="6"/>
      <c r="JNT11" s="6"/>
      <c r="JNU11" s="6"/>
      <c r="JNV11" s="6"/>
      <c r="JNW11" s="6"/>
      <c r="JNX11" s="6"/>
      <c r="JNY11" s="6"/>
      <c r="JNZ11" s="6"/>
      <c r="JOA11" s="6"/>
      <c r="JOB11" s="6"/>
      <c r="JOC11" s="6"/>
      <c r="JOD11" s="6"/>
      <c r="JOE11" s="6"/>
      <c r="JOF11" s="6"/>
      <c r="JOG11" s="6"/>
      <c r="JOH11" s="6"/>
      <c r="JOI11" s="6"/>
      <c r="JOJ11" s="6"/>
      <c r="JOK11" s="6"/>
      <c r="JOL11" s="6"/>
      <c r="JOM11" s="6"/>
      <c r="JON11" s="6"/>
      <c r="JOO11" s="6"/>
      <c r="JOP11" s="6"/>
      <c r="JOQ11" s="6"/>
      <c r="JOR11" s="6"/>
      <c r="JOS11" s="6"/>
      <c r="JOT11" s="6"/>
      <c r="JOU11" s="6"/>
      <c r="JOV11" s="6"/>
      <c r="JOW11" s="6"/>
      <c r="JOX11" s="6"/>
      <c r="JOY11" s="6"/>
      <c r="JOZ11" s="6"/>
      <c r="JPA11" s="6"/>
      <c r="JPB11" s="6"/>
      <c r="JPC11" s="6"/>
      <c r="JPD11" s="6"/>
      <c r="JPE11" s="6"/>
      <c r="JPF11" s="6"/>
      <c r="JPG11" s="6"/>
      <c r="JPH11" s="6"/>
      <c r="JPI11" s="6"/>
      <c r="JPJ11" s="6"/>
      <c r="JPK11" s="6"/>
      <c r="JPL11" s="6"/>
      <c r="JPM11" s="6"/>
      <c r="JPN11" s="6"/>
      <c r="JPO11" s="6"/>
      <c r="JPP11" s="6"/>
      <c r="JPQ11" s="6"/>
      <c r="JPR11" s="6"/>
      <c r="JPS11" s="6"/>
      <c r="JPT11" s="6"/>
      <c r="JPU11" s="6"/>
      <c r="JPV11" s="6"/>
      <c r="JPW11" s="6"/>
      <c r="JPX11" s="6"/>
      <c r="JPY11" s="6"/>
      <c r="JPZ11" s="6"/>
      <c r="JQA11" s="6"/>
      <c r="JQB11" s="6"/>
      <c r="JQC11" s="6"/>
      <c r="JQD11" s="6"/>
      <c r="JQE11" s="6"/>
      <c r="JQF11" s="6"/>
      <c r="JQG11" s="6"/>
      <c r="JQH11" s="6"/>
      <c r="JQI11" s="6"/>
      <c r="JQJ11" s="6"/>
      <c r="JQK11" s="6"/>
      <c r="JQL11" s="6"/>
      <c r="JQM11" s="6"/>
      <c r="JQN11" s="6"/>
      <c r="JQO11" s="6"/>
      <c r="JQP11" s="6"/>
      <c r="JQQ11" s="6"/>
      <c r="JQR11" s="6"/>
      <c r="JQS11" s="6"/>
      <c r="JQT11" s="6"/>
      <c r="JQU11" s="6"/>
      <c r="JQV11" s="6"/>
      <c r="JQW11" s="6"/>
      <c r="JQX11" s="6"/>
      <c r="JQY11" s="6"/>
      <c r="JQZ11" s="6"/>
      <c r="JRA11" s="6"/>
      <c r="JRB11" s="6"/>
      <c r="JRC11" s="6"/>
      <c r="JRD11" s="6"/>
      <c r="JRE11" s="6"/>
      <c r="JRF11" s="6"/>
      <c r="JRG11" s="6"/>
      <c r="JRH11" s="6"/>
      <c r="JRI11" s="6"/>
      <c r="JRJ11" s="6"/>
      <c r="JRK11" s="6"/>
      <c r="JRL11" s="6"/>
      <c r="JRM11" s="6"/>
      <c r="JRN11" s="6"/>
      <c r="JRO11" s="6"/>
      <c r="JRP11" s="6"/>
      <c r="JRQ11" s="6"/>
      <c r="JRR11" s="6"/>
      <c r="JRS11" s="6"/>
      <c r="JRT11" s="6"/>
      <c r="JRU11" s="6"/>
      <c r="JRV11" s="6"/>
      <c r="JRW11" s="6"/>
      <c r="JRX11" s="6"/>
      <c r="JRY11" s="6"/>
      <c r="JRZ11" s="6"/>
      <c r="JSA11" s="6"/>
      <c r="JSB11" s="6"/>
      <c r="JSC11" s="6"/>
      <c r="JSD11" s="6"/>
      <c r="JSE11" s="6"/>
      <c r="JSF11" s="6"/>
      <c r="JSG11" s="6"/>
      <c r="JSH11" s="6"/>
      <c r="JSI11" s="6"/>
      <c r="JSJ11" s="6"/>
      <c r="JSK11" s="6"/>
      <c r="JSL11" s="6"/>
      <c r="JSM11" s="6"/>
      <c r="JSN11" s="6"/>
      <c r="JSO11" s="6"/>
      <c r="JSP11" s="6"/>
      <c r="JSQ11" s="6"/>
      <c r="JSR11" s="6"/>
      <c r="JSS11" s="6"/>
      <c r="JST11" s="6"/>
      <c r="JSU11" s="6"/>
      <c r="JSV11" s="6"/>
      <c r="JSW11" s="6"/>
      <c r="JSX11" s="6"/>
      <c r="JSY11" s="6"/>
      <c r="JSZ11" s="6"/>
      <c r="JTA11" s="6"/>
      <c r="JTB11" s="6"/>
      <c r="JTC11" s="6"/>
      <c r="JTD11" s="6"/>
      <c r="JTE11" s="6"/>
      <c r="JTF11" s="6"/>
      <c r="JTG11" s="6"/>
      <c r="JTH11" s="6"/>
      <c r="JTI11" s="6"/>
      <c r="JTJ11" s="6"/>
      <c r="JTK11" s="6"/>
      <c r="JTL11" s="6"/>
      <c r="JTM11" s="6"/>
      <c r="JTN11" s="6"/>
      <c r="JTO11" s="6"/>
      <c r="JTP11" s="6"/>
      <c r="JTQ11" s="6"/>
      <c r="JTR11" s="6"/>
      <c r="JTS11" s="6"/>
      <c r="JTT11" s="6"/>
      <c r="JTU11" s="6"/>
      <c r="JTV11" s="6"/>
      <c r="JTW11" s="6"/>
      <c r="JTX11" s="6"/>
      <c r="JTY11" s="6"/>
      <c r="JTZ11" s="6"/>
      <c r="JUA11" s="6"/>
      <c r="JUB11" s="6"/>
      <c r="JUC11" s="6"/>
      <c r="JUD11" s="6"/>
      <c r="JUE11" s="6"/>
      <c r="JUF11" s="6"/>
      <c r="JUG11" s="6"/>
      <c r="JUH11" s="6"/>
      <c r="JUI11" s="6"/>
      <c r="JUJ11" s="6"/>
      <c r="JUK11" s="6"/>
      <c r="JUL11" s="6"/>
      <c r="JUM11" s="6"/>
      <c r="JUN11" s="6"/>
      <c r="JUO11" s="6"/>
      <c r="JUP11" s="6"/>
      <c r="JUQ11" s="6"/>
      <c r="JUR11" s="6"/>
      <c r="JUS11" s="6"/>
      <c r="JUT11" s="6"/>
      <c r="JUU11" s="6"/>
      <c r="JUV11" s="6"/>
      <c r="JUW11" s="6"/>
      <c r="JUX11" s="6"/>
      <c r="JUY11" s="6"/>
      <c r="JUZ11" s="6"/>
      <c r="JVA11" s="6"/>
      <c r="JVB11" s="6"/>
      <c r="JVC11" s="6"/>
      <c r="JVD11" s="6"/>
      <c r="JVE11" s="6"/>
      <c r="JVF11" s="6"/>
      <c r="JVG11" s="6"/>
      <c r="JVH11" s="6"/>
      <c r="JVI11" s="6"/>
      <c r="JVJ11" s="6"/>
      <c r="JVK11" s="6"/>
      <c r="JVL11" s="6"/>
      <c r="JVM11" s="6"/>
      <c r="JVN11" s="6"/>
      <c r="JVO11" s="6"/>
      <c r="JVP11" s="6"/>
      <c r="JVQ11" s="6"/>
      <c r="JVR11" s="6"/>
      <c r="JVS11" s="6"/>
      <c r="JVT11" s="6"/>
      <c r="JVU11" s="6"/>
      <c r="JVV11" s="6"/>
      <c r="JVW11" s="6"/>
      <c r="JVX11" s="6"/>
      <c r="JVY11" s="6"/>
      <c r="JVZ11" s="6"/>
      <c r="JWA11" s="6"/>
      <c r="JWB11" s="6"/>
      <c r="JWC11" s="6"/>
      <c r="JWD11" s="6"/>
      <c r="JWE11" s="6"/>
      <c r="JWF11" s="6"/>
      <c r="JWG11" s="6"/>
      <c r="JWH11" s="6"/>
      <c r="JWI11" s="6"/>
      <c r="JWJ11" s="6"/>
      <c r="JWK11" s="6"/>
      <c r="JWL11" s="6"/>
      <c r="JWM11" s="6"/>
      <c r="JWN11" s="6"/>
      <c r="JWO11" s="6"/>
      <c r="JWP11" s="6"/>
      <c r="JWQ11" s="6"/>
      <c r="JWR11" s="6"/>
      <c r="JWS11" s="6"/>
      <c r="JWT11" s="6"/>
      <c r="JWU11" s="6"/>
      <c r="JWV11" s="6"/>
      <c r="JWW11" s="6"/>
      <c r="JWX11" s="6"/>
      <c r="JWY11" s="6"/>
      <c r="JWZ11" s="6"/>
      <c r="JXA11" s="6"/>
      <c r="JXB11" s="6"/>
      <c r="JXC11" s="6"/>
      <c r="JXD11" s="6"/>
      <c r="JXE11" s="6"/>
      <c r="JXF11" s="6"/>
      <c r="JXG11" s="6"/>
      <c r="JXH11" s="6"/>
      <c r="JXI11" s="6"/>
      <c r="JXJ11" s="6"/>
      <c r="JXK11" s="6"/>
      <c r="JXL11" s="6"/>
      <c r="JXM11" s="6"/>
      <c r="JXN11" s="6"/>
      <c r="JXO11" s="6"/>
      <c r="JXP11" s="6"/>
      <c r="JXQ11" s="6"/>
      <c r="JXR11" s="6"/>
      <c r="JXS11" s="6"/>
      <c r="JXT11" s="6"/>
      <c r="JXU11" s="6"/>
      <c r="JXV11" s="6"/>
      <c r="JXW11" s="6"/>
      <c r="JXX11" s="6"/>
      <c r="JXY11" s="6"/>
      <c r="JXZ11" s="6"/>
      <c r="JYA11" s="6"/>
      <c r="JYB11" s="6"/>
      <c r="JYC11" s="6"/>
      <c r="JYD11" s="6"/>
      <c r="JYE11" s="6"/>
      <c r="JYF11" s="6"/>
      <c r="JYG11" s="6"/>
      <c r="JYH11" s="6"/>
      <c r="JYI11" s="6"/>
      <c r="JYJ11" s="6"/>
      <c r="JYK11" s="6"/>
      <c r="JYL11" s="6"/>
      <c r="JYM11" s="6"/>
      <c r="JYN11" s="6"/>
      <c r="JYO11" s="6"/>
      <c r="JYP11" s="6"/>
      <c r="JYQ11" s="6"/>
      <c r="JYR11" s="6"/>
      <c r="JYS11" s="6"/>
      <c r="JYT11" s="6"/>
      <c r="JYU11" s="6"/>
      <c r="JYV11" s="6"/>
      <c r="JYW11" s="6"/>
      <c r="JYX11" s="6"/>
      <c r="JYY11" s="6"/>
      <c r="JYZ11" s="6"/>
      <c r="JZA11" s="6"/>
      <c r="JZB11" s="6"/>
      <c r="JZC11" s="6"/>
      <c r="JZD11" s="6"/>
      <c r="JZE11" s="6"/>
      <c r="JZF11" s="6"/>
      <c r="JZG11" s="6"/>
      <c r="JZH11" s="6"/>
      <c r="JZI11" s="6"/>
      <c r="JZJ11" s="6"/>
      <c r="JZK11" s="6"/>
      <c r="JZL11" s="6"/>
      <c r="JZM11" s="6"/>
      <c r="JZN11" s="6"/>
      <c r="JZO11" s="6"/>
      <c r="JZP11" s="6"/>
      <c r="JZQ11" s="6"/>
      <c r="JZR11" s="6"/>
      <c r="JZS11" s="6"/>
      <c r="JZT11" s="6"/>
      <c r="JZU11" s="6"/>
      <c r="JZV11" s="6"/>
      <c r="JZW11" s="6"/>
      <c r="JZX11" s="6"/>
      <c r="JZY11" s="6"/>
      <c r="JZZ11" s="6"/>
      <c r="KAA11" s="6"/>
      <c r="KAB11" s="6"/>
      <c r="KAC11" s="6"/>
      <c r="KAD11" s="6"/>
      <c r="KAE11" s="6"/>
      <c r="KAF11" s="6"/>
      <c r="KAG11" s="6"/>
      <c r="KAH11" s="6"/>
      <c r="KAI11" s="6"/>
      <c r="KAJ11" s="6"/>
      <c r="KAK11" s="6"/>
      <c r="KAL11" s="6"/>
      <c r="KAM11" s="6"/>
      <c r="KAN11" s="6"/>
      <c r="KAO11" s="6"/>
      <c r="KAP11" s="6"/>
      <c r="KAQ11" s="6"/>
      <c r="KAR11" s="6"/>
      <c r="KAS11" s="6"/>
      <c r="KAT11" s="6"/>
      <c r="KAU11" s="6"/>
      <c r="KAV11" s="6"/>
      <c r="KAW11" s="6"/>
      <c r="KAX11" s="6"/>
      <c r="KAY11" s="6"/>
      <c r="KAZ11" s="6"/>
      <c r="KBA11" s="6"/>
      <c r="KBB11" s="6"/>
      <c r="KBC11" s="6"/>
      <c r="KBD11" s="6"/>
      <c r="KBE11" s="6"/>
      <c r="KBF11" s="6"/>
      <c r="KBG11" s="6"/>
      <c r="KBH11" s="6"/>
      <c r="KBI11" s="6"/>
      <c r="KBJ11" s="6"/>
      <c r="KBK11" s="6"/>
      <c r="KBL11" s="6"/>
      <c r="KBM11" s="6"/>
      <c r="KBN11" s="6"/>
      <c r="KBO11" s="6"/>
      <c r="KBP11" s="6"/>
      <c r="KBQ11" s="6"/>
      <c r="KBR11" s="6"/>
      <c r="KBS11" s="6"/>
      <c r="KBT11" s="6"/>
      <c r="KBU11" s="6"/>
      <c r="KBV11" s="6"/>
      <c r="KBW11" s="6"/>
      <c r="KBX11" s="6"/>
      <c r="KBY11" s="6"/>
      <c r="KBZ11" s="6"/>
      <c r="KCA11" s="6"/>
      <c r="KCB11" s="6"/>
      <c r="KCC11" s="6"/>
      <c r="KCD11" s="6"/>
      <c r="KCE11" s="6"/>
      <c r="KCF11" s="6"/>
      <c r="KCG11" s="6"/>
      <c r="KCH11" s="6"/>
      <c r="KCI11" s="6"/>
      <c r="KCJ11" s="6"/>
      <c r="KCK11" s="6"/>
      <c r="KCL11" s="6"/>
      <c r="KCM11" s="6"/>
      <c r="KCN11" s="6"/>
      <c r="KCO11" s="6"/>
      <c r="KCP11" s="6"/>
      <c r="KCQ11" s="6"/>
      <c r="KCR11" s="6"/>
      <c r="KCS11" s="6"/>
      <c r="KCT11" s="6"/>
      <c r="KCU11" s="6"/>
      <c r="KCV11" s="6"/>
      <c r="KCW11" s="6"/>
      <c r="KCX11" s="6"/>
      <c r="KCY11" s="6"/>
      <c r="KCZ11" s="6"/>
      <c r="KDA11" s="6"/>
      <c r="KDB11" s="6"/>
      <c r="KDC11" s="6"/>
      <c r="KDD11" s="6"/>
      <c r="KDE11" s="6"/>
      <c r="KDF11" s="6"/>
      <c r="KDG11" s="6"/>
      <c r="KDH11" s="6"/>
      <c r="KDI11" s="6"/>
      <c r="KDJ11" s="6"/>
      <c r="KDK11" s="6"/>
      <c r="KDL11" s="6"/>
      <c r="KDM11" s="6"/>
      <c r="KDN11" s="6"/>
      <c r="KDO11" s="6"/>
      <c r="KDP11" s="6"/>
      <c r="KDQ11" s="6"/>
      <c r="KDR11" s="6"/>
      <c r="KDS11" s="6"/>
      <c r="KDT11" s="6"/>
      <c r="KDU11" s="6"/>
      <c r="KDV11" s="6"/>
      <c r="KDW11" s="6"/>
      <c r="KDX11" s="6"/>
      <c r="KDY11" s="6"/>
      <c r="KDZ11" s="6"/>
      <c r="KEA11" s="6"/>
      <c r="KEB11" s="6"/>
      <c r="KEC11" s="6"/>
      <c r="KED11" s="6"/>
      <c r="KEE11" s="6"/>
      <c r="KEF11" s="6"/>
      <c r="KEG11" s="6"/>
      <c r="KEH11" s="6"/>
      <c r="KEI11" s="6"/>
      <c r="KEJ11" s="6"/>
      <c r="KEK11" s="6"/>
      <c r="KEL11" s="6"/>
      <c r="KEM11" s="6"/>
      <c r="KEN11" s="6"/>
      <c r="KEO11" s="6"/>
      <c r="KEP11" s="6"/>
      <c r="KEQ11" s="6"/>
      <c r="KER11" s="6"/>
      <c r="KES11" s="6"/>
      <c r="KET11" s="6"/>
      <c r="KEU11" s="6"/>
      <c r="KEV11" s="6"/>
      <c r="KEW11" s="6"/>
      <c r="KEX11" s="6"/>
      <c r="KEY11" s="6"/>
      <c r="KEZ11" s="6"/>
      <c r="KFA11" s="6"/>
      <c r="KFB11" s="6"/>
      <c r="KFC11" s="6"/>
      <c r="KFD11" s="6"/>
      <c r="KFE11" s="6"/>
      <c r="KFF11" s="6"/>
      <c r="KFG11" s="6"/>
      <c r="KFH11" s="6"/>
      <c r="KFI11" s="6"/>
      <c r="KFJ11" s="6"/>
      <c r="KFK11" s="6"/>
      <c r="KFL11" s="6"/>
      <c r="KFM11" s="6"/>
      <c r="KFN11" s="6"/>
      <c r="KFO11" s="6"/>
      <c r="KFP11" s="6"/>
      <c r="KFQ11" s="6"/>
      <c r="KFR11" s="6"/>
      <c r="KFS11" s="6"/>
      <c r="KFT11" s="6"/>
      <c r="KFU11" s="6"/>
      <c r="KFV11" s="6"/>
      <c r="KFW11" s="6"/>
      <c r="KFX11" s="6"/>
      <c r="KFY11" s="6"/>
      <c r="KFZ11" s="6"/>
      <c r="KGA11" s="6"/>
      <c r="KGB11" s="6"/>
      <c r="KGC11" s="6"/>
      <c r="KGD11" s="6"/>
      <c r="KGE11" s="6"/>
      <c r="KGF11" s="6"/>
      <c r="KGG11" s="6"/>
      <c r="KGH11" s="6"/>
      <c r="KGI11" s="6"/>
      <c r="KGJ11" s="6"/>
      <c r="KGK11" s="6"/>
      <c r="KGL11" s="6"/>
      <c r="KGM11" s="6"/>
      <c r="KGN11" s="6"/>
      <c r="KGO11" s="6"/>
      <c r="KGP11" s="6"/>
      <c r="KGQ11" s="6"/>
      <c r="KGR11" s="6"/>
      <c r="KGS11" s="6"/>
      <c r="KGT11" s="6"/>
      <c r="KGU11" s="6"/>
      <c r="KGV11" s="6"/>
      <c r="KGW11" s="6"/>
      <c r="KGX11" s="6"/>
      <c r="KGY11" s="6"/>
      <c r="KGZ11" s="6"/>
      <c r="KHA11" s="6"/>
      <c r="KHB11" s="6"/>
      <c r="KHC11" s="6"/>
      <c r="KHD11" s="6"/>
      <c r="KHE11" s="6"/>
      <c r="KHF11" s="6"/>
      <c r="KHG11" s="6"/>
      <c r="KHH11" s="6"/>
      <c r="KHI11" s="6"/>
      <c r="KHJ11" s="6"/>
      <c r="KHK11" s="6"/>
      <c r="KHL11" s="6"/>
      <c r="KHM11" s="6"/>
      <c r="KHN11" s="6"/>
      <c r="KHO11" s="6"/>
      <c r="KHP11" s="6"/>
      <c r="KHQ11" s="6"/>
      <c r="KHR11" s="6"/>
      <c r="KHS11" s="6"/>
      <c r="KHT11" s="6"/>
      <c r="KHU11" s="6"/>
      <c r="KHV11" s="6"/>
      <c r="KHW11" s="6"/>
      <c r="KHX11" s="6"/>
      <c r="KHY11" s="6"/>
      <c r="KHZ11" s="6"/>
      <c r="KIA11" s="6"/>
      <c r="KIB11" s="6"/>
      <c r="KIC11" s="6"/>
      <c r="KID11" s="6"/>
      <c r="KIE11" s="6"/>
      <c r="KIF11" s="6"/>
      <c r="KIG11" s="6"/>
      <c r="KIH11" s="6"/>
      <c r="KII11" s="6"/>
      <c r="KIJ11" s="6"/>
      <c r="KIK11" s="6"/>
      <c r="KIL11" s="6"/>
      <c r="KIM11" s="6"/>
      <c r="KIN11" s="6"/>
      <c r="KIO11" s="6"/>
      <c r="KIP11" s="6"/>
      <c r="KIQ11" s="6"/>
      <c r="KIR11" s="6"/>
      <c r="KIS11" s="6"/>
      <c r="KIT11" s="6"/>
      <c r="KIU11" s="6"/>
      <c r="KIV11" s="6"/>
      <c r="KIW11" s="6"/>
      <c r="KIX11" s="6"/>
      <c r="KIY11" s="6"/>
      <c r="KIZ11" s="6"/>
      <c r="KJA11" s="6"/>
      <c r="KJB11" s="6"/>
      <c r="KJC11" s="6"/>
      <c r="KJD11" s="6"/>
      <c r="KJE11" s="6"/>
      <c r="KJF11" s="6"/>
      <c r="KJG11" s="6"/>
      <c r="KJH11" s="6"/>
      <c r="KJI11" s="6"/>
      <c r="KJJ11" s="6"/>
      <c r="KJK11" s="6"/>
      <c r="KJL11" s="6"/>
      <c r="KJM11" s="6"/>
      <c r="KJN11" s="6"/>
      <c r="KJO11" s="6"/>
      <c r="KJP11" s="6"/>
      <c r="KJQ11" s="6"/>
      <c r="KJR11" s="6"/>
      <c r="KJS11" s="6"/>
      <c r="KJT11" s="6"/>
      <c r="KJU11" s="6"/>
      <c r="KJV11" s="6"/>
      <c r="KJW11" s="6"/>
      <c r="KJX11" s="6"/>
      <c r="KJY11" s="6"/>
      <c r="KJZ11" s="6"/>
      <c r="KKA11" s="6"/>
      <c r="KKB11" s="6"/>
      <c r="KKC11" s="6"/>
      <c r="KKD11" s="6"/>
      <c r="KKE11" s="6"/>
      <c r="KKF11" s="6"/>
      <c r="KKG11" s="6"/>
      <c r="KKH11" s="6"/>
      <c r="KKI11" s="6"/>
      <c r="KKJ11" s="6"/>
      <c r="KKK11" s="6"/>
      <c r="KKL11" s="6"/>
      <c r="KKM11" s="6"/>
      <c r="KKN11" s="6"/>
      <c r="KKO11" s="6"/>
      <c r="KKP11" s="6"/>
      <c r="KKQ11" s="6"/>
      <c r="KKR11" s="6"/>
      <c r="KKS11" s="6"/>
      <c r="KKT11" s="6"/>
      <c r="KKU11" s="6"/>
      <c r="KKV11" s="6"/>
      <c r="KKW11" s="6"/>
      <c r="KKX11" s="6"/>
      <c r="KKY11" s="6"/>
      <c r="KKZ11" s="6"/>
      <c r="KLA11" s="6"/>
      <c r="KLB11" s="6"/>
      <c r="KLC11" s="6"/>
      <c r="KLD11" s="6"/>
      <c r="KLE11" s="6"/>
      <c r="KLF11" s="6"/>
      <c r="KLG11" s="6"/>
      <c r="KLH11" s="6"/>
      <c r="KLI11" s="6"/>
      <c r="KLJ11" s="6"/>
      <c r="KLK11" s="6"/>
      <c r="KLL11" s="6"/>
      <c r="KLM11" s="6"/>
      <c r="KLN11" s="6"/>
      <c r="KLO11" s="6"/>
      <c r="KLP11" s="6"/>
      <c r="KLQ11" s="6"/>
      <c r="KLR11" s="6"/>
      <c r="KLS11" s="6"/>
      <c r="KLT11" s="6"/>
      <c r="KLU11" s="6"/>
      <c r="KLV11" s="6"/>
      <c r="KLW11" s="6"/>
      <c r="KLX11" s="6"/>
      <c r="KLY11" s="6"/>
      <c r="KLZ11" s="6"/>
      <c r="KMA11" s="6"/>
      <c r="KMB11" s="6"/>
      <c r="KMC11" s="6"/>
      <c r="KMD11" s="6"/>
      <c r="KME11" s="6"/>
      <c r="KMF11" s="6"/>
      <c r="KMG11" s="6"/>
      <c r="KMH11" s="6"/>
      <c r="KMI11" s="6"/>
      <c r="KMJ11" s="6"/>
      <c r="KMK11" s="6"/>
      <c r="KML11" s="6"/>
      <c r="KMM11" s="6"/>
      <c r="KMN11" s="6"/>
      <c r="KMO11" s="6"/>
      <c r="KMP11" s="6"/>
      <c r="KMQ11" s="6"/>
      <c r="KMR11" s="6"/>
      <c r="KMS11" s="6"/>
      <c r="KMT11" s="6"/>
      <c r="KMU11" s="6"/>
      <c r="KMV11" s="6"/>
      <c r="KMW11" s="6"/>
      <c r="KMX11" s="6"/>
      <c r="KMY11" s="6"/>
      <c r="KMZ11" s="6"/>
      <c r="KNA11" s="6"/>
      <c r="KNB11" s="6"/>
      <c r="KNC11" s="6"/>
      <c r="KND11" s="6"/>
      <c r="KNE11" s="6"/>
      <c r="KNF11" s="6"/>
      <c r="KNG11" s="6"/>
      <c r="KNH11" s="6"/>
      <c r="KNI11" s="6"/>
      <c r="KNJ11" s="6"/>
      <c r="KNK11" s="6"/>
      <c r="KNL11" s="6"/>
      <c r="KNM11" s="6"/>
      <c r="KNN11" s="6"/>
      <c r="KNO11" s="6"/>
      <c r="KNP11" s="6"/>
      <c r="KNQ11" s="6"/>
      <c r="KNR11" s="6"/>
      <c r="KNS11" s="6"/>
      <c r="KNT11" s="6"/>
      <c r="KNU11" s="6"/>
      <c r="KNV11" s="6"/>
      <c r="KNW11" s="6"/>
      <c r="KNX11" s="6"/>
      <c r="KNY11" s="6"/>
      <c r="KNZ11" s="6"/>
      <c r="KOA11" s="6"/>
      <c r="KOB11" s="6"/>
      <c r="KOC11" s="6"/>
      <c r="KOD11" s="6"/>
      <c r="KOE11" s="6"/>
      <c r="KOF11" s="6"/>
      <c r="KOG11" s="6"/>
      <c r="KOH11" s="6"/>
      <c r="KOI11" s="6"/>
      <c r="KOJ11" s="6"/>
      <c r="KOK11" s="6"/>
      <c r="KOL11" s="6"/>
      <c r="KOM11" s="6"/>
      <c r="KON11" s="6"/>
      <c r="KOO11" s="6"/>
      <c r="KOP11" s="6"/>
      <c r="KOQ11" s="6"/>
      <c r="KOR11" s="6"/>
      <c r="KOS11" s="6"/>
      <c r="KOT11" s="6"/>
      <c r="KOU11" s="6"/>
      <c r="KOV11" s="6"/>
      <c r="KOW11" s="6"/>
      <c r="KOX11" s="6"/>
      <c r="KOY11" s="6"/>
      <c r="KOZ11" s="6"/>
      <c r="KPA11" s="6"/>
      <c r="KPB11" s="6"/>
      <c r="KPC11" s="6"/>
      <c r="KPD11" s="6"/>
      <c r="KPE11" s="6"/>
      <c r="KPF11" s="6"/>
      <c r="KPG11" s="6"/>
      <c r="KPH11" s="6"/>
      <c r="KPI11" s="6"/>
      <c r="KPJ11" s="6"/>
      <c r="KPK11" s="6"/>
      <c r="KPL11" s="6"/>
      <c r="KPM11" s="6"/>
      <c r="KPN11" s="6"/>
      <c r="KPO11" s="6"/>
      <c r="KPP11" s="6"/>
      <c r="KPQ11" s="6"/>
      <c r="KPR11" s="6"/>
      <c r="KPS11" s="6"/>
      <c r="KPT11" s="6"/>
      <c r="KPU11" s="6"/>
      <c r="KPV11" s="6"/>
      <c r="KPW11" s="6"/>
      <c r="KPX11" s="6"/>
      <c r="KPY11" s="6"/>
      <c r="KPZ11" s="6"/>
      <c r="KQA11" s="6"/>
      <c r="KQB11" s="6"/>
      <c r="KQC11" s="6"/>
      <c r="KQD11" s="6"/>
      <c r="KQE11" s="6"/>
      <c r="KQF11" s="6"/>
      <c r="KQG11" s="6"/>
      <c r="KQH11" s="6"/>
      <c r="KQI11" s="6"/>
      <c r="KQJ11" s="6"/>
      <c r="KQK11" s="6"/>
      <c r="KQL11" s="6"/>
      <c r="KQM11" s="6"/>
      <c r="KQN11" s="6"/>
      <c r="KQO11" s="6"/>
      <c r="KQP11" s="6"/>
      <c r="KQQ11" s="6"/>
      <c r="KQR11" s="6"/>
      <c r="KQS11" s="6"/>
      <c r="KQT11" s="6"/>
      <c r="KQU11" s="6"/>
      <c r="KQV11" s="6"/>
      <c r="KQW11" s="6"/>
      <c r="KQX11" s="6"/>
      <c r="KQY11" s="6"/>
      <c r="KQZ11" s="6"/>
      <c r="KRA11" s="6"/>
      <c r="KRB11" s="6"/>
      <c r="KRC11" s="6"/>
      <c r="KRD11" s="6"/>
      <c r="KRE11" s="6"/>
      <c r="KRF11" s="6"/>
      <c r="KRG11" s="6"/>
      <c r="KRH11" s="6"/>
      <c r="KRI11" s="6"/>
      <c r="KRJ11" s="6"/>
      <c r="KRK11" s="6"/>
      <c r="KRL11" s="6"/>
      <c r="KRM11" s="6"/>
      <c r="KRN11" s="6"/>
      <c r="KRO11" s="6"/>
      <c r="KRP11" s="6"/>
      <c r="KRQ11" s="6"/>
      <c r="KRR11" s="6"/>
      <c r="KRS11" s="6"/>
      <c r="KRT11" s="6"/>
      <c r="KRU11" s="6"/>
      <c r="KRV11" s="6"/>
      <c r="KRW11" s="6"/>
      <c r="KRX11" s="6"/>
      <c r="KRY11" s="6"/>
      <c r="KRZ11" s="6"/>
      <c r="KSA11" s="6"/>
      <c r="KSB11" s="6"/>
      <c r="KSC11" s="6"/>
      <c r="KSD11" s="6"/>
      <c r="KSE11" s="6"/>
      <c r="KSF11" s="6"/>
      <c r="KSG11" s="6"/>
      <c r="KSH11" s="6"/>
      <c r="KSI11" s="6"/>
      <c r="KSJ11" s="6"/>
      <c r="KSK11" s="6"/>
      <c r="KSL11" s="6"/>
      <c r="KSM11" s="6"/>
      <c r="KSN11" s="6"/>
      <c r="KSO11" s="6"/>
      <c r="KSP11" s="6"/>
      <c r="KSQ11" s="6"/>
      <c r="KSR11" s="6"/>
      <c r="KSS11" s="6"/>
      <c r="KST11" s="6"/>
      <c r="KSU11" s="6"/>
      <c r="KSV11" s="6"/>
      <c r="KSW11" s="6"/>
      <c r="KSX11" s="6"/>
      <c r="KSY11" s="6"/>
      <c r="KSZ11" s="6"/>
      <c r="KTA11" s="6"/>
      <c r="KTB11" s="6"/>
      <c r="KTC11" s="6"/>
      <c r="KTD11" s="6"/>
      <c r="KTE11" s="6"/>
      <c r="KTF11" s="6"/>
      <c r="KTG11" s="6"/>
      <c r="KTH11" s="6"/>
      <c r="KTI11" s="6"/>
      <c r="KTJ11" s="6"/>
      <c r="KTK11" s="6"/>
      <c r="KTL11" s="6"/>
      <c r="KTM11" s="6"/>
      <c r="KTN11" s="6"/>
      <c r="KTO11" s="6"/>
      <c r="KTP11" s="6"/>
      <c r="KTQ11" s="6"/>
      <c r="KTR11" s="6"/>
      <c r="KTS11" s="6"/>
      <c r="KTT11" s="6"/>
      <c r="KTU11" s="6"/>
      <c r="KTV11" s="6"/>
      <c r="KTW11" s="6"/>
      <c r="KTX11" s="6"/>
      <c r="KTY11" s="6"/>
      <c r="KTZ11" s="6"/>
      <c r="KUA11" s="6"/>
      <c r="KUB11" s="6"/>
      <c r="KUC11" s="6"/>
      <c r="KUD11" s="6"/>
      <c r="KUE11" s="6"/>
      <c r="KUF11" s="6"/>
      <c r="KUG11" s="6"/>
      <c r="KUH11" s="6"/>
      <c r="KUI11" s="6"/>
      <c r="KUJ11" s="6"/>
      <c r="KUK11" s="6"/>
      <c r="KUL11" s="6"/>
      <c r="KUM11" s="6"/>
      <c r="KUN11" s="6"/>
      <c r="KUO11" s="6"/>
      <c r="KUP11" s="6"/>
      <c r="KUQ11" s="6"/>
      <c r="KUR11" s="6"/>
      <c r="KUS11" s="6"/>
      <c r="KUT11" s="6"/>
      <c r="KUU11" s="6"/>
      <c r="KUV11" s="6"/>
      <c r="KUW11" s="6"/>
      <c r="KUX11" s="6"/>
      <c r="KUY11" s="6"/>
      <c r="KUZ11" s="6"/>
      <c r="KVA11" s="6"/>
      <c r="KVB11" s="6"/>
      <c r="KVC11" s="6"/>
      <c r="KVD11" s="6"/>
      <c r="KVE11" s="6"/>
      <c r="KVF11" s="6"/>
      <c r="KVG11" s="6"/>
      <c r="KVH11" s="6"/>
      <c r="KVI11" s="6"/>
      <c r="KVJ11" s="6"/>
      <c r="KVK11" s="6"/>
      <c r="KVL11" s="6"/>
      <c r="KVM11" s="6"/>
      <c r="KVN11" s="6"/>
      <c r="KVO11" s="6"/>
      <c r="KVP11" s="6"/>
      <c r="KVQ11" s="6"/>
      <c r="KVR11" s="6"/>
      <c r="KVS11" s="6"/>
      <c r="KVT11" s="6"/>
      <c r="KVU11" s="6"/>
      <c r="KVV11" s="6"/>
      <c r="KVW11" s="6"/>
      <c r="KVX11" s="6"/>
      <c r="KVY11" s="6"/>
      <c r="KVZ11" s="6"/>
      <c r="KWA11" s="6"/>
      <c r="KWB11" s="6"/>
      <c r="KWC11" s="6"/>
      <c r="KWD11" s="6"/>
      <c r="KWE11" s="6"/>
      <c r="KWF11" s="6"/>
      <c r="KWG11" s="6"/>
      <c r="KWH11" s="6"/>
      <c r="KWI11" s="6"/>
      <c r="KWJ11" s="6"/>
      <c r="KWK11" s="6"/>
      <c r="KWL11" s="6"/>
      <c r="KWM11" s="6"/>
      <c r="KWN11" s="6"/>
      <c r="KWO11" s="6"/>
      <c r="KWP11" s="6"/>
      <c r="KWQ11" s="6"/>
      <c r="KWR11" s="6"/>
      <c r="KWS11" s="6"/>
      <c r="KWT11" s="6"/>
      <c r="KWU11" s="6"/>
      <c r="KWV11" s="6"/>
      <c r="KWW11" s="6"/>
      <c r="KWX11" s="6"/>
      <c r="KWY11" s="6"/>
      <c r="KWZ11" s="6"/>
      <c r="KXA11" s="6"/>
      <c r="KXB11" s="6"/>
      <c r="KXC11" s="6"/>
      <c r="KXD11" s="6"/>
      <c r="KXE11" s="6"/>
      <c r="KXF11" s="6"/>
      <c r="KXG11" s="6"/>
      <c r="KXH11" s="6"/>
      <c r="KXI11" s="6"/>
      <c r="KXJ11" s="6"/>
      <c r="KXK11" s="6"/>
      <c r="KXL11" s="6"/>
      <c r="KXM11" s="6"/>
      <c r="KXN11" s="6"/>
      <c r="KXO11" s="6"/>
      <c r="KXP11" s="6"/>
      <c r="KXQ11" s="6"/>
      <c r="KXR11" s="6"/>
      <c r="KXS11" s="6"/>
      <c r="KXT11" s="6"/>
      <c r="KXU11" s="6"/>
      <c r="KXV11" s="6"/>
      <c r="KXW11" s="6"/>
      <c r="KXX11" s="6"/>
      <c r="KXY11" s="6"/>
      <c r="KXZ11" s="6"/>
      <c r="KYA11" s="6"/>
      <c r="KYB11" s="6"/>
      <c r="KYC11" s="6"/>
      <c r="KYD11" s="6"/>
      <c r="KYE11" s="6"/>
      <c r="KYF11" s="6"/>
      <c r="KYG11" s="6"/>
      <c r="KYH11" s="6"/>
      <c r="KYI11" s="6"/>
      <c r="KYJ11" s="6"/>
      <c r="KYK11" s="6"/>
      <c r="KYL11" s="6"/>
      <c r="KYM11" s="6"/>
      <c r="KYN11" s="6"/>
      <c r="KYO11" s="6"/>
      <c r="KYP11" s="6"/>
      <c r="KYQ11" s="6"/>
      <c r="KYR11" s="6"/>
      <c r="KYS11" s="6"/>
      <c r="KYT11" s="6"/>
      <c r="KYU11" s="6"/>
      <c r="KYV11" s="6"/>
      <c r="KYW11" s="6"/>
      <c r="KYX11" s="6"/>
      <c r="KYY11" s="6"/>
      <c r="KYZ11" s="6"/>
      <c r="KZA11" s="6"/>
      <c r="KZB11" s="6"/>
      <c r="KZC11" s="6"/>
      <c r="KZD11" s="6"/>
      <c r="KZE11" s="6"/>
      <c r="KZF11" s="6"/>
      <c r="KZG11" s="6"/>
      <c r="KZH11" s="6"/>
      <c r="KZI11" s="6"/>
      <c r="KZJ11" s="6"/>
      <c r="KZK11" s="6"/>
      <c r="KZL11" s="6"/>
      <c r="KZM11" s="6"/>
      <c r="KZN11" s="6"/>
      <c r="KZO11" s="6"/>
      <c r="KZP11" s="6"/>
      <c r="KZQ11" s="6"/>
      <c r="KZR11" s="6"/>
      <c r="KZS11" s="6"/>
      <c r="KZT11" s="6"/>
      <c r="KZU11" s="6"/>
      <c r="KZV11" s="6"/>
      <c r="KZW11" s="6"/>
      <c r="KZX11" s="6"/>
      <c r="KZY11" s="6"/>
      <c r="KZZ11" s="6"/>
      <c r="LAA11" s="6"/>
      <c r="LAB11" s="6"/>
      <c r="LAC11" s="6"/>
      <c r="LAD11" s="6"/>
      <c r="LAE11" s="6"/>
      <c r="LAF11" s="6"/>
      <c r="LAG11" s="6"/>
      <c r="LAH11" s="6"/>
      <c r="LAI11" s="6"/>
      <c r="LAJ11" s="6"/>
      <c r="LAK11" s="6"/>
      <c r="LAL11" s="6"/>
      <c r="LAM11" s="6"/>
      <c r="LAN11" s="6"/>
      <c r="LAO11" s="6"/>
      <c r="LAP11" s="6"/>
      <c r="LAQ11" s="6"/>
      <c r="LAR11" s="6"/>
      <c r="LAS11" s="6"/>
      <c r="LAT11" s="6"/>
      <c r="LAU11" s="6"/>
      <c r="LAV11" s="6"/>
      <c r="LAW11" s="6"/>
      <c r="LAX11" s="6"/>
      <c r="LAY11" s="6"/>
      <c r="LAZ11" s="6"/>
      <c r="LBA11" s="6"/>
      <c r="LBB11" s="6"/>
      <c r="LBC11" s="6"/>
      <c r="LBD11" s="6"/>
      <c r="LBE11" s="6"/>
      <c r="LBF11" s="6"/>
      <c r="LBG11" s="6"/>
      <c r="LBH11" s="6"/>
      <c r="LBI11" s="6"/>
      <c r="LBJ11" s="6"/>
      <c r="LBK11" s="6"/>
      <c r="LBL11" s="6"/>
      <c r="LBM11" s="6"/>
      <c r="LBN11" s="6"/>
      <c r="LBO11" s="6"/>
      <c r="LBP11" s="6"/>
      <c r="LBQ11" s="6"/>
      <c r="LBR11" s="6"/>
      <c r="LBS11" s="6"/>
      <c r="LBT11" s="6"/>
      <c r="LBU11" s="6"/>
      <c r="LBV11" s="6"/>
      <c r="LBW11" s="6"/>
      <c r="LBX11" s="6"/>
      <c r="LBY11" s="6"/>
      <c r="LBZ11" s="6"/>
      <c r="LCA11" s="6"/>
      <c r="LCB11" s="6"/>
      <c r="LCC11" s="6"/>
      <c r="LCD11" s="6"/>
      <c r="LCE11" s="6"/>
      <c r="LCF11" s="6"/>
      <c r="LCG11" s="6"/>
      <c r="LCH11" s="6"/>
      <c r="LCI11" s="6"/>
      <c r="LCJ11" s="6"/>
      <c r="LCK11" s="6"/>
      <c r="LCL11" s="6"/>
      <c r="LCM11" s="6"/>
      <c r="LCN11" s="6"/>
      <c r="LCO11" s="6"/>
      <c r="LCP11" s="6"/>
      <c r="LCQ11" s="6"/>
      <c r="LCR11" s="6"/>
      <c r="LCS11" s="6"/>
      <c r="LCT11" s="6"/>
      <c r="LCU11" s="6"/>
      <c r="LCV11" s="6"/>
      <c r="LCW11" s="6"/>
      <c r="LCX11" s="6"/>
      <c r="LCY11" s="6"/>
      <c r="LCZ11" s="6"/>
      <c r="LDA11" s="6"/>
      <c r="LDB11" s="6"/>
      <c r="LDC11" s="6"/>
      <c r="LDD11" s="6"/>
      <c r="LDE11" s="6"/>
      <c r="LDF11" s="6"/>
      <c r="LDG11" s="6"/>
      <c r="LDH11" s="6"/>
      <c r="LDI11" s="6"/>
      <c r="LDJ11" s="6"/>
      <c r="LDK11" s="6"/>
      <c r="LDL11" s="6"/>
      <c r="LDM11" s="6"/>
      <c r="LDN11" s="6"/>
      <c r="LDO11" s="6"/>
      <c r="LDP11" s="6"/>
      <c r="LDQ11" s="6"/>
      <c r="LDR11" s="6"/>
      <c r="LDS11" s="6"/>
      <c r="LDT11" s="6"/>
      <c r="LDU11" s="6"/>
      <c r="LDV11" s="6"/>
      <c r="LDW11" s="6"/>
      <c r="LDX11" s="6"/>
      <c r="LDY11" s="6"/>
      <c r="LDZ11" s="6"/>
      <c r="LEA11" s="6"/>
      <c r="LEB11" s="6"/>
      <c r="LEC11" s="6"/>
      <c r="LED11" s="6"/>
      <c r="LEE11" s="6"/>
      <c r="LEF11" s="6"/>
      <c r="LEG11" s="6"/>
      <c r="LEH11" s="6"/>
      <c r="LEI11" s="6"/>
      <c r="LEJ11" s="6"/>
      <c r="LEK11" s="6"/>
      <c r="LEL11" s="6"/>
      <c r="LEM11" s="6"/>
      <c r="LEN11" s="6"/>
      <c r="LEO11" s="6"/>
      <c r="LEP11" s="6"/>
      <c r="LEQ11" s="6"/>
      <c r="LER11" s="6"/>
      <c r="LES11" s="6"/>
      <c r="LET11" s="6"/>
      <c r="LEU11" s="6"/>
      <c r="LEV11" s="6"/>
      <c r="LEW11" s="6"/>
      <c r="LEX11" s="6"/>
      <c r="LEY11" s="6"/>
      <c r="LEZ11" s="6"/>
      <c r="LFA11" s="6"/>
      <c r="LFB11" s="6"/>
      <c r="LFC11" s="6"/>
      <c r="LFD11" s="6"/>
      <c r="LFE11" s="6"/>
      <c r="LFF11" s="6"/>
      <c r="LFG11" s="6"/>
      <c r="LFH11" s="6"/>
      <c r="LFI11" s="6"/>
      <c r="LFJ11" s="6"/>
      <c r="LFK11" s="6"/>
      <c r="LFL11" s="6"/>
      <c r="LFM11" s="6"/>
      <c r="LFN11" s="6"/>
      <c r="LFO11" s="6"/>
      <c r="LFP11" s="6"/>
      <c r="LFQ11" s="6"/>
      <c r="LFR11" s="6"/>
      <c r="LFS11" s="6"/>
      <c r="LFT11" s="6"/>
      <c r="LFU11" s="6"/>
      <c r="LFV11" s="6"/>
      <c r="LFW11" s="6"/>
      <c r="LFX11" s="6"/>
      <c r="LFY11" s="6"/>
      <c r="LFZ11" s="6"/>
      <c r="LGA11" s="6"/>
      <c r="LGB11" s="6"/>
      <c r="LGC11" s="6"/>
      <c r="LGD11" s="6"/>
      <c r="LGE11" s="6"/>
      <c r="LGF11" s="6"/>
      <c r="LGG11" s="6"/>
      <c r="LGH11" s="6"/>
      <c r="LGI11" s="6"/>
      <c r="LGJ11" s="6"/>
      <c r="LGK11" s="6"/>
      <c r="LGL11" s="6"/>
      <c r="LGM11" s="6"/>
      <c r="LGN11" s="6"/>
      <c r="LGO11" s="6"/>
      <c r="LGP11" s="6"/>
      <c r="LGQ11" s="6"/>
      <c r="LGR11" s="6"/>
      <c r="LGS11" s="6"/>
      <c r="LGT11" s="6"/>
      <c r="LGU11" s="6"/>
      <c r="LGV11" s="6"/>
      <c r="LGW11" s="6"/>
      <c r="LGX11" s="6"/>
      <c r="LGY11" s="6"/>
      <c r="LGZ11" s="6"/>
      <c r="LHA11" s="6"/>
      <c r="LHB11" s="6"/>
      <c r="LHC11" s="6"/>
      <c r="LHD11" s="6"/>
      <c r="LHE11" s="6"/>
      <c r="LHF11" s="6"/>
      <c r="LHG11" s="6"/>
      <c r="LHH11" s="6"/>
      <c r="LHI11" s="6"/>
      <c r="LHJ11" s="6"/>
      <c r="LHK11" s="6"/>
      <c r="LHL11" s="6"/>
      <c r="LHM11" s="6"/>
      <c r="LHN11" s="6"/>
      <c r="LHO11" s="6"/>
      <c r="LHP11" s="6"/>
      <c r="LHQ11" s="6"/>
      <c r="LHR11" s="6"/>
      <c r="LHS11" s="6"/>
      <c r="LHT11" s="6"/>
      <c r="LHU11" s="6"/>
      <c r="LHV11" s="6"/>
      <c r="LHW11" s="6"/>
      <c r="LHX11" s="6"/>
      <c r="LHY11" s="6"/>
      <c r="LHZ11" s="6"/>
      <c r="LIA11" s="6"/>
      <c r="LIB11" s="6"/>
      <c r="LIC11" s="6"/>
      <c r="LID11" s="6"/>
      <c r="LIE11" s="6"/>
      <c r="LIF11" s="6"/>
      <c r="LIG11" s="6"/>
      <c r="LIH11" s="6"/>
      <c r="LII11" s="6"/>
      <c r="LIJ11" s="6"/>
      <c r="LIK11" s="6"/>
      <c r="LIL11" s="6"/>
      <c r="LIM11" s="6"/>
      <c r="LIN11" s="6"/>
      <c r="LIO11" s="6"/>
      <c r="LIP11" s="6"/>
      <c r="LIQ11" s="6"/>
      <c r="LIR11" s="6"/>
      <c r="LIS11" s="6"/>
      <c r="LIT11" s="6"/>
      <c r="LIU11" s="6"/>
      <c r="LIV11" s="6"/>
      <c r="LIW11" s="6"/>
      <c r="LIX11" s="6"/>
      <c r="LIY11" s="6"/>
      <c r="LIZ11" s="6"/>
      <c r="LJA11" s="6"/>
      <c r="LJB11" s="6"/>
      <c r="LJC11" s="6"/>
      <c r="LJD11" s="6"/>
      <c r="LJE11" s="6"/>
      <c r="LJF11" s="6"/>
      <c r="LJG11" s="6"/>
      <c r="LJH11" s="6"/>
      <c r="LJI11" s="6"/>
      <c r="LJJ11" s="6"/>
      <c r="LJK11" s="6"/>
      <c r="LJL11" s="6"/>
      <c r="LJM11" s="6"/>
      <c r="LJN11" s="6"/>
      <c r="LJO11" s="6"/>
      <c r="LJP11" s="6"/>
      <c r="LJQ11" s="6"/>
      <c r="LJR11" s="6"/>
      <c r="LJS11" s="6"/>
      <c r="LJT11" s="6"/>
      <c r="LJU11" s="6"/>
      <c r="LJV11" s="6"/>
      <c r="LJW11" s="6"/>
      <c r="LJX11" s="6"/>
      <c r="LJY11" s="6"/>
      <c r="LJZ11" s="6"/>
      <c r="LKA11" s="6"/>
      <c r="LKB11" s="6"/>
      <c r="LKC11" s="6"/>
      <c r="LKD11" s="6"/>
      <c r="LKE11" s="6"/>
      <c r="LKF11" s="6"/>
      <c r="LKG11" s="6"/>
      <c r="LKH11" s="6"/>
      <c r="LKI11" s="6"/>
      <c r="LKJ11" s="6"/>
      <c r="LKK11" s="6"/>
      <c r="LKL11" s="6"/>
      <c r="LKM11" s="6"/>
      <c r="LKN11" s="6"/>
      <c r="LKO11" s="6"/>
      <c r="LKP11" s="6"/>
      <c r="LKQ11" s="6"/>
      <c r="LKR11" s="6"/>
      <c r="LKS11" s="6"/>
      <c r="LKT11" s="6"/>
      <c r="LKU11" s="6"/>
      <c r="LKV11" s="6"/>
      <c r="LKW11" s="6"/>
      <c r="LKX11" s="6"/>
      <c r="LKY11" s="6"/>
      <c r="LKZ11" s="6"/>
      <c r="LLA11" s="6"/>
      <c r="LLB11" s="6"/>
      <c r="LLC11" s="6"/>
      <c r="LLD11" s="6"/>
      <c r="LLE11" s="6"/>
      <c r="LLF11" s="6"/>
      <c r="LLG11" s="6"/>
      <c r="LLH11" s="6"/>
      <c r="LLI11" s="6"/>
      <c r="LLJ11" s="6"/>
      <c r="LLK11" s="6"/>
      <c r="LLL11" s="6"/>
      <c r="LLM11" s="6"/>
      <c r="LLN11" s="6"/>
      <c r="LLO11" s="6"/>
      <c r="LLP11" s="6"/>
      <c r="LLQ11" s="6"/>
      <c r="LLR11" s="6"/>
      <c r="LLS11" s="6"/>
      <c r="LLT11" s="6"/>
      <c r="LLU11" s="6"/>
      <c r="LLV11" s="6"/>
      <c r="LLW11" s="6"/>
      <c r="LLX11" s="6"/>
      <c r="LLY11" s="6"/>
      <c r="LLZ11" s="6"/>
      <c r="LMA11" s="6"/>
      <c r="LMB11" s="6"/>
      <c r="LMC11" s="6"/>
      <c r="LMD11" s="6"/>
      <c r="LME11" s="6"/>
      <c r="LMF11" s="6"/>
      <c r="LMG11" s="6"/>
      <c r="LMH11" s="6"/>
      <c r="LMI11" s="6"/>
      <c r="LMJ11" s="6"/>
      <c r="LMK11" s="6"/>
      <c r="LML11" s="6"/>
      <c r="LMM11" s="6"/>
      <c r="LMN11" s="6"/>
      <c r="LMO11" s="6"/>
      <c r="LMP11" s="6"/>
      <c r="LMQ11" s="6"/>
      <c r="LMR11" s="6"/>
      <c r="LMS11" s="6"/>
      <c r="LMT11" s="6"/>
      <c r="LMU11" s="6"/>
      <c r="LMV11" s="6"/>
      <c r="LMW11" s="6"/>
      <c r="LMX11" s="6"/>
      <c r="LMY11" s="6"/>
      <c r="LMZ11" s="6"/>
      <c r="LNA11" s="6"/>
      <c r="LNB11" s="6"/>
      <c r="LNC11" s="6"/>
      <c r="LND11" s="6"/>
      <c r="LNE11" s="6"/>
      <c r="LNF11" s="6"/>
      <c r="LNG11" s="6"/>
      <c r="LNH11" s="6"/>
      <c r="LNI11" s="6"/>
      <c r="LNJ11" s="6"/>
      <c r="LNK11" s="6"/>
      <c r="LNL11" s="6"/>
      <c r="LNM11" s="6"/>
      <c r="LNN11" s="6"/>
      <c r="LNO11" s="6"/>
      <c r="LNP11" s="6"/>
      <c r="LNQ11" s="6"/>
      <c r="LNR11" s="6"/>
      <c r="LNS11" s="6"/>
      <c r="LNT11" s="6"/>
      <c r="LNU11" s="6"/>
      <c r="LNV11" s="6"/>
      <c r="LNW11" s="6"/>
      <c r="LNX11" s="6"/>
      <c r="LNY11" s="6"/>
      <c r="LNZ11" s="6"/>
      <c r="LOA11" s="6"/>
      <c r="LOB11" s="6"/>
      <c r="LOC11" s="6"/>
      <c r="LOD11" s="6"/>
      <c r="LOE11" s="6"/>
      <c r="LOF11" s="6"/>
      <c r="LOG11" s="6"/>
      <c r="LOH11" s="6"/>
      <c r="LOI11" s="6"/>
      <c r="LOJ11" s="6"/>
      <c r="LOK11" s="6"/>
      <c r="LOL11" s="6"/>
      <c r="LOM11" s="6"/>
      <c r="LON11" s="6"/>
      <c r="LOO11" s="6"/>
      <c r="LOP11" s="6"/>
      <c r="LOQ11" s="6"/>
      <c r="LOR11" s="6"/>
      <c r="LOS11" s="6"/>
      <c r="LOT11" s="6"/>
      <c r="LOU11" s="6"/>
      <c r="LOV11" s="6"/>
      <c r="LOW11" s="6"/>
      <c r="LOX11" s="6"/>
      <c r="LOY11" s="6"/>
      <c r="LOZ11" s="6"/>
      <c r="LPA11" s="6"/>
      <c r="LPB11" s="6"/>
      <c r="LPC11" s="6"/>
      <c r="LPD11" s="6"/>
      <c r="LPE11" s="6"/>
      <c r="LPF11" s="6"/>
      <c r="LPG11" s="6"/>
      <c r="LPH11" s="6"/>
      <c r="LPI11" s="6"/>
      <c r="LPJ11" s="6"/>
      <c r="LPK11" s="6"/>
      <c r="LPL11" s="6"/>
      <c r="LPM11" s="6"/>
      <c r="LPN11" s="6"/>
      <c r="LPO11" s="6"/>
      <c r="LPP11" s="6"/>
      <c r="LPQ11" s="6"/>
      <c r="LPR11" s="6"/>
      <c r="LPS11" s="6"/>
      <c r="LPT11" s="6"/>
      <c r="LPU11" s="6"/>
      <c r="LPV11" s="6"/>
      <c r="LPW11" s="6"/>
      <c r="LPX11" s="6"/>
      <c r="LPY11" s="6"/>
      <c r="LPZ11" s="6"/>
      <c r="LQA11" s="6"/>
      <c r="LQB11" s="6"/>
      <c r="LQC11" s="6"/>
      <c r="LQD11" s="6"/>
      <c r="LQE11" s="6"/>
      <c r="LQF11" s="6"/>
      <c r="LQG11" s="6"/>
      <c r="LQH11" s="6"/>
      <c r="LQI11" s="6"/>
      <c r="LQJ11" s="6"/>
      <c r="LQK11" s="6"/>
      <c r="LQL11" s="6"/>
      <c r="LQM11" s="6"/>
      <c r="LQN11" s="6"/>
      <c r="LQO11" s="6"/>
      <c r="LQP11" s="6"/>
      <c r="LQQ11" s="6"/>
      <c r="LQR11" s="6"/>
      <c r="LQS11" s="6"/>
      <c r="LQT11" s="6"/>
      <c r="LQU11" s="6"/>
      <c r="LQV11" s="6"/>
      <c r="LQW11" s="6"/>
      <c r="LQX11" s="6"/>
      <c r="LQY11" s="6"/>
      <c r="LQZ11" s="6"/>
      <c r="LRA11" s="6"/>
      <c r="LRB11" s="6"/>
      <c r="LRC11" s="6"/>
      <c r="LRD11" s="6"/>
      <c r="LRE11" s="6"/>
      <c r="LRF11" s="6"/>
      <c r="LRG11" s="6"/>
      <c r="LRH11" s="6"/>
      <c r="LRI11" s="6"/>
      <c r="LRJ11" s="6"/>
      <c r="LRK11" s="6"/>
      <c r="LRL11" s="6"/>
      <c r="LRM11" s="6"/>
      <c r="LRN11" s="6"/>
      <c r="LRO11" s="6"/>
      <c r="LRP11" s="6"/>
      <c r="LRQ11" s="6"/>
      <c r="LRR11" s="6"/>
      <c r="LRS11" s="6"/>
      <c r="LRT11" s="6"/>
      <c r="LRU11" s="6"/>
      <c r="LRV11" s="6"/>
      <c r="LRW11" s="6"/>
      <c r="LRX11" s="6"/>
      <c r="LRY11" s="6"/>
      <c r="LRZ11" s="6"/>
      <c r="LSA11" s="6"/>
      <c r="LSB11" s="6"/>
      <c r="LSC11" s="6"/>
      <c r="LSD11" s="6"/>
      <c r="LSE11" s="6"/>
      <c r="LSF11" s="6"/>
      <c r="LSG11" s="6"/>
      <c r="LSH11" s="6"/>
      <c r="LSI11" s="6"/>
      <c r="LSJ11" s="6"/>
      <c r="LSK11" s="6"/>
      <c r="LSL11" s="6"/>
      <c r="LSM11" s="6"/>
      <c r="LSN11" s="6"/>
      <c r="LSO11" s="6"/>
      <c r="LSP11" s="6"/>
      <c r="LSQ11" s="6"/>
      <c r="LSR11" s="6"/>
      <c r="LSS11" s="6"/>
      <c r="LST11" s="6"/>
      <c r="LSU11" s="6"/>
      <c r="LSV11" s="6"/>
      <c r="LSW11" s="6"/>
      <c r="LSX11" s="6"/>
      <c r="LSY11" s="6"/>
      <c r="LSZ11" s="6"/>
      <c r="LTA11" s="6"/>
      <c r="LTB11" s="6"/>
      <c r="LTC11" s="6"/>
      <c r="LTD11" s="6"/>
      <c r="LTE11" s="6"/>
      <c r="LTF11" s="6"/>
      <c r="LTG11" s="6"/>
      <c r="LTH11" s="6"/>
      <c r="LTI11" s="6"/>
      <c r="LTJ11" s="6"/>
      <c r="LTK11" s="6"/>
      <c r="LTL11" s="6"/>
      <c r="LTM11" s="6"/>
      <c r="LTN11" s="6"/>
      <c r="LTO11" s="6"/>
      <c r="LTP11" s="6"/>
      <c r="LTQ11" s="6"/>
      <c r="LTR11" s="6"/>
      <c r="LTS11" s="6"/>
      <c r="LTT11" s="6"/>
      <c r="LTU11" s="6"/>
      <c r="LTV11" s="6"/>
      <c r="LTW11" s="6"/>
      <c r="LTX11" s="6"/>
      <c r="LTY11" s="6"/>
      <c r="LTZ11" s="6"/>
      <c r="LUA11" s="6"/>
      <c r="LUB11" s="6"/>
      <c r="LUC11" s="6"/>
      <c r="LUD11" s="6"/>
      <c r="LUE11" s="6"/>
      <c r="LUF11" s="6"/>
      <c r="LUG11" s="6"/>
      <c r="LUH11" s="6"/>
      <c r="LUI11" s="6"/>
      <c r="LUJ11" s="6"/>
      <c r="LUK11" s="6"/>
      <c r="LUL11" s="6"/>
      <c r="LUM11" s="6"/>
      <c r="LUN11" s="6"/>
      <c r="LUO11" s="6"/>
      <c r="LUP11" s="6"/>
      <c r="LUQ11" s="6"/>
      <c r="LUR11" s="6"/>
      <c r="LUS11" s="6"/>
      <c r="LUT11" s="6"/>
      <c r="LUU11" s="6"/>
      <c r="LUV11" s="6"/>
      <c r="LUW11" s="6"/>
      <c r="LUX11" s="6"/>
      <c r="LUY11" s="6"/>
      <c r="LUZ11" s="6"/>
      <c r="LVA11" s="6"/>
      <c r="LVB11" s="6"/>
      <c r="LVC11" s="6"/>
      <c r="LVD11" s="6"/>
      <c r="LVE11" s="6"/>
      <c r="LVF11" s="6"/>
      <c r="LVG11" s="6"/>
      <c r="LVH11" s="6"/>
      <c r="LVI11" s="6"/>
      <c r="LVJ11" s="6"/>
      <c r="LVK11" s="6"/>
      <c r="LVL11" s="6"/>
      <c r="LVM11" s="6"/>
      <c r="LVN11" s="6"/>
      <c r="LVO11" s="6"/>
      <c r="LVP11" s="6"/>
      <c r="LVQ11" s="6"/>
      <c r="LVR11" s="6"/>
      <c r="LVS11" s="6"/>
      <c r="LVT11" s="6"/>
      <c r="LVU11" s="6"/>
      <c r="LVV11" s="6"/>
      <c r="LVW11" s="6"/>
      <c r="LVX11" s="6"/>
      <c r="LVY11" s="6"/>
      <c r="LVZ11" s="6"/>
      <c r="LWA11" s="6"/>
      <c r="LWB11" s="6"/>
      <c r="LWC11" s="6"/>
      <c r="LWD11" s="6"/>
      <c r="LWE11" s="6"/>
      <c r="LWF11" s="6"/>
      <c r="LWG11" s="6"/>
      <c r="LWH11" s="6"/>
      <c r="LWI11" s="6"/>
      <c r="LWJ11" s="6"/>
      <c r="LWK11" s="6"/>
      <c r="LWL11" s="6"/>
      <c r="LWM11" s="6"/>
      <c r="LWN11" s="6"/>
      <c r="LWO11" s="6"/>
      <c r="LWP11" s="6"/>
      <c r="LWQ11" s="6"/>
      <c r="LWR11" s="6"/>
      <c r="LWS11" s="6"/>
      <c r="LWT11" s="6"/>
      <c r="LWU11" s="6"/>
      <c r="LWV11" s="6"/>
      <c r="LWW11" s="6"/>
      <c r="LWX11" s="6"/>
      <c r="LWY11" s="6"/>
      <c r="LWZ11" s="6"/>
      <c r="LXA11" s="6"/>
      <c r="LXB11" s="6"/>
      <c r="LXC11" s="6"/>
      <c r="LXD11" s="6"/>
      <c r="LXE11" s="6"/>
      <c r="LXF11" s="6"/>
      <c r="LXG11" s="6"/>
      <c r="LXH11" s="6"/>
      <c r="LXI11" s="6"/>
      <c r="LXJ11" s="6"/>
      <c r="LXK11" s="6"/>
      <c r="LXL11" s="6"/>
      <c r="LXM11" s="6"/>
      <c r="LXN11" s="6"/>
      <c r="LXO11" s="6"/>
      <c r="LXP11" s="6"/>
      <c r="LXQ11" s="6"/>
      <c r="LXR11" s="6"/>
      <c r="LXS11" s="6"/>
      <c r="LXT11" s="6"/>
      <c r="LXU11" s="6"/>
      <c r="LXV11" s="6"/>
      <c r="LXW11" s="6"/>
      <c r="LXX11" s="6"/>
      <c r="LXY11" s="6"/>
      <c r="LXZ11" s="6"/>
      <c r="LYA11" s="6"/>
      <c r="LYB11" s="6"/>
      <c r="LYC11" s="6"/>
      <c r="LYD11" s="6"/>
      <c r="LYE11" s="6"/>
      <c r="LYF11" s="6"/>
      <c r="LYG11" s="6"/>
      <c r="LYH11" s="6"/>
      <c r="LYI11" s="6"/>
      <c r="LYJ11" s="6"/>
      <c r="LYK11" s="6"/>
      <c r="LYL11" s="6"/>
      <c r="LYM11" s="6"/>
      <c r="LYN11" s="6"/>
      <c r="LYO11" s="6"/>
      <c r="LYP11" s="6"/>
      <c r="LYQ11" s="6"/>
      <c r="LYR11" s="6"/>
      <c r="LYS11" s="6"/>
      <c r="LYT11" s="6"/>
      <c r="LYU11" s="6"/>
      <c r="LYV11" s="6"/>
      <c r="LYW11" s="6"/>
      <c r="LYX11" s="6"/>
      <c r="LYY11" s="6"/>
      <c r="LYZ11" s="6"/>
      <c r="LZA11" s="6"/>
      <c r="LZB11" s="6"/>
      <c r="LZC11" s="6"/>
      <c r="LZD11" s="6"/>
      <c r="LZE11" s="6"/>
      <c r="LZF11" s="6"/>
      <c r="LZG11" s="6"/>
      <c r="LZH11" s="6"/>
      <c r="LZI11" s="6"/>
      <c r="LZJ11" s="6"/>
      <c r="LZK11" s="6"/>
      <c r="LZL11" s="6"/>
      <c r="LZM11" s="6"/>
      <c r="LZN11" s="6"/>
      <c r="LZO11" s="6"/>
      <c r="LZP11" s="6"/>
      <c r="LZQ11" s="6"/>
      <c r="LZR11" s="6"/>
      <c r="LZS11" s="6"/>
      <c r="LZT11" s="6"/>
      <c r="LZU11" s="6"/>
      <c r="LZV11" s="6"/>
      <c r="LZW11" s="6"/>
      <c r="LZX11" s="6"/>
      <c r="LZY11" s="6"/>
      <c r="LZZ11" s="6"/>
      <c r="MAA11" s="6"/>
      <c r="MAB11" s="6"/>
      <c r="MAC11" s="6"/>
      <c r="MAD11" s="6"/>
      <c r="MAE11" s="6"/>
      <c r="MAF11" s="6"/>
      <c r="MAG11" s="6"/>
      <c r="MAH11" s="6"/>
      <c r="MAI11" s="6"/>
      <c r="MAJ11" s="6"/>
      <c r="MAK11" s="6"/>
      <c r="MAL11" s="6"/>
      <c r="MAM11" s="6"/>
      <c r="MAN11" s="6"/>
      <c r="MAO11" s="6"/>
      <c r="MAP11" s="6"/>
      <c r="MAQ11" s="6"/>
      <c r="MAR11" s="6"/>
      <c r="MAS11" s="6"/>
      <c r="MAT11" s="6"/>
      <c r="MAU11" s="6"/>
      <c r="MAV11" s="6"/>
      <c r="MAW11" s="6"/>
      <c r="MAX11" s="6"/>
      <c r="MAY11" s="6"/>
      <c r="MAZ11" s="6"/>
      <c r="MBA11" s="6"/>
      <c r="MBB11" s="6"/>
      <c r="MBC11" s="6"/>
      <c r="MBD11" s="6"/>
      <c r="MBE11" s="6"/>
      <c r="MBF11" s="6"/>
      <c r="MBG11" s="6"/>
      <c r="MBH11" s="6"/>
      <c r="MBI11" s="6"/>
      <c r="MBJ11" s="6"/>
      <c r="MBK11" s="6"/>
      <c r="MBL11" s="6"/>
      <c r="MBM11" s="6"/>
      <c r="MBN11" s="6"/>
      <c r="MBO11" s="6"/>
      <c r="MBP11" s="6"/>
      <c r="MBQ11" s="6"/>
      <c r="MBR11" s="6"/>
      <c r="MBS11" s="6"/>
      <c r="MBT11" s="6"/>
      <c r="MBU11" s="6"/>
      <c r="MBV11" s="6"/>
      <c r="MBW11" s="6"/>
      <c r="MBX11" s="6"/>
      <c r="MBY11" s="6"/>
      <c r="MBZ11" s="6"/>
      <c r="MCA11" s="6"/>
      <c r="MCB11" s="6"/>
      <c r="MCC11" s="6"/>
      <c r="MCD11" s="6"/>
      <c r="MCE11" s="6"/>
      <c r="MCF11" s="6"/>
      <c r="MCG11" s="6"/>
      <c r="MCH11" s="6"/>
      <c r="MCI11" s="6"/>
      <c r="MCJ11" s="6"/>
      <c r="MCK11" s="6"/>
      <c r="MCL11" s="6"/>
      <c r="MCM11" s="6"/>
      <c r="MCN11" s="6"/>
      <c r="MCO11" s="6"/>
      <c r="MCP11" s="6"/>
      <c r="MCQ11" s="6"/>
      <c r="MCR11" s="6"/>
      <c r="MCS11" s="6"/>
      <c r="MCT11" s="6"/>
      <c r="MCU11" s="6"/>
      <c r="MCV11" s="6"/>
      <c r="MCW11" s="6"/>
      <c r="MCX11" s="6"/>
      <c r="MCY11" s="6"/>
      <c r="MCZ11" s="6"/>
      <c r="MDA11" s="6"/>
      <c r="MDB11" s="6"/>
      <c r="MDC11" s="6"/>
      <c r="MDD11" s="6"/>
      <c r="MDE11" s="6"/>
      <c r="MDF11" s="6"/>
      <c r="MDG11" s="6"/>
      <c r="MDH11" s="6"/>
      <c r="MDI11" s="6"/>
      <c r="MDJ11" s="6"/>
      <c r="MDK11" s="6"/>
      <c r="MDL11" s="6"/>
      <c r="MDM11" s="6"/>
      <c r="MDN11" s="6"/>
      <c r="MDO11" s="6"/>
      <c r="MDP11" s="6"/>
      <c r="MDQ11" s="6"/>
      <c r="MDR11" s="6"/>
      <c r="MDS11" s="6"/>
      <c r="MDT11" s="6"/>
      <c r="MDU11" s="6"/>
      <c r="MDV11" s="6"/>
      <c r="MDW11" s="6"/>
      <c r="MDX11" s="6"/>
      <c r="MDY11" s="6"/>
      <c r="MDZ11" s="6"/>
      <c r="MEA11" s="6"/>
      <c r="MEB11" s="6"/>
      <c r="MEC11" s="6"/>
      <c r="MED11" s="6"/>
      <c r="MEE11" s="6"/>
      <c r="MEF11" s="6"/>
      <c r="MEG11" s="6"/>
      <c r="MEH11" s="6"/>
      <c r="MEI11" s="6"/>
      <c r="MEJ11" s="6"/>
      <c r="MEK11" s="6"/>
      <c r="MEL11" s="6"/>
      <c r="MEM11" s="6"/>
      <c r="MEN11" s="6"/>
      <c r="MEO11" s="6"/>
      <c r="MEP11" s="6"/>
      <c r="MEQ11" s="6"/>
      <c r="MER11" s="6"/>
      <c r="MES11" s="6"/>
      <c r="MET11" s="6"/>
      <c r="MEU11" s="6"/>
      <c r="MEV11" s="6"/>
      <c r="MEW11" s="6"/>
      <c r="MEX11" s="6"/>
      <c r="MEY11" s="6"/>
      <c r="MEZ11" s="6"/>
      <c r="MFA11" s="6"/>
      <c r="MFB11" s="6"/>
      <c r="MFC11" s="6"/>
      <c r="MFD11" s="6"/>
      <c r="MFE11" s="6"/>
      <c r="MFF11" s="6"/>
      <c r="MFG11" s="6"/>
      <c r="MFH11" s="6"/>
      <c r="MFI11" s="6"/>
      <c r="MFJ11" s="6"/>
      <c r="MFK11" s="6"/>
      <c r="MFL11" s="6"/>
      <c r="MFM11" s="6"/>
      <c r="MFN11" s="6"/>
      <c r="MFO11" s="6"/>
      <c r="MFP11" s="6"/>
      <c r="MFQ11" s="6"/>
      <c r="MFR11" s="6"/>
      <c r="MFS11" s="6"/>
      <c r="MFT11" s="6"/>
      <c r="MFU11" s="6"/>
      <c r="MFV11" s="6"/>
      <c r="MFW11" s="6"/>
      <c r="MFX11" s="6"/>
      <c r="MFY11" s="6"/>
      <c r="MFZ11" s="6"/>
      <c r="MGA11" s="6"/>
      <c r="MGB11" s="6"/>
      <c r="MGC11" s="6"/>
      <c r="MGD11" s="6"/>
      <c r="MGE11" s="6"/>
      <c r="MGF11" s="6"/>
      <c r="MGG11" s="6"/>
      <c r="MGH11" s="6"/>
      <c r="MGI11" s="6"/>
      <c r="MGJ11" s="6"/>
      <c r="MGK11" s="6"/>
      <c r="MGL11" s="6"/>
      <c r="MGM11" s="6"/>
      <c r="MGN11" s="6"/>
      <c r="MGO11" s="6"/>
      <c r="MGP11" s="6"/>
      <c r="MGQ11" s="6"/>
      <c r="MGR11" s="6"/>
      <c r="MGS11" s="6"/>
      <c r="MGT11" s="6"/>
      <c r="MGU11" s="6"/>
      <c r="MGV11" s="6"/>
      <c r="MGW11" s="6"/>
      <c r="MGX11" s="6"/>
      <c r="MGY11" s="6"/>
      <c r="MGZ11" s="6"/>
      <c r="MHA11" s="6"/>
      <c r="MHB11" s="6"/>
      <c r="MHC11" s="6"/>
      <c r="MHD11" s="6"/>
      <c r="MHE11" s="6"/>
      <c r="MHF11" s="6"/>
      <c r="MHG11" s="6"/>
      <c r="MHH11" s="6"/>
      <c r="MHI11" s="6"/>
      <c r="MHJ11" s="6"/>
      <c r="MHK11" s="6"/>
      <c r="MHL11" s="6"/>
      <c r="MHM11" s="6"/>
      <c r="MHN11" s="6"/>
      <c r="MHO11" s="6"/>
      <c r="MHP11" s="6"/>
      <c r="MHQ11" s="6"/>
      <c r="MHR11" s="6"/>
      <c r="MHS11" s="6"/>
      <c r="MHT11" s="6"/>
      <c r="MHU11" s="6"/>
      <c r="MHV11" s="6"/>
      <c r="MHW11" s="6"/>
      <c r="MHX11" s="6"/>
      <c r="MHY11" s="6"/>
      <c r="MHZ11" s="6"/>
      <c r="MIA11" s="6"/>
      <c r="MIB11" s="6"/>
      <c r="MIC11" s="6"/>
      <c r="MID11" s="6"/>
      <c r="MIE11" s="6"/>
      <c r="MIF11" s="6"/>
      <c r="MIG11" s="6"/>
      <c r="MIH11" s="6"/>
      <c r="MII11" s="6"/>
      <c r="MIJ11" s="6"/>
      <c r="MIK11" s="6"/>
      <c r="MIL11" s="6"/>
      <c r="MIM11" s="6"/>
      <c r="MIN11" s="6"/>
      <c r="MIO11" s="6"/>
      <c r="MIP11" s="6"/>
      <c r="MIQ11" s="6"/>
      <c r="MIR11" s="6"/>
      <c r="MIS11" s="6"/>
      <c r="MIT11" s="6"/>
      <c r="MIU11" s="6"/>
      <c r="MIV11" s="6"/>
      <c r="MIW11" s="6"/>
      <c r="MIX11" s="6"/>
      <c r="MIY11" s="6"/>
      <c r="MIZ11" s="6"/>
      <c r="MJA11" s="6"/>
      <c r="MJB11" s="6"/>
      <c r="MJC11" s="6"/>
      <c r="MJD11" s="6"/>
      <c r="MJE11" s="6"/>
      <c r="MJF11" s="6"/>
      <c r="MJG11" s="6"/>
      <c r="MJH11" s="6"/>
      <c r="MJI11" s="6"/>
      <c r="MJJ11" s="6"/>
      <c r="MJK11" s="6"/>
      <c r="MJL11" s="6"/>
      <c r="MJM11" s="6"/>
      <c r="MJN11" s="6"/>
      <c r="MJO11" s="6"/>
      <c r="MJP11" s="6"/>
      <c r="MJQ11" s="6"/>
      <c r="MJR11" s="6"/>
      <c r="MJS11" s="6"/>
      <c r="MJT11" s="6"/>
      <c r="MJU11" s="6"/>
      <c r="MJV11" s="6"/>
      <c r="MJW11" s="6"/>
      <c r="MJX11" s="6"/>
      <c r="MJY11" s="6"/>
      <c r="MJZ11" s="6"/>
      <c r="MKA11" s="6"/>
      <c r="MKB11" s="6"/>
      <c r="MKC11" s="6"/>
      <c r="MKD11" s="6"/>
      <c r="MKE11" s="6"/>
      <c r="MKF11" s="6"/>
      <c r="MKG11" s="6"/>
      <c r="MKH11" s="6"/>
      <c r="MKI11" s="6"/>
      <c r="MKJ11" s="6"/>
      <c r="MKK11" s="6"/>
      <c r="MKL11" s="6"/>
      <c r="MKM11" s="6"/>
      <c r="MKN11" s="6"/>
      <c r="MKO11" s="6"/>
      <c r="MKP11" s="6"/>
      <c r="MKQ11" s="6"/>
      <c r="MKR11" s="6"/>
      <c r="MKS11" s="6"/>
      <c r="MKT11" s="6"/>
      <c r="MKU11" s="6"/>
      <c r="MKV11" s="6"/>
      <c r="MKW11" s="6"/>
      <c r="MKX11" s="6"/>
      <c r="MKY11" s="6"/>
      <c r="MKZ11" s="6"/>
      <c r="MLA11" s="6"/>
      <c r="MLB11" s="6"/>
      <c r="MLC11" s="6"/>
      <c r="MLD11" s="6"/>
      <c r="MLE11" s="6"/>
      <c r="MLF11" s="6"/>
      <c r="MLG11" s="6"/>
      <c r="MLH11" s="6"/>
      <c r="MLI11" s="6"/>
      <c r="MLJ11" s="6"/>
      <c r="MLK11" s="6"/>
      <c r="MLL11" s="6"/>
      <c r="MLM11" s="6"/>
      <c r="MLN11" s="6"/>
      <c r="MLO11" s="6"/>
      <c r="MLP11" s="6"/>
      <c r="MLQ11" s="6"/>
      <c r="MLR11" s="6"/>
      <c r="MLS11" s="6"/>
      <c r="MLT11" s="6"/>
      <c r="MLU11" s="6"/>
      <c r="MLV11" s="6"/>
      <c r="MLW11" s="6"/>
      <c r="MLX11" s="6"/>
      <c r="MLY11" s="6"/>
      <c r="MLZ11" s="6"/>
      <c r="MMA11" s="6"/>
      <c r="MMB11" s="6"/>
      <c r="MMC11" s="6"/>
      <c r="MMD11" s="6"/>
      <c r="MME11" s="6"/>
      <c r="MMF11" s="6"/>
      <c r="MMG11" s="6"/>
      <c r="MMH11" s="6"/>
      <c r="MMI11" s="6"/>
      <c r="MMJ11" s="6"/>
      <c r="MMK11" s="6"/>
      <c r="MML11" s="6"/>
      <c r="MMM11" s="6"/>
      <c r="MMN11" s="6"/>
      <c r="MMO11" s="6"/>
      <c r="MMP11" s="6"/>
      <c r="MMQ11" s="6"/>
      <c r="MMR11" s="6"/>
      <c r="MMS11" s="6"/>
      <c r="MMT11" s="6"/>
      <c r="MMU11" s="6"/>
      <c r="MMV11" s="6"/>
      <c r="MMW11" s="6"/>
      <c r="MMX11" s="6"/>
      <c r="MMY11" s="6"/>
      <c r="MMZ11" s="6"/>
      <c r="MNA11" s="6"/>
      <c r="MNB11" s="6"/>
      <c r="MNC11" s="6"/>
      <c r="MND11" s="6"/>
      <c r="MNE11" s="6"/>
      <c r="MNF11" s="6"/>
      <c r="MNG11" s="6"/>
      <c r="MNH11" s="6"/>
      <c r="MNI11" s="6"/>
      <c r="MNJ11" s="6"/>
      <c r="MNK11" s="6"/>
      <c r="MNL11" s="6"/>
      <c r="MNM11" s="6"/>
      <c r="MNN11" s="6"/>
      <c r="MNO11" s="6"/>
      <c r="MNP11" s="6"/>
      <c r="MNQ11" s="6"/>
      <c r="MNR11" s="6"/>
      <c r="MNS11" s="6"/>
      <c r="MNT11" s="6"/>
      <c r="MNU11" s="6"/>
      <c r="MNV11" s="6"/>
      <c r="MNW11" s="6"/>
      <c r="MNX11" s="6"/>
      <c r="MNY11" s="6"/>
      <c r="MNZ11" s="6"/>
      <c r="MOA11" s="6"/>
      <c r="MOB11" s="6"/>
      <c r="MOC11" s="6"/>
      <c r="MOD11" s="6"/>
      <c r="MOE11" s="6"/>
      <c r="MOF11" s="6"/>
      <c r="MOG11" s="6"/>
      <c r="MOH11" s="6"/>
      <c r="MOI11" s="6"/>
      <c r="MOJ11" s="6"/>
      <c r="MOK11" s="6"/>
      <c r="MOL11" s="6"/>
      <c r="MOM11" s="6"/>
      <c r="MON11" s="6"/>
      <c r="MOO11" s="6"/>
      <c r="MOP11" s="6"/>
      <c r="MOQ11" s="6"/>
      <c r="MOR11" s="6"/>
      <c r="MOS11" s="6"/>
      <c r="MOT11" s="6"/>
      <c r="MOU11" s="6"/>
      <c r="MOV11" s="6"/>
      <c r="MOW11" s="6"/>
      <c r="MOX11" s="6"/>
      <c r="MOY11" s="6"/>
      <c r="MOZ11" s="6"/>
      <c r="MPA11" s="6"/>
      <c r="MPB11" s="6"/>
      <c r="MPC11" s="6"/>
      <c r="MPD11" s="6"/>
      <c r="MPE11" s="6"/>
      <c r="MPF11" s="6"/>
      <c r="MPG11" s="6"/>
      <c r="MPH11" s="6"/>
      <c r="MPI11" s="6"/>
      <c r="MPJ11" s="6"/>
      <c r="MPK11" s="6"/>
      <c r="MPL11" s="6"/>
      <c r="MPM11" s="6"/>
      <c r="MPN11" s="6"/>
      <c r="MPO11" s="6"/>
      <c r="MPP11" s="6"/>
      <c r="MPQ11" s="6"/>
      <c r="MPR11" s="6"/>
      <c r="MPS11" s="6"/>
      <c r="MPT11" s="6"/>
      <c r="MPU11" s="6"/>
      <c r="MPV11" s="6"/>
      <c r="MPW11" s="6"/>
      <c r="MPX11" s="6"/>
      <c r="MPY11" s="6"/>
      <c r="MPZ11" s="6"/>
      <c r="MQA11" s="6"/>
      <c r="MQB11" s="6"/>
      <c r="MQC11" s="6"/>
      <c r="MQD11" s="6"/>
      <c r="MQE11" s="6"/>
      <c r="MQF11" s="6"/>
      <c r="MQG11" s="6"/>
      <c r="MQH11" s="6"/>
      <c r="MQI11" s="6"/>
      <c r="MQJ11" s="6"/>
      <c r="MQK11" s="6"/>
      <c r="MQL11" s="6"/>
      <c r="MQM11" s="6"/>
      <c r="MQN11" s="6"/>
      <c r="MQO11" s="6"/>
      <c r="MQP11" s="6"/>
      <c r="MQQ11" s="6"/>
      <c r="MQR11" s="6"/>
      <c r="MQS11" s="6"/>
      <c r="MQT11" s="6"/>
      <c r="MQU11" s="6"/>
      <c r="MQV11" s="6"/>
      <c r="MQW11" s="6"/>
      <c r="MQX11" s="6"/>
      <c r="MQY11" s="6"/>
      <c r="MQZ11" s="6"/>
      <c r="MRA11" s="6"/>
      <c r="MRB11" s="6"/>
      <c r="MRC11" s="6"/>
      <c r="MRD11" s="6"/>
      <c r="MRE11" s="6"/>
      <c r="MRF11" s="6"/>
      <c r="MRG11" s="6"/>
      <c r="MRH11" s="6"/>
      <c r="MRI11" s="6"/>
      <c r="MRJ11" s="6"/>
      <c r="MRK11" s="6"/>
      <c r="MRL11" s="6"/>
      <c r="MRM11" s="6"/>
      <c r="MRN11" s="6"/>
      <c r="MRO11" s="6"/>
      <c r="MRP11" s="6"/>
      <c r="MRQ11" s="6"/>
      <c r="MRR11" s="6"/>
      <c r="MRS11" s="6"/>
      <c r="MRT11" s="6"/>
      <c r="MRU11" s="6"/>
      <c r="MRV11" s="6"/>
      <c r="MRW11" s="6"/>
      <c r="MRX11" s="6"/>
      <c r="MRY11" s="6"/>
      <c r="MRZ11" s="6"/>
      <c r="MSA11" s="6"/>
      <c r="MSB11" s="6"/>
      <c r="MSC11" s="6"/>
      <c r="MSD11" s="6"/>
      <c r="MSE11" s="6"/>
      <c r="MSF11" s="6"/>
      <c r="MSG11" s="6"/>
      <c r="MSH11" s="6"/>
      <c r="MSI11" s="6"/>
      <c r="MSJ11" s="6"/>
      <c r="MSK11" s="6"/>
      <c r="MSL11" s="6"/>
      <c r="MSM11" s="6"/>
      <c r="MSN11" s="6"/>
      <c r="MSO11" s="6"/>
      <c r="MSP11" s="6"/>
      <c r="MSQ11" s="6"/>
      <c r="MSR11" s="6"/>
      <c r="MSS11" s="6"/>
      <c r="MST11" s="6"/>
      <c r="MSU11" s="6"/>
      <c r="MSV11" s="6"/>
      <c r="MSW11" s="6"/>
      <c r="MSX11" s="6"/>
      <c r="MSY11" s="6"/>
      <c r="MSZ11" s="6"/>
      <c r="MTA11" s="6"/>
      <c r="MTB11" s="6"/>
      <c r="MTC11" s="6"/>
      <c r="MTD11" s="6"/>
      <c r="MTE11" s="6"/>
      <c r="MTF11" s="6"/>
      <c r="MTG11" s="6"/>
      <c r="MTH11" s="6"/>
      <c r="MTI11" s="6"/>
      <c r="MTJ11" s="6"/>
      <c r="MTK11" s="6"/>
      <c r="MTL11" s="6"/>
      <c r="MTM11" s="6"/>
      <c r="MTN11" s="6"/>
      <c r="MTO11" s="6"/>
      <c r="MTP11" s="6"/>
      <c r="MTQ11" s="6"/>
      <c r="MTR11" s="6"/>
      <c r="MTS11" s="6"/>
      <c r="MTT11" s="6"/>
      <c r="MTU11" s="6"/>
      <c r="MTV11" s="6"/>
      <c r="MTW11" s="6"/>
      <c r="MTX11" s="6"/>
      <c r="MTY11" s="6"/>
      <c r="MTZ11" s="6"/>
      <c r="MUA11" s="6"/>
      <c r="MUB11" s="6"/>
      <c r="MUC11" s="6"/>
      <c r="MUD11" s="6"/>
      <c r="MUE11" s="6"/>
      <c r="MUF11" s="6"/>
      <c r="MUG11" s="6"/>
      <c r="MUH11" s="6"/>
      <c r="MUI11" s="6"/>
      <c r="MUJ11" s="6"/>
      <c r="MUK11" s="6"/>
      <c r="MUL11" s="6"/>
      <c r="MUM11" s="6"/>
      <c r="MUN11" s="6"/>
      <c r="MUO11" s="6"/>
      <c r="MUP11" s="6"/>
      <c r="MUQ11" s="6"/>
      <c r="MUR11" s="6"/>
      <c r="MUS11" s="6"/>
      <c r="MUT11" s="6"/>
      <c r="MUU11" s="6"/>
      <c r="MUV11" s="6"/>
      <c r="MUW11" s="6"/>
      <c r="MUX11" s="6"/>
      <c r="MUY11" s="6"/>
      <c r="MUZ11" s="6"/>
      <c r="MVA11" s="6"/>
      <c r="MVB11" s="6"/>
      <c r="MVC11" s="6"/>
      <c r="MVD11" s="6"/>
      <c r="MVE11" s="6"/>
      <c r="MVF11" s="6"/>
      <c r="MVG11" s="6"/>
      <c r="MVH11" s="6"/>
      <c r="MVI11" s="6"/>
      <c r="MVJ11" s="6"/>
      <c r="MVK11" s="6"/>
      <c r="MVL11" s="6"/>
      <c r="MVM11" s="6"/>
      <c r="MVN11" s="6"/>
      <c r="MVO11" s="6"/>
      <c r="MVP11" s="6"/>
      <c r="MVQ11" s="6"/>
      <c r="MVR11" s="6"/>
      <c r="MVS11" s="6"/>
      <c r="MVT11" s="6"/>
      <c r="MVU11" s="6"/>
      <c r="MVV11" s="6"/>
      <c r="MVW11" s="6"/>
      <c r="MVX11" s="6"/>
      <c r="MVY11" s="6"/>
      <c r="MVZ11" s="6"/>
      <c r="MWA11" s="6"/>
      <c r="MWB11" s="6"/>
      <c r="MWC11" s="6"/>
      <c r="MWD11" s="6"/>
      <c r="MWE11" s="6"/>
      <c r="MWF11" s="6"/>
      <c r="MWG11" s="6"/>
      <c r="MWH11" s="6"/>
      <c r="MWI11" s="6"/>
      <c r="MWJ11" s="6"/>
      <c r="MWK11" s="6"/>
      <c r="MWL11" s="6"/>
      <c r="MWM11" s="6"/>
      <c r="MWN11" s="6"/>
      <c r="MWO11" s="6"/>
      <c r="MWP11" s="6"/>
      <c r="MWQ11" s="6"/>
      <c r="MWR11" s="6"/>
      <c r="MWS11" s="6"/>
      <c r="MWT11" s="6"/>
      <c r="MWU11" s="6"/>
      <c r="MWV11" s="6"/>
      <c r="MWW11" s="6"/>
      <c r="MWX11" s="6"/>
      <c r="MWY11" s="6"/>
      <c r="MWZ11" s="6"/>
      <c r="MXA11" s="6"/>
      <c r="MXB11" s="6"/>
      <c r="MXC11" s="6"/>
      <c r="MXD11" s="6"/>
      <c r="MXE11" s="6"/>
      <c r="MXF11" s="6"/>
      <c r="MXG11" s="6"/>
      <c r="MXH11" s="6"/>
      <c r="MXI11" s="6"/>
      <c r="MXJ11" s="6"/>
      <c r="MXK11" s="6"/>
      <c r="MXL11" s="6"/>
      <c r="MXM11" s="6"/>
      <c r="MXN11" s="6"/>
      <c r="MXO11" s="6"/>
      <c r="MXP11" s="6"/>
      <c r="MXQ11" s="6"/>
      <c r="MXR11" s="6"/>
      <c r="MXS11" s="6"/>
      <c r="MXT11" s="6"/>
      <c r="MXU11" s="6"/>
      <c r="MXV11" s="6"/>
      <c r="MXW11" s="6"/>
      <c r="MXX11" s="6"/>
      <c r="MXY11" s="6"/>
      <c r="MXZ11" s="6"/>
      <c r="MYA11" s="6"/>
      <c r="MYB11" s="6"/>
      <c r="MYC11" s="6"/>
      <c r="MYD11" s="6"/>
      <c r="MYE11" s="6"/>
      <c r="MYF11" s="6"/>
      <c r="MYG11" s="6"/>
      <c r="MYH11" s="6"/>
      <c r="MYI11" s="6"/>
      <c r="MYJ11" s="6"/>
      <c r="MYK11" s="6"/>
      <c r="MYL11" s="6"/>
      <c r="MYM11" s="6"/>
      <c r="MYN11" s="6"/>
      <c r="MYO11" s="6"/>
      <c r="MYP11" s="6"/>
      <c r="MYQ11" s="6"/>
      <c r="MYR11" s="6"/>
      <c r="MYS11" s="6"/>
      <c r="MYT11" s="6"/>
      <c r="MYU11" s="6"/>
      <c r="MYV11" s="6"/>
      <c r="MYW11" s="6"/>
      <c r="MYX11" s="6"/>
      <c r="MYY11" s="6"/>
      <c r="MYZ11" s="6"/>
      <c r="MZA11" s="6"/>
      <c r="MZB11" s="6"/>
      <c r="MZC11" s="6"/>
      <c r="MZD11" s="6"/>
      <c r="MZE11" s="6"/>
      <c r="MZF11" s="6"/>
      <c r="MZG11" s="6"/>
      <c r="MZH11" s="6"/>
      <c r="MZI11" s="6"/>
      <c r="MZJ11" s="6"/>
      <c r="MZK11" s="6"/>
      <c r="MZL11" s="6"/>
      <c r="MZM11" s="6"/>
      <c r="MZN11" s="6"/>
      <c r="MZO11" s="6"/>
      <c r="MZP11" s="6"/>
      <c r="MZQ11" s="6"/>
      <c r="MZR11" s="6"/>
      <c r="MZS11" s="6"/>
      <c r="MZT11" s="6"/>
      <c r="MZU11" s="6"/>
      <c r="MZV11" s="6"/>
      <c r="MZW11" s="6"/>
      <c r="MZX11" s="6"/>
      <c r="MZY11" s="6"/>
      <c r="MZZ11" s="6"/>
      <c r="NAA11" s="6"/>
      <c r="NAB11" s="6"/>
      <c r="NAC11" s="6"/>
      <c r="NAD11" s="6"/>
      <c r="NAE11" s="6"/>
      <c r="NAF11" s="6"/>
      <c r="NAG11" s="6"/>
      <c r="NAH11" s="6"/>
      <c r="NAI11" s="6"/>
      <c r="NAJ11" s="6"/>
      <c r="NAK11" s="6"/>
      <c r="NAL11" s="6"/>
      <c r="NAM11" s="6"/>
      <c r="NAN11" s="6"/>
      <c r="NAO11" s="6"/>
      <c r="NAP11" s="6"/>
      <c r="NAQ11" s="6"/>
      <c r="NAR11" s="6"/>
      <c r="NAS11" s="6"/>
      <c r="NAT11" s="6"/>
      <c r="NAU11" s="6"/>
      <c r="NAV11" s="6"/>
      <c r="NAW11" s="6"/>
      <c r="NAX11" s="6"/>
      <c r="NAY11" s="6"/>
      <c r="NAZ11" s="6"/>
      <c r="NBA11" s="6"/>
      <c r="NBB11" s="6"/>
      <c r="NBC11" s="6"/>
      <c r="NBD11" s="6"/>
      <c r="NBE11" s="6"/>
      <c r="NBF11" s="6"/>
      <c r="NBG11" s="6"/>
      <c r="NBH11" s="6"/>
      <c r="NBI11" s="6"/>
      <c r="NBJ11" s="6"/>
      <c r="NBK11" s="6"/>
      <c r="NBL11" s="6"/>
      <c r="NBM11" s="6"/>
      <c r="NBN11" s="6"/>
      <c r="NBO11" s="6"/>
      <c r="NBP11" s="6"/>
      <c r="NBQ11" s="6"/>
      <c r="NBR11" s="6"/>
      <c r="NBS11" s="6"/>
      <c r="NBT11" s="6"/>
      <c r="NBU11" s="6"/>
      <c r="NBV11" s="6"/>
      <c r="NBW11" s="6"/>
      <c r="NBX11" s="6"/>
      <c r="NBY11" s="6"/>
      <c r="NBZ11" s="6"/>
      <c r="NCA11" s="6"/>
      <c r="NCB11" s="6"/>
      <c r="NCC11" s="6"/>
      <c r="NCD11" s="6"/>
      <c r="NCE11" s="6"/>
      <c r="NCF11" s="6"/>
      <c r="NCG11" s="6"/>
      <c r="NCH11" s="6"/>
      <c r="NCI11" s="6"/>
      <c r="NCJ11" s="6"/>
      <c r="NCK11" s="6"/>
      <c r="NCL11" s="6"/>
      <c r="NCM11" s="6"/>
      <c r="NCN11" s="6"/>
      <c r="NCO11" s="6"/>
      <c r="NCP11" s="6"/>
      <c r="NCQ11" s="6"/>
      <c r="NCR11" s="6"/>
      <c r="NCS11" s="6"/>
      <c r="NCT11" s="6"/>
      <c r="NCU11" s="6"/>
      <c r="NCV11" s="6"/>
      <c r="NCW11" s="6"/>
      <c r="NCX11" s="6"/>
      <c r="NCY11" s="6"/>
      <c r="NCZ11" s="6"/>
      <c r="NDA11" s="6"/>
      <c r="NDB11" s="6"/>
      <c r="NDC11" s="6"/>
      <c r="NDD11" s="6"/>
      <c r="NDE11" s="6"/>
      <c r="NDF11" s="6"/>
      <c r="NDG11" s="6"/>
      <c r="NDH11" s="6"/>
      <c r="NDI11" s="6"/>
      <c r="NDJ11" s="6"/>
      <c r="NDK11" s="6"/>
      <c r="NDL11" s="6"/>
      <c r="NDM11" s="6"/>
      <c r="NDN11" s="6"/>
      <c r="NDO11" s="6"/>
      <c r="NDP11" s="6"/>
      <c r="NDQ11" s="6"/>
      <c r="NDR11" s="6"/>
      <c r="NDS11" s="6"/>
      <c r="NDT11" s="6"/>
      <c r="NDU11" s="6"/>
      <c r="NDV11" s="6"/>
      <c r="NDW11" s="6"/>
      <c r="NDX11" s="6"/>
      <c r="NDY11" s="6"/>
      <c r="NDZ11" s="6"/>
      <c r="NEA11" s="6"/>
      <c r="NEB11" s="6"/>
      <c r="NEC11" s="6"/>
      <c r="NED11" s="6"/>
      <c r="NEE11" s="6"/>
      <c r="NEF11" s="6"/>
      <c r="NEG11" s="6"/>
      <c r="NEH11" s="6"/>
      <c r="NEI11" s="6"/>
      <c r="NEJ11" s="6"/>
      <c r="NEK11" s="6"/>
      <c r="NEL11" s="6"/>
      <c r="NEM11" s="6"/>
      <c r="NEN11" s="6"/>
      <c r="NEO11" s="6"/>
      <c r="NEP11" s="6"/>
      <c r="NEQ11" s="6"/>
      <c r="NER11" s="6"/>
      <c r="NES11" s="6"/>
      <c r="NET11" s="6"/>
      <c r="NEU11" s="6"/>
      <c r="NEV11" s="6"/>
      <c r="NEW11" s="6"/>
      <c r="NEX11" s="6"/>
      <c r="NEY11" s="6"/>
      <c r="NEZ11" s="6"/>
      <c r="NFA11" s="6"/>
      <c r="NFB11" s="6"/>
      <c r="NFC11" s="6"/>
      <c r="NFD11" s="6"/>
      <c r="NFE11" s="6"/>
      <c r="NFF11" s="6"/>
      <c r="NFG11" s="6"/>
      <c r="NFH11" s="6"/>
      <c r="NFI11" s="6"/>
      <c r="NFJ11" s="6"/>
      <c r="NFK11" s="6"/>
      <c r="NFL11" s="6"/>
      <c r="NFM11" s="6"/>
      <c r="NFN11" s="6"/>
      <c r="NFO11" s="6"/>
      <c r="NFP11" s="6"/>
      <c r="NFQ11" s="6"/>
      <c r="NFR11" s="6"/>
      <c r="NFS11" s="6"/>
      <c r="NFT11" s="6"/>
      <c r="NFU11" s="6"/>
      <c r="NFV11" s="6"/>
      <c r="NFW11" s="6"/>
      <c r="NFX11" s="6"/>
      <c r="NFY11" s="6"/>
      <c r="NFZ11" s="6"/>
      <c r="NGA11" s="6"/>
      <c r="NGB11" s="6"/>
      <c r="NGC11" s="6"/>
      <c r="NGD11" s="6"/>
      <c r="NGE11" s="6"/>
      <c r="NGF11" s="6"/>
      <c r="NGG11" s="6"/>
      <c r="NGH11" s="6"/>
      <c r="NGI11" s="6"/>
      <c r="NGJ11" s="6"/>
      <c r="NGK11" s="6"/>
      <c r="NGL11" s="6"/>
      <c r="NGM11" s="6"/>
      <c r="NGN11" s="6"/>
      <c r="NGO11" s="6"/>
      <c r="NGP11" s="6"/>
      <c r="NGQ11" s="6"/>
      <c r="NGR11" s="6"/>
      <c r="NGS11" s="6"/>
      <c r="NGT11" s="6"/>
      <c r="NGU11" s="6"/>
      <c r="NGV11" s="6"/>
      <c r="NGW11" s="6"/>
      <c r="NGX11" s="6"/>
      <c r="NGY11" s="6"/>
      <c r="NGZ11" s="6"/>
      <c r="NHA11" s="6"/>
      <c r="NHB11" s="6"/>
      <c r="NHC11" s="6"/>
      <c r="NHD11" s="6"/>
      <c r="NHE11" s="6"/>
      <c r="NHF11" s="6"/>
      <c r="NHG11" s="6"/>
      <c r="NHH11" s="6"/>
      <c r="NHI11" s="6"/>
      <c r="NHJ11" s="6"/>
      <c r="NHK11" s="6"/>
      <c r="NHL11" s="6"/>
      <c r="NHM11" s="6"/>
      <c r="NHN11" s="6"/>
      <c r="NHO11" s="6"/>
      <c r="NHP11" s="6"/>
      <c r="NHQ11" s="6"/>
      <c r="NHR11" s="6"/>
      <c r="NHS11" s="6"/>
      <c r="NHT11" s="6"/>
      <c r="NHU11" s="6"/>
      <c r="NHV11" s="6"/>
      <c r="NHW11" s="6"/>
      <c r="NHX11" s="6"/>
      <c r="NHY11" s="6"/>
      <c r="NHZ11" s="6"/>
      <c r="NIA11" s="6"/>
      <c r="NIB11" s="6"/>
      <c r="NIC11" s="6"/>
      <c r="NID11" s="6"/>
      <c r="NIE11" s="6"/>
      <c r="NIF11" s="6"/>
      <c r="NIG11" s="6"/>
      <c r="NIH11" s="6"/>
      <c r="NII11" s="6"/>
      <c r="NIJ11" s="6"/>
      <c r="NIK11" s="6"/>
      <c r="NIL11" s="6"/>
      <c r="NIM11" s="6"/>
      <c r="NIN11" s="6"/>
      <c r="NIO11" s="6"/>
      <c r="NIP11" s="6"/>
      <c r="NIQ11" s="6"/>
      <c r="NIR11" s="6"/>
      <c r="NIS11" s="6"/>
      <c r="NIT11" s="6"/>
      <c r="NIU11" s="6"/>
      <c r="NIV11" s="6"/>
      <c r="NIW11" s="6"/>
      <c r="NIX11" s="6"/>
      <c r="NIY11" s="6"/>
      <c r="NIZ11" s="6"/>
      <c r="NJA11" s="6"/>
      <c r="NJB11" s="6"/>
      <c r="NJC11" s="6"/>
      <c r="NJD11" s="6"/>
      <c r="NJE11" s="6"/>
      <c r="NJF11" s="6"/>
      <c r="NJG11" s="6"/>
      <c r="NJH11" s="6"/>
      <c r="NJI11" s="6"/>
      <c r="NJJ11" s="6"/>
      <c r="NJK11" s="6"/>
      <c r="NJL11" s="6"/>
      <c r="NJM11" s="6"/>
      <c r="NJN11" s="6"/>
      <c r="NJO11" s="6"/>
      <c r="NJP11" s="6"/>
      <c r="NJQ11" s="6"/>
      <c r="NJR11" s="6"/>
      <c r="NJS11" s="6"/>
      <c r="NJT11" s="6"/>
      <c r="NJU11" s="6"/>
      <c r="NJV11" s="6"/>
      <c r="NJW11" s="6"/>
      <c r="NJX11" s="6"/>
      <c r="NJY11" s="6"/>
      <c r="NJZ11" s="6"/>
      <c r="NKA11" s="6"/>
      <c r="NKB11" s="6"/>
      <c r="NKC11" s="6"/>
      <c r="NKD11" s="6"/>
      <c r="NKE11" s="6"/>
      <c r="NKF11" s="6"/>
      <c r="NKG11" s="6"/>
      <c r="NKH11" s="6"/>
      <c r="NKI11" s="6"/>
      <c r="NKJ11" s="6"/>
      <c r="NKK11" s="6"/>
      <c r="NKL11" s="6"/>
      <c r="NKM11" s="6"/>
      <c r="NKN11" s="6"/>
      <c r="NKO11" s="6"/>
      <c r="NKP11" s="6"/>
      <c r="NKQ11" s="6"/>
      <c r="NKR11" s="6"/>
      <c r="NKS11" s="6"/>
      <c r="NKT11" s="6"/>
      <c r="NKU11" s="6"/>
      <c r="NKV11" s="6"/>
      <c r="NKW11" s="6"/>
      <c r="NKX11" s="6"/>
      <c r="NKY11" s="6"/>
      <c r="NKZ11" s="6"/>
      <c r="NLA11" s="6"/>
      <c r="NLB11" s="6"/>
      <c r="NLC11" s="6"/>
      <c r="NLD11" s="6"/>
      <c r="NLE11" s="6"/>
      <c r="NLF11" s="6"/>
      <c r="NLG11" s="6"/>
      <c r="NLH11" s="6"/>
      <c r="NLI11" s="6"/>
      <c r="NLJ11" s="6"/>
      <c r="NLK11" s="6"/>
      <c r="NLL11" s="6"/>
      <c r="NLM11" s="6"/>
      <c r="NLN11" s="6"/>
      <c r="NLO11" s="6"/>
      <c r="NLP11" s="6"/>
      <c r="NLQ11" s="6"/>
      <c r="NLR11" s="6"/>
      <c r="NLS11" s="6"/>
      <c r="NLT11" s="6"/>
      <c r="NLU11" s="6"/>
      <c r="NLV11" s="6"/>
      <c r="NLW11" s="6"/>
      <c r="NLX11" s="6"/>
      <c r="NLY11" s="6"/>
      <c r="NLZ11" s="6"/>
      <c r="NMA11" s="6"/>
      <c r="NMB11" s="6"/>
      <c r="NMC11" s="6"/>
      <c r="NMD11" s="6"/>
      <c r="NME11" s="6"/>
      <c r="NMF11" s="6"/>
      <c r="NMG11" s="6"/>
      <c r="NMH11" s="6"/>
      <c r="NMI11" s="6"/>
      <c r="NMJ11" s="6"/>
      <c r="NMK11" s="6"/>
      <c r="NML11" s="6"/>
      <c r="NMM11" s="6"/>
      <c r="NMN11" s="6"/>
      <c r="NMO11" s="6"/>
      <c r="NMP11" s="6"/>
      <c r="NMQ11" s="6"/>
      <c r="NMR11" s="6"/>
      <c r="NMS11" s="6"/>
      <c r="NMT11" s="6"/>
      <c r="NMU11" s="6"/>
      <c r="NMV11" s="6"/>
      <c r="NMW11" s="6"/>
      <c r="NMX11" s="6"/>
      <c r="NMY11" s="6"/>
      <c r="NMZ11" s="6"/>
      <c r="NNA11" s="6"/>
      <c r="NNB11" s="6"/>
      <c r="NNC11" s="6"/>
      <c r="NND11" s="6"/>
      <c r="NNE11" s="6"/>
      <c r="NNF11" s="6"/>
      <c r="NNG11" s="6"/>
      <c r="NNH11" s="6"/>
      <c r="NNI11" s="6"/>
      <c r="NNJ11" s="6"/>
      <c r="NNK11" s="6"/>
      <c r="NNL11" s="6"/>
      <c r="NNM11" s="6"/>
      <c r="NNN11" s="6"/>
      <c r="NNO11" s="6"/>
      <c r="NNP11" s="6"/>
      <c r="NNQ11" s="6"/>
      <c r="NNR11" s="6"/>
      <c r="NNS11" s="6"/>
      <c r="NNT11" s="6"/>
      <c r="NNU11" s="6"/>
      <c r="NNV11" s="6"/>
      <c r="NNW11" s="6"/>
      <c r="NNX11" s="6"/>
      <c r="NNY11" s="6"/>
      <c r="NNZ11" s="6"/>
      <c r="NOA11" s="6"/>
      <c r="NOB11" s="6"/>
      <c r="NOC11" s="6"/>
      <c r="NOD11" s="6"/>
      <c r="NOE11" s="6"/>
      <c r="NOF11" s="6"/>
      <c r="NOG11" s="6"/>
      <c r="NOH11" s="6"/>
      <c r="NOI11" s="6"/>
      <c r="NOJ11" s="6"/>
      <c r="NOK11" s="6"/>
      <c r="NOL11" s="6"/>
      <c r="NOM11" s="6"/>
      <c r="NON11" s="6"/>
      <c r="NOO11" s="6"/>
      <c r="NOP11" s="6"/>
      <c r="NOQ11" s="6"/>
      <c r="NOR11" s="6"/>
      <c r="NOS11" s="6"/>
      <c r="NOT11" s="6"/>
      <c r="NOU11" s="6"/>
      <c r="NOV11" s="6"/>
      <c r="NOW11" s="6"/>
      <c r="NOX11" s="6"/>
      <c r="NOY11" s="6"/>
      <c r="NOZ11" s="6"/>
      <c r="NPA11" s="6"/>
      <c r="NPB11" s="6"/>
      <c r="NPC11" s="6"/>
      <c r="NPD11" s="6"/>
      <c r="NPE11" s="6"/>
      <c r="NPF11" s="6"/>
      <c r="NPG11" s="6"/>
      <c r="NPH11" s="6"/>
      <c r="NPI11" s="6"/>
      <c r="NPJ11" s="6"/>
      <c r="NPK11" s="6"/>
      <c r="NPL11" s="6"/>
      <c r="NPM11" s="6"/>
      <c r="NPN11" s="6"/>
      <c r="NPO11" s="6"/>
      <c r="NPP11" s="6"/>
      <c r="NPQ11" s="6"/>
      <c r="NPR11" s="6"/>
      <c r="NPS11" s="6"/>
      <c r="NPT11" s="6"/>
      <c r="NPU11" s="6"/>
      <c r="NPV11" s="6"/>
      <c r="NPW11" s="6"/>
      <c r="NPX11" s="6"/>
      <c r="NPY11" s="6"/>
      <c r="NPZ11" s="6"/>
      <c r="NQA11" s="6"/>
      <c r="NQB11" s="6"/>
      <c r="NQC11" s="6"/>
      <c r="NQD11" s="6"/>
      <c r="NQE11" s="6"/>
      <c r="NQF11" s="6"/>
      <c r="NQG11" s="6"/>
      <c r="NQH11" s="6"/>
      <c r="NQI11" s="6"/>
      <c r="NQJ11" s="6"/>
      <c r="NQK11" s="6"/>
      <c r="NQL11" s="6"/>
      <c r="NQM11" s="6"/>
      <c r="NQN11" s="6"/>
      <c r="NQO11" s="6"/>
      <c r="NQP11" s="6"/>
      <c r="NQQ11" s="6"/>
      <c r="NQR11" s="6"/>
      <c r="NQS11" s="6"/>
      <c r="NQT11" s="6"/>
      <c r="NQU11" s="6"/>
      <c r="NQV11" s="6"/>
      <c r="NQW11" s="6"/>
      <c r="NQX11" s="6"/>
      <c r="NQY11" s="6"/>
      <c r="NQZ11" s="6"/>
      <c r="NRA11" s="6"/>
      <c r="NRB11" s="6"/>
      <c r="NRC11" s="6"/>
      <c r="NRD11" s="6"/>
      <c r="NRE11" s="6"/>
      <c r="NRF11" s="6"/>
      <c r="NRG11" s="6"/>
      <c r="NRH11" s="6"/>
      <c r="NRI11" s="6"/>
      <c r="NRJ11" s="6"/>
      <c r="NRK11" s="6"/>
      <c r="NRL11" s="6"/>
      <c r="NRM11" s="6"/>
      <c r="NRN11" s="6"/>
      <c r="NRO11" s="6"/>
      <c r="NRP11" s="6"/>
      <c r="NRQ11" s="6"/>
      <c r="NRR11" s="6"/>
      <c r="NRS11" s="6"/>
      <c r="NRT11" s="6"/>
      <c r="NRU11" s="6"/>
      <c r="NRV11" s="6"/>
      <c r="NRW11" s="6"/>
      <c r="NRX11" s="6"/>
      <c r="NRY11" s="6"/>
      <c r="NRZ11" s="6"/>
      <c r="NSA11" s="6"/>
      <c r="NSB11" s="6"/>
      <c r="NSC11" s="6"/>
      <c r="NSD11" s="6"/>
      <c r="NSE11" s="6"/>
      <c r="NSF11" s="6"/>
      <c r="NSG11" s="6"/>
      <c r="NSH11" s="6"/>
      <c r="NSI11" s="6"/>
      <c r="NSJ11" s="6"/>
      <c r="NSK11" s="6"/>
      <c r="NSL11" s="6"/>
      <c r="NSM11" s="6"/>
      <c r="NSN11" s="6"/>
      <c r="NSO11" s="6"/>
      <c r="NSP11" s="6"/>
      <c r="NSQ11" s="6"/>
      <c r="NSR11" s="6"/>
      <c r="NSS11" s="6"/>
      <c r="NST11" s="6"/>
      <c r="NSU11" s="6"/>
      <c r="NSV11" s="6"/>
      <c r="NSW11" s="6"/>
      <c r="NSX11" s="6"/>
      <c r="NSY11" s="6"/>
      <c r="NSZ11" s="6"/>
      <c r="NTA11" s="6"/>
      <c r="NTB11" s="6"/>
      <c r="NTC11" s="6"/>
      <c r="NTD11" s="6"/>
      <c r="NTE11" s="6"/>
      <c r="NTF11" s="6"/>
      <c r="NTG11" s="6"/>
      <c r="NTH11" s="6"/>
      <c r="NTI11" s="6"/>
      <c r="NTJ11" s="6"/>
      <c r="NTK11" s="6"/>
      <c r="NTL11" s="6"/>
      <c r="NTM11" s="6"/>
      <c r="NTN11" s="6"/>
      <c r="NTO11" s="6"/>
      <c r="NTP11" s="6"/>
      <c r="NTQ11" s="6"/>
      <c r="NTR11" s="6"/>
      <c r="NTS11" s="6"/>
      <c r="NTT11" s="6"/>
      <c r="NTU11" s="6"/>
      <c r="NTV11" s="6"/>
      <c r="NTW11" s="6"/>
      <c r="NTX11" s="6"/>
      <c r="NTY11" s="6"/>
      <c r="NTZ11" s="6"/>
      <c r="NUA11" s="6"/>
      <c r="NUB11" s="6"/>
      <c r="NUC11" s="6"/>
      <c r="NUD11" s="6"/>
      <c r="NUE11" s="6"/>
      <c r="NUF11" s="6"/>
      <c r="NUG11" s="6"/>
      <c r="NUH11" s="6"/>
      <c r="NUI11" s="6"/>
      <c r="NUJ11" s="6"/>
      <c r="NUK11" s="6"/>
      <c r="NUL11" s="6"/>
      <c r="NUM11" s="6"/>
      <c r="NUN11" s="6"/>
      <c r="NUO11" s="6"/>
      <c r="NUP11" s="6"/>
      <c r="NUQ11" s="6"/>
      <c r="NUR11" s="6"/>
      <c r="NUS11" s="6"/>
      <c r="NUT11" s="6"/>
      <c r="NUU11" s="6"/>
      <c r="NUV11" s="6"/>
      <c r="NUW11" s="6"/>
      <c r="NUX11" s="6"/>
      <c r="NUY11" s="6"/>
      <c r="NUZ11" s="6"/>
      <c r="NVA11" s="6"/>
      <c r="NVB11" s="6"/>
      <c r="NVC11" s="6"/>
      <c r="NVD11" s="6"/>
      <c r="NVE11" s="6"/>
      <c r="NVF11" s="6"/>
      <c r="NVG11" s="6"/>
      <c r="NVH11" s="6"/>
      <c r="NVI11" s="6"/>
      <c r="NVJ11" s="6"/>
      <c r="NVK11" s="6"/>
      <c r="NVL11" s="6"/>
      <c r="NVM11" s="6"/>
      <c r="NVN11" s="6"/>
      <c r="NVO11" s="6"/>
      <c r="NVP11" s="6"/>
      <c r="NVQ11" s="6"/>
      <c r="NVR11" s="6"/>
      <c r="NVS11" s="6"/>
      <c r="NVT11" s="6"/>
      <c r="NVU11" s="6"/>
      <c r="NVV11" s="6"/>
      <c r="NVW11" s="6"/>
      <c r="NVX11" s="6"/>
      <c r="NVY11" s="6"/>
      <c r="NVZ11" s="6"/>
      <c r="NWA11" s="6"/>
      <c r="NWB11" s="6"/>
      <c r="NWC11" s="6"/>
      <c r="NWD11" s="6"/>
      <c r="NWE11" s="6"/>
      <c r="NWF11" s="6"/>
      <c r="NWG11" s="6"/>
      <c r="NWH11" s="6"/>
      <c r="NWI11" s="6"/>
      <c r="NWJ11" s="6"/>
      <c r="NWK11" s="6"/>
      <c r="NWL11" s="6"/>
      <c r="NWM11" s="6"/>
      <c r="NWN11" s="6"/>
      <c r="NWO11" s="6"/>
      <c r="NWP11" s="6"/>
      <c r="NWQ11" s="6"/>
      <c r="NWR11" s="6"/>
      <c r="NWS11" s="6"/>
      <c r="NWT11" s="6"/>
      <c r="NWU11" s="6"/>
      <c r="NWV11" s="6"/>
      <c r="NWW11" s="6"/>
      <c r="NWX11" s="6"/>
      <c r="NWY11" s="6"/>
      <c r="NWZ11" s="6"/>
      <c r="NXA11" s="6"/>
      <c r="NXB11" s="6"/>
      <c r="NXC11" s="6"/>
      <c r="NXD11" s="6"/>
      <c r="NXE11" s="6"/>
      <c r="NXF11" s="6"/>
      <c r="NXG11" s="6"/>
      <c r="NXH11" s="6"/>
      <c r="NXI11" s="6"/>
      <c r="NXJ11" s="6"/>
      <c r="NXK11" s="6"/>
      <c r="NXL11" s="6"/>
      <c r="NXM11" s="6"/>
      <c r="NXN11" s="6"/>
      <c r="NXO11" s="6"/>
      <c r="NXP11" s="6"/>
      <c r="NXQ11" s="6"/>
      <c r="NXR11" s="6"/>
      <c r="NXS11" s="6"/>
      <c r="NXT11" s="6"/>
      <c r="NXU11" s="6"/>
      <c r="NXV11" s="6"/>
      <c r="NXW11" s="6"/>
      <c r="NXX11" s="6"/>
      <c r="NXY11" s="6"/>
      <c r="NXZ11" s="6"/>
      <c r="NYA11" s="6"/>
      <c r="NYB11" s="6"/>
      <c r="NYC11" s="6"/>
      <c r="NYD11" s="6"/>
      <c r="NYE11" s="6"/>
      <c r="NYF11" s="6"/>
      <c r="NYG11" s="6"/>
      <c r="NYH11" s="6"/>
      <c r="NYI11" s="6"/>
      <c r="NYJ11" s="6"/>
      <c r="NYK11" s="6"/>
      <c r="NYL11" s="6"/>
      <c r="NYM11" s="6"/>
      <c r="NYN11" s="6"/>
      <c r="NYO11" s="6"/>
      <c r="NYP11" s="6"/>
      <c r="NYQ11" s="6"/>
      <c r="NYR11" s="6"/>
      <c r="NYS11" s="6"/>
      <c r="NYT11" s="6"/>
      <c r="NYU11" s="6"/>
      <c r="NYV11" s="6"/>
      <c r="NYW11" s="6"/>
      <c r="NYX11" s="6"/>
      <c r="NYY11" s="6"/>
      <c r="NYZ11" s="6"/>
      <c r="NZA11" s="6"/>
      <c r="NZB11" s="6"/>
      <c r="NZC11" s="6"/>
      <c r="NZD11" s="6"/>
      <c r="NZE11" s="6"/>
      <c r="NZF11" s="6"/>
      <c r="NZG11" s="6"/>
      <c r="NZH11" s="6"/>
      <c r="NZI11" s="6"/>
      <c r="NZJ11" s="6"/>
      <c r="NZK11" s="6"/>
      <c r="NZL11" s="6"/>
      <c r="NZM11" s="6"/>
      <c r="NZN11" s="6"/>
      <c r="NZO11" s="6"/>
      <c r="NZP11" s="6"/>
      <c r="NZQ11" s="6"/>
      <c r="NZR11" s="6"/>
      <c r="NZS11" s="6"/>
      <c r="NZT11" s="6"/>
      <c r="NZU11" s="6"/>
      <c r="NZV11" s="6"/>
      <c r="NZW11" s="6"/>
      <c r="NZX11" s="6"/>
      <c r="NZY11" s="6"/>
      <c r="NZZ11" s="6"/>
      <c r="OAA11" s="6"/>
      <c r="OAB11" s="6"/>
      <c r="OAC11" s="6"/>
      <c r="OAD11" s="6"/>
      <c r="OAE11" s="6"/>
      <c r="OAF11" s="6"/>
      <c r="OAG11" s="6"/>
      <c r="OAH11" s="6"/>
      <c r="OAI11" s="6"/>
      <c r="OAJ11" s="6"/>
      <c r="OAK11" s="6"/>
      <c r="OAL11" s="6"/>
      <c r="OAM11" s="6"/>
      <c r="OAN11" s="6"/>
      <c r="OAO11" s="6"/>
      <c r="OAP11" s="6"/>
      <c r="OAQ11" s="6"/>
      <c r="OAR11" s="6"/>
      <c r="OAS11" s="6"/>
      <c r="OAT11" s="6"/>
      <c r="OAU11" s="6"/>
      <c r="OAV11" s="6"/>
      <c r="OAW11" s="6"/>
      <c r="OAX11" s="6"/>
      <c r="OAY11" s="6"/>
      <c r="OAZ11" s="6"/>
      <c r="OBA11" s="6"/>
      <c r="OBB11" s="6"/>
      <c r="OBC11" s="6"/>
      <c r="OBD11" s="6"/>
      <c r="OBE11" s="6"/>
      <c r="OBF11" s="6"/>
      <c r="OBG11" s="6"/>
      <c r="OBH11" s="6"/>
      <c r="OBI11" s="6"/>
      <c r="OBJ11" s="6"/>
      <c r="OBK11" s="6"/>
      <c r="OBL11" s="6"/>
      <c r="OBM11" s="6"/>
      <c r="OBN11" s="6"/>
      <c r="OBO11" s="6"/>
      <c r="OBP11" s="6"/>
      <c r="OBQ11" s="6"/>
      <c r="OBR11" s="6"/>
      <c r="OBS11" s="6"/>
      <c r="OBT11" s="6"/>
      <c r="OBU11" s="6"/>
      <c r="OBV11" s="6"/>
      <c r="OBW11" s="6"/>
      <c r="OBX11" s="6"/>
      <c r="OBY11" s="6"/>
      <c r="OBZ11" s="6"/>
      <c r="OCA11" s="6"/>
      <c r="OCB11" s="6"/>
      <c r="OCC11" s="6"/>
      <c r="OCD11" s="6"/>
      <c r="OCE11" s="6"/>
      <c r="OCF11" s="6"/>
      <c r="OCG11" s="6"/>
      <c r="OCH11" s="6"/>
      <c r="OCI11" s="6"/>
      <c r="OCJ11" s="6"/>
      <c r="OCK11" s="6"/>
      <c r="OCL11" s="6"/>
      <c r="OCM11" s="6"/>
      <c r="OCN11" s="6"/>
      <c r="OCO11" s="6"/>
      <c r="OCP11" s="6"/>
      <c r="OCQ11" s="6"/>
      <c r="OCR11" s="6"/>
      <c r="OCS11" s="6"/>
      <c r="OCT11" s="6"/>
      <c r="OCU11" s="6"/>
      <c r="OCV11" s="6"/>
      <c r="OCW11" s="6"/>
      <c r="OCX11" s="6"/>
      <c r="OCY11" s="6"/>
      <c r="OCZ11" s="6"/>
      <c r="ODA11" s="6"/>
      <c r="ODB11" s="6"/>
      <c r="ODC11" s="6"/>
      <c r="ODD11" s="6"/>
      <c r="ODE11" s="6"/>
      <c r="ODF11" s="6"/>
      <c r="ODG11" s="6"/>
      <c r="ODH11" s="6"/>
      <c r="ODI11" s="6"/>
      <c r="ODJ11" s="6"/>
      <c r="ODK11" s="6"/>
      <c r="ODL11" s="6"/>
      <c r="ODM11" s="6"/>
      <c r="ODN11" s="6"/>
      <c r="ODO11" s="6"/>
      <c r="ODP11" s="6"/>
      <c r="ODQ11" s="6"/>
      <c r="ODR11" s="6"/>
      <c r="ODS11" s="6"/>
      <c r="ODT11" s="6"/>
      <c r="ODU11" s="6"/>
      <c r="ODV11" s="6"/>
      <c r="ODW11" s="6"/>
      <c r="ODX11" s="6"/>
      <c r="ODY11" s="6"/>
      <c r="ODZ11" s="6"/>
      <c r="OEA11" s="6"/>
      <c r="OEB11" s="6"/>
      <c r="OEC11" s="6"/>
      <c r="OED11" s="6"/>
      <c r="OEE11" s="6"/>
      <c r="OEF11" s="6"/>
      <c r="OEG11" s="6"/>
      <c r="OEH11" s="6"/>
      <c r="OEI11" s="6"/>
      <c r="OEJ11" s="6"/>
      <c r="OEK11" s="6"/>
      <c r="OEL11" s="6"/>
      <c r="OEM11" s="6"/>
      <c r="OEN11" s="6"/>
      <c r="OEO11" s="6"/>
      <c r="OEP11" s="6"/>
      <c r="OEQ11" s="6"/>
      <c r="OER11" s="6"/>
      <c r="OES11" s="6"/>
      <c r="OET11" s="6"/>
      <c r="OEU11" s="6"/>
      <c r="OEV11" s="6"/>
      <c r="OEW11" s="6"/>
      <c r="OEX11" s="6"/>
      <c r="OEY11" s="6"/>
      <c r="OEZ11" s="6"/>
      <c r="OFA11" s="6"/>
      <c r="OFB11" s="6"/>
      <c r="OFC11" s="6"/>
      <c r="OFD11" s="6"/>
      <c r="OFE11" s="6"/>
      <c r="OFF11" s="6"/>
      <c r="OFG11" s="6"/>
      <c r="OFH11" s="6"/>
      <c r="OFI11" s="6"/>
      <c r="OFJ11" s="6"/>
      <c r="OFK11" s="6"/>
      <c r="OFL11" s="6"/>
      <c r="OFM11" s="6"/>
      <c r="OFN11" s="6"/>
      <c r="OFO11" s="6"/>
      <c r="OFP11" s="6"/>
      <c r="OFQ11" s="6"/>
      <c r="OFR11" s="6"/>
      <c r="OFS11" s="6"/>
      <c r="OFT11" s="6"/>
      <c r="OFU11" s="6"/>
      <c r="OFV11" s="6"/>
      <c r="OFW11" s="6"/>
      <c r="OFX11" s="6"/>
      <c r="OFY11" s="6"/>
      <c r="OFZ11" s="6"/>
      <c r="OGA11" s="6"/>
      <c r="OGB11" s="6"/>
      <c r="OGC11" s="6"/>
      <c r="OGD11" s="6"/>
      <c r="OGE11" s="6"/>
      <c r="OGF11" s="6"/>
      <c r="OGG11" s="6"/>
      <c r="OGH11" s="6"/>
      <c r="OGI11" s="6"/>
      <c r="OGJ11" s="6"/>
      <c r="OGK11" s="6"/>
      <c r="OGL11" s="6"/>
      <c r="OGM11" s="6"/>
      <c r="OGN11" s="6"/>
      <c r="OGO11" s="6"/>
      <c r="OGP11" s="6"/>
      <c r="OGQ11" s="6"/>
      <c r="OGR11" s="6"/>
      <c r="OGS11" s="6"/>
      <c r="OGT11" s="6"/>
      <c r="OGU11" s="6"/>
      <c r="OGV11" s="6"/>
      <c r="OGW11" s="6"/>
      <c r="OGX11" s="6"/>
      <c r="OGY11" s="6"/>
      <c r="OGZ11" s="6"/>
      <c r="OHA11" s="6"/>
      <c r="OHB11" s="6"/>
      <c r="OHC11" s="6"/>
      <c r="OHD11" s="6"/>
      <c r="OHE11" s="6"/>
      <c r="OHF11" s="6"/>
      <c r="OHG11" s="6"/>
      <c r="OHH11" s="6"/>
      <c r="OHI11" s="6"/>
      <c r="OHJ11" s="6"/>
      <c r="OHK11" s="6"/>
      <c r="OHL11" s="6"/>
      <c r="OHM11" s="6"/>
      <c r="OHN11" s="6"/>
      <c r="OHO11" s="6"/>
      <c r="OHP11" s="6"/>
      <c r="OHQ11" s="6"/>
      <c r="OHR11" s="6"/>
      <c r="OHS11" s="6"/>
      <c r="OHT11" s="6"/>
      <c r="OHU11" s="6"/>
      <c r="OHV11" s="6"/>
      <c r="OHW11" s="6"/>
      <c r="OHX11" s="6"/>
      <c r="OHY11" s="6"/>
      <c r="OHZ11" s="6"/>
      <c r="OIA11" s="6"/>
      <c r="OIB11" s="6"/>
      <c r="OIC11" s="6"/>
      <c r="OID11" s="6"/>
      <c r="OIE11" s="6"/>
      <c r="OIF11" s="6"/>
      <c r="OIG11" s="6"/>
      <c r="OIH11" s="6"/>
      <c r="OII11" s="6"/>
      <c r="OIJ11" s="6"/>
      <c r="OIK11" s="6"/>
      <c r="OIL11" s="6"/>
      <c r="OIM11" s="6"/>
      <c r="OIN11" s="6"/>
      <c r="OIO11" s="6"/>
      <c r="OIP11" s="6"/>
      <c r="OIQ11" s="6"/>
      <c r="OIR11" s="6"/>
      <c r="OIS11" s="6"/>
      <c r="OIT11" s="6"/>
      <c r="OIU11" s="6"/>
      <c r="OIV11" s="6"/>
      <c r="OIW11" s="6"/>
      <c r="OIX11" s="6"/>
      <c r="OIY11" s="6"/>
      <c r="OIZ11" s="6"/>
      <c r="OJA11" s="6"/>
      <c r="OJB11" s="6"/>
      <c r="OJC11" s="6"/>
      <c r="OJD11" s="6"/>
      <c r="OJE11" s="6"/>
      <c r="OJF11" s="6"/>
      <c r="OJG11" s="6"/>
      <c r="OJH11" s="6"/>
      <c r="OJI11" s="6"/>
      <c r="OJJ11" s="6"/>
      <c r="OJK11" s="6"/>
      <c r="OJL11" s="6"/>
      <c r="OJM11" s="6"/>
      <c r="OJN11" s="6"/>
      <c r="OJO11" s="6"/>
      <c r="OJP11" s="6"/>
      <c r="OJQ11" s="6"/>
      <c r="OJR11" s="6"/>
      <c r="OJS11" s="6"/>
      <c r="OJT11" s="6"/>
      <c r="OJU11" s="6"/>
      <c r="OJV11" s="6"/>
      <c r="OJW11" s="6"/>
      <c r="OJX11" s="6"/>
      <c r="OJY11" s="6"/>
      <c r="OJZ11" s="6"/>
      <c r="OKA11" s="6"/>
      <c r="OKB11" s="6"/>
      <c r="OKC11" s="6"/>
      <c r="OKD11" s="6"/>
      <c r="OKE11" s="6"/>
      <c r="OKF11" s="6"/>
      <c r="OKG11" s="6"/>
      <c r="OKH11" s="6"/>
      <c r="OKI11" s="6"/>
      <c r="OKJ11" s="6"/>
      <c r="OKK11" s="6"/>
      <c r="OKL11" s="6"/>
      <c r="OKM11" s="6"/>
      <c r="OKN11" s="6"/>
      <c r="OKO11" s="6"/>
      <c r="OKP11" s="6"/>
      <c r="OKQ11" s="6"/>
      <c r="OKR11" s="6"/>
      <c r="OKS11" s="6"/>
      <c r="OKT11" s="6"/>
      <c r="OKU11" s="6"/>
      <c r="OKV11" s="6"/>
      <c r="OKW11" s="6"/>
      <c r="OKX11" s="6"/>
      <c r="OKY11" s="6"/>
      <c r="OKZ11" s="6"/>
      <c r="OLA11" s="6"/>
      <c r="OLB11" s="6"/>
      <c r="OLC11" s="6"/>
      <c r="OLD11" s="6"/>
      <c r="OLE11" s="6"/>
      <c r="OLF11" s="6"/>
      <c r="OLG11" s="6"/>
      <c r="OLH11" s="6"/>
      <c r="OLI11" s="6"/>
      <c r="OLJ11" s="6"/>
      <c r="OLK11" s="6"/>
      <c r="OLL11" s="6"/>
      <c r="OLM11" s="6"/>
      <c r="OLN11" s="6"/>
      <c r="OLO11" s="6"/>
      <c r="OLP11" s="6"/>
      <c r="OLQ11" s="6"/>
      <c r="OLR11" s="6"/>
      <c r="OLS11" s="6"/>
      <c r="OLT11" s="6"/>
      <c r="OLU11" s="6"/>
      <c r="OLV11" s="6"/>
      <c r="OLW11" s="6"/>
      <c r="OLX11" s="6"/>
      <c r="OLY11" s="6"/>
      <c r="OLZ11" s="6"/>
      <c r="OMA11" s="6"/>
      <c r="OMB11" s="6"/>
      <c r="OMC11" s="6"/>
      <c r="OMD11" s="6"/>
      <c r="OME11" s="6"/>
      <c r="OMF11" s="6"/>
      <c r="OMG11" s="6"/>
      <c r="OMH11" s="6"/>
      <c r="OMI11" s="6"/>
      <c r="OMJ11" s="6"/>
      <c r="OMK11" s="6"/>
      <c r="OML11" s="6"/>
      <c r="OMM11" s="6"/>
      <c r="OMN11" s="6"/>
      <c r="OMO11" s="6"/>
      <c r="OMP11" s="6"/>
      <c r="OMQ11" s="6"/>
      <c r="OMR11" s="6"/>
      <c r="OMS11" s="6"/>
      <c r="OMT11" s="6"/>
      <c r="OMU11" s="6"/>
      <c r="OMV11" s="6"/>
      <c r="OMW11" s="6"/>
      <c r="OMX11" s="6"/>
      <c r="OMY11" s="6"/>
      <c r="OMZ11" s="6"/>
      <c r="ONA11" s="6"/>
      <c r="ONB11" s="6"/>
      <c r="ONC11" s="6"/>
      <c r="OND11" s="6"/>
      <c r="ONE11" s="6"/>
      <c r="ONF11" s="6"/>
      <c r="ONG11" s="6"/>
      <c r="ONH11" s="6"/>
      <c r="ONI11" s="6"/>
      <c r="ONJ11" s="6"/>
      <c r="ONK11" s="6"/>
      <c r="ONL11" s="6"/>
      <c r="ONM11" s="6"/>
      <c r="ONN11" s="6"/>
      <c r="ONO11" s="6"/>
      <c r="ONP11" s="6"/>
      <c r="ONQ11" s="6"/>
      <c r="ONR11" s="6"/>
      <c r="ONS11" s="6"/>
      <c r="ONT11" s="6"/>
      <c r="ONU11" s="6"/>
      <c r="ONV11" s="6"/>
      <c r="ONW11" s="6"/>
      <c r="ONX11" s="6"/>
      <c r="ONY11" s="6"/>
      <c r="ONZ11" s="6"/>
      <c r="OOA11" s="6"/>
      <c r="OOB11" s="6"/>
      <c r="OOC11" s="6"/>
      <c r="OOD11" s="6"/>
      <c r="OOE11" s="6"/>
      <c r="OOF11" s="6"/>
      <c r="OOG11" s="6"/>
      <c r="OOH11" s="6"/>
      <c r="OOI11" s="6"/>
      <c r="OOJ11" s="6"/>
      <c r="OOK11" s="6"/>
      <c r="OOL11" s="6"/>
      <c r="OOM11" s="6"/>
      <c r="OON11" s="6"/>
      <c r="OOO11" s="6"/>
      <c r="OOP11" s="6"/>
      <c r="OOQ11" s="6"/>
      <c r="OOR11" s="6"/>
      <c r="OOS11" s="6"/>
      <c r="OOT11" s="6"/>
      <c r="OOU11" s="6"/>
      <c r="OOV11" s="6"/>
      <c r="OOW11" s="6"/>
      <c r="OOX11" s="6"/>
      <c r="OOY11" s="6"/>
      <c r="OOZ11" s="6"/>
      <c r="OPA11" s="6"/>
      <c r="OPB11" s="6"/>
      <c r="OPC11" s="6"/>
      <c r="OPD11" s="6"/>
      <c r="OPE11" s="6"/>
      <c r="OPF11" s="6"/>
      <c r="OPG11" s="6"/>
      <c r="OPH11" s="6"/>
      <c r="OPI11" s="6"/>
      <c r="OPJ11" s="6"/>
      <c r="OPK11" s="6"/>
      <c r="OPL11" s="6"/>
      <c r="OPM11" s="6"/>
      <c r="OPN11" s="6"/>
      <c r="OPO11" s="6"/>
      <c r="OPP11" s="6"/>
      <c r="OPQ11" s="6"/>
      <c r="OPR11" s="6"/>
      <c r="OPS11" s="6"/>
      <c r="OPT11" s="6"/>
      <c r="OPU11" s="6"/>
      <c r="OPV11" s="6"/>
      <c r="OPW11" s="6"/>
      <c r="OPX11" s="6"/>
      <c r="OPY11" s="6"/>
      <c r="OPZ11" s="6"/>
      <c r="OQA11" s="6"/>
      <c r="OQB11" s="6"/>
      <c r="OQC11" s="6"/>
      <c r="OQD11" s="6"/>
      <c r="OQE11" s="6"/>
      <c r="OQF11" s="6"/>
      <c r="OQG11" s="6"/>
      <c r="OQH11" s="6"/>
      <c r="OQI11" s="6"/>
      <c r="OQJ11" s="6"/>
      <c r="OQK11" s="6"/>
      <c r="OQL11" s="6"/>
      <c r="OQM11" s="6"/>
      <c r="OQN11" s="6"/>
      <c r="OQO11" s="6"/>
      <c r="OQP11" s="6"/>
      <c r="OQQ11" s="6"/>
      <c r="OQR11" s="6"/>
      <c r="OQS11" s="6"/>
      <c r="OQT11" s="6"/>
      <c r="OQU11" s="6"/>
      <c r="OQV11" s="6"/>
      <c r="OQW11" s="6"/>
      <c r="OQX11" s="6"/>
      <c r="OQY11" s="6"/>
      <c r="OQZ11" s="6"/>
      <c r="ORA11" s="6"/>
      <c r="ORB11" s="6"/>
      <c r="ORC11" s="6"/>
      <c r="ORD11" s="6"/>
      <c r="ORE11" s="6"/>
      <c r="ORF11" s="6"/>
      <c r="ORG11" s="6"/>
      <c r="ORH11" s="6"/>
      <c r="ORI11" s="6"/>
      <c r="ORJ11" s="6"/>
      <c r="ORK11" s="6"/>
      <c r="ORL11" s="6"/>
      <c r="ORM11" s="6"/>
      <c r="ORN11" s="6"/>
      <c r="ORO11" s="6"/>
      <c r="ORP11" s="6"/>
      <c r="ORQ11" s="6"/>
      <c r="ORR11" s="6"/>
      <c r="ORS11" s="6"/>
      <c r="ORT11" s="6"/>
      <c r="ORU11" s="6"/>
      <c r="ORV11" s="6"/>
      <c r="ORW11" s="6"/>
      <c r="ORX11" s="6"/>
      <c r="ORY11" s="6"/>
      <c r="ORZ11" s="6"/>
      <c r="OSA11" s="6"/>
      <c r="OSB11" s="6"/>
      <c r="OSC11" s="6"/>
      <c r="OSD11" s="6"/>
      <c r="OSE11" s="6"/>
      <c r="OSF11" s="6"/>
      <c r="OSG11" s="6"/>
      <c r="OSH11" s="6"/>
      <c r="OSI11" s="6"/>
      <c r="OSJ11" s="6"/>
      <c r="OSK11" s="6"/>
      <c r="OSL11" s="6"/>
      <c r="OSM11" s="6"/>
      <c r="OSN11" s="6"/>
      <c r="OSO11" s="6"/>
      <c r="OSP11" s="6"/>
      <c r="OSQ11" s="6"/>
      <c r="OSR11" s="6"/>
      <c r="OSS11" s="6"/>
      <c r="OST11" s="6"/>
      <c r="OSU11" s="6"/>
      <c r="OSV11" s="6"/>
      <c r="OSW11" s="6"/>
      <c r="OSX11" s="6"/>
      <c r="OSY11" s="6"/>
      <c r="OSZ11" s="6"/>
      <c r="OTA11" s="6"/>
      <c r="OTB11" s="6"/>
      <c r="OTC11" s="6"/>
      <c r="OTD11" s="6"/>
      <c r="OTE11" s="6"/>
      <c r="OTF11" s="6"/>
      <c r="OTG11" s="6"/>
      <c r="OTH11" s="6"/>
      <c r="OTI11" s="6"/>
      <c r="OTJ11" s="6"/>
      <c r="OTK11" s="6"/>
      <c r="OTL11" s="6"/>
      <c r="OTM11" s="6"/>
      <c r="OTN11" s="6"/>
      <c r="OTO11" s="6"/>
      <c r="OTP11" s="6"/>
      <c r="OTQ11" s="6"/>
      <c r="OTR11" s="6"/>
      <c r="OTS11" s="6"/>
      <c r="OTT11" s="6"/>
      <c r="OTU11" s="6"/>
      <c r="OTV11" s="6"/>
      <c r="OTW11" s="6"/>
      <c r="OTX11" s="6"/>
      <c r="OTY11" s="6"/>
      <c r="OTZ11" s="6"/>
      <c r="OUA11" s="6"/>
      <c r="OUB11" s="6"/>
      <c r="OUC11" s="6"/>
      <c r="OUD11" s="6"/>
      <c r="OUE11" s="6"/>
      <c r="OUF11" s="6"/>
      <c r="OUG11" s="6"/>
      <c r="OUH11" s="6"/>
      <c r="OUI11" s="6"/>
      <c r="OUJ11" s="6"/>
      <c r="OUK11" s="6"/>
      <c r="OUL11" s="6"/>
      <c r="OUM11" s="6"/>
      <c r="OUN11" s="6"/>
      <c r="OUO11" s="6"/>
      <c r="OUP11" s="6"/>
      <c r="OUQ11" s="6"/>
      <c r="OUR11" s="6"/>
      <c r="OUS11" s="6"/>
      <c r="OUT11" s="6"/>
      <c r="OUU11" s="6"/>
      <c r="OUV11" s="6"/>
      <c r="OUW11" s="6"/>
      <c r="OUX11" s="6"/>
      <c r="OUY11" s="6"/>
      <c r="OUZ11" s="6"/>
      <c r="OVA11" s="6"/>
      <c r="OVB11" s="6"/>
      <c r="OVC11" s="6"/>
      <c r="OVD11" s="6"/>
      <c r="OVE11" s="6"/>
      <c r="OVF11" s="6"/>
      <c r="OVG11" s="6"/>
      <c r="OVH11" s="6"/>
      <c r="OVI11" s="6"/>
      <c r="OVJ11" s="6"/>
      <c r="OVK11" s="6"/>
      <c r="OVL11" s="6"/>
      <c r="OVM11" s="6"/>
      <c r="OVN11" s="6"/>
      <c r="OVO11" s="6"/>
      <c r="OVP11" s="6"/>
      <c r="OVQ11" s="6"/>
      <c r="OVR11" s="6"/>
      <c r="OVS11" s="6"/>
      <c r="OVT11" s="6"/>
      <c r="OVU11" s="6"/>
      <c r="OVV11" s="6"/>
      <c r="OVW11" s="6"/>
      <c r="OVX11" s="6"/>
      <c r="OVY11" s="6"/>
      <c r="OVZ11" s="6"/>
      <c r="OWA11" s="6"/>
      <c r="OWB11" s="6"/>
      <c r="OWC11" s="6"/>
      <c r="OWD11" s="6"/>
      <c r="OWE11" s="6"/>
      <c r="OWF11" s="6"/>
      <c r="OWG11" s="6"/>
      <c r="OWH11" s="6"/>
      <c r="OWI11" s="6"/>
      <c r="OWJ11" s="6"/>
      <c r="OWK11" s="6"/>
      <c r="OWL11" s="6"/>
      <c r="OWM11" s="6"/>
      <c r="OWN11" s="6"/>
      <c r="OWO11" s="6"/>
      <c r="OWP11" s="6"/>
      <c r="OWQ11" s="6"/>
      <c r="OWR11" s="6"/>
      <c r="OWS11" s="6"/>
      <c r="OWT11" s="6"/>
      <c r="OWU11" s="6"/>
      <c r="OWV11" s="6"/>
      <c r="OWW11" s="6"/>
      <c r="OWX11" s="6"/>
      <c r="OWY11" s="6"/>
      <c r="OWZ11" s="6"/>
      <c r="OXA11" s="6"/>
      <c r="OXB11" s="6"/>
      <c r="OXC11" s="6"/>
      <c r="OXD11" s="6"/>
      <c r="OXE11" s="6"/>
      <c r="OXF11" s="6"/>
      <c r="OXG11" s="6"/>
      <c r="OXH11" s="6"/>
      <c r="OXI11" s="6"/>
      <c r="OXJ11" s="6"/>
      <c r="OXK11" s="6"/>
      <c r="OXL11" s="6"/>
      <c r="OXM11" s="6"/>
      <c r="OXN11" s="6"/>
      <c r="OXO11" s="6"/>
      <c r="OXP11" s="6"/>
      <c r="OXQ11" s="6"/>
      <c r="OXR11" s="6"/>
      <c r="OXS11" s="6"/>
      <c r="OXT11" s="6"/>
      <c r="OXU11" s="6"/>
      <c r="OXV11" s="6"/>
      <c r="OXW11" s="6"/>
      <c r="OXX11" s="6"/>
      <c r="OXY11" s="6"/>
      <c r="OXZ11" s="6"/>
      <c r="OYA11" s="6"/>
      <c r="OYB11" s="6"/>
      <c r="OYC11" s="6"/>
      <c r="OYD11" s="6"/>
      <c r="OYE11" s="6"/>
      <c r="OYF11" s="6"/>
      <c r="OYG11" s="6"/>
      <c r="OYH11" s="6"/>
      <c r="OYI11" s="6"/>
      <c r="OYJ11" s="6"/>
      <c r="OYK11" s="6"/>
      <c r="OYL11" s="6"/>
      <c r="OYM11" s="6"/>
      <c r="OYN11" s="6"/>
      <c r="OYO11" s="6"/>
      <c r="OYP11" s="6"/>
      <c r="OYQ11" s="6"/>
      <c r="OYR11" s="6"/>
      <c r="OYS11" s="6"/>
      <c r="OYT11" s="6"/>
      <c r="OYU11" s="6"/>
      <c r="OYV11" s="6"/>
      <c r="OYW11" s="6"/>
      <c r="OYX11" s="6"/>
      <c r="OYY11" s="6"/>
      <c r="OYZ11" s="6"/>
      <c r="OZA11" s="6"/>
      <c r="OZB11" s="6"/>
      <c r="OZC11" s="6"/>
      <c r="OZD11" s="6"/>
      <c r="OZE11" s="6"/>
      <c r="OZF11" s="6"/>
      <c r="OZG11" s="6"/>
      <c r="OZH11" s="6"/>
      <c r="OZI11" s="6"/>
      <c r="OZJ11" s="6"/>
      <c r="OZK11" s="6"/>
      <c r="OZL11" s="6"/>
      <c r="OZM11" s="6"/>
      <c r="OZN11" s="6"/>
      <c r="OZO11" s="6"/>
      <c r="OZP11" s="6"/>
      <c r="OZQ11" s="6"/>
      <c r="OZR11" s="6"/>
      <c r="OZS11" s="6"/>
      <c r="OZT11" s="6"/>
      <c r="OZU11" s="6"/>
      <c r="OZV11" s="6"/>
      <c r="OZW11" s="6"/>
      <c r="OZX11" s="6"/>
      <c r="OZY11" s="6"/>
      <c r="OZZ11" s="6"/>
      <c r="PAA11" s="6"/>
      <c r="PAB11" s="6"/>
      <c r="PAC11" s="6"/>
      <c r="PAD11" s="6"/>
      <c r="PAE11" s="6"/>
      <c r="PAF11" s="6"/>
      <c r="PAG11" s="6"/>
      <c r="PAH11" s="6"/>
      <c r="PAI11" s="6"/>
      <c r="PAJ11" s="6"/>
      <c r="PAK11" s="6"/>
      <c r="PAL11" s="6"/>
      <c r="PAM11" s="6"/>
      <c r="PAN11" s="6"/>
      <c r="PAO11" s="6"/>
      <c r="PAP11" s="6"/>
      <c r="PAQ11" s="6"/>
      <c r="PAR11" s="6"/>
      <c r="PAS11" s="6"/>
      <c r="PAT11" s="6"/>
      <c r="PAU11" s="6"/>
      <c r="PAV11" s="6"/>
      <c r="PAW11" s="6"/>
      <c r="PAX11" s="6"/>
      <c r="PAY11" s="6"/>
      <c r="PAZ11" s="6"/>
      <c r="PBA11" s="6"/>
      <c r="PBB11" s="6"/>
      <c r="PBC11" s="6"/>
      <c r="PBD11" s="6"/>
      <c r="PBE11" s="6"/>
      <c r="PBF11" s="6"/>
      <c r="PBG11" s="6"/>
      <c r="PBH11" s="6"/>
      <c r="PBI11" s="6"/>
      <c r="PBJ11" s="6"/>
      <c r="PBK11" s="6"/>
      <c r="PBL11" s="6"/>
      <c r="PBM11" s="6"/>
      <c r="PBN11" s="6"/>
      <c r="PBO11" s="6"/>
      <c r="PBP11" s="6"/>
      <c r="PBQ11" s="6"/>
      <c r="PBR11" s="6"/>
      <c r="PBS11" s="6"/>
      <c r="PBT11" s="6"/>
      <c r="PBU11" s="6"/>
      <c r="PBV11" s="6"/>
      <c r="PBW11" s="6"/>
      <c r="PBX11" s="6"/>
      <c r="PBY11" s="6"/>
      <c r="PBZ11" s="6"/>
      <c r="PCA11" s="6"/>
      <c r="PCB11" s="6"/>
      <c r="PCC11" s="6"/>
      <c r="PCD11" s="6"/>
      <c r="PCE11" s="6"/>
      <c r="PCF11" s="6"/>
      <c r="PCG11" s="6"/>
      <c r="PCH11" s="6"/>
      <c r="PCI11" s="6"/>
      <c r="PCJ11" s="6"/>
      <c r="PCK11" s="6"/>
      <c r="PCL11" s="6"/>
      <c r="PCM11" s="6"/>
      <c r="PCN11" s="6"/>
      <c r="PCO11" s="6"/>
      <c r="PCP11" s="6"/>
      <c r="PCQ11" s="6"/>
      <c r="PCR11" s="6"/>
      <c r="PCS11" s="6"/>
      <c r="PCT11" s="6"/>
      <c r="PCU11" s="6"/>
      <c r="PCV11" s="6"/>
      <c r="PCW11" s="6"/>
      <c r="PCX11" s="6"/>
      <c r="PCY11" s="6"/>
      <c r="PCZ11" s="6"/>
      <c r="PDA11" s="6"/>
      <c r="PDB11" s="6"/>
      <c r="PDC11" s="6"/>
      <c r="PDD11" s="6"/>
      <c r="PDE11" s="6"/>
      <c r="PDF11" s="6"/>
      <c r="PDG11" s="6"/>
      <c r="PDH11" s="6"/>
      <c r="PDI11" s="6"/>
      <c r="PDJ11" s="6"/>
      <c r="PDK11" s="6"/>
      <c r="PDL11" s="6"/>
      <c r="PDM11" s="6"/>
      <c r="PDN11" s="6"/>
      <c r="PDO11" s="6"/>
      <c r="PDP11" s="6"/>
      <c r="PDQ11" s="6"/>
      <c r="PDR11" s="6"/>
      <c r="PDS11" s="6"/>
      <c r="PDT11" s="6"/>
      <c r="PDU11" s="6"/>
      <c r="PDV11" s="6"/>
      <c r="PDW11" s="6"/>
      <c r="PDX11" s="6"/>
      <c r="PDY11" s="6"/>
      <c r="PDZ11" s="6"/>
      <c r="PEA11" s="6"/>
      <c r="PEB11" s="6"/>
      <c r="PEC11" s="6"/>
      <c r="PED11" s="6"/>
      <c r="PEE11" s="6"/>
      <c r="PEF11" s="6"/>
      <c r="PEG11" s="6"/>
      <c r="PEH11" s="6"/>
      <c r="PEI11" s="6"/>
      <c r="PEJ11" s="6"/>
      <c r="PEK11" s="6"/>
      <c r="PEL11" s="6"/>
      <c r="PEM11" s="6"/>
      <c r="PEN11" s="6"/>
      <c r="PEO11" s="6"/>
      <c r="PEP11" s="6"/>
      <c r="PEQ11" s="6"/>
      <c r="PER11" s="6"/>
      <c r="PES11" s="6"/>
      <c r="PET11" s="6"/>
      <c r="PEU11" s="6"/>
      <c r="PEV11" s="6"/>
      <c r="PEW11" s="6"/>
      <c r="PEX11" s="6"/>
      <c r="PEY11" s="6"/>
      <c r="PEZ11" s="6"/>
      <c r="PFA11" s="6"/>
      <c r="PFB11" s="6"/>
      <c r="PFC11" s="6"/>
      <c r="PFD11" s="6"/>
      <c r="PFE11" s="6"/>
      <c r="PFF11" s="6"/>
      <c r="PFG11" s="6"/>
      <c r="PFH11" s="6"/>
      <c r="PFI11" s="6"/>
      <c r="PFJ11" s="6"/>
      <c r="PFK11" s="6"/>
      <c r="PFL11" s="6"/>
      <c r="PFM11" s="6"/>
      <c r="PFN11" s="6"/>
      <c r="PFO11" s="6"/>
      <c r="PFP11" s="6"/>
      <c r="PFQ11" s="6"/>
      <c r="PFR11" s="6"/>
      <c r="PFS11" s="6"/>
      <c r="PFT11" s="6"/>
      <c r="PFU11" s="6"/>
      <c r="PFV11" s="6"/>
      <c r="PFW11" s="6"/>
      <c r="PFX11" s="6"/>
      <c r="PFY11" s="6"/>
      <c r="PFZ11" s="6"/>
      <c r="PGA11" s="6"/>
      <c r="PGB11" s="6"/>
      <c r="PGC11" s="6"/>
      <c r="PGD11" s="6"/>
      <c r="PGE11" s="6"/>
      <c r="PGF11" s="6"/>
      <c r="PGG11" s="6"/>
      <c r="PGH11" s="6"/>
      <c r="PGI11" s="6"/>
      <c r="PGJ11" s="6"/>
      <c r="PGK11" s="6"/>
      <c r="PGL11" s="6"/>
      <c r="PGM11" s="6"/>
      <c r="PGN11" s="6"/>
      <c r="PGO11" s="6"/>
      <c r="PGP11" s="6"/>
      <c r="PGQ11" s="6"/>
      <c r="PGR11" s="6"/>
      <c r="PGS11" s="6"/>
      <c r="PGT11" s="6"/>
      <c r="PGU11" s="6"/>
      <c r="PGV11" s="6"/>
      <c r="PGW11" s="6"/>
      <c r="PGX11" s="6"/>
      <c r="PGY11" s="6"/>
      <c r="PGZ11" s="6"/>
      <c r="PHA11" s="6"/>
      <c r="PHB11" s="6"/>
      <c r="PHC11" s="6"/>
      <c r="PHD11" s="6"/>
      <c r="PHE11" s="6"/>
      <c r="PHF11" s="6"/>
      <c r="PHG11" s="6"/>
      <c r="PHH11" s="6"/>
      <c r="PHI11" s="6"/>
      <c r="PHJ11" s="6"/>
      <c r="PHK11" s="6"/>
      <c r="PHL11" s="6"/>
      <c r="PHM11" s="6"/>
      <c r="PHN11" s="6"/>
      <c r="PHO11" s="6"/>
      <c r="PHP11" s="6"/>
      <c r="PHQ11" s="6"/>
      <c r="PHR11" s="6"/>
      <c r="PHS11" s="6"/>
      <c r="PHT11" s="6"/>
      <c r="PHU11" s="6"/>
      <c r="PHV11" s="6"/>
      <c r="PHW11" s="6"/>
      <c r="PHX11" s="6"/>
      <c r="PHY11" s="6"/>
      <c r="PHZ11" s="6"/>
      <c r="PIA11" s="6"/>
      <c r="PIB11" s="6"/>
      <c r="PIC11" s="6"/>
      <c r="PID11" s="6"/>
      <c r="PIE11" s="6"/>
      <c r="PIF11" s="6"/>
      <c r="PIG11" s="6"/>
      <c r="PIH11" s="6"/>
      <c r="PII11" s="6"/>
      <c r="PIJ11" s="6"/>
      <c r="PIK11" s="6"/>
      <c r="PIL11" s="6"/>
      <c r="PIM11" s="6"/>
      <c r="PIN11" s="6"/>
      <c r="PIO11" s="6"/>
      <c r="PIP11" s="6"/>
      <c r="PIQ11" s="6"/>
      <c r="PIR11" s="6"/>
      <c r="PIS11" s="6"/>
      <c r="PIT11" s="6"/>
      <c r="PIU11" s="6"/>
      <c r="PIV11" s="6"/>
      <c r="PIW11" s="6"/>
      <c r="PIX11" s="6"/>
      <c r="PIY11" s="6"/>
      <c r="PIZ11" s="6"/>
      <c r="PJA11" s="6"/>
      <c r="PJB11" s="6"/>
      <c r="PJC11" s="6"/>
      <c r="PJD11" s="6"/>
      <c r="PJE11" s="6"/>
      <c r="PJF11" s="6"/>
      <c r="PJG11" s="6"/>
      <c r="PJH11" s="6"/>
      <c r="PJI11" s="6"/>
      <c r="PJJ11" s="6"/>
      <c r="PJK11" s="6"/>
      <c r="PJL11" s="6"/>
      <c r="PJM11" s="6"/>
      <c r="PJN11" s="6"/>
      <c r="PJO11" s="6"/>
      <c r="PJP11" s="6"/>
      <c r="PJQ11" s="6"/>
      <c r="PJR11" s="6"/>
      <c r="PJS11" s="6"/>
      <c r="PJT11" s="6"/>
      <c r="PJU11" s="6"/>
      <c r="PJV11" s="6"/>
      <c r="PJW11" s="6"/>
      <c r="PJX11" s="6"/>
      <c r="PJY11" s="6"/>
      <c r="PJZ11" s="6"/>
      <c r="PKA11" s="6"/>
      <c r="PKB11" s="6"/>
      <c r="PKC11" s="6"/>
      <c r="PKD11" s="6"/>
      <c r="PKE11" s="6"/>
      <c r="PKF11" s="6"/>
      <c r="PKG11" s="6"/>
      <c r="PKH11" s="6"/>
      <c r="PKI11" s="6"/>
      <c r="PKJ11" s="6"/>
      <c r="PKK11" s="6"/>
      <c r="PKL11" s="6"/>
      <c r="PKM11" s="6"/>
      <c r="PKN11" s="6"/>
      <c r="PKO11" s="6"/>
      <c r="PKP11" s="6"/>
      <c r="PKQ11" s="6"/>
      <c r="PKR11" s="6"/>
      <c r="PKS11" s="6"/>
      <c r="PKT11" s="6"/>
      <c r="PKU11" s="6"/>
      <c r="PKV11" s="6"/>
      <c r="PKW11" s="6"/>
      <c r="PKX11" s="6"/>
      <c r="PKY11" s="6"/>
      <c r="PKZ11" s="6"/>
      <c r="PLA11" s="6"/>
      <c r="PLB11" s="6"/>
      <c r="PLC11" s="6"/>
      <c r="PLD11" s="6"/>
      <c r="PLE11" s="6"/>
      <c r="PLF11" s="6"/>
      <c r="PLG11" s="6"/>
      <c r="PLH11" s="6"/>
      <c r="PLI11" s="6"/>
      <c r="PLJ11" s="6"/>
      <c r="PLK11" s="6"/>
      <c r="PLL11" s="6"/>
      <c r="PLM11" s="6"/>
      <c r="PLN11" s="6"/>
      <c r="PLO11" s="6"/>
      <c r="PLP11" s="6"/>
      <c r="PLQ11" s="6"/>
      <c r="PLR11" s="6"/>
      <c r="PLS11" s="6"/>
      <c r="PLT11" s="6"/>
      <c r="PLU11" s="6"/>
      <c r="PLV11" s="6"/>
      <c r="PLW11" s="6"/>
      <c r="PLX11" s="6"/>
      <c r="PLY11" s="6"/>
      <c r="PLZ11" s="6"/>
      <c r="PMA11" s="6"/>
      <c r="PMB11" s="6"/>
      <c r="PMC11" s="6"/>
      <c r="PMD11" s="6"/>
      <c r="PME11" s="6"/>
      <c r="PMF11" s="6"/>
      <c r="PMG11" s="6"/>
      <c r="PMH11" s="6"/>
      <c r="PMI11" s="6"/>
      <c r="PMJ11" s="6"/>
      <c r="PMK11" s="6"/>
      <c r="PML11" s="6"/>
      <c r="PMM11" s="6"/>
      <c r="PMN11" s="6"/>
      <c r="PMO11" s="6"/>
      <c r="PMP11" s="6"/>
      <c r="PMQ11" s="6"/>
      <c r="PMR11" s="6"/>
      <c r="PMS11" s="6"/>
      <c r="PMT11" s="6"/>
      <c r="PMU11" s="6"/>
      <c r="PMV11" s="6"/>
      <c r="PMW11" s="6"/>
      <c r="PMX11" s="6"/>
      <c r="PMY11" s="6"/>
      <c r="PMZ11" s="6"/>
      <c r="PNA11" s="6"/>
      <c r="PNB11" s="6"/>
      <c r="PNC11" s="6"/>
      <c r="PND11" s="6"/>
      <c r="PNE11" s="6"/>
      <c r="PNF11" s="6"/>
      <c r="PNG11" s="6"/>
      <c r="PNH11" s="6"/>
      <c r="PNI11" s="6"/>
      <c r="PNJ11" s="6"/>
      <c r="PNK11" s="6"/>
      <c r="PNL11" s="6"/>
      <c r="PNM11" s="6"/>
      <c r="PNN11" s="6"/>
      <c r="PNO11" s="6"/>
      <c r="PNP11" s="6"/>
      <c r="PNQ11" s="6"/>
      <c r="PNR11" s="6"/>
      <c r="PNS11" s="6"/>
      <c r="PNT11" s="6"/>
      <c r="PNU11" s="6"/>
      <c r="PNV11" s="6"/>
      <c r="PNW11" s="6"/>
      <c r="PNX11" s="6"/>
      <c r="PNY11" s="6"/>
      <c r="PNZ11" s="6"/>
      <c r="POA11" s="6"/>
      <c r="POB11" s="6"/>
      <c r="POC11" s="6"/>
      <c r="POD11" s="6"/>
      <c r="POE11" s="6"/>
      <c r="POF11" s="6"/>
      <c r="POG11" s="6"/>
      <c r="POH11" s="6"/>
      <c r="POI11" s="6"/>
      <c r="POJ11" s="6"/>
      <c r="POK11" s="6"/>
      <c r="POL11" s="6"/>
      <c r="POM11" s="6"/>
      <c r="PON11" s="6"/>
      <c r="POO11" s="6"/>
      <c r="POP11" s="6"/>
      <c r="POQ11" s="6"/>
      <c r="POR11" s="6"/>
      <c r="POS11" s="6"/>
      <c r="POT11" s="6"/>
      <c r="POU11" s="6"/>
      <c r="POV11" s="6"/>
      <c r="POW11" s="6"/>
      <c r="POX11" s="6"/>
      <c r="POY11" s="6"/>
      <c r="POZ11" s="6"/>
      <c r="PPA11" s="6"/>
      <c r="PPB11" s="6"/>
      <c r="PPC11" s="6"/>
      <c r="PPD11" s="6"/>
      <c r="PPE11" s="6"/>
      <c r="PPF11" s="6"/>
      <c r="PPG11" s="6"/>
      <c r="PPH11" s="6"/>
      <c r="PPI11" s="6"/>
      <c r="PPJ11" s="6"/>
      <c r="PPK11" s="6"/>
      <c r="PPL11" s="6"/>
      <c r="PPM11" s="6"/>
      <c r="PPN11" s="6"/>
      <c r="PPO11" s="6"/>
      <c r="PPP11" s="6"/>
      <c r="PPQ11" s="6"/>
      <c r="PPR11" s="6"/>
      <c r="PPS11" s="6"/>
      <c r="PPT11" s="6"/>
      <c r="PPU11" s="6"/>
      <c r="PPV11" s="6"/>
      <c r="PPW11" s="6"/>
      <c r="PPX11" s="6"/>
      <c r="PPY11" s="6"/>
      <c r="PPZ11" s="6"/>
      <c r="PQA11" s="6"/>
      <c r="PQB11" s="6"/>
      <c r="PQC11" s="6"/>
      <c r="PQD11" s="6"/>
      <c r="PQE11" s="6"/>
      <c r="PQF11" s="6"/>
      <c r="PQG11" s="6"/>
      <c r="PQH11" s="6"/>
      <c r="PQI11" s="6"/>
      <c r="PQJ11" s="6"/>
      <c r="PQK11" s="6"/>
      <c r="PQL11" s="6"/>
      <c r="PQM11" s="6"/>
      <c r="PQN11" s="6"/>
      <c r="PQO11" s="6"/>
      <c r="PQP11" s="6"/>
      <c r="PQQ11" s="6"/>
      <c r="PQR11" s="6"/>
      <c r="PQS11" s="6"/>
      <c r="PQT11" s="6"/>
      <c r="PQU11" s="6"/>
      <c r="PQV11" s="6"/>
      <c r="PQW11" s="6"/>
      <c r="PQX11" s="6"/>
      <c r="PQY11" s="6"/>
      <c r="PQZ11" s="6"/>
      <c r="PRA11" s="6"/>
      <c r="PRB11" s="6"/>
      <c r="PRC11" s="6"/>
      <c r="PRD11" s="6"/>
      <c r="PRE11" s="6"/>
      <c r="PRF11" s="6"/>
      <c r="PRG11" s="6"/>
      <c r="PRH11" s="6"/>
      <c r="PRI11" s="6"/>
      <c r="PRJ11" s="6"/>
      <c r="PRK11" s="6"/>
      <c r="PRL11" s="6"/>
      <c r="PRM11" s="6"/>
      <c r="PRN11" s="6"/>
      <c r="PRO11" s="6"/>
      <c r="PRP11" s="6"/>
      <c r="PRQ11" s="6"/>
      <c r="PRR11" s="6"/>
      <c r="PRS11" s="6"/>
      <c r="PRT11" s="6"/>
      <c r="PRU11" s="6"/>
      <c r="PRV11" s="6"/>
      <c r="PRW11" s="6"/>
      <c r="PRX11" s="6"/>
      <c r="PRY11" s="6"/>
      <c r="PRZ11" s="6"/>
      <c r="PSA11" s="6"/>
      <c r="PSB11" s="6"/>
      <c r="PSC11" s="6"/>
      <c r="PSD11" s="6"/>
      <c r="PSE11" s="6"/>
      <c r="PSF11" s="6"/>
      <c r="PSG11" s="6"/>
      <c r="PSH11" s="6"/>
      <c r="PSI11" s="6"/>
      <c r="PSJ11" s="6"/>
      <c r="PSK11" s="6"/>
      <c r="PSL11" s="6"/>
      <c r="PSM11" s="6"/>
      <c r="PSN11" s="6"/>
      <c r="PSO11" s="6"/>
      <c r="PSP11" s="6"/>
      <c r="PSQ11" s="6"/>
      <c r="PSR11" s="6"/>
      <c r="PSS11" s="6"/>
      <c r="PST11" s="6"/>
      <c r="PSU11" s="6"/>
      <c r="PSV11" s="6"/>
      <c r="PSW11" s="6"/>
      <c r="PSX11" s="6"/>
      <c r="PSY11" s="6"/>
      <c r="PSZ11" s="6"/>
      <c r="PTA11" s="6"/>
      <c r="PTB11" s="6"/>
      <c r="PTC11" s="6"/>
      <c r="PTD11" s="6"/>
      <c r="PTE11" s="6"/>
      <c r="PTF11" s="6"/>
      <c r="PTG11" s="6"/>
      <c r="PTH11" s="6"/>
      <c r="PTI11" s="6"/>
      <c r="PTJ11" s="6"/>
      <c r="PTK11" s="6"/>
      <c r="PTL11" s="6"/>
      <c r="PTM11" s="6"/>
      <c r="PTN11" s="6"/>
      <c r="PTO11" s="6"/>
      <c r="PTP11" s="6"/>
      <c r="PTQ11" s="6"/>
      <c r="PTR11" s="6"/>
      <c r="PTS11" s="6"/>
      <c r="PTT11" s="6"/>
      <c r="PTU11" s="6"/>
      <c r="PTV11" s="6"/>
      <c r="PTW11" s="6"/>
      <c r="PTX11" s="6"/>
      <c r="PTY11" s="6"/>
      <c r="PTZ11" s="6"/>
      <c r="PUA11" s="6"/>
      <c r="PUB11" s="6"/>
      <c r="PUC11" s="6"/>
      <c r="PUD11" s="6"/>
      <c r="PUE11" s="6"/>
      <c r="PUF11" s="6"/>
      <c r="PUG11" s="6"/>
      <c r="PUH11" s="6"/>
      <c r="PUI11" s="6"/>
      <c r="PUJ11" s="6"/>
      <c r="PUK11" s="6"/>
      <c r="PUL11" s="6"/>
      <c r="PUM11" s="6"/>
      <c r="PUN11" s="6"/>
      <c r="PUO11" s="6"/>
      <c r="PUP11" s="6"/>
      <c r="PUQ11" s="6"/>
      <c r="PUR11" s="6"/>
      <c r="PUS11" s="6"/>
      <c r="PUT11" s="6"/>
      <c r="PUU11" s="6"/>
      <c r="PUV11" s="6"/>
      <c r="PUW11" s="6"/>
      <c r="PUX11" s="6"/>
      <c r="PUY11" s="6"/>
      <c r="PUZ11" s="6"/>
      <c r="PVA11" s="6"/>
      <c r="PVB11" s="6"/>
      <c r="PVC11" s="6"/>
      <c r="PVD11" s="6"/>
      <c r="PVE11" s="6"/>
      <c r="PVF11" s="6"/>
      <c r="PVG11" s="6"/>
      <c r="PVH11" s="6"/>
      <c r="PVI11" s="6"/>
      <c r="PVJ11" s="6"/>
      <c r="PVK11" s="6"/>
      <c r="PVL11" s="6"/>
      <c r="PVM11" s="6"/>
      <c r="PVN11" s="6"/>
      <c r="PVO11" s="6"/>
      <c r="PVP11" s="6"/>
      <c r="PVQ11" s="6"/>
      <c r="PVR11" s="6"/>
      <c r="PVS11" s="6"/>
      <c r="PVT11" s="6"/>
      <c r="PVU11" s="6"/>
      <c r="PVV11" s="6"/>
      <c r="PVW11" s="6"/>
      <c r="PVX11" s="6"/>
      <c r="PVY11" s="6"/>
      <c r="PVZ11" s="6"/>
      <c r="PWA11" s="6"/>
      <c r="PWB11" s="6"/>
      <c r="PWC11" s="6"/>
      <c r="PWD11" s="6"/>
      <c r="PWE11" s="6"/>
      <c r="PWF11" s="6"/>
      <c r="PWG11" s="6"/>
      <c r="PWH11" s="6"/>
      <c r="PWI11" s="6"/>
      <c r="PWJ11" s="6"/>
      <c r="PWK11" s="6"/>
      <c r="PWL11" s="6"/>
      <c r="PWM11" s="6"/>
      <c r="PWN11" s="6"/>
      <c r="PWO11" s="6"/>
      <c r="PWP11" s="6"/>
      <c r="PWQ11" s="6"/>
      <c r="PWR11" s="6"/>
      <c r="PWS11" s="6"/>
      <c r="PWT11" s="6"/>
      <c r="PWU11" s="6"/>
      <c r="PWV11" s="6"/>
      <c r="PWW11" s="6"/>
      <c r="PWX11" s="6"/>
      <c r="PWY11" s="6"/>
      <c r="PWZ11" s="6"/>
      <c r="PXA11" s="6"/>
      <c r="PXB11" s="6"/>
      <c r="PXC11" s="6"/>
      <c r="PXD11" s="6"/>
      <c r="PXE11" s="6"/>
      <c r="PXF11" s="6"/>
      <c r="PXG11" s="6"/>
      <c r="PXH11" s="6"/>
      <c r="PXI11" s="6"/>
      <c r="PXJ11" s="6"/>
      <c r="PXK11" s="6"/>
      <c r="PXL11" s="6"/>
      <c r="PXM11" s="6"/>
      <c r="PXN11" s="6"/>
      <c r="PXO11" s="6"/>
      <c r="PXP11" s="6"/>
      <c r="PXQ11" s="6"/>
      <c r="PXR11" s="6"/>
      <c r="PXS11" s="6"/>
      <c r="PXT11" s="6"/>
      <c r="PXU11" s="6"/>
      <c r="PXV11" s="6"/>
      <c r="PXW11" s="6"/>
      <c r="PXX11" s="6"/>
      <c r="PXY11" s="6"/>
      <c r="PXZ11" s="6"/>
      <c r="PYA11" s="6"/>
      <c r="PYB11" s="6"/>
      <c r="PYC11" s="6"/>
      <c r="PYD11" s="6"/>
      <c r="PYE11" s="6"/>
      <c r="PYF11" s="6"/>
      <c r="PYG11" s="6"/>
      <c r="PYH11" s="6"/>
      <c r="PYI11" s="6"/>
      <c r="PYJ11" s="6"/>
      <c r="PYK11" s="6"/>
      <c r="PYL11" s="6"/>
      <c r="PYM11" s="6"/>
      <c r="PYN11" s="6"/>
      <c r="PYO11" s="6"/>
      <c r="PYP11" s="6"/>
      <c r="PYQ11" s="6"/>
      <c r="PYR11" s="6"/>
      <c r="PYS11" s="6"/>
      <c r="PYT11" s="6"/>
      <c r="PYU11" s="6"/>
      <c r="PYV11" s="6"/>
      <c r="PYW11" s="6"/>
      <c r="PYX11" s="6"/>
      <c r="PYY11" s="6"/>
      <c r="PYZ11" s="6"/>
      <c r="PZA11" s="6"/>
      <c r="PZB11" s="6"/>
      <c r="PZC11" s="6"/>
      <c r="PZD11" s="6"/>
      <c r="PZE11" s="6"/>
      <c r="PZF11" s="6"/>
      <c r="PZG11" s="6"/>
      <c r="PZH11" s="6"/>
      <c r="PZI11" s="6"/>
      <c r="PZJ11" s="6"/>
      <c r="PZK11" s="6"/>
      <c r="PZL11" s="6"/>
      <c r="PZM11" s="6"/>
      <c r="PZN11" s="6"/>
      <c r="PZO11" s="6"/>
      <c r="PZP11" s="6"/>
      <c r="PZQ11" s="6"/>
      <c r="PZR11" s="6"/>
      <c r="PZS11" s="6"/>
      <c r="PZT11" s="6"/>
      <c r="PZU11" s="6"/>
      <c r="PZV11" s="6"/>
      <c r="PZW11" s="6"/>
      <c r="PZX11" s="6"/>
      <c r="PZY11" s="6"/>
      <c r="PZZ11" s="6"/>
      <c r="QAA11" s="6"/>
      <c r="QAB11" s="6"/>
      <c r="QAC11" s="6"/>
      <c r="QAD11" s="6"/>
      <c r="QAE11" s="6"/>
      <c r="QAF11" s="6"/>
      <c r="QAG11" s="6"/>
      <c r="QAH11" s="6"/>
      <c r="QAI11" s="6"/>
      <c r="QAJ11" s="6"/>
      <c r="QAK11" s="6"/>
      <c r="QAL11" s="6"/>
      <c r="QAM11" s="6"/>
      <c r="QAN11" s="6"/>
      <c r="QAO11" s="6"/>
      <c r="QAP11" s="6"/>
      <c r="QAQ11" s="6"/>
      <c r="QAR11" s="6"/>
      <c r="QAS11" s="6"/>
      <c r="QAT11" s="6"/>
      <c r="QAU11" s="6"/>
      <c r="QAV11" s="6"/>
      <c r="QAW11" s="6"/>
      <c r="QAX11" s="6"/>
      <c r="QAY11" s="6"/>
      <c r="QAZ11" s="6"/>
      <c r="QBA11" s="6"/>
      <c r="QBB11" s="6"/>
      <c r="QBC11" s="6"/>
      <c r="QBD11" s="6"/>
      <c r="QBE11" s="6"/>
      <c r="QBF11" s="6"/>
      <c r="QBG11" s="6"/>
      <c r="QBH11" s="6"/>
      <c r="QBI11" s="6"/>
      <c r="QBJ11" s="6"/>
      <c r="QBK11" s="6"/>
      <c r="QBL11" s="6"/>
      <c r="QBM11" s="6"/>
      <c r="QBN11" s="6"/>
      <c r="QBO11" s="6"/>
      <c r="QBP11" s="6"/>
      <c r="QBQ11" s="6"/>
      <c r="QBR11" s="6"/>
      <c r="QBS11" s="6"/>
      <c r="QBT11" s="6"/>
      <c r="QBU11" s="6"/>
      <c r="QBV11" s="6"/>
      <c r="QBW11" s="6"/>
      <c r="QBX11" s="6"/>
      <c r="QBY11" s="6"/>
      <c r="QBZ11" s="6"/>
      <c r="QCA11" s="6"/>
      <c r="QCB11" s="6"/>
      <c r="QCC11" s="6"/>
      <c r="QCD11" s="6"/>
      <c r="QCE11" s="6"/>
      <c r="QCF11" s="6"/>
      <c r="QCG11" s="6"/>
      <c r="QCH11" s="6"/>
      <c r="QCI11" s="6"/>
      <c r="QCJ11" s="6"/>
      <c r="QCK11" s="6"/>
      <c r="QCL11" s="6"/>
      <c r="QCM11" s="6"/>
      <c r="QCN11" s="6"/>
      <c r="QCO11" s="6"/>
      <c r="QCP11" s="6"/>
      <c r="QCQ11" s="6"/>
      <c r="QCR11" s="6"/>
      <c r="QCS11" s="6"/>
      <c r="QCT11" s="6"/>
      <c r="QCU11" s="6"/>
      <c r="QCV11" s="6"/>
      <c r="QCW11" s="6"/>
      <c r="QCX11" s="6"/>
      <c r="QCY11" s="6"/>
      <c r="QCZ11" s="6"/>
      <c r="QDA11" s="6"/>
      <c r="QDB11" s="6"/>
      <c r="QDC11" s="6"/>
      <c r="QDD11" s="6"/>
      <c r="QDE11" s="6"/>
      <c r="QDF11" s="6"/>
      <c r="QDG11" s="6"/>
      <c r="QDH11" s="6"/>
      <c r="QDI11" s="6"/>
      <c r="QDJ11" s="6"/>
      <c r="QDK11" s="6"/>
      <c r="QDL11" s="6"/>
      <c r="QDM11" s="6"/>
      <c r="QDN11" s="6"/>
      <c r="QDO11" s="6"/>
      <c r="QDP11" s="6"/>
      <c r="QDQ11" s="6"/>
      <c r="QDR11" s="6"/>
      <c r="QDS11" s="6"/>
      <c r="QDT11" s="6"/>
      <c r="QDU11" s="6"/>
      <c r="QDV11" s="6"/>
      <c r="QDW11" s="6"/>
      <c r="QDX11" s="6"/>
      <c r="QDY11" s="6"/>
      <c r="QDZ11" s="6"/>
      <c r="QEA11" s="6"/>
      <c r="QEB11" s="6"/>
      <c r="QEC11" s="6"/>
      <c r="QED11" s="6"/>
      <c r="QEE11" s="6"/>
      <c r="QEF11" s="6"/>
      <c r="QEG11" s="6"/>
      <c r="QEH11" s="6"/>
      <c r="QEI11" s="6"/>
      <c r="QEJ11" s="6"/>
      <c r="QEK11" s="6"/>
      <c r="QEL11" s="6"/>
      <c r="QEM11" s="6"/>
      <c r="QEN11" s="6"/>
      <c r="QEO11" s="6"/>
      <c r="QEP11" s="6"/>
      <c r="QEQ11" s="6"/>
      <c r="QER11" s="6"/>
      <c r="QES11" s="6"/>
      <c r="QET11" s="6"/>
      <c r="QEU11" s="6"/>
      <c r="QEV11" s="6"/>
      <c r="QEW11" s="6"/>
      <c r="QEX11" s="6"/>
      <c r="QEY11" s="6"/>
      <c r="QEZ11" s="6"/>
      <c r="QFA11" s="6"/>
      <c r="QFB11" s="6"/>
      <c r="QFC11" s="6"/>
      <c r="QFD11" s="6"/>
      <c r="QFE11" s="6"/>
      <c r="QFF11" s="6"/>
      <c r="QFG11" s="6"/>
      <c r="QFH11" s="6"/>
      <c r="QFI11" s="6"/>
      <c r="QFJ11" s="6"/>
      <c r="QFK11" s="6"/>
      <c r="QFL11" s="6"/>
      <c r="QFM11" s="6"/>
      <c r="QFN11" s="6"/>
      <c r="QFO11" s="6"/>
      <c r="QFP11" s="6"/>
      <c r="QFQ11" s="6"/>
      <c r="QFR11" s="6"/>
      <c r="QFS11" s="6"/>
      <c r="QFT11" s="6"/>
      <c r="QFU11" s="6"/>
      <c r="QFV11" s="6"/>
      <c r="QFW11" s="6"/>
      <c r="QFX11" s="6"/>
      <c r="QFY11" s="6"/>
      <c r="QFZ11" s="6"/>
      <c r="QGA11" s="6"/>
      <c r="QGB11" s="6"/>
      <c r="QGC11" s="6"/>
      <c r="QGD11" s="6"/>
      <c r="QGE11" s="6"/>
      <c r="QGF11" s="6"/>
      <c r="QGG11" s="6"/>
      <c r="QGH11" s="6"/>
      <c r="QGI11" s="6"/>
      <c r="QGJ11" s="6"/>
      <c r="QGK11" s="6"/>
      <c r="QGL11" s="6"/>
      <c r="QGM11" s="6"/>
      <c r="QGN11" s="6"/>
      <c r="QGO11" s="6"/>
      <c r="QGP11" s="6"/>
      <c r="QGQ11" s="6"/>
      <c r="QGR11" s="6"/>
      <c r="QGS11" s="6"/>
      <c r="QGT11" s="6"/>
      <c r="QGU11" s="6"/>
      <c r="QGV11" s="6"/>
      <c r="QGW11" s="6"/>
      <c r="QGX11" s="6"/>
      <c r="QGY11" s="6"/>
      <c r="QGZ11" s="6"/>
      <c r="QHA11" s="6"/>
      <c r="QHB11" s="6"/>
      <c r="QHC11" s="6"/>
      <c r="QHD11" s="6"/>
      <c r="QHE11" s="6"/>
      <c r="QHF11" s="6"/>
      <c r="QHG11" s="6"/>
      <c r="QHH11" s="6"/>
      <c r="QHI11" s="6"/>
      <c r="QHJ11" s="6"/>
      <c r="QHK11" s="6"/>
      <c r="QHL11" s="6"/>
      <c r="QHM11" s="6"/>
      <c r="QHN11" s="6"/>
      <c r="QHO11" s="6"/>
      <c r="QHP11" s="6"/>
      <c r="QHQ11" s="6"/>
      <c r="QHR11" s="6"/>
      <c r="QHS11" s="6"/>
      <c r="QHT11" s="6"/>
      <c r="QHU11" s="6"/>
      <c r="QHV11" s="6"/>
      <c r="QHW11" s="6"/>
      <c r="QHX11" s="6"/>
      <c r="QHY11" s="6"/>
      <c r="QHZ11" s="6"/>
      <c r="QIA11" s="6"/>
      <c r="QIB11" s="6"/>
      <c r="QIC11" s="6"/>
      <c r="QID11" s="6"/>
      <c r="QIE11" s="6"/>
      <c r="QIF11" s="6"/>
      <c r="QIG11" s="6"/>
      <c r="QIH11" s="6"/>
      <c r="QII11" s="6"/>
      <c r="QIJ11" s="6"/>
      <c r="QIK11" s="6"/>
      <c r="QIL11" s="6"/>
      <c r="QIM11" s="6"/>
      <c r="QIN11" s="6"/>
      <c r="QIO11" s="6"/>
      <c r="QIP11" s="6"/>
      <c r="QIQ11" s="6"/>
      <c r="QIR11" s="6"/>
      <c r="QIS11" s="6"/>
      <c r="QIT11" s="6"/>
      <c r="QIU11" s="6"/>
      <c r="QIV11" s="6"/>
      <c r="QIW11" s="6"/>
      <c r="QIX11" s="6"/>
      <c r="QIY11" s="6"/>
      <c r="QIZ11" s="6"/>
      <c r="QJA11" s="6"/>
      <c r="QJB11" s="6"/>
      <c r="QJC11" s="6"/>
      <c r="QJD11" s="6"/>
      <c r="QJE11" s="6"/>
      <c r="QJF11" s="6"/>
      <c r="QJG11" s="6"/>
      <c r="QJH11" s="6"/>
      <c r="QJI11" s="6"/>
      <c r="QJJ11" s="6"/>
      <c r="QJK11" s="6"/>
      <c r="QJL11" s="6"/>
      <c r="QJM11" s="6"/>
      <c r="QJN11" s="6"/>
      <c r="QJO11" s="6"/>
      <c r="QJP11" s="6"/>
      <c r="QJQ11" s="6"/>
      <c r="QJR11" s="6"/>
      <c r="QJS11" s="6"/>
      <c r="QJT11" s="6"/>
      <c r="QJU11" s="6"/>
      <c r="QJV11" s="6"/>
      <c r="QJW11" s="6"/>
      <c r="QJX11" s="6"/>
      <c r="QJY11" s="6"/>
      <c r="QJZ11" s="6"/>
      <c r="QKA11" s="6"/>
      <c r="QKB11" s="6"/>
      <c r="QKC11" s="6"/>
      <c r="QKD11" s="6"/>
      <c r="QKE11" s="6"/>
      <c r="QKF11" s="6"/>
      <c r="QKG11" s="6"/>
      <c r="QKH11" s="6"/>
      <c r="QKI11" s="6"/>
      <c r="QKJ11" s="6"/>
      <c r="QKK11" s="6"/>
      <c r="QKL11" s="6"/>
      <c r="QKM11" s="6"/>
      <c r="QKN11" s="6"/>
      <c r="QKO11" s="6"/>
      <c r="QKP11" s="6"/>
      <c r="QKQ11" s="6"/>
      <c r="QKR11" s="6"/>
      <c r="QKS11" s="6"/>
      <c r="QKT11" s="6"/>
      <c r="QKU11" s="6"/>
      <c r="QKV11" s="6"/>
      <c r="QKW11" s="6"/>
      <c r="QKX11" s="6"/>
      <c r="QKY11" s="6"/>
      <c r="QKZ11" s="6"/>
      <c r="QLA11" s="6"/>
      <c r="QLB11" s="6"/>
      <c r="QLC11" s="6"/>
      <c r="QLD11" s="6"/>
      <c r="QLE11" s="6"/>
      <c r="QLF11" s="6"/>
      <c r="QLG11" s="6"/>
      <c r="QLH11" s="6"/>
      <c r="QLI11" s="6"/>
      <c r="QLJ11" s="6"/>
      <c r="QLK11" s="6"/>
      <c r="QLL11" s="6"/>
      <c r="QLM11" s="6"/>
      <c r="QLN11" s="6"/>
      <c r="QLO11" s="6"/>
      <c r="QLP11" s="6"/>
      <c r="QLQ11" s="6"/>
      <c r="QLR11" s="6"/>
      <c r="QLS11" s="6"/>
      <c r="QLT11" s="6"/>
      <c r="QLU11" s="6"/>
      <c r="QLV11" s="6"/>
      <c r="QLW11" s="6"/>
      <c r="QLX11" s="6"/>
      <c r="QLY11" s="6"/>
      <c r="QLZ11" s="6"/>
      <c r="QMA11" s="6"/>
      <c r="QMB11" s="6"/>
      <c r="QMC11" s="6"/>
      <c r="QMD11" s="6"/>
      <c r="QME11" s="6"/>
      <c r="QMF11" s="6"/>
      <c r="QMG11" s="6"/>
      <c r="QMH11" s="6"/>
      <c r="QMI11" s="6"/>
      <c r="QMJ11" s="6"/>
      <c r="QMK11" s="6"/>
      <c r="QML11" s="6"/>
      <c r="QMM11" s="6"/>
      <c r="QMN11" s="6"/>
      <c r="QMO11" s="6"/>
      <c r="QMP11" s="6"/>
      <c r="QMQ11" s="6"/>
      <c r="QMR11" s="6"/>
      <c r="QMS11" s="6"/>
      <c r="QMT11" s="6"/>
      <c r="QMU11" s="6"/>
      <c r="QMV11" s="6"/>
      <c r="QMW11" s="6"/>
      <c r="QMX11" s="6"/>
      <c r="QMY11" s="6"/>
      <c r="QMZ11" s="6"/>
      <c r="QNA11" s="6"/>
      <c r="QNB11" s="6"/>
      <c r="QNC11" s="6"/>
      <c r="QND11" s="6"/>
      <c r="QNE11" s="6"/>
      <c r="QNF11" s="6"/>
      <c r="QNG11" s="6"/>
      <c r="QNH11" s="6"/>
      <c r="QNI11" s="6"/>
      <c r="QNJ11" s="6"/>
      <c r="QNK11" s="6"/>
      <c r="QNL11" s="6"/>
      <c r="QNM11" s="6"/>
      <c r="QNN11" s="6"/>
      <c r="QNO11" s="6"/>
      <c r="QNP11" s="6"/>
      <c r="QNQ11" s="6"/>
      <c r="QNR11" s="6"/>
      <c r="QNS11" s="6"/>
      <c r="QNT11" s="6"/>
      <c r="QNU11" s="6"/>
      <c r="QNV11" s="6"/>
      <c r="QNW11" s="6"/>
      <c r="QNX11" s="6"/>
      <c r="QNY11" s="6"/>
      <c r="QNZ11" s="6"/>
      <c r="QOA11" s="6"/>
      <c r="QOB11" s="6"/>
      <c r="QOC11" s="6"/>
      <c r="QOD11" s="6"/>
      <c r="QOE11" s="6"/>
      <c r="QOF11" s="6"/>
      <c r="QOG11" s="6"/>
      <c r="QOH11" s="6"/>
      <c r="QOI11" s="6"/>
      <c r="QOJ11" s="6"/>
      <c r="QOK11" s="6"/>
      <c r="QOL11" s="6"/>
      <c r="QOM11" s="6"/>
      <c r="QON11" s="6"/>
      <c r="QOO11" s="6"/>
      <c r="QOP11" s="6"/>
      <c r="QOQ11" s="6"/>
      <c r="QOR11" s="6"/>
      <c r="QOS11" s="6"/>
      <c r="QOT11" s="6"/>
      <c r="QOU11" s="6"/>
      <c r="QOV11" s="6"/>
      <c r="QOW11" s="6"/>
      <c r="QOX11" s="6"/>
      <c r="QOY11" s="6"/>
      <c r="QOZ11" s="6"/>
      <c r="QPA11" s="6"/>
      <c r="QPB11" s="6"/>
      <c r="QPC11" s="6"/>
      <c r="QPD11" s="6"/>
      <c r="QPE11" s="6"/>
      <c r="QPF11" s="6"/>
      <c r="QPG11" s="6"/>
      <c r="QPH11" s="6"/>
      <c r="QPI11" s="6"/>
      <c r="QPJ11" s="6"/>
      <c r="QPK11" s="6"/>
      <c r="QPL11" s="6"/>
      <c r="QPM11" s="6"/>
      <c r="QPN11" s="6"/>
      <c r="QPO11" s="6"/>
      <c r="QPP11" s="6"/>
      <c r="QPQ11" s="6"/>
      <c r="QPR11" s="6"/>
      <c r="QPS11" s="6"/>
      <c r="QPT11" s="6"/>
      <c r="QPU11" s="6"/>
      <c r="QPV11" s="6"/>
      <c r="QPW11" s="6"/>
      <c r="QPX11" s="6"/>
      <c r="QPY11" s="6"/>
      <c r="QPZ11" s="6"/>
      <c r="QQA11" s="6"/>
      <c r="QQB11" s="6"/>
      <c r="QQC11" s="6"/>
      <c r="QQD11" s="6"/>
      <c r="QQE11" s="6"/>
      <c r="QQF11" s="6"/>
      <c r="QQG11" s="6"/>
      <c r="QQH11" s="6"/>
      <c r="QQI11" s="6"/>
      <c r="QQJ11" s="6"/>
      <c r="QQK11" s="6"/>
      <c r="QQL11" s="6"/>
      <c r="QQM11" s="6"/>
      <c r="QQN11" s="6"/>
      <c r="QQO11" s="6"/>
      <c r="QQP11" s="6"/>
      <c r="QQQ11" s="6"/>
      <c r="QQR11" s="6"/>
      <c r="QQS11" s="6"/>
      <c r="QQT11" s="6"/>
      <c r="QQU11" s="6"/>
      <c r="QQV11" s="6"/>
      <c r="QQW11" s="6"/>
      <c r="QQX11" s="6"/>
      <c r="QQY11" s="6"/>
      <c r="QQZ11" s="6"/>
      <c r="QRA11" s="6"/>
      <c r="QRB11" s="6"/>
      <c r="QRC11" s="6"/>
      <c r="QRD11" s="6"/>
      <c r="QRE11" s="6"/>
      <c r="QRF11" s="6"/>
      <c r="QRG11" s="6"/>
      <c r="QRH11" s="6"/>
      <c r="QRI11" s="6"/>
      <c r="QRJ11" s="6"/>
      <c r="QRK11" s="6"/>
      <c r="QRL11" s="6"/>
      <c r="QRM11" s="6"/>
      <c r="QRN11" s="6"/>
      <c r="QRO11" s="6"/>
      <c r="QRP11" s="6"/>
      <c r="QRQ11" s="6"/>
      <c r="QRR11" s="6"/>
      <c r="QRS11" s="6"/>
      <c r="QRT11" s="6"/>
      <c r="QRU11" s="6"/>
      <c r="QRV11" s="6"/>
      <c r="QRW11" s="6"/>
      <c r="QRX11" s="6"/>
      <c r="QRY11" s="6"/>
      <c r="QRZ11" s="6"/>
      <c r="QSA11" s="6"/>
      <c r="QSB11" s="6"/>
      <c r="QSC11" s="6"/>
      <c r="QSD11" s="6"/>
      <c r="QSE11" s="6"/>
      <c r="QSF11" s="6"/>
      <c r="QSG11" s="6"/>
      <c r="QSH11" s="6"/>
      <c r="QSI11" s="6"/>
      <c r="QSJ11" s="6"/>
      <c r="QSK11" s="6"/>
      <c r="QSL11" s="6"/>
      <c r="QSM11" s="6"/>
      <c r="QSN11" s="6"/>
      <c r="QSO11" s="6"/>
      <c r="QSP11" s="6"/>
      <c r="QSQ11" s="6"/>
      <c r="QSR11" s="6"/>
      <c r="QSS11" s="6"/>
      <c r="QST11" s="6"/>
      <c r="QSU11" s="6"/>
      <c r="QSV11" s="6"/>
      <c r="QSW11" s="6"/>
      <c r="QSX11" s="6"/>
      <c r="QSY11" s="6"/>
      <c r="QSZ11" s="6"/>
      <c r="QTA11" s="6"/>
      <c r="QTB11" s="6"/>
      <c r="QTC11" s="6"/>
      <c r="QTD11" s="6"/>
      <c r="QTE11" s="6"/>
      <c r="QTF11" s="6"/>
      <c r="QTG11" s="6"/>
      <c r="QTH11" s="6"/>
      <c r="QTI11" s="6"/>
      <c r="QTJ11" s="6"/>
      <c r="QTK11" s="6"/>
      <c r="QTL11" s="6"/>
      <c r="QTM11" s="6"/>
      <c r="QTN11" s="6"/>
      <c r="QTO11" s="6"/>
      <c r="QTP11" s="6"/>
      <c r="QTQ11" s="6"/>
      <c r="QTR11" s="6"/>
      <c r="QTS11" s="6"/>
      <c r="QTT11" s="6"/>
      <c r="QTU11" s="6"/>
      <c r="QTV11" s="6"/>
      <c r="QTW11" s="6"/>
      <c r="QTX11" s="6"/>
      <c r="QTY11" s="6"/>
      <c r="QTZ11" s="6"/>
      <c r="QUA11" s="6"/>
      <c r="QUB11" s="6"/>
      <c r="QUC11" s="6"/>
      <c r="QUD11" s="6"/>
      <c r="QUE11" s="6"/>
      <c r="QUF11" s="6"/>
      <c r="QUG11" s="6"/>
      <c r="QUH11" s="6"/>
      <c r="QUI11" s="6"/>
      <c r="QUJ11" s="6"/>
      <c r="QUK11" s="6"/>
      <c r="QUL11" s="6"/>
      <c r="QUM11" s="6"/>
      <c r="QUN11" s="6"/>
      <c r="QUO11" s="6"/>
      <c r="QUP11" s="6"/>
      <c r="QUQ11" s="6"/>
      <c r="QUR11" s="6"/>
      <c r="QUS11" s="6"/>
      <c r="QUT11" s="6"/>
      <c r="QUU11" s="6"/>
      <c r="QUV11" s="6"/>
      <c r="QUW11" s="6"/>
      <c r="QUX11" s="6"/>
      <c r="QUY11" s="6"/>
      <c r="QUZ11" s="6"/>
      <c r="QVA11" s="6"/>
      <c r="QVB11" s="6"/>
      <c r="QVC11" s="6"/>
      <c r="QVD11" s="6"/>
      <c r="QVE11" s="6"/>
      <c r="QVF11" s="6"/>
      <c r="QVG11" s="6"/>
      <c r="QVH11" s="6"/>
      <c r="QVI11" s="6"/>
      <c r="QVJ11" s="6"/>
      <c r="QVK11" s="6"/>
      <c r="QVL11" s="6"/>
      <c r="QVM11" s="6"/>
      <c r="QVN11" s="6"/>
      <c r="QVO11" s="6"/>
      <c r="QVP11" s="6"/>
      <c r="QVQ11" s="6"/>
      <c r="QVR11" s="6"/>
      <c r="QVS11" s="6"/>
      <c r="QVT11" s="6"/>
      <c r="QVU11" s="6"/>
      <c r="QVV11" s="6"/>
      <c r="QVW11" s="6"/>
      <c r="QVX11" s="6"/>
      <c r="QVY11" s="6"/>
      <c r="QVZ11" s="6"/>
      <c r="QWA11" s="6"/>
      <c r="QWB11" s="6"/>
      <c r="QWC11" s="6"/>
      <c r="QWD11" s="6"/>
      <c r="QWE11" s="6"/>
      <c r="QWF11" s="6"/>
      <c r="QWG11" s="6"/>
      <c r="QWH11" s="6"/>
      <c r="QWI11" s="6"/>
      <c r="QWJ11" s="6"/>
      <c r="QWK11" s="6"/>
      <c r="QWL11" s="6"/>
      <c r="QWM11" s="6"/>
      <c r="QWN11" s="6"/>
      <c r="QWO11" s="6"/>
      <c r="QWP11" s="6"/>
      <c r="QWQ11" s="6"/>
      <c r="QWR11" s="6"/>
      <c r="QWS11" s="6"/>
      <c r="QWT11" s="6"/>
      <c r="QWU11" s="6"/>
      <c r="QWV11" s="6"/>
      <c r="QWW11" s="6"/>
      <c r="QWX11" s="6"/>
      <c r="QWY11" s="6"/>
      <c r="QWZ11" s="6"/>
      <c r="QXA11" s="6"/>
      <c r="QXB11" s="6"/>
      <c r="QXC11" s="6"/>
      <c r="QXD11" s="6"/>
      <c r="QXE11" s="6"/>
      <c r="QXF11" s="6"/>
      <c r="QXG11" s="6"/>
      <c r="QXH11" s="6"/>
      <c r="QXI11" s="6"/>
      <c r="QXJ11" s="6"/>
      <c r="QXK11" s="6"/>
      <c r="QXL11" s="6"/>
      <c r="QXM11" s="6"/>
      <c r="QXN11" s="6"/>
      <c r="QXO11" s="6"/>
      <c r="QXP11" s="6"/>
      <c r="QXQ11" s="6"/>
      <c r="QXR11" s="6"/>
      <c r="QXS11" s="6"/>
      <c r="QXT11" s="6"/>
      <c r="QXU11" s="6"/>
      <c r="QXV11" s="6"/>
      <c r="QXW11" s="6"/>
      <c r="QXX11" s="6"/>
      <c r="QXY11" s="6"/>
      <c r="QXZ11" s="6"/>
      <c r="QYA11" s="6"/>
      <c r="QYB11" s="6"/>
      <c r="QYC11" s="6"/>
      <c r="QYD11" s="6"/>
      <c r="QYE11" s="6"/>
      <c r="QYF11" s="6"/>
      <c r="QYG11" s="6"/>
      <c r="QYH11" s="6"/>
      <c r="QYI11" s="6"/>
      <c r="QYJ11" s="6"/>
      <c r="QYK11" s="6"/>
      <c r="QYL11" s="6"/>
      <c r="QYM11" s="6"/>
      <c r="QYN11" s="6"/>
      <c r="QYO11" s="6"/>
      <c r="QYP11" s="6"/>
      <c r="QYQ11" s="6"/>
      <c r="QYR11" s="6"/>
      <c r="QYS11" s="6"/>
      <c r="QYT11" s="6"/>
      <c r="QYU11" s="6"/>
      <c r="QYV11" s="6"/>
      <c r="QYW11" s="6"/>
      <c r="QYX11" s="6"/>
      <c r="QYY11" s="6"/>
      <c r="QYZ11" s="6"/>
      <c r="QZA11" s="6"/>
      <c r="QZB11" s="6"/>
      <c r="QZC11" s="6"/>
      <c r="QZD11" s="6"/>
      <c r="QZE11" s="6"/>
      <c r="QZF11" s="6"/>
      <c r="QZG11" s="6"/>
      <c r="QZH11" s="6"/>
      <c r="QZI11" s="6"/>
      <c r="QZJ11" s="6"/>
      <c r="QZK11" s="6"/>
      <c r="QZL11" s="6"/>
      <c r="QZM11" s="6"/>
      <c r="QZN11" s="6"/>
      <c r="QZO11" s="6"/>
      <c r="QZP11" s="6"/>
      <c r="QZQ11" s="6"/>
      <c r="QZR11" s="6"/>
      <c r="QZS11" s="6"/>
      <c r="QZT11" s="6"/>
      <c r="QZU11" s="6"/>
      <c r="QZV11" s="6"/>
      <c r="QZW11" s="6"/>
      <c r="QZX11" s="6"/>
      <c r="QZY11" s="6"/>
      <c r="QZZ11" s="6"/>
      <c r="RAA11" s="6"/>
      <c r="RAB11" s="6"/>
      <c r="RAC11" s="6"/>
      <c r="RAD11" s="6"/>
      <c r="RAE11" s="6"/>
      <c r="RAF11" s="6"/>
      <c r="RAG11" s="6"/>
      <c r="RAH11" s="6"/>
      <c r="RAI11" s="6"/>
      <c r="RAJ11" s="6"/>
      <c r="RAK11" s="6"/>
      <c r="RAL11" s="6"/>
      <c r="RAM11" s="6"/>
      <c r="RAN11" s="6"/>
      <c r="RAO11" s="6"/>
      <c r="RAP11" s="6"/>
      <c r="RAQ11" s="6"/>
      <c r="RAR11" s="6"/>
      <c r="RAS11" s="6"/>
      <c r="RAT11" s="6"/>
      <c r="RAU11" s="6"/>
      <c r="RAV11" s="6"/>
      <c r="RAW11" s="6"/>
      <c r="RAX11" s="6"/>
      <c r="RAY11" s="6"/>
      <c r="RAZ11" s="6"/>
      <c r="RBA11" s="6"/>
      <c r="RBB11" s="6"/>
      <c r="RBC11" s="6"/>
      <c r="RBD11" s="6"/>
      <c r="RBE11" s="6"/>
      <c r="RBF11" s="6"/>
      <c r="RBG11" s="6"/>
      <c r="RBH11" s="6"/>
      <c r="RBI11" s="6"/>
      <c r="RBJ11" s="6"/>
      <c r="RBK11" s="6"/>
      <c r="RBL11" s="6"/>
      <c r="RBM11" s="6"/>
      <c r="RBN11" s="6"/>
      <c r="RBO11" s="6"/>
      <c r="RBP11" s="6"/>
      <c r="RBQ11" s="6"/>
      <c r="RBR11" s="6"/>
      <c r="RBS11" s="6"/>
      <c r="RBT11" s="6"/>
      <c r="RBU11" s="6"/>
      <c r="RBV11" s="6"/>
      <c r="RBW11" s="6"/>
      <c r="RBX11" s="6"/>
      <c r="RBY11" s="6"/>
      <c r="RBZ11" s="6"/>
      <c r="RCA11" s="6"/>
      <c r="RCB11" s="6"/>
      <c r="RCC11" s="6"/>
      <c r="RCD11" s="6"/>
      <c r="RCE11" s="6"/>
      <c r="RCF11" s="6"/>
      <c r="RCG11" s="6"/>
      <c r="RCH11" s="6"/>
      <c r="RCI11" s="6"/>
      <c r="RCJ11" s="6"/>
      <c r="RCK11" s="6"/>
      <c r="RCL11" s="6"/>
      <c r="RCM11" s="6"/>
      <c r="RCN11" s="6"/>
      <c r="RCO11" s="6"/>
      <c r="RCP11" s="6"/>
      <c r="RCQ11" s="6"/>
      <c r="RCR11" s="6"/>
      <c r="RCS11" s="6"/>
      <c r="RCT11" s="6"/>
      <c r="RCU11" s="6"/>
      <c r="RCV11" s="6"/>
      <c r="RCW11" s="6"/>
      <c r="RCX11" s="6"/>
      <c r="RCY11" s="6"/>
      <c r="RCZ11" s="6"/>
      <c r="RDA11" s="6"/>
      <c r="RDB11" s="6"/>
      <c r="RDC11" s="6"/>
      <c r="RDD11" s="6"/>
      <c r="RDE11" s="6"/>
      <c r="RDF11" s="6"/>
      <c r="RDG11" s="6"/>
      <c r="RDH11" s="6"/>
      <c r="RDI11" s="6"/>
      <c r="RDJ11" s="6"/>
      <c r="RDK11" s="6"/>
      <c r="RDL11" s="6"/>
      <c r="RDM11" s="6"/>
      <c r="RDN11" s="6"/>
      <c r="RDO11" s="6"/>
      <c r="RDP11" s="6"/>
      <c r="RDQ11" s="6"/>
      <c r="RDR11" s="6"/>
      <c r="RDS11" s="6"/>
      <c r="RDT11" s="6"/>
      <c r="RDU11" s="6"/>
      <c r="RDV11" s="6"/>
      <c r="RDW11" s="6"/>
      <c r="RDX11" s="6"/>
      <c r="RDY11" s="6"/>
      <c r="RDZ11" s="6"/>
      <c r="REA11" s="6"/>
      <c r="REB11" s="6"/>
      <c r="REC11" s="6"/>
      <c r="RED11" s="6"/>
      <c r="REE11" s="6"/>
      <c r="REF11" s="6"/>
      <c r="REG11" s="6"/>
      <c r="REH11" s="6"/>
      <c r="REI11" s="6"/>
      <c r="REJ11" s="6"/>
      <c r="REK11" s="6"/>
      <c r="REL11" s="6"/>
      <c r="REM11" s="6"/>
      <c r="REN11" s="6"/>
      <c r="REO11" s="6"/>
      <c r="REP11" s="6"/>
      <c r="REQ11" s="6"/>
      <c r="RER11" s="6"/>
      <c r="RES11" s="6"/>
      <c r="RET11" s="6"/>
      <c r="REU11" s="6"/>
      <c r="REV11" s="6"/>
      <c r="REW11" s="6"/>
      <c r="REX11" s="6"/>
      <c r="REY11" s="6"/>
      <c r="REZ11" s="6"/>
      <c r="RFA11" s="6"/>
      <c r="RFB11" s="6"/>
      <c r="RFC11" s="6"/>
      <c r="RFD11" s="6"/>
      <c r="RFE11" s="6"/>
      <c r="RFF11" s="6"/>
      <c r="RFG11" s="6"/>
      <c r="RFH11" s="6"/>
      <c r="RFI11" s="6"/>
      <c r="RFJ11" s="6"/>
      <c r="RFK11" s="6"/>
      <c r="RFL11" s="6"/>
      <c r="RFM11" s="6"/>
      <c r="RFN11" s="6"/>
      <c r="RFO11" s="6"/>
      <c r="RFP11" s="6"/>
      <c r="RFQ11" s="6"/>
      <c r="RFR11" s="6"/>
      <c r="RFS11" s="6"/>
      <c r="RFT11" s="6"/>
      <c r="RFU11" s="6"/>
      <c r="RFV11" s="6"/>
      <c r="RFW11" s="6"/>
      <c r="RFX11" s="6"/>
      <c r="RFY11" s="6"/>
      <c r="RFZ11" s="6"/>
      <c r="RGA11" s="6"/>
      <c r="RGB11" s="6"/>
      <c r="RGC11" s="6"/>
      <c r="RGD11" s="6"/>
      <c r="RGE11" s="6"/>
      <c r="RGF11" s="6"/>
      <c r="RGG11" s="6"/>
      <c r="RGH11" s="6"/>
      <c r="RGI11" s="6"/>
      <c r="RGJ11" s="6"/>
      <c r="RGK11" s="6"/>
      <c r="RGL11" s="6"/>
      <c r="RGM11" s="6"/>
      <c r="RGN11" s="6"/>
      <c r="RGO11" s="6"/>
      <c r="RGP11" s="6"/>
      <c r="RGQ11" s="6"/>
      <c r="RGR11" s="6"/>
      <c r="RGS11" s="6"/>
      <c r="RGT11" s="6"/>
      <c r="RGU11" s="6"/>
      <c r="RGV11" s="6"/>
      <c r="RGW11" s="6"/>
      <c r="RGX11" s="6"/>
      <c r="RGY11" s="6"/>
      <c r="RGZ11" s="6"/>
      <c r="RHA11" s="6"/>
      <c r="RHB11" s="6"/>
      <c r="RHC11" s="6"/>
      <c r="RHD11" s="6"/>
      <c r="RHE11" s="6"/>
      <c r="RHF11" s="6"/>
      <c r="RHG11" s="6"/>
      <c r="RHH11" s="6"/>
      <c r="RHI11" s="6"/>
      <c r="RHJ11" s="6"/>
      <c r="RHK11" s="6"/>
      <c r="RHL11" s="6"/>
      <c r="RHM11" s="6"/>
      <c r="RHN11" s="6"/>
      <c r="RHO11" s="6"/>
      <c r="RHP11" s="6"/>
      <c r="RHQ11" s="6"/>
      <c r="RHR11" s="6"/>
      <c r="RHS11" s="6"/>
      <c r="RHT11" s="6"/>
      <c r="RHU11" s="6"/>
      <c r="RHV11" s="6"/>
      <c r="RHW11" s="6"/>
      <c r="RHX11" s="6"/>
      <c r="RHY11" s="6"/>
      <c r="RHZ11" s="6"/>
      <c r="RIA11" s="6"/>
      <c r="RIB11" s="6"/>
      <c r="RIC11" s="6"/>
      <c r="RID11" s="6"/>
      <c r="RIE11" s="6"/>
      <c r="RIF11" s="6"/>
      <c r="RIG11" s="6"/>
      <c r="RIH11" s="6"/>
      <c r="RII11" s="6"/>
      <c r="RIJ11" s="6"/>
      <c r="RIK11" s="6"/>
      <c r="RIL11" s="6"/>
      <c r="RIM11" s="6"/>
      <c r="RIN11" s="6"/>
      <c r="RIO11" s="6"/>
      <c r="RIP11" s="6"/>
      <c r="RIQ11" s="6"/>
      <c r="RIR11" s="6"/>
      <c r="RIS11" s="6"/>
      <c r="RIT11" s="6"/>
      <c r="RIU11" s="6"/>
      <c r="RIV11" s="6"/>
      <c r="RIW11" s="6"/>
      <c r="RIX11" s="6"/>
      <c r="RIY11" s="6"/>
      <c r="RIZ11" s="6"/>
      <c r="RJA11" s="6"/>
      <c r="RJB11" s="6"/>
      <c r="RJC11" s="6"/>
      <c r="RJD11" s="6"/>
      <c r="RJE11" s="6"/>
      <c r="RJF11" s="6"/>
      <c r="RJG11" s="6"/>
      <c r="RJH11" s="6"/>
      <c r="RJI11" s="6"/>
      <c r="RJJ11" s="6"/>
      <c r="RJK11" s="6"/>
      <c r="RJL11" s="6"/>
      <c r="RJM11" s="6"/>
      <c r="RJN11" s="6"/>
      <c r="RJO11" s="6"/>
      <c r="RJP11" s="6"/>
      <c r="RJQ11" s="6"/>
      <c r="RJR11" s="6"/>
      <c r="RJS11" s="6"/>
      <c r="RJT11" s="6"/>
      <c r="RJU11" s="6"/>
      <c r="RJV11" s="6"/>
      <c r="RJW11" s="6"/>
      <c r="RJX11" s="6"/>
      <c r="RJY11" s="6"/>
      <c r="RJZ11" s="6"/>
      <c r="RKA11" s="6"/>
      <c r="RKB11" s="6"/>
      <c r="RKC11" s="6"/>
      <c r="RKD11" s="6"/>
      <c r="RKE11" s="6"/>
      <c r="RKF11" s="6"/>
      <c r="RKG11" s="6"/>
      <c r="RKH11" s="6"/>
      <c r="RKI11" s="6"/>
      <c r="RKJ11" s="6"/>
      <c r="RKK11" s="6"/>
      <c r="RKL11" s="6"/>
      <c r="RKM11" s="6"/>
      <c r="RKN11" s="6"/>
      <c r="RKO11" s="6"/>
      <c r="RKP11" s="6"/>
      <c r="RKQ11" s="6"/>
      <c r="RKR11" s="6"/>
      <c r="RKS11" s="6"/>
      <c r="RKT11" s="6"/>
      <c r="RKU11" s="6"/>
      <c r="RKV11" s="6"/>
      <c r="RKW11" s="6"/>
      <c r="RKX11" s="6"/>
      <c r="RKY11" s="6"/>
      <c r="RKZ11" s="6"/>
      <c r="RLA11" s="6"/>
      <c r="RLB11" s="6"/>
      <c r="RLC11" s="6"/>
      <c r="RLD11" s="6"/>
      <c r="RLE11" s="6"/>
      <c r="RLF11" s="6"/>
      <c r="RLG11" s="6"/>
      <c r="RLH11" s="6"/>
      <c r="RLI11" s="6"/>
      <c r="RLJ11" s="6"/>
      <c r="RLK11" s="6"/>
      <c r="RLL11" s="6"/>
      <c r="RLM11" s="6"/>
      <c r="RLN11" s="6"/>
      <c r="RLO11" s="6"/>
      <c r="RLP11" s="6"/>
      <c r="RLQ11" s="6"/>
      <c r="RLR11" s="6"/>
      <c r="RLS11" s="6"/>
      <c r="RLT11" s="6"/>
      <c r="RLU11" s="6"/>
      <c r="RLV11" s="6"/>
      <c r="RLW11" s="6"/>
      <c r="RLX11" s="6"/>
      <c r="RLY11" s="6"/>
      <c r="RLZ11" s="6"/>
      <c r="RMA11" s="6"/>
      <c r="RMB11" s="6"/>
      <c r="RMC11" s="6"/>
      <c r="RMD11" s="6"/>
      <c r="RME11" s="6"/>
      <c r="RMF11" s="6"/>
      <c r="RMG11" s="6"/>
      <c r="RMH11" s="6"/>
      <c r="RMI11" s="6"/>
      <c r="RMJ11" s="6"/>
      <c r="RMK11" s="6"/>
      <c r="RML11" s="6"/>
      <c r="RMM11" s="6"/>
      <c r="RMN11" s="6"/>
      <c r="RMO11" s="6"/>
      <c r="RMP11" s="6"/>
      <c r="RMQ11" s="6"/>
      <c r="RMR11" s="6"/>
      <c r="RMS11" s="6"/>
      <c r="RMT11" s="6"/>
      <c r="RMU11" s="6"/>
      <c r="RMV11" s="6"/>
      <c r="RMW11" s="6"/>
      <c r="RMX11" s="6"/>
      <c r="RMY11" s="6"/>
      <c r="RMZ11" s="6"/>
      <c r="RNA11" s="6"/>
      <c r="RNB11" s="6"/>
      <c r="RNC11" s="6"/>
      <c r="RND11" s="6"/>
      <c r="RNE11" s="6"/>
      <c r="RNF11" s="6"/>
      <c r="RNG11" s="6"/>
      <c r="RNH11" s="6"/>
      <c r="RNI11" s="6"/>
      <c r="RNJ11" s="6"/>
      <c r="RNK11" s="6"/>
      <c r="RNL11" s="6"/>
      <c r="RNM11" s="6"/>
      <c r="RNN11" s="6"/>
      <c r="RNO11" s="6"/>
      <c r="RNP11" s="6"/>
      <c r="RNQ11" s="6"/>
      <c r="RNR11" s="6"/>
      <c r="RNS11" s="6"/>
      <c r="RNT11" s="6"/>
      <c r="RNU11" s="6"/>
      <c r="RNV11" s="6"/>
      <c r="RNW11" s="6"/>
      <c r="RNX11" s="6"/>
      <c r="RNY11" s="6"/>
      <c r="RNZ11" s="6"/>
      <c r="ROA11" s="6"/>
      <c r="ROB11" s="6"/>
      <c r="ROC11" s="6"/>
      <c r="ROD11" s="6"/>
      <c r="ROE11" s="6"/>
      <c r="ROF11" s="6"/>
      <c r="ROG11" s="6"/>
      <c r="ROH11" s="6"/>
      <c r="ROI11" s="6"/>
      <c r="ROJ11" s="6"/>
      <c r="ROK11" s="6"/>
      <c r="ROL11" s="6"/>
      <c r="ROM11" s="6"/>
      <c r="RON11" s="6"/>
      <c r="ROO11" s="6"/>
      <c r="ROP11" s="6"/>
      <c r="ROQ11" s="6"/>
      <c r="ROR11" s="6"/>
      <c r="ROS11" s="6"/>
      <c r="ROT11" s="6"/>
      <c r="ROU11" s="6"/>
      <c r="ROV11" s="6"/>
      <c r="ROW11" s="6"/>
      <c r="ROX11" s="6"/>
      <c r="ROY11" s="6"/>
      <c r="ROZ11" s="6"/>
      <c r="RPA11" s="6"/>
      <c r="RPB11" s="6"/>
      <c r="RPC11" s="6"/>
      <c r="RPD11" s="6"/>
      <c r="RPE11" s="6"/>
      <c r="RPF11" s="6"/>
      <c r="RPG11" s="6"/>
      <c r="RPH11" s="6"/>
      <c r="RPI11" s="6"/>
      <c r="RPJ11" s="6"/>
      <c r="RPK11" s="6"/>
      <c r="RPL11" s="6"/>
      <c r="RPM11" s="6"/>
      <c r="RPN11" s="6"/>
      <c r="RPO11" s="6"/>
      <c r="RPP11" s="6"/>
      <c r="RPQ11" s="6"/>
      <c r="RPR11" s="6"/>
      <c r="RPS11" s="6"/>
      <c r="RPT11" s="6"/>
      <c r="RPU11" s="6"/>
      <c r="RPV11" s="6"/>
      <c r="RPW11" s="6"/>
      <c r="RPX11" s="6"/>
      <c r="RPY11" s="6"/>
      <c r="RPZ11" s="6"/>
      <c r="RQA11" s="6"/>
      <c r="RQB11" s="6"/>
      <c r="RQC11" s="6"/>
      <c r="RQD11" s="6"/>
      <c r="RQE11" s="6"/>
      <c r="RQF11" s="6"/>
      <c r="RQG11" s="6"/>
      <c r="RQH11" s="6"/>
      <c r="RQI11" s="6"/>
      <c r="RQJ11" s="6"/>
      <c r="RQK11" s="6"/>
      <c r="RQL11" s="6"/>
      <c r="RQM11" s="6"/>
      <c r="RQN11" s="6"/>
      <c r="RQO11" s="6"/>
      <c r="RQP11" s="6"/>
      <c r="RQQ11" s="6"/>
      <c r="RQR11" s="6"/>
      <c r="RQS11" s="6"/>
      <c r="RQT11" s="6"/>
      <c r="RQU11" s="6"/>
      <c r="RQV11" s="6"/>
      <c r="RQW11" s="6"/>
      <c r="RQX11" s="6"/>
      <c r="RQY11" s="6"/>
      <c r="RQZ11" s="6"/>
      <c r="RRA11" s="6"/>
      <c r="RRB11" s="6"/>
      <c r="RRC11" s="6"/>
      <c r="RRD11" s="6"/>
      <c r="RRE11" s="6"/>
      <c r="RRF11" s="6"/>
      <c r="RRG11" s="6"/>
      <c r="RRH11" s="6"/>
      <c r="RRI11" s="6"/>
      <c r="RRJ11" s="6"/>
      <c r="RRK11" s="6"/>
      <c r="RRL11" s="6"/>
      <c r="RRM11" s="6"/>
      <c r="RRN11" s="6"/>
      <c r="RRO11" s="6"/>
      <c r="RRP11" s="6"/>
      <c r="RRQ11" s="6"/>
      <c r="RRR11" s="6"/>
      <c r="RRS11" s="6"/>
      <c r="RRT11" s="6"/>
      <c r="RRU11" s="6"/>
      <c r="RRV11" s="6"/>
      <c r="RRW11" s="6"/>
      <c r="RRX11" s="6"/>
      <c r="RRY11" s="6"/>
      <c r="RRZ11" s="6"/>
      <c r="RSA11" s="6"/>
      <c r="RSB11" s="6"/>
      <c r="RSC11" s="6"/>
      <c r="RSD11" s="6"/>
      <c r="RSE11" s="6"/>
      <c r="RSF11" s="6"/>
      <c r="RSG11" s="6"/>
      <c r="RSH11" s="6"/>
      <c r="RSI11" s="6"/>
      <c r="RSJ11" s="6"/>
      <c r="RSK11" s="6"/>
      <c r="RSL11" s="6"/>
      <c r="RSM11" s="6"/>
      <c r="RSN11" s="6"/>
      <c r="RSO11" s="6"/>
      <c r="RSP11" s="6"/>
      <c r="RSQ11" s="6"/>
      <c r="RSR11" s="6"/>
      <c r="RSS11" s="6"/>
      <c r="RST11" s="6"/>
      <c r="RSU11" s="6"/>
      <c r="RSV11" s="6"/>
      <c r="RSW11" s="6"/>
      <c r="RSX11" s="6"/>
      <c r="RSY11" s="6"/>
      <c r="RSZ11" s="6"/>
      <c r="RTA11" s="6"/>
      <c r="RTB11" s="6"/>
      <c r="RTC11" s="6"/>
      <c r="RTD11" s="6"/>
      <c r="RTE11" s="6"/>
      <c r="RTF11" s="6"/>
      <c r="RTG11" s="6"/>
      <c r="RTH11" s="6"/>
      <c r="RTI11" s="6"/>
      <c r="RTJ11" s="6"/>
      <c r="RTK11" s="6"/>
      <c r="RTL11" s="6"/>
      <c r="RTM11" s="6"/>
      <c r="RTN11" s="6"/>
      <c r="RTO11" s="6"/>
      <c r="RTP11" s="6"/>
      <c r="RTQ11" s="6"/>
      <c r="RTR11" s="6"/>
      <c r="RTS11" s="6"/>
      <c r="RTT11" s="6"/>
      <c r="RTU11" s="6"/>
      <c r="RTV11" s="6"/>
      <c r="RTW11" s="6"/>
      <c r="RTX11" s="6"/>
      <c r="RTY11" s="6"/>
      <c r="RTZ11" s="6"/>
      <c r="RUA11" s="6"/>
      <c r="RUB11" s="6"/>
      <c r="RUC11" s="6"/>
      <c r="RUD11" s="6"/>
      <c r="RUE11" s="6"/>
      <c r="RUF11" s="6"/>
      <c r="RUG11" s="6"/>
      <c r="RUH11" s="6"/>
      <c r="RUI11" s="6"/>
      <c r="RUJ11" s="6"/>
      <c r="RUK11" s="6"/>
      <c r="RUL11" s="6"/>
      <c r="RUM11" s="6"/>
      <c r="RUN11" s="6"/>
      <c r="RUO11" s="6"/>
      <c r="RUP11" s="6"/>
      <c r="RUQ11" s="6"/>
      <c r="RUR11" s="6"/>
      <c r="RUS11" s="6"/>
      <c r="RUT11" s="6"/>
      <c r="RUU11" s="6"/>
      <c r="RUV11" s="6"/>
      <c r="RUW11" s="6"/>
      <c r="RUX11" s="6"/>
      <c r="RUY11" s="6"/>
      <c r="RUZ11" s="6"/>
      <c r="RVA11" s="6"/>
      <c r="RVB11" s="6"/>
      <c r="RVC11" s="6"/>
      <c r="RVD11" s="6"/>
      <c r="RVE11" s="6"/>
      <c r="RVF11" s="6"/>
      <c r="RVG11" s="6"/>
      <c r="RVH11" s="6"/>
      <c r="RVI11" s="6"/>
      <c r="RVJ11" s="6"/>
      <c r="RVK11" s="6"/>
      <c r="RVL11" s="6"/>
      <c r="RVM11" s="6"/>
      <c r="RVN11" s="6"/>
      <c r="RVO11" s="6"/>
      <c r="RVP11" s="6"/>
      <c r="RVQ11" s="6"/>
      <c r="RVR11" s="6"/>
      <c r="RVS11" s="6"/>
      <c r="RVT11" s="6"/>
      <c r="RVU11" s="6"/>
      <c r="RVV11" s="6"/>
      <c r="RVW11" s="6"/>
      <c r="RVX11" s="6"/>
      <c r="RVY11" s="6"/>
      <c r="RVZ11" s="6"/>
      <c r="RWA11" s="6"/>
      <c r="RWB11" s="6"/>
      <c r="RWC11" s="6"/>
      <c r="RWD11" s="6"/>
      <c r="RWE11" s="6"/>
      <c r="RWF11" s="6"/>
      <c r="RWG11" s="6"/>
      <c r="RWH11" s="6"/>
      <c r="RWI11" s="6"/>
      <c r="RWJ11" s="6"/>
      <c r="RWK11" s="6"/>
      <c r="RWL11" s="6"/>
      <c r="RWM11" s="6"/>
      <c r="RWN11" s="6"/>
      <c r="RWO11" s="6"/>
      <c r="RWP11" s="6"/>
      <c r="RWQ11" s="6"/>
      <c r="RWR11" s="6"/>
      <c r="RWS11" s="6"/>
      <c r="RWT11" s="6"/>
      <c r="RWU11" s="6"/>
      <c r="RWV11" s="6"/>
      <c r="RWW11" s="6"/>
      <c r="RWX11" s="6"/>
      <c r="RWY11" s="6"/>
      <c r="RWZ11" s="6"/>
      <c r="RXA11" s="6"/>
      <c r="RXB11" s="6"/>
      <c r="RXC11" s="6"/>
      <c r="RXD11" s="6"/>
      <c r="RXE11" s="6"/>
      <c r="RXF11" s="6"/>
      <c r="RXG11" s="6"/>
      <c r="RXH11" s="6"/>
      <c r="RXI11" s="6"/>
      <c r="RXJ11" s="6"/>
      <c r="RXK11" s="6"/>
      <c r="RXL11" s="6"/>
      <c r="RXM11" s="6"/>
      <c r="RXN11" s="6"/>
      <c r="RXO11" s="6"/>
      <c r="RXP11" s="6"/>
      <c r="RXQ11" s="6"/>
      <c r="RXR11" s="6"/>
      <c r="RXS11" s="6"/>
      <c r="RXT11" s="6"/>
      <c r="RXU11" s="6"/>
      <c r="RXV11" s="6"/>
      <c r="RXW11" s="6"/>
      <c r="RXX11" s="6"/>
      <c r="RXY11" s="6"/>
      <c r="RXZ11" s="6"/>
      <c r="RYA11" s="6"/>
      <c r="RYB11" s="6"/>
      <c r="RYC11" s="6"/>
      <c r="RYD11" s="6"/>
      <c r="RYE11" s="6"/>
      <c r="RYF11" s="6"/>
      <c r="RYG11" s="6"/>
      <c r="RYH11" s="6"/>
      <c r="RYI11" s="6"/>
      <c r="RYJ11" s="6"/>
      <c r="RYK11" s="6"/>
      <c r="RYL11" s="6"/>
      <c r="RYM11" s="6"/>
      <c r="RYN11" s="6"/>
      <c r="RYO11" s="6"/>
      <c r="RYP11" s="6"/>
      <c r="RYQ11" s="6"/>
      <c r="RYR11" s="6"/>
      <c r="RYS11" s="6"/>
      <c r="RYT11" s="6"/>
      <c r="RYU11" s="6"/>
      <c r="RYV11" s="6"/>
      <c r="RYW11" s="6"/>
      <c r="RYX11" s="6"/>
      <c r="RYY11" s="6"/>
      <c r="RYZ11" s="6"/>
      <c r="RZA11" s="6"/>
      <c r="RZB11" s="6"/>
      <c r="RZC11" s="6"/>
      <c r="RZD11" s="6"/>
      <c r="RZE11" s="6"/>
      <c r="RZF11" s="6"/>
      <c r="RZG11" s="6"/>
      <c r="RZH11" s="6"/>
      <c r="RZI11" s="6"/>
      <c r="RZJ11" s="6"/>
      <c r="RZK11" s="6"/>
      <c r="RZL11" s="6"/>
      <c r="RZM11" s="6"/>
      <c r="RZN11" s="6"/>
      <c r="RZO11" s="6"/>
      <c r="RZP11" s="6"/>
      <c r="RZQ11" s="6"/>
      <c r="RZR11" s="6"/>
      <c r="RZS11" s="6"/>
      <c r="RZT11" s="6"/>
      <c r="RZU11" s="6"/>
      <c r="RZV11" s="6"/>
      <c r="RZW11" s="6"/>
      <c r="RZX11" s="6"/>
      <c r="RZY11" s="6"/>
      <c r="RZZ11" s="6"/>
      <c r="SAA11" s="6"/>
      <c r="SAB11" s="6"/>
      <c r="SAC11" s="6"/>
      <c r="SAD11" s="6"/>
      <c r="SAE11" s="6"/>
      <c r="SAF11" s="6"/>
      <c r="SAG11" s="6"/>
      <c r="SAH11" s="6"/>
      <c r="SAI11" s="6"/>
      <c r="SAJ11" s="6"/>
      <c r="SAK11" s="6"/>
      <c r="SAL11" s="6"/>
      <c r="SAM11" s="6"/>
      <c r="SAN11" s="6"/>
      <c r="SAO11" s="6"/>
      <c r="SAP11" s="6"/>
      <c r="SAQ11" s="6"/>
      <c r="SAR11" s="6"/>
      <c r="SAS11" s="6"/>
      <c r="SAT11" s="6"/>
      <c r="SAU11" s="6"/>
      <c r="SAV11" s="6"/>
      <c r="SAW11" s="6"/>
      <c r="SAX11" s="6"/>
      <c r="SAY11" s="6"/>
      <c r="SAZ11" s="6"/>
      <c r="SBA11" s="6"/>
      <c r="SBB11" s="6"/>
      <c r="SBC11" s="6"/>
      <c r="SBD11" s="6"/>
      <c r="SBE11" s="6"/>
      <c r="SBF11" s="6"/>
      <c r="SBG11" s="6"/>
      <c r="SBH11" s="6"/>
      <c r="SBI11" s="6"/>
      <c r="SBJ11" s="6"/>
      <c r="SBK11" s="6"/>
      <c r="SBL11" s="6"/>
      <c r="SBM11" s="6"/>
      <c r="SBN11" s="6"/>
      <c r="SBO11" s="6"/>
      <c r="SBP11" s="6"/>
      <c r="SBQ11" s="6"/>
      <c r="SBR11" s="6"/>
      <c r="SBS11" s="6"/>
      <c r="SBT11" s="6"/>
      <c r="SBU11" s="6"/>
      <c r="SBV11" s="6"/>
      <c r="SBW11" s="6"/>
      <c r="SBX11" s="6"/>
      <c r="SBY11" s="6"/>
      <c r="SBZ11" s="6"/>
      <c r="SCA11" s="6"/>
      <c r="SCB11" s="6"/>
      <c r="SCC11" s="6"/>
      <c r="SCD11" s="6"/>
      <c r="SCE11" s="6"/>
      <c r="SCF11" s="6"/>
      <c r="SCG11" s="6"/>
      <c r="SCH11" s="6"/>
      <c r="SCI11" s="6"/>
      <c r="SCJ11" s="6"/>
      <c r="SCK11" s="6"/>
      <c r="SCL11" s="6"/>
      <c r="SCM11" s="6"/>
      <c r="SCN11" s="6"/>
      <c r="SCO11" s="6"/>
      <c r="SCP11" s="6"/>
      <c r="SCQ11" s="6"/>
      <c r="SCR11" s="6"/>
      <c r="SCS11" s="6"/>
      <c r="SCT11" s="6"/>
      <c r="SCU11" s="6"/>
      <c r="SCV11" s="6"/>
      <c r="SCW11" s="6"/>
      <c r="SCX11" s="6"/>
      <c r="SCY11" s="6"/>
      <c r="SCZ11" s="6"/>
      <c r="SDA11" s="6"/>
      <c r="SDB11" s="6"/>
      <c r="SDC11" s="6"/>
      <c r="SDD11" s="6"/>
      <c r="SDE11" s="6"/>
      <c r="SDF11" s="6"/>
      <c r="SDG11" s="6"/>
      <c r="SDH11" s="6"/>
      <c r="SDI11" s="6"/>
      <c r="SDJ11" s="6"/>
      <c r="SDK11" s="6"/>
      <c r="SDL11" s="6"/>
      <c r="SDM11" s="6"/>
      <c r="SDN11" s="6"/>
      <c r="SDO11" s="6"/>
      <c r="SDP11" s="6"/>
      <c r="SDQ11" s="6"/>
      <c r="SDR11" s="6"/>
      <c r="SDS11" s="6"/>
      <c r="SDT11" s="6"/>
      <c r="SDU11" s="6"/>
      <c r="SDV11" s="6"/>
      <c r="SDW11" s="6"/>
      <c r="SDX11" s="6"/>
      <c r="SDY11" s="6"/>
      <c r="SDZ11" s="6"/>
      <c r="SEA11" s="6"/>
      <c r="SEB11" s="6"/>
      <c r="SEC11" s="6"/>
      <c r="SED11" s="6"/>
      <c r="SEE11" s="6"/>
      <c r="SEF11" s="6"/>
      <c r="SEG11" s="6"/>
      <c r="SEH11" s="6"/>
      <c r="SEI11" s="6"/>
      <c r="SEJ11" s="6"/>
      <c r="SEK11" s="6"/>
      <c r="SEL11" s="6"/>
      <c r="SEM11" s="6"/>
      <c r="SEN11" s="6"/>
      <c r="SEO11" s="6"/>
      <c r="SEP11" s="6"/>
      <c r="SEQ11" s="6"/>
      <c r="SER11" s="6"/>
      <c r="SES11" s="6"/>
      <c r="SET11" s="6"/>
      <c r="SEU11" s="6"/>
      <c r="SEV11" s="6"/>
      <c r="SEW11" s="6"/>
      <c r="SEX11" s="6"/>
      <c r="SEY11" s="6"/>
      <c r="SEZ11" s="6"/>
      <c r="SFA11" s="6"/>
      <c r="SFB11" s="6"/>
      <c r="SFC11" s="6"/>
      <c r="SFD11" s="6"/>
      <c r="SFE11" s="6"/>
      <c r="SFF11" s="6"/>
      <c r="SFG11" s="6"/>
      <c r="SFH11" s="6"/>
      <c r="SFI11" s="6"/>
      <c r="SFJ11" s="6"/>
      <c r="SFK11" s="6"/>
      <c r="SFL11" s="6"/>
      <c r="SFM11" s="6"/>
      <c r="SFN11" s="6"/>
      <c r="SFO11" s="6"/>
      <c r="SFP11" s="6"/>
      <c r="SFQ11" s="6"/>
      <c r="SFR11" s="6"/>
      <c r="SFS11" s="6"/>
      <c r="SFT11" s="6"/>
      <c r="SFU11" s="6"/>
      <c r="SFV11" s="6"/>
      <c r="SFW11" s="6"/>
      <c r="SFX11" s="6"/>
      <c r="SFY11" s="6"/>
      <c r="SFZ11" s="6"/>
      <c r="SGA11" s="6"/>
      <c r="SGB11" s="6"/>
      <c r="SGC11" s="6"/>
      <c r="SGD11" s="6"/>
      <c r="SGE11" s="6"/>
      <c r="SGF11" s="6"/>
      <c r="SGG11" s="6"/>
      <c r="SGH11" s="6"/>
      <c r="SGI11" s="6"/>
      <c r="SGJ11" s="6"/>
      <c r="SGK11" s="6"/>
      <c r="SGL11" s="6"/>
      <c r="SGM11" s="6"/>
      <c r="SGN11" s="6"/>
      <c r="SGO11" s="6"/>
      <c r="SGP11" s="6"/>
      <c r="SGQ11" s="6"/>
      <c r="SGR11" s="6"/>
      <c r="SGS11" s="6"/>
      <c r="SGT11" s="6"/>
      <c r="SGU11" s="6"/>
      <c r="SGV11" s="6"/>
      <c r="SGW11" s="6"/>
      <c r="SGX11" s="6"/>
      <c r="SGY11" s="6"/>
      <c r="SGZ11" s="6"/>
      <c r="SHA11" s="6"/>
      <c r="SHB11" s="6"/>
      <c r="SHC11" s="6"/>
      <c r="SHD11" s="6"/>
      <c r="SHE11" s="6"/>
      <c r="SHF11" s="6"/>
      <c r="SHG11" s="6"/>
      <c r="SHH11" s="6"/>
      <c r="SHI11" s="6"/>
      <c r="SHJ11" s="6"/>
      <c r="SHK11" s="6"/>
      <c r="SHL11" s="6"/>
      <c r="SHM11" s="6"/>
      <c r="SHN11" s="6"/>
      <c r="SHO11" s="6"/>
      <c r="SHP11" s="6"/>
      <c r="SHQ11" s="6"/>
      <c r="SHR11" s="6"/>
      <c r="SHS11" s="6"/>
      <c r="SHT11" s="6"/>
      <c r="SHU11" s="6"/>
      <c r="SHV11" s="6"/>
      <c r="SHW11" s="6"/>
      <c r="SHX11" s="6"/>
      <c r="SHY11" s="6"/>
      <c r="SHZ11" s="6"/>
      <c r="SIA11" s="6"/>
      <c r="SIB11" s="6"/>
      <c r="SIC11" s="6"/>
      <c r="SID11" s="6"/>
      <c r="SIE11" s="6"/>
      <c r="SIF11" s="6"/>
      <c r="SIG11" s="6"/>
      <c r="SIH11" s="6"/>
      <c r="SII11" s="6"/>
      <c r="SIJ11" s="6"/>
      <c r="SIK11" s="6"/>
      <c r="SIL11" s="6"/>
      <c r="SIM11" s="6"/>
      <c r="SIN11" s="6"/>
      <c r="SIO11" s="6"/>
      <c r="SIP11" s="6"/>
      <c r="SIQ11" s="6"/>
      <c r="SIR11" s="6"/>
      <c r="SIS11" s="6"/>
      <c r="SIT11" s="6"/>
      <c r="SIU11" s="6"/>
      <c r="SIV11" s="6"/>
      <c r="SIW11" s="6"/>
      <c r="SIX11" s="6"/>
      <c r="SIY11" s="6"/>
      <c r="SIZ11" s="6"/>
      <c r="SJA11" s="6"/>
      <c r="SJB11" s="6"/>
      <c r="SJC11" s="6"/>
      <c r="SJD11" s="6"/>
      <c r="SJE11" s="6"/>
      <c r="SJF11" s="6"/>
      <c r="SJG11" s="6"/>
      <c r="SJH11" s="6"/>
      <c r="SJI11" s="6"/>
      <c r="SJJ11" s="6"/>
      <c r="SJK11" s="6"/>
      <c r="SJL11" s="6"/>
      <c r="SJM11" s="6"/>
      <c r="SJN11" s="6"/>
      <c r="SJO11" s="6"/>
      <c r="SJP11" s="6"/>
      <c r="SJQ11" s="6"/>
      <c r="SJR11" s="6"/>
      <c r="SJS11" s="6"/>
      <c r="SJT11" s="6"/>
      <c r="SJU11" s="6"/>
      <c r="SJV11" s="6"/>
      <c r="SJW11" s="6"/>
      <c r="SJX11" s="6"/>
      <c r="SJY11" s="6"/>
      <c r="SJZ11" s="6"/>
      <c r="SKA11" s="6"/>
      <c r="SKB11" s="6"/>
      <c r="SKC11" s="6"/>
      <c r="SKD11" s="6"/>
      <c r="SKE11" s="6"/>
      <c r="SKF11" s="6"/>
      <c r="SKG11" s="6"/>
      <c r="SKH11" s="6"/>
      <c r="SKI11" s="6"/>
      <c r="SKJ11" s="6"/>
      <c r="SKK11" s="6"/>
      <c r="SKL11" s="6"/>
      <c r="SKM11" s="6"/>
      <c r="SKN11" s="6"/>
      <c r="SKO11" s="6"/>
      <c r="SKP11" s="6"/>
      <c r="SKQ11" s="6"/>
      <c r="SKR11" s="6"/>
      <c r="SKS11" s="6"/>
      <c r="SKT11" s="6"/>
      <c r="SKU11" s="6"/>
      <c r="SKV11" s="6"/>
      <c r="SKW11" s="6"/>
      <c r="SKX11" s="6"/>
      <c r="SKY11" s="6"/>
      <c r="SKZ11" s="6"/>
      <c r="SLA11" s="6"/>
      <c r="SLB11" s="6"/>
      <c r="SLC11" s="6"/>
      <c r="SLD11" s="6"/>
      <c r="SLE11" s="6"/>
      <c r="SLF11" s="6"/>
      <c r="SLG11" s="6"/>
      <c r="SLH11" s="6"/>
      <c r="SLI11" s="6"/>
      <c r="SLJ11" s="6"/>
      <c r="SLK11" s="6"/>
      <c r="SLL11" s="6"/>
      <c r="SLM11" s="6"/>
      <c r="SLN11" s="6"/>
      <c r="SLO11" s="6"/>
      <c r="SLP11" s="6"/>
      <c r="SLQ11" s="6"/>
      <c r="SLR11" s="6"/>
      <c r="SLS11" s="6"/>
      <c r="SLT11" s="6"/>
      <c r="SLU11" s="6"/>
      <c r="SLV11" s="6"/>
      <c r="SLW11" s="6"/>
      <c r="SLX11" s="6"/>
      <c r="SLY11" s="6"/>
      <c r="SLZ11" s="6"/>
      <c r="SMA11" s="6"/>
      <c r="SMB11" s="6"/>
      <c r="SMC11" s="6"/>
      <c r="SMD11" s="6"/>
      <c r="SME11" s="6"/>
      <c r="SMF11" s="6"/>
      <c r="SMG11" s="6"/>
      <c r="SMH11" s="6"/>
      <c r="SMI11" s="6"/>
      <c r="SMJ11" s="6"/>
      <c r="SMK11" s="6"/>
      <c r="SML11" s="6"/>
      <c r="SMM11" s="6"/>
      <c r="SMN11" s="6"/>
      <c r="SMO11" s="6"/>
      <c r="SMP11" s="6"/>
      <c r="SMQ11" s="6"/>
      <c r="SMR11" s="6"/>
      <c r="SMS11" s="6"/>
      <c r="SMT11" s="6"/>
      <c r="SMU11" s="6"/>
      <c r="SMV11" s="6"/>
      <c r="SMW11" s="6"/>
      <c r="SMX11" s="6"/>
      <c r="SMY11" s="6"/>
      <c r="SMZ11" s="6"/>
      <c r="SNA11" s="6"/>
      <c r="SNB11" s="6"/>
      <c r="SNC11" s="6"/>
      <c r="SND11" s="6"/>
      <c r="SNE11" s="6"/>
      <c r="SNF11" s="6"/>
      <c r="SNG11" s="6"/>
      <c r="SNH11" s="6"/>
      <c r="SNI11" s="6"/>
      <c r="SNJ11" s="6"/>
      <c r="SNK11" s="6"/>
      <c r="SNL11" s="6"/>
      <c r="SNM11" s="6"/>
      <c r="SNN11" s="6"/>
      <c r="SNO11" s="6"/>
      <c r="SNP11" s="6"/>
      <c r="SNQ11" s="6"/>
      <c r="SNR11" s="6"/>
      <c r="SNS11" s="6"/>
      <c r="SNT11" s="6"/>
      <c r="SNU11" s="6"/>
      <c r="SNV11" s="6"/>
      <c r="SNW11" s="6"/>
      <c r="SNX11" s="6"/>
      <c r="SNY11" s="6"/>
      <c r="SNZ11" s="6"/>
      <c r="SOA11" s="6"/>
      <c r="SOB11" s="6"/>
      <c r="SOC11" s="6"/>
      <c r="SOD11" s="6"/>
      <c r="SOE11" s="6"/>
      <c r="SOF11" s="6"/>
      <c r="SOG11" s="6"/>
      <c r="SOH11" s="6"/>
      <c r="SOI11" s="6"/>
      <c r="SOJ11" s="6"/>
      <c r="SOK11" s="6"/>
      <c r="SOL11" s="6"/>
      <c r="SOM11" s="6"/>
      <c r="SON11" s="6"/>
      <c r="SOO11" s="6"/>
      <c r="SOP11" s="6"/>
      <c r="SOQ11" s="6"/>
      <c r="SOR11" s="6"/>
      <c r="SOS11" s="6"/>
      <c r="SOT11" s="6"/>
      <c r="SOU11" s="6"/>
      <c r="SOV11" s="6"/>
      <c r="SOW11" s="6"/>
      <c r="SOX11" s="6"/>
      <c r="SOY11" s="6"/>
      <c r="SOZ11" s="6"/>
      <c r="SPA11" s="6"/>
      <c r="SPB11" s="6"/>
      <c r="SPC11" s="6"/>
      <c r="SPD11" s="6"/>
      <c r="SPE11" s="6"/>
      <c r="SPF11" s="6"/>
      <c r="SPG11" s="6"/>
      <c r="SPH11" s="6"/>
      <c r="SPI11" s="6"/>
      <c r="SPJ11" s="6"/>
      <c r="SPK11" s="6"/>
      <c r="SPL11" s="6"/>
      <c r="SPM11" s="6"/>
      <c r="SPN11" s="6"/>
      <c r="SPO11" s="6"/>
      <c r="SPP11" s="6"/>
      <c r="SPQ11" s="6"/>
      <c r="SPR11" s="6"/>
      <c r="SPS11" s="6"/>
      <c r="SPT11" s="6"/>
      <c r="SPU11" s="6"/>
      <c r="SPV11" s="6"/>
      <c r="SPW11" s="6"/>
      <c r="SPX11" s="6"/>
      <c r="SPY11" s="6"/>
      <c r="SPZ11" s="6"/>
      <c r="SQA11" s="6"/>
      <c r="SQB11" s="6"/>
      <c r="SQC11" s="6"/>
      <c r="SQD11" s="6"/>
      <c r="SQE11" s="6"/>
      <c r="SQF11" s="6"/>
      <c r="SQG11" s="6"/>
      <c r="SQH11" s="6"/>
      <c r="SQI11" s="6"/>
      <c r="SQJ11" s="6"/>
      <c r="SQK11" s="6"/>
      <c r="SQL11" s="6"/>
      <c r="SQM11" s="6"/>
      <c r="SQN11" s="6"/>
      <c r="SQO11" s="6"/>
      <c r="SQP11" s="6"/>
      <c r="SQQ11" s="6"/>
      <c r="SQR11" s="6"/>
      <c r="SQS11" s="6"/>
      <c r="SQT11" s="6"/>
      <c r="SQU11" s="6"/>
      <c r="SQV11" s="6"/>
      <c r="SQW11" s="6"/>
      <c r="SQX11" s="6"/>
      <c r="SQY11" s="6"/>
      <c r="SQZ11" s="6"/>
      <c r="SRA11" s="6"/>
      <c r="SRB11" s="6"/>
      <c r="SRC11" s="6"/>
      <c r="SRD11" s="6"/>
      <c r="SRE11" s="6"/>
      <c r="SRF11" s="6"/>
      <c r="SRG11" s="6"/>
      <c r="SRH11" s="6"/>
      <c r="SRI11" s="6"/>
      <c r="SRJ11" s="6"/>
      <c r="SRK11" s="6"/>
      <c r="SRL11" s="6"/>
      <c r="SRM11" s="6"/>
      <c r="SRN11" s="6"/>
      <c r="SRO11" s="6"/>
      <c r="SRP11" s="6"/>
      <c r="SRQ11" s="6"/>
      <c r="SRR11" s="6"/>
      <c r="SRS11" s="6"/>
      <c r="SRT11" s="6"/>
      <c r="SRU11" s="6"/>
      <c r="SRV11" s="6"/>
      <c r="SRW11" s="6"/>
      <c r="SRX11" s="6"/>
      <c r="SRY11" s="6"/>
      <c r="SRZ11" s="6"/>
      <c r="SSA11" s="6"/>
      <c r="SSB11" s="6"/>
      <c r="SSC11" s="6"/>
      <c r="SSD11" s="6"/>
      <c r="SSE11" s="6"/>
      <c r="SSF11" s="6"/>
      <c r="SSG11" s="6"/>
      <c r="SSH11" s="6"/>
      <c r="SSI11" s="6"/>
      <c r="SSJ11" s="6"/>
      <c r="SSK11" s="6"/>
      <c r="SSL11" s="6"/>
      <c r="SSM11" s="6"/>
      <c r="SSN11" s="6"/>
      <c r="SSO11" s="6"/>
      <c r="SSP11" s="6"/>
      <c r="SSQ11" s="6"/>
      <c r="SSR11" s="6"/>
      <c r="SSS11" s="6"/>
      <c r="SST11" s="6"/>
      <c r="SSU11" s="6"/>
      <c r="SSV11" s="6"/>
      <c r="SSW11" s="6"/>
      <c r="SSX11" s="6"/>
      <c r="SSY11" s="6"/>
      <c r="SSZ11" s="6"/>
      <c r="STA11" s="6"/>
      <c r="STB11" s="6"/>
      <c r="STC11" s="6"/>
      <c r="STD11" s="6"/>
      <c r="STE11" s="6"/>
      <c r="STF11" s="6"/>
      <c r="STG11" s="6"/>
      <c r="STH11" s="6"/>
      <c r="STI11" s="6"/>
      <c r="STJ11" s="6"/>
      <c r="STK11" s="6"/>
      <c r="STL11" s="6"/>
      <c r="STM11" s="6"/>
      <c r="STN11" s="6"/>
      <c r="STO11" s="6"/>
      <c r="STP11" s="6"/>
      <c r="STQ11" s="6"/>
      <c r="STR11" s="6"/>
      <c r="STS11" s="6"/>
      <c r="STT11" s="6"/>
      <c r="STU11" s="6"/>
      <c r="STV11" s="6"/>
      <c r="STW11" s="6"/>
      <c r="STX11" s="6"/>
      <c r="STY11" s="6"/>
      <c r="STZ11" s="6"/>
      <c r="SUA11" s="6"/>
      <c r="SUB11" s="6"/>
      <c r="SUC11" s="6"/>
      <c r="SUD11" s="6"/>
      <c r="SUE11" s="6"/>
      <c r="SUF11" s="6"/>
      <c r="SUG11" s="6"/>
      <c r="SUH11" s="6"/>
      <c r="SUI11" s="6"/>
      <c r="SUJ11" s="6"/>
      <c r="SUK11" s="6"/>
      <c r="SUL11" s="6"/>
      <c r="SUM11" s="6"/>
      <c r="SUN11" s="6"/>
      <c r="SUO11" s="6"/>
      <c r="SUP11" s="6"/>
      <c r="SUQ11" s="6"/>
      <c r="SUR11" s="6"/>
      <c r="SUS11" s="6"/>
      <c r="SUT11" s="6"/>
      <c r="SUU11" s="6"/>
      <c r="SUV11" s="6"/>
      <c r="SUW11" s="6"/>
      <c r="SUX11" s="6"/>
      <c r="SUY11" s="6"/>
      <c r="SUZ11" s="6"/>
      <c r="SVA11" s="6"/>
      <c r="SVB11" s="6"/>
      <c r="SVC11" s="6"/>
      <c r="SVD11" s="6"/>
      <c r="SVE11" s="6"/>
      <c r="SVF11" s="6"/>
      <c r="SVG11" s="6"/>
      <c r="SVH11" s="6"/>
      <c r="SVI11" s="6"/>
      <c r="SVJ11" s="6"/>
      <c r="SVK11" s="6"/>
      <c r="SVL11" s="6"/>
      <c r="SVM11" s="6"/>
      <c r="SVN11" s="6"/>
      <c r="SVO11" s="6"/>
      <c r="SVP11" s="6"/>
      <c r="SVQ11" s="6"/>
      <c r="SVR11" s="6"/>
      <c r="SVS11" s="6"/>
      <c r="SVT11" s="6"/>
      <c r="SVU11" s="6"/>
      <c r="SVV11" s="6"/>
      <c r="SVW11" s="6"/>
      <c r="SVX11" s="6"/>
      <c r="SVY11" s="6"/>
      <c r="SVZ11" s="6"/>
      <c r="SWA11" s="6"/>
      <c r="SWB11" s="6"/>
      <c r="SWC11" s="6"/>
      <c r="SWD11" s="6"/>
      <c r="SWE11" s="6"/>
      <c r="SWF11" s="6"/>
      <c r="SWG11" s="6"/>
      <c r="SWH11" s="6"/>
      <c r="SWI11" s="6"/>
      <c r="SWJ11" s="6"/>
      <c r="SWK11" s="6"/>
      <c r="SWL11" s="6"/>
      <c r="SWM11" s="6"/>
      <c r="SWN11" s="6"/>
      <c r="SWO11" s="6"/>
      <c r="SWP11" s="6"/>
      <c r="SWQ11" s="6"/>
      <c r="SWR11" s="6"/>
      <c r="SWS11" s="6"/>
      <c r="SWT11" s="6"/>
      <c r="SWU11" s="6"/>
      <c r="SWV11" s="6"/>
      <c r="SWW11" s="6"/>
      <c r="SWX11" s="6"/>
      <c r="SWY11" s="6"/>
      <c r="SWZ11" s="6"/>
      <c r="SXA11" s="6"/>
      <c r="SXB11" s="6"/>
      <c r="SXC11" s="6"/>
      <c r="SXD11" s="6"/>
      <c r="SXE11" s="6"/>
      <c r="SXF11" s="6"/>
      <c r="SXG11" s="6"/>
      <c r="SXH11" s="6"/>
      <c r="SXI11" s="6"/>
      <c r="SXJ11" s="6"/>
      <c r="SXK11" s="6"/>
      <c r="SXL11" s="6"/>
      <c r="SXM11" s="6"/>
      <c r="SXN11" s="6"/>
      <c r="SXO11" s="6"/>
      <c r="SXP11" s="6"/>
      <c r="SXQ11" s="6"/>
      <c r="SXR11" s="6"/>
      <c r="SXS11" s="6"/>
      <c r="SXT11" s="6"/>
      <c r="SXU11" s="6"/>
      <c r="SXV11" s="6"/>
      <c r="SXW11" s="6"/>
      <c r="SXX11" s="6"/>
      <c r="SXY11" s="6"/>
      <c r="SXZ11" s="6"/>
      <c r="SYA11" s="6"/>
      <c r="SYB11" s="6"/>
      <c r="SYC11" s="6"/>
      <c r="SYD11" s="6"/>
      <c r="SYE11" s="6"/>
      <c r="SYF11" s="6"/>
      <c r="SYG11" s="6"/>
      <c r="SYH11" s="6"/>
      <c r="SYI11" s="6"/>
      <c r="SYJ11" s="6"/>
      <c r="SYK11" s="6"/>
      <c r="SYL11" s="6"/>
      <c r="SYM11" s="6"/>
      <c r="SYN11" s="6"/>
      <c r="SYO11" s="6"/>
      <c r="SYP11" s="6"/>
      <c r="SYQ11" s="6"/>
      <c r="SYR11" s="6"/>
      <c r="SYS11" s="6"/>
      <c r="SYT11" s="6"/>
      <c r="SYU11" s="6"/>
      <c r="SYV11" s="6"/>
      <c r="SYW11" s="6"/>
      <c r="SYX11" s="6"/>
      <c r="SYY11" s="6"/>
      <c r="SYZ11" s="6"/>
      <c r="SZA11" s="6"/>
      <c r="SZB11" s="6"/>
      <c r="SZC11" s="6"/>
      <c r="SZD11" s="6"/>
      <c r="SZE11" s="6"/>
      <c r="SZF11" s="6"/>
      <c r="SZG11" s="6"/>
      <c r="SZH11" s="6"/>
      <c r="SZI11" s="6"/>
      <c r="SZJ11" s="6"/>
      <c r="SZK11" s="6"/>
      <c r="SZL11" s="6"/>
      <c r="SZM11" s="6"/>
      <c r="SZN11" s="6"/>
      <c r="SZO11" s="6"/>
      <c r="SZP11" s="6"/>
      <c r="SZQ11" s="6"/>
      <c r="SZR11" s="6"/>
      <c r="SZS11" s="6"/>
      <c r="SZT11" s="6"/>
      <c r="SZU11" s="6"/>
      <c r="SZV11" s="6"/>
      <c r="SZW11" s="6"/>
      <c r="SZX11" s="6"/>
      <c r="SZY11" s="6"/>
      <c r="SZZ11" s="6"/>
      <c r="TAA11" s="6"/>
      <c r="TAB11" s="6"/>
      <c r="TAC11" s="6"/>
      <c r="TAD11" s="6"/>
      <c r="TAE11" s="6"/>
      <c r="TAF11" s="6"/>
      <c r="TAG11" s="6"/>
      <c r="TAH11" s="6"/>
      <c r="TAI11" s="6"/>
      <c r="TAJ11" s="6"/>
      <c r="TAK11" s="6"/>
      <c r="TAL11" s="6"/>
      <c r="TAM11" s="6"/>
      <c r="TAN11" s="6"/>
      <c r="TAO11" s="6"/>
      <c r="TAP11" s="6"/>
      <c r="TAQ11" s="6"/>
      <c r="TAR11" s="6"/>
      <c r="TAS11" s="6"/>
      <c r="TAT11" s="6"/>
      <c r="TAU11" s="6"/>
      <c r="TAV11" s="6"/>
      <c r="TAW11" s="6"/>
      <c r="TAX11" s="6"/>
      <c r="TAY11" s="6"/>
      <c r="TAZ11" s="6"/>
      <c r="TBA11" s="6"/>
      <c r="TBB11" s="6"/>
      <c r="TBC11" s="6"/>
      <c r="TBD11" s="6"/>
      <c r="TBE11" s="6"/>
      <c r="TBF11" s="6"/>
      <c r="TBG11" s="6"/>
      <c r="TBH11" s="6"/>
      <c r="TBI11" s="6"/>
      <c r="TBJ11" s="6"/>
      <c r="TBK11" s="6"/>
      <c r="TBL11" s="6"/>
      <c r="TBM11" s="6"/>
      <c r="TBN11" s="6"/>
      <c r="TBO11" s="6"/>
      <c r="TBP11" s="6"/>
      <c r="TBQ11" s="6"/>
      <c r="TBR11" s="6"/>
      <c r="TBS11" s="6"/>
      <c r="TBT11" s="6"/>
      <c r="TBU11" s="6"/>
      <c r="TBV11" s="6"/>
      <c r="TBW11" s="6"/>
      <c r="TBX11" s="6"/>
      <c r="TBY11" s="6"/>
      <c r="TBZ11" s="6"/>
      <c r="TCA11" s="6"/>
      <c r="TCB11" s="6"/>
      <c r="TCC11" s="6"/>
      <c r="TCD11" s="6"/>
      <c r="TCE11" s="6"/>
      <c r="TCF11" s="6"/>
      <c r="TCG11" s="6"/>
      <c r="TCH11" s="6"/>
      <c r="TCI11" s="6"/>
      <c r="TCJ11" s="6"/>
      <c r="TCK11" s="6"/>
      <c r="TCL11" s="6"/>
      <c r="TCM11" s="6"/>
      <c r="TCN11" s="6"/>
      <c r="TCO11" s="6"/>
      <c r="TCP11" s="6"/>
      <c r="TCQ11" s="6"/>
      <c r="TCR11" s="6"/>
      <c r="TCS11" s="6"/>
      <c r="TCT11" s="6"/>
      <c r="TCU11" s="6"/>
      <c r="TCV11" s="6"/>
      <c r="TCW11" s="6"/>
      <c r="TCX11" s="6"/>
      <c r="TCY11" s="6"/>
      <c r="TCZ11" s="6"/>
      <c r="TDA11" s="6"/>
      <c r="TDB11" s="6"/>
      <c r="TDC11" s="6"/>
      <c r="TDD11" s="6"/>
      <c r="TDE11" s="6"/>
      <c r="TDF11" s="6"/>
      <c r="TDG11" s="6"/>
      <c r="TDH11" s="6"/>
      <c r="TDI11" s="6"/>
      <c r="TDJ11" s="6"/>
      <c r="TDK11" s="6"/>
      <c r="TDL11" s="6"/>
      <c r="TDM11" s="6"/>
      <c r="TDN11" s="6"/>
      <c r="TDO11" s="6"/>
      <c r="TDP11" s="6"/>
      <c r="TDQ11" s="6"/>
      <c r="TDR11" s="6"/>
      <c r="TDS11" s="6"/>
      <c r="TDT11" s="6"/>
      <c r="TDU11" s="6"/>
      <c r="TDV11" s="6"/>
      <c r="TDW11" s="6"/>
      <c r="TDX11" s="6"/>
      <c r="TDY11" s="6"/>
      <c r="TDZ11" s="6"/>
      <c r="TEA11" s="6"/>
      <c r="TEB11" s="6"/>
      <c r="TEC11" s="6"/>
      <c r="TED11" s="6"/>
      <c r="TEE11" s="6"/>
      <c r="TEF11" s="6"/>
      <c r="TEG11" s="6"/>
      <c r="TEH11" s="6"/>
      <c r="TEI11" s="6"/>
      <c r="TEJ11" s="6"/>
      <c r="TEK11" s="6"/>
      <c r="TEL11" s="6"/>
      <c r="TEM11" s="6"/>
      <c r="TEN11" s="6"/>
      <c r="TEO11" s="6"/>
      <c r="TEP11" s="6"/>
      <c r="TEQ11" s="6"/>
      <c r="TER11" s="6"/>
      <c r="TES11" s="6"/>
      <c r="TET11" s="6"/>
      <c r="TEU11" s="6"/>
      <c r="TEV11" s="6"/>
      <c r="TEW11" s="6"/>
      <c r="TEX11" s="6"/>
      <c r="TEY11" s="6"/>
      <c r="TEZ11" s="6"/>
      <c r="TFA11" s="6"/>
      <c r="TFB11" s="6"/>
      <c r="TFC11" s="6"/>
      <c r="TFD11" s="6"/>
      <c r="TFE11" s="6"/>
      <c r="TFF11" s="6"/>
      <c r="TFG11" s="6"/>
      <c r="TFH11" s="6"/>
      <c r="TFI11" s="6"/>
      <c r="TFJ11" s="6"/>
      <c r="TFK11" s="6"/>
      <c r="TFL11" s="6"/>
      <c r="TFM11" s="6"/>
      <c r="TFN11" s="6"/>
      <c r="TFO11" s="6"/>
      <c r="TFP11" s="6"/>
      <c r="TFQ11" s="6"/>
      <c r="TFR11" s="6"/>
      <c r="TFS11" s="6"/>
      <c r="TFT11" s="6"/>
      <c r="TFU11" s="6"/>
      <c r="TFV11" s="6"/>
      <c r="TFW11" s="6"/>
      <c r="TFX11" s="6"/>
      <c r="TFY11" s="6"/>
      <c r="TFZ11" s="6"/>
      <c r="TGA11" s="6"/>
      <c r="TGB11" s="6"/>
      <c r="TGC11" s="6"/>
      <c r="TGD11" s="6"/>
      <c r="TGE11" s="6"/>
      <c r="TGF11" s="6"/>
      <c r="TGG11" s="6"/>
      <c r="TGH11" s="6"/>
      <c r="TGI11" s="6"/>
      <c r="TGJ11" s="6"/>
      <c r="TGK11" s="6"/>
      <c r="TGL11" s="6"/>
      <c r="TGM11" s="6"/>
      <c r="TGN11" s="6"/>
      <c r="TGO11" s="6"/>
      <c r="TGP11" s="6"/>
      <c r="TGQ11" s="6"/>
      <c r="TGR11" s="6"/>
      <c r="TGS11" s="6"/>
      <c r="TGT11" s="6"/>
      <c r="TGU11" s="6"/>
      <c r="TGV11" s="6"/>
      <c r="TGW11" s="6"/>
      <c r="TGX11" s="6"/>
      <c r="TGY11" s="6"/>
      <c r="TGZ11" s="6"/>
      <c r="THA11" s="6"/>
      <c r="THB11" s="6"/>
      <c r="THC11" s="6"/>
      <c r="THD11" s="6"/>
      <c r="THE11" s="6"/>
      <c r="THF11" s="6"/>
      <c r="THG11" s="6"/>
      <c r="THH11" s="6"/>
      <c r="THI11" s="6"/>
      <c r="THJ11" s="6"/>
      <c r="THK11" s="6"/>
      <c r="THL11" s="6"/>
      <c r="THM11" s="6"/>
      <c r="THN11" s="6"/>
      <c r="THO11" s="6"/>
      <c r="THP11" s="6"/>
      <c r="THQ11" s="6"/>
      <c r="THR11" s="6"/>
      <c r="THS11" s="6"/>
      <c r="THT11" s="6"/>
      <c r="THU11" s="6"/>
      <c r="THV11" s="6"/>
      <c r="THW11" s="6"/>
      <c r="THX11" s="6"/>
      <c r="THY11" s="6"/>
      <c r="THZ11" s="6"/>
      <c r="TIA11" s="6"/>
      <c r="TIB11" s="6"/>
      <c r="TIC11" s="6"/>
      <c r="TID11" s="6"/>
      <c r="TIE11" s="6"/>
      <c r="TIF11" s="6"/>
      <c r="TIG11" s="6"/>
      <c r="TIH11" s="6"/>
      <c r="TII11" s="6"/>
      <c r="TIJ11" s="6"/>
      <c r="TIK11" s="6"/>
      <c r="TIL11" s="6"/>
      <c r="TIM11" s="6"/>
      <c r="TIN11" s="6"/>
      <c r="TIO11" s="6"/>
      <c r="TIP11" s="6"/>
      <c r="TIQ11" s="6"/>
      <c r="TIR11" s="6"/>
      <c r="TIS11" s="6"/>
      <c r="TIT11" s="6"/>
      <c r="TIU11" s="6"/>
      <c r="TIV11" s="6"/>
      <c r="TIW11" s="6"/>
      <c r="TIX11" s="6"/>
      <c r="TIY11" s="6"/>
      <c r="TIZ11" s="6"/>
      <c r="TJA11" s="6"/>
      <c r="TJB11" s="6"/>
      <c r="TJC11" s="6"/>
      <c r="TJD11" s="6"/>
      <c r="TJE11" s="6"/>
      <c r="TJF11" s="6"/>
      <c r="TJG11" s="6"/>
      <c r="TJH11" s="6"/>
      <c r="TJI11" s="6"/>
      <c r="TJJ11" s="6"/>
      <c r="TJK11" s="6"/>
      <c r="TJL11" s="6"/>
      <c r="TJM11" s="6"/>
      <c r="TJN11" s="6"/>
      <c r="TJO11" s="6"/>
      <c r="TJP11" s="6"/>
      <c r="TJQ11" s="6"/>
      <c r="TJR11" s="6"/>
      <c r="TJS11" s="6"/>
      <c r="TJT11" s="6"/>
      <c r="TJU11" s="6"/>
      <c r="TJV11" s="6"/>
      <c r="TJW11" s="6"/>
      <c r="TJX11" s="6"/>
      <c r="TJY11" s="6"/>
      <c r="TJZ11" s="6"/>
      <c r="TKA11" s="6"/>
      <c r="TKB11" s="6"/>
      <c r="TKC11" s="6"/>
      <c r="TKD11" s="6"/>
      <c r="TKE11" s="6"/>
      <c r="TKF11" s="6"/>
      <c r="TKG11" s="6"/>
      <c r="TKH11" s="6"/>
      <c r="TKI11" s="6"/>
      <c r="TKJ11" s="6"/>
      <c r="TKK11" s="6"/>
      <c r="TKL11" s="6"/>
      <c r="TKM11" s="6"/>
      <c r="TKN11" s="6"/>
      <c r="TKO11" s="6"/>
      <c r="TKP11" s="6"/>
      <c r="TKQ11" s="6"/>
      <c r="TKR11" s="6"/>
      <c r="TKS11" s="6"/>
      <c r="TKT11" s="6"/>
      <c r="TKU11" s="6"/>
      <c r="TKV11" s="6"/>
      <c r="TKW11" s="6"/>
      <c r="TKX11" s="6"/>
      <c r="TKY11" s="6"/>
      <c r="TKZ11" s="6"/>
      <c r="TLA11" s="6"/>
      <c r="TLB11" s="6"/>
      <c r="TLC11" s="6"/>
      <c r="TLD11" s="6"/>
      <c r="TLE11" s="6"/>
      <c r="TLF11" s="6"/>
      <c r="TLG11" s="6"/>
      <c r="TLH11" s="6"/>
      <c r="TLI11" s="6"/>
      <c r="TLJ11" s="6"/>
      <c r="TLK11" s="6"/>
      <c r="TLL11" s="6"/>
      <c r="TLM11" s="6"/>
      <c r="TLN11" s="6"/>
      <c r="TLO11" s="6"/>
      <c r="TLP11" s="6"/>
      <c r="TLQ11" s="6"/>
      <c r="TLR11" s="6"/>
      <c r="TLS11" s="6"/>
      <c r="TLT11" s="6"/>
      <c r="TLU11" s="6"/>
      <c r="TLV11" s="6"/>
      <c r="TLW11" s="6"/>
      <c r="TLX11" s="6"/>
      <c r="TLY11" s="6"/>
      <c r="TLZ11" s="6"/>
      <c r="TMA11" s="6"/>
      <c r="TMB11" s="6"/>
      <c r="TMC11" s="6"/>
      <c r="TMD11" s="6"/>
      <c r="TME11" s="6"/>
      <c r="TMF11" s="6"/>
      <c r="TMG11" s="6"/>
      <c r="TMH11" s="6"/>
      <c r="TMI11" s="6"/>
      <c r="TMJ11" s="6"/>
      <c r="TMK11" s="6"/>
      <c r="TML11" s="6"/>
      <c r="TMM11" s="6"/>
      <c r="TMN11" s="6"/>
      <c r="TMO11" s="6"/>
      <c r="TMP11" s="6"/>
      <c r="TMQ11" s="6"/>
      <c r="TMR11" s="6"/>
      <c r="TMS11" s="6"/>
      <c r="TMT11" s="6"/>
      <c r="TMU11" s="6"/>
      <c r="TMV11" s="6"/>
      <c r="TMW11" s="6"/>
      <c r="TMX11" s="6"/>
      <c r="TMY11" s="6"/>
      <c r="TMZ11" s="6"/>
      <c r="TNA11" s="6"/>
      <c r="TNB11" s="6"/>
      <c r="TNC11" s="6"/>
      <c r="TND11" s="6"/>
      <c r="TNE11" s="6"/>
      <c r="TNF11" s="6"/>
      <c r="TNG11" s="6"/>
      <c r="TNH11" s="6"/>
      <c r="TNI11" s="6"/>
      <c r="TNJ11" s="6"/>
      <c r="TNK11" s="6"/>
      <c r="TNL11" s="6"/>
      <c r="TNM11" s="6"/>
      <c r="TNN11" s="6"/>
      <c r="TNO11" s="6"/>
      <c r="TNP11" s="6"/>
      <c r="TNQ11" s="6"/>
      <c r="TNR11" s="6"/>
      <c r="TNS11" s="6"/>
      <c r="TNT11" s="6"/>
      <c r="TNU11" s="6"/>
      <c r="TNV11" s="6"/>
      <c r="TNW11" s="6"/>
      <c r="TNX11" s="6"/>
      <c r="TNY11" s="6"/>
      <c r="TNZ11" s="6"/>
      <c r="TOA11" s="6"/>
      <c r="TOB11" s="6"/>
      <c r="TOC11" s="6"/>
      <c r="TOD11" s="6"/>
      <c r="TOE11" s="6"/>
      <c r="TOF11" s="6"/>
      <c r="TOG11" s="6"/>
      <c r="TOH11" s="6"/>
      <c r="TOI11" s="6"/>
      <c r="TOJ11" s="6"/>
      <c r="TOK11" s="6"/>
      <c r="TOL11" s="6"/>
      <c r="TOM11" s="6"/>
      <c r="TON11" s="6"/>
      <c r="TOO11" s="6"/>
      <c r="TOP11" s="6"/>
      <c r="TOQ11" s="6"/>
      <c r="TOR11" s="6"/>
      <c r="TOS11" s="6"/>
      <c r="TOT11" s="6"/>
      <c r="TOU11" s="6"/>
      <c r="TOV11" s="6"/>
      <c r="TOW11" s="6"/>
      <c r="TOX11" s="6"/>
      <c r="TOY11" s="6"/>
      <c r="TOZ11" s="6"/>
      <c r="TPA11" s="6"/>
      <c r="TPB11" s="6"/>
      <c r="TPC11" s="6"/>
      <c r="TPD11" s="6"/>
      <c r="TPE11" s="6"/>
      <c r="TPF11" s="6"/>
      <c r="TPG11" s="6"/>
      <c r="TPH11" s="6"/>
      <c r="TPI11" s="6"/>
      <c r="TPJ11" s="6"/>
      <c r="TPK11" s="6"/>
      <c r="TPL11" s="6"/>
      <c r="TPM11" s="6"/>
      <c r="TPN11" s="6"/>
      <c r="TPO11" s="6"/>
      <c r="TPP11" s="6"/>
      <c r="TPQ11" s="6"/>
      <c r="TPR11" s="6"/>
      <c r="TPS11" s="6"/>
      <c r="TPT11" s="6"/>
      <c r="TPU11" s="6"/>
      <c r="TPV11" s="6"/>
      <c r="TPW11" s="6"/>
      <c r="TPX11" s="6"/>
      <c r="TPY11" s="6"/>
      <c r="TPZ11" s="6"/>
      <c r="TQA11" s="6"/>
      <c r="TQB11" s="6"/>
      <c r="TQC11" s="6"/>
      <c r="TQD11" s="6"/>
      <c r="TQE11" s="6"/>
      <c r="TQF11" s="6"/>
      <c r="TQG11" s="6"/>
      <c r="TQH11" s="6"/>
      <c r="TQI11" s="6"/>
      <c r="TQJ11" s="6"/>
      <c r="TQK11" s="6"/>
      <c r="TQL11" s="6"/>
      <c r="TQM11" s="6"/>
      <c r="TQN11" s="6"/>
      <c r="TQO11" s="6"/>
      <c r="TQP11" s="6"/>
      <c r="TQQ11" s="6"/>
      <c r="TQR11" s="6"/>
      <c r="TQS11" s="6"/>
      <c r="TQT11" s="6"/>
      <c r="TQU11" s="6"/>
      <c r="TQV11" s="6"/>
      <c r="TQW11" s="6"/>
      <c r="TQX11" s="6"/>
      <c r="TQY11" s="6"/>
      <c r="TQZ11" s="6"/>
      <c r="TRA11" s="6"/>
      <c r="TRB11" s="6"/>
      <c r="TRC11" s="6"/>
      <c r="TRD11" s="6"/>
      <c r="TRE11" s="6"/>
      <c r="TRF11" s="6"/>
      <c r="TRG11" s="6"/>
      <c r="TRH11" s="6"/>
      <c r="TRI11" s="6"/>
      <c r="TRJ11" s="6"/>
      <c r="TRK11" s="6"/>
      <c r="TRL11" s="6"/>
      <c r="TRM11" s="6"/>
      <c r="TRN11" s="6"/>
      <c r="TRO11" s="6"/>
      <c r="TRP11" s="6"/>
      <c r="TRQ11" s="6"/>
      <c r="TRR11" s="6"/>
      <c r="TRS11" s="6"/>
      <c r="TRT11" s="6"/>
      <c r="TRU11" s="6"/>
      <c r="TRV11" s="6"/>
      <c r="TRW11" s="6"/>
      <c r="TRX11" s="6"/>
      <c r="TRY11" s="6"/>
      <c r="TRZ11" s="6"/>
      <c r="TSA11" s="6"/>
      <c r="TSB11" s="6"/>
      <c r="TSC11" s="6"/>
      <c r="TSD11" s="6"/>
      <c r="TSE11" s="6"/>
      <c r="TSF11" s="6"/>
      <c r="TSG11" s="6"/>
      <c r="TSH11" s="6"/>
      <c r="TSI11" s="6"/>
      <c r="TSJ11" s="6"/>
      <c r="TSK11" s="6"/>
      <c r="TSL11" s="6"/>
      <c r="TSM11" s="6"/>
      <c r="TSN11" s="6"/>
      <c r="TSO11" s="6"/>
      <c r="TSP11" s="6"/>
      <c r="TSQ11" s="6"/>
      <c r="TSR11" s="6"/>
      <c r="TSS11" s="6"/>
      <c r="TST11" s="6"/>
      <c r="TSU11" s="6"/>
      <c r="TSV11" s="6"/>
      <c r="TSW11" s="6"/>
      <c r="TSX11" s="6"/>
      <c r="TSY11" s="6"/>
      <c r="TSZ11" s="6"/>
      <c r="TTA11" s="6"/>
      <c r="TTB11" s="6"/>
      <c r="TTC11" s="6"/>
      <c r="TTD11" s="6"/>
      <c r="TTE11" s="6"/>
      <c r="TTF11" s="6"/>
      <c r="TTG11" s="6"/>
      <c r="TTH11" s="6"/>
      <c r="TTI11" s="6"/>
      <c r="TTJ11" s="6"/>
      <c r="TTK11" s="6"/>
      <c r="TTL11" s="6"/>
      <c r="TTM11" s="6"/>
      <c r="TTN11" s="6"/>
      <c r="TTO11" s="6"/>
      <c r="TTP11" s="6"/>
      <c r="TTQ11" s="6"/>
      <c r="TTR11" s="6"/>
      <c r="TTS11" s="6"/>
      <c r="TTT11" s="6"/>
      <c r="TTU11" s="6"/>
      <c r="TTV11" s="6"/>
      <c r="TTW11" s="6"/>
      <c r="TTX11" s="6"/>
      <c r="TTY11" s="6"/>
      <c r="TTZ11" s="6"/>
      <c r="TUA11" s="6"/>
      <c r="TUB11" s="6"/>
      <c r="TUC11" s="6"/>
      <c r="TUD11" s="6"/>
      <c r="TUE11" s="6"/>
      <c r="TUF11" s="6"/>
      <c r="TUG11" s="6"/>
      <c r="TUH11" s="6"/>
      <c r="TUI11" s="6"/>
      <c r="TUJ11" s="6"/>
      <c r="TUK11" s="6"/>
      <c r="TUL11" s="6"/>
      <c r="TUM11" s="6"/>
      <c r="TUN11" s="6"/>
      <c r="TUO11" s="6"/>
      <c r="TUP11" s="6"/>
      <c r="TUQ11" s="6"/>
      <c r="TUR11" s="6"/>
      <c r="TUS11" s="6"/>
      <c r="TUT11" s="6"/>
      <c r="TUU11" s="6"/>
      <c r="TUV11" s="6"/>
      <c r="TUW11" s="6"/>
      <c r="TUX11" s="6"/>
      <c r="TUY11" s="6"/>
      <c r="TUZ11" s="6"/>
      <c r="TVA11" s="6"/>
      <c r="TVB11" s="6"/>
      <c r="TVC11" s="6"/>
      <c r="TVD11" s="6"/>
      <c r="TVE11" s="6"/>
      <c r="TVF11" s="6"/>
      <c r="TVG11" s="6"/>
      <c r="TVH11" s="6"/>
      <c r="TVI11" s="6"/>
      <c r="TVJ11" s="6"/>
      <c r="TVK11" s="6"/>
      <c r="TVL11" s="6"/>
      <c r="TVM11" s="6"/>
      <c r="TVN11" s="6"/>
      <c r="TVO11" s="6"/>
      <c r="TVP11" s="6"/>
      <c r="TVQ11" s="6"/>
      <c r="TVR11" s="6"/>
      <c r="TVS11" s="6"/>
      <c r="TVT11" s="6"/>
      <c r="TVU11" s="6"/>
      <c r="TVV11" s="6"/>
      <c r="TVW11" s="6"/>
      <c r="TVX11" s="6"/>
      <c r="TVY11" s="6"/>
      <c r="TVZ11" s="6"/>
      <c r="TWA11" s="6"/>
      <c r="TWB11" s="6"/>
      <c r="TWC11" s="6"/>
      <c r="TWD11" s="6"/>
      <c r="TWE11" s="6"/>
      <c r="TWF11" s="6"/>
      <c r="TWG11" s="6"/>
      <c r="TWH11" s="6"/>
      <c r="TWI11" s="6"/>
      <c r="TWJ11" s="6"/>
      <c r="TWK11" s="6"/>
      <c r="TWL11" s="6"/>
      <c r="TWM11" s="6"/>
      <c r="TWN11" s="6"/>
      <c r="TWO11" s="6"/>
      <c r="TWP11" s="6"/>
      <c r="TWQ11" s="6"/>
      <c r="TWR11" s="6"/>
      <c r="TWS11" s="6"/>
      <c r="TWT11" s="6"/>
      <c r="TWU11" s="6"/>
      <c r="TWV11" s="6"/>
      <c r="TWW11" s="6"/>
      <c r="TWX11" s="6"/>
      <c r="TWY11" s="6"/>
      <c r="TWZ11" s="6"/>
      <c r="TXA11" s="6"/>
      <c r="TXB11" s="6"/>
      <c r="TXC11" s="6"/>
      <c r="TXD11" s="6"/>
      <c r="TXE11" s="6"/>
      <c r="TXF11" s="6"/>
      <c r="TXG11" s="6"/>
      <c r="TXH11" s="6"/>
      <c r="TXI11" s="6"/>
      <c r="TXJ11" s="6"/>
      <c r="TXK11" s="6"/>
      <c r="TXL11" s="6"/>
      <c r="TXM11" s="6"/>
      <c r="TXN11" s="6"/>
      <c r="TXO11" s="6"/>
      <c r="TXP11" s="6"/>
      <c r="TXQ11" s="6"/>
      <c r="TXR11" s="6"/>
      <c r="TXS11" s="6"/>
      <c r="TXT11" s="6"/>
      <c r="TXU11" s="6"/>
      <c r="TXV11" s="6"/>
      <c r="TXW11" s="6"/>
      <c r="TXX11" s="6"/>
      <c r="TXY11" s="6"/>
      <c r="TXZ11" s="6"/>
      <c r="TYA11" s="6"/>
      <c r="TYB11" s="6"/>
      <c r="TYC11" s="6"/>
      <c r="TYD11" s="6"/>
      <c r="TYE11" s="6"/>
      <c r="TYF11" s="6"/>
      <c r="TYG11" s="6"/>
      <c r="TYH11" s="6"/>
      <c r="TYI11" s="6"/>
      <c r="TYJ11" s="6"/>
      <c r="TYK11" s="6"/>
      <c r="TYL11" s="6"/>
      <c r="TYM11" s="6"/>
      <c r="TYN11" s="6"/>
      <c r="TYO11" s="6"/>
      <c r="TYP11" s="6"/>
      <c r="TYQ11" s="6"/>
      <c r="TYR11" s="6"/>
      <c r="TYS11" s="6"/>
      <c r="TYT11" s="6"/>
      <c r="TYU11" s="6"/>
      <c r="TYV11" s="6"/>
      <c r="TYW11" s="6"/>
      <c r="TYX11" s="6"/>
      <c r="TYY11" s="6"/>
      <c r="TYZ11" s="6"/>
      <c r="TZA11" s="6"/>
      <c r="TZB11" s="6"/>
      <c r="TZC11" s="6"/>
      <c r="TZD11" s="6"/>
      <c r="TZE11" s="6"/>
      <c r="TZF11" s="6"/>
      <c r="TZG11" s="6"/>
      <c r="TZH11" s="6"/>
      <c r="TZI11" s="6"/>
      <c r="TZJ11" s="6"/>
      <c r="TZK11" s="6"/>
      <c r="TZL11" s="6"/>
      <c r="TZM11" s="6"/>
      <c r="TZN11" s="6"/>
      <c r="TZO11" s="6"/>
      <c r="TZP11" s="6"/>
      <c r="TZQ11" s="6"/>
      <c r="TZR11" s="6"/>
      <c r="TZS11" s="6"/>
      <c r="TZT11" s="6"/>
      <c r="TZU11" s="6"/>
      <c r="TZV11" s="6"/>
      <c r="TZW11" s="6"/>
      <c r="TZX11" s="6"/>
      <c r="TZY11" s="6"/>
      <c r="TZZ11" s="6"/>
      <c r="UAA11" s="6"/>
      <c r="UAB11" s="6"/>
      <c r="UAC11" s="6"/>
      <c r="UAD11" s="6"/>
      <c r="UAE11" s="6"/>
      <c r="UAF11" s="6"/>
      <c r="UAG11" s="6"/>
      <c r="UAH11" s="6"/>
      <c r="UAI11" s="6"/>
      <c r="UAJ11" s="6"/>
      <c r="UAK11" s="6"/>
      <c r="UAL11" s="6"/>
      <c r="UAM11" s="6"/>
      <c r="UAN11" s="6"/>
      <c r="UAO11" s="6"/>
      <c r="UAP11" s="6"/>
      <c r="UAQ11" s="6"/>
      <c r="UAR11" s="6"/>
      <c r="UAS11" s="6"/>
      <c r="UAT11" s="6"/>
      <c r="UAU11" s="6"/>
      <c r="UAV11" s="6"/>
      <c r="UAW11" s="6"/>
      <c r="UAX11" s="6"/>
      <c r="UAY11" s="6"/>
      <c r="UAZ11" s="6"/>
      <c r="UBA11" s="6"/>
      <c r="UBB11" s="6"/>
      <c r="UBC11" s="6"/>
      <c r="UBD11" s="6"/>
      <c r="UBE11" s="6"/>
      <c r="UBF11" s="6"/>
      <c r="UBG11" s="6"/>
      <c r="UBH11" s="6"/>
      <c r="UBI11" s="6"/>
      <c r="UBJ11" s="6"/>
      <c r="UBK11" s="6"/>
      <c r="UBL11" s="6"/>
      <c r="UBM11" s="6"/>
      <c r="UBN11" s="6"/>
      <c r="UBO11" s="6"/>
      <c r="UBP11" s="6"/>
      <c r="UBQ11" s="6"/>
      <c r="UBR11" s="6"/>
      <c r="UBS11" s="6"/>
      <c r="UBT11" s="6"/>
      <c r="UBU11" s="6"/>
      <c r="UBV11" s="6"/>
      <c r="UBW11" s="6"/>
      <c r="UBX11" s="6"/>
      <c r="UBY11" s="6"/>
      <c r="UBZ11" s="6"/>
      <c r="UCA11" s="6"/>
      <c r="UCB11" s="6"/>
      <c r="UCC11" s="6"/>
      <c r="UCD11" s="6"/>
      <c r="UCE11" s="6"/>
      <c r="UCF11" s="6"/>
      <c r="UCG11" s="6"/>
      <c r="UCH11" s="6"/>
      <c r="UCI11" s="6"/>
      <c r="UCJ11" s="6"/>
      <c r="UCK11" s="6"/>
      <c r="UCL11" s="6"/>
      <c r="UCM11" s="6"/>
      <c r="UCN11" s="6"/>
      <c r="UCO11" s="6"/>
      <c r="UCP11" s="6"/>
      <c r="UCQ11" s="6"/>
      <c r="UCR11" s="6"/>
      <c r="UCS11" s="6"/>
      <c r="UCT11" s="6"/>
      <c r="UCU11" s="6"/>
      <c r="UCV11" s="6"/>
      <c r="UCW11" s="6"/>
      <c r="UCX11" s="6"/>
      <c r="UCY11" s="6"/>
      <c r="UCZ11" s="6"/>
      <c r="UDA11" s="6"/>
      <c r="UDB11" s="6"/>
      <c r="UDC11" s="6"/>
      <c r="UDD11" s="6"/>
      <c r="UDE11" s="6"/>
      <c r="UDF11" s="6"/>
      <c r="UDG11" s="6"/>
      <c r="UDH11" s="6"/>
      <c r="UDI11" s="6"/>
      <c r="UDJ11" s="6"/>
      <c r="UDK11" s="6"/>
      <c r="UDL11" s="6"/>
      <c r="UDM11" s="6"/>
      <c r="UDN11" s="6"/>
      <c r="UDO11" s="6"/>
      <c r="UDP11" s="6"/>
      <c r="UDQ11" s="6"/>
      <c r="UDR11" s="6"/>
      <c r="UDS11" s="6"/>
      <c r="UDT11" s="6"/>
      <c r="UDU11" s="6"/>
      <c r="UDV11" s="6"/>
      <c r="UDW11" s="6"/>
      <c r="UDX11" s="6"/>
      <c r="UDY11" s="6"/>
      <c r="UDZ11" s="6"/>
      <c r="UEA11" s="6"/>
      <c r="UEB11" s="6"/>
      <c r="UEC11" s="6"/>
      <c r="UED11" s="6"/>
      <c r="UEE11" s="6"/>
      <c r="UEF11" s="6"/>
      <c r="UEG11" s="6"/>
      <c r="UEH11" s="6"/>
      <c r="UEI11" s="6"/>
      <c r="UEJ11" s="6"/>
      <c r="UEK11" s="6"/>
      <c r="UEL11" s="6"/>
      <c r="UEM11" s="6"/>
      <c r="UEN11" s="6"/>
      <c r="UEO11" s="6"/>
      <c r="UEP11" s="6"/>
      <c r="UEQ11" s="6"/>
      <c r="UER11" s="6"/>
      <c r="UES11" s="6"/>
      <c r="UET11" s="6"/>
      <c r="UEU11" s="6"/>
      <c r="UEV11" s="6"/>
      <c r="UEW11" s="6"/>
      <c r="UEX11" s="6"/>
      <c r="UEY11" s="6"/>
      <c r="UEZ11" s="6"/>
      <c r="UFA11" s="6"/>
      <c r="UFB11" s="6"/>
      <c r="UFC11" s="6"/>
      <c r="UFD11" s="6"/>
      <c r="UFE11" s="6"/>
      <c r="UFF11" s="6"/>
      <c r="UFG11" s="6"/>
      <c r="UFH11" s="6"/>
      <c r="UFI11" s="6"/>
      <c r="UFJ11" s="6"/>
      <c r="UFK11" s="6"/>
      <c r="UFL11" s="6"/>
      <c r="UFM11" s="6"/>
      <c r="UFN11" s="6"/>
      <c r="UFO11" s="6"/>
      <c r="UFP11" s="6"/>
      <c r="UFQ11" s="6"/>
      <c r="UFR11" s="6"/>
      <c r="UFS11" s="6"/>
      <c r="UFT11" s="6"/>
      <c r="UFU11" s="6"/>
      <c r="UFV11" s="6"/>
      <c r="UFW11" s="6"/>
      <c r="UFX11" s="6"/>
      <c r="UFY11" s="6"/>
      <c r="UFZ11" s="6"/>
      <c r="UGA11" s="6"/>
      <c r="UGB11" s="6"/>
      <c r="UGC11" s="6"/>
      <c r="UGD11" s="6"/>
      <c r="UGE11" s="6"/>
      <c r="UGF11" s="6"/>
      <c r="UGG11" s="6"/>
      <c r="UGH11" s="6"/>
      <c r="UGI11" s="6"/>
      <c r="UGJ11" s="6"/>
      <c r="UGK11" s="6"/>
      <c r="UGL11" s="6"/>
      <c r="UGM11" s="6"/>
      <c r="UGN11" s="6"/>
      <c r="UGO11" s="6"/>
      <c r="UGP11" s="6"/>
      <c r="UGQ11" s="6"/>
      <c r="UGR11" s="6"/>
      <c r="UGS11" s="6"/>
      <c r="UGT11" s="6"/>
      <c r="UGU11" s="6"/>
      <c r="UGV11" s="6"/>
      <c r="UGW11" s="6"/>
      <c r="UGX11" s="6"/>
      <c r="UGY11" s="6"/>
      <c r="UGZ11" s="6"/>
      <c r="UHA11" s="6"/>
      <c r="UHB11" s="6"/>
      <c r="UHC11" s="6"/>
      <c r="UHD11" s="6"/>
      <c r="UHE11" s="6"/>
      <c r="UHF11" s="6"/>
      <c r="UHG11" s="6"/>
      <c r="UHH11" s="6"/>
      <c r="UHI11" s="6"/>
      <c r="UHJ11" s="6"/>
      <c r="UHK11" s="6"/>
      <c r="UHL11" s="6"/>
      <c r="UHM11" s="6"/>
      <c r="UHN11" s="6"/>
      <c r="UHO11" s="6"/>
      <c r="UHP11" s="6"/>
      <c r="UHQ11" s="6"/>
      <c r="UHR11" s="6"/>
      <c r="UHS11" s="6"/>
      <c r="UHT11" s="6"/>
      <c r="UHU11" s="6"/>
      <c r="UHV11" s="6"/>
      <c r="UHW11" s="6"/>
      <c r="UHX11" s="6"/>
      <c r="UHY11" s="6"/>
      <c r="UHZ11" s="6"/>
      <c r="UIA11" s="6"/>
      <c r="UIB11" s="6"/>
      <c r="UIC11" s="6"/>
      <c r="UID11" s="6"/>
      <c r="UIE11" s="6"/>
      <c r="UIF11" s="6"/>
      <c r="UIG11" s="6"/>
      <c r="UIH11" s="6"/>
      <c r="UII11" s="6"/>
      <c r="UIJ11" s="6"/>
      <c r="UIK11" s="6"/>
      <c r="UIL11" s="6"/>
      <c r="UIM11" s="6"/>
      <c r="UIN11" s="6"/>
      <c r="UIO11" s="6"/>
      <c r="UIP11" s="6"/>
      <c r="UIQ11" s="6"/>
      <c r="UIR11" s="6"/>
      <c r="UIS11" s="6"/>
      <c r="UIT11" s="6"/>
      <c r="UIU11" s="6"/>
      <c r="UIV11" s="6"/>
      <c r="UIW11" s="6"/>
      <c r="UIX11" s="6"/>
      <c r="UIY11" s="6"/>
      <c r="UIZ11" s="6"/>
      <c r="UJA11" s="6"/>
      <c r="UJB11" s="6"/>
      <c r="UJC11" s="6"/>
      <c r="UJD11" s="6"/>
      <c r="UJE11" s="6"/>
      <c r="UJF11" s="6"/>
      <c r="UJG11" s="6"/>
      <c r="UJH11" s="6"/>
      <c r="UJI11" s="6"/>
      <c r="UJJ11" s="6"/>
      <c r="UJK11" s="6"/>
      <c r="UJL11" s="6"/>
      <c r="UJM11" s="6"/>
      <c r="UJN11" s="6"/>
      <c r="UJO11" s="6"/>
      <c r="UJP11" s="6"/>
      <c r="UJQ11" s="6"/>
      <c r="UJR11" s="6"/>
      <c r="UJS11" s="6"/>
      <c r="UJT11" s="6"/>
      <c r="UJU11" s="6"/>
      <c r="UJV11" s="6"/>
      <c r="UJW11" s="6"/>
      <c r="UJX11" s="6"/>
      <c r="UJY11" s="6"/>
      <c r="UJZ11" s="6"/>
      <c r="UKA11" s="6"/>
      <c r="UKB11" s="6"/>
      <c r="UKC11" s="6"/>
      <c r="UKD11" s="6"/>
      <c r="UKE11" s="6"/>
      <c r="UKF11" s="6"/>
      <c r="UKG11" s="6"/>
      <c r="UKH11" s="6"/>
      <c r="UKI11" s="6"/>
      <c r="UKJ11" s="6"/>
      <c r="UKK11" s="6"/>
      <c r="UKL11" s="6"/>
      <c r="UKM11" s="6"/>
      <c r="UKN11" s="6"/>
      <c r="UKO11" s="6"/>
      <c r="UKP11" s="6"/>
      <c r="UKQ11" s="6"/>
      <c r="UKR11" s="6"/>
      <c r="UKS11" s="6"/>
      <c r="UKT11" s="6"/>
      <c r="UKU11" s="6"/>
      <c r="UKV11" s="6"/>
      <c r="UKW11" s="6"/>
      <c r="UKX11" s="6"/>
      <c r="UKY11" s="6"/>
      <c r="UKZ11" s="6"/>
      <c r="ULA11" s="6"/>
      <c r="ULB11" s="6"/>
      <c r="ULC11" s="6"/>
      <c r="ULD11" s="6"/>
      <c r="ULE11" s="6"/>
      <c r="ULF11" s="6"/>
      <c r="ULG11" s="6"/>
      <c r="ULH11" s="6"/>
      <c r="ULI11" s="6"/>
      <c r="ULJ11" s="6"/>
      <c r="ULK11" s="6"/>
      <c r="ULL11" s="6"/>
      <c r="ULM11" s="6"/>
      <c r="ULN11" s="6"/>
      <c r="ULO11" s="6"/>
      <c r="ULP11" s="6"/>
      <c r="ULQ11" s="6"/>
      <c r="ULR11" s="6"/>
      <c r="ULS11" s="6"/>
      <c r="ULT11" s="6"/>
      <c r="ULU11" s="6"/>
      <c r="ULV11" s="6"/>
      <c r="ULW11" s="6"/>
      <c r="ULX11" s="6"/>
      <c r="ULY11" s="6"/>
      <c r="ULZ11" s="6"/>
      <c r="UMA11" s="6"/>
      <c r="UMB11" s="6"/>
      <c r="UMC11" s="6"/>
      <c r="UMD11" s="6"/>
      <c r="UME11" s="6"/>
      <c r="UMF11" s="6"/>
      <c r="UMG11" s="6"/>
      <c r="UMH11" s="6"/>
      <c r="UMI11" s="6"/>
      <c r="UMJ11" s="6"/>
      <c r="UMK11" s="6"/>
      <c r="UML11" s="6"/>
      <c r="UMM11" s="6"/>
      <c r="UMN11" s="6"/>
      <c r="UMO11" s="6"/>
      <c r="UMP11" s="6"/>
      <c r="UMQ11" s="6"/>
      <c r="UMR11" s="6"/>
      <c r="UMS11" s="6"/>
      <c r="UMT11" s="6"/>
      <c r="UMU11" s="6"/>
      <c r="UMV11" s="6"/>
      <c r="UMW11" s="6"/>
      <c r="UMX11" s="6"/>
      <c r="UMY11" s="6"/>
      <c r="UMZ11" s="6"/>
      <c r="UNA11" s="6"/>
      <c r="UNB11" s="6"/>
      <c r="UNC11" s="6"/>
      <c r="UND11" s="6"/>
      <c r="UNE11" s="6"/>
      <c r="UNF11" s="6"/>
      <c r="UNG11" s="6"/>
      <c r="UNH11" s="6"/>
      <c r="UNI11" s="6"/>
      <c r="UNJ11" s="6"/>
      <c r="UNK11" s="6"/>
      <c r="UNL11" s="6"/>
      <c r="UNM11" s="6"/>
      <c r="UNN11" s="6"/>
      <c r="UNO11" s="6"/>
      <c r="UNP11" s="6"/>
      <c r="UNQ11" s="6"/>
      <c r="UNR11" s="6"/>
      <c r="UNS11" s="6"/>
      <c r="UNT11" s="6"/>
      <c r="UNU11" s="6"/>
      <c r="UNV11" s="6"/>
      <c r="UNW11" s="6"/>
      <c r="UNX11" s="6"/>
      <c r="UNY11" s="6"/>
      <c r="UNZ11" s="6"/>
      <c r="UOA11" s="6"/>
      <c r="UOB11" s="6"/>
      <c r="UOC11" s="6"/>
      <c r="UOD11" s="6"/>
      <c r="UOE11" s="6"/>
      <c r="UOF11" s="6"/>
      <c r="UOG11" s="6"/>
      <c r="UOH11" s="6"/>
      <c r="UOI11" s="6"/>
      <c r="UOJ11" s="6"/>
      <c r="UOK11" s="6"/>
      <c r="UOL11" s="6"/>
      <c r="UOM11" s="6"/>
      <c r="UON11" s="6"/>
      <c r="UOO11" s="6"/>
      <c r="UOP11" s="6"/>
      <c r="UOQ11" s="6"/>
      <c r="UOR11" s="6"/>
      <c r="UOS11" s="6"/>
      <c r="UOT11" s="6"/>
      <c r="UOU11" s="6"/>
      <c r="UOV11" s="6"/>
      <c r="UOW11" s="6"/>
      <c r="UOX11" s="6"/>
      <c r="UOY11" s="6"/>
      <c r="UOZ11" s="6"/>
      <c r="UPA11" s="6"/>
      <c r="UPB11" s="6"/>
      <c r="UPC11" s="6"/>
      <c r="UPD11" s="6"/>
      <c r="UPE11" s="6"/>
      <c r="UPF11" s="6"/>
      <c r="UPG11" s="6"/>
      <c r="UPH11" s="6"/>
      <c r="UPI11" s="6"/>
      <c r="UPJ11" s="6"/>
      <c r="UPK11" s="6"/>
      <c r="UPL11" s="6"/>
      <c r="UPM11" s="6"/>
      <c r="UPN11" s="6"/>
      <c r="UPO11" s="6"/>
      <c r="UPP11" s="6"/>
      <c r="UPQ11" s="6"/>
      <c r="UPR11" s="6"/>
      <c r="UPS11" s="6"/>
      <c r="UPT11" s="6"/>
      <c r="UPU11" s="6"/>
      <c r="UPV11" s="6"/>
      <c r="UPW11" s="6"/>
      <c r="UPX11" s="6"/>
      <c r="UPY11" s="6"/>
      <c r="UPZ11" s="6"/>
      <c r="UQA11" s="6"/>
      <c r="UQB11" s="6"/>
      <c r="UQC11" s="6"/>
      <c r="UQD11" s="6"/>
      <c r="UQE11" s="6"/>
      <c r="UQF11" s="6"/>
      <c r="UQG11" s="6"/>
      <c r="UQH11" s="6"/>
      <c r="UQI11" s="6"/>
      <c r="UQJ11" s="6"/>
      <c r="UQK11" s="6"/>
      <c r="UQL11" s="6"/>
      <c r="UQM11" s="6"/>
      <c r="UQN11" s="6"/>
      <c r="UQO11" s="6"/>
      <c r="UQP11" s="6"/>
      <c r="UQQ11" s="6"/>
      <c r="UQR11" s="6"/>
      <c r="UQS11" s="6"/>
      <c r="UQT11" s="6"/>
      <c r="UQU11" s="6"/>
      <c r="UQV11" s="6"/>
      <c r="UQW11" s="6"/>
      <c r="UQX11" s="6"/>
      <c r="UQY11" s="6"/>
      <c r="UQZ11" s="6"/>
      <c r="URA11" s="6"/>
      <c r="URB11" s="6"/>
      <c r="URC11" s="6"/>
      <c r="URD11" s="6"/>
      <c r="URE11" s="6"/>
      <c r="URF11" s="6"/>
      <c r="URG11" s="6"/>
      <c r="URH11" s="6"/>
      <c r="URI11" s="6"/>
      <c r="URJ11" s="6"/>
      <c r="URK11" s="6"/>
      <c r="URL11" s="6"/>
      <c r="URM11" s="6"/>
      <c r="URN11" s="6"/>
      <c r="URO11" s="6"/>
      <c r="URP11" s="6"/>
      <c r="URQ11" s="6"/>
      <c r="URR11" s="6"/>
      <c r="URS11" s="6"/>
      <c r="URT11" s="6"/>
      <c r="URU11" s="6"/>
      <c r="URV11" s="6"/>
      <c r="URW11" s="6"/>
      <c r="URX11" s="6"/>
      <c r="URY11" s="6"/>
      <c r="URZ11" s="6"/>
      <c r="USA11" s="6"/>
      <c r="USB11" s="6"/>
      <c r="USC11" s="6"/>
      <c r="USD11" s="6"/>
      <c r="USE11" s="6"/>
      <c r="USF11" s="6"/>
      <c r="USG11" s="6"/>
      <c r="USH11" s="6"/>
      <c r="USI11" s="6"/>
      <c r="USJ11" s="6"/>
      <c r="USK11" s="6"/>
      <c r="USL11" s="6"/>
      <c r="USM11" s="6"/>
      <c r="USN11" s="6"/>
      <c r="USO11" s="6"/>
      <c r="USP11" s="6"/>
      <c r="USQ11" s="6"/>
      <c r="USR11" s="6"/>
      <c r="USS11" s="6"/>
      <c r="UST11" s="6"/>
      <c r="USU11" s="6"/>
      <c r="USV11" s="6"/>
      <c r="USW11" s="6"/>
      <c r="USX11" s="6"/>
      <c r="USY11" s="6"/>
      <c r="USZ11" s="6"/>
      <c r="UTA11" s="6"/>
      <c r="UTB11" s="6"/>
      <c r="UTC11" s="6"/>
      <c r="UTD11" s="6"/>
      <c r="UTE11" s="6"/>
      <c r="UTF11" s="6"/>
      <c r="UTG11" s="6"/>
      <c r="UTH11" s="6"/>
      <c r="UTI11" s="6"/>
      <c r="UTJ11" s="6"/>
      <c r="UTK11" s="6"/>
      <c r="UTL11" s="6"/>
      <c r="UTM11" s="6"/>
      <c r="UTN11" s="6"/>
      <c r="UTO11" s="6"/>
      <c r="UTP11" s="6"/>
      <c r="UTQ11" s="6"/>
      <c r="UTR11" s="6"/>
      <c r="UTS11" s="6"/>
      <c r="UTT11" s="6"/>
      <c r="UTU11" s="6"/>
      <c r="UTV11" s="6"/>
      <c r="UTW11" s="6"/>
      <c r="UTX11" s="6"/>
      <c r="UTY11" s="6"/>
      <c r="UTZ11" s="6"/>
      <c r="UUA11" s="6"/>
      <c r="UUB11" s="6"/>
      <c r="UUC11" s="6"/>
      <c r="UUD11" s="6"/>
      <c r="UUE11" s="6"/>
      <c r="UUF11" s="6"/>
      <c r="UUG11" s="6"/>
      <c r="UUH11" s="6"/>
      <c r="UUI11" s="6"/>
      <c r="UUJ11" s="6"/>
      <c r="UUK11" s="6"/>
      <c r="UUL11" s="6"/>
      <c r="UUM11" s="6"/>
      <c r="UUN11" s="6"/>
      <c r="UUO11" s="6"/>
      <c r="UUP11" s="6"/>
      <c r="UUQ11" s="6"/>
      <c r="UUR11" s="6"/>
      <c r="UUS11" s="6"/>
      <c r="UUT11" s="6"/>
      <c r="UUU11" s="6"/>
      <c r="UUV11" s="6"/>
      <c r="UUW11" s="6"/>
      <c r="UUX11" s="6"/>
      <c r="UUY11" s="6"/>
      <c r="UUZ11" s="6"/>
      <c r="UVA11" s="6"/>
      <c r="UVB11" s="6"/>
      <c r="UVC11" s="6"/>
      <c r="UVD11" s="6"/>
      <c r="UVE11" s="6"/>
      <c r="UVF11" s="6"/>
      <c r="UVG11" s="6"/>
      <c r="UVH11" s="6"/>
      <c r="UVI11" s="6"/>
      <c r="UVJ11" s="6"/>
      <c r="UVK11" s="6"/>
      <c r="UVL11" s="6"/>
      <c r="UVM11" s="6"/>
      <c r="UVN11" s="6"/>
      <c r="UVO11" s="6"/>
      <c r="UVP11" s="6"/>
      <c r="UVQ11" s="6"/>
      <c r="UVR11" s="6"/>
      <c r="UVS11" s="6"/>
      <c r="UVT11" s="6"/>
      <c r="UVU11" s="6"/>
      <c r="UVV11" s="6"/>
      <c r="UVW11" s="6"/>
      <c r="UVX11" s="6"/>
      <c r="UVY11" s="6"/>
      <c r="UVZ11" s="6"/>
      <c r="UWA11" s="6"/>
      <c r="UWB11" s="6"/>
      <c r="UWC11" s="6"/>
      <c r="UWD11" s="6"/>
      <c r="UWE11" s="6"/>
      <c r="UWF11" s="6"/>
      <c r="UWG11" s="6"/>
      <c r="UWH11" s="6"/>
      <c r="UWI11" s="6"/>
      <c r="UWJ11" s="6"/>
      <c r="UWK11" s="6"/>
      <c r="UWL11" s="6"/>
      <c r="UWM11" s="6"/>
      <c r="UWN11" s="6"/>
      <c r="UWO11" s="6"/>
      <c r="UWP11" s="6"/>
      <c r="UWQ11" s="6"/>
      <c r="UWR11" s="6"/>
      <c r="UWS11" s="6"/>
      <c r="UWT11" s="6"/>
      <c r="UWU11" s="6"/>
      <c r="UWV11" s="6"/>
      <c r="UWW11" s="6"/>
      <c r="UWX11" s="6"/>
      <c r="UWY11" s="6"/>
      <c r="UWZ11" s="6"/>
      <c r="UXA11" s="6"/>
      <c r="UXB11" s="6"/>
      <c r="UXC11" s="6"/>
      <c r="UXD11" s="6"/>
      <c r="UXE11" s="6"/>
      <c r="UXF11" s="6"/>
      <c r="UXG11" s="6"/>
      <c r="UXH11" s="6"/>
      <c r="UXI11" s="6"/>
      <c r="UXJ11" s="6"/>
      <c r="UXK11" s="6"/>
      <c r="UXL11" s="6"/>
      <c r="UXM11" s="6"/>
      <c r="UXN11" s="6"/>
      <c r="UXO11" s="6"/>
      <c r="UXP11" s="6"/>
      <c r="UXQ11" s="6"/>
      <c r="UXR11" s="6"/>
      <c r="UXS11" s="6"/>
      <c r="UXT11" s="6"/>
      <c r="UXU11" s="6"/>
      <c r="UXV11" s="6"/>
      <c r="UXW11" s="6"/>
      <c r="UXX11" s="6"/>
      <c r="UXY11" s="6"/>
      <c r="UXZ11" s="6"/>
      <c r="UYA11" s="6"/>
      <c r="UYB11" s="6"/>
      <c r="UYC11" s="6"/>
      <c r="UYD11" s="6"/>
      <c r="UYE11" s="6"/>
      <c r="UYF11" s="6"/>
      <c r="UYG11" s="6"/>
      <c r="UYH11" s="6"/>
      <c r="UYI11" s="6"/>
      <c r="UYJ11" s="6"/>
      <c r="UYK11" s="6"/>
      <c r="UYL11" s="6"/>
      <c r="UYM11" s="6"/>
      <c r="UYN11" s="6"/>
      <c r="UYO11" s="6"/>
      <c r="UYP11" s="6"/>
      <c r="UYQ11" s="6"/>
      <c r="UYR11" s="6"/>
      <c r="UYS11" s="6"/>
      <c r="UYT11" s="6"/>
      <c r="UYU11" s="6"/>
      <c r="UYV11" s="6"/>
      <c r="UYW11" s="6"/>
      <c r="UYX11" s="6"/>
      <c r="UYY11" s="6"/>
      <c r="UYZ11" s="6"/>
      <c r="UZA11" s="6"/>
      <c r="UZB11" s="6"/>
      <c r="UZC11" s="6"/>
      <c r="UZD11" s="6"/>
      <c r="UZE11" s="6"/>
      <c r="UZF11" s="6"/>
      <c r="UZG11" s="6"/>
      <c r="UZH11" s="6"/>
      <c r="UZI11" s="6"/>
      <c r="UZJ11" s="6"/>
      <c r="UZK11" s="6"/>
      <c r="UZL11" s="6"/>
      <c r="UZM11" s="6"/>
      <c r="UZN11" s="6"/>
      <c r="UZO11" s="6"/>
      <c r="UZP11" s="6"/>
      <c r="UZQ11" s="6"/>
      <c r="UZR11" s="6"/>
      <c r="UZS11" s="6"/>
      <c r="UZT11" s="6"/>
      <c r="UZU11" s="6"/>
      <c r="UZV11" s="6"/>
      <c r="UZW11" s="6"/>
      <c r="UZX11" s="6"/>
      <c r="UZY11" s="6"/>
      <c r="UZZ11" s="6"/>
      <c r="VAA11" s="6"/>
      <c r="VAB11" s="6"/>
      <c r="VAC11" s="6"/>
      <c r="VAD11" s="6"/>
      <c r="VAE11" s="6"/>
      <c r="VAF11" s="6"/>
      <c r="VAG11" s="6"/>
      <c r="VAH11" s="6"/>
      <c r="VAI11" s="6"/>
      <c r="VAJ11" s="6"/>
      <c r="VAK11" s="6"/>
      <c r="VAL11" s="6"/>
      <c r="VAM11" s="6"/>
      <c r="VAN11" s="6"/>
      <c r="VAO11" s="6"/>
      <c r="VAP11" s="6"/>
      <c r="VAQ11" s="6"/>
      <c r="VAR11" s="6"/>
      <c r="VAS11" s="6"/>
      <c r="VAT11" s="6"/>
      <c r="VAU11" s="6"/>
      <c r="VAV11" s="6"/>
      <c r="VAW11" s="6"/>
      <c r="VAX11" s="6"/>
      <c r="VAY11" s="6"/>
      <c r="VAZ11" s="6"/>
      <c r="VBA11" s="6"/>
      <c r="VBB11" s="6"/>
      <c r="VBC11" s="6"/>
      <c r="VBD11" s="6"/>
      <c r="VBE11" s="6"/>
      <c r="VBF11" s="6"/>
      <c r="VBG11" s="6"/>
      <c r="VBH11" s="6"/>
      <c r="VBI11" s="6"/>
      <c r="VBJ11" s="6"/>
      <c r="VBK11" s="6"/>
      <c r="VBL11" s="6"/>
      <c r="VBM11" s="6"/>
      <c r="VBN11" s="6"/>
      <c r="VBO11" s="6"/>
      <c r="VBP11" s="6"/>
      <c r="VBQ11" s="6"/>
      <c r="VBR11" s="6"/>
      <c r="VBS11" s="6"/>
      <c r="VBT11" s="6"/>
      <c r="VBU11" s="6"/>
      <c r="VBV11" s="6"/>
      <c r="VBW11" s="6"/>
      <c r="VBX11" s="6"/>
      <c r="VBY11" s="6"/>
      <c r="VBZ11" s="6"/>
      <c r="VCA11" s="6"/>
      <c r="VCB11" s="6"/>
      <c r="VCC11" s="6"/>
      <c r="VCD11" s="6"/>
      <c r="VCE11" s="6"/>
      <c r="VCF11" s="6"/>
      <c r="VCG11" s="6"/>
      <c r="VCH11" s="6"/>
      <c r="VCI11" s="6"/>
      <c r="VCJ11" s="6"/>
      <c r="VCK11" s="6"/>
      <c r="VCL11" s="6"/>
      <c r="VCM11" s="6"/>
      <c r="VCN11" s="6"/>
      <c r="VCO11" s="6"/>
      <c r="VCP11" s="6"/>
      <c r="VCQ11" s="6"/>
      <c r="VCR11" s="6"/>
      <c r="VCS11" s="6"/>
      <c r="VCT11" s="6"/>
      <c r="VCU11" s="6"/>
      <c r="VCV11" s="6"/>
      <c r="VCW11" s="6"/>
      <c r="VCX11" s="6"/>
      <c r="VCY11" s="6"/>
      <c r="VCZ11" s="6"/>
      <c r="VDA11" s="6"/>
      <c r="VDB11" s="6"/>
      <c r="VDC11" s="6"/>
      <c r="VDD11" s="6"/>
      <c r="VDE11" s="6"/>
      <c r="VDF11" s="6"/>
      <c r="VDG11" s="6"/>
      <c r="VDH11" s="6"/>
      <c r="VDI11" s="6"/>
      <c r="VDJ11" s="6"/>
      <c r="VDK11" s="6"/>
      <c r="VDL11" s="6"/>
      <c r="VDM11" s="6"/>
      <c r="VDN11" s="6"/>
      <c r="VDO11" s="6"/>
      <c r="VDP11" s="6"/>
      <c r="VDQ11" s="6"/>
      <c r="VDR11" s="6"/>
      <c r="VDS11" s="6"/>
      <c r="VDT11" s="6"/>
      <c r="VDU11" s="6"/>
      <c r="VDV11" s="6"/>
      <c r="VDW11" s="6"/>
      <c r="VDX11" s="6"/>
      <c r="VDY11" s="6"/>
      <c r="VDZ11" s="6"/>
      <c r="VEA11" s="6"/>
      <c r="VEB11" s="6"/>
      <c r="VEC11" s="6"/>
      <c r="VED11" s="6"/>
      <c r="VEE11" s="6"/>
      <c r="VEF11" s="6"/>
      <c r="VEG11" s="6"/>
      <c r="VEH11" s="6"/>
      <c r="VEI11" s="6"/>
      <c r="VEJ11" s="6"/>
      <c r="VEK11" s="6"/>
      <c r="VEL11" s="6"/>
      <c r="VEM11" s="6"/>
      <c r="VEN11" s="6"/>
      <c r="VEO11" s="6"/>
      <c r="VEP11" s="6"/>
      <c r="VEQ11" s="6"/>
      <c r="VER11" s="6"/>
      <c r="VES11" s="6"/>
      <c r="VET11" s="6"/>
      <c r="VEU11" s="6"/>
      <c r="VEV11" s="6"/>
      <c r="VEW11" s="6"/>
      <c r="VEX11" s="6"/>
      <c r="VEY11" s="6"/>
      <c r="VEZ11" s="6"/>
      <c r="VFA11" s="6"/>
      <c r="VFB11" s="6"/>
      <c r="VFC11" s="6"/>
      <c r="VFD11" s="6"/>
      <c r="VFE11" s="6"/>
      <c r="VFF11" s="6"/>
      <c r="VFG11" s="6"/>
      <c r="VFH11" s="6"/>
      <c r="VFI11" s="6"/>
      <c r="VFJ11" s="6"/>
      <c r="VFK11" s="6"/>
      <c r="VFL11" s="6"/>
      <c r="VFM11" s="6"/>
      <c r="VFN11" s="6"/>
      <c r="VFO11" s="6"/>
      <c r="VFP11" s="6"/>
      <c r="VFQ11" s="6"/>
      <c r="VFR11" s="6"/>
      <c r="VFS11" s="6"/>
      <c r="VFT11" s="6"/>
      <c r="VFU11" s="6"/>
      <c r="VFV11" s="6"/>
      <c r="VFW11" s="6"/>
      <c r="VFX11" s="6"/>
      <c r="VFY11" s="6"/>
      <c r="VFZ11" s="6"/>
      <c r="VGA11" s="6"/>
      <c r="VGB11" s="6"/>
      <c r="VGC11" s="6"/>
      <c r="VGD11" s="6"/>
      <c r="VGE11" s="6"/>
      <c r="VGF11" s="6"/>
      <c r="VGG11" s="6"/>
      <c r="VGH11" s="6"/>
      <c r="VGI11" s="6"/>
      <c r="VGJ11" s="6"/>
      <c r="VGK11" s="6"/>
      <c r="VGL11" s="6"/>
      <c r="VGM11" s="6"/>
      <c r="VGN11" s="6"/>
      <c r="VGO11" s="6"/>
      <c r="VGP11" s="6"/>
      <c r="VGQ11" s="6"/>
      <c r="VGR11" s="6"/>
      <c r="VGS11" s="6"/>
      <c r="VGT11" s="6"/>
      <c r="VGU11" s="6"/>
      <c r="VGV11" s="6"/>
      <c r="VGW11" s="6"/>
      <c r="VGX11" s="6"/>
      <c r="VGY11" s="6"/>
      <c r="VGZ11" s="6"/>
      <c r="VHA11" s="6"/>
      <c r="VHB11" s="6"/>
      <c r="VHC11" s="6"/>
      <c r="VHD11" s="6"/>
      <c r="VHE11" s="6"/>
      <c r="VHF11" s="6"/>
      <c r="VHG11" s="6"/>
      <c r="VHH11" s="6"/>
      <c r="VHI11" s="6"/>
      <c r="VHJ11" s="6"/>
      <c r="VHK11" s="6"/>
      <c r="VHL11" s="6"/>
      <c r="VHM11" s="6"/>
      <c r="VHN11" s="6"/>
      <c r="VHO11" s="6"/>
      <c r="VHP11" s="6"/>
      <c r="VHQ11" s="6"/>
      <c r="VHR11" s="6"/>
      <c r="VHS11" s="6"/>
      <c r="VHT11" s="6"/>
      <c r="VHU11" s="6"/>
      <c r="VHV11" s="6"/>
      <c r="VHW11" s="6"/>
      <c r="VHX11" s="6"/>
      <c r="VHY11" s="6"/>
      <c r="VHZ11" s="6"/>
      <c r="VIA11" s="6"/>
      <c r="VIB11" s="6"/>
      <c r="VIC11" s="6"/>
      <c r="VID11" s="6"/>
      <c r="VIE11" s="6"/>
      <c r="VIF11" s="6"/>
      <c r="VIG11" s="6"/>
      <c r="VIH11" s="6"/>
      <c r="VII11" s="6"/>
      <c r="VIJ11" s="6"/>
      <c r="VIK11" s="6"/>
      <c r="VIL11" s="6"/>
      <c r="VIM11" s="6"/>
      <c r="VIN11" s="6"/>
      <c r="VIO11" s="6"/>
      <c r="VIP11" s="6"/>
      <c r="VIQ11" s="6"/>
      <c r="VIR11" s="6"/>
      <c r="VIS11" s="6"/>
      <c r="VIT11" s="6"/>
      <c r="VIU11" s="6"/>
      <c r="VIV11" s="6"/>
      <c r="VIW11" s="6"/>
      <c r="VIX11" s="6"/>
      <c r="VIY11" s="6"/>
      <c r="VIZ11" s="6"/>
      <c r="VJA11" s="6"/>
      <c r="VJB11" s="6"/>
      <c r="VJC11" s="6"/>
      <c r="VJD11" s="6"/>
      <c r="VJE11" s="6"/>
      <c r="VJF11" s="6"/>
      <c r="VJG11" s="6"/>
      <c r="VJH11" s="6"/>
      <c r="VJI11" s="6"/>
      <c r="VJJ11" s="6"/>
      <c r="VJK11" s="6"/>
      <c r="VJL11" s="6"/>
      <c r="VJM11" s="6"/>
      <c r="VJN11" s="6"/>
      <c r="VJO11" s="6"/>
      <c r="VJP11" s="6"/>
      <c r="VJQ11" s="6"/>
      <c r="VJR11" s="6"/>
      <c r="VJS11" s="6"/>
      <c r="VJT11" s="6"/>
      <c r="VJU11" s="6"/>
      <c r="VJV11" s="6"/>
      <c r="VJW11" s="6"/>
      <c r="VJX11" s="6"/>
      <c r="VJY11" s="6"/>
      <c r="VJZ11" s="6"/>
      <c r="VKA11" s="6"/>
      <c r="VKB11" s="6"/>
      <c r="VKC11" s="6"/>
      <c r="VKD11" s="6"/>
      <c r="VKE11" s="6"/>
      <c r="VKF11" s="6"/>
      <c r="VKG11" s="6"/>
      <c r="VKH11" s="6"/>
      <c r="VKI11" s="6"/>
      <c r="VKJ11" s="6"/>
      <c r="VKK11" s="6"/>
      <c r="VKL11" s="6"/>
      <c r="VKM11" s="6"/>
      <c r="VKN11" s="6"/>
      <c r="VKO11" s="6"/>
      <c r="VKP11" s="6"/>
      <c r="VKQ11" s="6"/>
      <c r="VKR11" s="6"/>
      <c r="VKS11" s="6"/>
      <c r="VKT11" s="6"/>
      <c r="VKU11" s="6"/>
      <c r="VKV11" s="6"/>
      <c r="VKW11" s="6"/>
      <c r="VKX11" s="6"/>
      <c r="VKY11" s="6"/>
      <c r="VKZ11" s="6"/>
      <c r="VLA11" s="6"/>
      <c r="VLB11" s="6"/>
      <c r="VLC11" s="6"/>
      <c r="VLD11" s="6"/>
      <c r="VLE11" s="6"/>
      <c r="VLF11" s="6"/>
      <c r="VLG11" s="6"/>
      <c r="VLH11" s="6"/>
      <c r="VLI11" s="6"/>
      <c r="VLJ11" s="6"/>
      <c r="VLK11" s="6"/>
      <c r="VLL11" s="6"/>
      <c r="VLM11" s="6"/>
      <c r="VLN11" s="6"/>
      <c r="VLO11" s="6"/>
      <c r="VLP11" s="6"/>
      <c r="VLQ11" s="6"/>
      <c r="VLR11" s="6"/>
      <c r="VLS11" s="6"/>
      <c r="VLT11" s="6"/>
      <c r="VLU11" s="6"/>
      <c r="VLV11" s="6"/>
      <c r="VLW11" s="6"/>
      <c r="VLX11" s="6"/>
      <c r="VLY11" s="6"/>
      <c r="VLZ11" s="6"/>
      <c r="VMA11" s="6"/>
      <c r="VMB11" s="6"/>
      <c r="VMC11" s="6"/>
      <c r="VMD11" s="6"/>
      <c r="VME11" s="6"/>
      <c r="VMF11" s="6"/>
      <c r="VMG11" s="6"/>
      <c r="VMH11" s="6"/>
      <c r="VMI11" s="6"/>
      <c r="VMJ11" s="6"/>
      <c r="VMK11" s="6"/>
      <c r="VML11" s="6"/>
      <c r="VMM11" s="6"/>
      <c r="VMN11" s="6"/>
      <c r="VMO11" s="6"/>
      <c r="VMP11" s="6"/>
      <c r="VMQ11" s="6"/>
      <c r="VMR11" s="6"/>
      <c r="VMS11" s="6"/>
      <c r="VMT11" s="6"/>
      <c r="VMU11" s="6"/>
      <c r="VMV11" s="6"/>
      <c r="VMW11" s="6"/>
      <c r="VMX11" s="6"/>
      <c r="VMY11" s="6"/>
      <c r="VMZ11" s="6"/>
      <c r="VNA11" s="6"/>
      <c r="VNB11" s="6"/>
      <c r="VNC11" s="6"/>
      <c r="VND11" s="6"/>
      <c r="VNE11" s="6"/>
      <c r="VNF11" s="6"/>
      <c r="VNG11" s="6"/>
      <c r="VNH11" s="6"/>
      <c r="VNI11" s="6"/>
      <c r="VNJ11" s="6"/>
      <c r="VNK11" s="6"/>
      <c r="VNL11" s="6"/>
      <c r="VNM11" s="6"/>
      <c r="VNN11" s="6"/>
      <c r="VNO11" s="6"/>
      <c r="VNP11" s="6"/>
      <c r="VNQ11" s="6"/>
      <c r="VNR11" s="6"/>
      <c r="VNS11" s="6"/>
      <c r="VNT11" s="6"/>
      <c r="VNU11" s="6"/>
      <c r="VNV11" s="6"/>
      <c r="VNW11" s="6"/>
      <c r="VNX11" s="6"/>
      <c r="VNY11" s="6"/>
      <c r="VNZ11" s="6"/>
      <c r="VOA11" s="6"/>
      <c r="VOB11" s="6"/>
      <c r="VOC11" s="6"/>
      <c r="VOD11" s="6"/>
      <c r="VOE11" s="6"/>
      <c r="VOF11" s="6"/>
      <c r="VOG11" s="6"/>
      <c r="VOH11" s="6"/>
      <c r="VOI11" s="6"/>
      <c r="VOJ11" s="6"/>
      <c r="VOK11" s="6"/>
      <c r="VOL11" s="6"/>
      <c r="VOM11" s="6"/>
      <c r="VON11" s="6"/>
      <c r="VOO11" s="6"/>
      <c r="VOP11" s="6"/>
      <c r="VOQ11" s="6"/>
      <c r="VOR11" s="6"/>
      <c r="VOS11" s="6"/>
      <c r="VOT11" s="6"/>
      <c r="VOU11" s="6"/>
      <c r="VOV11" s="6"/>
      <c r="VOW11" s="6"/>
      <c r="VOX11" s="6"/>
      <c r="VOY11" s="6"/>
      <c r="VOZ11" s="6"/>
      <c r="VPA11" s="6"/>
      <c r="VPB11" s="6"/>
      <c r="VPC11" s="6"/>
      <c r="VPD11" s="6"/>
      <c r="VPE11" s="6"/>
      <c r="VPF11" s="6"/>
      <c r="VPG11" s="6"/>
      <c r="VPH11" s="6"/>
      <c r="VPI11" s="6"/>
      <c r="VPJ11" s="6"/>
      <c r="VPK11" s="6"/>
      <c r="VPL11" s="6"/>
      <c r="VPM11" s="6"/>
      <c r="VPN11" s="6"/>
      <c r="VPO11" s="6"/>
      <c r="VPP11" s="6"/>
      <c r="VPQ11" s="6"/>
      <c r="VPR11" s="6"/>
      <c r="VPS11" s="6"/>
      <c r="VPT11" s="6"/>
      <c r="VPU11" s="6"/>
      <c r="VPV11" s="6"/>
      <c r="VPW11" s="6"/>
      <c r="VPX11" s="6"/>
      <c r="VPY11" s="6"/>
      <c r="VPZ11" s="6"/>
      <c r="VQA11" s="6"/>
      <c r="VQB11" s="6"/>
      <c r="VQC11" s="6"/>
      <c r="VQD11" s="6"/>
      <c r="VQE11" s="6"/>
      <c r="VQF11" s="6"/>
      <c r="VQG11" s="6"/>
      <c r="VQH11" s="6"/>
      <c r="VQI11" s="6"/>
      <c r="VQJ11" s="6"/>
      <c r="VQK11" s="6"/>
      <c r="VQL11" s="6"/>
      <c r="VQM11" s="6"/>
      <c r="VQN11" s="6"/>
      <c r="VQO11" s="6"/>
      <c r="VQP11" s="6"/>
      <c r="VQQ11" s="6"/>
      <c r="VQR11" s="6"/>
      <c r="VQS11" s="6"/>
      <c r="VQT11" s="6"/>
      <c r="VQU11" s="6"/>
      <c r="VQV11" s="6"/>
      <c r="VQW11" s="6"/>
      <c r="VQX11" s="6"/>
      <c r="VQY11" s="6"/>
      <c r="VQZ11" s="6"/>
      <c r="VRA11" s="6"/>
      <c r="VRB11" s="6"/>
      <c r="VRC11" s="6"/>
      <c r="VRD11" s="6"/>
      <c r="VRE11" s="6"/>
      <c r="VRF11" s="6"/>
      <c r="VRG11" s="6"/>
      <c r="VRH11" s="6"/>
      <c r="VRI11" s="6"/>
      <c r="VRJ11" s="6"/>
      <c r="VRK11" s="6"/>
      <c r="VRL11" s="6"/>
      <c r="VRM11" s="6"/>
      <c r="VRN11" s="6"/>
      <c r="VRO11" s="6"/>
      <c r="VRP11" s="6"/>
      <c r="VRQ11" s="6"/>
      <c r="VRR11" s="6"/>
      <c r="VRS11" s="6"/>
      <c r="VRT11" s="6"/>
      <c r="VRU11" s="6"/>
      <c r="VRV11" s="6"/>
      <c r="VRW11" s="6"/>
      <c r="VRX11" s="6"/>
      <c r="VRY11" s="6"/>
      <c r="VRZ11" s="6"/>
      <c r="VSA11" s="6"/>
      <c r="VSB11" s="6"/>
      <c r="VSC11" s="6"/>
      <c r="VSD11" s="6"/>
      <c r="VSE11" s="6"/>
      <c r="VSF11" s="6"/>
      <c r="VSG11" s="6"/>
      <c r="VSH11" s="6"/>
      <c r="VSI11" s="6"/>
      <c r="VSJ11" s="6"/>
      <c r="VSK11" s="6"/>
      <c r="VSL11" s="6"/>
      <c r="VSM11" s="6"/>
      <c r="VSN11" s="6"/>
      <c r="VSO11" s="6"/>
      <c r="VSP11" s="6"/>
      <c r="VSQ11" s="6"/>
      <c r="VSR11" s="6"/>
      <c r="VSS11" s="6"/>
      <c r="VST11" s="6"/>
      <c r="VSU11" s="6"/>
      <c r="VSV11" s="6"/>
      <c r="VSW11" s="6"/>
      <c r="VSX11" s="6"/>
      <c r="VSY11" s="6"/>
      <c r="VSZ11" s="6"/>
      <c r="VTA11" s="6"/>
      <c r="VTB11" s="6"/>
      <c r="VTC11" s="6"/>
      <c r="VTD11" s="6"/>
      <c r="VTE11" s="6"/>
      <c r="VTF11" s="6"/>
      <c r="VTG11" s="6"/>
      <c r="VTH11" s="6"/>
      <c r="VTI11" s="6"/>
      <c r="VTJ11" s="6"/>
      <c r="VTK11" s="6"/>
      <c r="VTL11" s="6"/>
      <c r="VTM11" s="6"/>
      <c r="VTN11" s="6"/>
      <c r="VTO11" s="6"/>
      <c r="VTP11" s="6"/>
      <c r="VTQ11" s="6"/>
      <c r="VTR11" s="6"/>
      <c r="VTS11" s="6"/>
      <c r="VTT11" s="6"/>
      <c r="VTU11" s="6"/>
      <c r="VTV11" s="6"/>
      <c r="VTW11" s="6"/>
      <c r="VTX11" s="6"/>
      <c r="VTY11" s="6"/>
      <c r="VTZ11" s="6"/>
      <c r="VUA11" s="6"/>
      <c r="VUB11" s="6"/>
      <c r="VUC11" s="6"/>
      <c r="VUD11" s="6"/>
      <c r="VUE11" s="6"/>
      <c r="VUF11" s="6"/>
      <c r="VUG11" s="6"/>
      <c r="VUH11" s="6"/>
      <c r="VUI11" s="6"/>
      <c r="VUJ11" s="6"/>
      <c r="VUK11" s="6"/>
      <c r="VUL11" s="6"/>
      <c r="VUM11" s="6"/>
      <c r="VUN11" s="6"/>
      <c r="VUO11" s="6"/>
      <c r="VUP11" s="6"/>
      <c r="VUQ11" s="6"/>
      <c r="VUR11" s="6"/>
      <c r="VUS11" s="6"/>
      <c r="VUT11" s="6"/>
      <c r="VUU11" s="6"/>
      <c r="VUV11" s="6"/>
      <c r="VUW11" s="6"/>
      <c r="VUX11" s="6"/>
      <c r="VUY11" s="6"/>
      <c r="VUZ11" s="6"/>
      <c r="VVA11" s="6"/>
      <c r="VVB11" s="6"/>
      <c r="VVC11" s="6"/>
      <c r="VVD11" s="6"/>
      <c r="VVE11" s="6"/>
      <c r="VVF11" s="6"/>
      <c r="VVG11" s="6"/>
      <c r="VVH11" s="6"/>
      <c r="VVI11" s="6"/>
      <c r="VVJ11" s="6"/>
      <c r="VVK11" s="6"/>
      <c r="VVL11" s="6"/>
      <c r="VVM11" s="6"/>
      <c r="VVN11" s="6"/>
      <c r="VVO11" s="6"/>
      <c r="VVP11" s="6"/>
      <c r="VVQ11" s="6"/>
      <c r="VVR11" s="6"/>
      <c r="VVS11" s="6"/>
      <c r="VVT11" s="6"/>
      <c r="VVU11" s="6"/>
      <c r="VVV11" s="6"/>
      <c r="VVW11" s="6"/>
      <c r="VVX11" s="6"/>
      <c r="VVY11" s="6"/>
      <c r="VVZ11" s="6"/>
      <c r="VWA11" s="6"/>
      <c r="VWB11" s="6"/>
      <c r="VWC11" s="6"/>
      <c r="VWD11" s="6"/>
      <c r="VWE11" s="6"/>
      <c r="VWF11" s="6"/>
      <c r="VWG11" s="6"/>
      <c r="VWH11" s="6"/>
      <c r="VWI11" s="6"/>
      <c r="VWJ11" s="6"/>
      <c r="VWK11" s="6"/>
      <c r="VWL11" s="6"/>
      <c r="VWM11" s="6"/>
      <c r="VWN11" s="6"/>
      <c r="VWO11" s="6"/>
      <c r="VWP11" s="6"/>
      <c r="VWQ11" s="6"/>
      <c r="VWR11" s="6"/>
      <c r="VWS11" s="6"/>
      <c r="VWT11" s="6"/>
      <c r="VWU11" s="6"/>
      <c r="VWV11" s="6"/>
      <c r="VWW11" s="6"/>
      <c r="VWX11" s="6"/>
      <c r="VWY11" s="6"/>
      <c r="VWZ11" s="6"/>
      <c r="VXA11" s="6"/>
      <c r="VXB11" s="6"/>
      <c r="VXC11" s="6"/>
      <c r="VXD11" s="6"/>
      <c r="VXE11" s="6"/>
      <c r="VXF11" s="6"/>
      <c r="VXG11" s="6"/>
      <c r="VXH11" s="6"/>
      <c r="VXI11" s="6"/>
      <c r="VXJ11" s="6"/>
      <c r="VXK11" s="6"/>
      <c r="VXL11" s="6"/>
      <c r="VXM11" s="6"/>
      <c r="VXN11" s="6"/>
      <c r="VXO11" s="6"/>
      <c r="VXP11" s="6"/>
      <c r="VXQ11" s="6"/>
      <c r="VXR11" s="6"/>
      <c r="VXS11" s="6"/>
      <c r="VXT11" s="6"/>
      <c r="VXU11" s="6"/>
      <c r="VXV11" s="6"/>
      <c r="VXW11" s="6"/>
      <c r="VXX11" s="6"/>
      <c r="VXY11" s="6"/>
      <c r="VXZ11" s="6"/>
      <c r="VYA11" s="6"/>
      <c r="VYB11" s="6"/>
      <c r="VYC11" s="6"/>
      <c r="VYD11" s="6"/>
      <c r="VYE11" s="6"/>
      <c r="VYF11" s="6"/>
      <c r="VYG11" s="6"/>
      <c r="VYH11" s="6"/>
      <c r="VYI11" s="6"/>
      <c r="VYJ11" s="6"/>
      <c r="VYK11" s="6"/>
      <c r="VYL11" s="6"/>
      <c r="VYM11" s="6"/>
      <c r="VYN11" s="6"/>
      <c r="VYO11" s="6"/>
      <c r="VYP11" s="6"/>
      <c r="VYQ11" s="6"/>
      <c r="VYR11" s="6"/>
      <c r="VYS11" s="6"/>
      <c r="VYT11" s="6"/>
      <c r="VYU11" s="6"/>
      <c r="VYV11" s="6"/>
      <c r="VYW11" s="6"/>
      <c r="VYX11" s="6"/>
      <c r="VYY11" s="6"/>
      <c r="VYZ11" s="6"/>
      <c r="VZA11" s="6"/>
      <c r="VZB11" s="6"/>
      <c r="VZC11" s="6"/>
      <c r="VZD11" s="6"/>
      <c r="VZE11" s="6"/>
      <c r="VZF11" s="6"/>
      <c r="VZG11" s="6"/>
      <c r="VZH11" s="6"/>
      <c r="VZI11" s="6"/>
      <c r="VZJ11" s="6"/>
      <c r="VZK11" s="6"/>
      <c r="VZL11" s="6"/>
      <c r="VZM11" s="6"/>
      <c r="VZN11" s="6"/>
      <c r="VZO11" s="6"/>
      <c r="VZP11" s="6"/>
      <c r="VZQ11" s="6"/>
      <c r="VZR11" s="6"/>
      <c r="VZS11" s="6"/>
      <c r="VZT11" s="6"/>
      <c r="VZU11" s="6"/>
      <c r="VZV11" s="6"/>
      <c r="VZW11" s="6"/>
      <c r="VZX11" s="6"/>
      <c r="VZY11" s="6"/>
      <c r="VZZ11" s="6"/>
      <c r="WAA11" s="6"/>
      <c r="WAB11" s="6"/>
      <c r="WAC11" s="6"/>
      <c r="WAD11" s="6"/>
      <c r="WAE11" s="6"/>
      <c r="WAF11" s="6"/>
      <c r="WAG11" s="6"/>
      <c r="WAH11" s="6"/>
      <c r="WAI11" s="6"/>
      <c r="WAJ11" s="6"/>
      <c r="WAK11" s="6"/>
      <c r="WAL11" s="6"/>
      <c r="WAM11" s="6"/>
      <c r="WAN11" s="6"/>
      <c r="WAO11" s="6"/>
      <c r="WAP11" s="6"/>
      <c r="WAQ11" s="6"/>
      <c r="WAR11" s="6"/>
      <c r="WAS11" s="6"/>
      <c r="WAT11" s="6"/>
      <c r="WAU11" s="6"/>
      <c r="WAV11" s="6"/>
      <c r="WAW11" s="6"/>
      <c r="WAX11" s="6"/>
      <c r="WAY11" s="6"/>
      <c r="WAZ11" s="6"/>
      <c r="WBA11" s="6"/>
      <c r="WBB11" s="6"/>
      <c r="WBC11" s="6"/>
      <c r="WBD11" s="6"/>
      <c r="WBE11" s="6"/>
      <c r="WBF11" s="6"/>
      <c r="WBG11" s="6"/>
      <c r="WBH11" s="6"/>
      <c r="WBI11" s="6"/>
      <c r="WBJ11" s="6"/>
      <c r="WBK11" s="6"/>
      <c r="WBL11" s="6"/>
      <c r="WBM11" s="6"/>
      <c r="WBN11" s="6"/>
      <c r="WBO11" s="6"/>
      <c r="WBP11" s="6"/>
      <c r="WBQ11" s="6"/>
      <c r="WBR11" s="6"/>
      <c r="WBS11" s="6"/>
      <c r="WBT11" s="6"/>
      <c r="WBU11" s="6"/>
      <c r="WBV11" s="6"/>
      <c r="WBW11" s="6"/>
      <c r="WBX11" s="6"/>
      <c r="WBY11" s="6"/>
      <c r="WBZ11" s="6"/>
      <c r="WCA11" s="6"/>
      <c r="WCB11" s="6"/>
      <c r="WCC11" s="6"/>
      <c r="WCD11" s="6"/>
      <c r="WCE11" s="6"/>
      <c r="WCF11" s="6"/>
      <c r="WCG11" s="6"/>
      <c r="WCH11" s="6"/>
      <c r="WCI11" s="6"/>
      <c r="WCJ11" s="6"/>
      <c r="WCK11" s="6"/>
      <c r="WCL11" s="6"/>
      <c r="WCM11" s="6"/>
      <c r="WCN11" s="6"/>
      <c r="WCO11" s="6"/>
      <c r="WCP11" s="6"/>
      <c r="WCQ11" s="6"/>
      <c r="WCR11" s="6"/>
      <c r="WCS11" s="6"/>
      <c r="WCT11" s="6"/>
      <c r="WCU11" s="6"/>
      <c r="WCV11" s="6"/>
      <c r="WCW11" s="6"/>
      <c r="WCX11" s="6"/>
      <c r="WCY11" s="6"/>
      <c r="WCZ11" s="6"/>
      <c r="WDA11" s="6"/>
      <c r="WDB11" s="6"/>
      <c r="WDC11" s="6"/>
      <c r="WDD11" s="6"/>
      <c r="WDE11" s="6"/>
      <c r="WDF11" s="6"/>
      <c r="WDG11" s="6"/>
      <c r="WDH11" s="6"/>
      <c r="WDI11" s="6"/>
      <c r="WDJ11" s="6"/>
      <c r="WDK11" s="6"/>
      <c r="WDL11" s="6"/>
      <c r="WDM11" s="6"/>
      <c r="WDN11" s="6"/>
      <c r="WDO11" s="6"/>
      <c r="WDP11" s="6"/>
      <c r="WDQ11" s="6"/>
      <c r="WDR11" s="6"/>
      <c r="WDS11" s="6"/>
      <c r="WDT11" s="6"/>
      <c r="WDU11" s="6"/>
      <c r="WDV11" s="6"/>
      <c r="WDW11" s="6"/>
      <c r="WDX11" s="6"/>
      <c r="WDY11" s="6"/>
      <c r="WDZ11" s="6"/>
      <c r="WEA11" s="6"/>
      <c r="WEB11" s="6"/>
      <c r="WEC11" s="6"/>
      <c r="WED11" s="6"/>
      <c r="WEE11" s="6"/>
      <c r="WEF11" s="6"/>
      <c r="WEG11" s="6"/>
      <c r="WEH11" s="6"/>
      <c r="WEI11" s="6"/>
      <c r="WEJ11" s="6"/>
      <c r="WEK11" s="6"/>
      <c r="WEL11" s="6"/>
      <c r="WEM11" s="6"/>
      <c r="WEN11" s="6"/>
      <c r="WEO11" s="6"/>
      <c r="WEP11" s="6"/>
      <c r="WEQ11" s="6"/>
      <c r="WER11" s="6"/>
      <c r="WES11" s="6"/>
      <c r="WET11" s="6"/>
      <c r="WEU11" s="6"/>
      <c r="WEV11" s="6"/>
      <c r="WEW11" s="6"/>
      <c r="WEX11" s="6"/>
      <c r="WEY11" s="6"/>
      <c r="WEZ11" s="6"/>
      <c r="WFA11" s="6"/>
      <c r="WFB11" s="6"/>
      <c r="WFC11" s="6"/>
      <c r="WFD11" s="6"/>
      <c r="WFE11" s="6"/>
      <c r="WFF11" s="6"/>
      <c r="WFG11" s="6"/>
      <c r="WFH11" s="6"/>
      <c r="WFI11" s="6"/>
      <c r="WFJ11" s="6"/>
      <c r="WFK11" s="6"/>
      <c r="WFL11" s="6"/>
      <c r="WFM11" s="6"/>
      <c r="WFN11" s="6"/>
      <c r="WFO11" s="6"/>
      <c r="WFP11" s="6"/>
      <c r="WFQ11" s="6"/>
      <c r="WFR11" s="6"/>
      <c r="WFS11" s="6"/>
      <c r="WFT11" s="6"/>
      <c r="WFU11" s="6"/>
      <c r="WFV11" s="6"/>
      <c r="WFW11" s="6"/>
      <c r="WFX11" s="6"/>
      <c r="WFY11" s="6"/>
      <c r="WFZ11" s="6"/>
      <c r="WGA11" s="6"/>
      <c r="WGB11" s="6"/>
      <c r="WGC11" s="6"/>
      <c r="WGD11" s="6"/>
      <c r="WGE11" s="6"/>
      <c r="WGF11" s="6"/>
      <c r="WGG11" s="6"/>
      <c r="WGH11" s="6"/>
      <c r="WGI11" s="6"/>
      <c r="WGJ11" s="6"/>
      <c r="WGK11" s="6"/>
      <c r="WGL11" s="6"/>
      <c r="WGM11" s="6"/>
      <c r="WGN11" s="6"/>
      <c r="WGO11" s="6"/>
      <c r="WGP11" s="6"/>
      <c r="WGQ11" s="6"/>
      <c r="WGR11" s="6"/>
      <c r="WGS11" s="6"/>
      <c r="WGT11" s="6"/>
      <c r="WGU11" s="6"/>
      <c r="WGV11" s="6"/>
      <c r="WGW11" s="6"/>
      <c r="WGX11" s="6"/>
      <c r="WGY11" s="6"/>
      <c r="WGZ11" s="6"/>
      <c r="WHA11" s="6"/>
      <c r="WHB11" s="6"/>
      <c r="WHC11" s="6"/>
      <c r="WHD11" s="6"/>
      <c r="WHE11" s="6"/>
      <c r="WHF11" s="6"/>
      <c r="WHG11" s="6"/>
      <c r="WHH11" s="6"/>
      <c r="WHI11" s="6"/>
      <c r="WHJ11" s="6"/>
      <c r="WHK11" s="6"/>
      <c r="WHL11" s="6"/>
      <c r="WHM11" s="6"/>
      <c r="WHN11" s="6"/>
      <c r="WHO11" s="6"/>
      <c r="WHP11" s="6"/>
      <c r="WHQ11" s="6"/>
      <c r="WHR11" s="6"/>
      <c r="WHS11" s="6"/>
      <c r="WHT11" s="6"/>
      <c r="WHU11" s="6"/>
      <c r="WHV11" s="6"/>
      <c r="WHW11" s="6"/>
      <c r="WHX11" s="6"/>
      <c r="WHY11" s="6"/>
      <c r="WHZ11" s="6"/>
      <c r="WIA11" s="6"/>
      <c r="WIB11" s="6"/>
      <c r="WIC11" s="6"/>
      <c r="WID11" s="6"/>
      <c r="WIE11" s="6"/>
      <c r="WIF11" s="6"/>
      <c r="WIG11" s="6"/>
      <c r="WIH11" s="6"/>
      <c r="WII11" s="6"/>
      <c r="WIJ11" s="6"/>
      <c r="WIK11" s="6"/>
      <c r="WIL11" s="6"/>
      <c r="WIM11" s="6"/>
      <c r="WIN11" s="6"/>
      <c r="WIO11" s="6"/>
      <c r="WIP11" s="6"/>
      <c r="WIQ11" s="6"/>
      <c r="WIR11" s="6"/>
      <c r="WIS11" s="6"/>
      <c r="WIT11" s="6"/>
      <c r="WIU11" s="6"/>
      <c r="WIV11" s="6"/>
      <c r="WIW11" s="6"/>
      <c r="WIX11" s="6"/>
      <c r="WIY11" s="6"/>
      <c r="WIZ11" s="6"/>
      <c r="WJA11" s="6"/>
      <c r="WJB11" s="6"/>
      <c r="WJC11" s="6"/>
      <c r="WJD11" s="6"/>
      <c r="WJE11" s="6"/>
      <c r="WJF11" s="6"/>
      <c r="WJG11" s="6"/>
      <c r="WJH11" s="6"/>
      <c r="WJI11" s="6"/>
      <c r="WJJ11" s="6"/>
      <c r="WJK11" s="6"/>
      <c r="WJL11" s="6"/>
      <c r="WJM11" s="6"/>
      <c r="WJN11" s="6"/>
      <c r="WJO11" s="6"/>
      <c r="WJP11" s="6"/>
      <c r="WJQ11" s="6"/>
      <c r="WJR11" s="6"/>
      <c r="WJS11" s="6"/>
      <c r="WJT11" s="6"/>
      <c r="WJU11" s="6"/>
      <c r="WJV11" s="6"/>
      <c r="WJW11" s="6"/>
      <c r="WJX11" s="6"/>
      <c r="WJY11" s="6"/>
      <c r="WJZ11" s="6"/>
      <c r="WKA11" s="6"/>
      <c r="WKB11" s="6"/>
      <c r="WKC11" s="6"/>
      <c r="WKD11" s="6"/>
      <c r="WKE11" s="6"/>
      <c r="WKF11" s="6"/>
      <c r="WKG11" s="6"/>
      <c r="WKH11" s="6"/>
      <c r="WKI11" s="6"/>
      <c r="WKJ11" s="6"/>
      <c r="WKK11" s="6"/>
      <c r="WKL11" s="6"/>
      <c r="WKM11" s="6"/>
      <c r="WKN11" s="6"/>
      <c r="WKO11" s="6"/>
      <c r="WKP11" s="6"/>
      <c r="WKQ11" s="6"/>
      <c r="WKR11" s="6"/>
      <c r="WKS11" s="6"/>
      <c r="WKT11" s="6"/>
      <c r="WKU11" s="6"/>
      <c r="WKV11" s="6"/>
      <c r="WKW11" s="6"/>
      <c r="WKX11" s="6"/>
      <c r="WKY11" s="6"/>
      <c r="WKZ11" s="6"/>
      <c r="WLA11" s="6"/>
      <c r="WLB11" s="6"/>
      <c r="WLC11" s="6"/>
      <c r="WLD11" s="6"/>
      <c r="WLE11" s="6"/>
      <c r="WLF11" s="6"/>
      <c r="WLG11" s="6"/>
      <c r="WLH11" s="6"/>
      <c r="WLI11" s="6"/>
      <c r="WLJ11" s="6"/>
      <c r="WLK11" s="6"/>
      <c r="WLL11" s="6"/>
      <c r="WLM11" s="6"/>
      <c r="WLN11" s="6"/>
      <c r="WLO11" s="6"/>
      <c r="WLP11" s="6"/>
      <c r="WLQ11" s="6"/>
      <c r="WLR11" s="6"/>
      <c r="WLS11" s="6"/>
      <c r="WLT11" s="6"/>
      <c r="WLU11" s="6"/>
      <c r="WLV11" s="6"/>
      <c r="WLW11" s="6"/>
      <c r="WLX11" s="6"/>
      <c r="WLY11" s="6"/>
      <c r="WLZ11" s="6"/>
      <c r="WMA11" s="6"/>
      <c r="WMB11" s="6"/>
      <c r="WMC11" s="6"/>
      <c r="WMD11" s="6"/>
      <c r="WME11" s="6"/>
      <c r="WMF11" s="6"/>
      <c r="WMG11" s="6"/>
      <c r="WMH11" s="6"/>
      <c r="WMI11" s="6"/>
      <c r="WMJ11" s="6"/>
      <c r="WMK11" s="6"/>
      <c r="WML11" s="6"/>
      <c r="WMM11" s="6"/>
      <c r="WMN11" s="6"/>
      <c r="WMO11" s="6"/>
      <c r="WMP11" s="6"/>
      <c r="WMQ11" s="6"/>
      <c r="WMR11" s="6"/>
      <c r="WMS11" s="6"/>
      <c r="WMT11" s="6"/>
      <c r="WMU11" s="6"/>
      <c r="WMV11" s="6"/>
      <c r="WMW11" s="6"/>
      <c r="WMX11" s="6"/>
      <c r="WMY11" s="6"/>
      <c r="WMZ11" s="6"/>
      <c r="WNA11" s="6"/>
      <c r="WNB11" s="6"/>
      <c r="WNC11" s="6"/>
      <c r="WND11" s="6"/>
      <c r="WNE11" s="6"/>
      <c r="WNF11" s="6"/>
      <c r="WNG11" s="6"/>
      <c r="WNH11" s="6"/>
      <c r="WNI11" s="6"/>
      <c r="WNJ11" s="6"/>
      <c r="WNK11" s="6"/>
      <c r="WNL11" s="6"/>
      <c r="WNM11" s="6"/>
      <c r="WNN11" s="6"/>
      <c r="WNO11" s="6"/>
      <c r="WNP11" s="6"/>
      <c r="WNQ11" s="6"/>
      <c r="WNR11" s="6"/>
      <c r="WNS11" s="6"/>
      <c r="WNT11" s="6"/>
      <c r="WNU11" s="6"/>
      <c r="WNV11" s="6"/>
      <c r="WNW11" s="6"/>
      <c r="WNX11" s="6"/>
      <c r="WNY11" s="6"/>
      <c r="WNZ11" s="6"/>
      <c r="WOA11" s="6"/>
      <c r="WOB11" s="6"/>
      <c r="WOC11" s="6"/>
      <c r="WOD11" s="6"/>
      <c r="WOE11" s="6"/>
      <c r="WOF11" s="6"/>
      <c r="WOG11" s="6"/>
      <c r="WOH11" s="6"/>
      <c r="WOI11" s="6"/>
      <c r="WOJ11" s="6"/>
      <c r="WOK11" s="6"/>
      <c r="WOL11" s="6"/>
      <c r="WOM11" s="6"/>
      <c r="WON11" s="6"/>
      <c r="WOO11" s="6"/>
      <c r="WOP11" s="6"/>
      <c r="WOQ11" s="6"/>
      <c r="WOR11" s="6"/>
      <c r="WOS11" s="6"/>
      <c r="WOT11" s="6"/>
      <c r="WOU11" s="6"/>
      <c r="WOV11" s="6"/>
      <c r="WOW11" s="6"/>
      <c r="WOX11" s="6"/>
      <c r="WOY11" s="6"/>
      <c r="WOZ11" s="6"/>
      <c r="WPA11" s="6"/>
      <c r="WPB11" s="6"/>
      <c r="WPC11" s="6"/>
      <c r="WPD11" s="6"/>
      <c r="WPE11" s="6"/>
      <c r="WPF11" s="6"/>
      <c r="WPG11" s="6"/>
      <c r="WPH11" s="6"/>
      <c r="WPI11" s="6"/>
      <c r="WPJ11" s="6"/>
      <c r="WPK11" s="6"/>
      <c r="WPL11" s="6"/>
      <c r="WPM11" s="6"/>
      <c r="WPN11" s="6"/>
      <c r="WPO11" s="6"/>
      <c r="WPP11" s="6"/>
      <c r="WPQ11" s="6"/>
      <c r="WPR11" s="6"/>
      <c r="WPS11" s="6"/>
      <c r="WPT11" s="6"/>
      <c r="WPU11" s="6"/>
      <c r="WPV11" s="6"/>
      <c r="WPW11" s="6"/>
      <c r="WPX11" s="6"/>
      <c r="WPY11" s="6"/>
      <c r="WPZ11" s="6"/>
      <c r="WQA11" s="6"/>
      <c r="WQB11" s="6"/>
      <c r="WQC11" s="6"/>
      <c r="WQD11" s="6"/>
      <c r="WQE11" s="6"/>
      <c r="WQF11" s="6"/>
      <c r="WQG11" s="6"/>
      <c r="WQH11" s="6"/>
      <c r="WQI11" s="6"/>
      <c r="WQJ11" s="6"/>
      <c r="WQK11" s="6"/>
      <c r="WQL11" s="6"/>
      <c r="WQM11" s="6"/>
      <c r="WQN11" s="6"/>
      <c r="WQO11" s="6"/>
      <c r="WQP11" s="6"/>
      <c r="WQQ11" s="6"/>
      <c r="WQR11" s="6"/>
      <c r="WQS11" s="6"/>
      <c r="WQT11" s="6"/>
      <c r="WQU11" s="6"/>
      <c r="WQV11" s="6"/>
      <c r="WQW11" s="6"/>
      <c r="WQX11" s="6"/>
      <c r="WQY11" s="6"/>
      <c r="WQZ11" s="6"/>
      <c r="WRA11" s="6"/>
      <c r="WRB11" s="6"/>
      <c r="WRC11" s="6"/>
      <c r="WRD11" s="6"/>
      <c r="WRE11" s="6"/>
      <c r="WRF11" s="6"/>
      <c r="WRG11" s="6"/>
      <c r="WRH11" s="6"/>
      <c r="WRI11" s="6"/>
      <c r="WRJ11" s="6"/>
      <c r="WRK11" s="6"/>
      <c r="WRL11" s="6"/>
      <c r="WRM11" s="6"/>
      <c r="WRN11" s="6"/>
      <c r="WRO11" s="6"/>
      <c r="WRP11" s="6"/>
      <c r="WRQ11" s="6"/>
      <c r="WRR11" s="6"/>
      <c r="WRS11" s="6"/>
      <c r="WRT11" s="6"/>
      <c r="WRU11" s="6"/>
      <c r="WRV11" s="6"/>
      <c r="WRW11" s="6"/>
      <c r="WRX11" s="6"/>
      <c r="WRY11" s="6"/>
      <c r="WRZ11" s="6"/>
      <c r="WSA11" s="6"/>
      <c r="WSB11" s="6"/>
      <c r="WSC11" s="6"/>
      <c r="WSD11" s="6"/>
      <c r="WSE11" s="6"/>
      <c r="WSF11" s="6"/>
      <c r="WSG11" s="6"/>
      <c r="WSH11" s="6"/>
      <c r="WSI11" s="6"/>
      <c r="WSJ11" s="6"/>
      <c r="WSK11" s="6"/>
      <c r="WSL11" s="6"/>
      <c r="WSM11" s="6"/>
      <c r="WSN11" s="6"/>
      <c r="WSO11" s="6"/>
      <c r="WSP11" s="6"/>
      <c r="WSQ11" s="6"/>
      <c r="WSR11" s="6"/>
      <c r="WSS11" s="6"/>
      <c r="WST11" s="6"/>
      <c r="WSU11" s="6"/>
      <c r="WSV11" s="6"/>
      <c r="WSW11" s="6"/>
      <c r="WSX11" s="6"/>
      <c r="WSY11" s="6"/>
      <c r="WSZ11" s="6"/>
      <c r="WTA11" s="6"/>
      <c r="WTB11" s="6"/>
      <c r="WTC11" s="6"/>
      <c r="WTD11" s="6"/>
      <c r="WTE11" s="6"/>
      <c r="WTF11" s="6"/>
      <c r="WTG11" s="6"/>
      <c r="WTH11" s="6"/>
      <c r="WTI11" s="6"/>
      <c r="WTJ11" s="6"/>
      <c r="WTK11" s="6"/>
      <c r="WTL11" s="6"/>
      <c r="WTM11" s="6"/>
      <c r="WTN11" s="6"/>
      <c r="WTO11" s="6"/>
      <c r="WTP11" s="6"/>
      <c r="WTQ11" s="6"/>
      <c r="WTR11" s="6"/>
      <c r="WTS11" s="6"/>
      <c r="WTT11" s="6"/>
      <c r="WTU11" s="6"/>
      <c r="WTV11" s="6"/>
      <c r="WTW11" s="6"/>
      <c r="WTX11" s="6"/>
      <c r="WTY11" s="6"/>
      <c r="WTZ11" s="6"/>
      <c r="WUA11" s="6"/>
      <c r="WUB11" s="6"/>
      <c r="WUC11" s="6"/>
      <c r="WUD11" s="6"/>
      <c r="WUE11" s="6"/>
      <c r="WUF11" s="6"/>
      <c r="WUG11" s="6"/>
      <c r="WUH11" s="6"/>
      <c r="WUI11" s="6"/>
      <c r="WUJ11" s="6"/>
      <c r="WUK11" s="6"/>
      <c r="WUL11" s="6"/>
      <c r="WUM11" s="6"/>
      <c r="WUN11" s="6"/>
      <c r="WUO11" s="6"/>
      <c r="WUP11" s="6"/>
      <c r="WUQ11" s="6"/>
      <c r="WUR11" s="6"/>
      <c r="WUS11" s="6"/>
      <c r="WUT11" s="6"/>
      <c r="WUU11" s="6"/>
      <c r="WUV11" s="6"/>
      <c r="WUW11" s="6"/>
      <c r="WUX11" s="6"/>
      <c r="WUY11" s="6"/>
      <c r="WUZ11" s="6"/>
      <c r="WVA11" s="6"/>
      <c r="WVB11" s="6"/>
      <c r="WVC11" s="6"/>
      <c r="WVD11" s="6"/>
      <c r="WVE11" s="6"/>
      <c r="WVF11" s="6"/>
      <c r="WVG11" s="6"/>
      <c r="WVH11" s="6"/>
      <c r="WVI11" s="6"/>
      <c r="WVJ11" s="6"/>
      <c r="WVK11" s="6"/>
      <c r="WVL11" s="6"/>
      <c r="WVM11" s="6"/>
      <c r="WVN11" s="6"/>
      <c r="WVO11" s="6"/>
      <c r="WVP11" s="6"/>
      <c r="WVQ11" s="6"/>
      <c r="WVR11" s="6"/>
      <c r="WVS11" s="6"/>
      <c r="WVT11" s="6"/>
      <c r="WVU11" s="6"/>
      <c r="WVV11" s="6"/>
      <c r="WVW11" s="6"/>
      <c r="WVX11" s="6"/>
      <c r="WVY11" s="6"/>
      <c r="WVZ11" s="6"/>
      <c r="WWA11" s="6"/>
      <c r="WWB11" s="6"/>
      <c r="WWC11" s="6"/>
      <c r="WWD11" s="6"/>
      <c r="WWE11" s="6"/>
      <c r="WWF11" s="6"/>
      <c r="WWG11" s="6"/>
      <c r="WWH11" s="6"/>
      <c r="WWI11" s="6"/>
      <c r="WWJ11" s="6"/>
      <c r="WWK11" s="6"/>
      <c r="WWL11" s="6"/>
      <c r="WWM11" s="6"/>
      <c r="WWN11" s="6"/>
      <c r="WWO11" s="6"/>
      <c r="WWP11" s="6"/>
      <c r="WWQ11" s="6"/>
      <c r="WWR11" s="6"/>
      <c r="WWS11" s="6"/>
      <c r="WWT11" s="6"/>
      <c r="WWU11" s="6"/>
      <c r="WWV11" s="6"/>
      <c r="WWW11" s="6"/>
      <c r="WWX11" s="6"/>
      <c r="WWY11" s="6"/>
      <c r="WWZ11" s="6"/>
      <c r="WXA11" s="6"/>
      <c r="WXB11" s="6"/>
      <c r="WXC11" s="6"/>
      <c r="WXD11" s="6"/>
      <c r="WXE11" s="6"/>
      <c r="WXF11" s="6"/>
      <c r="WXG11" s="6"/>
      <c r="WXH11" s="6"/>
      <c r="WXI11" s="6"/>
      <c r="WXJ11" s="6"/>
      <c r="WXK11" s="6"/>
      <c r="WXL11" s="6"/>
      <c r="WXM11" s="6"/>
      <c r="WXN11" s="6"/>
      <c r="WXO11" s="6"/>
      <c r="WXP11" s="6"/>
      <c r="WXQ11" s="6"/>
      <c r="WXR11" s="6"/>
      <c r="WXS11" s="6"/>
      <c r="WXT11" s="6"/>
      <c r="WXU11" s="6"/>
      <c r="WXV11" s="6"/>
      <c r="WXW11" s="6"/>
      <c r="WXX11" s="6"/>
      <c r="WXY11" s="6"/>
      <c r="WXZ11" s="6"/>
      <c r="WYA11" s="6"/>
      <c r="WYB11" s="6"/>
      <c r="WYC11" s="6"/>
      <c r="WYD11" s="6"/>
      <c r="WYE11" s="6"/>
      <c r="WYF11" s="6"/>
      <c r="WYG11" s="6"/>
      <c r="WYH11" s="6"/>
      <c r="WYI11" s="6"/>
      <c r="WYJ11" s="6"/>
      <c r="WYK11" s="6"/>
      <c r="WYL11" s="6"/>
      <c r="WYM11" s="6"/>
      <c r="WYN11" s="6"/>
      <c r="WYO11" s="6"/>
      <c r="WYP11" s="6"/>
      <c r="WYQ11" s="6"/>
      <c r="WYR11" s="6"/>
      <c r="WYS11" s="6"/>
      <c r="WYT11" s="6"/>
      <c r="WYU11" s="6"/>
      <c r="WYV11" s="6"/>
      <c r="WYW11" s="6"/>
      <c r="WYX11" s="6"/>
      <c r="WYY11" s="6"/>
      <c r="WYZ11" s="6"/>
      <c r="WZA11" s="6"/>
      <c r="WZB11" s="6"/>
      <c r="WZC11" s="6"/>
      <c r="WZD11" s="6"/>
      <c r="WZE11" s="6"/>
      <c r="WZF11" s="6"/>
      <c r="WZG11" s="6"/>
      <c r="WZH11" s="6"/>
      <c r="WZI11" s="6"/>
      <c r="WZJ11" s="6"/>
      <c r="WZK11" s="6"/>
      <c r="WZL11" s="6"/>
      <c r="WZM11" s="6"/>
      <c r="WZN11" s="6"/>
      <c r="WZO11" s="6"/>
      <c r="WZP11" s="6"/>
      <c r="WZQ11" s="6"/>
      <c r="WZR11" s="6"/>
      <c r="WZS11" s="6"/>
      <c r="WZT11" s="6"/>
      <c r="WZU11" s="6"/>
      <c r="WZV11" s="6"/>
      <c r="WZW11" s="6"/>
      <c r="WZX11" s="6"/>
      <c r="WZY11" s="6"/>
      <c r="WZZ11" s="6"/>
      <c r="XAA11" s="6"/>
      <c r="XAB11" s="6"/>
      <c r="XAC11" s="6"/>
      <c r="XAD11" s="6"/>
      <c r="XAE11" s="6"/>
      <c r="XAF11" s="6"/>
      <c r="XAG11" s="6"/>
      <c r="XAH11" s="6"/>
      <c r="XAI11" s="6"/>
      <c r="XAJ11" s="6"/>
      <c r="XAK11" s="6"/>
      <c r="XAL11" s="6"/>
      <c r="XAM11" s="6"/>
      <c r="XAN11" s="6"/>
      <c r="XAO11" s="6"/>
      <c r="XAP11" s="6"/>
      <c r="XAQ11" s="6"/>
      <c r="XAR11" s="6"/>
      <c r="XAS11" s="6"/>
      <c r="XAT11" s="6"/>
      <c r="XAU11" s="6"/>
      <c r="XAV11" s="6"/>
      <c r="XAW11" s="6"/>
      <c r="XAX11" s="6"/>
      <c r="XAY11" s="6"/>
      <c r="XAZ11" s="6"/>
      <c r="XBA11" s="6"/>
      <c r="XBB11" s="6"/>
      <c r="XBC11" s="6"/>
      <c r="XBD11" s="6"/>
      <c r="XBE11" s="6"/>
      <c r="XBF11" s="6"/>
      <c r="XBG11" s="6"/>
      <c r="XBH11" s="6"/>
      <c r="XBI11" s="6"/>
      <c r="XBJ11" s="6"/>
      <c r="XBK11" s="6"/>
      <c r="XBL11" s="6"/>
      <c r="XBM11" s="6"/>
      <c r="XBN11" s="6"/>
      <c r="XBO11" s="6"/>
      <c r="XBP11" s="6"/>
      <c r="XBQ11" s="6"/>
      <c r="XBR11" s="6"/>
      <c r="XBS11" s="6"/>
      <c r="XBT11" s="6"/>
      <c r="XBU11" s="6"/>
      <c r="XBV11" s="6"/>
      <c r="XBW11" s="6"/>
      <c r="XBX11" s="6"/>
      <c r="XBY11" s="6"/>
      <c r="XBZ11" s="6"/>
      <c r="XCA11" s="6"/>
      <c r="XCB11" s="6"/>
      <c r="XCC11" s="6"/>
      <c r="XCD11" s="6"/>
      <c r="XCE11" s="6"/>
      <c r="XCF11" s="6"/>
      <c r="XCG11" s="6"/>
      <c r="XCH11" s="6"/>
      <c r="XCI11" s="6"/>
      <c r="XCJ11" s="6"/>
      <c r="XCK11" s="6"/>
      <c r="XCL11" s="6"/>
      <c r="XCM11" s="6"/>
      <c r="XCN11" s="6"/>
      <c r="XCO11" s="6"/>
      <c r="XCP11" s="6"/>
      <c r="XCQ11" s="6"/>
      <c r="XCR11" s="6"/>
      <c r="XCS11" s="6"/>
      <c r="XCT11" s="6"/>
      <c r="XCU11" s="6"/>
      <c r="XCV11" s="6"/>
      <c r="XCW11" s="6"/>
      <c r="XCX11" s="6"/>
      <c r="XCY11" s="6"/>
      <c r="XCZ11" s="6"/>
      <c r="XDA11" s="6"/>
      <c r="XDB11" s="6"/>
      <c r="XDC11" s="6"/>
      <c r="XDD11" s="6"/>
      <c r="XDE11" s="6"/>
      <c r="XDF11" s="6"/>
      <c r="XDG11" s="6"/>
      <c r="XDH11" s="6"/>
      <c r="XDI11" s="6"/>
      <c r="XDJ11" s="6"/>
      <c r="XDK11" s="6"/>
      <c r="XDL11" s="6"/>
      <c r="XDM11" s="6"/>
      <c r="XDN11" s="6"/>
      <c r="XDO11" s="6"/>
      <c r="XDP11" s="6"/>
      <c r="XDQ11" s="6"/>
      <c r="XDR11" s="6"/>
      <c r="XDS11" s="6"/>
      <c r="XDT11" s="6"/>
      <c r="XDU11" s="6"/>
      <c r="XDV11" s="6"/>
      <c r="XDW11" s="6"/>
      <c r="XDX11" s="6"/>
      <c r="XDY11" s="6"/>
      <c r="XDZ11" s="6"/>
      <c r="XEA11" s="6"/>
      <c r="XEB11" s="6"/>
      <c r="XEC11" s="6"/>
      <c r="XED11" s="6"/>
      <c r="XEE11" s="6"/>
      <c r="XEF11" s="6"/>
      <c r="XEG11" s="6"/>
      <c r="XEH11" s="6"/>
      <c r="XEI11" s="6"/>
      <c r="XEJ11" s="6"/>
      <c r="XEK11" s="6"/>
      <c r="XEL11" s="6"/>
      <c r="XEM11" s="6"/>
      <c r="XEN11" s="6"/>
      <c r="XEO11" s="6"/>
      <c r="XEP11" s="6"/>
      <c r="XEQ11" s="6"/>
      <c r="XER11" s="6"/>
      <c r="XES11" s="6"/>
      <c r="XET11" s="6"/>
      <c r="XEU11" s="6"/>
      <c r="XEV11" s="6"/>
      <c r="XEW11" s="6"/>
      <c r="XEX11" s="6"/>
      <c r="XEY11" s="6"/>
      <c r="XEZ11" s="6"/>
      <c r="XFA11" s="6"/>
      <c r="XFB11" s="6"/>
      <c r="XFC11" s="6"/>
      <c r="XFD11" s="6"/>
    </row>
    <row r="12" spans="1:16384" s="857" customFormat="1" ht="17.25" thickBot="1" x14ac:dyDescent="0.35">
      <c r="A12" s="1151"/>
      <c r="B12" s="888">
        <v>8</v>
      </c>
      <c r="C12" s="1152" t="s">
        <v>168</v>
      </c>
      <c r="D12" s="898"/>
      <c r="E12" s="889"/>
      <c r="F12" s="1878"/>
      <c r="G12" s="890">
        <f>G126</f>
        <v>2250</v>
      </c>
      <c r="H12" s="2"/>
      <c r="K12" s="2"/>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c r="VB12" s="6"/>
      <c r="VC12" s="6"/>
      <c r="VD12" s="6"/>
      <c r="VE12" s="6"/>
      <c r="VF12" s="6"/>
      <c r="VG12" s="6"/>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6"/>
      <c r="WP12" s="6"/>
      <c r="WQ12" s="6"/>
      <c r="WR12" s="6"/>
      <c r="WS12" s="6"/>
      <c r="WT12" s="6"/>
      <c r="WU12" s="6"/>
      <c r="WV12" s="6"/>
      <c r="WW12" s="6"/>
      <c r="WX12" s="6"/>
      <c r="WY12" s="6"/>
      <c r="WZ12" s="6"/>
      <c r="XA12" s="6"/>
      <c r="XB12" s="6"/>
      <c r="XC12" s="6"/>
      <c r="XD12" s="6"/>
      <c r="XE12" s="6"/>
      <c r="XF12" s="6"/>
      <c r="XG12" s="6"/>
      <c r="XH12" s="6"/>
      <c r="XI12" s="6"/>
      <c r="XJ12" s="6"/>
      <c r="XK12" s="6"/>
      <c r="XL12" s="6"/>
      <c r="XM12" s="6"/>
      <c r="XN12" s="6"/>
      <c r="XO12" s="6"/>
      <c r="XP12" s="6"/>
      <c r="XQ12" s="6"/>
      <c r="XR12" s="6"/>
      <c r="XS12" s="6"/>
      <c r="XT12" s="6"/>
      <c r="XU12" s="6"/>
      <c r="XV12" s="6"/>
      <c r="XW12" s="6"/>
      <c r="XX12" s="6"/>
      <c r="XY12" s="6"/>
      <c r="XZ12" s="6"/>
      <c r="YA12" s="6"/>
      <c r="YB12" s="6"/>
      <c r="YC12" s="6"/>
      <c r="YD12" s="6"/>
      <c r="YE12" s="6"/>
      <c r="YF12" s="6"/>
      <c r="YG12" s="6"/>
      <c r="YH12" s="6"/>
      <c r="YI12" s="6"/>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c r="ZX12" s="6"/>
      <c r="ZY12" s="6"/>
      <c r="ZZ12" s="6"/>
      <c r="AAA12" s="6"/>
      <c r="AAB12" s="6"/>
      <c r="AAC12" s="6"/>
      <c r="AAD12" s="6"/>
      <c r="AAE12" s="6"/>
      <c r="AAF12" s="6"/>
      <c r="AAG12" s="6"/>
      <c r="AAH12" s="6"/>
      <c r="AAI12" s="6"/>
      <c r="AAJ12" s="6"/>
      <c r="AAK12" s="6"/>
      <c r="AAL12" s="6"/>
      <c r="AAM12" s="6"/>
      <c r="AAN12" s="6"/>
      <c r="AAO12" s="6"/>
      <c r="AAP12" s="6"/>
      <c r="AAQ12" s="6"/>
      <c r="AAR12" s="6"/>
      <c r="AAS12" s="6"/>
      <c r="AAT12" s="6"/>
      <c r="AAU12" s="6"/>
      <c r="AAV12" s="6"/>
      <c r="AAW12" s="6"/>
      <c r="AAX12" s="6"/>
      <c r="AAY12" s="6"/>
      <c r="AAZ12" s="6"/>
      <c r="ABA12" s="6"/>
      <c r="ABB12" s="6"/>
      <c r="ABC12" s="6"/>
      <c r="ABD12" s="6"/>
      <c r="ABE12" s="6"/>
      <c r="ABF12" s="6"/>
      <c r="ABG12" s="6"/>
      <c r="ABH12" s="6"/>
      <c r="ABI12" s="6"/>
      <c r="ABJ12" s="6"/>
      <c r="ABK12" s="6"/>
      <c r="ABL12" s="6"/>
      <c r="ABM12" s="6"/>
      <c r="ABN12" s="6"/>
      <c r="ABO12" s="6"/>
      <c r="ABP12" s="6"/>
      <c r="ABQ12" s="6"/>
      <c r="ABR12" s="6"/>
      <c r="ABS12" s="6"/>
      <c r="ABT12" s="6"/>
      <c r="ABU12" s="6"/>
      <c r="ABV12" s="6"/>
      <c r="ABW12" s="6"/>
      <c r="ABX12" s="6"/>
      <c r="ABY12" s="6"/>
      <c r="ABZ12" s="6"/>
      <c r="ACA12" s="6"/>
      <c r="ACB12" s="6"/>
      <c r="ACC12" s="6"/>
      <c r="ACD12" s="6"/>
      <c r="ACE12" s="6"/>
      <c r="ACF12" s="6"/>
      <c r="ACG12" s="6"/>
      <c r="ACH12" s="6"/>
      <c r="ACI12" s="6"/>
      <c r="ACJ12" s="6"/>
      <c r="ACK12" s="6"/>
      <c r="ACL12" s="6"/>
      <c r="ACM12" s="6"/>
      <c r="ACN12" s="6"/>
      <c r="ACO12" s="6"/>
      <c r="ACP12" s="6"/>
      <c r="ACQ12" s="6"/>
      <c r="ACR12" s="6"/>
      <c r="ACS12" s="6"/>
      <c r="ACT12" s="6"/>
      <c r="ACU12" s="6"/>
      <c r="ACV12" s="6"/>
      <c r="ACW12" s="6"/>
      <c r="ACX12" s="6"/>
      <c r="ACY12" s="6"/>
      <c r="ACZ12" s="6"/>
      <c r="ADA12" s="6"/>
      <c r="ADB12" s="6"/>
      <c r="ADC12" s="6"/>
      <c r="ADD12" s="6"/>
      <c r="ADE12" s="6"/>
      <c r="ADF12" s="6"/>
      <c r="ADG12" s="6"/>
      <c r="ADH12" s="6"/>
      <c r="ADI12" s="6"/>
      <c r="ADJ12" s="6"/>
      <c r="ADK12" s="6"/>
      <c r="ADL12" s="6"/>
      <c r="ADM12" s="6"/>
      <c r="ADN12" s="6"/>
      <c r="ADO12" s="6"/>
      <c r="ADP12" s="6"/>
      <c r="ADQ12" s="6"/>
      <c r="ADR12" s="6"/>
      <c r="ADS12" s="6"/>
      <c r="ADT12" s="6"/>
      <c r="ADU12" s="6"/>
      <c r="ADV12" s="6"/>
      <c r="ADW12" s="6"/>
      <c r="ADX12" s="6"/>
      <c r="ADY12" s="6"/>
      <c r="ADZ12" s="6"/>
      <c r="AEA12" s="6"/>
      <c r="AEB12" s="6"/>
      <c r="AEC12" s="6"/>
      <c r="AED12" s="6"/>
      <c r="AEE12" s="6"/>
      <c r="AEF12" s="6"/>
      <c r="AEG12" s="6"/>
      <c r="AEH12" s="6"/>
      <c r="AEI12" s="6"/>
      <c r="AEJ12" s="6"/>
      <c r="AEK12" s="6"/>
      <c r="AEL12" s="6"/>
      <c r="AEM12" s="6"/>
      <c r="AEN12" s="6"/>
      <c r="AEO12" s="6"/>
      <c r="AEP12" s="6"/>
      <c r="AEQ12" s="6"/>
      <c r="AER12" s="6"/>
      <c r="AES12" s="6"/>
      <c r="AET12" s="6"/>
      <c r="AEU12" s="6"/>
      <c r="AEV12" s="6"/>
      <c r="AEW12" s="6"/>
      <c r="AEX12" s="6"/>
      <c r="AEY12" s="6"/>
      <c r="AEZ12" s="6"/>
      <c r="AFA12" s="6"/>
      <c r="AFB12" s="6"/>
      <c r="AFC12" s="6"/>
      <c r="AFD12" s="6"/>
      <c r="AFE12" s="6"/>
      <c r="AFF12" s="6"/>
      <c r="AFG12" s="6"/>
      <c r="AFH12" s="6"/>
      <c r="AFI12" s="6"/>
      <c r="AFJ12" s="6"/>
      <c r="AFK12" s="6"/>
      <c r="AFL12" s="6"/>
      <c r="AFM12" s="6"/>
      <c r="AFN12" s="6"/>
      <c r="AFO12" s="6"/>
      <c r="AFP12" s="6"/>
      <c r="AFQ12" s="6"/>
      <c r="AFR12" s="6"/>
      <c r="AFS12" s="6"/>
      <c r="AFT12" s="6"/>
      <c r="AFU12" s="6"/>
      <c r="AFV12" s="6"/>
      <c r="AFW12" s="6"/>
      <c r="AFX12" s="6"/>
      <c r="AFY12" s="6"/>
      <c r="AFZ12" s="6"/>
      <c r="AGA12" s="6"/>
      <c r="AGB12" s="6"/>
      <c r="AGC12" s="6"/>
      <c r="AGD12" s="6"/>
      <c r="AGE12" s="6"/>
      <c r="AGF12" s="6"/>
      <c r="AGG12" s="6"/>
      <c r="AGH12" s="6"/>
      <c r="AGI12" s="6"/>
      <c r="AGJ12" s="6"/>
      <c r="AGK12" s="6"/>
      <c r="AGL12" s="6"/>
      <c r="AGM12" s="6"/>
      <c r="AGN12" s="6"/>
      <c r="AGO12" s="6"/>
      <c r="AGP12" s="6"/>
      <c r="AGQ12" s="6"/>
      <c r="AGR12" s="6"/>
      <c r="AGS12" s="6"/>
      <c r="AGT12" s="6"/>
      <c r="AGU12" s="6"/>
      <c r="AGV12" s="6"/>
      <c r="AGW12" s="6"/>
      <c r="AGX12" s="6"/>
      <c r="AGY12" s="6"/>
      <c r="AGZ12" s="6"/>
      <c r="AHA12" s="6"/>
      <c r="AHB12" s="6"/>
      <c r="AHC12" s="6"/>
      <c r="AHD12" s="6"/>
      <c r="AHE12" s="6"/>
      <c r="AHF12" s="6"/>
      <c r="AHG12" s="6"/>
      <c r="AHH12" s="6"/>
      <c r="AHI12" s="6"/>
      <c r="AHJ12" s="6"/>
      <c r="AHK12" s="6"/>
      <c r="AHL12" s="6"/>
      <c r="AHM12" s="6"/>
      <c r="AHN12" s="6"/>
      <c r="AHO12" s="6"/>
      <c r="AHP12" s="6"/>
      <c r="AHQ12" s="6"/>
      <c r="AHR12" s="6"/>
      <c r="AHS12" s="6"/>
      <c r="AHT12" s="6"/>
      <c r="AHU12" s="6"/>
      <c r="AHV12" s="6"/>
      <c r="AHW12" s="6"/>
      <c r="AHX12" s="6"/>
      <c r="AHY12" s="6"/>
      <c r="AHZ12" s="6"/>
      <c r="AIA12" s="6"/>
      <c r="AIB12" s="6"/>
      <c r="AIC12" s="6"/>
      <c r="AID12" s="6"/>
      <c r="AIE12" s="6"/>
      <c r="AIF12" s="6"/>
      <c r="AIG12" s="6"/>
      <c r="AIH12" s="6"/>
      <c r="AII12" s="6"/>
      <c r="AIJ12" s="6"/>
      <c r="AIK12" s="6"/>
      <c r="AIL12" s="6"/>
      <c r="AIM12" s="6"/>
      <c r="AIN12" s="6"/>
      <c r="AIO12" s="6"/>
      <c r="AIP12" s="6"/>
      <c r="AIQ12" s="6"/>
      <c r="AIR12" s="6"/>
      <c r="AIS12" s="6"/>
      <c r="AIT12" s="6"/>
      <c r="AIU12" s="6"/>
      <c r="AIV12" s="6"/>
      <c r="AIW12" s="6"/>
      <c r="AIX12" s="6"/>
      <c r="AIY12" s="6"/>
      <c r="AIZ12" s="6"/>
      <c r="AJA12" s="6"/>
      <c r="AJB12" s="6"/>
      <c r="AJC12" s="6"/>
      <c r="AJD12" s="6"/>
      <c r="AJE12" s="6"/>
      <c r="AJF12" s="6"/>
      <c r="AJG12" s="6"/>
      <c r="AJH12" s="6"/>
      <c r="AJI12" s="6"/>
      <c r="AJJ12" s="6"/>
      <c r="AJK12" s="6"/>
      <c r="AJL12" s="6"/>
      <c r="AJM12" s="6"/>
      <c r="AJN12" s="6"/>
      <c r="AJO12" s="6"/>
      <c r="AJP12" s="6"/>
      <c r="AJQ12" s="6"/>
      <c r="AJR12" s="6"/>
      <c r="AJS12" s="6"/>
      <c r="AJT12" s="6"/>
      <c r="AJU12" s="6"/>
      <c r="AJV12" s="6"/>
      <c r="AJW12" s="6"/>
      <c r="AJX12" s="6"/>
      <c r="AJY12" s="6"/>
      <c r="AJZ12" s="6"/>
      <c r="AKA12" s="6"/>
      <c r="AKB12" s="6"/>
      <c r="AKC12" s="6"/>
      <c r="AKD12" s="6"/>
      <c r="AKE12" s="6"/>
      <c r="AKF12" s="6"/>
      <c r="AKG12" s="6"/>
      <c r="AKH12" s="6"/>
      <c r="AKI12" s="6"/>
      <c r="AKJ12" s="6"/>
      <c r="AKK12" s="6"/>
      <c r="AKL12" s="6"/>
      <c r="AKM12" s="6"/>
      <c r="AKN12" s="6"/>
      <c r="AKO12" s="6"/>
      <c r="AKP12" s="6"/>
      <c r="AKQ12" s="6"/>
      <c r="AKR12" s="6"/>
      <c r="AKS12" s="6"/>
      <c r="AKT12" s="6"/>
      <c r="AKU12" s="6"/>
      <c r="AKV12" s="6"/>
      <c r="AKW12" s="6"/>
      <c r="AKX12" s="6"/>
      <c r="AKY12" s="6"/>
      <c r="AKZ12" s="6"/>
      <c r="ALA12" s="6"/>
      <c r="ALB12" s="6"/>
      <c r="ALC12" s="6"/>
      <c r="ALD12" s="6"/>
      <c r="ALE12" s="6"/>
      <c r="ALF12" s="6"/>
      <c r="ALG12" s="6"/>
      <c r="ALH12" s="6"/>
      <c r="ALI12" s="6"/>
      <c r="ALJ12" s="6"/>
      <c r="ALK12" s="6"/>
      <c r="ALL12" s="6"/>
      <c r="ALM12" s="6"/>
      <c r="ALN12" s="6"/>
      <c r="ALO12" s="6"/>
      <c r="ALP12" s="6"/>
      <c r="ALQ12" s="6"/>
      <c r="ALR12" s="6"/>
      <c r="ALS12" s="6"/>
      <c r="ALT12" s="6"/>
      <c r="ALU12" s="6"/>
      <c r="ALV12" s="6"/>
      <c r="ALW12" s="6"/>
      <c r="ALX12" s="6"/>
      <c r="ALY12" s="6"/>
      <c r="ALZ12" s="6"/>
      <c r="AMA12" s="6"/>
      <c r="AMB12" s="6"/>
      <c r="AMC12" s="6"/>
      <c r="AMD12" s="6"/>
      <c r="AME12" s="6"/>
      <c r="AMF12" s="6"/>
      <c r="AMG12" s="6"/>
      <c r="AMH12" s="6"/>
      <c r="AMI12" s="6"/>
      <c r="AMJ12" s="6"/>
      <c r="AMK12" s="6"/>
      <c r="AML12" s="6"/>
      <c r="AMM12" s="6"/>
      <c r="AMN12" s="6"/>
      <c r="AMO12" s="6"/>
      <c r="AMP12" s="6"/>
      <c r="AMQ12" s="6"/>
      <c r="AMR12" s="6"/>
      <c r="AMS12" s="6"/>
      <c r="AMT12" s="6"/>
      <c r="AMU12" s="6"/>
      <c r="AMV12" s="6"/>
      <c r="AMW12" s="6"/>
      <c r="AMX12" s="6"/>
      <c r="AMY12" s="6"/>
      <c r="AMZ12" s="6"/>
      <c r="ANA12" s="6"/>
      <c r="ANB12" s="6"/>
      <c r="ANC12" s="6"/>
      <c r="AND12" s="6"/>
      <c r="ANE12" s="6"/>
      <c r="ANF12" s="6"/>
      <c r="ANG12" s="6"/>
      <c r="ANH12" s="6"/>
      <c r="ANI12" s="6"/>
      <c r="ANJ12" s="6"/>
      <c r="ANK12" s="6"/>
      <c r="ANL12" s="6"/>
      <c r="ANM12" s="6"/>
      <c r="ANN12" s="6"/>
      <c r="ANO12" s="6"/>
      <c r="ANP12" s="6"/>
      <c r="ANQ12" s="6"/>
      <c r="ANR12" s="6"/>
      <c r="ANS12" s="6"/>
      <c r="ANT12" s="6"/>
      <c r="ANU12" s="6"/>
      <c r="ANV12" s="6"/>
      <c r="ANW12" s="6"/>
      <c r="ANX12" s="6"/>
      <c r="ANY12" s="6"/>
      <c r="ANZ12" s="6"/>
      <c r="AOA12" s="6"/>
      <c r="AOB12" s="6"/>
      <c r="AOC12" s="6"/>
      <c r="AOD12" s="6"/>
      <c r="AOE12" s="6"/>
      <c r="AOF12" s="6"/>
      <c r="AOG12" s="6"/>
      <c r="AOH12" s="6"/>
      <c r="AOI12" s="6"/>
      <c r="AOJ12" s="6"/>
      <c r="AOK12" s="6"/>
      <c r="AOL12" s="6"/>
      <c r="AOM12" s="6"/>
      <c r="AON12" s="6"/>
      <c r="AOO12" s="6"/>
      <c r="AOP12" s="6"/>
      <c r="AOQ12" s="6"/>
      <c r="AOR12" s="6"/>
      <c r="AOS12" s="6"/>
      <c r="AOT12" s="6"/>
      <c r="AOU12" s="6"/>
      <c r="AOV12" s="6"/>
      <c r="AOW12" s="6"/>
      <c r="AOX12" s="6"/>
      <c r="AOY12" s="6"/>
      <c r="AOZ12" s="6"/>
      <c r="APA12" s="6"/>
      <c r="APB12" s="6"/>
      <c r="APC12" s="6"/>
      <c r="APD12" s="6"/>
      <c r="APE12" s="6"/>
      <c r="APF12" s="6"/>
      <c r="APG12" s="6"/>
      <c r="APH12" s="6"/>
      <c r="API12" s="6"/>
      <c r="APJ12" s="6"/>
      <c r="APK12" s="6"/>
      <c r="APL12" s="6"/>
      <c r="APM12" s="6"/>
      <c r="APN12" s="6"/>
      <c r="APO12" s="6"/>
      <c r="APP12" s="6"/>
      <c r="APQ12" s="6"/>
      <c r="APR12" s="6"/>
      <c r="APS12" s="6"/>
      <c r="APT12" s="6"/>
      <c r="APU12" s="6"/>
      <c r="APV12" s="6"/>
      <c r="APW12" s="6"/>
      <c r="APX12" s="6"/>
      <c r="APY12" s="6"/>
      <c r="APZ12" s="6"/>
      <c r="AQA12" s="6"/>
      <c r="AQB12" s="6"/>
      <c r="AQC12" s="6"/>
      <c r="AQD12" s="6"/>
      <c r="AQE12" s="6"/>
      <c r="AQF12" s="6"/>
      <c r="AQG12" s="6"/>
      <c r="AQH12" s="6"/>
      <c r="AQI12" s="6"/>
      <c r="AQJ12" s="6"/>
      <c r="AQK12" s="6"/>
      <c r="AQL12" s="6"/>
      <c r="AQM12" s="6"/>
      <c r="AQN12" s="6"/>
      <c r="AQO12" s="6"/>
      <c r="AQP12" s="6"/>
      <c r="AQQ12" s="6"/>
      <c r="AQR12" s="6"/>
      <c r="AQS12" s="6"/>
      <c r="AQT12" s="6"/>
      <c r="AQU12" s="6"/>
      <c r="AQV12" s="6"/>
      <c r="AQW12" s="6"/>
      <c r="AQX12" s="6"/>
      <c r="AQY12" s="6"/>
      <c r="AQZ12" s="6"/>
      <c r="ARA12" s="6"/>
      <c r="ARB12" s="6"/>
      <c r="ARC12" s="6"/>
      <c r="ARD12" s="6"/>
      <c r="ARE12" s="6"/>
      <c r="ARF12" s="6"/>
      <c r="ARG12" s="6"/>
      <c r="ARH12" s="6"/>
      <c r="ARI12" s="6"/>
      <c r="ARJ12" s="6"/>
      <c r="ARK12" s="6"/>
      <c r="ARL12" s="6"/>
      <c r="ARM12" s="6"/>
      <c r="ARN12" s="6"/>
      <c r="ARO12" s="6"/>
      <c r="ARP12" s="6"/>
      <c r="ARQ12" s="6"/>
      <c r="ARR12" s="6"/>
      <c r="ARS12" s="6"/>
      <c r="ART12" s="6"/>
      <c r="ARU12" s="6"/>
      <c r="ARV12" s="6"/>
      <c r="ARW12" s="6"/>
      <c r="ARX12" s="6"/>
      <c r="ARY12" s="6"/>
      <c r="ARZ12" s="6"/>
      <c r="ASA12" s="6"/>
      <c r="ASB12" s="6"/>
      <c r="ASC12" s="6"/>
      <c r="ASD12" s="6"/>
      <c r="ASE12" s="6"/>
      <c r="ASF12" s="6"/>
      <c r="ASG12" s="6"/>
      <c r="ASH12" s="6"/>
      <c r="ASI12" s="6"/>
      <c r="ASJ12" s="6"/>
      <c r="ASK12" s="6"/>
      <c r="ASL12" s="6"/>
      <c r="ASM12" s="6"/>
      <c r="ASN12" s="6"/>
      <c r="ASO12" s="6"/>
      <c r="ASP12" s="6"/>
      <c r="ASQ12" s="6"/>
      <c r="ASR12" s="6"/>
      <c r="ASS12" s="6"/>
      <c r="AST12" s="6"/>
      <c r="ASU12" s="6"/>
      <c r="ASV12" s="6"/>
      <c r="ASW12" s="6"/>
      <c r="ASX12" s="6"/>
      <c r="ASY12" s="6"/>
      <c r="ASZ12" s="6"/>
      <c r="ATA12" s="6"/>
      <c r="ATB12" s="6"/>
      <c r="ATC12" s="6"/>
      <c r="ATD12" s="6"/>
      <c r="ATE12" s="6"/>
      <c r="ATF12" s="6"/>
      <c r="ATG12" s="6"/>
      <c r="ATH12" s="6"/>
      <c r="ATI12" s="6"/>
      <c r="ATJ12" s="6"/>
      <c r="ATK12" s="6"/>
      <c r="ATL12" s="6"/>
      <c r="ATM12" s="6"/>
      <c r="ATN12" s="6"/>
      <c r="ATO12" s="6"/>
      <c r="ATP12" s="6"/>
      <c r="ATQ12" s="6"/>
      <c r="ATR12" s="6"/>
      <c r="ATS12" s="6"/>
      <c r="ATT12" s="6"/>
      <c r="ATU12" s="6"/>
      <c r="ATV12" s="6"/>
      <c r="ATW12" s="6"/>
      <c r="ATX12" s="6"/>
      <c r="ATY12" s="6"/>
      <c r="ATZ12" s="6"/>
      <c r="AUA12" s="6"/>
      <c r="AUB12" s="6"/>
      <c r="AUC12" s="6"/>
      <c r="AUD12" s="6"/>
      <c r="AUE12" s="6"/>
      <c r="AUF12" s="6"/>
      <c r="AUG12" s="6"/>
      <c r="AUH12" s="6"/>
      <c r="AUI12" s="6"/>
      <c r="AUJ12" s="6"/>
      <c r="AUK12" s="6"/>
      <c r="AUL12" s="6"/>
      <c r="AUM12" s="6"/>
      <c r="AUN12" s="6"/>
      <c r="AUO12" s="6"/>
      <c r="AUP12" s="6"/>
      <c r="AUQ12" s="6"/>
      <c r="AUR12" s="6"/>
      <c r="AUS12" s="6"/>
      <c r="AUT12" s="6"/>
      <c r="AUU12" s="6"/>
      <c r="AUV12" s="6"/>
      <c r="AUW12" s="6"/>
      <c r="AUX12" s="6"/>
      <c r="AUY12" s="6"/>
      <c r="AUZ12" s="6"/>
      <c r="AVA12" s="6"/>
      <c r="AVB12" s="6"/>
      <c r="AVC12" s="6"/>
      <c r="AVD12" s="6"/>
      <c r="AVE12" s="6"/>
      <c r="AVF12" s="6"/>
      <c r="AVG12" s="6"/>
      <c r="AVH12" s="6"/>
      <c r="AVI12" s="6"/>
      <c r="AVJ12" s="6"/>
      <c r="AVK12" s="6"/>
      <c r="AVL12" s="6"/>
      <c r="AVM12" s="6"/>
      <c r="AVN12" s="6"/>
      <c r="AVO12" s="6"/>
      <c r="AVP12" s="6"/>
      <c r="AVQ12" s="6"/>
      <c r="AVR12" s="6"/>
      <c r="AVS12" s="6"/>
      <c r="AVT12" s="6"/>
      <c r="AVU12" s="6"/>
      <c r="AVV12" s="6"/>
      <c r="AVW12" s="6"/>
      <c r="AVX12" s="6"/>
      <c r="AVY12" s="6"/>
      <c r="AVZ12" s="6"/>
      <c r="AWA12" s="6"/>
      <c r="AWB12" s="6"/>
      <c r="AWC12" s="6"/>
      <c r="AWD12" s="6"/>
      <c r="AWE12" s="6"/>
      <c r="AWF12" s="6"/>
      <c r="AWG12" s="6"/>
      <c r="AWH12" s="6"/>
      <c r="AWI12" s="6"/>
      <c r="AWJ12" s="6"/>
      <c r="AWK12" s="6"/>
      <c r="AWL12" s="6"/>
      <c r="AWM12" s="6"/>
      <c r="AWN12" s="6"/>
      <c r="AWO12" s="6"/>
      <c r="AWP12" s="6"/>
      <c r="AWQ12" s="6"/>
      <c r="AWR12" s="6"/>
      <c r="AWS12" s="6"/>
      <c r="AWT12" s="6"/>
      <c r="AWU12" s="6"/>
      <c r="AWV12" s="6"/>
      <c r="AWW12" s="6"/>
      <c r="AWX12" s="6"/>
      <c r="AWY12" s="6"/>
      <c r="AWZ12" s="6"/>
      <c r="AXA12" s="6"/>
      <c r="AXB12" s="6"/>
      <c r="AXC12" s="6"/>
      <c r="AXD12" s="6"/>
      <c r="AXE12" s="6"/>
      <c r="AXF12" s="6"/>
      <c r="AXG12" s="6"/>
      <c r="AXH12" s="6"/>
      <c r="AXI12" s="6"/>
      <c r="AXJ12" s="6"/>
      <c r="AXK12" s="6"/>
      <c r="AXL12" s="6"/>
      <c r="AXM12" s="6"/>
      <c r="AXN12" s="6"/>
      <c r="AXO12" s="6"/>
      <c r="AXP12" s="6"/>
      <c r="AXQ12" s="6"/>
      <c r="AXR12" s="6"/>
      <c r="AXS12" s="6"/>
      <c r="AXT12" s="6"/>
      <c r="AXU12" s="6"/>
      <c r="AXV12" s="6"/>
      <c r="AXW12" s="6"/>
      <c r="AXX12" s="6"/>
      <c r="AXY12" s="6"/>
      <c r="AXZ12" s="6"/>
      <c r="AYA12" s="6"/>
      <c r="AYB12" s="6"/>
      <c r="AYC12" s="6"/>
      <c r="AYD12" s="6"/>
      <c r="AYE12" s="6"/>
      <c r="AYF12" s="6"/>
      <c r="AYG12" s="6"/>
      <c r="AYH12" s="6"/>
      <c r="AYI12" s="6"/>
      <c r="AYJ12" s="6"/>
      <c r="AYK12" s="6"/>
      <c r="AYL12" s="6"/>
      <c r="AYM12" s="6"/>
      <c r="AYN12" s="6"/>
      <c r="AYO12" s="6"/>
      <c r="AYP12" s="6"/>
      <c r="AYQ12" s="6"/>
      <c r="AYR12" s="6"/>
      <c r="AYS12" s="6"/>
      <c r="AYT12" s="6"/>
      <c r="AYU12" s="6"/>
      <c r="AYV12" s="6"/>
      <c r="AYW12" s="6"/>
      <c r="AYX12" s="6"/>
      <c r="AYY12" s="6"/>
      <c r="AYZ12" s="6"/>
      <c r="AZA12" s="6"/>
      <c r="AZB12" s="6"/>
      <c r="AZC12" s="6"/>
      <c r="AZD12" s="6"/>
      <c r="AZE12" s="6"/>
      <c r="AZF12" s="6"/>
      <c r="AZG12" s="6"/>
      <c r="AZH12" s="6"/>
      <c r="AZI12" s="6"/>
      <c r="AZJ12" s="6"/>
      <c r="AZK12" s="6"/>
      <c r="AZL12" s="6"/>
      <c r="AZM12" s="6"/>
      <c r="AZN12" s="6"/>
      <c r="AZO12" s="6"/>
      <c r="AZP12" s="6"/>
      <c r="AZQ12" s="6"/>
      <c r="AZR12" s="6"/>
      <c r="AZS12" s="6"/>
      <c r="AZT12" s="6"/>
      <c r="AZU12" s="6"/>
      <c r="AZV12" s="6"/>
      <c r="AZW12" s="6"/>
      <c r="AZX12" s="6"/>
      <c r="AZY12" s="6"/>
      <c r="AZZ12" s="6"/>
      <c r="BAA12" s="6"/>
      <c r="BAB12" s="6"/>
      <c r="BAC12" s="6"/>
      <c r="BAD12" s="6"/>
      <c r="BAE12" s="6"/>
      <c r="BAF12" s="6"/>
      <c r="BAG12" s="6"/>
      <c r="BAH12" s="6"/>
      <c r="BAI12" s="6"/>
      <c r="BAJ12" s="6"/>
      <c r="BAK12" s="6"/>
      <c r="BAL12" s="6"/>
      <c r="BAM12" s="6"/>
      <c r="BAN12" s="6"/>
      <c r="BAO12" s="6"/>
      <c r="BAP12" s="6"/>
      <c r="BAQ12" s="6"/>
      <c r="BAR12" s="6"/>
      <c r="BAS12" s="6"/>
      <c r="BAT12" s="6"/>
      <c r="BAU12" s="6"/>
      <c r="BAV12" s="6"/>
      <c r="BAW12" s="6"/>
      <c r="BAX12" s="6"/>
      <c r="BAY12" s="6"/>
      <c r="BAZ12" s="6"/>
      <c r="BBA12" s="6"/>
      <c r="BBB12" s="6"/>
      <c r="BBC12" s="6"/>
      <c r="BBD12" s="6"/>
      <c r="BBE12" s="6"/>
      <c r="BBF12" s="6"/>
      <c r="BBG12" s="6"/>
      <c r="BBH12" s="6"/>
      <c r="BBI12" s="6"/>
      <c r="BBJ12" s="6"/>
      <c r="BBK12" s="6"/>
      <c r="BBL12" s="6"/>
      <c r="BBM12" s="6"/>
      <c r="BBN12" s="6"/>
      <c r="BBO12" s="6"/>
      <c r="BBP12" s="6"/>
      <c r="BBQ12" s="6"/>
      <c r="BBR12" s="6"/>
      <c r="BBS12" s="6"/>
      <c r="BBT12" s="6"/>
      <c r="BBU12" s="6"/>
      <c r="BBV12" s="6"/>
      <c r="BBW12" s="6"/>
      <c r="BBX12" s="6"/>
      <c r="BBY12" s="6"/>
      <c r="BBZ12" s="6"/>
      <c r="BCA12" s="6"/>
      <c r="BCB12" s="6"/>
      <c r="BCC12" s="6"/>
      <c r="BCD12" s="6"/>
      <c r="BCE12" s="6"/>
      <c r="BCF12" s="6"/>
      <c r="BCG12" s="6"/>
      <c r="BCH12" s="6"/>
      <c r="BCI12" s="6"/>
      <c r="BCJ12" s="6"/>
      <c r="BCK12" s="6"/>
      <c r="BCL12" s="6"/>
      <c r="BCM12" s="6"/>
      <c r="BCN12" s="6"/>
      <c r="BCO12" s="6"/>
      <c r="BCP12" s="6"/>
      <c r="BCQ12" s="6"/>
      <c r="BCR12" s="6"/>
      <c r="BCS12" s="6"/>
      <c r="BCT12" s="6"/>
      <c r="BCU12" s="6"/>
      <c r="BCV12" s="6"/>
      <c r="BCW12" s="6"/>
      <c r="BCX12" s="6"/>
      <c r="BCY12" s="6"/>
      <c r="BCZ12" s="6"/>
      <c r="BDA12" s="6"/>
      <c r="BDB12" s="6"/>
      <c r="BDC12" s="6"/>
      <c r="BDD12" s="6"/>
      <c r="BDE12" s="6"/>
      <c r="BDF12" s="6"/>
      <c r="BDG12" s="6"/>
      <c r="BDH12" s="6"/>
      <c r="BDI12" s="6"/>
      <c r="BDJ12" s="6"/>
      <c r="BDK12" s="6"/>
      <c r="BDL12" s="6"/>
      <c r="BDM12" s="6"/>
      <c r="BDN12" s="6"/>
      <c r="BDO12" s="6"/>
      <c r="BDP12" s="6"/>
      <c r="BDQ12" s="6"/>
      <c r="BDR12" s="6"/>
      <c r="BDS12" s="6"/>
      <c r="BDT12" s="6"/>
      <c r="BDU12" s="6"/>
      <c r="BDV12" s="6"/>
      <c r="BDW12" s="6"/>
      <c r="BDX12" s="6"/>
      <c r="BDY12" s="6"/>
      <c r="BDZ12" s="6"/>
      <c r="BEA12" s="6"/>
      <c r="BEB12" s="6"/>
      <c r="BEC12" s="6"/>
      <c r="BED12" s="6"/>
      <c r="BEE12" s="6"/>
      <c r="BEF12" s="6"/>
      <c r="BEG12" s="6"/>
      <c r="BEH12" s="6"/>
      <c r="BEI12" s="6"/>
      <c r="BEJ12" s="6"/>
      <c r="BEK12" s="6"/>
      <c r="BEL12" s="6"/>
      <c r="BEM12" s="6"/>
      <c r="BEN12" s="6"/>
      <c r="BEO12" s="6"/>
      <c r="BEP12" s="6"/>
      <c r="BEQ12" s="6"/>
      <c r="BER12" s="6"/>
      <c r="BES12" s="6"/>
      <c r="BET12" s="6"/>
      <c r="BEU12" s="6"/>
      <c r="BEV12" s="6"/>
      <c r="BEW12" s="6"/>
      <c r="BEX12" s="6"/>
      <c r="BEY12" s="6"/>
      <c r="BEZ12" s="6"/>
      <c r="BFA12" s="6"/>
      <c r="BFB12" s="6"/>
      <c r="BFC12" s="6"/>
      <c r="BFD12" s="6"/>
      <c r="BFE12" s="6"/>
      <c r="BFF12" s="6"/>
      <c r="BFG12" s="6"/>
      <c r="BFH12" s="6"/>
      <c r="BFI12" s="6"/>
      <c r="BFJ12" s="6"/>
      <c r="BFK12" s="6"/>
      <c r="BFL12" s="6"/>
      <c r="BFM12" s="6"/>
      <c r="BFN12" s="6"/>
      <c r="BFO12" s="6"/>
      <c r="BFP12" s="6"/>
      <c r="BFQ12" s="6"/>
      <c r="BFR12" s="6"/>
      <c r="BFS12" s="6"/>
      <c r="BFT12" s="6"/>
      <c r="BFU12" s="6"/>
      <c r="BFV12" s="6"/>
      <c r="BFW12" s="6"/>
      <c r="BFX12" s="6"/>
      <c r="BFY12" s="6"/>
      <c r="BFZ12" s="6"/>
      <c r="BGA12" s="6"/>
      <c r="BGB12" s="6"/>
      <c r="BGC12" s="6"/>
      <c r="BGD12" s="6"/>
      <c r="BGE12" s="6"/>
      <c r="BGF12" s="6"/>
      <c r="BGG12" s="6"/>
      <c r="BGH12" s="6"/>
      <c r="BGI12" s="6"/>
      <c r="BGJ12" s="6"/>
      <c r="BGK12" s="6"/>
      <c r="BGL12" s="6"/>
      <c r="BGM12" s="6"/>
      <c r="BGN12" s="6"/>
      <c r="BGO12" s="6"/>
      <c r="BGP12" s="6"/>
      <c r="BGQ12" s="6"/>
      <c r="BGR12" s="6"/>
      <c r="BGS12" s="6"/>
      <c r="BGT12" s="6"/>
      <c r="BGU12" s="6"/>
      <c r="BGV12" s="6"/>
      <c r="BGW12" s="6"/>
      <c r="BGX12" s="6"/>
      <c r="BGY12" s="6"/>
      <c r="BGZ12" s="6"/>
      <c r="BHA12" s="6"/>
      <c r="BHB12" s="6"/>
      <c r="BHC12" s="6"/>
      <c r="BHD12" s="6"/>
      <c r="BHE12" s="6"/>
      <c r="BHF12" s="6"/>
      <c r="BHG12" s="6"/>
      <c r="BHH12" s="6"/>
      <c r="BHI12" s="6"/>
      <c r="BHJ12" s="6"/>
      <c r="BHK12" s="6"/>
      <c r="BHL12" s="6"/>
      <c r="BHM12" s="6"/>
      <c r="BHN12" s="6"/>
      <c r="BHO12" s="6"/>
      <c r="BHP12" s="6"/>
      <c r="BHQ12" s="6"/>
      <c r="BHR12" s="6"/>
      <c r="BHS12" s="6"/>
      <c r="BHT12" s="6"/>
      <c r="BHU12" s="6"/>
      <c r="BHV12" s="6"/>
      <c r="BHW12" s="6"/>
      <c r="BHX12" s="6"/>
      <c r="BHY12" s="6"/>
      <c r="BHZ12" s="6"/>
      <c r="BIA12" s="6"/>
      <c r="BIB12" s="6"/>
      <c r="BIC12" s="6"/>
      <c r="BID12" s="6"/>
      <c r="BIE12" s="6"/>
      <c r="BIF12" s="6"/>
      <c r="BIG12" s="6"/>
      <c r="BIH12" s="6"/>
      <c r="BII12" s="6"/>
      <c r="BIJ12" s="6"/>
      <c r="BIK12" s="6"/>
      <c r="BIL12" s="6"/>
      <c r="BIM12" s="6"/>
      <c r="BIN12" s="6"/>
      <c r="BIO12" s="6"/>
      <c r="BIP12" s="6"/>
      <c r="BIQ12" s="6"/>
      <c r="BIR12" s="6"/>
      <c r="BIS12" s="6"/>
      <c r="BIT12" s="6"/>
      <c r="BIU12" s="6"/>
      <c r="BIV12" s="6"/>
      <c r="BIW12" s="6"/>
      <c r="BIX12" s="6"/>
      <c r="BIY12" s="6"/>
      <c r="BIZ12" s="6"/>
      <c r="BJA12" s="6"/>
      <c r="BJB12" s="6"/>
      <c r="BJC12" s="6"/>
      <c r="BJD12" s="6"/>
      <c r="BJE12" s="6"/>
      <c r="BJF12" s="6"/>
      <c r="BJG12" s="6"/>
      <c r="BJH12" s="6"/>
      <c r="BJI12" s="6"/>
      <c r="BJJ12" s="6"/>
      <c r="BJK12" s="6"/>
      <c r="BJL12" s="6"/>
      <c r="BJM12" s="6"/>
      <c r="BJN12" s="6"/>
      <c r="BJO12" s="6"/>
      <c r="BJP12" s="6"/>
      <c r="BJQ12" s="6"/>
      <c r="BJR12" s="6"/>
      <c r="BJS12" s="6"/>
      <c r="BJT12" s="6"/>
      <c r="BJU12" s="6"/>
      <c r="BJV12" s="6"/>
      <c r="BJW12" s="6"/>
      <c r="BJX12" s="6"/>
      <c r="BJY12" s="6"/>
      <c r="BJZ12" s="6"/>
      <c r="BKA12" s="6"/>
      <c r="BKB12" s="6"/>
      <c r="BKC12" s="6"/>
      <c r="BKD12" s="6"/>
      <c r="BKE12" s="6"/>
      <c r="BKF12" s="6"/>
      <c r="BKG12" s="6"/>
      <c r="BKH12" s="6"/>
      <c r="BKI12" s="6"/>
      <c r="BKJ12" s="6"/>
      <c r="BKK12" s="6"/>
      <c r="BKL12" s="6"/>
      <c r="BKM12" s="6"/>
      <c r="BKN12" s="6"/>
      <c r="BKO12" s="6"/>
      <c r="BKP12" s="6"/>
      <c r="BKQ12" s="6"/>
      <c r="BKR12" s="6"/>
      <c r="BKS12" s="6"/>
      <c r="BKT12" s="6"/>
      <c r="BKU12" s="6"/>
      <c r="BKV12" s="6"/>
      <c r="BKW12" s="6"/>
      <c r="BKX12" s="6"/>
      <c r="BKY12" s="6"/>
      <c r="BKZ12" s="6"/>
      <c r="BLA12" s="6"/>
      <c r="BLB12" s="6"/>
      <c r="BLC12" s="6"/>
      <c r="BLD12" s="6"/>
      <c r="BLE12" s="6"/>
      <c r="BLF12" s="6"/>
      <c r="BLG12" s="6"/>
      <c r="BLH12" s="6"/>
      <c r="BLI12" s="6"/>
      <c r="BLJ12" s="6"/>
      <c r="BLK12" s="6"/>
      <c r="BLL12" s="6"/>
      <c r="BLM12" s="6"/>
      <c r="BLN12" s="6"/>
      <c r="BLO12" s="6"/>
      <c r="BLP12" s="6"/>
      <c r="BLQ12" s="6"/>
      <c r="BLR12" s="6"/>
      <c r="BLS12" s="6"/>
      <c r="BLT12" s="6"/>
      <c r="BLU12" s="6"/>
      <c r="BLV12" s="6"/>
      <c r="BLW12" s="6"/>
      <c r="BLX12" s="6"/>
      <c r="BLY12" s="6"/>
      <c r="BLZ12" s="6"/>
      <c r="BMA12" s="6"/>
      <c r="BMB12" s="6"/>
      <c r="BMC12" s="6"/>
      <c r="BMD12" s="6"/>
      <c r="BME12" s="6"/>
      <c r="BMF12" s="6"/>
      <c r="BMG12" s="6"/>
      <c r="BMH12" s="6"/>
      <c r="BMI12" s="6"/>
      <c r="BMJ12" s="6"/>
      <c r="BMK12" s="6"/>
      <c r="BML12" s="6"/>
      <c r="BMM12" s="6"/>
      <c r="BMN12" s="6"/>
      <c r="BMO12" s="6"/>
      <c r="BMP12" s="6"/>
      <c r="BMQ12" s="6"/>
      <c r="BMR12" s="6"/>
      <c r="BMS12" s="6"/>
      <c r="BMT12" s="6"/>
      <c r="BMU12" s="6"/>
      <c r="BMV12" s="6"/>
      <c r="BMW12" s="6"/>
      <c r="BMX12" s="6"/>
      <c r="BMY12" s="6"/>
      <c r="BMZ12" s="6"/>
      <c r="BNA12" s="6"/>
      <c r="BNB12" s="6"/>
      <c r="BNC12" s="6"/>
      <c r="BND12" s="6"/>
      <c r="BNE12" s="6"/>
      <c r="BNF12" s="6"/>
      <c r="BNG12" s="6"/>
      <c r="BNH12" s="6"/>
      <c r="BNI12" s="6"/>
      <c r="BNJ12" s="6"/>
      <c r="BNK12" s="6"/>
      <c r="BNL12" s="6"/>
      <c r="BNM12" s="6"/>
      <c r="BNN12" s="6"/>
      <c r="BNO12" s="6"/>
      <c r="BNP12" s="6"/>
      <c r="BNQ12" s="6"/>
      <c r="BNR12" s="6"/>
      <c r="BNS12" s="6"/>
      <c r="BNT12" s="6"/>
      <c r="BNU12" s="6"/>
      <c r="BNV12" s="6"/>
      <c r="BNW12" s="6"/>
      <c r="BNX12" s="6"/>
      <c r="BNY12" s="6"/>
      <c r="BNZ12" s="6"/>
      <c r="BOA12" s="6"/>
      <c r="BOB12" s="6"/>
      <c r="BOC12" s="6"/>
      <c r="BOD12" s="6"/>
      <c r="BOE12" s="6"/>
      <c r="BOF12" s="6"/>
      <c r="BOG12" s="6"/>
      <c r="BOH12" s="6"/>
      <c r="BOI12" s="6"/>
      <c r="BOJ12" s="6"/>
      <c r="BOK12" s="6"/>
      <c r="BOL12" s="6"/>
      <c r="BOM12" s="6"/>
      <c r="BON12" s="6"/>
      <c r="BOO12" s="6"/>
      <c r="BOP12" s="6"/>
      <c r="BOQ12" s="6"/>
      <c r="BOR12" s="6"/>
      <c r="BOS12" s="6"/>
      <c r="BOT12" s="6"/>
      <c r="BOU12" s="6"/>
      <c r="BOV12" s="6"/>
      <c r="BOW12" s="6"/>
      <c r="BOX12" s="6"/>
      <c r="BOY12" s="6"/>
      <c r="BOZ12" s="6"/>
      <c r="BPA12" s="6"/>
      <c r="BPB12" s="6"/>
      <c r="BPC12" s="6"/>
      <c r="BPD12" s="6"/>
      <c r="BPE12" s="6"/>
      <c r="BPF12" s="6"/>
      <c r="BPG12" s="6"/>
      <c r="BPH12" s="6"/>
      <c r="BPI12" s="6"/>
      <c r="BPJ12" s="6"/>
      <c r="BPK12" s="6"/>
      <c r="BPL12" s="6"/>
      <c r="BPM12" s="6"/>
      <c r="BPN12" s="6"/>
      <c r="BPO12" s="6"/>
      <c r="BPP12" s="6"/>
      <c r="BPQ12" s="6"/>
      <c r="BPR12" s="6"/>
      <c r="BPS12" s="6"/>
      <c r="BPT12" s="6"/>
      <c r="BPU12" s="6"/>
      <c r="BPV12" s="6"/>
      <c r="BPW12" s="6"/>
      <c r="BPX12" s="6"/>
      <c r="BPY12" s="6"/>
      <c r="BPZ12" s="6"/>
      <c r="BQA12" s="6"/>
      <c r="BQB12" s="6"/>
      <c r="BQC12" s="6"/>
      <c r="BQD12" s="6"/>
      <c r="BQE12" s="6"/>
      <c r="BQF12" s="6"/>
      <c r="BQG12" s="6"/>
      <c r="BQH12" s="6"/>
      <c r="BQI12" s="6"/>
      <c r="BQJ12" s="6"/>
      <c r="BQK12" s="6"/>
      <c r="BQL12" s="6"/>
      <c r="BQM12" s="6"/>
      <c r="BQN12" s="6"/>
      <c r="BQO12" s="6"/>
      <c r="BQP12" s="6"/>
      <c r="BQQ12" s="6"/>
      <c r="BQR12" s="6"/>
      <c r="BQS12" s="6"/>
      <c r="BQT12" s="6"/>
      <c r="BQU12" s="6"/>
      <c r="BQV12" s="6"/>
      <c r="BQW12" s="6"/>
      <c r="BQX12" s="6"/>
      <c r="BQY12" s="6"/>
      <c r="BQZ12" s="6"/>
      <c r="BRA12" s="6"/>
      <c r="BRB12" s="6"/>
      <c r="BRC12" s="6"/>
      <c r="BRD12" s="6"/>
      <c r="BRE12" s="6"/>
      <c r="BRF12" s="6"/>
      <c r="BRG12" s="6"/>
      <c r="BRH12" s="6"/>
      <c r="BRI12" s="6"/>
      <c r="BRJ12" s="6"/>
      <c r="BRK12" s="6"/>
      <c r="BRL12" s="6"/>
      <c r="BRM12" s="6"/>
      <c r="BRN12" s="6"/>
      <c r="BRO12" s="6"/>
      <c r="BRP12" s="6"/>
      <c r="BRQ12" s="6"/>
      <c r="BRR12" s="6"/>
      <c r="BRS12" s="6"/>
      <c r="BRT12" s="6"/>
      <c r="BRU12" s="6"/>
      <c r="BRV12" s="6"/>
      <c r="BRW12" s="6"/>
      <c r="BRX12" s="6"/>
      <c r="BRY12" s="6"/>
      <c r="BRZ12" s="6"/>
      <c r="BSA12" s="6"/>
      <c r="BSB12" s="6"/>
      <c r="BSC12" s="6"/>
      <c r="BSD12" s="6"/>
      <c r="BSE12" s="6"/>
      <c r="BSF12" s="6"/>
      <c r="BSG12" s="6"/>
      <c r="BSH12" s="6"/>
      <c r="BSI12" s="6"/>
      <c r="BSJ12" s="6"/>
      <c r="BSK12" s="6"/>
      <c r="BSL12" s="6"/>
      <c r="BSM12" s="6"/>
      <c r="BSN12" s="6"/>
      <c r="BSO12" s="6"/>
      <c r="BSP12" s="6"/>
      <c r="BSQ12" s="6"/>
      <c r="BSR12" s="6"/>
      <c r="BSS12" s="6"/>
      <c r="BST12" s="6"/>
      <c r="BSU12" s="6"/>
      <c r="BSV12" s="6"/>
      <c r="BSW12" s="6"/>
      <c r="BSX12" s="6"/>
      <c r="BSY12" s="6"/>
      <c r="BSZ12" s="6"/>
      <c r="BTA12" s="6"/>
      <c r="BTB12" s="6"/>
      <c r="BTC12" s="6"/>
      <c r="BTD12" s="6"/>
      <c r="BTE12" s="6"/>
      <c r="BTF12" s="6"/>
      <c r="BTG12" s="6"/>
      <c r="BTH12" s="6"/>
      <c r="BTI12" s="6"/>
      <c r="BTJ12" s="6"/>
      <c r="BTK12" s="6"/>
      <c r="BTL12" s="6"/>
      <c r="BTM12" s="6"/>
      <c r="BTN12" s="6"/>
      <c r="BTO12" s="6"/>
      <c r="BTP12" s="6"/>
      <c r="BTQ12" s="6"/>
      <c r="BTR12" s="6"/>
      <c r="BTS12" s="6"/>
      <c r="BTT12" s="6"/>
      <c r="BTU12" s="6"/>
      <c r="BTV12" s="6"/>
      <c r="BTW12" s="6"/>
      <c r="BTX12" s="6"/>
      <c r="BTY12" s="6"/>
      <c r="BTZ12" s="6"/>
      <c r="BUA12" s="6"/>
      <c r="BUB12" s="6"/>
      <c r="BUC12" s="6"/>
      <c r="BUD12" s="6"/>
      <c r="BUE12" s="6"/>
      <c r="BUF12" s="6"/>
      <c r="BUG12" s="6"/>
      <c r="BUH12" s="6"/>
      <c r="BUI12" s="6"/>
      <c r="BUJ12" s="6"/>
      <c r="BUK12" s="6"/>
      <c r="BUL12" s="6"/>
      <c r="BUM12" s="6"/>
      <c r="BUN12" s="6"/>
      <c r="BUO12" s="6"/>
      <c r="BUP12" s="6"/>
      <c r="BUQ12" s="6"/>
      <c r="BUR12" s="6"/>
      <c r="BUS12" s="6"/>
      <c r="BUT12" s="6"/>
      <c r="BUU12" s="6"/>
      <c r="BUV12" s="6"/>
      <c r="BUW12" s="6"/>
      <c r="BUX12" s="6"/>
      <c r="BUY12" s="6"/>
      <c r="BUZ12" s="6"/>
      <c r="BVA12" s="6"/>
      <c r="BVB12" s="6"/>
      <c r="BVC12" s="6"/>
      <c r="BVD12" s="6"/>
      <c r="BVE12" s="6"/>
      <c r="BVF12" s="6"/>
      <c r="BVG12" s="6"/>
      <c r="BVH12" s="6"/>
      <c r="BVI12" s="6"/>
      <c r="BVJ12" s="6"/>
      <c r="BVK12" s="6"/>
      <c r="BVL12" s="6"/>
      <c r="BVM12" s="6"/>
      <c r="BVN12" s="6"/>
      <c r="BVO12" s="6"/>
      <c r="BVP12" s="6"/>
      <c r="BVQ12" s="6"/>
      <c r="BVR12" s="6"/>
      <c r="BVS12" s="6"/>
      <c r="BVT12" s="6"/>
      <c r="BVU12" s="6"/>
      <c r="BVV12" s="6"/>
      <c r="BVW12" s="6"/>
      <c r="BVX12" s="6"/>
      <c r="BVY12" s="6"/>
      <c r="BVZ12" s="6"/>
      <c r="BWA12" s="6"/>
      <c r="BWB12" s="6"/>
      <c r="BWC12" s="6"/>
      <c r="BWD12" s="6"/>
      <c r="BWE12" s="6"/>
      <c r="BWF12" s="6"/>
      <c r="BWG12" s="6"/>
      <c r="BWH12" s="6"/>
      <c r="BWI12" s="6"/>
      <c r="BWJ12" s="6"/>
      <c r="BWK12" s="6"/>
      <c r="BWL12" s="6"/>
      <c r="BWM12" s="6"/>
      <c r="BWN12" s="6"/>
      <c r="BWO12" s="6"/>
      <c r="BWP12" s="6"/>
      <c r="BWQ12" s="6"/>
      <c r="BWR12" s="6"/>
      <c r="BWS12" s="6"/>
      <c r="BWT12" s="6"/>
      <c r="BWU12" s="6"/>
      <c r="BWV12" s="6"/>
      <c r="BWW12" s="6"/>
      <c r="BWX12" s="6"/>
      <c r="BWY12" s="6"/>
      <c r="BWZ12" s="6"/>
      <c r="BXA12" s="6"/>
      <c r="BXB12" s="6"/>
      <c r="BXC12" s="6"/>
      <c r="BXD12" s="6"/>
      <c r="BXE12" s="6"/>
      <c r="BXF12" s="6"/>
      <c r="BXG12" s="6"/>
      <c r="BXH12" s="6"/>
      <c r="BXI12" s="6"/>
      <c r="BXJ12" s="6"/>
      <c r="BXK12" s="6"/>
      <c r="BXL12" s="6"/>
      <c r="BXM12" s="6"/>
      <c r="BXN12" s="6"/>
      <c r="BXO12" s="6"/>
      <c r="BXP12" s="6"/>
      <c r="BXQ12" s="6"/>
      <c r="BXR12" s="6"/>
      <c r="BXS12" s="6"/>
      <c r="BXT12" s="6"/>
      <c r="BXU12" s="6"/>
      <c r="BXV12" s="6"/>
      <c r="BXW12" s="6"/>
      <c r="BXX12" s="6"/>
      <c r="BXY12" s="6"/>
      <c r="BXZ12" s="6"/>
      <c r="BYA12" s="6"/>
      <c r="BYB12" s="6"/>
      <c r="BYC12" s="6"/>
      <c r="BYD12" s="6"/>
      <c r="BYE12" s="6"/>
      <c r="BYF12" s="6"/>
      <c r="BYG12" s="6"/>
      <c r="BYH12" s="6"/>
      <c r="BYI12" s="6"/>
      <c r="BYJ12" s="6"/>
      <c r="BYK12" s="6"/>
      <c r="BYL12" s="6"/>
      <c r="BYM12" s="6"/>
      <c r="BYN12" s="6"/>
      <c r="BYO12" s="6"/>
      <c r="BYP12" s="6"/>
      <c r="BYQ12" s="6"/>
      <c r="BYR12" s="6"/>
      <c r="BYS12" s="6"/>
      <c r="BYT12" s="6"/>
      <c r="BYU12" s="6"/>
      <c r="BYV12" s="6"/>
      <c r="BYW12" s="6"/>
      <c r="BYX12" s="6"/>
      <c r="BYY12" s="6"/>
      <c r="BYZ12" s="6"/>
      <c r="BZA12" s="6"/>
      <c r="BZB12" s="6"/>
      <c r="BZC12" s="6"/>
      <c r="BZD12" s="6"/>
      <c r="BZE12" s="6"/>
      <c r="BZF12" s="6"/>
      <c r="BZG12" s="6"/>
      <c r="BZH12" s="6"/>
      <c r="BZI12" s="6"/>
      <c r="BZJ12" s="6"/>
      <c r="BZK12" s="6"/>
      <c r="BZL12" s="6"/>
      <c r="BZM12" s="6"/>
      <c r="BZN12" s="6"/>
      <c r="BZO12" s="6"/>
      <c r="BZP12" s="6"/>
      <c r="BZQ12" s="6"/>
      <c r="BZR12" s="6"/>
      <c r="BZS12" s="6"/>
      <c r="BZT12" s="6"/>
      <c r="BZU12" s="6"/>
      <c r="BZV12" s="6"/>
      <c r="BZW12" s="6"/>
      <c r="BZX12" s="6"/>
      <c r="BZY12" s="6"/>
      <c r="BZZ12" s="6"/>
      <c r="CAA12" s="6"/>
      <c r="CAB12" s="6"/>
      <c r="CAC12" s="6"/>
      <c r="CAD12" s="6"/>
      <c r="CAE12" s="6"/>
      <c r="CAF12" s="6"/>
      <c r="CAG12" s="6"/>
      <c r="CAH12" s="6"/>
      <c r="CAI12" s="6"/>
      <c r="CAJ12" s="6"/>
      <c r="CAK12" s="6"/>
      <c r="CAL12" s="6"/>
      <c r="CAM12" s="6"/>
      <c r="CAN12" s="6"/>
      <c r="CAO12" s="6"/>
      <c r="CAP12" s="6"/>
      <c r="CAQ12" s="6"/>
      <c r="CAR12" s="6"/>
      <c r="CAS12" s="6"/>
      <c r="CAT12" s="6"/>
      <c r="CAU12" s="6"/>
      <c r="CAV12" s="6"/>
      <c r="CAW12" s="6"/>
      <c r="CAX12" s="6"/>
      <c r="CAY12" s="6"/>
      <c r="CAZ12" s="6"/>
      <c r="CBA12" s="6"/>
      <c r="CBB12" s="6"/>
      <c r="CBC12" s="6"/>
      <c r="CBD12" s="6"/>
      <c r="CBE12" s="6"/>
      <c r="CBF12" s="6"/>
      <c r="CBG12" s="6"/>
      <c r="CBH12" s="6"/>
      <c r="CBI12" s="6"/>
      <c r="CBJ12" s="6"/>
      <c r="CBK12" s="6"/>
      <c r="CBL12" s="6"/>
      <c r="CBM12" s="6"/>
      <c r="CBN12" s="6"/>
      <c r="CBO12" s="6"/>
      <c r="CBP12" s="6"/>
      <c r="CBQ12" s="6"/>
      <c r="CBR12" s="6"/>
      <c r="CBS12" s="6"/>
      <c r="CBT12" s="6"/>
      <c r="CBU12" s="6"/>
      <c r="CBV12" s="6"/>
      <c r="CBW12" s="6"/>
      <c r="CBX12" s="6"/>
      <c r="CBY12" s="6"/>
      <c r="CBZ12" s="6"/>
      <c r="CCA12" s="6"/>
      <c r="CCB12" s="6"/>
      <c r="CCC12" s="6"/>
      <c r="CCD12" s="6"/>
      <c r="CCE12" s="6"/>
      <c r="CCF12" s="6"/>
      <c r="CCG12" s="6"/>
      <c r="CCH12" s="6"/>
      <c r="CCI12" s="6"/>
      <c r="CCJ12" s="6"/>
      <c r="CCK12" s="6"/>
      <c r="CCL12" s="6"/>
      <c r="CCM12" s="6"/>
      <c r="CCN12" s="6"/>
      <c r="CCO12" s="6"/>
      <c r="CCP12" s="6"/>
      <c r="CCQ12" s="6"/>
      <c r="CCR12" s="6"/>
      <c r="CCS12" s="6"/>
      <c r="CCT12" s="6"/>
      <c r="CCU12" s="6"/>
      <c r="CCV12" s="6"/>
      <c r="CCW12" s="6"/>
      <c r="CCX12" s="6"/>
      <c r="CCY12" s="6"/>
      <c r="CCZ12" s="6"/>
      <c r="CDA12" s="6"/>
      <c r="CDB12" s="6"/>
      <c r="CDC12" s="6"/>
      <c r="CDD12" s="6"/>
      <c r="CDE12" s="6"/>
      <c r="CDF12" s="6"/>
      <c r="CDG12" s="6"/>
      <c r="CDH12" s="6"/>
      <c r="CDI12" s="6"/>
      <c r="CDJ12" s="6"/>
      <c r="CDK12" s="6"/>
      <c r="CDL12" s="6"/>
      <c r="CDM12" s="6"/>
      <c r="CDN12" s="6"/>
      <c r="CDO12" s="6"/>
      <c r="CDP12" s="6"/>
      <c r="CDQ12" s="6"/>
      <c r="CDR12" s="6"/>
      <c r="CDS12" s="6"/>
      <c r="CDT12" s="6"/>
      <c r="CDU12" s="6"/>
      <c r="CDV12" s="6"/>
      <c r="CDW12" s="6"/>
      <c r="CDX12" s="6"/>
      <c r="CDY12" s="6"/>
      <c r="CDZ12" s="6"/>
      <c r="CEA12" s="6"/>
      <c r="CEB12" s="6"/>
      <c r="CEC12" s="6"/>
      <c r="CED12" s="6"/>
      <c r="CEE12" s="6"/>
      <c r="CEF12" s="6"/>
      <c r="CEG12" s="6"/>
      <c r="CEH12" s="6"/>
      <c r="CEI12" s="6"/>
      <c r="CEJ12" s="6"/>
      <c r="CEK12" s="6"/>
      <c r="CEL12" s="6"/>
      <c r="CEM12" s="6"/>
      <c r="CEN12" s="6"/>
      <c r="CEO12" s="6"/>
      <c r="CEP12" s="6"/>
      <c r="CEQ12" s="6"/>
      <c r="CER12" s="6"/>
      <c r="CES12" s="6"/>
      <c r="CET12" s="6"/>
      <c r="CEU12" s="6"/>
      <c r="CEV12" s="6"/>
      <c r="CEW12" s="6"/>
      <c r="CEX12" s="6"/>
      <c r="CEY12" s="6"/>
      <c r="CEZ12" s="6"/>
      <c r="CFA12" s="6"/>
      <c r="CFB12" s="6"/>
      <c r="CFC12" s="6"/>
      <c r="CFD12" s="6"/>
      <c r="CFE12" s="6"/>
      <c r="CFF12" s="6"/>
      <c r="CFG12" s="6"/>
      <c r="CFH12" s="6"/>
      <c r="CFI12" s="6"/>
      <c r="CFJ12" s="6"/>
      <c r="CFK12" s="6"/>
      <c r="CFL12" s="6"/>
      <c r="CFM12" s="6"/>
      <c r="CFN12" s="6"/>
      <c r="CFO12" s="6"/>
      <c r="CFP12" s="6"/>
      <c r="CFQ12" s="6"/>
      <c r="CFR12" s="6"/>
      <c r="CFS12" s="6"/>
      <c r="CFT12" s="6"/>
      <c r="CFU12" s="6"/>
      <c r="CFV12" s="6"/>
      <c r="CFW12" s="6"/>
      <c r="CFX12" s="6"/>
      <c r="CFY12" s="6"/>
      <c r="CFZ12" s="6"/>
      <c r="CGA12" s="6"/>
      <c r="CGB12" s="6"/>
      <c r="CGC12" s="6"/>
      <c r="CGD12" s="6"/>
      <c r="CGE12" s="6"/>
      <c r="CGF12" s="6"/>
      <c r="CGG12" s="6"/>
      <c r="CGH12" s="6"/>
      <c r="CGI12" s="6"/>
      <c r="CGJ12" s="6"/>
      <c r="CGK12" s="6"/>
      <c r="CGL12" s="6"/>
      <c r="CGM12" s="6"/>
      <c r="CGN12" s="6"/>
      <c r="CGO12" s="6"/>
      <c r="CGP12" s="6"/>
      <c r="CGQ12" s="6"/>
      <c r="CGR12" s="6"/>
      <c r="CGS12" s="6"/>
      <c r="CGT12" s="6"/>
      <c r="CGU12" s="6"/>
      <c r="CGV12" s="6"/>
      <c r="CGW12" s="6"/>
      <c r="CGX12" s="6"/>
      <c r="CGY12" s="6"/>
      <c r="CGZ12" s="6"/>
      <c r="CHA12" s="6"/>
      <c r="CHB12" s="6"/>
      <c r="CHC12" s="6"/>
      <c r="CHD12" s="6"/>
      <c r="CHE12" s="6"/>
      <c r="CHF12" s="6"/>
      <c r="CHG12" s="6"/>
      <c r="CHH12" s="6"/>
      <c r="CHI12" s="6"/>
      <c r="CHJ12" s="6"/>
      <c r="CHK12" s="6"/>
      <c r="CHL12" s="6"/>
      <c r="CHM12" s="6"/>
      <c r="CHN12" s="6"/>
      <c r="CHO12" s="6"/>
      <c r="CHP12" s="6"/>
      <c r="CHQ12" s="6"/>
      <c r="CHR12" s="6"/>
      <c r="CHS12" s="6"/>
      <c r="CHT12" s="6"/>
      <c r="CHU12" s="6"/>
      <c r="CHV12" s="6"/>
      <c r="CHW12" s="6"/>
      <c r="CHX12" s="6"/>
      <c r="CHY12" s="6"/>
      <c r="CHZ12" s="6"/>
      <c r="CIA12" s="6"/>
      <c r="CIB12" s="6"/>
      <c r="CIC12" s="6"/>
      <c r="CID12" s="6"/>
      <c r="CIE12" s="6"/>
      <c r="CIF12" s="6"/>
      <c r="CIG12" s="6"/>
      <c r="CIH12" s="6"/>
      <c r="CII12" s="6"/>
      <c r="CIJ12" s="6"/>
      <c r="CIK12" s="6"/>
      <c r="CIL12" s="6"/>
      <c r="CIM12" s="6"/>
      <c r="CIN12" s="6"/>
      <c r="CIO12" s="6"/>
      <c r="CIP12" s="6"/>
      <c r="CIQ12" s="6"/>
      <c r="CIR12" s="6"/>
      <c r="CIS12" s="6"/>
      <c r="CIT12" s="6"/>
      <c r="CIU12" s="6"/>
      <c r="CIV12" s="6"/>
      <c r="CIW12" s="6"/>
      <c r="CIX12" s="6"/>
      <c r="CIY12" s="6"/>
      <c r="CIZ12" s="6"/>
      <c r="CJA12" s="6"/>
      <c r="CJB12" s="6"/>
      <c r="CJC12" s="6"/>
      <c r="CJD12" s="6"/>
      <c r="CJE12" s="6"/>
      <c r="CJF12" s="6"/>
      <c r="CJG12" s="6"/>
      <c r="CJH12" s="6"/>
      <c r="CJI12" s="6"/>
      <c r="CJJ12" s="6"/>
      <c r="CJK12" s="6"/>
      <c r="CJL12" s="6"/>
      <c r="CJM12" s="6"/>
      <c r="CJN12" s="6"/>
      <c r="CJO12" s="6"/>
      <c r="CJP12" s="6"/>
      <c r="CJQ12" s="6"/>
      <c r="CJR12" s="6"/>
      <c r="CJS12" s="6"/>
      <c r="CJT12" s="6"/>
      <c r="CJU12" s="6"/>
      <c r="CJV12" s="6"/>
      <c r="CJW12" s="6"/>
      <c r="CJX12" s="6"/>
      <c r="CJY12" s="6"/>
      <c r="CJZ12" s="6"/>
      <c r="CKA12" s="6"/>
      <c r="CKB12" s="6"/>
      <c r="CKC12" s="6"/>
      <c r="CKD12" s="6"/>
      <c r="CKE12" s="6"/>
      <c r="CKF12" s="6"/>
      <c r="CKG12" s="6"/>
      <c r="CKH12" s="6"/>
      <c r="CKI12" s="6"/>
      <c r="CKJ12" s="6"/>
      <c r="CKK12" s="6"/>
      <c r="CKL12" s="6"/>
      <c r="CKM12" s="6"/>
      <c r="CKN12" s="6"/>
      <c r="CKO12" s="6"/>
      <c r="CKP12" s="6"/>
      <c r="CKQ12" s="6"/>
      <c r="CKR12" s="6"/>
      <c r="CKS12" s="6"/>
      <c r="CKT12" s="6"/>
      <c r="CKU12" s="6"/>
      <c r="CKV12" s="6"/>
      <c r="CKW12" s="6"/>
      <c r="CKX12" s="6"/>
      <c r="CKY12" s="6"/>
      <c r="CKZ12" s="6"/>
      <c r="CLA12" s="6"/>
      <c r="CLB12" s="6"/>
      <c r="CLC12" s="6"/>
      <c r="CLD12" s="6"/>
      <c r="CLE12" s="6"/>
      <c r="CLF12" s="6"/>
      <c r="CLG12" s="6"/>
      <c r="CLH12" s="6"/>
      <c r="CLI12" s="6"/>
      <c r="CLJ12" s="6"/>
      <c r="CLK12" s="6"/>
      <c r="CLL12" s="6"/>
      <c r="CLM12" s="6"/>
      <c r="CLN12" s="6"/>
      <c r="CLO12" s="6"/>
      <c r="CLP12" s="6"/>
      <c r="CLQ12" s="6"/>
      <c r="CLR12" s="6"/>
      <c r="CLS12" s="6"/>
      <c r="CLT12" s="6"/>
      <c r="CLU12" s="6"/>
      <c r="CLV12" s="6"/>
      <c r="CLW12" s="6"/>
      <c r="CLX12" s="6"/>
      <c r="CLY12" s="6"/>
      <c r="CLZ12" s="6"/>
      <c r="CMA12" s="6"/>
      <c r="CMB12" s="6"/>
      <c r="CMC12" s="6"/>
      <c r="CMD12" s="6"/>
      <c r="CME12" s="6"/>
      <c r="CMF12" s="6"/>
      <c r="CMG12" s="6"/>
      <c r="CMH12" s="6"/>
      <c r="CMI12" s="6"/>
      <c r="CMJ12" s="6"/>
      <c r="CMK12" s="6"/>
      <c r="CML12" s="6"/>
      <c r="CMM12" s="6"/>
      <c r="CMN12" s="6"/>
      <c r="CMO12" s="6"/>
      <c r="CMP12" s="6"/>
      <c r="CMQ12" s="6"/>
      <c r="CMR12" s="6"/>
      <c r="CMS12" s="6"/>
      <c r="CMT12" s="6"/>
      <c r="CMU12" s="6"/>
      <c r="CMV12" s="6"/>
      <c r="CMW12" s="6"/>
      <c r="CMX12" s="6"/>
      <c r="CMY12" s="6"/>
      <c r="CMZ12" s="6"/>
      <c r="CNA12" s="6"/>
      <c r="CNB12" s="6"/>
      <c r="CNC12" s="6"/>
      <c r="CND12" s="6"/>
      <c r="CNE12" s="6"/>
      <c r="CNF12" s="6"/>
      <c r="CNG12" s="6"/>
      <c r="CNH12" s="6"/>
      <c r="CNI12" s="6"/>
      <c r="CNJ12" s="6"/>
      <c r="CNK12" s="6"/>
      <c r="CNL12" s="6"/>
      <c r="CNM12" s="6"/>
      <c r="CNN12" s="6"/>
      <c r="CNO12" s="6"/>
      <c r="CNP12" s="6"/>
      <c r="CNQ12" s="6"/>
      <c r="CNR12" s="6"/>
      <c r="CNS12" s="6"/>
      <c r="CNT12" s="6"/>
      <c r="CNU12" s="6"/>
      <c r="CNV12" s="6"/>
      <c r="CNW12" s="6"/>
      <c r="CNX12" s="6"/>
      <c r="CNY12" s="6"/>
      <c r="CNZ12" s="6"/>
      <c r="COA12" s="6"/>
      <c r="COB12" s="6"/>
      <c r="COC12" s="6"/>
      <c r="COD12" s="6"/>
      <c r="COE12" s="6"/>
      <c r="COF12" s="6"/>
      <c r="COG12" s="6"/>
      <c r="COH12" s="6"/>
      <c r="COI12" s="6"/>
      <c r="COJ12" s="6"/>
      <c r="COK12" s="6"/>
      <c r="COL12" s="6"/>
      <c r="COM12" s="6"/>
      <c r="CON12" s="6"/>
      <c r="COO12" s="6"/>
      <c r="COP12" s="6"/>
      <c r="COQ12" s="6"/>
      <c r="COR12" s="6"/>
      <c r="COS12" s="6"/>
      <c r="COT12" s="6"/>
      <c r="COU12" s="6"/>
      <c r="COV12" s="6"/>
      <c r="COW12" s="6"/>
      <c r="COX12" s="6"/>
      <c r="COY12" s="6"/>
      <c r="COZ12" s="6"/>
      <c r="CPA12" s="6"/>
      <c r="CPB12" s="6"/>
      <c r="CPC12" s="6"/>
      <c r="CPD12" s="6"/>
      <c r="CPE12" s="6"/>
      <c r="CPF12" s="6"/>
      <c r="CPG12" s="6"/>
      <c r="CPH12" s="6"/>
      <c r="CPI12" s="6"/>
      <c r="CPJ12" s="6"/>
      <c r="CPK12" s="6"/>
      <c r="CPL12" s="6"/>
      <c r="CPM12" s="6"/>
      <c r="CPN12" s="6"/>
      <c r="CPO12" s="6"/>
      <c r="CPP12" s="6"/>
      <c r="CPQ12" s="6"/>
      <c r="CPR12" s="6"/>
      <c r="CPS12" s="6"/>
      <c r="CPT12" s="6"/>
      <c r="CPU12" s="6"/>
      <c r="CPV12" s="6"/>
      <c r="CPW12" s="6"/>
      <c r="CPX12" s="6"/>
      <c r="CPY12" s="6"/>
      <c r="CPZ12" s="6"/>
      <c r="CQA12" s="6"/>
      <c r="CQB12" s="6"/>
      <c r="CQC12" s="6"/>
      <c r="CQD12" s="6"/>
      <c r="CQE12" s="6"/>
      <c r="CQF12" s="6"/>
      <c r="CQG12" s="6"/>
      <c r="CQH12" s="6"/>
      <c r="CQI12" s="6"/>
      <c r="CQJ12" s="6"/>
      <c r="CQK12" s="6"/>
      <c r="CQL12" s="6"/>
      <c r="CQM12" s="6"/>
      <c r="CQN12" s="6"/>
      <c r="CQO12" s="6"/>
      <c r="CQP12" s="6"/>
      <c r="CQQ12" s="6"/>
      <c r="CQR12" s="6"/>
      <c r="CQS12" s="6"/>
      <c r="CQT12" s="6"/>
      <c r="CQU12" s="6"/>
      <c r="CQV12" s="6"/>
      <c r="CQW12" s="6"/>
      <c r="CQX12" s="6"/>
      <c r="CQY12" s="6"/>
      <c r="CQZ12" s="6"/>
      <c r="CRA12" s="6"/>
      <c r="CRB12" s="6"/>
      <c r="CRC12" s="6"/>
      <c r="CRD12" s="6"/>
      <c r="CRE12" s="6"/>
      <c r="CRF12" s="6"/>
      <c r="CRG12" s="6"/>
      <c r="CRH12" s="6"/>
      <c r="CRI12" s="6"/>
      <c r="CRJ12" s="6"/>
      <c r="CRK12" s="6"/>
      <c r="CRL12" s="6"/>
      <c r="CRM12" s="6"/>
      <c r="CRN12" s="6"/>
      <c r="CRO12" s="6"/>
      <c r="CRP12" s="6"/>
      <c r="CRQ12" s="6"/>
      <c r="CRR12" s="6"/>
      <c r="CRS12" s="6"/>
      <c r="CRT12" s="6"/>
      <c r="CRU12" s="6"/>
      <c r="CRV12" s="6"/>
      <c r="CRW12" s="6"/>
      <c r="CRX12" s="6"/>
      <c r="CRY12" s="6"/>
      <c r="CRZ12" s="6"/>
      <c r="CSA12" s="6"/>
      <c r="CSB12" s="6"/>
      <c r="CSC12" s="6"/>
      <c r="CSD12" s="6"/>
      <c r="CSE12" s="6"/>
      <c r="CSF12" s="6"/>
      <c r="CSG12" s="6"/>
      <c r="CSH12" s="6"/>
      <c r="CSI12" s="6"/>
      <c r="CSJ12" s="6"/>
      <c r="CSK12" s="6"/>
      <c r="CSL12" s="6"/>
      <c r="CSM12" s="6"/>
      <c r="CSN12" s="6"/>
      <c r="CSO12" s="6"/>
      <c r="CSP12" s="6"/>
      <c r="CSQ12" s="6"/>
      <c r="CSR12" s="6"/>
      <c r="CSS12" s="6"/>
      <c r="CST12" s="6"/>
      <c r="CSU12" s="6"/>
      <c r="CSV12" s="6"/>
      <c r="CSW12" s="6"/>
      <c r="CSX12" s="6"/>
      <c r="CSY12" s="6"/>
      <c r="CSZ12" s="6"/>
      <c r="CTA12" s="6"/>
      <c r="CTB12" s="6"/>
      <c r="CTC12" s="6"/>
      <c r="CTD12" s="6"/>
      <c r="CTE12" s="6"/>
      <c r="CTF12" s="6"/>
      <c r="CTG12" s="6"/>
      <c r="CTH12" s="6"/>
      <c r="CTI12" s="6"/>
      <c r="CTJ12" s="6"/>
      <c r="CTK12" s="6"/>
      <c r="CTL12" s="6"/>
      <c r="CTM12" s="6"/>
      <c r="CTN12" s="6"/>
      <c r="CTO12" s="6"/>
      <c r="CTP12" s="6"/>
      <c r="CTQ12" s="6"/>
      <c r="CTR12" s="6"/>
      <c r="CTS12" s="6"/>
      <c r="CTT12" s="6"/>
      <c r="CTU12" s="6"/>
      <c r="CTV12" s="6"/>
      <c r="CTW12" s="6"/>
      <c r="CTX12" s="6"/>
      <c r="CTY12" s="6"/>
      <c r="CTZ12" s="6"/>
      <c r="CUA12" s="6"/>
      <c r="CUB12" s="6"/>
      <c r="CUC12" s="6"/>
      <c r="CUD12" s="6"/>
      <c r="CUE12" s="6"/>
      <c r="CUF12" s="6"/>
      <c r="CUG12" s="6"/>
      <c r="CUH12" s="6"/>
      <c r="CUI12" s="6"/>
      <c r="CUJ12" s="6"/>
      <c r="CUK12" s="6"/>
      <c r="CUL12" s="6"/>
      <c r="CUM12" s="6"/>
      <c r="CUN12" s="6"/>
      <c r="CUO12" s="6"/>
      <c r="CUP12" s="6"/>
      <c r="CUQ12" s="6"/>
      <c r="CUR12" s="6"/>
      <c r="CUS12" s="6"/>
      <c r="CUT12" s="6"/>
      <c r="CUU12" s="6"/>
      <c r="CUV12" s="6"/>
      <c r="CUW12" s="6"/>
      <c r="CUX12" s="6"/>
      <c r="CUY12" s="6"/>
      <c r="CUZ12" s="6"/>
      <c r="CVA12" s="6"/>
      <c r="CVB12" s="6"/>
      <c r="CVC12" s="6"/>
      <c r="CVD12" s="6"/>
      <c r="CVE12" s="6"/>
      <c r="CVF12" s="6"/>
      <c r="CVG12" s="6"/>
      <c r="CVH12" s="6"/>
      <c r="CVI12" s="6"/>
      <c r="CVJ12" s="6"/>
      <c r="CVK12" s="6"/>
      <c r="CVL12" s="6"/>
      <c r="CVM12" s="6"/>
      <c r="CVN12" s="6"/>
      <c r="CVO12" s="6"/>
      <c r="CVP12" s="6"/>
      <c r="CVQ12" s="6"/>
      <c r="CVR12" s="6"/>
      <c r="CVS12" s="6"/>
      <c r="CVT12" s="6"/>
      <c r="CVU12" s="6"/>
      <c r="CVV12" s="6"/>
      <c r="CVW12" s="6"/>
      <c r="CVX12" s="6"/>
      <c r="CVY12" s="6"/>
      <c r="CVZ12" s="6"/>
      <c r="CWA12" s="6"/>
      <c r="CWB12" s="6"/>
      <c r="CWC12" s="6"/>
      <c r="CWD12" s="6"/>
      <c r="CWE12" s="6"/>
      <c r="CWF12" s="6"/>
      <c r="CWG12" s="6"/>
      <c r="CWH12" s="6"/>
      <c r="CWI12" s="6"/>
      <c r="CWJ12" s="6"/>
      <c r="CWK12" s="6"/>
      <c r="CWL12" s="6"/>
      <c r="CWM12" s="6"/>
      <c r="CWN12" s="6"/>
      <c r="CWO12" s="6"/>
      <c r="CWP12" s="6"/>
      <c r="CWQ12" s="6"/>
      <c r="CWR12" s="6"/>
      <c r="CWS12" s="6"/>
      <c r="CWT12" s="6"/>
      <c r="CWU12" s="6"/>
      <c r="CWV12" s="6"/>
      <c r="CWW12" s="6"/>
      <c r="CWX12" s="6"/>
      <c r="CWY12" s="6"/>
      <c r="CWZ12" s="6"/>
      <c r="CXA12" s="6"/>
      <c r="CXB12" s="6"/>
      <c r="CXC12" s="6"/>
      <c r="CXD12" s="6"/>
      <c r="CXE12" s="6"/>
      <c r="CXF12" s="6"/>
      <c r="CXG12" s="6"/>
      <c r="CXH12" s="6"/>
      <c r="CXI12" s="6"/>
      <c r="CXJ12" s="6"/>
      <c r="CXK12" s="6"/>
      <c r="CXL12" s="6"/>
      <c r="CXM12" s="6"/>
      <c r="CXN12" s="6"/>
      <c r="CXO12" s="6"/>
      <c r="CXP12" s="6"/>
      <c r="CXQ12" s="6"/>
      <c r="CXR12" s="6"/>
      <c r="CXS12" s="6"/>
      <c r="CXT12" s="6"/>
      <c r="CXU12" s="6"/>
      <c r="CXV12" s="6"/>
      <c r="CXW12" s="6"/>
      <c r="CXX12" s="6"/>
      <c r="CXY12" s="6"/>
      <c r="CXZ12" s="6"/>
      <c r="CYA12" s="6"/>
      <c r="CYB12" s="6"/>
      <c r="CYC12" s="6"/>
      <c r="CYD12" s="6"/>
      <c r="CYE12" s="6"/>
      <c r="CYF12" s="6"/>
      <c r="CYG12" s="6"/>
      <c r="CYH12" s="6"/>
      <c r="CYI12" s="6"/>
      <c r="CYJ12" s="6"/>
      <c r="CYK12" s="6"/>
      <c r="CYL12" s="6"/>
      <c r="CYM12" s="6"/>
      <c r="CYN12" s="6"/>
      <c r="CYO12" s="6"/>
      <c r="CYP12" s="6"/>
      <c r="CYQ12" s="6"/>
      <c r="CYR12" s="6"/>
      <c r="CYS12" s="6"/>
      <c r="CYT12" s="6"/>
      <c r="CYU12" s="6"/>
      <c r="CYV12" s="6"/>
      <c r="CYW12" s="6"/>
      <c r="CYX12" s="6"/>
      <c r="CYY12" s="6"/>
      <c r="CYZ12" s="6"/>
      <c r="CZA12" s="6"/>
      <c r="CZB12" s="6"/>
      <c r="CZC12" s="6"/>
      <c r="CZD12" s="6"/>
      <c r="CZE12" s="6"/>
      <c r="CZF12" s="6"/>
      <c r="CZG12" s="6"/>
      <c r="CZH12" s="6"/>
      <c r="CZI12" s="6"/>
      <c r="CZJ12" s="6"/>
      <c r="CZK12" s="6"/>
      <c r="CZL12" s="6"/>
      <c r="CZM12" s="6"/>
      <c r="CZN12" s="6"/>
      <c r="CZO12" s="6"/>
      <c r="CZP12" s="6"/>
      <c r="CZQ12" s="6"/>
      <c r="CZR12" s="6"/>
      <c r="CZS12" s="6"/>
      <c r="CZT12" s="6"/>
      <c r="CZU12" s="6"/>
      <c r="CZV12" s="6"/>
      <c r="CZW12" s="6"/>
      <c r="CZX12" s="6"/>
      <c r="CZY12" s="6"/>
      <c r="CZZ12" s="6"/>
      <c r="DAA12" s="6"/>
      <c r="DAB12" s="6"/>
      <c r="DAC12" s="6"/>
      <c r="DAD12" s="6"/>
      <c r="DAE12" s="6"/>
      <c r="DAF12" s="6"/>
      <c r="DAG12" s="6"/>
      <c r="DAH12" s="6"/>
      <c r="DAI12" s="6"/>
      <c r="DAJ12" s="6"/>
      <c r="DAK12" s="6"/>
      <c r="DAL12" s="6"/>
      <c r="DAM12" s="6"/>
      <c r="DAN12" s="6"/>
      <c r="DAO12" s="6"/>
      <c r="DAP12" s="6"/>
      <c r="DAQ12" s="6"/>
      <c r="DAR12" s="6"/>
      <c r="DAS12" s="6"/>
      <c r="DAT12" s="6"/>
      <c r="DAU12" s="6"/>
      <c r="DAV12" s="6"/>
      <c r="DAW12" s="6"/>
      <c r="DAX12" s="6"/>
      <c r="DAY12" s="6"/>
      <c r="DAZ12" s="6"/>
      <c r="DBA12" s="6"/>
      <c r="DBB12" s="6"/>
      <c r="DBC12" s="6"/>
      <c r="DBD12" s="6"/>
      <c r="DBE12" s="6"/>
      <c r="DBF12" s="6"/>
      <c r="DBG12" s="6"/>
      <c r="DBH12" s="6"/>
      <c r="DBI12" s="6"/>
      <c r="DBJ12" s="6"/>
      <c r="DBK12" s="6"/>
      <c r="DBL12" s="6"/>
      <c r="DBM12" s="6"/>
      <c r="DBN12" s="6"/>
      <c r="DBO12" s="6"/>
      <c r="DBP12" s="6"/>
      <c r="DBQ12" s="6"/>
      <c r="DBR12" s="6"/>
      <c r="DBS12" s="6"/>
      <c r="DBT12" s="6"/>
      <c r="DBU12" s="6"/>
      <c r="DBV12" s="6"/>
      <c r="DBW12" s="6"/>
      <c r="DBX12" s="6"/>
      <c r="DBY12" s="6"/>
      <c r="DBZ12" s="6"/>
      <c r="DCA12" s="6"/>
      <c r="DCB12" s="6"/>
      <c r="DCC12" s="6"/>
      <c r="DCD12" s="6"/>
      <c r="DCE12" s="6"/>
      <c r="DCF12" s="6"/>
      <c r="DCG12" s="6"/>
      <c r="DCH12" s="6"/>
      <c r="DCI12" s="6"/>
      <c r="DCJ12" s="6"/>
      <c r="DCK12" s="6"/>
      <c r="DCL12" s="6"/>
      <c r="DCM12" s="6"/>
      <c r="DCN12" s="6"/>
      <c r="DCO12" s="6"/>
      <c r="DCP12" s="6"/>
      <c r="DCQ12" s="6"/>
      <c r="DCR12" s="6"/>
      <c r="DCS12" s="6"/>
      <c r="DCT12" s="6"/>
      <c r="DCU12" s="6"/>
      <c r="DCV12" s="6"/>
      <c r="DCW12" s="6"/>
      <c r="DCX12" s="6"/>
      <c r="DCY12" s="6"/>
      <c r="DCZ12" s="6"/>
      <c r="DDA12" s="6"/>
      <c r="DDB12" s="6"/>
      <c r="DDC12" s="6"/>
      <c r="DDD12" s="6"/>
      <c r="DDE12" s="6"/>
      <c r="DDF12" s="6"/>
      <c r="DDG12" s="6"/>
      <c r="DDH12" s="6"/>
      <c r="DDI12" s="6"/>
      <c r="DDJ12" s="6"/>
      <c r="DDK12" s="6"/>
      <c r="DDL12" s="6"/>
      <c r="DDM12" s="6"/>
      <c r="DDN12" s="6"/>
      <c r="DDO12" s="6"/>
      <c r="DDP12" s="6"/>
      <c r="DDQ12" s="6"/>
      <c r="DDR12" s="6"/>
      <c r="DDS12" s="6"/>
      <c r="DDT12" s="6"/>
      <c r="DDU12" s="6"/>
      <c r="DDV12" s="6"/>
      <c r="DDW12" s="6"/>
      <c r="DDX12" s="6"/>
      <c r="DDY12" s="6"/>
      <c r="DDZ12" s="6"/>
      <c r="DEA12" s="6"/>
      <c r="DEB12" s="6"/>
      <c r="DEC12" s="6"/>
      <c r="DED12" s="6"/>
      <c r="DEE12" s="6"/>
      <c r="DEF12" s="6"/>
      <c r="DEG12" s="6"/>
      <c r="DEH12" s="6"/>
      <c r="DEI12" s="6"/>
      <c r="DEJ12" s="6"/>
      <c r="DEK12" s="6"/>
      <c r="DEL12" s="6"/>
      <c r="DEM12" s="6"/>
      <c r="DEN12" s="6"/>
      <c r="DEO12" s="6"/>
      <c r="DEP12" s="6"/>
      <c r="DEQ12" s="6"/>
      <c r="DER12" s="6"/>
      <c r="DES12" s="6"/>
      <c r="DET12" s="6"/>
      <c r="DEU12" s="6"/>
      <c r="DEV12" s="6"/>
      <c r="DEW12" s="6"/>
      <c r="DEX12" s="6"/>
      <c r="DEY12" s="6"/>
      <c r="DEZ12" s="6"/>
      <c r="DFA12" s="6"/>
      <c r="DFB12" s="6"/>
      <c r="DFC12" s="6"/>
      <c r="DFD12" s="6"/>
      <c r="DFE12" s="6"/>
      <c r="DFF12" s="6"/>
      <c r="DFG12" s="6"/>
      <c r="DFH12" s="6"/>
      <c r="DFI12" s="6"/>
      <c r="DFJ12" s="6"/>
      <c r="DFK12" s="6"/>
      <c r="DFL12" s="6"/>
      <c r="DFM12" s="6"/>
      <c r="DFN12" s="6"/>
      <c r="DFO12" s="6"/>
      <c r="DFP12" s="6"/>
      <c r="DFQ12" s="6"/>
      <c r="DFR12" s="6"/>
      <c r="DFS12" s="6"/>
      <c r="DFT12" s="6"/>
      <c r="DFU12" s="6"/>
      <c r="DFV12" s="6"/>
      <c r="DFW12" s="6"/>
      <c r="DFX12" s="6"/>
      <c r="DFY12" s="6"/>
      <c r="DFZ12" s="6"/>
      <c r="DGA12" s="6"/>
      <c r="DGB12" s="6"/>
      <c r="DGC12" s="6"/>
      <c r="DGD12" s="6"/>
      <c r="DGE12" s="6"/>
      <c r="DGF12" s="6"/>
      <c r="DGG12" s="6"/>
      <c r="DGH12" s="6"/>
      <c r="DGI12" s="6"/>
      <c r="DGJ12" s="6"/>
      <c r="DGK12" s="6"/>
      <c r="DGL12" s="6"/>
      <c r="DGM12" s="6"/>
      <c r="DGN12" s="6"/>
      <c r="DGO12" s="6"/>
      <c r="DGP12" s="6"/>
      <c r="DGQ12" s="6"/>
      <c r="DGR12" s="6"/>
      <c r="DGS12" s="6"/>
      <c r="DGT12" s="6"/>
      <c r="DGU12" s="6"/>
      <c r="DGV12" s="6"/>
      <c r="DGW12" s="6"/>
      <c r="DGX12" s="6"/>
      <c r="DGY12" s="6"/>
      <c r="DGZ12" s="6"/>
      <c r="DHA12" s="6"/>
      <c r="DHB12" s="6"/>
      <c r="DHC12" s="6"/>
      <c r="DHD12" s="6"/>
      <c r="DHE12" s="6"/>
      <c r="DHF12" s="6"/>
      <c r="DHG12" s="6"/>
      <c r="DHH12" s="6"/>
      <c r="DHI12" s="6"/>
      <c r="DHJ12" s="6"/>
      <c r="DHK12" s="6"/>
      <c r="DHL12" s="6"/>
      <c r="DHM12" s="6"/>
      <c r="DHN12" s="6"/>
      <c r="DHO12" s="6"/>
      <c r="DHP12" s="6"/>
      <c r="DHQ12" s="6"/>
      <c r="DHR12" s="6"/>
      <c r="DHS12" s="6"/>
      <c r="DHT12" s="6"/>
      <c r="DHU12" s="6"/>
      <c r="DHV12" s="6"/>
      <c r="DHW12" s="6"/>
      <c r="DHX12" s="6"/>
      <c r="DHY12" s="6"/>
      <c r="DHZ12" s="6"/>
      <c r="DIA12" s="6"/>
      <c r="DIB12" s="6"/>
      <c r="DIC12" s="6"/>
      <c r="DID12" s="6"/>
      <c r="DIE12" s="6"/>
      <c r="DIF12" s="6"/>
      <c r="DIG12" s="6"/>
      <c r="DIH12" s="6"/>
      <c r="DII12" s="6"/>
      <c r="DIJ12" s="6"/>
      <c r="DIK12" s="6"/>
      <c r="DIL12" s="6"/>
      <c r="DIM12" s="6"/>
      <c r="DIN12" s="6"/>
      <c r="DIO12" s="6"/>
      <c r="DIP12" s="6"/>
      <c r="DIQ12" s="6"/>
      <c r="DIR12" s="6"/>
      <c r="DIS12" s="6"/>
      <c r="DIT12" s="6"/>
      <c r="DIU12" s="6"/>
      <c r="DIV12" s="6"/>
      <c r="DIW12" s="6"/>
      <c r="DIX12" s="6"/>
      <c r="DIY12" s="6"/>
      <c r="DIZ12" s="6"/>
      <c r="DJA12" s="6"/>
      <c r="DJB12" s="6"/>
      <c r="DJC12" s="6"/>
      <c r="DJD12" s="6"/>
      <c r="DJE12" s="6"/>
      <c r="DJF12" s="6"/>
      <c r="DJG12" s="6"/>
      <c r="DJH12" s="6"/>
      <c r="DJI12" s="6"/>
      <c r="DJJ12" s="6"/>
      <c r="DJK12" s="6"/>
      <c r="DJL12" s="6"/>
      <c r="DJM12" s="6"/>
      <c r="DJN12" s="6"/>
      <c r="DJO12" s="6"/>
      <c r="DJP12" s="6"/>
      <c r="DJQ12" s="6"/>
      <c r="DJR12" s="6"/>
      <c r="DJS12" s="6"/>
      <c r="DJT12" s="6"/>
      <c r="DJU12" s="6"/>
      <c r="DJV12" s="6"/>
      <c r="DJW12" s="6"/>
      <c r="DJX12" s="6"/>
      <c r="DJY12" s="6"/>
      <c r="DJZ12" s="6"/>
      <c r="DKA12" s="6"/>
      <c r="DKB12" s="6"/>
      <c r="DKC12" s="6"/>
      <c r="DKD12" s="6"/>
      <c r="DKE12" s="6"/>
      <c r="DKF12" s="6"/>
      <c r="DKG12" s="6"/>
      <c r="DKH12" s="6"/>
      <c r="DKI12" s="6"/>
      <c r="DKJ12" s="6"/>
      <c r="DKK12" s="6"/>
      <c r="DKL12" s="6"/>
      <c r="DKM12" s="6"/>
      <c r="DKN12" s="6"/>
      <c r="DKO12" s="6"/>
      <c r="DKP12" s="6"/>
      <c r="DKQ12" s="6"/>
      <c r="DKR12" s="6"/>
      <c r="DKS12" s="6"/>
      <c r="DKT12" s="6"/>
      <c r="DKU12" s="6"/>
      <c r="DKV12" s="6"/>
      <c r="DKW12" s="6"/>
      <c r="DKX12" s="6"/>
      <c r="DKY12" s="6"/>
      <c r="DKZ12" s="6"/>
      <c r="DLA12" s="6"/>
      <c r="DLB12" s="6"/>
      <c r="DLC12" s="6"/>
      <c r="DLD12" s="6"/>
      <c r="DLE12" s="6"/>
      <c r="DLF12" s="6"/>
      <c r="DLG12" s="6"/>
      <c r="DLH12" s="6"/>
      <c r="DLI12" s="6"/>
      <c r="DLJ12" s="6"/>
      <c r="DLK12" s="6"/>
      <c r="DLL12" s="6"/>
      <c r="DLM12" s="6"/>
      <c r="DLN12" s="6"/>
      <c r="DLO12" s="6"/>
      <c r="DLP12" s="6"/>
      <c r="DLQ12" s="6"/>
      <c r="DLR12" s="6"/>
      <c r="DLS12" s="6"/>
      <c r="DLT12" s="6"/>
      <c r="DLU12" s="6"/>
      <c r="DLV12" s="6"/>
      <c r="DLW12" s="6"/>
      <c r="DLX12" s="6"/>
      <c r="DLY12" s="6"/>
      <c r="DLZ12" s="6"/>
      <c r="DMA12" s="6"/>
      <c r="DMB12" s="6"/>
      <c r="DMC12" s="6"/>
      <c r="DMD12" s="6"/>
      <c r="DME12" s="6"/>
      <c r="DMF12" s="6"/>
      <c r="DMG12" s="6"/>
      <c r="DMH12" s="6"/>
      <c r="DMI12" s="6"/>
      <c r="DMJ12" s="6"/>
      <c r="DMK12" s="6"/>
      <c r="DML12" s="6"/>
      <c r="DMM12" s="6"/>
      <c r="DMN12" s="6"/>
      <c r="DMO12" s="6"/>
      <c r="DMP12" s="6"/>
      <c r="DMQ12" s="6"/>
      <c r="DMR12" s="6"/>
      <c r="DMS12" s="6"/>
      <c r="DMT12" s="6"/>
      <c r="DMU12" s="6"/>
      <c r="DMV12" s="6"/>
      <c r="DMW12" s="6"/>
      <c r="DMX12" s="6"/>
      <c r="DMY12" s="6"/>
      <c r="DMZ12" s="6"/>
      <c r="DNA12" s="6"/>
      <c r="DNB12" s="6"/>
      <c r="DNC12" s="6"/>
      <c r="DND12" s="6"/>
      <c r="DNE12" s="6"/>
      <c r="DNF12" s="6"/>
      <c r="DNG12" s="6"/>
      <c r="DNH12" s="6"/>
      <c r="DNI12" s="6"/>
      <c r="DNJ12" s="6"/>
      <c r="DNK12" s="6"/>
      <c r="DNL12" s="6"/>
      <c r="DNM12" s="6"/>
      <c r="DNN12" s="6"/>
      <c r="DNO12" s="6"/>
      <c r="DNP12" s="6"/>
      <c r="DNQ12" s="6"/>
      <c r="DNR12" s="6"/>
      <c r="DNS12" s="6"/>
      <c r="DNT12" s="6"/>
      <c r="DNU12" s="6"/>
      <c r="DNV12" s="6"/>
      <c r="DNW12" s="6"/>
      <c r="DNX12" s="6"/>
      <c r="DNY12" s="6"/>
      <c r="DNZ12" s="6"/>
      <c r="DOA12" s="6"/>
      <c r="DOB12" s="6"/>
      <c r="DOC12" s="6"/>
      <c r="DOD12" s="6"/>
      <c r="DOE12" s="6"/>
      <c r="DOF12" s="6"/>
      <c r="DOG12" s="6"/>
      <c r="DOH12" s="6"/>
      <c r="DOI12" s="6"/>
      <c r="DOJ12" s="6"/>
      <c r="DOK12" s="6"/>
      <c r="DOL12" s="6"/>
      <c r="DOM12" s="6"/>
      <c r="DON12" s="6"/>
      <c r="DOO12" s="6"/>
      <c r="DOP12" s="6"/>
      <c r="DOQ12" s="6"/>
      <c r="DOR12" s="6"/>
      <c r="DOS12" s="6"/>
      <c r="DOT12" s="6"/>
      <c r="DOU12" s="6"/>
      <c r="DOV12" s="6"/>
      <c r="DOW12" s="6"/>
      <c r="DOX12" s="6"/>
      <c r="DOY12" s="6"/>
      <c r="DOZ12" s="6"/>
      <c r="DPA12" s="6"/>
      <c r="DPB12" s="6"/>
      <c r="DPC12" s="6"/>
      <c r="DPD12" s="6"/>
      <c r="DPE12" s="6"/>
      <c r="DPF12" s="6"/>
      <c r="DPG12" s="6"/>
      <c r="DPH12" s="6"/>
      <c r="DPI12" s="6"/>
      <c r="DPJ12" s="6"/>
      <c r="DPK12" s="6"/>
      <c r="DPL12" s="6"/>
      <c r="DPM12" s="6"/>
      <c r="DPN12" s="6"/>
      <c r="DPO12" s="6"/>
      <c r="DPP12" s="6"/>
      <c r="DPQ12" s="6"/>
      <c r="DPR12" s="6"/>
      <c r="DPS12" s="6"/>
      <c r="DPT12" s="6"/>
      <c r="DPU12" s="6"/>
      <c r="DPV12" s="6"/>
      <c r="DPW12" s="6"/>
      <c r="DPX12" s="6"/>
      <c r="DPY12" s="6"/>
      <c r="DPZ12" s="6"/>
      <c r="DQA12" s="6"/>
      <c r="DQB12" s="6"/>
      <c r="DQC12" s="6"/>
      <c r="DQD12" s="6"/>
      <c r="DQE12" s="6"/>
      <c r="DQF12" s="6"/>
      <c r="DQG12" s="6"/>
      <c r="DQH12" s="6"/>
      <c r="DQI12" s="6"/>
      <c r="DQJ12" s="6"/>
      <c r="DQK12" s="6"/>
      <c r="DQL12" s="6"/>
      <c r="DQM12" s="6"/>
      <c r="DQN12" s="6"/>
      <c r="DQO12" s="6"/>
      <c r="DQP12" s="6"/>
      <c r="DQQ12" s="6"/>
      <c r="DQR12" s="6"/>
      <c r="DQS12" s="6"/>
      <c r="DQT12" s="6"/>
      <c r="DQU12" s="6"/>
      <c r="DQV12" s="6"/>
      <c r="DQW12" s="6"/>
      <c r="DQX12" s="6"/>
      <c r="DQY12" s="6"/>
      <c r="DQZ12" s="6"/>
      <c r="DRA12" s="6"/>
      <c r="DRB12" s="6"/>
      <c r="DRC12" s="6"/>
      <c r="DRD12" s="6"/>
      <c r="DRE12" s="6"/>
      <c r="DRF12" s="6"/>
      <c r="DRG12" s="6"/>
      <c r="DRH12" s="6"/>
      <c r="DRI12" s="6"/>
      <c r="DRJ12" s="6"/>
      <c r="DRK12" s="6"/>
      <c r="DRL12" s="6"/>
      <c r="DRM12" s="6"/>
      <c r="DRN12" s="6"/>
      <c r="DRO12" s="6"/>
      <c r="DRP12" s="6"/>
      <c r="DRQ12" s="6"/>
      <c r="DRR12" s="6"/>
      <c r="DRS12" s="6"/>
      <c r="DRT12" s="6"/>
      <c r="DRU12" s="6"/>
      <c r="DRV12" s="6"/>
      <c r="DRW12" s="6"/>
      <c r="DRX12" s="6"/>
      <c r="DRY12" s="6"/>
      <c r="DRZ12" s="6"/>
      <c r="DSA12" s="6"/>
      <c r="DSB12" s="6"/>
      <c r="DSC12" s="6"/>
      <c r="DSD12" s="6"/>
      <c r="DSE12" s="6"/>
      <c r="DSF12" s="6"/>
      <c r="DSG12" s="6"/>
      <c r="DSH12" s="6"/>
      <c r="DSI12" s="6"/>
      <c r="DSJ12" s="6"/>
      <c r="DSK12" s="6"/>
      <c r="DSL12" s="6"/>
      <c r="DSM12" s="6"/>
      <c r="DSN12" s="6"/>
      <c r="DSO12" s="6"/>
      <c r="DSP12" s="6"/>
      <c r="DSQ12" s="6"/>
      <c r="DSR12" s="6"/>
      <c r="DSS12" s="6"/>
      <c r="DST12" s="6"/>
      <c r="DSU12" s="6"/>
      <c r="DSV12" s="6"/>
      <c r="DSW12" s="6"/>
      <c r="DSX12" s="6"/>
      <c r="DSY12" s="6"/>
      <c r="DSZ12" s="6"/>
      <c r="DTA12" s="6"/>
      <c r="DTB12" s="6"/>
      <c r="DTC12" s="6"/>
      <c r="DTD12" s="6"/>
      <c r="DTE12" s="6"/>
      <c r="DTF12" s="6"/>
      <c r="DTG12" s="6"/>
      <c r="DTH12" s="6"/>
      <c r="DTI12" s="6"/>
      <c r="DTJ12" s="6"/>
      <c r="DTK12" s="6"/>
      <c r="DTL12" s="6"/>
      <c r="DTM12" s="6"/>
      <c r="DTN12" s="6"/>
      <c r="DTO12" s="6"/>
      <c r="DTP12" s="6"/>
      <c r="DTQ12" s="6"/>
      <c r="DTR12" s="6"/>
      <c r="DTS12" s="6"/>
      <c r="DTT12" s="6"/>
      <c r="DTU12" s="6"/>
      <c r="DTV12" s="6"/>
      <c r="DTW12" s="6"/>
      <c r="DTX12" s="6"/>
      <c r="DTY12" s="6"/>
      <c r="DTZ12" s="6"/>
      <c r="DUA12" s="6"/>
      <c r="DUB12" s="6"/>
      <c r="DUC12" s="6"/>
      <c r="DUD12" s="6"/>
      <c r="DUE12" s="6"/>
      <c r="DUF12" s="6"/>
      <c r="DUG12" s="6"/>
      <c r="DUH12" s="6"/>
      <c r="DUI12" s="6"/>
      <c r="DUJ12" s="6"/>
      <c r="DUK12" s="6"/>
      <c r="DUL12" s="6"/>
      <c r="DUM12" s="6"/>
      <c r="DUN12" s="6"/>
      <c r="DUO12" s="6"/>
      <c r="DUP12" s="6"/>
      <c r="DUQ12" s="6"/>
      <c r="DUR12" s="6"/>
      <c r="DUS12" s="6"/>
      <c r="DUT12" s="6"/>
      <c r="DUU12" s="6"/>
      <c r="DUV12" s="6"/>
      <c r="DUW12" s="6"/>
      <c r="DUX12" s="6"/>
      <c r="DUY12" s="6"/>
      <c r="DUZ12" s="6"/>
      <c r="DVA12" s="6"/>
      <c r="DVB12" s="6"/>
      <c r="DVC12" s="6"/>
      <c r="DVD12" s="6"/>
      <c r="DVE12" s="6"/>
      <c r="DVF12" s="6"/>
      <c r="DVG12" s="6"/>
      <c r="DVH12" s="6"/>
      <c r="DVI12" s="6"/>
      <c r="DVJ12" s="6"/>
      <c r="DVK12" s="6"/>
      <c r="DVL12" s="6"/>
      <c r="DVM12" s="6"/>
      <c r="DVN12" s="6"/>
      <c r="DVO12" s="6"/>
      <c r="DVP12" s="6"/>
      <c r="DVQ12" s="6"/>
      <c r="DVR12" s="6"/>
      <c r="DVS12" s="6"/>
      <c r="DVT12" s="6"/>
      <c r="DVU12" s="6"/>
      <c r="DVV12" s="6"/>
      <c r="DVW12" s="6"/>
      <c r="DVX12" s="6"/>
      <c r="DVY12" s="6"/>
      <c r="DVZ12" s="6"/>
      <c r="DWA12" s="6"/>
      <c r="DWB12" s="6"/>
      <c r="DWC12" s="6"/>
      <c r="DWD12" s="6"/>
      <c r="DWE12" s="6"/>
      <c r="DWF12" s="6"/>
      <c r="DWG12" s="6"/>
      <c r="DWH12" s="6"/>
      <c r="DWI12" s="6"/>
      <c r="DWJ12" s="6"/>
      <c r="DWK12" s="6"/>
      <c r="DWL12" s="6"/>
      <c r="DWM12" s="6"/>
      <c r="DWN12" s="6"/>
      <c r="DWO12" s="6"/>
      <c r="DWP12" s="6"/>
      <c r="DWQ12" s="6"/>
      <c r="DWR12" s="6"/>
      <c r="DWS12" s="6"/>
      <c r="DWT12" s="6"/>
      <c r="DWU12" s="6"/>
      <c r="DWV12" s="6"/>
      <c r="DWW12" s="6"/>
      <c r="DWX12" s="6"/>
      <c r="DWY12" s="6"/>
      <c r="DWZ12" s="6"/>
      <c r="DXA12" s="6"/>
      <c r="DXB12" s="6"/>
      <c r="DXC12" s="6"/>
      <c r="DXD12" s="6"/>
      <c r="DXE12" s="6"/>
      <c r="DXF12" s="6"/>
      <c r="DXG12" s="6"/>
      <c r="DXH12" s="6"/>
      <c r="DXI12" s="6"/>
      <c r="DXJ12" s="6"/>
      <c r="DXK12" s="6"/>
      <c r="DXL12" s="6"/>
      <c r="DXM12" s="6"/>
      <c r="DXN12" s="6"/>
      <c r="DXO12" s="6"/>
      <c r="DXP12" s="6"/>
      <c r="DXQ12" s="6"/>
      <c r="DXR12" s="6"/>
      <c r="DXS12" s="6"/>
      <c r="DXT12" s="6"/>
      <c r="DXU12" s="6"/>
      <c r="DXV12" s="6"/>
      <c r="DXW12" s="6"/>
      <c r="DXX12" s="6"/>
      <c r="DXY12" s="6"/>
      <c r="DXZ12" s="6"/>
      <c r="DYA12" s="6"/>
      <c r="DYB12" s="6"/>
      <c r="DYC12" s="6"/>
      <c r="DYD12" s="6"/>
      <c r="DYE12" s="6"/>
      <c r="DYF12" s="6"/>
      <c r="DYG12" s="6"/>
      <c r="DYH12" s="6"/>
      <c r="DYI12" s="6"/>
      <c r="DYJ12" s="6"/>
      <c r="DYK12" s="6"/>
      <c r="DYL12" s="6"/>
      <c r="DYM12" s="6"/>
      <c r="DYN12" s="6"/>
      <c r="DYO12" s="6"/>
      <c r="DYP12" s="6"/>
      <c r="DYQ12" s="6"/>
      <c r="DYR12" s="6"/>
      <c r="DYS12" s="6"/>
      <c r="DYT12" s="6"/>
      <c r="DYU12" s="6"/>
      <c r="DYV12" s="6"/>
      <c r="DYW12" s="6"/>
      <c r="DYX12" s="6"/>
      <c r="DYY12" s="6"/>
      <c r="DYZ12" s="6"/>
      <c r="DZA12" s="6"/>
      <c r="DZB12" s="6"/>
      <c r="DZC12" s="6"/>
      <c r="DZD12" s="6"/>
      <c r="DZE12" s="6"/>
      <c r="DZF12" s="6"/>
      <c r="DZG12" s="6"/>
      <c r="DZH12" s="6"/>
      <c r="DZI12" s="6"/>
      <c r="DZJ12" s="6"/>
      <c r="DZK12" s="6"/>
      <c r="DZL12" s="6"/>
      <c r="DZM12" s="6"/>
      <c r="DZN12" s="6"/>
      <c r="DZO12" s="6"/>
      <c r="DZP12" s="6"/>
      <c r="DZQ12" s="6"/>
      <c r="DZR12" s="6"/>
      <c r="DZS12" s="6"/>
      <c r="DZT12" s="6"/>
      <c r="DZU12" s="6"/>
      <c r="DZV12" s="6"/>
      <c r="DZW12" s="6"/>
      <c r="DZX12" s="6"/>
      <c r="DZY12" s="6"/>
      <c r="DZZ12" s="6"/>
      <c r="EAA12" s="6"/>
      <c r="EAB12" s="6"/>
      <c r="EAC12" s="6"/>
      <c r="EAD12" s="6"/>
      <c r="EAE12" s="6"/>
      <c r="EAF12" s="6"/>
      <c r="EAG12" s="6"/>
      <c r="EAH12" s="6"/>
      <c r="EAI12" s="6"/>
      <c r="EAJ12" s="6"/>
      <c r="EAK12" s="6"/>
      <c r="EAL12" s="6"/>
      <c r="EAM12" s="6"/>
      <c r="EAN12" s="6"/>
      <c r="EAO12" s="6"/>
      <c r="EAP12" s="6"/>
      <c r="EAQ12" s="6"/>
      <c r="EAR12" s="6"/>
      <c r="EAS12" s="6"/>
      <c r="EAT12" s="6"/>
      <c r="EAU12" s="6"/>
      <c r="EAV12" s="6"/>
      <c r="EAW12" s="6"/>
      <c r="EAX12" s="6"/>
      <c r="EAY12" s="6"/>
      <c r="EAZ12" s="6"/>
      <c r="EBA12" s="6"/>
      <c r="EBB12" s="6"/>
      <c r="EBC12" s="6"/>
      <c r="EBD12" s="6"/>
      <c r="EBE12" s="6"/>
      <c r="EBF12" s="6"/>
      <c r="EBG12" s="6"/>
      <c r="EBH12" s="6"/>
      <c r="EBI12" s="6"/>
      <c r="EBJ12" s="6"/>
      <c r="EBK12" s="6"/>
      <c r="EBL12" s="6"/>
      <c r="EBM12" s="6"/>
      <c r="EBN12" s="6"/>
      <c r="EBO12" s="6"/>
      <c r="EBP12" s="6"/>
      <c r="EBQ12" s="6"/>
      <c r="EBR12" s="6"/>
      <c r="EBS12" s="6"/>
      <c r="EBT12" s="6"/>
      <c r="EBU12" s="6"/>
      <c r="EBV12" s="6"/>
      <c r="EBW12" s="6"/>
      <c r="EBX12" s="6"/>
      <c r="EBY12" s="6"/>
      <c r="EBZ12" s="6"/>
      <c r="ECA12" s="6"/>
      <c r="ECB12" s="6"/>
      <c r="ECC12" s="6"/>
      <c r="ECD12" s="6"/>
      <c r="ECE12" s="6"/>
      <c r="ECF12" s="6"/>
      <c r="ECG12" s="6"/>
      <c r="ECH12" s="6"/>
      <c r="ECI12" s="6"/>
      <c r="ECJ12" s="6"/>
      <c r="ECK12" s="6"/>
      <c r="ECL12" s="6"/>
      <c r="ECM12" s="6"/>
      <c r="ECN12" s="6"/>
      <c r="ECO12" s="6"/>
      <c r="ECP12" s="6"/>
      <c r="ECQ12" s="6"/>
      <c r="ECR12" s="6"/>
      <c r="ECS12" s="6"/>
      <c r="ECT12" s="6"/>
      <c r="ECU12" s="6"/>
      <c r="ECV12" s="6"/>
      <c r="ECW12" s="6"/>
      <c r="ECX12" s="6"/>
      <c r="ECY12" s="6"/>
      <c r="ECZ12" s="6"/>
      <c r="EDA12" s="6"/>
      <c r="EDB12" s="6"/>
      <c r="EDC12" s="6"/>
      <c r="EDD12" s="6"/>
      <c r="EDE12" s="6"/>
      <c r="EDF12" s="6"/>
      <c r="EDG12" s="6"/>
      <c r="EDH12" s="6"/>
      <c r="EDI12" s="6"/>
      <c r="EDJ12" s="6"/>
      <c r="EDK12" s="6"/>
      <c r="EDL12" s="6"/>
      <c r="EDM12" s="6"/>
      <c r="EDN12" s="6"/>
      <c r="EDO12" s="6"/>
      <c r="EDP12" s="6"/>
      <c r="EDQ12" s="6"/>
      <c r="EDR12" s="6"/>
      <c r="EDS12" s="6"/>
      <c r="EDT12" s="6"/>
      <c r="EDU12" s="6"/>
      <c r="EDV12" s="6"/>
      <c r="EDW12" s="6"/>
      <c r="EDX12" s="6"/>
      <c r="EDY12" s="6"/>
      <c r="EDZ12" s="6"/>
      <c r="EEA12" s="6"/>
      <c r="EEB12" s="6"/>
      <c r="EEC12" s="6"/>
      <c r="EED12" s="6"/>
      <c r="EEE12" s="6"/>
      <c r="EEF12" s="6"/>
      <c r="EEG12" s="6"/>
      <c r="EEH12" s="6"/>
      <c r="EEI12" s="6"/>
      <c r="EEJ12" s="6"/>
      <c r="EEK12" s="6"/>
      <c r="EEL12" s="6"/>
      <c r="EEM12" s="6"/>
      <c r="EEN12" s="6"/>
      <c r="EEO12" s="6"/>
      <c r="EEP12" s="6"/>
      <c r="EEQ12" s="6"/>
      <c r="EER12" s="6"/>
      <c r="EES12" s="6"/>
      <c r="EET12" s="6"/>
      <c r="EEU12" s="6"/>
      <c r="EEV12" s="6"/>
      <c r="EEW12" s="6"/>
      <c r="EEX12" s="6"/>
      <c r="EEY12" s="6"/>
      <c r="EEZ12" s="6"/>
      <c r="EFA12" s="6"/>
      <c r="EFB12" s="6"/>
      <c r="EFC12" s="6"/>
      <c r="EFD12" s="6"/>
      <c r="EFE12" s="6"/>
      <c r="EFF12" s="6"/>
      <c r="EFG12" s="6"/>
      <c r="EFH12" s="6"/>
      <c r="EFI12" s="6"/>
      <c r="EFJ12" s="6"/>
      <c r="EFK12" s="6"/>
      <c r="EFL12" s="6"/>
      <c r="EFM12" s="6"/>
      <c r="EFN12" s="6"/>
      <c r="EFO12" s="6"/>
      <c r="EFP12" s="6"/>
      <c r="EFQ12" s="6"/>
      <c r="EFR12" s="6"/>
      <c r="EFS12" s="6"/>
      <c r="EFT12" s="6"/>
      <c r="EFU12" s="6"/>
      <c r="EFV12" s="6"/>
      <c r="EFW12" s="6"/>
      <c r="EFX12" s="6"/>
      <c r="EFY12" s="6"/>
      <c r="EFZ12" s="6"/>
      <c r="EGA12" s="6"/>
      <c r="EGB12" s="6"/>
      <c r="EGC12" s="6"/>
      <c r="EGD12" s="6"/>
      <c r="EGE12" s="6"/>
      <c r="EGF12" s="6"/>
      <c r="EGG12" s="6"/>
      <c r="EGH12" s="6"/>
      <c r="EGI12" s="6"/>
      <c r="EGJ12" s="6"/>
      <c r="EGK12" s="6"/>
      <c r="EGL12" s="6"/>
      <c r="EGM12" s="6"/>
      <c r="EGN12" s="6"/>
      <c r="EGO12" s="6"/>
      <c r="EGP12" s="6"/>
      <c r="EGQ12" s="6"/>
      <c r="EGR12" s="6"/>
      <c r="EGS12" s="6"/>
      <c r="EGT12" s="6"/>
      <c r="EGU12" s="6"/>
      <c r="EGV12" s="6"/>
      <c r="EGW12" s="6"/>
      <c r="EGX12" s="6"/>
      <c r="EGY12" s="6"/>
      <c r="EGZ12" s="6"/>
      <c r="EHA12" s="6"/>
      <c r="EHB12" s="6"/>
      <c r="EHC12" s="6"/>
      <c r="EHD12" s="6"/>
      <c r="EHE12" s="6"/>
      <c r="EHF12" s="6"/>
      <c r="EHG12" s="6"/>
      <c r="EHH12" s="6"/>
      <c r="EHI12" s="6"/>
      <c r="EHJ12" s="6"/>
      <c r="EHK12" s="6"/>
      <c r="EHL12" s="6"/>
      <c r="EHM12" s="6"/>
      <c r="EHN12" s="6"/>
      <c r="EHO12" s="6"/>
      <c r="EHP12" s="6"/>
      <c r="EHQ12" s="6"/>
      <c r="EHR12" s="6"/>
      <c r="EHS12" s="6"/>
      <c r="EHT12" s="6"/>
      <c r="EHU12" s="6"/>
      <c r="EHV12" s="6"/>
      <c r="EHW12" s="6"/>
      <c r="EHX12" s="6"/>
      <c r="EHY12" s="6"/>
      <c r="EHZ12" s="6"/>
      <c r="EIA12" s="6"/>
      <c r="EIB12" s="6"/>
      <c r="EIC12" s="6"/>
      <c r="EID12" s="6"/>
      <c r="EIE12" s="6"/>
      <c r="EIF12" s="6"/>
      <c r="EIG12" s="6"/>
      <c r="EIH12" s="6"/>
      <c r="EII12" s="6"/>
      <c r="EIJ12" s="6"/>
      <c r="EIK12" s="6"/>
      <c r="EIL12" s="6"/>
      <c r="EIM12" s="6"/>
      <c r="EIN12" s="6"/>
      <c r="EIO12" s="6"/>
      <c r="EIP12" s="6"/>
      <c r="EIQ12" s="6"/>
      <c r="EIR12" s="6"/>
      <c r="EIS12" s="6"/>
      <c r="EIT12" s="6"/>
      <c r="EIU12" s="6"/>
      <c r="EIV12" s="6"/>
      <c r="EIW12" s="6"/>
      <c r="EIX12" s="6"/>
      <c r="EIY12" s="6"/>
      <c r="EIZ12" s="6"/>
      <c r="EJA12" s="6"/>
      <c r="EJB12" s="6"/>
      <c r="EJC12" s="6"/>
      <c r="EJD12" s="6"/>
      <c r="EJE12" s="6"/>
      <c r="EJF12" s="6"/>
      <c r="EJG12" s="6"/>
      <c r="EJH12" s="6"/>
      <c r="EJI12" s="6"/>
      <c r="EJJ12" s="6"/>
      <c r="EJK12" s="6"/>
      <c r="EJL12" s="6"/>
      <c r="EJM12" s="6"/>
      <c r="EJN12" s="6"/>
      <c r="EJO12" s="6"/>
      <c r="EJP12" s="6"/>
      <c r="EJQ12" s="6"/>
      <c r="EJR12" s="6"/>
      <c r="EJS12" s="6"/>
      <c r="EJT12" s="6"/>
      <c r="EJU12" s="6"/>
      <c r="EJV12" s="6"/>
      <c r="EJW12" s="6"/>
      <c r="EJX12" s="6"/>
      <c r="EJY12" s="6"/>
      <c r="EJZ12" s="6"/>
      <c r="EKA12" s="6"/>
      <c r="EKB12" s="6"/>
      <c r="EKC12" s="6"/>
      <c r="EKD12" s="6"/>
      <c r="EKE12" s="6"/>
      <c r="EKF12" s="6"/>
      <c r="EKG12" s="6"/>
      <c r="EKH12" s="6"/>
      <c r="EKI12" s="6"/>
      <c r="EKJ12" s="6"/>
      <c r="EKK12" s="6"/>
      <c r="EKL12" s="6"/>
      <c r="EKM12" s="6"/>
      <c r="EKN12" s="6"/>
      <c r="EKO12" s="6"/>
      <c r="EKP12" s="6"/>
      <c r="EKQ12" s="6"/>
      <c r="EKR12" s="6"/>
      <c r="EKS12" s="6"/>
      <c r="EKT12" s="6"/>
      <c r="EKU12" s="6"/>
      <c r="EKV12" s="6"/>
      <c r="EKW12" s="6"/>
      <c r="EKX12" s="6"/>
      <c r="EKY12" s="6"/>
      <c r="EKZ12" s="6"/>
      <c r="ELA12" s="6"/>
      <c r="ELB12" s="6"/>
      <c r="ELC12" s="6"/>
      <c r="ELD12" s="6"/>
      <c r="ELE12" s="6"/>
      <c r="ELF12" s="6"/>
      <c r="ELG12" s="6"/>
      <c r="ELH12" s="6"/>
      <c r="ELI12" s="6"/>
      <c r="ELJ12" s="6"/>
      <c r="ELK12" s="6"/>
      <c r="ELL12" s="6"/>
      <c r="ELM12" s="6"/>
      <c r="ELN12" s="6"/>
      <c r="ELO12" s="6"/>
      <c r="ELP12" s="6"/>
      <c r="ELQ12" s="6"/>
      <c r="ELR12" s="6"/>
      <c r="ELS12" s="6"/>
      <c r="ELT12" s="6"/>
      <c r="ELU12" s="6"/>
      <c r="ELV12" s="6"/>
      <c r="ELW12" s="6"/>
      <c r="ELX12" s="6"/>
      <c r="ELY12" s="6"/>
      <c r="ELZ12" s="6"/>
      <c r="EMA12" s="6"/>
      <c r="EMB12" s="6"/>
      <c r="EMC12" s="6"/>
      <c r="EMD12" s="6"/>
      <c r="EME12" s="6"/>
      <c r="EMF12" s="6"/>
      <c r="EMG12" s="6"/>
      <c r="EMH12" s="6"/>
      <c r="EMI12" s="6"/>
      <c r="EMJ12" s="6"/>
      <c r="EMK12" s="6"/>
      <c r="EML12" s="6"/>
      <c r="EMM12" s="6"/>
      <c r="EMN12" s="6"/>
      <c r="EMO12" s="6"/>
      <c r="EMP12" s="6"/>
      <c r="EMQ12" s="6"/>
      <c r="EMR12" s="6"/>
      <c r="EMS12" s="6"/>
      <c r="EMT12" s="6"/>
      <c r="EMU12" s="6"/>
      <c r="EMV12" s="6"/>
      <c r="EMW12" s="6"/>
      <c r="EMX12" s="6"/>
      <c r="EMY12" s="6"/>
      <c r="EMZ12" s="6"/>
      <c r="ENA12" s="6"/>
      <c r="ENB12" s="6"/>
      <c r="ENC12" s="6"/>
      <c r="END12" s="6"/>
      <c r="ENE12" s="6"/>
      <c r="ENF12" s="6"/>
      <c r="ENG12" s="6"/>
      <c r="ENH12" s="6"/>
      <c r="ENI12" s="6"/>
      <c r="ENJ12" s="6"/>
      <c r="ENK12" s="6"/>
      <c r="ENL12" s="6"/>
      <c r="ENM12" s="6"/>
      <c r="ENN12" s="6"/>
      <c r="ENO12" s="6"/>
      <c r="ENP12" s="6"/>
      <c r="ENQ12" s="6"/>
      <c r="ENR12" s="6"/>
      <c r="ENS12" s="6"/>
      <c r="ENT12" s="6"/>
      <c r="ENU12" s="6"/>
      <c r="ENV12" s="6"/>
      <c r="ENW12" s="6"/>
      <c r="ENX12" s="6"/>
      <c r="ENY12" s="6"/>
      <c r="ENZ12" s="6"/>
      <c r="EOA12" s="6"/>
      <c r="EOB12" s="6"/>
      <c r="EOC12" s="6"/>
      <c r="EOD12" s="6"/>
      <c r="EOE12" s="6"/>
      <c r="EOF12" s="6"/>
      <c r="EOG12" s="6"/>
      <c r="EOH12" s="6"/>
      <c r="EOI12" s="6"/>
      <c r="EOJ12" s="6"/>
      <c r="EOK12" s="6"/>
      <c r="EOL12" s="6"/>
      <c r="EOM12" s="6"/>
      <c r="EON12" s="6"/>
      <c r="EOO12" s="6"/>
      <c r="EOP12" s="6"/>
      <c r="EOQ12" s="6"/>
      <c r="EOR12" s="6"/>
      <c r="EOS12" s="6"/>
      <c r="EOT12" s="6"/>
      <c r="EOU12" s="6"/>
      <c r="EOV12" s="6"/>
      <c r="EOW12" s="6"/>
      <c r="EOX12" s="6"/>
      <c r="EOY12" s="6"/>
      <c r="EOZ12" s="6"/>
      <c r="EPA12" s="6"/>
      <c r="EPB12" s="6"/>
      <c r="EPC12" s="6"/>
      <c r="EPD12" s="6"/>
      <c r="EPE12" s="6"/>
      <c r="EPF12" s="6"/>
      <c r="EPG12" s="6"/>
      <c r="EPH12" s="6"/>
      <c r="EPI12" s="6"/>
      <c r="EPJ12" s="6"/>
      <c r="EPK12" s="6"/>
      <c r="EPL12" s="6"/>
      <c r="EPM12" s="6"/>
      <c r="EPN12" s="6"/>
      <c r="EPO12" s="6"/>
      <c r="EPP12" s="6"/>
      <c r="EPQ12" s="6"/>
      <c r="EPR12" s="6"/>
      <c r="EPS12" s="6"/>
      <c r="EPT12" s="6"/>
      <c r="EPU12" s="6"/>
      <c r="EPV12" s="6"/>
      <c r="EPW12" s="6"/>
      <c r="EPX12" s="6"/>
      <c r="EPY12" s="6"/>
      <c r="EPZ12" s="6"/>
      <c r="EQA12" s="6"/>
      <c r="EQB12" s="6"/>
      <c r="EQC12" s="6"/>
      <c r="EQD12" s="6"/>
      <c r="EQE12" s="6"/>
      <c r="EQF12" s="6"/>
      <c r="EQG12" s="6"/>
      <c r="EQH12" s="6"/>
      <c r="EQI12" s="6"/>
      <c r="EQJ12" s="6"/>
      <c r="EQK12" s="6"/>
      <c r="EQL12" s="6"/>
      <c r="EQM12" s="6"/>
      <c r="EQN12" s="6"/>
      <c r="EQO12" s="6"/>
      <c r="EQP12" s="6"/>
      <c r="EQQ12" s="6"/>
      <c r="EQR12" s="6"/>
      <c r="EQS12" s="6"/>
      <c r="EQT12" s="6"/>
      <c r="EQU12" s="6"/>
      <c r="EQV12" s="6"/>
      <c r="EQW12" s="6"/>
      <c r="EQX12" s="6"/>
      <c r="EQY12" s="6"/>
      <c r="EQZ12" s="6"/>
      <c r="ERA12" s="6"/>
      <c r="ERB12" s="6"/>
      <c r="ERC12" s="6"/>
      <c r="ERD12" s="6"/>
      <c r="ERE12" s="6"/>
      <c r="ERF12" s="6"/>
      <c r="ERG12" s="6"/>
      <c r="ERH12" s="6"/>
      <c r="ERI12" s="6"/>
      <c r="ERJ12" s="6"/>
      <c r="ERK12" s="6"/>
      <c r="ERL12" s="6"/>
      <c r="ERM12" s="6"/>
      <c r="ERN12" s="6"/>
      <c r="ERO12" s="6"/>
      <c r="ERP12" s="6"/>
      <c r="ERQ12" s="6"/>
      <c r="ERR12" s="6"/>
      <c r="ERS12" s="6"/>
      <c r="ERT12" s="6"/>
      <c r="ERU12" s="6"/>
      <c r="ERV12" s="6"/>
      <c r="ERW12" s="6"/>
      <c r="ERX12" s="6"/>
      <c r="ERY12" s="6"/>
      <c r="ERZ12" s="6"/>
      <c r="ESA12" s="6"/>
      <c r="ESB12" s="6"/>
      <c r="ESC12" s="6"/>
      <c r="ESD12" s="6"/>
      <c r="ESE12" s="6"/>
      <c r="ESF12" s="6"/>
      <c r="ESG12" s="6"/>
      <c r="ESH12" s="6"/>
      <c r="ESI12" s="6"/>
      <c r="ESJ12" s="6"/>
      <c r="ESK12" s="6"/>
      <c r="ESL12" s="6"/>
      <c r="ESM12" s="6"/>
      <c r="ESN12" s="6"/>
      <c r="ESO12" s="6"/>
      <c r="ESP12" s="6"/>
      <c r="ESQ12" s="6"/>
      <c r="ESR12" s="6"/>
      <c r="ESS12" s="6"/>
      <c r="EST12" s="6"/>
      <c r="ESU12" s="6"/>
      <c r="ESV12" s="6"/>
      <c r="ESW12" s="6"/>
      <c r="ESX12" s="6"/>
      <c r="ESY12" s="6"/>
      <c r="ESZ12" s="6"/>
      <c r="ETA12" s="6"/>
      <c r="ETB12" s="6"/>
      <c r="ETC12" s="6"/>
      <c r="ETD12" s="6"/>
      <c r="ETE12" s="6"/>
      <c r="ETF12" s="6"/>
      <c r="ETG12" s="6"/>
      <c r="ETH12" s="6"/>
      <c r="ETI12" s="6"/>
      <c r="ETJ12" s="6"/>
      <c r="ETK12" s="6"/>
      <c r="ETL12" s="6"/>
      <c r="ETM12" s="6"/>
      <c r="ETN12" s="6"/>
      <c r="ETO12" s="6"/>
      <c r="ETP12" s="6"/>
      <c r="ETQ12" s="6"/>
      <c r="ETR12" s="6"/>
      <c r="ETS12" s="6"/>
      <c r="ETT12" s="6"/>
      <c r="ETU12" s="6"/>
      <c r="ETV12" s="6"/>
      <c r="ETW12" s="6"/>
      <c r="ETX12" s="6"/>
      <c r="ETY12" s="6"/>
      <c r="ETZ12" s="6"/>
      <c r="EUA12" s="6"/>
      <c r="EUB12" s="6"/>
      <c r="EUC12" s="6"/>
      <c r="EUD12" s="6"/>
      <c r="EUE12" s="6"/>
      <c r="EUF12" s="6"/>
      <c r="EUG12" s="6"/>
      <c r="EUH12" s="6"/>
      <c r="EUI12" s="6"/>
      <c r="EUJ12" s="6"/>
      <c r="EUK12" s="6"/>
      <c r="EUL12" s="6"/>
      <c r="EUM12" s="6"/>
      <c r="EUN12" s="6"/>
      <c r="EUO12" s="6"/>
      <c r="EUP12" s="6"/>
      <c r="EUQ12" s="6"/>
      <c r="EUR12" s="6"/>
      <c r="EUS12" s="6"/>
      <c r="EUT12" s="6"/>
      <c r="EUU12" s="6"/>
      <c r="EUV12" s="6"/>
      <c r="EUW12" s="6"/>
      <c r="EUX12" s="6"/>
      <c r="EUY12" s="6"/>
      <c r="EUZ12" s="6"/>
      <c r="EVA12" s="6"/>
      <c r="EVB12" s="6"/>
      <c r="EVC12" s="6"/>
      <c r="EVD12" s="6"/>
      <c r="EVE12" s="6"/>
      <c r="EVF12" s="6"/>
      <c r="EVG12" s="6"/>
      <c r="EVH12" s="6"/>
      <c r="EVI12" s="6"/>
      <c r="EVJ12" s="6"/>
      <c r="EVK12" s="6"/>
      <c r="EVL12" s="6"/>
      <c r="EVM12" s="6"/>
      <c r="EVN12" s="6"/>
      <c r="EVO12" s="6"/>
      <c r="EVP12" s="6"/>
      <c r="EVQ12" s="6"/>
      <c r="EVR12" s="6"/>
      <c r="EVS12" s="6"/>
      <c r="EVT12" s="6"/>
      <c r="EVU12" s="6"/>
      <c r="EVV12" s="6"/>
      <c r="EVW12" s="6"/>
      <c r="EVX12" s="6"/>
      <c r="EVY12" s="6"/>
      <c r="EVZ12" s="6"/>
      <c r="EWA12" s="6"/>
      <c r="EWB12" s="6"/>
      <c r="EWC12" s="6"/>
      <c r="EWD12" s="6"/>
      <c r="EWE12" s="6"/>
      <c r="EWF12" s="6"/>
      <c r="EWG12" s="6"/>
      <c r="EWH12" s="6"/>
      <c r="EWI12" s="6"/>
      <c r="EWJ12" s="6"/>
      <c r="EWK12" s="6"/>
      <c r="EWL12" s="6"/>
      <c r="EWM12" s="6"/>
      <c r="EWN12" s="6"/>
      <c r="EWO12" s="6"/>
      <c r="EWP12" s="6"/>
      <c r="EWQ12" s="6"/>
      <c r="EWR12" s="6"/>
      <c r="EWS12" s="6"/>
      <c r="EWT12" s="6"/>
      <c r="EWU12" s="6"/>
      <c r="EWV12" s="6"/>
      <c r="EWW12" s="6"/>
      <c r="EWX12" s="6"/>
      <c r="EWY12" s="6"/>
      <c r="EWZ12" s="6"/>
      <c r="EXA12" s="6"/>
      <c r="EXB12" s="6"/>
      <c r="EXC12" s="6"/>
      <c r="EXD12" s="6"/>
      <c r="EXE12" s="6"/>
      <c r="EXF12" s="6"/>
      <c r="EXG12" s="6"/>
      <c r="EXH12" s="6"/>
      <c r="EXI12" s="6"/>
      <c r="EXJ12" s="6"/>
      <c r="EXK12" s="6"/>
      <c r="EXL12" s="6"/>
      <c r="EXM12" s="6"/>
      <c r="EXN12" s="6"/>
      <c r="EXO12" s="6"/>
      <c r="EXP12" s="6"/>
      <c r="EXQ12" s="6"/>
      <c r="EXR12" s="6"/>
      <c r="EXS12" s="6"/>
      <c r="EXT12" s="6"/>
      <c r="EXU12" s="6"/>
      <c r="EXV12" s="6"/>
      <c r="EXW12" s="6"/>
      <c r="EXX12" s="6"/>
      <c r="EXY12" s="6"/>
      <c r="EXZ12" s="6"/>
      <c r="EYA12" s="6"/>
      <c r="EYB12" s="6"/>
      <c r="EYC12" s="6"/>
      <c r="EYD12" s="6"/>
      <c r="EYE12" s="6"/>
      <c r="EYF12" s="6"/>
      <c r="EYG12" s="6"/>
      <c r="EYH12" s="6"/>
      <c r="EYI12" s="6"/>
      <c r="EYJ12" s="6"/>
      <c r="EYK12" s="6"/>
      <c r="EYL12" s="6"/>
      <c r="EYM12" s="6"/>
      <c r="EYN12" s="6"/>
      <c r="EYO12" s="6"/>
      <c r="EYP12" s="6"/>
      <c r="EYQ12" s="6"/>
      <c r="EYR12" s="6"/>
      <c r="EYS12" s="6"/>
      <c r="EYT12" s="6"/>
      <c r="EYU12" s="6"/>
      <c r="EYV12" s="6"/>
      <c r="EYW12" s="6"/>
      <c r="EYX12" s="6"/>
      <c r="EYY12" s="6"/>
      <c r="EYZ12" s="6"/>
      <c r="EZA12" s="6"/>
      <c r="EZB12" s="6"/>
      <c r="EZC12" s="6"/>
      <c r="EZD12" s="6"/>
      <c r="EZE12" s="6"/>
      <c r="EZF12" s="6"/>
      <c r="EZG12" s="6"/>
      <c r="EZH12" s="6"/>
      <c r="EZI12" s="6"/>
      <c r="EZJ12" s="6"/>
      <c r="EZK12" s="6"/>
      <c r="EZL12" s="6"/>
      <c r="EZM12" s="6"/>
      <c r="EZN12" s="6"/>
      <c r="EZO12" s="6"/>
      <c r="EZP12" s="6"/>
      <c r="EZQ12" s="6"/>
      <c r="EZR12" s="6"/>
      <c r="EZS12" s="6"/>
      <c r="EZT12" s="6"/>
      <c r="EZU12" s="6"/>
      <c r="EZV12" s="6"/>
      <c r="EZW12" s="6"/>
      <c r="EZX12" s="6"/>
      <c r="EZY12" s="6"/>
      <c r="EZZ12" s="6"/>
      <c r="FAA12" s="6"/>
      <c r="FAB12" s="6"/>
      <c r="FAC12" s="6"/>
      <c r="FAD12" s="6"/>
      <c r="FAE12" s="6"/>
      <c r="FAF12" s="6"/>
      <c r="FAG12" s="6"/>
      <c r="FAH12" s="6"/>
      <c r="FAI12" s="6"/>
      <c r="FAJ12" s="6"/>
      <c r="FAK12" s="6"/>
      <c r="FAL12" s="6"/>
      <c r="FAM12" s="6"/>
      <c r="FAN12" s="6"/>
      <c r="FAO12" s="6"/>
      <c r="FAP12" s="6"/>
      <c r="FAQ12" s="6"/>
      <c r="FAR12" s="6"/>
      <c r="FAS12" s="6"/>
      <c r="FAT12" s="6"/>
      <c r="FAU12" s="6"/>
      <c r="FAV12" s="6"/>
      <c r="FAW12" s="6"/>
      <c r="FAX12" s="6"/>
      <c r="FAY12" s="6"/>
      <c r="FAZ12" s="6"/>
      <c r="FBA12" s="6"/>
      <c r="FBB12" s="6"/>
      <c r="FBC12" s="6"/>
      <c r="FBD12" s="6"/>
      <c r="FBE12" s="6"/>
      <c r="FBF12" s="6"/>
      <c r="FBG12" s="6"/>
      <c r="FBH12" s="6"/>
      <c r="FBI12" s="6"/>
      <c r="FBJ12" s="6"/>
      <c r="FBK12" s="6"/>
      <c r="FBL12" s="6"/>
      <c r="FBM12" s="6"/>
      <c r="FBN12" s="6"/>
      <c r="FBO12" s="6"/>
      <c r="FBP12" s="6"/>
      <c r="FBQ12" s="6"/>
      <c r="FBR12" s="6"/>
      <c r="FBS12" s="6"/>
      <c r="FBT12" s="6"/>
      <c r="FBU12" s="6"/>
      <c r="FBV12" s="6"/>
      <c r="FBW12" s="6"/>
      <c r="FBX12" s="6"/>
      <c r="FBY12" s="6"/>
      <c r="FBZ12" s="6"/>
      <c r="FCA12" s="6"/>
      <c r="FCB12" s="6"/>
      <c r="FCC12" s="6"/>
      <c r="FCD12" s="6"/>
      <c r="FCE12" s="6"/>
      <c r="FCF12" s="6"/>
      <c r="FCG12" s="6"/>
      <c r="FCH12" s="6"/>
      <c r="FCI12" s="6"/>
      <c r="FCJ12" s="6"/>
      <c r="FCK12" s="6"/>
      <c r="FCL12" s="6"/>
      <c r="FCM12" s="6"/>
      <c r="FCN12" s="6"/>
      <c r="FCO12" s="6"/>
      <c r="FCP12" s="6"/>
      <c r="FCQ12" s="6"/>
      <c r="FCR12" s="6"/>
      <c r="FCS12" s="6"/>
      <c r="FCT12" s="6"/>
      <c r="FCU12" s="6"/>
      <c r="FCV12" s="6"/>
      <c r="FCW12" s="6"/>
      <c r="FCX12" s="6"/>
      <c r="FCY12" s="6"/>
      <c r="FCZ12" s="6"/>
      <c r="FDA12" s="6"/>
      <c r="FDB12" s="6"/>
      <c r="FDC12" s="6"/>
      <c r="FDD12" s="6"/>
      <c r="FDE12" s="6"/>
      <c r="FDF12" s="6"/>
      <c r="FDG12" s="6"/>
      <c r="FDH12" s="6"/>
      <c r="FDI12" s="6"/>
      <c r="FDJ12" s="6"/>
      <c r="FDK12" s="6"/>
      <c r="FDL12" s="6"/>
      <c r="FDM12" s="6"/>
      <c r="FDN12" s="6"/>
      <c r="FDO12" s="6"/>
      <c r="FDP12" s="6"/>
      <c r="FDQ12" s="6"/>
      <c r="FDR12" s="6"/>
      <c r="FDS12" s="6"/>
      <c r="FDT12" s="6"/>
      <c r="FDU12" s="6"/>
      <c r="FDV12" s="6"/>
      <c r="FDW12" s="6"/>
      <c r="FDX12" s="6"/>
      <c r="FDY12" s="6"/>
      <c r="FDZ12" s="6"/>
      <c r="FEA12" s="6"/>
      <c r="FEB12" s="6"/>
      <c r="FEC12" s="6"/>
      <c r="FED12" s="6"/>
      <c r="FEE12" s="6"/>
      <c r="FEF12" s="6"/>
      <c r="FEG12" s="6"/>
      <c r="FEH12" s="6"/>
      <c r="FEI12" s="6"/>
      <c r="FEJ12" s="6"/>
      <c r="FEK12" s="6"/>
      <c r="FEL12" s="6"/>
      <c r="FEM12" s="6"/>
      <c r="FEN12" s="6"/>
      <c r="FEO12" s="6"/>
      <c r="FEP12" s="6"/>
      <c r="FEQ12" s="6"/>
      <c r="FER12" s="6"/>
      <c r="FES12" s="6"/>
      <c r="FET12" s="6"/>
      <c r="FEU12" s="6"/>
      <c r="FEV12" s="6"/>
      <c r="FEW12" s="6"/>
      <c r="FEX12" s="6"/>
      <c r="FEY12" s="6"/>
      <c r="FEZ12" s="6"/>
      <c r="FFA12" s="6"/>
      <c r="FFB12" s="6"/>
      <c r="FFC12" s="6"/>
      <c r="FFD12" s="6"/>
      <c r="FFE12" s="6"/>
      <c r="FFF12" s="6"/>
      <c r="FFG12" s="6"/>
      <c r="FFH12" s="6"/>
      <c r="FFI12" s="6"/>
      <c r="FFJ12" s="6"/>
      <c r="FFK12" s="6"/>
      <c r="FFL12" s="6"/>
      <c r="FFM12" s="6"/>
      <c r="FFN12" s="6"/>
      <c r="FFO12" s="6"/>
      <c r="FFP12" s="6"/>
      <c r="FFQ12" s="6"/>
      <c r="FFR12" s="6"/>
      <c r="FFS12" s="6"/>
      <c r="FFT12" s="6"/>
      <c r="FFU12" s="6"/>
      <c r="FFV12" s="6"/>
      <c r="FFW12" s="6"/>
      <c r="FFX12" s="6"/>
      <c r="FFY12" s="6"/>
      <c r="FFZ12" s="6"/>
      <c r="FGA12" s="6"/>
      <c r="FGB12" s="6"/>
      <c r="FGC12" s="6"/>
      <c r="FGD12" s="6"/>
      <c r="FGE12" s="6"/>
      <c r="FGF12" s="6"/>
      <c r="FGG12" s="6"/>
      <c r="FGH12" s="6"/>
      <c r="FGI12" s="6"/>
      <c r="FGJ12" s="6"/>
      <c r="FGK12" s="6"/>
      <c r="FGL12" s="6"/>
      <c r="FGM12" s="6"/>
      <c r="FGN12" s="6"/>
      <c r="FGO12" s="6"/>
      <c r="FGP12" s="6"/>
      <c r="FGQ12" s="6"/>
      <c r="FGR12" s="6"/>
      <c r="FGS12" s="6"/>
      <c r="FGT12" s="6"/>
      <c r="FGU12" s="6"/>
      <c r="FGV12" s="6"/>
      <c r="FGW12" s="6"/>
      <c r="FGX12" s="6"/>
      <c r="FGY12" s="6"/>
      <c r="FGZ12" s="6"/>
      <c r="FHA12" s="6"/>
      <c r="FHB12" s="6"/>
      <c r="FHC12" s="6"/>
      <c r="FHD12" s="6"/>
      <c r="FHE12" s="6"/>
      <c r="FHF12" s="6"/>
      <c r="FHG12" s="6"/>
      <c r="FHH12" s="6"/>
      <c r="FHI12" s="6"/>
      <c r="FHJ12" s="6"/>
      <c r="FHK12" s="6"/>
      <c r="FHL12" s="6"/>
      <c r="FHM12" s="6"/>
      <c r="FHN12" s="6"/>
      <c r="FHO12" s="6"/>
      <c r="FHP12" s="6"/>
      <c r="FHQ12" s="6"/>
      <c r="FHR12" s="6"/>
      <c r="FHS12" s="6"/>
      <c r="FHT12" s="6"/>
      <c r="FHU12" s="6"/>
      <c r="FHV12" s="6"/>
      <c r="FHW12" s="6"/>
      <c r="FHX12" s="6"/>
      <c r="FHY12" s="6"/>
      <c r="FHZ12" s="6"/>
      <c r="FIA12" s="6"/>
      <c r="FIB12" s="6"/>
      <c r="FIC12" s="6"/>
      <c r="FID12" s="6"/>
      <c r="FIE12" s="6"/>
      <c r="FIF12" s="6"/>
      <c r="FIG12" s="6"/>
      <c r="FIH12" s="6"/>
      <c r="FII12" s="6"/>
      <c r="FIJ12" s="6"/>
      <c r="FIK12" s="6"/>
      <c r="FIL12" s="6"/>
      <c r="FIM12" s="6"/>
      <c r="FIN12" s="6"/>
      <c r="FIO12" s="6"/>
      <c r="FIP12" s="6"/>
      <c r="FIQ12" s="6"/>
      <c r="FIR12" s="6"/>
      <c r="FIS12" s="6"/>
      <c r="FIT12" s="6"/>
      <c r="FIU12" s="6"/>
      <c r="FIV12" s="6"/>
      <c r="FIW12" s="6"/>
      <c r="FIX12" s="6"/>
      <c r="FIY12" s="6"/>
      <c r="FIZ12" s="6"/>
      <c r="FJA12" s="6"/>
      <c r="FJB12" s="6"/>
      <c r="FJC12" s="6"/>
      <c r="FJD12" s="6"/>
      <c r="FJE12" s="6"/>
      <c r="FJF12" s="6"/>
      <c r="FJG12" s="6"/>
      <c r="FJH12" s="6"/>
      <c r="FJI12" s="6"/>
      <c r="FJJ12" s="6"/>
      <c r="FJK12" s="6"/>
      <c r="FJL12" s="6"/>
      <c r="FJM12" s="6"/>
      <c r="FJN12" s="6"/>
      <c r="FJO12" s="6"/>
      <c r="FJP12" s="6"/>
      <c r="FJQ12" s="6"/>
      <c r="FJR12" s="6"/>
      <c r="FJS12" s="6"/>
      <c r="FJT12" s="6"/>
      <c r="FJU12" s="6"/>
      <c r="FJV12" s="6"/>
      <c r="FJW12" s="6"/>
      <c r="FJX12" s="6"/>
      <c r="FJY12" s="6"/>
      <c r="FJZ12" s="6"/>
      <c r="FKA12" s="6"/>
      <c r="FKB12" s="6"/>
      <c r="FKC12" s="6"/>
      <c r="FKD12" s="6"/>
      <c r="FKE12" s="6"/>
      <c r="FKF12" s="6"/>
      <c r="FKG12" s="6"/>
      <c r="FKH12" s="6"/>
      <c r="FKI12" s="6"/>
      <c r="FKJ12" s="6"/>
      <c r="FKK12" s="6"/>
      <c r="FKL12" s="6"/>
      <c r="FKM12" s="6"/>
      <c r="FKN12" s="6"/>
      <c r="FKO12" s="6"/>
      <c r="FKP12" s="6"/>
      <c r="FKQ12" s="6"/>
      <c r="FKR12" s="6"/>
      <c r="FKS12" s="6"/>
      <c r="FKT12" s="6"/>
      <c r="FKU12" s="6"/>
      <c r="FKV12" s="6"/>
      <c r="FKW12" s="6"/>
      <c r="FKX12" s="6"/>
      <c r="FKY12" s="6"/>
      <c r="FKZ12" s="6"/>
      <c r="FLA12" s="6"/>
      <c r="FLB12" s="6"/>
      <c r="FLC12" s="6"/>
      <c r="FLD12" s="6"/>
      <c r="FLE12" s="6"/>
      <c r="FLF12" s="6"/>
      <c r="FLG12" s="6"/>
      <c r="FLH12" s="6"/>
      <c r="FLI12" s="6"/>
      <c r="FLJ12" s="6"/>
      <c r="FLK12" s="6"/>
      <c r="FLL12" s="6"/>
      <c r="FLM12" s="6"/>
      <c r="FLN12" s="6"/>
      <c r="FLO12" s="6"/>
      <c r="FLP12" s="6"/>
      <c r="FLQ12" s="6"/>
      <c r="FLR12" s="6"/>
      <c r="FLS12" s="6"/>
      <c r="FLT12" s="6"/>
      <c r="FLU12" s="6"/>
      <c r="FLV12" s="6"/>
      <c r="FLW12" s="6"/>
      <c r="FLX12" s="6"/>
      <c r="FLY12" s="6"/>
      <c r="FLZ12" s="6"/>
      <c r="FMA12" s="6"/>
      <c r="FMB12" s="6"/>
      <c r="FMC12" s="6"/>
      <c r="FMD12" s="6"/>
      <c r="FME12" s="6"/>
      <c r="FMF12" s="6"/>
      <c r="FMG12" s="6"/>
      <c r="FMH12" s="6"/>
      <c r="FMI12" s="6"/>
      <c r="FMJ12" s="6"/>
      <c r="FMK12" s="6"/>
      <c r="FML12" s="6"/>
      <c r="FMM12" s="6"/>
      <c r="FMN12" s="6"/>
      <c r="FMO12" s="6"/>
      <c r="FMP12" s="6"/>
      <c r="FMQ12" s="6"/>
      <c r="FMR12" s="6"/>
      <c r="FMS12" s="6"/>
      <c r="FMT12" s="6"/>
      <c r="FMU12" s="6"/>
      <c r="FMV12" s="6"/>
      <c r="FMW12" s="6"/>
      <c r="FMX12" s="6"/>
      <c r="FMY12" s="6"/>
      <c r="FMZ12" s="6"/>
      <c r="FNA12" s="6"/>
      <c r="FNB12" s="6"/>
      <c r="FNC12" s="6"/>
      <c r="FND12" s="6"/>
      <c r="FNE12" s="6"/>
      <c r="FNF12" s="6"/>
      <c r="FNG12" s="6"/>
      <c r="FNH12" s="6"/>
      <c r="FNI12" s="6"/>
      <c r="FNJ12" s="6"/>
      <c r="FNK12" s="6"/>
      <c r="FNL12" s="6"/>
      <c r="FNM12" s="6"/>
      <c r="FNN12" s="6"/>
      <c r="FNO12" s="6"/>
      <c r="FNP12" s="6"/>
      <c r="FNQ12" s="6"/>
      <c r="FNR12" s="6"/>
      <c r="FNS12" s="6"/>
      <c r="FNT12" s="6"/>
      <c r="FNU12" s="6"/>
      <c r="FNV12" s="6"/>
      <c r="FNW12" s="6"/>
      <c r="FNX12" s="6"/>
      <c r="FNY12" s="6"/>
      <c r="FNZ12" s="6"/>
      <c r="FOA12" s="6"/>
      <c r="FOB12" s="6"/>
      <c r="FOC12" s="6"/>
      <c r="FOD12" s="6"/>
      <c r="FOE12" s="6"/>
      <c r="FOF12" s="6"/>
      <c r="FOG12" s="6"/>
      <c r="FOH12" s="6"/>
      <c r="FOI12" s="6"/>
      <c r="FOJ12" s="6"/>
      <c r="FOK12" s="6"/>
      <c r="FOL12" s="6"/>
      <c r="FOM12" s="6"/>
      <c r="FON12" s="6"/>
      <c r="FOO12" s="6"/>
      <c r="FOP12" s="6"/>
      <c r="FOQ12" s="6"/>
      <c r="FOR12" s="6"/>
      <c r="FOS12" s="6"/>
      <c r="FOT12" s="6"/>
      <c r="FOU12" s="6"/>
      <c r="FOV12" s="6"/>
      <c r="FOW12" s="6"/>
      <c r="FOX12" s="6"/>
      <c r="FOY12" s="6"/>
      <c r="FOZ12" s="6"/>
      <c r="FPA12" s="6"/>
      <c r="FPB12" s="6"/>
      <c r="FPC12" s="6"/>
      <c r="FPD12" s="6"/>
      <c r="FPE12" s="6"/>
      <c r="FPF12" s="6"/>
      <c r="FPG12" s="6"/>
      <c r="FPH12" s="6"/>
      <c r="FPI12" s="6"/>
      <c r="FPJ12" s="6"/>
      <c r="FPK12" s="6"/>
      <c r="FPL12" s="6"/>
      <c r="FPM12" s="6"/>
      <c r="FPN12" s="6"/>
      <c r="FPO12" s="6"/>
      <c r="FPP12" s="6"/>
      <c r="FPQ12" s="6"/>
      <c r="FPR12" s="6"/>
      <c r="FPS12" s="6"/>
      <c r="FPT12" s="6"/>
      <c r="FPU12" s="6"/>
      <c r="FPV12" s="6"/>
      <c r="FPW12" s="6"/>
      <c r="FPX12" s="6"/>
      <c r="FPY12" s="6"/>
      <c r="FPZ12" s="6"/>
      <c r="FQA12" s="6"/>
      <c r="FQB12" s="6"/>
      <c r="FQC12" s="6"/>
      <c r="FQD12" s="6"/>
      <c r="FQE12" s="6"/>
      <c r="FQF12" s="6"/>
      <c r="FQG12" s="6"/>
      <c r="FQH12" s="6"/>
      <c r="FQI12" s="6"/>
      <c r="FQJ12" s="6"/>
      <c r="FQK12" s="6"/>
      <c r="FQL12" s="6"/>
      <c r="FQM12" s="6"/>
      <c r="FQN12" s="6"/>
      <c r="FQO12" s="6"/>
      <c r="FQP12" s="6"/>
      <c r="FQQ12" s="6"/>
      <c r="FQR12" s="6"/>
      <c r="FQS12" s="6"/>
      <c r="FQT12" s="6"/>
      <c r="FQU12" s="6"/>
      <c r="FQV12" s="6"/>
      <c r="FQW12" s="6"/>
      <c r="FQX12" s="6"/>
      <c r="FQY12" s="6"/>
      <c r="FQZ12" s="6"/>
      <c r="FRA12" s="6"/>
      <c r="FRB12" s="6"/>
      <c r="FRC12" s="6"/>
      <c r="FRD12" s="6"/>
      <c r="FRE12" s="6"/>
      <c r="FRF12" s="6"/>
      <c r="FRG12" s="6"/>
      <c r="FRH12" s="6"/>
      <c r="FRI12" s="6"/>
      <c r="FRJ12" s="6"/>
      <c r="FRK12" s="6"/>
      <c r="FRL12" s="6"/>
      <c r="FRM12" s="6"/>
      <c r="FRN12" s="6"/>
      <c r="FRO12" s="6"/>
      <c r="FRP12" s="6"/>
      <c r="FRQ12" s="6"/>
      <c r="FRR12" s="6"/>
      <c r="FRS12" s="6"/>
      <c r="FRT12" s="6"/>
      <c r="FRU12" s="6"/>
      <c r="FRV12" s="6"/>
      <c r="FRW12" s="6"/>
      <c r="FRX12" s="6"/>
      <c r="FRY12" s="6"/>
      <c r="FRZ12" s="6"/>
      <c r="FSA12" s="6"/>
      <c r="FSB12" s="6"/>
      <c r="FSC12" s="6"/>
      <c r="FSD12" s="6"/>
      <c r="FSE12" s="6"/>
      <c r="FSF12" s="6"/>
      <c r="FSG12" s="6"/>
      <c r="FSH12" s="6"/>
      <c r="FSI12" s="6"/>
      <c r="FSJ12" s="6"/>
      <c r="FSK12" s="6"/>
      <c r="FSL12" s="6"/>
      <c r="FSM12" s="6"/>
      <c r="FSN12" s="6"/>
      <c r="FSO12" s="6"/>
      <c r="FSP12" s="6"/>
      <c r="FSQ12" s="6"/>
      <c r="FSR12" s="6"/>
      <c r="FSS12" s="6"/>
      <c r="FST12" s="6"/>
      <c r="FSU12" s="6"/>
      <c r="FSV12" s="6"/>
      <c r="FSW12" s="6"/>
      <c r="FSX12" s="6"/>
      <c r="FSY12" s="6"/>
      <c r="FSZ12" s="6"/>
      <c r="FTA12" s="6"/>
      <c r="FTB12" s="6"/>
      <c r="FTC12" s="6"/>
      <c r="FTD12" s="6"/>
      <c r="FTE12" s="6"/>
      <c r="FTF12" s="6"/>
      <c r="FTG12" s="6"/>
      <c r="FTH12" s="6"/>
      <c r="FTI12" s="6"/>
      <c r="FTJ12" s="6"/>
      <c r="FTK12" s="6"/>
      <c r="FTL12" s="6"/>
      <c r="FTM12" s="6"/>
      <c r="FTN12" s="6"/>
      <c r="FTO12" s="6"/>
      <c r="FTP12" s="6"/>
      <c r="FTQ12" s="6"/>
      <c r="FTR12" s="6"/>
      <c r="FTS12" s="6"/>
      <c r="FTT12" s="6"/>
      <c r="FTU12" s="6"/>
      <c r="FTV12" s="6"/>
      <c r="FTW12" s="6"/>
      <c r="FTX12" s="6"/>
      <c r="FTY12" s="6"/>
      <c r="FTZ12" s="6"/>
      <c r="FUA12" s="6"/>
      <c r="FUB12" s="6"/>
      <c r="FUC12" s="6"/>
      <c r="FUD12" s="6"/>
      <c r="FUE12" s="6"/>
      <c r="FUF12" s="6"/>
      <c r="FUG12" s="6"/>
      <c r="FUH12" s="6"/>
      <c r="FUI12" s="6"/>
      <c r="FUJ12" s="6"/>
      <c r="FUK12" s="6"/>
      <c r="FUL12" s="6"/>
      <c r="FUM12" s="6"/>
      <c r="FUN12" s="6"/>
      <c r="FUO12" s="6"/>
      <c r="FUP12" s="6"/>
      <c r="FUQ12" s="6"/>
      <c r="FUR12" s="6"/>
      <c r="FUS12" s="6"/>
      <c r="FUT12" s="6"/>
      <c r="FUU12" s="6"/>
      <c r="FUV12" s="6"/>
      <c r="FUW12" s="6"/>
      <c r="FUX12" s="6"/>
      <c r="FUY12" s="6"/>
      <c r="FUZ12" s="6"/>
      <c r="FVA12" s="6"/>
      <c r="FVB12" s="6"/>
      <c r="FVC12" s="6"/>
      <c r="FVD12" s="6"/>
      <c r="FVE12" s="6"/>
      <c r="FVF12" s="6"/>
      <c r="FVG12" s="6"/>
      <c r="FVH12" s="6"/>
      <c r="FVI12" s="6"/>
      <c r="FVJ12" s="6"/>
      <c r="FVK12" s="6"/>
      <c r="FVL12" s="6"/>
      <c r="FVM12" s="6"/>
      <c r="FVN12" s="6"/>
      <c r="FVO12" s="6"/>
      <c r="FVP12" s="6"/>
      <c r="FVQ12" s="6"/>
      <c r="FVR12" s="6"/>
      <c r="FVS12" s="6"/>
      <c r="FVT12" s="6"/>
      <c r="FVU12" s="6"/>
      <c r="FVV12" s="6"/>
      <c r="FVW12" s="6"/>
      <c r="FVX12" s="6"/>
      <c r="FVY12" s="6"/>
      <c r="FVZ12" s="6"/>
      <c r="FWA12" s="6"/>
      <c r="FWB12" s="6"/>
      <c r="FWC12" s="6"/>
      <c r="FWD12" s="6"/>
      <c r="FWE12" s="6"/>
      <c r="FWF12" s="6"/>
      <c r="FWG12" s="6"/>
      <c r="FWH12" s="6"/>
      <c r="FWI12" s="6"/>
      <c r="FWJ12" s="6"/>
      <c r="FWK12" s="6"/>
      <c r="FWL12" s="6"/>
      <c r="FWM12" s="6"/>
      <c r="FWN12" s="6"/>
      <c r="FWO12" s="6"/>
      <c r="FWP12" s="6"/>
      <c r="FWQ12" s="6"/>
      <c r="FWR12" s="6"/>
      <c r="FWS12" s="6"/>
      <c r="FWT12" s="6"/>
      <c r="FWU12" s="6"/>
      <c r="FWV12" s="6"/>
      <c r="FWW12" s="6"/>
      <c r="FWX12" s="6"/>
      <c r="FWY12" s="6"/>
      <c r="FWZ12" s="6"/>
      <c r="FXA12" s="6"/>
      <c r="FXB12" s="6"/>
      <c r="FXC12" s="6"/>
      <c r="FXD12" s="6"/>
      <c r="FXE12" s="6"/>
      <c r="FXF12" s="6"/>
      <c r="FXG12" s="6"/>
      <c r="FXH12" s="6"/>
      <c r="FXI12" s="6"/>
      <c r="FXJ12" s="6"/>
      <c r="FXK12" s="6"/>
      <c r="FXL12" s="6"/>
      <c r="FXM12" s="6"/>
      <c r="FXN12" s="6"/>
      <c r="FXO12" s="6"/>
      <c r="FXP12" s="6"/>
      <c r="FXQ12" s="6"/>
      <c r="FXR12" s="6"/>
      <c r="FXS12" s="6"/>
      <c r="FXT12" s="6"/>
      <c r="FXU12" s="6"/>
      <c r="FXV12" s="6"/>
      <c r="FXW12" s="6"/>
      <c r="FXX12" s="6"/>
      <c r="FXY12" s="6"/>
      <c r="FXZ12" s="6"/>
      <c r="FYA12" s="6"/>
      <c r="FYB12" s="6"/>
      <c r="FYC12" s="6"/>
      <c r="FYD12" s="6"/>
      <c r="FYE12" s="6"/>
      <c r="FYF12" s="6"/>
      <c r="FYG12" s="6"/>
      <c r="FYH12" s="6"/>
      <c r="FYI12" s="6"/>
      <c r="FYJ12" s="6"/>
      <c r="FYK12" s="6"/>
      <c r="FYL12" s="6"/>
      <c r="FYM12" s="6"/>
      <c r="FYN12" s="6"/>
      <c r="FYO12" s="6"/>
      <c r="FYP12" s="6"/>
      <c r="FYQ12" s="6"/>
      <c r="FYR12" s="6"/>
      <c r="FYS12" s="6"/>
      <c r="FYT12" s="6"/>
      <c r="FYU12" s="6"/>
      <c r="FYV12" s="6"/>
      <c r="FYW12" s="6"/>
      <c r="FYX12" s="6"/>
      <c r="FYY12" s="6"/>
      <c r="FYZ12" s="6"/>
      <c r="FZA12" s="6"/>
      <c r="FZB12" s="6"/>
      <c r="FZC12" s="6"/>
      <c r="FZD12" s="6"/>
      <c r="FZE12" s="6"/>
      <c r="FZF12" s="6"/>
      <c r="FZG12" s="6"/>
      <c r="FZH12" s="6"/>
      <c r="FZI12" s="6"/>
      <c r="FZJ12" s="6"/>
      <c r="FZK12" s="6"/>
      <c r="FZL12" s="6"/>
      <c r="FZM12" s="6"/>
      <c r="FZN12" s="6"/>
      <c r="FZO12" s="6"/>
      <c r="FZP12" s="6"/>
      <c r="FZQ12" s="6"/>
      <c r="FZR12" s="6"/>
      <c r="FZS12" s="6"/>
      <c r="FZT12" s="6"/>
      <c r="FZU12" s="6"/>
      <c r="FZV12" s="6"/>
      <c r="FZW12" s="6"/>
      <c r="FZX12" s="6"/>
      <c r="FZY12" s="6"/>
      <c r="FZZ12" s="6"/>
      <c r="GAA12" s="6"/>
      <c r="GAB12" s="6"/>
      <c r="GAC12" s="6"/>
      <c r="GAD12" s="6"/>
      <c r="GAE12" s="6"/>
      <c r="GAF12" s="6"/>
      <c r="GAG12" s="6"/>
      <c r="GAH12" s="6"/>
      <c r="GAI12" s="6"/>
      <c r="GAJ12" s="6"/>
      <c r="GAK12" s="6"/>
      <c r="GAL12" s="6"/>
      <c r="GAM12" s="6"/>
      <c r="GAN12" s="6"/>
      <c r="GAO12" s="6"/>
      <c r="GAP12" s="6"/>
      <c r="GAQ12" s="6"/>
      <c r="GAR12" s="6"/>
      <c r="GAS12" s="6"/>
      <c r="GAT12" s="6"/>
      <c r="GAU12" s="6"/>
      <c r="GAV12" s="6"/>
      <c r="GAW12" s="6"/>
      <c r="GAX12" s="6"/>
      <c r="GAY12" s="6"/>
      <c r="GAZ12" s="6"/>
      <c r="GBA12" s="6"/>
      <c r="GBB12" s="6"/>
      <c r="GBC12" s="6"/>
      <c r="GBD12" s="6"/>
      <c r="GBE12" s="6"/>
      <c r="GBF12" s="6"/>
      <c r="GBG12" s="6"/>
      <c r="GBH12" s="6"/>
      <c r="GBI12" s="6"/>
      <c r="GBJ12" s="6"/>
      <c r="GBK12" s="6"/>
      <c r="GBL12" s="6"/>
      <c r="GBM12" s="6"/>
      <c r="GBN12" s="6"/>
      <c r="GBO12" s="6"/>
      <c r="GBP12" s="6"/>
      <c r="GBQ12" s="6"/>
      <c r="GBR12" s="6"/>
      <c r="GBS12" s="6"/>
      <c r="GBT12" s="6"/>
      <c r="GBU12" s="6"/>
      <c r="GBV12" s="6"/>
      <c r="GBW12" s="6"/>
      <c r="GBX12" s="6"/>
      <c r="GBY12" s="6"/>
      <c r="GBZ12" s="6"/>
      <c r="GCA12" s="6"/>
      <c r="GCB12" s="6"/>
      <c r="GCC12" s="6"/>
      <c r="GCD12" s="6"/>
      <c r="GCE12" s="6"/>
      <c r="GCF12" s="6"/>
      <c r="GCG12" s="6"/>
      <c r="GCH12" s="6"/>
      <c r="GCI12" s="6"/>
      <c r="GCJ12" s="6"/>
      <c r="GCK12" s="6"/>
      <c r="GCL12" s="6"/>
      <c r="GCM12" s="6"/>
      <c r="GCN12" s="6"/>
      <c r="GCO12" s="6"/>
      <c r="GCP12" s="6"/>
      <c r="GCQ12" s="6"/>
      <c r="GCR12" s="6"/>
      <c r="GCS12" s="6"/>
      <c r="GCT12" s="6"/>
      <c r="GCU12" s="6"/>
      <c r="GCV12" s="6"/>
      <c r="GCW12" s="6"/>
      <c r="GCX12" s="6"/>
      <c r="GCY12" s="6"/>
      <c r="GCZ12" s="6"/>
      <c r="GDA12" s="6"/>
      <c r="GDB12" s="6"/>
      <c r="GDC12" s="6"/>
      <c r="GDD12" s="6"/>
      <c r="GDE12" s="6"/>
      <c r="GDF12" s="6"/>
      <c r="GDG12" s="6"/>
      <c r="GDH12" s="6"/>
      <c r="GDI12" s="6"/>
      <c r="GDJ12" s="6"/>
      <c r="GDK12" s="6"/>
      <c r="GDL12" s="6"/>
      <c r="GDM12" s="6"/>
      <c r="GDN12" s="6"/>
      <c r="GDO12" s="6"/>
      <c r="GDP12" s="6"/>
      <c r="GDQ12" s="6"/>
      <c r="GDR12" s="6"/>
      <c r="GDS12" s="6"/>
      <c r="GDT12" s="6"/>
      <c r="GDU12" s="6"/>
      <c r="GDV12" s="6"/>
      <c r="GDW12" s="6"/>
      <c r="GDX12" s="6"/>
      <c r="GDY12" s="6"/>
      <c r="GDZ12" s="6"/>
      <c r="GEA12" s="6"/>
      <c r="GEB12" s="6"/>
      <c r="GEC12" s="6"/>
      <c r="GED12" s="6"/>
      <c r="GEE12" s="6"/>
      <c r="GEF12" s="6"/>
      <c r="GEG12" s="6"/>
      <c r="GEH12" s="6"/>
      <c r="GEI12" s="6"/>
      <c r="GEJ12" s="6"/>
      <c r="GEK12" s="6"/>
      <c r="GEL12" s="6"/>
      <c r="GEM12" s="6"/>
      <c r="GEN12" s="6"/>
      <c r="GEO12" s="6"/>
      <c r="GEP12" s="6"/>
      <c r="GEQ12" s="6"/>
      <c r="GER12" s="6"/>
      <c r="GES12" s="6"/>
      <c r="GET12" s="6"/>
      <c r="GEU12" s="6"/>
      <c r="GEV12" s="6"/>
      <c r="GEW12" s="6"/>
      <c r="GEX12" s="6"/>
      <c r="GEY12" s="6"/>
      <c r="GEZ12" s="6"/>
      <c r="GFA12" s="6"/>
      <c r="GFB12" s="6"/>
      <c r="GFC12" s="6"/>
      <c r="GFD12" s="6"/>
      <c r="GFE12" s="6"/>
      <c r="GFF12" s="6"/>
      <c r="GFG12" s="6"/>
      <c r="GFH12" s="6"/>
      <c r="GFI12" s="6"/>
      <c r="GFJ12" s="6"/>
      <c r="GFK12" s="6"/>
      <c r="GFL12" s="6"/>
      <c r="GFM12" s="6"/>
      <c r="GFN12" s="6"/>
      <c r="GFO12" s="6"/>
      <c r="GFP12" s="6"/>
      <c r="GFQ12" s="6"/>
      <c r="GFR12" s="6"/>
      <c r="GFS12" s="6"/>
      <c r="GFT12" s="6"/>
      <c r="GFU12" s="6"/>
      <c r="GFV12" s="6"/>
      <c r="GFW12" s="6"/>
      <c r="GFX12" s="6"/>
      <c r="GFY12" s="6"/>
      <c r="GFZ12" s="6"/>
      <c r="GGA12" s="6"/>
      <c r="GGB12" s="6"/>
      <c r="GGC12" s="6"/>
      <c r="GGD12" s="6"/>
      <c r="GGE12" s="6"/>
      <c r="GGF12" s="6"/>
      <c r="GGG12" s="6"/>
      <c r="GGH12" s="6"/>
      <c r="GGI12" s="6"/>
      <c r="GGJ12" s="6"/>
      <c r="GGK12" s="6"/>
      <c r="GGL12" s="6"/>
      <c r="GGM12" s="6"/>
      <c r="GGN12" s="6"/>
      <c r="GGO12" s="6"/>
      <c r="GGP12" s="6"/>
      <c r="GGQ12" s="6"/>
      <c r="GGR12" s="6"/>
      <c r="GGS12" s="6"/>
      <c r="GGT12" s="6"/>
      <c r="GGU12" s="6"/>
      <c r="GGV12" s="6"/>
      <c r="GGW12" s="6"/>
      <c r="GGX12" s="6"/>
      <c r="GGY12" s="6"/>
      <c r="GGZ12" s="6"/>
      <c r="GHA12" s="6"/>
      <c r="GHB12" s="6"/>
      <c r="GHC12" s="6"/>
      <c r="GHD12" s="6"/>
      <c r="GHE12" s="6"/>
      <c r="GHF12" s="6"/>
      <c r="GHG12" s="6"/>
      <c r="GHH12" s="6"/>
      <c r="GHI12" s="6"/>
      <c r="GHJ12" s="6"/>
      <c r="GHK12" s="6"/>
      <c r="GHL12" s="6"/>
      <c r="GHM12" s="6"/>
      <c r="GHN12" s="6"/>
      <c r="GHO12" s="6"/>
      <c r="GHP12" s="6"/>
      <c r="GHQ12" s="6"/>
      <c r="GHR12" s="6"/>
      <c r="GHS12" s="6"/>
      <c r="GHT12" s="6"/>
      <c r="GHU12" s="6"/>
      <c r="GHV12" s="6"/>
      <c r="GHW12" s="6"/>
      <c r="GHX12" s="6"/>
      <c r="GHY12" s="6"/>
      <c r="GHZ12" s="6"/>
      <c r="GIA12" s="6"/>
      <c r="GIB12" s="6"/>
      <c r="GIC12" s="6"/>
      <c r="GID12" s="6"/>
      <c r="GIE12" s="6"/>
      <c r="GIF12" s="6"/>
      <c r="GIG12" s="6"/>
      <c r="GIH12" s="6"/>
      <c r="GII12" s="6"/>
      <c r="GIJ12" s="6"/>
      <c r="GIK12" s="6"/>
      <c r="GIL12" s="6"/>
      <c r="GIM12" s="6"/>
      <c r="GIN12" s="6"/>
      <c r="GIO12" s="6"/>
      <c r="GIP12" s="6"/>
      <c r="GIQ12" s="6"/>
      <c r="GIR12" s="6"/>
      <c r="GIS12" s="6"/>
      <c r="GIT12" s="6"/>
      <c r="GIU12" s="6"/>
      <c r="GIV12" s="6"/>
      <c r="GIW12" s="6"/>
      <c r="GIX12" s="6"/>
      <c r="GIY12" s="6"/>
      <c r="GIZ12" s="6"/>
      <c r="GJA12" s="6"/>
      <c r="GJB12" s="6"/>
      <c r="GJC12" s="6"/>
      <c r="GJD12" s="6"/>
      <c r="GJE12" s="6"/>
      <c r="GJF12" s="6"/>
      <c r="GJG12" s="6"/>
      <c r="GJH12" s="6"/>
      <c r="GJI12" s="6"/>
      <c r="GJJ12" s="6"/>
      <c r="GJK12" s="6"/>
      <c r="GJL12" s="6"/>
      <c r="GJM12" s="6"/>
      <c r="GJN12" s="6"/>
      <c r="GJO12" s="6"/>
      <c r="GJP12" s="6"/>
      <c r="GJQ12" s="6"/>
      <c r="GJR12" s="6"/>
      <c r="GJS12" s="6"/>
      <c r="GJT12" s="6"/>
      <c r="GJU12" s="6"/>
      <c r="GJV12" s="6"/>
      <c r="GJW12" s="6"/>
      <c r="GJX12" s="6"/>
      <c r="GJY12" s="6"/>
      <c r="GJZ12" s="6"/>
      <c r="GKA12" s="6"/>
      <c r="GKB12" s="6"/>
      <c r="GKC12" s="6"/>
      <c r="GKD12" s="6"/>
      <c r="GKE12" s="6"/>
      <c r="GKF12" s="6"/>
      <c r="GKG12" s="6"/>
      <c r="GKH12" s="6"/>
      <c r="GKI12" s="6"/>
      <c r="GKJ12" s="6"/>
      <c r="GKK12" s="6"/>
      <c r="GKL12" s="6"/>
      <c r="GKM12" s="6"/>
      <c r="GKN12" s="6"/>
      <c r="GKO12" s="6"/>
      <c r="GKP12" s="6"/>
      <c r="GKQ12" s="6"/>
      <c r="GKR12" s="6"/>
      <c r="GKS12" s="6"/>
      <c r="GKT12" s="6"/>
      <c r="GKU12" s="6"/>
      <c r="GKV12" s="6"/>
      <c r="GKW12" s="6"/>
      <c r="GKX12" s="6"/>
      <c r="GKY12" s="6"/>
      <c r="GKZ12" s="6"/>
      <c r="GLA12" s="6"/>
      <c r="GLB12" s="6"/>
      <c r="GLC12" s="6"/>
      <c r="GLD12" s="6"/>
      <c r="GLE12" s="6"/>
      <c r="GLF12" s="6"/>
      <c r="GLG12" s="6"/>
      <c r="GLH12" s="6"/>
      <c r="GLI12" s="6"/>
      <c r="GLJ12" s="6"/>
      <c r="GLK12" s="6"/>
      <c r="GLL12" s="6"/>
      <c r="GLM12" s="6"/>
      <c r="GLN12" s="6"/>
      <c r="GLO12" s="6"/>
      <c r="GLP12" s="6"/>
      <c r="GLQ12" s="6"/>
      <c r="GLR12" s="6"/>
      <c r="GLS12" s="6"/>
      <c r="GLT12" s="6"/>
      <c r="GLU12" s="6"/>
      <c r="GLV12" s="6"/>
      <c r="GLW12" s="6"/>
      <c r="GLX12" s="6"/>
      <c r="GLY12" s="6"/>
      <c r="GLZ12" s="6"/>
      <c r="GMA12" s="6"/>
      <c r="GMB12" s="6"/>
      <c r="GMC12" s="6"/>
      <c r="GMD12" s="6"/>
      <c r="GME12" s="6"/>
      <c r="GMF12" s="6"/>
      <c r="GMG12" s="6"/>
      <c r="GMH12" s="6"/>
      <c r="GMI12" s="6"/>
      <c r="GMJ12" s="6"/>
      <c r="GMK12" s="6"/>
      <c r="GML12" s="6"/>
      <c r="GMM12" s="6"/>
      <c r="GMN12" s="6"/>
      <c r="GMO12" s="6"/>
      <c r="GMP12" s="6"/>
      <c r="GMQ12" s="6"/>
      <c r="GMR12" s="6"/>
      <c r="GMS12" s="6"/>
      <c r="GMT12" s="6"/>
      <c r="GMU12" s="6"/>
      <c r="GMV12" s="6"/>
      <c r="GMW12" s="6"/>
      <c r="GMX12" s="6"/>
      <c r="GMY12" s="6"/>
      <c r="GMZ12" s="6"/>
      <c r="GNA12" s="6"/>
      <c r="GNB12" s="6"/>
      <c r="GNC12" s="6"/>
      <c r="GND12" s="6"/>
      <c r="GNE12" s="6"/>
      <c r="GNF12" s="6"/>
      <c r="GNG12" s="6"/>
      <c r="GNH12" s="6"/>
      <c r="GNI12" s="6"/>
      <c r="GNJ12" s="6"/>
      <c r="GNK12" s="6"/>
      <c r="GNL12" s="6"/>
      <c r="GNM12" s="6"/>
      <c r="GNN12" s="6"/>
      <c r="GNO12" s="6"/>
      <c r="GNP12" s="6"/>
      <c r="GNQ12" s="6"/>
      <c r="GNR12" s="6"/>
      <c r="GNS12" s="6"/>
      <c r="GNT12" s="6"/>
      <c r="GNU12" s="6"/>
      <c r="GNV12" s="6"/>
      <c r="GNW12" s="6"/>
      <c r="GNX12" s="6"/>
      <c r="GNY12" s="6"/>
      <c r="GNZ12" s="6"/>
      <c r="GOA12" s="6"/>
      <c r="GOB12" s="6"/>
      <c r="GOC12" s="6"/>
      <c r="GOD12" s="6"/>
      <c r="GOE12" s="6"/>
      <c r="GOF12" s="6"/>
      <c r="GOG12" s="6"/>
      <c r="GOH12" s="6"/>
      <c r="GOI12" s="6"/>
      <c r="GOJ12" s="6"/>
      <c r="GOK12" s="6"/>
      <c r="GOL12" s="6"/>
      <c r="GOM12" s="6"/>
      <c r="GON12" s="6"/>
      <c r="GOO12" s="6"/>
      <c r="GOP12" s="6"/>
      <c r="GOQ12" s="6"/>
      <c r="GOR12" s="6"/>
      <c r="GOS12" s="6"/>
      <c r="GOT12" s="6"/>
      <c r="GOU12" s="6"/>
      <c r="GOV12" s="6"/>
      <c r="GOW12" s="6"/>
      <c r="GOX12" s="6"/>
      <c r="GOY12" s="6"/>
      <c r="GOZ12" s="6"/>
      <c r="GPA12" s="6"/>
      <c r="GPB12" s="6"/>
      <c r="GPC12" s="6"/>
      <c r="GPD12" s="6"/>
      <c r="GPE12" s="6"/>
      <c r="GPF12" s="6"/>
      <c r="GPG12" s="6"/>
      <c r="GPH12" s="6"/>
      <c r="GPI12" s="6"/>
      <c r="GPJ12" s="6"/>
      <c r="GPK12" s="6"/>
      <c r="GPL12" s="6"/>
      <c r="GPM12" s="6"/>
      <c r="GPN12" s="6"/>
      <c r="GPO12" s="6"/>
      <c r="GPP12" s="6"/>
      <c r="GPQ12" s="6"/>
      <c r="GPR12" s="6"/>
      <c r="GPS12" s="6"/>
      <c r="GPT12" s="6"/>
      <c r="GPU12" s="6"/>
      <c r="GPV12" s="6"/>
      <c r="GPW12" s="6"/>
      <c r="GPX12" s="6"/>
      <c r="GPY12" s="6"/>
      <c r="GPZ12" s="6"/>
      <c r="GQA12" s="6"/>
      <c r="GQB12" s="6"/>
      <c r="GQC12" s="6"/>
      <c r="GQD12" s="6"/>
      <c r="GQE12" s="6"/>
      <c r="GQF12" s="6"/>
      <c r="GQG12" s="6"/>
      <c r="GQH12" s="6"/>
      <c r="GQI12" s="6"/>
      <c r="GQJ12" s="6"/>
      <c r="GQK12" s="6"/>
      <c r="GQL12" s="6"/>
      <c r="GQM12" s="6"/>
      <c r="GQN12" s="6"/>
      <c r="GQO12" s="6"/>
      <c r="GQP12" s="6"/>
      <c r="GQQ12" s="6"/>
      <c r="GQR12" s="6"/>
      <c r="GQS12" s="6"/>
      <c r="GQT12" s="6"/>
      <c r="GQU12" s="6"/>
      <c r="GQV12" s="6"/>
      <c r="GQW12" s="6"/>
      <c r="GQX12" s="6"/>
      <c r="GQY12" s="6"/>
      <c r="GQZ12" s="6"/>
      <c r="GRA12" s="6"/>
      <c r="GRB12" s="6"/>
      <c r="GRC12" s="6"/>
      <c r="GRD12" s="6"/>
      <c r="GRE12" s="6"/>
      <c r="GRF12" s="6"/>
      <c r="GRG12" s="6"/>
      <c r="GRH12" s="6"/>
      <c r="GRI12" s="6"/>
      <c r="GRJ12" s="6"/>
      <c r="GRK12" s="6"/>
      <c r="GRL12" s="6"/>
      <c r="GRM12" s="6"/>
      <c r="GRN12" s="6"/>
      <c r="GRO12" s="6"/>
      <c r="GRP12" s="6"/>
      <c r="GRQ12" s="6"/>
      <c r="GRR12" s="6"/>
      <c r="GRS12" s="6"/>
      <c r="GRT12" s="6"/>
      <c r="GRU12" s="6"/>
      <c r="GRV12" s="6"/>
      <c r="GRW12" s="6"/>
      <c r="GRX12" s="6"/>
      <c r="GRY12" s="6"/>
      <c r="GRZ12" s="6"/>
      <c r="GSA12" s="6"/>
      <c r="GSB12" s="6"/>
      <c r="GSC12" s="6"/>
      <c r="GSD12" s="6"/>
      <c r="GSE12" s="6"/>
      <c r="GSF12" s="6"/>
      <c r="GSG12" s="6"/>
      <c r="GSH12" s="6"/>
      <c r="GSI12" s="6"/>
      <c r="GSJ12" s="6"/>
      <c r="GSK12" s="6"/>
      <c r="GSL12" s="6"/>
      <c r="GSM12" s="6"/>
      <c r="GSN12" s="6"/>
      <c r="GSO12" s="6"/>
      <c r="GSP12" s="6"/>
      <c r="GSQ12" s="6"/>
      <c r="GSR12" s="6"/>
      <c r="GSS12" s="6"/>
      <c r="GST12" s="6"/>
      <c r="GSU12" s="6"/>
      <c r="GSV12" s="6"/>
      <c r="GSW12" s="6"/>
      <c r="GSX12" s="6"/>
      <c r="GSY12" s="6"/>
      <c r="GSZ12" s="6"/>
      <c r="GTA12" s="6"/>
      <c r="GTB12" s="6"/>
      <c r="GTC12" s="6"/>
      <c r="GTD12" s="6"/>
      <c r="GTE12" s="6"/>
      <c r="GTF12" s="6"/>
      <c r="GTG12" s="6"/>
      <c r="GTH12" s="6"/>
      <c r="GTI12" s="6"/>
      <c r="GTJ12" s="6"/>
      <c r="GTK12" s="6"/>
      <c r="GTL12" s="6"/>
      <c r="GTM12" s="6"/>
      <c r="GTN12" s="6"/>
      <c r="GTO12" s="6"/>
      <c r="GTP12" s="6"/>
      <c r="GTQ12" s="6"/>
      <c r="GTR12" s="6"/>
      <c r="GTS12" s="6"/>
      <c r="GTT12" s="6"/>
      <c r="GTU12" s="6"/>
      <c r="GTV12" s="6"/>
      <c r="GTW12" s="6"/>
      <c r="GTX12" s="6"/>
      <c r="GTY12" s="6"/>
      <c r="GTZ12" s="6"/>
      <c r="GUA12" s="6"/>
      <c r="GUB12" s="6"/>
      <c r="GUC12" s="6"/>
      <c r="GUD12" s="6"/>
      <c r="GUE12" s="6"/>
      <c r="GUF12" s="6"/>
      <c r="GUG12" s="6"/>
      <c r="GUH12" s="6"/>
      <c r="GUI12" s="6"/>
      <c r="GUJ12" s="6"/>
      <c r="GUK12" s="6"/>
      <c r="GUL12" s="6"/>
      <c r="GUM12" s="6"/>
      <c r="GUN12" s="6"/>
      <c r="GUO12" s="6"/>
      <c r="GUP12" s="6"/>
      <c r="GUQ12" s="6"/>
      <c r="GUR12" s="6"/>
      <c r="GUS12" s="6"/>
      <c r="GUT12" s="6"/>
      <c r="GUU12" s="6"/>
      <c r="GUV12" s="6"/>
      <c r="GUW12" s="6"/>
      <c r="GUX12" s="6"/>
      <c r="GUY12" s="6"/>
      <c r="GUZ12" s="6"/>
      <c r="GVA12" s="6"/>
      <c r="GVB12" s="6"/>
      <c r="GVC12" s="6"/>
      <c r="GVD12" s="6"/>
      <c r="GVE12" s="6"/>
      <c r="GVF12" s="6"/>
      <c r="GVG12" s="6"/>
      <c r="GVH12" s="6"/>
      <c r="GVI12" s="6"/>
      <c r="GVJ12" s="6"/>
      <c r="GVK12" s="6"/>
      <c r="GVL12" s="6"/>
      <c r="GVM12" s="6"/>
      <c r="GVN12" s="6"/>
      <c r="GVO12" s="6"/>
      <c r="GVP12" s="6"/>
      <c r="GVQ12" s="6"/>
      <c r="GVR12" s="6"/>
      <c r="GVS12" s="6"/>
      <c r="GVT12" s="6"/>
      <c r="GVU12" s="6"/>
      <c r="GVV12" s="6"/>
      <c r="GVW12" s="6"/>
      <c r="GVX12" s="6"/>
      <c r="GVY12" s="6"/>
      <c r="GVZ12" s="6"/>
      <c r="GWA12" s="6"/>
      <c r="GWB12" s="6"/>
      <c r="GWC12" s="6"/>
      <c r="GWD12" s="6"/>
      <c r="GWE12" s="6"/>
      <c r="GWF12" s="6"/>
      <c r="GWG12" s="6"/>
      <c r="GWH12" s="6"/>
      <c r="GWI12" s="6"/>
      <c r="GWJ12" s="6"/>
      <c r="GWK12" s="6"/>
      <c r="GWL12" s="6"/>
      <c r="GWM12" s="6"/>
      <c r="GWN12" s="6"/>
      <c r="GWO12" s="6"/>
      <c r="GWP12" s="6"/>
      <c r="GWQ12" s="6"/>
      <c r="GWR12" s="6"/>
      <c r="GWS12" s="6"/>
      <c r="GWT12" s="6"/>
      <c r="GWU12" s="6"/>
      <c r="GWV12" s="6"/>
      <c r="GWW12" s="6"/>
      <c r="GWX12" s="6"/>
      <c r="GWY12" s="6"/>
      <c r="GWZ12" s="6"/>
      <c r="GXA12" s="6"/>
      <c r="GXB12" s="6"/>
      <c r="GXC12" s="6"/>
      <c r="GXD12" s="6"/>
      <c r="GXE12" s="6"/>
      <c r="GXF12" s="6"/>
      <c r="GXG12" s="6"/>
      <c r="GXH12" s="6"/>
      <c r="GXI12" s="6"/>
      <c r="GXJ12" s="6"/>
      <c r="GXK12" s="6"/>
      <c r="GXL12" s="6"/>
      <c r="GXM12" s="6"/>
      <c r="GXN12" s="6"/>
      <c r="GXO12" s="6"/>
      <c r="GXP12" s="6"/>
      <c r="GXQ12" s="6"/>
      <c r="GXR12" s="6"/>
      <c r="GXS12" s="6"/>
      <c r="GXT12" s="6"/>
      <c r="GXU12" s="6"/>
      <c r="GXV12" s="6"/>
      <c r="GXW12" s="6"/>
      <c r="GXX12" s="6"/>
      <c r="GXY12" s="6"/>
      <c r="GXZ12" s="6"/>
      <c r="GYA12" s="6"/>
      <c r="GYB12" s="6"/>
      <c r="GYC12" s="6"/>
      <c r="GYD12" s="6"/>
      <c r="GYE12" s="6"/>
      <c r="GYF12" s="6"/>
      <c r="GYG12" s="6"/>
      <c r="GYH12" s="6"/>
      <c r="GYI12" s="6"/>
      <c r="GYJ12" s="6"/>
      <c r="GYK12" s="6"/>
      <c r="GYL12" s="6"/>
      <c r="GYM12" s="6"/>
      <c r="GYN12" s="6"/>
      <c r="GYO12" s="6"/>
      <c r="GYP12" s="6"/>
      <c r="GYQ12" s="6"/>
      <c r="GYR12" s="6"/>
      <c r="GYS12" s="6"/>
      <c r="GYT12" s="6"/>
      <c r="GYU12" s="6"/>
      <c r="GYV12" s="6"/>
      <c r="GYW12" s="6"/>
      <c r="GYX12" s="6"/>
      <c r="GYY12" s="6"/>
      <c r="GYZ12" s="6"/>
      <c r="GZA12" s="6"/>
      <c r="GZB12" s="6"/>
      <c r="GZC12" s="6"/>
      <c r="GZD12" s="6"/>
      <c r="GZE12" s="6"/>
      <c r="GZF12" s="6"/>
      <c r="GZG12" s="6"/>
      <c r="GZH12" s="6"/>
      <c r="GZI12" s="6"/>
      <c r="GZJ12" s="6"/>
      <c r="GZK12" s="6"/>
      <c r="GZL12" s="6"/>
      <c r="GZM12" s="6"/>
      <c r="GZN12" s="6"/>
      <c r="GZO12" s="6"/>
      <c r="GZP12" s="6"/>
      <c r="GZQ12" s="6"/>
      <c r="GZR12" s="6"/>
      <c r="GZS12" s="6"/>
      <c r="GZT12" s="6"/>
      <c r="GZU12" s="6"/>
      <c r="GZV12" s="6"/>
      <c r="GZW12" s="6"/>
      <c r="GZX12" s="6"/>
      <c r="GZY12" s="6"/>
      <c r="GZZ12" s="6"/>
      <c r="HAA12" s="6"/>
      <c r="HAB12" s="6"/>
      <c r="HAC12" s="6"/>
      <c r="HAD12" s="6"/>
      <c r="HAE12" s="6"/>
      <c r="HAF12" s="6"/>
      <c r="HAG12" s="6"/>
      <c r="HAH12" s="6"/>
      <c r="HAI12" s="6"/>
      <c r="HAJ12" s="6"/>
      <c r="HAK12" s="6"/>
      <c r="HAL12" s="6"/>
      <c r="HAM12" s="6"/>
      <c r="HAN12" s="6"/>
      <c r="HAO12" s="6"/>
      <c r="HAP12" s="6"/>
      <c r="HAQ12" s="6"/>
      <c r="HAR12" s="6"/>
      <c r="HAS12" s="6"/>
      <c r="HAT12" s="6"/>
      <c r="HAU12" s="6"/>
      <c r="HAV12" s="6"/>
      <c r="HAW12" s="6"/>
      <c r="HAX12" s="6"/>
      <c r="HAY12" s="6"/>
      <c r="HAZ12" s="6"/>
      <c r="HBA12" s="6"/>
      <c r="HBB12" s="6"/>
      <c r="HBC12" s="6"/>
      <c r="HBD12" s="6"/>
      <c r="HBE12" s="6"/>
      <c r="HBF12" s="6"/>
      <c r="HBG12" s="6"/>
      <c r="HBH12" s="6"/>
      <c r="HBI12" s="6"/>
      <c r="HBJ12" s="6"/>
      <c r="HBK12" s="6"/>
      <c r="HBL12" s="6"/>
      <c r="HBM12" s="6"/>
      <c r="HBN12" s="6"/>
      <c r="HBO12" s="6"/>
      <c r="HBP12" s="6"/>
      <c r="HBQ12" s="6"/>
      <c r="HBR12" s="6"/>
      <c r="HBS12" s="6"/>
      <c r="HBT12" s="6"/>
      <c r="HBU12" s="6"/>
      <c r="HBV12" s="6"/>
      <c r="HBW12" s="6"/>
      <c r="HBX12" s="6"/>
      <c r="HBY12" s="6"/>
      <c r="HBZ12" s="6"/>
      <c r="HCA12" s="6"/>
      <c r="HCB12" s="6"/>
      <c r="HCC12" s="6"/>
      <c r="HCD12" s="6"/>
      <c r="HCE12" s="6"/>
      <c r="HCF12" s="6"/>
      <c r="HCG12" s="6"/>
      <c r="HCH12" s="6"/>
      <c r="HCI12" s="6"/>
      <c r="HCJ12" s="6"/>
      <c r="HCK12" s="6"/>
      <c r="HCL12" s="6"/>
      <c r="HCM12" s="6"/>
      <c r="HCN12" s="6"/>
      <c r="HCO12" s="6"/>
      <c r="HCP12" s="6"/>
      <c r="HCQ12" s="6"/>
      <c r="HCR12" s="6"/>
      <c r="HCS12" s="6"/>
      <c r="HCT12" s="6"/>
      <c r="HCU12" s="6"/>
      <c r="HCV12" s="6"/>
      <c r="HCW12" s="6"/>
      <c r="HCX12" s="6"/>
      <c r="HCY12" s="6"/>
      <c r="HCZ12" s="6"/>
      <c r="HDA12" s="6"/>
      <c r="HDB12" s="6"/>
      <c r="HDC12" s="6"/>
      <c r="HDD12" s="6"/>
      <c r="HDE12" s="6"/>
      <c r="HDF12" s="6"/>
      <c r="HDG12" s="6"/>
      <c r="HDH12" s="6"/>
      <c r="HDI12" s="6"/>
      <c r="HDJ12" s="6"/>
      <c r="HDK12" s="6"/>
      <c r="HDL12" s="6"/>
      <c r="HDM12" s="6"/>
      <c r="HDN12" s="6"/>
      <c r="HDO12" s="6"/>
      <c r="HDP12" s="6"/>
      <c r="HDQ12" s="6"/>
      <c r="HDR12" s="6"/>
      <c r="HDS12" s="6"/>
      <c r="HDT12" s="6"/>
      <c r="HDU12" s="6"/>
      <c r="HDV12" s="6"/>
      <c r="HDW12" s="6"/>
      <c r="HDX12" s="6"/>
      <c r="HDY12" s="6"/>
      <c r="HDZ12" s="6"/>
      <c r="HEA12" s="6"/>
      <c r="HEB12" s="6"/>
      <c r="HEC12" s="6"/>
      <c r="HED12" s="6"/>
      <c r="HEE12" s="6"/>
      <c r="HEF12" s="6"/>
      <c r="HEG12" s="6"/>
      <c r="HEH12" s="6"/>
      <c r="HEI12" s="6"/>
      <c r="HEJ12" s="6"/>
      <c r="HEK12" s="6"/>
      <c r="HEL12" s="6"/>
      <c r="HEM12" s="6"/>
      <c r="HEN12" s="6"/>
      <c r="HEO12" s="6"/>
      <c r="HEP12" s="6"/>
      <c r="HEQ12" s="6"/>
      <c r="HER12" s="6"/>
      <c r="HES12" s="6"/>
      <c r="HET12" s="6"/>
      <c r="HEU12" s="6"/>
      <c r="HEV12" s="6"/>
      <c r="HEW12" s="6"/>
      <c r="HEX12" s="6"/>
      <c r="HEY12" s="6"/>
      <c r="HEZ12" s="6"/>
      <c r="HFA12" s="6"/>
      <c r="HFB12" s="6"/>
      <c r="HFC12" s="6"/>
      <c r="HFD12" s="6"/>
      <c r="HFE12" s="6"/>
      <c r="HFF12" s="6"/>
      <c r="HFG12" s="6"/>
      <c r="HFH12" s="6"/>
      <c r="HFI12" s="6"/>
      <c r="HFJ12" s="6"/>
      <c r="HFK12" s="6"/>
      <c r="HFL12" s="6"/>
      <c r="HFM12" s="6"/>
      <c r="HFN12" s="6"/>
      <c r="HFO12" s="6"/>
      <c r="HFP12" s="6"/>
      <c r="HFQ12" s="6"/>
      <c r="HFR12" s="6"/>
      <c r="HFS12" s="6"/>
      <c r="HFT12" s="6"/>
      <c r="HFU12" s="6"/>
      <c r="HFV12" s="6"/>
      <c r="HFW12" s="6"/>
      <c r="HFX12" s="6"/>
      <c r="HFY12" s="6"/>
      <c r="HFZ12" s="6"/>
      <c r="HGA12" s="6"/>
      <c r="HGB12" s="6"/>
      <c r="HGC12" s="6"/>
      <c r="HGD12" s="6"/>
      <c r="HGE12" s="6"/>
      <c r="HGF12" s="6"/>
      <c r="HGG12" s="6"/>
      <c r="HGH12" s="6"/>
      <c r="HGI12" s="6"/>
      <c r="HGJ12" s="6"/>
      <c r="HGK12" s="6"/>
      <c r="HGL12" s="6"/>
      <c r="HGM12" s="6"/>
      <c r="HGN12" s="6"/>
      <c r="HGO12" s="6"/>
      <c r="HGP12" s="6"/>
      <c r="HGQ12" s="6"/>
      <c r="HGR12" s="6"/>
      <c r="HGS12" s="6"/>
      <c r="HGT12" s="6"/>
      <c r="HGU12" s="6"/>
      <c r="HGV12" s="6"/>
      <c r="HGW12" s="6"/>
      <c r="HGX12" s="6"/>
      <c r="HGY12" s="6"/>
      <c r="HGZ12" s="6"/>
      <c r="HHA12" s="6"/>
      <c r="HHB12" s="6"/>
      <c r="HHC12" s="6"/>
      <c r="HHD12" s="6"/>
      <c r="HHE12" s="6"/>
      <c r="HHF12" s="6"/>
      <c r="HHG12" s="6"/>
      <c r="HHH12" s="6"/>
      <c r="HHI12" s="6"/>
      <c r="HHJ12" s="6"/>
      <c r="HHK12" s="6"/>
      <c r="HHL12" s="6"/>
      <c r="HHM12" s="6"/>
      <c r="HHN12" s="6"/>
      <c r="HHO12" s="6"/>
      <c r="HHP12" s="6"/>
      <c r="HHQ12" s="6"/>
      <c r="HHR12" s="6"/>
      <c r="HHS12" s="6"/>
      <c r="HHT12" s="6"/>
      <c r="HHU12" s="6"/>
      <c r="HHV12" s="6"/>
      <c r="HHW12" s="6"/>
      <c r="HHX12" s="6"/>
      <c r="HHY12" s="6"/>
      <c r="HHZ12" s="6"/>
      <c r="HIA12" s="6"/>
      <c r="HIB12" s="6"/>
      <c r="HIC12" s="6"/>
      <c r="HID12" s="6"/>
      <c r="HIE12" s="6"/>
      <c r="HIF12" s="6"/>
      <c r="HIG12" s="6"/>
      <c r="HIH12" s="6"/>
      <c r="HII12" s="6"/>
      <c r="HIJ12" s="6"/>
      <c r="HIK12" s="6"/>
      <c r="HIL12" s="6"/>
      <c r="HIM12" s="6"/>
      <c r="HIN12" s="6"/>
      <c r="HIO12" s="6"/>
      <c r="HIP12" s="6"/>
      <c r="HIQ12" s="6"/>
      <c r="HIR12" s="6"/>
      <c r="HIS12" s="6"/>
      <c r="HIT12" s="6"/>
      <c r="HIU12" s="6"/>
      <c r="HIV12" s="6"/>
      <c r="HIW12" s="6"/>
      <c r="HIX12" s="6"/>
      <c r="HIY12" s="6"/>
      <c r="HIZ12" s="6"/>
      <c r="HJA12" s="6"/>
      <c r="HJB12" s="6"/>
      <c r="HJC12" s="6"/>
      <c r="HJD12" s="6"/>
      <c r="HJE12" s="6"/>
      <c r="HJF12" s="6"/>
      <c r="HJG12" s="6"/>
      <c r="HJH12" s="6"/>
      <c r="HJI12" s="6"/>
      <c r="HJJ12" s="6"/>
      <c r="HJK12" s="6"/>
      <c r="HJL12" s="6"/>
      <c r="HJM12" s="6"/>
      <c r="HJN12" s="6"/>
      <c r="HJO12" s="6"/>
      <c r="HJP12" s="6"/>
      <c r="HJQ12" s="6"/>
      <c r="HJR12" s="6"/>
      <c r="HJS12" s="6"/>
      <c r="HJT12" s="6"/>
      <c r="HJU12" s="6"/>
      <c r="HJV12" s="6"/>
      <c r="HJW12" s="6"/>
      <c r="HJX12" s="6"/>
      <c r="HJY12" s="6"/>
      <c r="HJZ12" s="6"/>
      <c r="HKA12" s="6"/>
      <c r="HKB12" s="6"/>
      <c r="HKC12" s="6"/>
      <c r="HKD12" s="6"/>
      <c r="HKE12" s="6"/>
      <c r="HKF12" s="6"/>
      <c r="HKG12" s="6"/>
      <c r="HKH12" s="6"/>
      <c r="HKI12" s="6"/>
      <c r="HKJ12" s="6"/>
      <c r="HKK12" s="6"/>
      <c r="HKL12" s="6"/>
      <c r="HKM12" s="6"/>
      <c r="HKN12" s="6"/>
      <c r="HKO12" s="6"/>
      <c r="HKP12" s="6"/>
      <c r="HKQ12" s="6"/>
      <c r="HKR12" s="6"/>
      <c r="HKS12" s="6"/>
      <c r="HKT12" s="6"/>
      <c r="HKU12" s="6"/>
      <c r="HKV12" s="6"/>
      <c r="HKW12" s="6"/>
      <c r="HKX12" s="6"/>
      <c r="HKY12" s="6"/>
      <c r="HKZ12" s="6"/>
      <c r="HLA12" s="6"/>
      <c r="HLB12" s="6"/>
      <c r="HLC12" s="6"/>
      <c r="HLD12" s="6"/>
      <c r="HLE12" s="6"/>
      <c r="HLF12" s="6"/>
      <c r="HLG12" s="6"/>
      <c r="HLH12" s="6"/>
      <c r="HLI12" s="6"/>
      <c r="HLJ12" s="6"/>
      <c r="HLK12" s="6"/>
      <c r="HLL12" s="6"/>
      <c r="HLM12" s="6"/>
      <c r="HLN12" s="6"/>
      <c r="HLO12" s="6"/>
      <c r="HLP12" s="6"/>
      <c r="HLQ12" s="6"/>
      <c r="HLR12" s="6"/>
      <c r="HLS12" s="6"/>
      <c r="HLT12" s="6"/>
      <c r="HLU12" s="6"/>
      <c r="HLV12" s="6"/>
      <c r="HLW12" s="6"/>
      <c r="HLX12" s="6"/>
      <c r="HLY12" s="6"/>
      <c r="HLZ12" s="6"/>
      <c r="HMA12" s="6"/>
      <c r="HMB12" s="6"/>
      <c r="HMC12" s="6"/>
      <c r="HMD12" s="6"/>
      <c r="HME12" s="6"/>
      <c r="HMF12" s="6"/>
      <c r="HMG12" s="6"/>
      <c r="HMH12" s="6"/>
      <c r="HMI12" s="6"/>
      <c r="HMJ12" s="6"/>
      <c r="HMK12" s="6"/>
      <c r="HML12" s="6"/>
      <c r="HMM12" s="6"/>
      <c r="HMN12" s="6"/>
      <c r="HMO12" s="6"/>
      <c r="HMP12" s="6"/>
      <c r="HMQ12" s="6"/>
      <c r="HMR12" s="6"/>
      <c r="HMS12" s="6"/>
      <c r="HMT12" s="6"/>
      <c r="HMU12" s="6"/>
      <c r="HMV12" s="6"/>
      <c r="HMW12" s="6"/>
      <c r="HMX12" s="6"/>
      <c r="HMY12" s="6"/>
      <c r="HMZ12" s="6"/>
      <c r="HNA12" s="6"/>
      <c r="HNB12" s="6"/>
      <c r="HNC12" s="6"/>
      <c r="HND12" s="6"/>
      <c r="HNE12" s="6"/>
      <c r="HNF12" s="6"/>
      <c r="HNG12" s="6"/>
      <c r="HNH12" s="6"/>
      <c r="HNI12" s="6"/>
      <c r="HNJ12" s="6"/>
      <c r="HNK12" s="6"/>
      <c r="HNL12" s="6"/>
      <c r="HNM12" s="6"/>
      <c r="HNN12" s="6"/>
      <c r="HNO12" s="6"/>
      <c r="HNP12" s="6"/>
      <c r="HNQ12" s="6"/>
      <c r="HNR12" s="6"/>
      <c r="HNS12" s="6"/>
      <c r="HNT12" s="6"/>
      <c r="HNU12" s="6"/>
      <c r="HNV12" s="6"/>
      <c r="HNW12" s="6"/>
      <c r="HNX12" s="6"/>
      <c r="HNY12" s="6"/>
      <c r="HNZ12" s="6"/>
      <c r="HOA12" s="6"/>
      <c r="HOB12" s="6"/>
      <c r="HOC12" s="6"/>
      <c r="HOD12" s="6"/>
      <c r="HOE12" s="6"/>
      <c r="HOF12" s="6"/>
      <c r="HOG12" s="6"/>
      <c r="HOH12" s="6"/>
      <c r="HOI12" s="6"/>
      <c r="HOJ12" s="6"/>
      <c r="HOK12" s="6"/>
      <c r="HOL12" s="6"/>
      <c r="HOM12" s="6"/>
      <c r="HON12" s="6"/>
      <c r="HOO12" s="6"/>
      <c r="HOP12" s="6"/>
      <c r="HOQ12" s="6"/>
      <c r="HOR12" s="6"/>
      <c r="HOS12" s="6"/>
      <c r="HOT12" s="6"/>
      <c r="HOU12" s="6"/>
      <c r="HOV12" s="6"/>
      <c r="HOW12" s="6"/>
      <c r="HOX12" s="6"/>
      <c r="HOY12" s="6"/>
      <c r="HOZ12" s="6"/>
      <c r="HPA12" s="6"/>
      <c r="HPB12" s="6"/>
      <c r="HPC12" s="6"/>
      <c r="HPD12" s="6"/>
      <c r="HPE12" s="6"/>
      <c r="HPF12" s="6"/>
      <c r="HPG12" s="6"/>
      <c r="HPH12" s="6"/>
      <c r="HPI12" s="6"/>
      <c r="HPJ12" s="6"/>
      <c r="HPK12" s="6"/>
      <c r="HPL12" s="6"/>
      <c r="HPM12" s="6"/>
      <c r="HPN12" s="6"/>
      <c r="HPO12" s="6"/>
      <c r="HPP12" s="6"/>
      <c r="HPQ12" s="6"/>
      <c r="HPR12" s="6"/>
      <c r="HPS12" s="6"/>
      <c r="HPT12" s="6"/>
      <c r="HPU12" s="6"/>
      <c r="HPV12" s="6"/>
      <c r="HPW12" s="6"/>
      <c r="HPX12" s="6"/>
      <c r="HPY12" s="6"/>
      <c r="HPZ12" s="6"/>
      <c r="HQA12" s="6"/>
      <c r="HQB12" s="6"/>
      <c r="HQC12" s="6"/>
      <c r="HQD12" s="6"/>
      <c r="HQE12" s="6"/>
      <c r="HQF12" s="6"/>
      <c r="HQG12" s="6"/>
      <c r="HQH12" s="6"/>
      <c r="HQI12" s="6"/>
      <c r="HQJ12" s="6"/>
      <c r="HQK12" s="6"/>
      <c r="HQL12" s="6"/>
      <c r="HQM12" s="6"/>
      <c r="HQN12" s="6"/>
      <c r="HQO12" s="6"/>
      <c r="HQP12" s="6"/>
      <c r="HQQ12" s="6"/>
      <c r="HQR12" s="6"/>
      <c r="HQS12" s="6"/>
      <c r="HQT12" s="6"/>
      <c r="HQU12" s="6"/>
      <c r="HQV12" s="6"/>
      <c r="HQW12" s="6"/>
      <c r="HQX12" s="6"/>
      <c r="HQY12" s="6"/>
      <c r="HQZ12" s="6"/>
      <c r="HRA12" s="6"/>
      <c r="HRB12" s="6"/>
      <c r="HRC12" s="6"/>
      <c r="HRD12" s="6"/>
      <c r="HRE12" s="6"/>
      <c r="HRF12" s="6"/>
      <c r="HRG12" s="6"/>
      <c r="HRH12" s="6"/>
      <c r="HRI12" s="6"/>
      <c r="HRJ12" s="6"/>
      <c r="HRK12" s="6"/>
      <c r="HRL12" s="6"/>
      <c r="HRM12" s="6"/>
      <c r="HRN12" s="6"/>
      <c r="HRO12" s="6"/>
      <c r="HRP12" s="6"/>
      <c r="HRQ12" s="6"/>
      <c r="HRR12" s="6"/>
      <c r="HRS12" s="6"/>
      <c r="HRT12" s="6"/>
      <c r="HRU12" s="6"/>
      <c r="HRV12" s="6"/>
      <c r="HRW12" s="6"/>
      <c r="HRX12" s="6"/>
      <c r="HRY12" s="6"/>
      <c r="HRZ12" s="6"/>
      <c r="HSA12" s="6"/>
      <c r="HSB12" s="6"/>
      <c r="HSC12" s="6"/>
      <c r="HSD12" s="6"/>
      <c r="HSE12" s="6"/>
      <c r="HSF12" s="6"/>
      <c r="HSG12" s="6"/>
      <c r="HSH12" s="6"/>
      <c r="HSI12" s="6"/>
      <c r="HSJ12" s="6"/>
      <c r="HSK12" s="6"/>
      <c r="HSL12" s="6"/>
      <c r="HSM12" s="6"/>
      <c r="HSN12" s="6"/>
      <c r="HSO12" s="6"/>
      <c r="HSP12" s="6"/>
      <c r="HSQ12" s="6"/>
      <c r="HSR12" s="6"/>
      <c r="HSS12" s="6"/>
      <c r="HST12" s="6"/>
      <c r="HSU12" s="6"/>
      <c r="HSV12" s="6"/>
      <c r="HSW12" s="6"/>
      <c r="HSX12" s="6"/>
      <c r="HSY12" s="6"/>
      <c r="HSZ12" s="6"/>
      <c r="HTA12" s="6"/>
      <c r="HTB12" s="6"/>
      <c r="HTC12" s="6"/>
      <c r="HTD12" s="6"/>
      <c r="HTE12" s="6"/>
      <c r="HTF12" s="6"/>
      <c r="HTG12" s="6"/>
      <c r="HTH12" s="6"/>
      <c r="HTI12" s="6"/>
      <c r="HTJ12" s="6"/>
      <c r="HTK12" s="6"/>
      <c r="HTL12" s="6"/>
      <c r="HTM12" s="6"/>
      <c r="HTN12" s="6"/>
      <c r="HTO12" s="6"/>
      <c r="HTP12" s="6"/>
      <c r="HTQ12" s="6"/>
      <c r="HTR12" s="6"/>
      <c r="HTS12" s="6"/>
      <c r="HTT12" s="6"/>
      <c r="HTU12" s="6"/>
      <c r="HTV12" s="6"/>
      <c r="HTW12" s="6"/>
      <c r="HTX12" s="6"/>
      <c r="HTY12" s="6"/>
      <c r="HTZ12" s="6"/>
      <c r="HUA12" s="6"/>
      <c r="HUB12" s="6"/>
      <c r="HUC12" s="6"/>
      <c r="HUD12" s="6"/>
      <c r="HUE12" s="6"/>
      <c r="HUF12" s="6"/>
      <c r="HUG12" s="6"/>
      <c r="HUH12" s="6"/>
      <c r="HUI12" s="6"/>
      <c r="HUJ12" s="6"/>
      <c r="HUK12" s="6"/>
      <c r="HUL12" s="6"/>
      <c r="HUM12" s="6"/>
      <c r="HUN12" s="6"/>
      <c r="HUO12" s="6"/>
      <c r="HUP12" s="6"/>
      <c r="HUQ12" s="6"/>
      <c r="HUR12" s="6"/>
      <c r="HUS12" s="6"/>
      <c r="HUT12" s="6"/>
      <c r="HUU12" s="6"/>
      <c r="HUV12" s="6"/>
      <c r="HUW12" s="6"/>
      <c r="HUX12" s="6"/>
      <c r="HUY12" s="6"/>
      <c r="HUZ12" s="6"/>
      <c r="HVA12" s="6"/>
      <c r="HVB12" s="6"/>
      <c r="HVC12" s="6"/>
      <c r="HVD12" s="6"/>
      <c r="HVE12" s="6"/>
      <c r="HVF12" s="6"/>
      <c r="HVG12" s="6"/>
      <c r="HVH12" s="6"/>
      <c r="HVI12" s="6"/>
      <c r="HVJ12" s="6"/>
      <c r="HVK12" s="6"/>
      <c r="HVL12" s="6"/>
      <c r="HVM12" s="6"/>
      <c r="HVN12" s="6"/>
      <c r="HVO12" s="6"/>
      <c r="HVP12" s="6"/>
      <c r="HVQ12" s="6"/>
      <c r="HVR12" s="6"/>
      <c r="HVS12" s="6"/>
      <c r="HVT12" s="6"/>
      <c r="HVU12" s="6"/>
      <c r="HVV12" s="6"/>
      <c r="HVW12" s="6"/>
      <c r="HVX12" s="6"/>
      <c r="HVY12" s="6"/>
      <c r="HVZ12" s="6"/>
      <c r="HWA12" s="6"/>
      <c r="HWB12" s="6"/>
      <c r="HWC12" s="6"/>
      <c r="HWD12" s="6"/>
      <c r="HWE12" s="6"/>
      <c r="HWF12" s="6"/>
      <c r="HWG12" s="6"/>
      <c r="HWH12" s="6"/>
      <c r="HWI12" s="6"/>
      <c r="HWJ12" s="6"/>
      <c r="HWK12" s="6"/>
      <c r="HWL12" s="6"/>
      <c r="HWM12" s="6"/>
      <c r="HWN12" s="6"/>
      <c r="HWO12" s="6"/>
      <c r="HWP12" s="6"/>
      <c r="HWQ12" s="6"/>
      <c r="HWR12" s="6"/>
      <c r="HWS12" s="6"/>
      <c r="HWT12" s="6"/>
      <c r="HWU12" s="6"/>
      <c r="HWV12" s="6"/>
      <c r="HWW12" s="6"/>
      <c r="HWX12" s="6"/>
      <c r="HWY12" s="6"/>
      <c r="HWZ12" s="6"/>
      <c r="HXA12" s="6"/>
      <c r="HXB12" s="6"/>
      <c r="HXC12" s="6"/>
      <c r="HXD12" s="6"/>
      <c r="HXE12" s="6"/>
      <c r="HXF12" s="6"/>
      <c r="HXG12" s="6"/>
      <c r="HXH12" s="6"/>
      <c r="HXI12" s="6"/>
      <c r="HXJ12" s="6"/>
      <c r="HXK12" s="6"/>
      <c r="HXL12" s="6"/>
      <c r="HXM12" s="6"/>
      <c r="HXN12" s="6"/>
      <c r="HXO12" s="6"/>
      <c r="HXP12" s="6"/>
      <c r="HXQ12" s="6"/>
      <c r="HXR12" s="6"/>
      <c r="HXS12" s="6"/>
      <c r="HXT12" s="6"/>
      <c r="HXU12" s="6"/>
      <c r="HXV12" s="6"/>
      <c r="HXW12" s="6"/>
      <c r="HXX12" s="6"/>
      <c r="HXY12" s="6"/>
      <c r="HXZ12" s="6"/>
      <c r="HYA12" s="6"/>
      <c r="HYB12" s="6"/>
      <c r="HYC12" s="6"/>
      <c r="HYD12" s="6"/>
      <c r="HYE12" s="6"/>
      <c r="HYF12" s="6"/>
      <c r="HYG12" s="6"/>
      <c r="HYH12" s="6"/>
      <c r="HYI12" s="6"/>
      <c r="HYJ12" s="6"/>
      <c r="HYK12" s="6"/>
      <c r="HYL12" s="6"/>
      <c r="HYM12" s="6"/>
      <c r="HYN12" s="6"/>
      <c r="HYO12" s="6"/>
      <c r="HYP12" s="6"/>
      <c r="HYQ12" s="6"/>
      <c r="HYR12" s="6"/>
      <c r="HYS12" s="6"/>
      <c r="HYT12" s="6"/>
      <c r="HYU12" s="6"/>
      <c r="HYV12" s="6"/>
      <c r="HYW12" s="6"/>
      <c r="HYX12" s="6"/>
      <c r="HYY12" s="6"/>
      <c r="HYZ12" s="6"/>
      <c r="HZA12" s="6"/>
      <c r="HZB12" s="6"/>
      <c r="HZC12" s="6"/>
      <c r="HZD12" s="6"/>
      <c r="HZE12" s="6"/>
      <c r="HZF12" s="6"/>
      <c r="HZG12" s="6"/>
      <c r="HZH12" s="6"/>
      <c r="HZI12" s="6"/>
      <c r="HZJ12" s="6"/>
      <c r="HZK12" s="6"/>
      <c r="HZL12" s="6"/>
      <c r="HZM12" s="6"/>
      <c r="HZN12" s="6"/>
      <c r="HZO12" s="6"/>
      <c r="HZP12" s="6"/>
      <c r="HZQ12" s="6"/>
      <c r="HZR12" s="6"/>
      <c r="HZS12" s="6"/>
      <c r="HZT12" s="6"/>
      <c r="HZU12" s="6"/>
      <c r="HZV12" s="6"/>
      <c r="HZW12" s="6"/>
      <c r="HZX12" s="6"/>
      <c r="HZY12" s="6"/>
      <c r="HZZ12" s="6"/>
      <c r="IAA12" s="6"/>
      <c r="IAB12" s="6"/>
      <c r="IAC12" s="6"/>
      <c r="IAD12" s="6"/>
      <c r="IAE12" s="6"/>
      <c r="IAF12" s="6"/>
      <c r="IAG12" s="6"/>
      <c r="IAH12" s="6"/>
      <c r="IAI12" s="6"/>
      <c r="IAJ12" s="6"/>
      <c r="IAK12" s="6"/>
      <c r="IAL12" s="6"/>
      <c r="IAM12" s="6"/>
      <c r="IAN12" s="6"/>
      <c r="IAO12" s="6"/>
      <c r="IAP12" s="6"/>
      <c r="IAQ12" s="6"/>
      <c r="IAR12" s="6"/>
      <c r="IAS12" s="6"/>
      <c r="IAT12" s="6"/>
      <c r="IAU12" s="6"/>
      <c r="IAV12" s="6"/>
      <c r="IAW12" s="6"/>
      <c r="IAX12" s="6"/>
      <c r="IAY12" s="6"/>
      <c r="IAZ12" s="6"/>
      <c r="IBA12" s="6"/>
      <c r="IBB12" s="6"/>
      <c r="IBC12" s="6"/>
      <c r="IBD12" s="6"/>
      <c r="IBE12" s="6"/>
      <c r="IBF12" s="6"/>
      <c r="IBG12" s="6"/>
      <c r="IBH12" s="6"/>
      <c r="IBI12" s="6"/>
      <c r="IBJ12" s="6"/>
      <c r="IBK12" s="6"/>
      <c r="IBL12" s="6"/>
      <c r="IBM12" s="6"/>
      <c r="IBN12" s="6"/>
      <c r="IBO12" s="6"/>
      <c r="IBP12" s="6"/>
      <c r="IBQ12" s="6"/>
      <c r="IBR12" s="6"/>
      <c r="IBS12" s="6"/>
      <c r="IBT12" s="6"/>
      <c r="IBU12" s="6"/>
      <c r="IBV12" s="6"/>
      <c r="IBW12" s="6"/>
      <c r="IBX12" s="6"/>
      <c r="IBY12" s="6"/>
      <c r="IBZ12" s="6"/>
      <c r="ICA12" s="6"/>
      <c r="ICB12" s="6"/>
      <c r="ICC12" s="6"/>
      <c r="ICD12" s="6"/>
      <c r="ICE12" s="6"/>
      <c r="ICF12" s="6"/>
      <c r="ICG12" s="6"/>
      <c r="ICH12" s="6"/>
      <c r="ICI12" s="6"/>
      <c r="ICJ12" s="6"/>
      <c r="ICK12" s="6"/>
      <c r="ICL12" s="6"/>
      <c r="ICM12" s="6"/>
      <c r="ICN12" s="6"/>
      <c r="ICO12" s="6"/>
      <c r="ICP12" s="6"/>
      <c r="ICQ12" s="6"/>
      <c r="ICR12" s="6"/>
      <c r="ICS12" s="6"/>
      <c r="ICT12" s="6"/>
      <c r="ICU12" s="6"/>
      <c r="ICV12" s="6"/>
      <c r="ICW12" s="6"/>
      <c r="ICX12" s="6"/>
      <c r="ICY12" s="6"/>
      <c r="ICZ12" s="6"/>
      <c r="IDA12" s="6"/>
      <c r="IDB12" s="6"/>
      <c r="IDC12" s="6"/>
      <c r="IDD12" s="6"/>
      <c r="IDE12" s="6"/>
      <c r="IDF12" s="6"/>
      <c r="IDG12" s="6"/>
      <c r="IDH12" s="6"/>
      <c r="IDI12" s="6"/>
      <c r="IDJ12" s="6"/>
      <c r="IDK12" s="6"/>
      <c r="IDL12" s="6"/>
      <c r="IDM12" s="6"/>
      <c r="IDN12" s="6"/>
      <c r="IDO12" s="6"/>
      <c r="IDP12" s="6"/>
      <c r="IDQ12" s="6"/>
      <c r="IDR12" s="6"/>
      <c r="IDS12" s="6"/>
      <c r="IDT12" s="6"/>
      <c r="IDU12" s="6"/>
      <c r="IDV12" s="6"/>
      <c r="IDW12" s="6"/>
      <c r="IDX12" s="6"/>
      <c r="IDY12" s="6"/>
      <c r="IDZ12" s="6"/>
      <c r="IEA12" s="6"/>
      <c r="IEB12" s="6"/>
      <c r="IEC12" s="6"/>
      <c r="IED12" s="6"/>
      <c r="IEE12" s="6"/>
      <c r="IEF12" s="6"/>
      <c r="IEG12" s="6"/>
      <c r="IEH12" s="6"/>
      <c r="IEI12" s="6"/>
      <c r="IEJ12" s="6"/>
      <c r="IEK12" s="6"/>
      <c r="IEL12" s="6"/>
      <c r="IEM12" s="6"/>
      <c r="IEN12" s="6"/>
      <c r="IEO12" s="6"/>
      <c r="IEP12" s="6"/>
      <c r="IEQ12" s="6"/>
      <c r="IER12" s="6"/>
      <c r="IES12" s="6"/>
      <c r="IET12" s="6"/>
      <c r="IEU12" s="6"/>
      <c r="IEV12" s="6"/>
      <c r="IEW12" s="6"/>
      <c r="IEX12" s="6"/>
      <c r="IEY12" s="6"/>
      <c r="IEZ12" s="6"/>
      <c r="IFA12" s="6"/>
      <c r="IFB12" s="6"/>
      <c r="IFC12" s="6"/>
      <c r="IFD12" s="6"/>
      <c r="IFE12" s="6"/>
      <c r="IFF12" s="6"/>
      <c r="IFG12" s="6"/>
      <c r="IFH12" s="6"/>
      <c r="IFI12" s="6"/>
      <c r="IFJ12" s="6"/>
      <c r="IFK12" s="6"/>
      <c r="IFL12" s="6"/>
      <c r="IFM12" s="6"/>
      <c r="IFN12" s="6"/>
      <c r="IFO12" s="6"/>
      <c r="IFP12" s="6"/>
      <c r="IFQ12" s="6"/>
      <c r="IFR12" s="6"/>
      <c r="IFS12" s="6"/>
      <c r="IFT12" s="6"/>
      <c r="IFU12" s="6"/>
      <c r="IFV12" s="6"/>
      <c r="IFW12" s="6"/>
      <c r="IFX12" s="6"/>
      <c r="IFY12" s="6"/>
      <c r="IFZ12" s="6"/>
      <c r="IGA12" s="6"/>
      <c r="IGB12" s="6"/>
      <c r="IGC12" s="6"/>
      <c r="IGD12" s="6"/>
      <c r="IGE12" s="6"/>
      <c r="IGF12" s="6"/>
      <c r="IGG12" s="6"/>
      <c r="IGH12" s="6"/>
      <c r="IGI12" s="6"/>
      <c r="IGJ12" s="6"/>
      <c r="IGK12" s="6"/>
      <c r="IGL12" s="6"/>
      <c r="IGM12" s="6"/>
      <c r="IGN12" s="6"/>
      <c r="IGO12" s="6"/>
      <c r="IGP12" s="6"/>
      <c r="IGQ12" s="6"/>
      <c r="IGR12" s="6"/>
      <c r="IGS12" s="6"/>
      <c r="IGT12" s="6"/>
      <c r="IGU12" s="6"/>
      <c r="IGV12" s="6"/>
      <c r="IGW12" s="6"/>
      <c r="IGX12" s="6"/>
      <c r="IGY12" s="6"/>
      <c r="IGZ12" s="6"/>
      <c r="IHA12" s="6"/>
      <c r="IHB12" s="6"/>
      <c r="IHC12" s="6"/>
      <c r="IHD12" s="6"/>
      <c r="IHE12" s="6"/>
      <c r="IHF12" s="6"/>
      <c r="IHG12" s="6"/>
      <c r="IHH12" s="6"/>
      <c r="IHI12" s="6"/>
      <c r="IHJ12" s="6"/>
      <c r="IHK12" s="6"/>
      <c r="IHL12" s="6"/>
      <c r="IHM12" s="6"/>
      <c r="IHN12" s="6"/>
      <c r="IHO12" s="6"/>
      <c r="IHP12" s="6"/>
      <c r="IHQ12" s="6"/>
      <c r="IHR12" s="6"/>
      <c r="IHS12" s="6"/>
      <c r="IHT12" s="6"/>
      <c r="IHU12" s="6"/>
      <c r="IHV12" s="6"/>
      <c r="IHW12" s="6"/>
      <c r="IHX12" s="6"/>
      <c r="IHY12" s="6"/>
      <c r="IHZ12" s="6"/>
      <c r="IIA12" s="6"/>
      <c r="IIB12" s="6"/>
      <c r="IIC12" s="6"/>
      <c r="IID12" s="6"/>
      <c r="IIE12" s="6"/>
      <c r="IIF12" s="6"/>
      <c r="IIG12" s="6"/>
      <c r="IIH12" s="6"/>
      <c r="III12" s="6"/>
      <c r="IIJ12" s="6"/>
      <c r="IIK12" s="6"/>
      <c r="IIL12" s="6"/>
      <c r="IIM12" s="6"/>
      <c r="IIN12" s="6"/>
      <c r="IIO12" s="6"/>
      <c r="IIP12" s="6"/>
      <c r="IIQ12" s="6"/>
      <c r="IIR12" s="6"/>
      <c r="IIS12" s="6"/>
      <c r="IIT12" s="6"/>
      <c r="IIU12" s="6"/>
      <c r="IIV12" s="6"/>
      <c r="IIW12" s="6"/>
      <c r="IIX12" s="6"/>
      <c r="IIY12" s="6"/>
      <c r="IIZ12" s="6"/>
      <c r="IJA12" s="6"/>
      <c r="IJB12" s="6"/>
      <c r="IJC12" s="6"/>
      <c r="IJD12" s="6"/>
      <c r="IJE12" s="6"/>
      <c r="IJF12" s="6"/>
      <c r="IJG12" s="6"/>
      <c r="IJH12" s="6"/>
      <c r="IJI12" s="6"/>
      <c r="IJJ12" s="6"/>
      <c r="IJK12" s="6"/>
      <c r="IJL12" s="6"/>
      <c r="IJM12" s="6"/>
      <c r="IJN12" s="6"/>
      <c r="IJO12" s="6"/>
      <c r="IJP12" s="6"/>
      <c r="IJQ12" s="6"/>
      <c r="IJR12" s="6"/>
      <c r="IJS12" s="6"/>
      <c r="IJT12" s="6"/>
      <c r="IJU12" s="6"/>
      <c r="IJV12" s="6"/>
      <c r="IJW12" s="6"/>
      <c r="IJX12" s="6"/>
      <c r="IJY12" s="6"/>
      <c r="IJZ12" s="6"/>
      <c r="IKA12" s="6"/>
      <c r="IKB12" s="6"/>
      <c r="IKC12" s="6"/>
      <c r="IKD12" s="6"/>
      <c r="IKE12" s="6"/>
      <c r="IKF12" s="6"/>
      <c r="IKG12" s="6"/>
      <c r="IKH12" s="6"/>
      <c r="IKI12" s="6"/>
      <c r="IKJ12" s="6"/>
      <c r="IKK12" s="6"/>
      <c r="IKL12" s="6"/>
      <c r="IKM12" s="6"/>
      <c r="IKN12" s="6"/>
      <c r="IKO12" s="6"/>
      <c r="IKP12" s="6"/>
      <c r="IKQ12" s="6"/>
      <c r="IKR12" s="6"/>
      <c r="IKS12" s="6"/>
      <c r="IKT12" s="6"/>
      <c r="IKU12" s="6"/>
      <c r="IKV12" s="6"/>
      <c r="IKW12" s="6"/>
      <c r="IKX12" s="6"/>
      <c r="IKY12" s="6"/>
      <c r="IKZ12" s="6"/>
      <c r="ILA12" s="6"/>
      <c r="ILB12" s="6"/>
      <c r="ILC12" s="6"/>
      <c r="ILD12" s="6"/>
      <c r="ILE12" s="6"/>
      <c r="ILF12" s="6"/>
      <c r="ILG12" s="6"/>
      <c r="ILH12" s="6"/>
      <c r="ILI12" s="6"/>
      <c r="ILJ12" s="6"/>
      <c r="ILK12" s="6"/>
      <c r="ILL12" s="6"/>
      <c r="ILM12" s="6"/>
      <c r="ILN12" s="6"/>
      <c r="ILO12" s="6"/>
      <c r="ILP12" s="6"/>
      <c r="ILQ12" s="6"/>
      <c r="ILR12" s="6"/>
      <c r="ILS12" s="6"/>
      <c r="ILT12" s="6"/>
      <c r="ILU12" s="6"/>
      <c r="ILV12" s="6"/>
      <c r="ILW12" s="6"/>
      <c r="ILX12" s="6"/>
      <c r="ILY12" s="6"/>
      <c r="ILZ12" s="6"/>
      <c r="IMA12" s="6"/>
      <c r="IMB12" s="6"/>
      <c r="IMC12" s="6"/>
      <c r="IMD12" s="6"/>
      <c r="IME12" s="6"/>
      <c r="IMF12" s="6"/>
      <c r="IMG12" s="6"/>
      <c r="IMH12" s="6"/>
      <c r="IMI12" s="6"/>
      <c r="IMJ12" s="6"/>
      <c r="IMK12" s="6"/>
      <c r="IML12" s="6"/>
      <c r="IMM12" s="6"/>
      <c r="IMN12" s="6"/>
      <c r="IMO12" s="6"/>
      <c r="IMP12" s="6"/>
      <c r="IMQ12" s="6"/>
      <c r="IMR12" s="6"/>
      <c r="IMS12" s="6"/>
      <c r="IMT12" s="6"/>
      <c r="IMU12" s="6"/>
      <c r="IMV12" s="6"/>
      <c r="IMW12" s="6"/>
      <c r="IMX12" s="6"/>
      <c r="IMY12" s="6"/>
      <c r="IMZ12" s="6"/>
      <c r="INA12" s="6"/>
      <c r="INB12" s="6"/>
      <c r="INC12" s="6"/>
      <c r="IND12" s="6"/>
      <c r="INE12" s="6"/>
      <c r="INF12" s="6"/>
      <c r="ING12" s="6"/>
      <c r="INH12" s="6"/>
      <c r="INI12" s="6"/>
      <c r="INJ12" s="6"/>
      <c r="INK12" s="6"/>
      <c r="INL12" s="6"/>
      <c r="INM12" s="6"/>
      <c r="INN12" s="6"/>
      <c r="INO12" s="6"/>
      <c r="INP12" s="6"/>
      <c r="INQ12" s="6"/>
      <c r="INR12" s="6"/>
      <c r="INS12" s="6"/>
      <c r="INT12" s="6"/>
      <c r="INU12" s="6"/>
      <c r="INV12" s="6"/>
      <c r="INW12" s="6"/>
      <c r="INX12" s="6"/>
      <c r="INY12" s="6"/>
      <c r="INZ12" s="6"/>
      <c r="IOA12" s="6"/>
      <c r="IOB12" s="6"/>
      <c r="IOC12" s="6"/>
      <c r="IOD12" s="6"/>
      <c r="IOE12" s="6"/>
      <c r="IOF12" s="6"/>
      <c r="IOG12" s="6"/>
      <c r="IOH12" s="6"/>
      <c r="IOI12" s="6"/>
      <c r="IOJ12" s="6"/>
      <c r="IOK12" s="6"/>
      <c r="IOL12" s="6"/>
      <c r="IOM12" s="6"/>
      <c r="ION12" s="6"/>
      <c r="IOO12" s="6"/>
      <c r="IOP12" s="6"/>
      <c r="IOQ12" s="6"/>
      <c r="IOR12" s="6"/>
      <c r="IOS12" s="6"/>
      <c r="IOT12" s="6"/>
      <c r="IOU12" s="6"/>
      <c r="IOV12" s="6"/>
      <c r="IOW12" s="6"/>
      <c r="IOX12" s="6"/>
      <c r="IOY12" s="6"/>
      <c r="IOZ12" s="6"/>
      <c r="IPA12" s="6"/>
      <c r="IPB12" s="6"/>
      <c r="IPC12" s="6"/>
      <c r="IPD12" s="6"/>
      <c r="IPE12" s="6"/>
      <c r="IPF12" s="6"/>
      <c r="IPG12" s="6"/>
      <c r="IPH12" s="6"/>
      <c r="IPI12" s="6"/>
      <c r="IPJ12" s="6"/>
      <c r="IPK12" s="6"/>
      <c r="IPL12" s="6"/>
      <c r="IPM12" s="6"/>
      <c r="IPN12" s="6"/>
      <c r="IPO12" s="6"/>
      <c r="IPP12" s="6"/>
      <c r="IPQ12" s="6"/>
      <c r="IPR12" s="6"/>
      <c r="IPS12" s="6"/>
      <c r="IPT12" s="6"/>
      <c r="IPU12" s="6"/>
      <c r="IPV12" s="6"/>
      <c r="IPW12" s="6"/>
      <c r="IPX12" s="6"/>
      <c r="IPY12" s="6"/>
      <c r="IPZ12" s="6"/>
      <c r="IQA12" s="6"/>
      <c r="IQB12" s="6"/>
      <c r="IQC12" s="6"/>
      <c r="IQD12" s="6"/>
      <c r="IQE12" s="6"/>
      <c r="IQF12" s="6"/>
      <c r="IQG12" s="6"/>
      <c r="IQH12" s="6"/>
      <c r="IQI12" s="6"/>
      <c r="IQJ12" s="6"/>
      <c r="IQK12" s="6"/>
      <c r="IQL12" s="6"/>
      <c r="IQM12" s="6"/>
      <c r="IQN12" s="6"/>
      <c r="IQO12" s="6"/>
      <c r="IQP12" s="6"/>
      <c r="IQQ12" s="6"/>
      <c r="IQR12" s="6"/>
      <c r="IQS12" s="6"/>
      <c r="IQT12" s="6"/>
      <c r="IQU12" s="6"/>
      <c r="IQV12" s="6"/>
      <c r="IQW12" s="6"/>
      <c r="IQX12" s="6"/>
      <c r="IQY12" s="6"/>
      <c r="IQZ12" s="6"/>
      <c r="IRA12" s="6"/>
      <c r="IRB12" s="6"/>
      <c r="IRC12" s="6"/>
      <c r="IRD12" s="6"/>
      <c r="IRE12" s="6"/>
      <c r="IRF12" s="6"/>
      <c r="IRG12" s="6"/>
      <c r="IRH12" s="6"/>
      <c r="IRI12" s="6"/>
      <c r="IRJ12" s="6"/>
      <c r="IRK12" s="6"/>
      <c r="IRL12" s="6"/>
      <c r="IRM12" s="6"/>
      <c r="IRN12" s="6"/>
      <c r="IRO12" s="6"/>
      <c r="IRP12" s="6"/>
      <c r="IRQ12" s="6"/>
      <c r="IRR12" s="6"/>
      <c r="IRS12" s="6"/>
      <c r="IRT12" s="6"/>
      <c r="IRU12" s="6"/>
      <c r="IRV12" s="6"/>
      <c r="IRW12" s="6"/>
      <c r="IRX12" s="6"/>
      <c r="IRY12" s="6"/>
      <c r="IRZ12" s="6"/>
      <c r="ISA12" s="6"/>
      <c r="ISB12" s="6"/>
      <c r="ISC12" s="6"/>
      <c r="ISD12" s="6"/>
      <c r="ISE12" s="6"/>
      <c r="ISF12" s="6"/>
      <c r="ISG12" s="6"/>
      <c r="ISH12" s="6"/>
      <c r="ISI12" s="6"/>
      <c r="ISJ12" s="6"/>
      <c r="ISK12" s="6"/>
      <c r="ISL12" s="6"/>
      <c r="ISM12" s="6"/>
      <c r="ISN12" s="6"/>
      <c r="ISO12" s="6"/>
      <c r="ISP12" s="6"/>
      <c r="ISQ12" s="6"/>
      <c r="ISR12" s="6"/>
      <c r="ISS12" s="6"/>
      <c r="IST12" s="6"/>
      <c r="ISU12" s="6"/>
      <c r="ISV12" s="6"/>
      <c r="ISW12" s="6"/>
      <c r="ISX12" s="6"/>
      <c r="ISY12" s="6"/>
      <c r="ISZ12" s="6"/>
      <c r="ITA12" s="6"/>
      <c r="ITB12" s="6"/>
      <c r="ITC12" s="6"/>
      <c r="ITD12" s="6"/>
      <c r="ITE12" s="6"/>
      <c r="ITF12" s="6"/>
      <c r="ITG12" s="6"/>
      <c r="ITH12" s="6"/>
      <c r="ITI12" s="6"/>
      <c r="ITJ12" s="6"/>
      <c r="ITK12" s="6"/>
      <c r="ITL12" s="6"/>
      <c r="ITM12" s="6"/>
      <c r="ITN12" s="6"/>
      <c r="ITO12" s="6"/>
      <c r="ITP12" s="6"/>
      <c r="ITQ12" s="6"/>
      <c r="ITR12" s="6"/>
      <c r="ITS12" s="6"/>
      <c r="ITT12" s="6"/>
      <c r="ITU12" s="6"/>
      <c r="ITV12" s="6"/>
      <c r="ITW12" s="6"/>
      <c r="ITX12" s="6"/>
      <c r="ITY12" s="6"/>
      <c r="ITZ12" s="6"/>
      <c r="IUA12" s="6"/>
      <c r="IUB12" s="6"/>
      <c r="IUC12" s="6"/>
      <c r="IUD12" s="6"/>
      <c r="IUE12" s="6"/>
      <c r="IUF12" s="6"/>
      <c r="IUG12" s="6"/>
      <c r="IUH12" s="6"/>
      <c r="IUI12" s="6"/>
      <c r="IUJ12" s="6"/>
      <c r="IUK12" s="6"/>
      <c r="IUL12" s="6"/>
      <c r="IUM12" s="6"/>
      <c r="IUN12" s="6"/>
      <c r="IUO12" s="6"/>
      <c r="IUP12" s="6"/>
      <c r="IUQ12" s="6"/>
      <c r="IUR12" s="6"/>
      <c r="IUS12" s="6"/>
      <c r="IUT12" s="6"/>
      <c r="IUU12" s="6"/>
      <c r="IUV12" s="6"/>
      <c r="IUW12" s="6"/>
      <c r="IUX12" s="6"/>
      <c r="IUY12" s="6"/>
      <c r="IUZ12" s="6"/>
      <c r="IVA12" s="6"/>
      <c r="IVB12" s="6"/>
      <c r="IVC12" s="6"/>
      <c r="IVD12" s="6"/>
      <c r="IVE12" s="6"/>
      <c r="IVF12" s="6"/>
      <c r="IVG12" s="6"/>
      <c r="IVH12" s="6"/>
      <c r="IVI12" s="6"/>
      <c r="IVJ12" s="6"/>
      <c r="IVK12" s="6"/>
      <c r="IVL12" s="6"/>
      <c r="IVM12" s="6"/>
      <c r="IVN12" s="6"/>
      <c r="IVO12" s="6"/>
      <c r="IVP12" s="6"/>
      <c r="IVQ12" s="6"/>
      <c r="IVR12" s="6"/>
      <c r="IVS12" s="6"/>
      <c r="IVT12" s="6"/>
      <c r="IVU12" s="6"/>
      <c r="IVV12" s="6"/>
      <c r="IVW12" s="6"/>
      <c r="IVX12" s="6"/>
      <c r="IVY12" s="6"/>
      <c r="IVZ12" s="6"/>
      <c r="IWA12" s="6"/>
      <c r="IWB12" s="6"/>
      <c r="IWC12" s="6"/>
      <c r="IWD12" s="6"/>
      <c r="IWE12" s="6"/>
      <c r="IWF12" s="6"/>
      <c r="IWG12" s="6"/>
      <c r="IWH12" s="6"/>
      <c r="IWI12" s="6"/>
      <c r="IWJ12" s="6"/>
      <c r="IWK12" s="6"/>
      <c r="IWL12" s="6"/>
      <c r="IWM12" s="6"/>
      <c r="IWN12" s="6"/>
      <c r="IWO12" s="6"/>
      <c r="IWP12" s="6"/>
      <c r="IWQ12" s="6"/>
      <c r="IWR12" s="6"/>
      <c r="IWS12" s="6"/>
      <c r="IWT12" s="6"/>
      <c r="IWU12" s="6"/>
      <c r="IWV12" s="6"/>
      <c r="IWW12" s="6"/>
      <c r="IWX12" s="6"/>
      <c r="IWY12" s="6"/>
      <c r="IWZ12" s="6"/>
      <c r="IXA12" s="6"/>
      <c r="IXB12" s="6"/>
      <c r="IXC12" s="6"/>
      <c r="IXD12" s="6"/>
      <c r="IXE12" s="6"/>
      <c r="IXF12" s="6"/>
      <c r="IXG12" s="6"/>
      <c r="IXH12" s="6"/>
      <c r="IXI12" s="6"/>
      <c r="IXJ12" s="6"/>
      <c r="IXK12" s="6"/>
      <c r="IXL12" s="6"/>
      <c r="IXM12" s="6"/>
      <c r="IXN12" s="6"/>
      <c r="IXO12" s="6"/>
      <c r="IXP12" s="6"/>
      <c r="IXQ12" s="6"/>
      <c r="IXR12" s="6"/>
      <c r="IXS12" s="6"/>
      <c r="IXT12" s="6"/>
      <c r="IXU12" s="6"/>
      <c r="IXV12" s="6"/>
      <c r="IXW12" s="6"/>
      <c r="IXX12" s="6"/>
      <c r="IXY12" s="6"/>
      <c r="IXZ12" s="6"/>
      <c r="IYA12" s="6"/>
      <c r="IYB12" s="6"/>
      <c r="IYC12" s="6"/>
      <c r="IYD12" s="6"/>
      <c r="IYE12" s="6"/>
      <c r="IYF12" s="6"/>
      <c r="IYG12" s="6"/>
      <c r="IYH12" s="6"/>
      <c r="IYI12" s="6"/>
      <c r="IYJ12" s="6"/>
      <c r="IYK12" s="6"/>
      <c r="IYL12" s="6"/>
      <c r="IYM12" s="6"/>
      <c r="IYN12" s="6"/>
      <c r="IYO12" s="6"/>
      <c r="IYP12" s="6"/>
      <c r="IYQ12" s="6"/>
      <c r="IYR12" s="6"/>
      <c r="IYS12" s="6"/>
      <c r="IYT12" s="6"/>
      <c r="IYU12" s="6"/>
      <c r="IYV12" s="6"/>
      <c r="IYW12" s="6"/>
      <c r="IYX12" s="6"/>
      <c r="IYY12" s="6"/>
      <c r="IYZ12" s="6"/>
      <c r="IZA12" s="6"/>
      <c r="IZB12" s="6"/>
      <c r="IZC12" s="6"/>
      <c r="IZD12" s="6"/>
      <c r="IZE12" s="6"/>
      <c r="IZF12" s="6"/>
      <c r="IZG12" s="6"/>
      <c r="IZH12" s="6"/>
      <c r="IZI12" s="6"/>
      <c r="IZJ12" s="6"/>
      <c r="IZK12" s="6"/>
      <c r="IZL12" s="6"/>
      <c r="IZM12" s="6"/>
      <c r="IZN12" s="6"/>
      <c r="IZO12" s="6"/>
      <c r="IZP12" s="6"/>
      <c r="IZQ12" s="6"/>
      <c r="IZR12" s="6"/>
      <c r="IZS12" s="6"/>
      <c r="IZT12" s="6"/>
      <c r="IZU12" s="6"/>
      <c r="IZV12" s="6"/>
      <c r="IZW12" s="6"/>
      <c r="IZX12" s="6"/>
      <c r="IZY12" s="6"/>
      <c r="IZZ12" s="6"/>
      <c r="JAA12" s="6"/>
      <c r="JAB12" s="6"/>
      <c r="JAC12" s="6"/>
      <c r="JAD12" s="6"/>
      <c r="JAE12" s="6"/>
      <c r="JAF12" s="6"/>
      <c r="JAG12" s="6"/>
      <c r="JAH12" s="6"/>
      <c r="JAI12" s="6"/>
      <c r="JAJ12" s="6"/>
      <c r="JAK12" s="6"/>
      <c r="JAL12" s="6"/>
      <c r="JAM12" s="6"/>
      <c r="JAN12" s="6"/>
      <c r="JAO12" s="6"/>
      <c r="JAP12" s="6"/>
      <c r="JAQ12" s="6"/>
      <c r="JAR12" s="6"/>
      <c r="JAS12" s="6"/>
      <c r="JAT12" s="6"/>
      <c r="JAU12" s="6"/>
      <c r="JAV12" s="6"/>
      <c r="JAW12" s="6"/>
      <c r="JAX12" s="6"/>
      <c r="JAY12" s="6"/>
      <c r="JAZ12" s="6"/>
      <c r="JBA12" s="6"/>
      <c r="JBB12" s="6"/>
      <c r="JBC12" s="6"/>
      <c r="JBD12" s="6"/>
      <c r="JBE12" s="6"/>
      <c r="JBF12" s="6"/>
      <c r="JBG12" s="6"/>
      <c r="JBH12" s="6"/>
      <c r="JBI12" s="6"/>
      <c r="JBJ12" s="6"/>
      <c r="JBK12" s="6"/>
      <c r="JBL12" s="6"/>
      <c r="JBM12" s="6"/>
      <c r="JBN12" s="6"/>
      <c r="JBO12" s="6"/>
      <c r="JBP12" s="6"/>
      <c r="JBQ12" s="6"/>
      <c r="JBR12" s="6"/>
      <c r="JBS12" s="6"/>
      <c r="JBT12" s="6"/>
      <c r="JBU12" s="6"/>
      <c r="JBV12" s="6"/>
      <c r="JBW12" s="6"/>
      <c r="JBX12" s="6"/>
      <c r="JBY12" s="6"/>
      <c r="JBZ12" s="6"/>
      <c r="JCA12" s="6"/>
      <c r="JCB12" s="6"/>
      <c r="JCC12" s="6"/>
      <c r="JCD12" s="6"/>
      <c r="JCE12" s="6"/>
      <c r="JCF12" s="6"/>
      <c r="JCG12" s="6"/>
      <c r="JCH12" s="6"/>
      <c r="JCI12" s="6"/>
      <c r="JCJ12" s="6"/>
      <c r="JCK12" s="6"/>
      <c r="JCL12" s="6"/>
      <c r="JCM12" s="6"/>
      <c r="JCN12" s="6"/>
      <c r="JCO12" s="6"/>
      <c r="JCP12" s="6"/>
      <c r="JCQ12" s="6"/>
      <c r="JCR12" s="6"/>
      <c r="JCS12" s="6"/>
      <c r="JCT12" s="6"/>
      <c r="JCU12" s="6"/>
      <c r="JCV12" s="6"/>
      <c r="JCW12" s="6"/>
      <c r="JCX12" s="6"/>
      <c r="JCY12" s="6"/>
      <c r="JCZ12" s="6"/>
      <c r="JDA12" s="6"/>
      <c r="JDB12" s="6"/>
      <c r="JDC12" s="6"/>
      <c r="JDD12" s="6"/>
      <c r="JDE12" s="6"/>
      <c r="JDF12" s="6"/>
      <c r="JDG12" s="6"/>
      <c r="JDH12" s="6"/>
      <c r="JDI12" s="6"/>
      <c r="JDJ12" s="6"/>
      <c r="JDK12" s="6"/>
      <c r="JDL12" s="6"/>
      <c r="JDM12" s="6"/>
      <c r="JDN12" s="6"/>
      <c r="JDO12" s="6"/>
      <c r="JDP12" s="6"/>
      <c r="JDQ12" s="6"/>
      <c r="JDR12" s="6"/>
      <c r="JDS12" s="6"/>
      <c r="JDT12" s="6"/>
      <c r="JDU12" s="6"/>
      <c r="JDV12" s="6"/>
      <c r="JDW12" s="6"/>
      <c r="JDX12" s="6"/>
      <c r="JDY12" s="6"/>
      <c r="JDZ12" s="6"/>
      <c r="JEA12" s="6"/>
      <c r="JEB12" s="6"/>
      <c r="JEC12" s="6"/>
      <c r="JED12" s="6"/>
      <c r="JEE12" s="6"/>
      <c r="JEF12" s="6"/>
      <c r="JEG12" s="6"/>
      <c r="JEH12" s="6"/>
      <c r="JEI12" s="6"/>
      <c r="JEJ12" s="6"/>
      <c r="JEK12" s="6"/>
      <c r="JEL12" s="6"/>
      <c r="JEM12" s="6"/>
      <c r="JEN12" s="6"/>
      <c r="JEO12" s="6"/>
      <c r="JEP12" s="6"/>
      <c r="JEQ12" s="6"/>
      <c r="JER12" s="6"/>
      <c r="JES12" s="6"/>
      <c r="JET12" s="6"/>
      <c r="JEU12" s="6"/>
      <c r="JEV12" s="6"/>
      <c r="JEW12" s="6"/>
      <c r="JEX12" s="6"/>
      <c r="JEY12" s="6"/>
      <c r="JEZ12" s="6"/>
      <c r="JFA12" s="6"/>
      <c r="JFB12" s="6"/>
      <c r="JFC12" s="6"/>
      <c r="JFD12" s="6"/>
      <c r="JFE12" s="6"/>
      <c r="JFF12" s="6"/>
      <c r="JFG12" s="6"/>
      <c r="JFH12" s="6"/>
      <c r="JFI12" s="6"/>
      <c r="JFJ12" s="6"/>
      <c r="JFK12" s="6"/>
      <c r="JFL12" s="6"/>
      <c r="JFM12" s="6"/>
      <c r="JFN12" s="6"/>
      <c r="JFO12" s="6"/>
      <c r="JFP12" s="6"/>
      <c r="JFQ12" s="6"/>
      <c r="JFR12" s="6"/>
      <c r="JFS12" s="6"/>
      <c r="JFT12" s="6"/>
      <c r="JFU12" s="6"/>
      <c r="JFV12" s="6"/>
      <c r="JFW12" s="6"/>
      <c r="JFX12" s="6"/>
      <c r="JFY12" s="6"/>
      <c r="JFZ12" s="6"/>
      <c r="JGA12" s="6"/>
      <c r="JGB12" s="6"/>
      <c r="JGC12" s="6"/>
      <c r="JGD12" s="6"/>
      <c r="JGE12" s="6"/>
      <c r="JGF12" s="6"/>
      <c r="JGG12" s="6"/>
      <c r="JGH12" s="6"/>
      <c r="JGI12" s="6"/>
      <c r="JGJ12" s="6"/>
      <c r="JGK12" s="6"/>
      <c r="JGL12" s="6"/>
      <c r="JGM12" s="6"/>
      <c r="JGN12" s="6"/>
      <c r="JGO12" s="6"/>
      <c r="JGP12" s="6"/>
      <c r="JGQ12" s="6"/>
      <c r="JGR12" s="6"/>
      <c r="JGS12" s="6"/>
      <c r="JGT12" s="6"/>
      <c r="JGU12" s="6"/>
      <c r="JGV12" s="6"/>
      <c r="JGW12" s="6"/>
      <c r="JGX12" s="6"/>
      <c r="JGY12" s="6"/>
      <c r="JGZ12" s="6"/>
      <c r="JHA12" s="6"/>
      <c r="JHB12" s="6"/>
      <c r="JHC12" s="6"/>
      <c r="JHD12" s="6"/>
      <c r="JHE12" s="6"/>
      <c r="JHF12" s="6"/>
      <c r="JHG12" s="6"/>
      <c r="JHH12" s="6"/>
      <c r="JHI12" s="6"/>
      <c r="JHJ12" s="6"/>
      <c r="JHK12" s="6"/>
      <c r="JHL12" s="6"/>
      <c r="JHM12" s="6"/>
      <c r="JHN12" s="6"/>
      <c r="JHO12" s="6"/>
      <c r="JHP12" s="6"/>
      <c r="JHQ12" s="6"/>
      <c r="JHR12" s="6"/>
      <c r="JHS12" s="6"/>
      <c r="JHT12" s="6"/>
      <c r="JHU12" s="6"/>
      <c r="JHV12" s="6"/>
      <c r="JHW12" s="6"/>
      <c r="JHX12" s="6"/>
      <c r="JHY12" s="6"/>
      <c r="JHZ12" s="6"/>
      <c r="JIA12" s="6"/>
      <c r="JIB12" s="6"/>
      <c r="JIC12" s="6"/>
      <c r="JID12" s="6"/>
      <c r="JIE12" s="6"/>
      <c r="JIF12" s="6"/>
      <c r="JIG12" s="6"/>
      <c r="JIH12" s="6"/>
      <c r="JII12" s="6"/>
      <c r="JIJ12" s="6"/>
      <c r="JIK12" s="6"/>
      <c r="JIL12" s="6"/>
      <c r="JIM12" s="6"/>
      <c r="JIN12" s="6"/>
      <c r="JIO12" s="6"/>
      <c r="JIP12" s="6"/>
      <c r="JIQ12" s="6"/>
      <c r="JIR12" s="6"/>
      <c r="JIS12" s="6"/>
      <c r="JIT12" s="6"/>
      <c r="JIU12" s="6"/>
      <c r="JIV12" s="6"/>
      <c r="JIW12" s="6"/>
      <c r="JIX12" s="6"/>
      <c r="JIY12" s="6"/>
      <c r="JIZ12" s="6"/>
      <c r="JJA12" s="6"/>
      <c r="JJB12" s="6"/>
      <c r="JJC12" s="6"/>
      <c r="JJD12" s="6"/>
      <c r="JJE12" s="6"/>
      <c r="JJF12" s="6"/>
      <c r="JJG12" s="6"/>
      <c r="JJH12" s="6"/>
      <c r="JJI12" s="6"/>
      <c r="JJJ12" s="6"/>
      <c r="JJK12" s="6"/>
      <c r="JJL12" s="6"/>
      <c r="JJM12" s="6"/>
      <c r="JJN12" s="6"/>
      <c r="JJO12" s="6"/>
      <c r="JJP12" s="6"/>
      <c r="JJQ12" s="6"/>
      <c r="JJR12" s="6"/>
      <c r="JJS12" s="6"/>
      <c r="JJT12" s="6"/>
      <c r="JJU12" s="6"/>
      <c r="JJV12" s="6"/>
      <c r="JJW12" s="6"/>
      <c r="JJX12" s="6"/>
      <c r="JJY12" s="6"/>
      <c r="JJZ12" s="6"/>
      <c r="JKA12" s="6"/>
      <c r="JKB12" s="6"/>
      <c r="JKC12" s="6"/>
      <c r="JKD12" s="6"/>
      <c r="JKE12" s="6"/>
      <c r="JKF12" s="6"/>
      <c r="JKG12" s="6"/>
      <c r="JKH12" s="6"/>
      <c r="JKI12" s="6"/>
      <c r="JKJ12" s="6"/>
      <c r="JKK12" s="6"/>
      <c r="JKL12" s="6"/>
      <c r="JKM12" s="6"/>
      <c r="JKN12" s="6"/>
      <c r="JKO12" s="6"/>
      <c r="JKP12" s="6"/>
      <c r="JKQ12" s="6"/>
      <c r="JKR12" s="6"/>
      <c r="JKS12" s="6"/>
      <c r="JKT12" s="6"/>
      <c r="JKU12" s="6"/>
      <c r="JKV12" s="6"/>
      <c r="JKW12" s="6"/>
      <c r="JKX12" s="6"/>
      <c r="JKY12" s="6"/>
      <c r="JKZ12" s="6"/>
      <c r="JLA12" s="6"/>
      <c r="JLB12" s="6"/>
      <c r="JLC12" s="6"/>
      <c r="JLD12" s="6"/>
      <c r="JLE12" s="6"/>
      <c r="JLF12" s="6"/>
      <c r="JLG12" s="6"/>
      <c r="JLH12" s="6"/>
      <c r="JLI12" s="6"/>
      <c r="JLJ12" s="6"/>
      <c r="JLK12" s="6"/>
      <c r="JLL12" s="6"/>
      <c r="JLM12" s="6"/>
      <c r="JLN12" s="6"/>
      <c r="JLO12" s="6"/>
      <c r="JLP12" s="6"/>
      <c r="JLQ12" s="6"/>
      <c r="JLR12" s="6"/>
      <c r="JLS12" s="6"/>
      <c r="JLT12" s="6"/>
      <c r="JLU12" s="6"/>
      <c r="JLV12" s="6"/>
      <c r="JLW12" s="6"/>
      <c r="JLX12" s="6"/>
      <c r="JLY12" s="6"/>
      <c r="JLZ12" s="6"/>
      <c r="JMA12" s="6"/>
      <c r="JMB12" s="6"/>
      <c r="JMC12" s="6"/>
      <c r="JMD12" s="6"/>
      <c r="JME12" s="6"/>
      <c r="JMF12" s="6"/>
      <c r="JMG12" s="6"/>
      <c r="JMH12" s="6"/>
      <c r="JMI12" s="6"/>
      <c r="JMJ12" s="6"/>
      <c r="JMK12" s="6"/>
      <c r="JML12" s="6"/>
      <c r="JMM12" s="6"/>
      <c r="JMN12" s="6"/>
      <c r="JMO12" s="6"/>
      <c r="JMP12" s="6"/>
      <c r="JMQ12" s="6"/>
      <c r="JMR12" s="6"/>
      <c r="JMS12" s="6"/>
      <c r="JMT12" s="6"/>
      <c r="JMU12" s="6"/>
      <c r="JMV12" s="6"/>
      <c r="JMW12" s="6"/>
      <c r="JMX12" s="6"/>
      <c r="JMY12" s="6"/>
      <c r="JMZ12" s="6"/>
      <c r="JNA12" s="6"/>
      <c r="JNB12" s="6"/>
      <c r="JNC12" s="6"/>
      <c r="JND12" s="6"/>
      <c r="JNE12" s="6"/>
      <c r="JNF12" s="6"/>
      <c r="JNG12" s="6"/>
      <c r="JNH12" s="6"/>
      <c r="JNI12" s="6"/>
      <c r="JNJ12" s="6"/>
      <c r="JNK12" s="6"/>
      <c r="JNL12" s="6"/>
      <c r="JNM12" s="6"/>
      <c r="JNN12" s="6"/>
      <c r="JNO12" s="6"/>
      <c r="JNP12" s="6"/>
      <c r="JNQ12" s="6"/>
      <c r="JNR12" s="6"/>
      <c r="JNS12" s="6"/>
      <c r="JNT12" s="6"/>
      <c r="JNU12" s="6"/>
      <c r="JNV12" s="6"/>
      <c r="JNW12" s="6"/>
      <c r="JNX12" s="6"/>
      <c r="JNY12" s="6"/>
      <c r="JNZ12" s="6"/>
      <c r="JOA12" s="6"/>
      <c r="JOB12" s="6"/>
      <c r="JOC12" s="6"/>
      <c r="JOD12" s="6"/>
      <c r="JOE12" s="6"/>
      <c r="JOF12" s="6"/>
      <c r="JOG12" s="6"/>
      <c r="JOH12" s="6"/>
      <c r="JOI12" s="6"/>
      <c r="JOJ12" s="6"/>
      <c r="JOK12" s="6"/>
      <c r="JOL12" s="6"/>
      <c r="JOM12" s="6"/>
      <c r="JON12" s="6"/>
      <c r="JOO12" s="6"/>
      <c r="JOP12" s="6"/>
      <c r="JOQ12" s="6"/>
      <c r="JOR12" s="6"/>
      <c r="JOS12" s="6"/>
      <c r="JOT12" s="6"/>
      <c r="JOU12" s="6"/>
      <c r="JOV12" s="6"/>
      <c r="JOW12" s="6"/>
      <c r="JOX12" s="6"/>
      <c r="JOY12" s="6"/>
      <c r="JOZ12" s="6"/>
      <c r="JPA12" s="6"/>
      <c r="JPB12" s="6"/>
      <c r="JPC12" s="6"/>
      <c r="JPD12" s="6"/>
      <c r="JPE12" s="6"/>
      <c r="JPF12" s="6"/>
      <c r="JPG12" s="6"/>
      <c r="JPH12" s="6"/>
      <c r="JPI12" s="6"/>
      <c r="JPJ12" s="6"/>
      <c r="JPK12" s="6"/>
      <c r="JPL12" s="6"/>
      <c r="JPM12" s="6"/>
      <c r="JPN12" s="6"/>
      <c r="JPO12" s="6"/>
      <c r="JPP12" s="6"/>
      <c r="JPQ12" s="6"/>
      <c r="JPR12" s="6"/>
      <c r="JPS12" s="6"/>
      <c r="JPT12" s="6"/>
      <c r="JPU12" s="6"/>
      <c r="JPV12" s="6"/>
      <c r="JPW12" s="6"/>
      <c r="JPX12" s="6"/>
      <c r="JPY12" s="6"/>
      <c r="JPZ12" s="6"/>
      <c r="JQA12" s="6"/>
      <c r="JQB12" s="6"/>
      <c r="JQC12" s="6"/>
      <c r="JQD12" s="6"/>
      <c r="JQE12" s="6"/>
      <c r="JQF12" s="6"/>
      <c r="JQG12" s="6"/>
      <c r="JQH12" s="6"/>
      <c r="JQI12" s="6"/>
      <c r="JQJ12" s="6"/>
      <c r="JQK12" s="6"/>
      <c r="JQL12" s="6"/>
      <c r="JQM12" s="6"/>
      <c r="JQN12" s="6"/>
      <c r="JQO12" s="6"/>
      <c r="JQP12" s="6"/>
      <c r="JQQ12" s="6"/>
      <c r="JQR12" s="6"/>
      <c r="JQS12" s="6"/>
      <c r="JQT12" s="6"/>
      <c r="JQU12" s="6"/>
      <c r="JQV12" s="6"/>
      <c r="JQW12" s="6"/>
      <c r="JQX12" s="6"/>
      <c r="JQY12" s="6"/>
      <c r="JQZ12" s="6"/>
      <c r="JRA12" s="6"/>
      <c r="JRB12" s="6"/>
      <c r="JRC12" s="6"/>
      <c r="JRD12" s="6"/>
      <c r="JRE12" s="6"/>
      <c r="JRF12" s="6"/>
      <c r="JRG12" s="6"/>
      <c r="JRH12" s="6"/>
      <c r="JRI12" s="6"/>
      <c r="JRJ12" s="6"/>
      <c r="JRK12" s="6"/>
      <c r="JRL12" s="6"/>
      <c r="JRM12" s="6"/>
      <c r="JRN12" s="6"/>
      <c r="JRO12" s="6"/>
      <c r="JRP12" s="6"/>
      <c r="JRQ12" s="6"/>
      <c r="JRR12" s="6"/>
      <c r="JRS12" s="6"/>
      <c r="JRT12" s="6"/>
      <c r="JRU12" s="6"/>
      <c r="JRV12" s="6"/>
      <c r="JRW12" s="6"/>
      <c r="JRX12" s="6"/>
      <c r="JRY12" s="6"/>
      <c r="JRZ12" s="6"/>
      <c r="JSA12" s="6"/>
      <c r="JSB12" s="6"/>
      <c r="JSC12" s="6"/>
      <c r="JSD12" s="6"/>
      <c r="JSE12" s="6"/>
      <c r="JSF12" s="6"/>
      <c r="JSG12" s="6"/>
      <c r="JSH12" s="6"/>
      <c r="JSI12" s="6"/>
      <c r="JSJ12" s="6"/>
      <c r="JSK12" s="6"/>
      <c r="JSL12" s="6"/>
      <c r="JSM12" s="6"/>
      <c r="JSN12" s="6"/>
      <c r="JSO12" s="6"/>
      <c r="JSP12" s="6"/>
      <c r="JSQ12" s="6"/>
      <c r="JSR12" s="6"/>
      <c r="JSS12" s="6"/>
      <c r="JST12" s="6"/>
      <c r="JSU12" s="6"/>
      <c r="JSV12" s="6"/>
      <c r="JSW12" s="6"/>
      <c r="JSX12" s="6"/>
      <c r="JSY12" s="6"/>
      <c r="JSZ12" s="6"/>
      <c r="JTA12" s="6"/>
      <c r="JTB12" s="6"/>
      <c r="JTC12" s="6"/>
      <c r="JTD12" s="6"/>
      <c r="JTE12" s="6"/>
      <c r="JTF12" s="6"/>
      <c r="JTG12" s="6"/>
      <c r="JTH12" s="6"/>
      <c r="JTI12" s="6"/>
      <c r="JTJ12" s="6"/>
      <c r="JTK12" s="6"/>
      <c r="JTL12" s="6"/>
      <c r="JTM12" s="6"/>
      <c r="JTN12" s="6"/>
      <c r="JTO12" s="6"/>
      <c r="JTP12" s="6"/>
      <c r="JTQ12" s="6"/>
      <c r="JTR12" s="6"/>
      <c r="JTS12" s="6"/>
      <c r="JTT12" s="6"/>
      <c r="JTU12" s="6"/>
      <c r="JTV12" s="6"/>
      <c r="JTW12" s="6"/>
      <c r="JTX12" s="6"/>
      <c r="JTY12" s="6"/>
      <c r="JTZ12" s="6"/>
      <c r="JUA12" s="6"/>
      <c r="JUB12" s="6"/>
      <c r="JUC12" s="6"/>
      <c r="JUD12" s="6"/>
      <c r="JUE12" s="6"/>
      <c r="JUF12" s="6"/>
      <c r="JUG12" s="6"/>
      <c r="JUH12" s="6"/>
      <c r="JUI12" s="6"/>
      <c r="JUJ12" s="6"/>
      <c r="JUK12" s="6"/>
      <c r="JUL12" s="6"/>
      <c r="JUM12" s="6"/>
      <c r="JUN12" s="6"/>
      <c r="JUO12" s="6"/>
      <c r="JUP12" s="6"/>
      <c r="JUQ12" s="6"/>
      <c r="JUR12" s="6"/>
      <c r="JUS12" s="6"/>
      <c r="JUT12" s="6"/>
      <c r="JUU12" s="6"/>
      <c r="JUV12" s="6"/>
      <c r="JUW12" s="6"/>
      <c r="JUX12" s="6"/>
      <c r="JUY12" s="6"/>
      <c r="JUZ12" s="6"/>
      <c r="JVA12" s="6"/>
      <c r="JVB12" s="6"/>
      <c r="JVC12" s="6"/>
      <c r="JVD12" s="6"/>
      <c r="JVE12" s="6"/>
      <c r="JVF12" s="6"/>
      <c r="JVG12" s="6"/>
      <c r="JVH12" s="6"/>
      <c r="JVI12" s="6"/>
      <c r="JVJ12" s="6"/>
      <c r="JVK12" s="6"/>
      <c r="JVL12" s="6"/>
      <c r="JVM12" s="6"/>
      <c r="JVN12" s="6"/>
      <c r="JVO12" s="6"/>
      <c r="JVP12" s="6"/>
      <c r="JVQ12" s="6"/>
      <c r="JVR12" s="6"/>
      <c r="JVS12" s="6"/>
      <c r="JVT12" s="6"/>
      <c r="JVU12" s="6"/>
      <c r="JVV12" s="6"/>
      <c r="JVW12" s="6"/>
      <c r="JVX12" s="6"/>
      <c r="JVY12" s="6"/>
      <c r="JVZ12" s="6"/>
      <c r="JWA12" s="6"/>
      <c r="JWB12" s="6"/>
      <c r="JWC12" s="6"/>
      <c r="JWD12" s="6"/>
      <c r="JWE12" s="6"/>
      <c r="JWF12" s="6"/>
      <c r="JWG12" s="6"/>
      <c r="JWH12" s="6"/>
      <c r="JWI12" s="6"/>
      <c r="JWJ12" s="6"/>
      <c r="JWK12" s="6"/>
      <c r="JWL12" s="6"/>
      <c r="JWM12" s="6"/>
      <c r="JWN12" s="6"/>
      <c r="JWO12" s="6"/>
      <c r="JWP12" s="6"/>
      <c r="JWQ12" s="6"/>
      <c r="JWR12" s="6"/>
      <c r="JWS12" s="6"/>
      <c r="JWT12" s="6"/>
      <c r="JWU12" s="6"/>
      <c r="JWV12" s="6"/>
      <c r="JWW12" s="6"/>
      <c r="JWX12" s="6"/>
      <c r="JWY12" s="6"/>
      <c r="JWZ12" s="6"/>
      <c r="JXA12" s="6"/>
      <c r="JXB12" s="6"/>
      <c r="JXC12" s="6"/>
      <c r="JXD12" s="6"/>
      <c r="JXE12" s="6"/>
      <c r="JXF12" s="6"/>
      <c r="JXG12" s="6"/>
      <c r="JXH12" s="6"/>
      <c r="JXI12" s="6"/>
      <c r="JXJ12" s="6"/>
      <c r="JXK12" s="6"/>
      <c r="JXL12" s="6"/>
      <c r="JXM12" s="6"/>
      <c r="JXN12" s="6"/>
      <c r="JXO12" s="6"/>
      <c r="JXP12" s="6"/>
      <c r="JXQ12" s="6"/>
      <c r="JXR12" s="6"/>
      <c r="JXS12" s="6"/>
      <c r="JXT12" s="6"/>
      <c r="JXU12" s="6"/>
      <c r="JXV12" s="6"/>
      <c r="JXW12" s="6"/>
      <c r="JXX12" s="6"/>
      <c r="JXY12" s="6"/>
      <c r="JXZ12" s="6"/>
      <c r="JYA12" s="6"/>
      <c r="JYB12" s="6"/>
      <c r="JYC12" s="6"/>
      <c r="JYD12" s="6"/>
      <c r="JYE12" s="6"/>
      <c r="JYF12" s="6"/>
      <c r="JYG12" s="6"/>
      <c r="JYH12" s="6"/>
      <c r="JYI12" s="6"/>
      <c r="JYJ12" s="6"/>
      <c r="JYK12" s="6"/>
      <c r="JYL12" s="6"/>
      <c r="JYM12" s="6"/>
      <c r="JYN12" s="6"/>
      <c r="JYO12" s="6"/>
      <c r="JYP12" s="6"/>
      <c r="JYQ12" s="6"/>
      <c r="JYR12" s="6"/>
      <c r="JYS12" s="6"/>
      <c r="JYT12" s="6"/>
      <c r="JYU12" s="6"/>
      <c r="JYV12" s="6"/>
      <c r="JYW12" s="6"/>
      <c r="JYX12" s="6"/>
      <c r="JYY12" s="6"/>
      <c r="JYZ12" s="6"/>
      <c r="JZA12" s="6"/>
      <c r="JZB12" s="6"/>
      <c r="JZC12" s="6"/>
      <c r="JZD12" s="6"/>
      <c r="JZE12" s="6"/>
      <c r="JZF12" s="6"/>
      <c r="JZG12" s="6"/>
      <c r="JZH12" s="6"/>
      <c r="JZI12" s="6"/>
      <c r="JZJ12" s="6"/>
      <c r="JZK12" s="6"/>
      <c r="JZL12" s="6"/>
      <c r="JZM12" s="6"/>
      <c r="JZN12" s="6"/>
      <c r="JZO12" s="6"/>
      <c r="JZP12" s="6"/>
      <c r="JZQ12" s="6"/>
      <c r="JZR12" s="6"/>
      <c r="JZS12" s="6"/>
      <c r="JZT12" s="6"/>
      <c r="JZU12" s="6"/>
      <c r="JZV12" s="6"/>
      <c r="JZW12" s="6"/>
      <c r="JZX12" s="6"/>
      <c r="JZY12" s="6"/>
      <c r="JZZ12" s="6"/>
      <c r="KAA12" s="6"/>
      <c r="KAB12" s="6"/>
      <c r="KAC12" s="6"/>
      <c r="KAD12" s="6"/>
      <c r="KAE12" s="6"/>
      <c r="KAF12" s="6"/>
      <c r="KAG12" s="6"/>
      <c r="KAH12" s="6"/>
      <c r="KAI12" s="6"/>
      <c r="KAJ12" s="6"/>
      <c r="KAK12" s="6"/>
      <c r="KAL12" s="6"/>
      <c r="KAM12" s="6"/>
      <c r="KAN12" s="6"/>
      <c r="KAO12" s="6"/>
      <c r="KAP12" s="6"/>
      <c r="KAQ12" s="6"/>
      <c r="KAR12" s="6"/>
      <c r="KAS12" s="6"/>
      <c r="KAT12" s="6"/>
      <c r="KAU12" s="6"/>
      <c r="KAV12" s="6"/>
      <c r="KAW12" s="6"/>
      <c r="KAX12" s="6"/>
      <c r="KAY12" s="6"/>
      <c r="KAZ12" s="6"/>
      <c r="KBA12" s="6"/>
      <c r="KBB12" s="6"/>
      <c r="KBC12" s="6"/>
      <c r="KBD12" s="6"/>
      <c r="KBE12" s="6"/>
      <c r="KBF12" s="6"/>
      <c r="KBG12" s="6"/>
      <c r="KBH12" s="6"/>
      <c r="KBI12" s="6"/>
      <c r="KBJ12" s="6"/>
      <c r="KBK12" s="6"/>
      <c r="KBL12" s="6"/>
      <c r="KBM12" s="6"/>
      <c r="KBN12" s="6"/>
      <c r="KBO12" s="6"/>
      <c r="KBP12" s="6"/>
      <c r="KBQ12" s="6"/>
      <c r="KBR12" s="6"/>
      <c r="KBS12" s="6"/>
      <c r="KBT12" s="6"/>
      <c r="KBU12" s="6"/>
      <c r="KBV12" s="6"/>
      <c r="KBW12" s="6"/>
      <c r="KBX12" s="6"/>
      <c r="KBY12" s="6"/>
      <c r="KBZ12" s="6"/>
      <c r="KCA12" s="6"/>
      <c r="KCB12" s="6"/>
      <c r="KCC12" s="6"/>
      <c r="KCD12" s="6"/>
      <c r="KCE12" s="6"/>
      <c r="KCF12" s="6"/>
      <c r="KCG12" s="6"/>
      <c r="KCH12" s="6"/>
      <c r="KCI12" s="6"/>
      <c r="KCJ12" s="6"/>
      <c r="KCK12" s="6"/>
      <c r="KCL12" s="6"/>
      <c r="KCM12" s="6"/>
      <c r="KCN12" s="6"/>
      <c r="KCO12" s="6"/>
      <c r="KCP12" s="6"/>
      <c r="KCQ12" s="6"/>
      <c r="KCR12" s="6"/>
      <c r="KCS12" s="6"/>
      <c r="KCT12" s="6"/>
      <c r="KCU12" s="6"/>
      <c r="KCV12" s="6"/>
      <c r="KCW12" s="6"/>
      <c r="KCX12" s="6"/>
      <c r="KCY12" s="6"/>
      <c r="KCZ12" s="6"/>
      <c r="KDA12" s="6"/>
      <c r="KDB12" s="6"/>
      <c r="KDC12" s="6"/>
      <c r="KDD12" s="6"/>
      <c r="KDE12" s="6"/>
      <c r="KDF12" s="6"/>
      <c r="KDG12" s="6"/>
      <c r="KDH12" s="6"/>
      <c r="KDI12" s="6"/>
      <c r="KDJ12" s="6"/>
      <c r="KDK12" s="6"/>
      <c r="KDL12" s="6"/>
      <c r="KDM12" s="6"/>
      <c r="KDN12" s="6"/>
      <c r="KDO12" s="6"/>
      <c r="KDP12" s="6"/>
      <c r="KDQ12" s="6"/>
      <c r="KDR12" s="6"/>
      <c r="KDS12" s="6"/>
      <c r="KDT12" s="6"/>
      <c r="KDU12" s="6"/>
      <c r="KDV12" s="6"/>
      <c r="KDW12" s="6"/>
      <c r="KDX12" s="6"/>
      <c r="KDY12" s="6"/>
      <c r="KDZ12" s="6"/>
      <c r="KEA12" s="6"/>
      <c r="KEB12" s="6"/>
      <c r="KEC12" s="6"/>
      <c r="KED12" s="6"/>
      <c r="KEE12" s="6"/>
      <c r="KEF12" s="6"/>
      <c r="KEG12" s="6"/>
      <c r="KEH12" s="6"/>
      <c r="KEI12" s="6"/>
      <c r="KEJ12" s="6"/>
      <c r="KEK12" s="6"/>
      <c r="KEL12" s="6"/>
      <c r="KEM12" s="6"/>
      <c r="KEN12" s="6"/>
      <c r="KEO12" s="6"/>
      <c r="KEP12" s="6"/>
      <c r="KEQ12" s="6"/>
      <c r="KER12" s="6"/>
      <c r="KES12" s="6"/>
      <c r="KET12" s="6"/>
      <c r="KEU12" s="6"/>
      <c r="KEV12" s="6"/>
      <c r="KEW12" s="6"/>
      <c r="KEX12" s="6"/>
      <c r="KEY12" s="6"/>
      <c r="KEZ12" s="6"/>
      <c r="KFA12" s="6"/>
      <c r="KFB12" s="6"/>
      <c r="KFC12" s="6"/>
      <c r="KFD12" s="6"/>
      <c r="KFE12" s="6"/>
      <c r="KFF12" s="6"/>
      <c r="KFG12" s="6"/>
      <c r="KFH12" s="6"/>
      <c r="KFI12" s="6"/>
      <c r="KFJ12" s="6"/>
      <c r="KFK12" s="6"/>
      <c r="KFL12" s="6"/>
      <c r="KFM12" s="6"/>
      <c r="KFN12" s="6"/>
      <c r="KFO12" s="6"/>
      <c r="KFP12" s="6"/>
      <c r="KFQ12" s="6"/>
      <c r="KFR12" s="6"/>
      <c r="KFS12" s="6"/>
      <c r="KFT12" s="6"/>
      <c r="KFU12" s="6"/>
      <c r="KFV12" s="6"/>
      <c r="KFW12" s="6"/>
      <c r="KFX12" s="6"/>
      <c r="KFY12" s="6"/>
      <c r="KFZ12" s="6"/>
      <c r="KGA12" s="6"/>
      <c r="KGB12" s="6"/>
      <c r="KGC12" s="6"/>
      <c r="KGD12" s="6"/>
      <c r="KGE12" s="6"/>
      <c r="KGF12" s="6"/>
      <c r="KGG12" s="6"/>
      <c r="KGH12" s="6"/>
      <c r="KGI12" s="6"/>
      <c r="KGJ12" s="6"/>
      <c r="KGK12" s="6"/>
      <c r="KGL12" s="6"/>
      <c r="KGM12" s="6"/>
      <c r="KGN12" s="6"/>
      <c r="KGO12" s="6"/>
      <c r="KGP12" s="6"/>
      <c r="KGQ12" s="6"/>
      <c r="KGR12" s="6"/>
      <c r="KGS12" s="6"/>
      <c r="KGT12" s="6"/>
      <c r="KGU12" s="6"/>
      <c r="KGV12" s="6"/>
      <c r="KGW12" s="6"/>
      <c r="KGX12" s="6"/>
      <c r="KGY12" s="6"/>
      <c r="KGZ12" s="6"/>
      <c r="KHA12" s="6"/>
      <c r="KHB12" s="6"/>
      <c r="KHC12" s="6"/>
      <c r="KHD12" s="6"/>
      <c r="KHE12" s="6"/>
      <c r="KHF12" s="6"/>
      <c r="KHG12" s="6"/>
      <c r="KHH12" s="6"/>
      <c r="KHI12" s="6"/>
      <c r="KHJ12" s="6"/>
      <c r="KHK12" s="6"/>
      <c r="KHL12" s="6"/>
      <c r="KHM12" s="6"/>
      <c r="KHN12" s="6"/>
      <c r="KHO12" s="6"/>
      <c r="KHP12" s="6"/>
      <c r="KHQ12" s="6"/>
      <c r="KHR12" s="6"/>
      <c r="KHS12" s="6"/>
      <c r="KHT12" s="6"/>
      <c r="KHU12" s="6"/>
      <c r="KHV12" s="6"/>
      <c r="KHW12" s="6"/>
      <c r="KHX12" s="6"/>
      <c r="KHY12" s="6"/>
      <c r="KHZ12" s="6"/>
      <c r="KIA12" s="6"/>
      <c r="KIB12" s="6"/>
      <c r="KIC12" s="6"/>
      <c r="KID12" s="6"/>
      <c r="KIE12" s="6"/>
      <c r="KIF12" s="6"/>
      <c r="KIG12" s="6"/>
      <c r="KIH12" s="6"/>
      <c r="KII12" s="6"/>
      <c r="KIJ12" s="6"/>
      <c r="KIK12" s="6"/>
      <c r="KIL12" s="6"/>
      <c r="KIM12" s="6"/>
      <c r="KIN12" s="6"/>
      <c r="KIO12" s="6"/>
      <c r="KIP12" s="6"/>
      <c r="KIQ12" s="6"/>
      <c r="KIR12" s="6"/>
      <c r="KIS12" s="6"/>
      <c r="KIT12" s="6"/>
      <c r="KIU12" s="6"/>
      <c r="KIV12" s="6"/>
      <c r="KIW12" s="6"/>
      <c r="KIX12" s="6"/>
      <c r="KIY12" s="6"/>
      <c r="KIZ12" s="6"/>
      <c r="KJA12" s="6"/>
      <c r="KJB12" s="6"/>
      <c r="KJC12" s="6"/>
      <c r="KJD12" s="6"/>
      <c r="KJE12" s="6"/>
      <c r="KJF12" s="6"/>
      <c r="KJG12" s="6"/>
      <c r="KJH12" s="6"/>
      <c r="KJI12" s="6"/>
      <c r="KJJ12" s="6"/>
      <c r="KJK12" s="6"/>
      <c r="KJL12" s="6"/>
      <c r="KJM12" s="6"/>
      <c r="KJN12" s="6"/>
      <c r="KJO12" s="6"/>
      <c r="KJP12" s="6"/>
      <c r="KJQ12" s="6"/>
      <c r="KJR12" s="6"/>
      <c r="KJS12" s="6"/>
      <c r="KJT12" s="6"/>
      <c r="KJU12" s="6"/>
      <c r="KJV12" s="6"/>
      <c r="KJW12" s="6"/>
      <c r="KJX12" s="6"/>
      <c r="KJY12" s="6"/>
      <c r="KJZ12" s="6"/>
      <c r="KKA12" s="6"/>
      <c r="KKB12" s="6"/>
      <c r="KKC12" s="6"/>
      <c r="KKD12" s="6"/>
      <c r="KKE12" s="6"/>
      <c r="KKF12" s="6"/>
      <c r="KKG12" s="6"/>
      <c r="KKH12" s="6"/>
      <c r="KKI12" s="6"/>
      <c r="KKJ12" s="6"/>
      <c r="KKK12" s="6"/>
      <c r="KKL12" s="6"/>
      <c r="KKM12" s="6"/>
      <c r="KKN12" s="6"/>
      <c r="KKO12" s="6"/>
      <c r="KKP12" s="6"/>
      <c r="KKQ12" s="6"/>
      <c r="KKR12" s="6"/>
      <c r="KKS12" s="6"/>
      <c r="KKT12" s="6"/>
      <c r="KKU12" s="6"/>
      <c r="KKV12" s="6"/>
      <c r="KKW12" s="6"/>
      <c r="KKX12" s="6"/>
      <c r="KKY12" s="6"/>
      <c r="KKZ12" s="6"/>
      <c r="KLA12" s="6"/>
      <c r="KLB12" s="6"/>
      <c r="KLC12" s="6"/>
      <c r="KLD12" s="6"/>
      <c r="KLE12" s="6"/>
      <c r="KLF12" s="6"/>
      <c r="KLG12" s="6"/>
      <c r="KLH12" s="6"/>
      <c r="KLI12" s="6"/>
      <c r="KLJ12" s="6"/>
      <c r="KLK12" s="6"/>
      <c r="KLL12" s="6"/>
      <c r="KLM12" s="6"/>
      <c r="KLN12" s="6"/>
      <c r="KLO12" s="6"/>
      <c r="KLP12" s="6"/>
      <c r="KLQ12" s="6"/>
      <c r="KLR12" s="6"/>
      <c r="KLS12" s="6"/>
      <c r="KLT12" s="6"/>
      <c r="KLU12" s="6"/>
      <c r="KLV12" s="6"/>
      <c r="KLW12" s="6"/>
      <c r="KLX12" s="6"/>
      <c r="KLY12" s="6"/>
      <c r="KLZ12" s="6"/>
      <c r="KMA12" s="6"/>
      <c r="KMB12" s="6"/>
      <c r="KMC12" s="6"/>
      <c r="KMD12" s="6"/>
      <c r="KME12" s="6"/>
      <c r="KMF12" s="6"/>
      <c r="KMG12" s="6"/>
      <c r="KMH12" s="6"/>
      <c r="KMI12" s="6"/>
      <c r="KMJ12" s="6"/>
      <c r="KMK12" s="6"/>
      <c r="KML12" s="6"/>
      <c r="KMM12" s="6"/>
      <c r="KMN12" s="6"/>
      <c r="KMO12" s="6"/>
      <c r="KMP12" s="6"/>
      <c r="KMQ12" s="6"/>
      <c r="KMR12" s="6"/>
      <c r="KMS12" s="6"/>
      <c r="KMT12" s="6"/>
      <c r="KMU12" s="6"/>
      <c r="KMV12" s="6"/>
      <c r="KMW12" s="6"/>
      <c r="KMX12" s="6"/>
      <c r="KMY12" s="6"/>
      <c r="KMZ12" s="6"/>
      <c r="KNA12" s="6"/>
      <c r="KNB12" s="6"/>
      <c r="KNC12" s="6"/>
      <c r="KND12" s="6"/>
      <c r="KNE12" s="6"/>
      <c r="KNF12" s="6"/>
      <c r="KNG12" s="6"/>
      <c r="KNH12" s="6"/>
      <c r="KNI12" s="6"/>
      <c r="KNJ12" s="6"/>
      <c r="KNK12" s="6"/>
      <c r="KNL12" s="6"/>
      <c r="KNM12" s="6"/>
      <c r="KNN12" s="6"/>
      <c r="KNO12" s="6"/>
      <c r="KNP12" s="6"/>
      <c r="KNQ12" s="6"/>
      <c r="KNR12" s="6"/>
      <c r="KNS12" s="6"/>
      <c r="KNT12" s="6"/>
      <c r="KNU12" s="6"/>
      <c r="KNV12" s="6"/>
      <c r="KNW12" s="6"/>
      <c r="KNX12" s="6"/>
      <c r="KNY12" s="6"/>
      <c r="KNZ12" s="6"/>
      <c r="KOA12" s="6"/>
      <c r="KOB12" s="6"/>
      <c r="KOC12" s="6"/>
      <c r="KOD12" s="6"/>
      <c r="KOE12" s="6"/>
      <c r="KOF12" s="6"/>
      <c r="KOG12" s="6"/>
      <c r="KOH12" s="6"/>
      <c r="KOI12" s="6"/>
      <c r="KOJ12" s="6"/>
      <c r="KOK12" s="6"/>
      <c r="KOL12" s="6"/>
      <c r="KOM12" s="6"/>
      <c r="KON12" s="6"/>
      <c r="KOO12" s="6"/>
      <c r="KOP12" s="6"/>
      <c r="KOQ12" s="6"/>
      <c r="KOR12" s="6"/>
      <c r="KOS12" s="6"/>
      <c r="KOT12" s="6"/>
      <c r="KOU12" s="6"/>
      <c r="KOV12" s="6"/>
      <c r="KOW12" s="6"/>
      <c r="KOX12" s="6"/>
      <c r="KOY12" s="6"/>
      <c r="KOZ12" s="6"/>
      <c r="KPA12" s="6"/>
      <c r="KPB12" s="6"/>
      <c r="KPC12" s="6"/>
      <c r="KPD12" s="6"/>
      <c r="KPE12" s="6"/>
      <c r="KPF12" s="6"/>
      <c r="KPG12" s="6"/>
      <c r="KPH12" s="6"/>
      <c r="KPI12" s="6"/>
      <c r="KPJ12" s="6"/>
      <c r="KPK12" s="6"/>
      <c r="KPL12" s="6"/>
      <c r="KPM12" s="6"/>
      <c r="KPN12" s="6"/>
      <c r="KPO12" s="6"/>
      <c r="KPP12" s="6"/>
      <c r="KPQ12" s="6"/>
      <c r="KPR12" s="6"/>
      <c r="KPS12" s="6"/>
      <c r="KPT12" s="6"/>
      <c r="KPU12" s="6"/>
      <c r="KPV12" s="6"/>
      <c r="KPW12" s="6"/>
      <c r="KPX12" s="6"/>
      <c r="KPY12" s="6"/>
      <c r="KPZ12" s="6"/>
      <c r="KQA12" s="6"/>
      <c r="KQB12" s="6"/>
      <c r="KQC12" s="6"/>
      <c r="KQD12" s="6"/>
      <c r="KQE12" s="6"/>
      <c r="KQF12" s="6"/>
      <c r="KQG12" s="6"/>
      <c r="KQH12" s="6"/>
      <c r="KQI12" s="6"/>
      <c r="KQJ12" s="6"/>
      <c r="KQK12" s="6"/>
      <c r="KQL12" s="6"/>
      <c r="KQM12" s="6"/>
      <c r="KQN12" s="6"/>
      <c r="KQO12" s="6"/>
      <c r="KQP12" s="6"/>
      <c r="KQQ12" s="6"/>
      <c r="KQR12" s="6"/>
      <c r="KQS12" s="6"/>
      <c r="KQT12" s="6"/>
      <c r="KQU12" s="6"/>
      <c r="KQV12" s="6"/>
      <c r="KQW12" s="6"/>
      <c r="KQX12" s="6"/>
      <c r="KQY12" s="6"/>
      <c r="KQZ12" s="6"/>
      <c r="KRA12" s="6"/>
      <c r="KRB12" s="6"/>
      <c r="KRC12" s="6"/>
      <c r="KRD12" s="6"/>
      <c r="KRE12" s="6"/>
      <c r="KRF12" s="6"/>
      <c r="KRG12" s="6"/>
      <c r="KRH12" s="6"/>
      <c r="KRI12" s="6"/>
      <c r="KRJ12" s="6"/>
      <c r="KRK12" s="6"/>
      <c r="KRL12" s="6"/>
      <c r="KRM12" s="6"/>
      <c r="KRN12" s="6"/>
      <c r="KRO12" s="6"/>
      <c r="KRP12" s="6"/>
      <c r="KRQ12" s="6"/>
      <c r="KRR12" s="6"/>
      <c r="KRS12" s="6"/>
      <c r="KRT12" s="6"/>
      <c r="KRU12" s="6"/>
      <c r="KRV12" s="6"/>
      <c r="KRW12" s="6"/>
      <c r="KRX12" s="6"/>
      <c r="KRY12" s="6"/>
      <c r="KRZ12" s="6"/>
      <c r="KSA12" s="6"/>
      <c r="KSB12" s="6"/>
      <c r="KSC12" s="6"/>
      <c r="KSD12" s="6"/>
      <c r="KSE12" s="6"/>
      <c r="KSF12" s="6"/>
      <c r="KSG12" s="6"/>
      <c r="KSH12" s="6"/>
      <c r="KSI12" s="6"/>
      <c r="KSJ12" s="6"/>
      <c r="KSK12" s="6"/>
      <c r="KSL12" s="6"/>
      <c r="KSM12" s="6"/>
      <c r="KSN12" s="6"/>
      <c r="KSO12" s="6"/>
      <c r="KSP12" s="6"/>
      <c r="KSQ12" s="6"/>
      <c r="KSR12" s="6"/>
      <c r="KSS12" s="6"/>
      <c r="KST12" s="6"/>
      <c r="KSU12" s="6"/>
      <c r="KSV12" s="6"/>
      <c r="KSW12" s="6"/>
      <c r="KSX12" s="6"/>
      <c r="KSY12" s="6"/>
      <c r="KSZ12" s="6"/>
      <c r="KTA12" s="6"/>
      <c r="KTB12" s="6"/>
      <c r="KTC12" s="6"/>
      <c r="KTD12" s="6"/>
      <c r="KTE12" s="6"/>
      <c r="KTF12" s="6"/>
      <c r="KTG12" s="6"/>
      <c r="KTH12" s="6"/>
      <c r="KTI12" s="6"/>
      <c r="KTJ12" s="6"/>
      <c r="KTK12" s="6"/>
      <c r="KTL12" s="6"/>
      <c r="KTM12" s="6"/>
      <c r="KTN12" s="6"/>
      <c r="KTO12" s="6"/>
      <c r="KTP12" s="6"/>
      <c r="KTQ12" s="6"/>
      <c r="KTR12" s="6"/>
      <c r="KTS12" s="6"/>
      <c r="KTT12" s="6"/>
      <c r="KTU12" s="6"/>
      <c r="KTV12" s="6"/>
      <c r="KTW12" s="6"/>
      <c r="KTX12" s="6"/>
      <c r="KTY12" s="6"/>
      <c r="KTZ12" s="6"/>
      <c r="KUA12" s="6"/>
      <c r="KUB12" s="6"/>
      <c r="KUC12" s="6"/>
      <c r="KUD12" s="6"/>
      <c r="KUE12" s="6"/>
      <c r="KUF12" s="6"/>
      <c r="KUG12" s="6"/>
      <c r="KUH12" s="6"/>
      <c r="KUI12" s="6"/>
      <c r="KUJ12" s="6"/>
      <c r="KUK12" s="6"/>
      <c r="KUL12" s="6"/>
      <c r="KUM12" s="6"/>
      <c r="KUN12" s="6"/>
      <c r="KUO12" s="6"/>
      <c r="KUP12" s="6"/>
      <c r="KUQ12" s="6"/>
      <c r="KUR12" s="6"/>
      <c r="KUS12" s="6"/>
      <c r="KUT12" s="6"/>
      <c r="KUU12" s="6"/>
      <c r="KUV12" s="6"/>
      <c r="KUW12" s="6"/>
      <c r="KUX12" s="6"/>
      <c r="KUY12" s="6"/>
      <c r="KUZ12" s="6"/>
      <c r="KVA12" s="6"/>
      <c r="KVB12" s="6"/>
      <c r="KVC12" s="6"/>
      <c r="KVD12" s="6"/>
      <c r="KVE12" s="6"/>
      <c r="KVF12" s="6"/>
      <c r="KVG12" s="6"/>
      <c r="KVH12" s="6"/>
      <c r="KVI12" s="6"/>
      <c r="KVJ12" s="6"/>
      <c r="KVK12" s="6"/>
      <c r="KVL12" s="6"/>
      <c r="KVM12" s="6"/>
      <c r="KVN12" s="6"/>
      <c r="KVO12" s="6"/>
      <c r="KVP12" s="6"/>
      <c r="KVQ12" s="6"/>
      <c r="KVR12" s="6"/>
      <c r="KVS12" s="6"/>
      <c r="KVT12" s="6"/>
      <c r="KVU12" s="6"/>
      <c r="KVV12" s="6"/>
      <c r="KVW12" s="6"/>
      <c r="KVX12" s="6"/>
      <c r="KVY12" s="6"/>
      <c r="KVZ12" s="6"/>
      <c r="KWA12" s="6"/>
      <c r="KWB12" s="6"/>
      <c r="KWC12" s="6"/>
      <c r="KWD12" s="6"/>
      <c r="KWE12" s="6"/>
      <c r="KWF12" s="6"/>
      <c r="KWG12" s="6"/>
      <c r="KWH12" s="6"/>
      <c r="KWI12" s="6"/>
      <c r="KWJ12" s="6"/>
      <c r="KWK12" s="6"/>
      <c r="KWL12" s="6"/>
      <c r="KWM12" s="6"/>
      <c r="KWN12" s="6"/>
      <c r="KWO12" s="6"/>
      <c r="KWP12" s="6"/>
      <c r="KWQ12" s="6"/>
      <c r="KWR12" s="6"/>
      <c r="KWS12" s="6"/>
      <c r="KWT12" s="6"/>
      <c r="KWU12" s="6"/>
      <c r="KWV12" s="6"/>
      <c r="KWW12" s="6"/>
      <c r="KWX12" s="6"/>
      <c r="KWY12" s="6"/>
      <c r="KWZ12" s="6"/>
      <c r="KXA12" s="6"/>
      <c r="KXB12" s="6"/>
      <c r="KXC12" s="6"/>
      <c r="KXD12" s="6"/>
      <c r="KXE12" s="6"/>
      <c r="KXF12" s="6"/>
      <c r="KXG12" s="6"/>
      <c r="KXH12" s="6"/>
      <c r="KXI12" s="6"/>
      <c r="KXJ12" s="6"/>
      <c r="KXK12" s="6"/>
      <c r="KXL12" s="6"/>
      <c r="KXM12" s="6"/>
      <c r="KXN12" s="6"/>
      <c r="KXO12" s="6"/>
      <c r="KXP12" s="6"/>
      <c r="KXQ12" s="6"/>
      <c r="KXR12" s="6"/>
      <c r="KXS12" s="6"/>
      <c r="KXT12" s="6"/>
      <c r="KXU12" s="6"/>
      <c r="KXV12" s="6"/>
      <c r="KXW12" s="6"/>
      <c r="KXX12" s="6"/>
      <c r="KXY12" s="6"/>
      <c r="KXZ12" s="6"/>
      <c r="KYA12" s="6"/>
      <c r="KYB12" s="6"/>
      <c r="KYC12" s="6"/>
      <c r="KYD12" s="6"/>
      <c r="KYE12" s="6"/>
      <c r="KYF12" s="6"/>
      <c r="KYG12" s="6"/>
      <c r="KYH12" s="6"/>
      <c r="KYI12" s="6"/>
      <c r="KYJ12" s="6"/>
      <c r="KYK12" s="6"/>
      <c r="KYL12" s="6"/>
      <c r="KYM12" s="6"/>
      <c r="KYN12" s="6"/>
      <c r="KYO12" s="6"/>
      <c r="KYP12" s="6"/>
      <c r="KYQ12" s="6"/>
      <c r="KYR12" s="6"/>
      <c r="KYS12" s="6"/>
      <c r="KYT12" s="6"/>
      <c r="KYU12" s="6"/>
      <c r="KYV12" s="6"/>
      <c r="KYW12" s="6"/>
      <c r="KYX12" s="6"/>
      <c r="KYY12" s="6"/>
      <c r="KYZ12" s="6"/>
      <c r="KZA12" s="6"/>
      <c r="KZB12" s="6"/>
      <c r="KZC12" s="6"/>
      <c r="KZD12" s="6"/>
      <c r="KZE12" s="6"/>
      <c r="KZF12" s="6"/>
      <c r="KZG12" s="6"/>
      <c r="KZH12" s="6"/>
      <c r="KZI12" s="6"/>
      <c r="KZJ12" s="6"/>
      <c r="KZK12" s="6"/>
      <c r="KZL12" s="6"/>
      <c r="KZM12" s="6"/>
      <c r="KZN12" s="6"/>
      <c r="KZO12" s="6"/>
      <c r="KZP12" s="6"/>
      <c r="KZQ12" s="6"/>
      <c r="KZR12" s="6"/>
      <c r="KZS12" s="6"/>
      <c r="KZT12" s="6"/>
      <c r="KZU12" s="6"/>
      <c r="KZV12" s="6"/>
      <c r="KZW12" s="6"/>
      <c r="KZX12" s="6"/>
      <c r="KZY12" s="6"/>
      <c r="KZZ12" s="6"/>
      <c r="LAA12" s="6"/>
      <c r="LAB12" s="6"/>
      <c r="LAC12" s="6"/>
      <c r="LAD12" s="6"/>
      <c r="LAE12" s="6"/>
      <c r="LAF12" s="6"/>
      <c r="LAG12" s="6"/>
      <c r="LAH12" s="6"/>
      <c r="LAI12" s="6"/>
      <c r="LAJ12" s="6"/>
      <c r="LAK12" s="6"/>
      <c r="LAL12" s="6"/>
      <c r="LAM12" s="6"/>
      <c r="LAN12" s="6"/>
      <c r="LAO12" s="6"/>
      <c r="LAP12" s="6"/>
      <c r="LAQ12" s="6"/>
      <c r="LAR12" s="6"/>
      <c r="LAS12" s="6"/>
      <c r="LAT12" s="6"/>
      <c r="LAU12" s="6"/>
      <c r="LAV12" s="6"/>
      <c r="LAW12" s="6"/>
      <c r="LAX12" s="6"/>
      <c r="LAY12" s="6"/>
      <c r="LAZ12" s="6"/>
      <c r="LBA12" s="6"/>
      <c r="LBB12" s="6"/>
      <c r="LBC12" s="6"/>
      <c r="LBD12" s="6"/>
      <c r="LBE12" s="6"/>
      <c r="LBF12" s="6"/>
      <c r="LBG12" s="6"/>
      <c r="LBH12" s="6"/>
      <c r="LBI12" s="6"/>
      <c r="LBJ12" s="6"/>
      <c r="LBK12" s="6"/>
      <c r="LBL12" s="6"/>
      <c r="LBM12" s="6"/>
      <c r="LBN12" s="6"/>
      <c r="LBO12" s="6"/>
      <c r="LBP12" s="6"/>
      <c r="LBQ12" s="6"/>
      <c r="LBR12" s="6"/>
      <c r="LBS12" s="6"/>
      <c r="LBT12" s="6"/>
      <c r="LBU12" s="6"/>
      <c r="LBV12" s="6"/>
      <c r="LBW12" s="6"/>
      <c r="LBX12" s="6"/>
      <c r="LBY12" s="6"/>
      <c r="LBZ12" s="6"/>
      <c r="LCA12" s="6"/>
      <c r="LCB12" s="6"/>
      <c r="LCC12" s="6"/>
      <c r="LCD12" s="6"/>
      <c r="LCE12" s="6"/>
      <c r="LCF12" s="6"/>
      <c r="LCG12" s="6"/>
      <c r="LCH12" s="6"/>
      <c r="LCI12" s="6"/>
      <c r="LCJ12" s="6"/>
      <c r="LCK12" s="6"/>
      <c r="LCL12" s="6"/>
      <c r="LCM12" s="6"/>
      <c r="LCN12" s="6"/>
      <c r="LCO12" s="6"/>
      <c r="LCP12" s="6"/>
      <c r="LCQ12" s="6"/>
      <c r="LCR12" s="6"/>
      <c r="LCS12" s="6"/>
      <c r="LCT12" s="6"/>
      <c r="LCU12" s="6"/>
      <c r="LCV12" s="6"/>
      <c r="LCW12" s="6"/>
      <c r="LCX12" s="6"/>
      <c r="LCY12" s="6"/>
      <c r="LCZ12" s="6"/>
      <c r="LDA12" s="6"/>
      <c r="LDB12" s="6"/>
      <c r="LDC12" s="6"/>
      <c r="LDD12" s="6"/>
      <c r="LDE12" s="6"/>
      <c r="LDF12" s="6"/>
      <c r="LDG12" s="6"/>
      <c r="LDH12" s="6"/>
      <c r="LDI12" s="6"/>
      <c r="LDJ12" s="6"/>
      <c r="LDK12" s="6"/>
      <c r="LDL12" s="6"/>
      <c r="LDM12" s="6"/>
      <c r="LDN12" s="6"/>
      <c r="LDO12" s="6"/>
      <c r="LDP12" s="6"/>
      <c r="LDQ12" s="6"/>
      <c r="LDR12" s="6"/>
      <c r="LDS12" s="6"/>
      <c r="LDT12" s="6"/>
      <c r="LDU12" s="6"/>
      <c r="LDV12" s="6"/>
      <c r="LDW12" s="6"/>
      <c r="LDX12" s="6"/>
      <c r="LDY12" s="6"/>
      <c r="LDZ12" s="6"/>
      <c r="LEA12" s="6"/>
      <c r="LEB12" s="6"/>
      <c r="LEC12" s="6"/>
      <c r="LED12" s="6"/>
      <c r="LEE12" s="6"/>
      <c r="LEF12" s="6"/>
      <c r="LEG12" s="6"/>
      <c r="LEH12" s="6"/>
      <c r="LEI12" s="6"/>
      <c r="LEJ12" s="6"/>
      <c r="LEK12" s="6"/>
      <c r="LEL12" s="6"/>
      <c r="LEM12" s="6"/>
      <c r="LEN12" s="6"/>
      <c r="LEO12" s="6"/>
      <c r="LEP12" s="6"/>
      <c r="LEQ12" s="6"/>
      <c r="LER12" s="6"/>
      <c r="LES12" s="6"/>
      <c r="LET12" s="6"/>
      <c r="LEU12" s="6"/>
      <c r="LEV12" s="6"/>
      <c r="LEW12" s="6"/>
      <c r="LEX12" s="6"/>
      <c r="LEY12" s="6"/>
      <c r="LEZ12" s="6"/>
      <c r="LFA12" s="6"/>
      <c r="LFB12" s="6"/>
      <c r="LFC12" s="6"/>
      <c r="LFD12" s="6"/>
      <c r="LFE12" s="6"/>
      <c r="LFF12" s="6"/>
      <c r="LFG12" s="6"/>
      <c r="LFH12" s="6"/>
      <c r="LFI12" s="6"/>
      <c r="LFJ12" s="6"/>
      <c r="LFK12" s="6"/>
      <c r="LFL12" s="6"/>
      <c r="LFM12" s="6"/>
      <c r="LFN12" s="6"/>
      <c r="LFO12" s="6"/>
      <c r="LFP12" s="6"/>
      <c r="LFQ12" s="6"/>
      <c r="LFR12" s="6"/>
      <c r="LFS12" s="6"/>
      <c r="LFT12" s="6"/>
      <c r="LFU12" s="6"/>
      <c r="LFV12" s="6"/>
      <c r="LFW12" s="6"/>
      <c r="LFX12" s="6"/>
      <c r="LFY12" s="6"/>
      <c r="LFZ12" s="6"/>
      <c r="LGA12" s="6"/>
      <c r="LGB12" s="6"/>
      <c r="LGC12" s="6"/>
      <c r="LGD12" s="6"/>
      <c r="LGE12" s="6"/>
      <c r="LGF12" s="6"/>
      <c r="LGG12" s="6"/>
      <c r="LGH12" s="6"/>
      <c r="LGI12" s="6"/>
      <c r="LGJ12" s="6"/>
      <c r="LGK12" s="6"/>
      <c r="LGL12" s="6"/>
      <c r="LGM12" s="6"/>
      <c r="LGN12" s="6"/>
      <c r="LGO12" s="6"/>
      <c r="LGP12" s="6"/>
      <c r="LGQ12" s="6"/>
      <c r="LGR12" s="6"/>
      <c r="LGS12" s="6"/>
      <c r="LGT12" s="6"/>
      <c r="LGU12" s="6"/>
      <c r="LGV12" s="6"/>
      <c r="LGW12" s="6"/>
      <c r="LGX12" s="6"/>
      <c r="LGY12" s="6"/>
      <c r="LGZ12" s="6"/>
      <c r="LHA12" s="6"/>
      <c r="LHB12" s="6"/>
      <c r="LHC12" s="6"/>
      <c r="LHD12" s="6"/>
      <c r="LHE12" s="6"/>
      <c r="LHF12" s="6"/>
      <c r="LHG12" s="6"/>
      <c r="LHH12" s="6"/>
      <c r="LHI12" s="6"/>
      <c r="LHJ12" s="6"/>
      <c r="LHK12" s="6"/>
      <c r="LHL12" s="6"/>
      <c r="LHM12" s="6"/>
      <c r="LHN12" s="6"/>
      <c r="LHO12" s="6"/>
      <c r="LHP12" s="6"/>
      <c r="LHQ12" s="6"/>
      <c r="LHR12" s="6"/>
      <c r="LHS12" s="6"/>
      <c r="LHT12" s="6"/>
      <c r="LHU12" s="6"/>
      <c r="LHV12" s="6"/>
      <c r="LHW12" s="6"/>
      <c r="LHX12" s="6"/>
      <c r="LHY12" s="6"/>
      <c r="LHZ12" s="6"/>
      <c r="LIA12" s="6"/>
      <c r="LIB12" s="6"/>
      <c r="LIC12" s="6"/>
      <c r="LID12" s="6"/>
      <c r="LIE12" s="6"/>
      <c r="LIF12" s="6"/>
      <c r="LIG12" s="6"/>
      <c r="LIH12" s="6"/>
      <c r="LII12" s="6"/>
      <c r="LIJ12" s="6"/>
      <c r="LIK12" s="6"/>
      <c r="LIL12" s="6"/>
      <c r="LIM12" s="6"/>
      <c r="LIN12" s="6"/>
      <c r="LIO12" s="6"/>
      <c r="LIP12" s="6"/>
      <c r="LIQ12" s="6"/>
      <c r="LIR12" s="6"/>
      <c r="LIS12" s="6"/>
      <c r="LIT12" s="6"/>
      <c r="LIU12" s="6"/>
      <c r="LIV12" s="6"/>
      <c r="LIW12" s="6"/>
      <c r="LIX12" s="6"/>
      <c r="LIY12" s="6"/>
      <c r="LIZ12" s="6"/>
      <c r="LJA12" s="6"/>
      <c r="LJB12" s="6"/>
      <c r="LJC12" s="6"/>
      <c r="LJD12" s="6"/>
      <c r="LJE12" s="6"/>
      <c r="LJF12" s="6"/>
      <c r="LJG12" s="6"/>
      <c r="LJH12" s="6"/>
      <c r="LJI12" s="6"/>
      <c r="LJJ12" s="6"/>
      <c r="LJK12" s="6"/>
      <c r="LJL12" s="6"/>
      <c r="LJM12" s="6"/>
      <c r="LJN12" s="6"/>
      <c r="LJO12" s="6"/>
      <c r="LJP12" s="6"/>
      <c r="LJQ12" s="6"/>
      <c r="LJR12" s="6"/>
      <c r="LJS12" s="6"/>
      <c r="LJT12" s="6"/>
      <c r="LJU12" s="6"/>
      <c r="LJV12" s="6"/>
      <c r="LJW12" s="6"/>
      <c r="LJX12" s="6"/>
      <c r="LJY12" s="6"/>
      <c r="LJZ12" s="6"/>
      <c r="LKA12" s="6"/>
      <c r="LKB12" s="6"/>
      <c r="LKC12" s="6"/>
      <c r="LKD12" s="6"/>
      <c r="LKE12" s="6"/>
      <c r="LKF12" s="6"/>
      <c r="LKG12" s="6"/>
      <c r="LKH12" s="6"/>
      <c r="LKI12" s="6"/>
      <c r="LKJ12" s="6"/>
      <c r="LKK12" s="6"/>
      <c r="LKL12" s="6"/>
      <c r="LKM12" s="6"/>
      <c r="LKN12" s="6"/>
      <c r="LKO12" s="6"/>
      <c r="LKP12" s="6"/>
      <c r="LKQ12" s="6"/>
      <c r="LKR12" s="6"/>
      <c r="LKS12" s="6"/>
      <c r="LKT12" s="6"/>
      <c r="LKU12" s="6"/>
      <c r="LKV12" s="6"/>
      <c r="LKW12" s="6"/>
      <c r="LKX12" s="6"/>
      <c r="LKY12" s="6"/>
      <c r="LKZ12" s="6"/>
      <c r="LLA12" s="6"/>
      <c r="LLB12" s="6"/>
      <c r="LLC12" s="6"/>
      <c r="LLD12" s="6"/>
      <c r="LLE12" s="6"/>
      <c r="LLF12" s="6"/>
      <c r="LLG12" s="6"/>
      <c r="LLH12" s="6"/>
      <c r="LLI12" s="6"/>
      <c r="LLJ12" s="6"/>
      <c r="LLK12" s="6"/>
      <c r="LLL12" s="6"/>
      <c r="LLM12" s="6"/>
      <c r="LLN12" s="6"/>
      <c r="LLO12" s="6"/>
      <c r="LLP12" s="6"/>
      <c r="LLQ12" s="6"/>
      <c r="LLR12" s="6"/>
      <c r="LLS12" s="6"/>
      <c r="LLT12" s="6"/>
      <c r="LLU12" s="6"/>
      <c r="LLV12" s="6"/>
      <c r="LLW12" s="6"/>
      <c r="LLX12" s="6"/>
      <c r="LLY12" s="6"/>
      <c r="LLZ12" s="6"/>
      <c r="LMA12" s="6"/>
      <c r="LMB12" s="6"/>
      <c r="LMC12" s="6"/>
      <c r="LMD12" s="6"/>
      <c r="LME12" s="6"/>
      <c r="LMF12" s="6"/>
      <c r="LMG12" s="6"/>
      <c r="LMH12" s="6"/>
      <c r="LMI12" s="6"/>
      <c r="LMJ12" s="6"/>
      <c r="LMK12" s="6"/>
      <c r="LML12" s="6"/>
      <c r="LMM12" s="6"/>
      <c r="LMN12" s="6"/>
      <c r="LMO12" s="6"/>
      <c r="LMP12" s="6"/>
      <c r="LMQ12" s="6"/>
      <c r="LMR12" s="6"/>
      <c r="LMS12" s="6"/>
      <c r="LMT12" s="6"/>
      <c r="LMU12" s="6"/>
      <c r="LMV12" s="6"/>
      <c r="LMW12" s="6"/>
      <c r="LMX12" s="6"/>
      <c r="LMY12" s="6"/>
      <c r="LMZ12" s="6"/>
      <c r="LNA12" s="6"/>
      <c r="LNB12" s="6"/>
      <c r="LNC12" s="6"/>
      <c r="LND12" s="6"/>
      <c r="LNE12" s="6"/>
      <c r="LNF12" s="6"/>
      <c r="LNG12" s="6"/>
      <c r="LNH12" s="6"/>
      <c r="LNI12" s="6"/>
      <c r="LNJ12" s="6"/>
      <c r="LNK12" s="6"/>
      <c r="LNL12" s="6"/>
      <c r="LNM12" s="6"/>
      <c r="LNN12" s="6"/>
      <c r="LNO12" s="6"/>
      <c r="LNP12" s="6"/>
      <c r="LNQ12" s="6"/>
      <c r="LNR12" s="6"/>
      <c r="LNS12" s="6"/>
      <c r="LNT12" s="6"/>
      <c r="LNU12" s="6"/>
      <c r="LNV12" s="6"/>
      <c r="LNW12" s="6"/>
      <c r="LNX12" s="6"/>
      <c r="LNY12" s="6"/>
      <c r="LNZ12" s="6"/>
      <c r="LOA12" s="6"/>
      <c r="LOB12" s="6"/>
      <c r="LOC12" s="6"/>
      <c r="LOD12" s="6"/>
      <c r="LOE12" s="6"/>
      <c r="LOF12" s="6"/>
      <c r="LOG12" s="6"/>
      <c r="LOH12" s="6"/>
      <c r="LOI12" s="6"/>
      <c r="LOJ12" s="6"/>
      <c r="LOK12" s="6"/>
      <c r="LOL12" s="6"/>
      <c r="LOM12" s="6"/>
      <c r="LON12" s="6"/>
      <c r="LOO12" s="6"/>
      <c r="LOP12" s="6"/>
      <c r="LOQ12" s="6"/>
      <c r="LOR12" s="6"/>
      <c r="LOS12" s="6"/>
      <c r="LOT12" s="6"/>
      <c r="LOU12" s="6"/>
      <c r="LOV12" s="6"/>
      <c r="LOW12" s="6"/>
      <c r="LOX12" s="6"/>
      <c r="LOY12" s="6"/>
      <c r="LOZ12" s="6"/>
      <c r="LPA12" s="6"/>
      <c r="LPB12" s="6"/>
      <c r="LPC12" s="6"/>
      <c r="LPD12" s="6"/>
      <c r="LPE12" s="6"/>
      <c r="LPF12" s="6"/>
      <c r="LPG12" s="6"/>
      <c r="LPH12" s="6"/>
      <c r="LPI12" s="6"/>
      <c r="LPJ12" s="6"/>
      <c r="LPK12" s="6"/>
      <c r="LPL12" s="6"/>
      <c r="LPM12" s="6"/>
      <c r="LPN12" s="6"/>
      <c r="LPO12" s="6"/>
      <c r="LPP12" s="6"/>
      <c r="LPQ12" s="6"/>
      <c r="LPR12" s="6"/>
      <c r="LPS12" s="6"/>
      <c r="LPT12" s="6"/>
      <c r="LPU12" s="6"/>
      <c r="LPV12" s="6"/>
      <c r="LPW12" s="6"/>
      <c r="LPX12" s="6"/>
      <c r="LPY12" s="6"/>
      <c r="LPZ12" s="6"/>
      <c r="LQA12" s="6"/>
      <c r="LQB12" s="6"/>
      <c r="LQC12" s="6"/>
      <c r="LQD12" s="6"/>
      <c r="LQE12" s="6"/>
      <c r="LQF12" s="6"/>
      <c r="LQG12" s="6"/>
      <c r="LQH12" s="6"/>
      <c r="LQI12" s="6"/>
      <c r="LQJ12" s="6"/>
      <c r="LQK12" s="6"/>
      <c r="LQL12" s="6"/>
      <c r="LQM12" s="6"/>
      <c r="LQN12" s="6"/>
      <c r="LQO12" s="6"/>
      <c r="LQP12" s="6"/>
      <c r="LQQ12" s="6"/>
      <c r="LQR12" s="6"/>
      <c r="LQS12" s="6"/>
      <c r="LQT12" s="6"/>
      <c r="LQU12" s="6"/>
      <c r="LQV12" s="6"/>
      <c r="LQW12" s="6"/>
      <c r="LQX12" s="6"/>
      <c r="LQY12" s="6"/>
      <c r="LQZ12" s="6"/>
      <c r="LRA12" s="6"/>
      <c r="LRB12" s="6"/>
      <c r="LRC12" s="6"/>
      <c r="LRD12" s="6"/>
      <c r="LRE12" s="6"/>
      <c r="LRF12" s="6"/>
      <c r="LRG12" s="6"/>
      <c r="LRH12" s="6"/>
      <c r="LRI12" s="6"/>
      <c r="LRJ12" s="6"/>
      <c r="LRK12" s="6"/>
      <c r="LRL12" s="6"/>
      <c r="LRM12" s="6"/>
      <c r="LRN12" s="6"/>
      <c r="LRO12" s="6"/>
      <c r="LRP12" s="6"/>
      <c r="LRQ12" s="6"/>
      <c r="LRR12" s="6"/>
      <c r="LRS12" s="6"/>
      <c r="LRT12" s="6"/>
      <c r="LRU12" s="6"/>
      <c r="LRV12" s="6"/>
      <c r="LRW12" s="6"/>
      <c r="LRX12" s="6"/>
      <c r="LRY12" s="6"/>
      <c r="LRZ12" s="6"/>
      <c r="LSA12" s="6"/>
      <c r="LSB12" s="6"/>
      <c r="LSC12" s="6"/>
      <c r="LSD12" s="6"/>
      <c r="LSE12" s="6"/>
      <c r="LSF12" s="6"/>
      <c r="LSG12" s="6"/>
      <c r="LSH12" s="6"/>
      <c r="LSI12" s="6"/>
      <c r="LSJ12" s="6"/>
      <c r="LSK12" s="6"/>
      <c r="LSL12" s="6"/>
      <c r="LSM12" s="6"/>
      <c r="LSN12" s="6"/>
      <c r="LSO12" s="6"/>
      <c r="LSP12" s="6"/>
      <c r="LSQ12" s="6"/>
      <c r="LSR12" s="6"/>
      <c r="LSS12" s="6"/>
      <c r="LST12" s="6"/>
      <c r="LSU12" s="6"/>
      <c r="LSV12" s="6"/>
      <c r="LSW12" s="6"/>
      <c r="LSX12" s="6"/>
      <c r="LSY12" s="6"/>
      <c r="LSZ12" s="6"/>
      <c r="LTA12" s="6"/>
      <c r="LTB12" s="6"/>
      <c r="LTC12" s="6"/>
      <c r="LTD12" s="6"/>
      <c r="LTE12" s="6"/>
      <c r="LTF12" s="6"/>
      <c r="LTG12" s="6"/>
      <c r="LTH12" s="6"/>
      <c r="LTI12" s="6"/>
      <c r="LTJ12" s="6"/>
      <c r="LTK12" s="6"/>
      <c r="LTL12" s="6"/>
      <c r="LTM12" s="6"/>
      <c r="LTN12" s="6"/>
      <c r="LTO12" s="6"/>
      <c r="LTP12" s="6"/>
      <c r="LTQ12" s="6"/>
      <c r="LTR12" s="6"/>
      <c r="LTS12" s="6"/>
      <c r="LTT12" s="6"/>
      <c r="LTU12" s="6"/>
      <c r="LTV12" s="6"/>
      <c r="LTW12" s="6"/>
      <c r="LTX12" s="6"/>
      <c r="LTY12" s="6"/>
      <c r="LTZ12" s="6"/>
      <c r="LUA12" s="6"/>
      <c r="LUB12" s="6"/>
      <c r="LUC12" s="6"/>
      <c r="LUD12" s="6"/>
      <c r="LUE12" s="6"/>
      <c r="LUF12" s="6"/>
      <c r="LUG12" s="6"/>
      <c r="LUH12" s="6"/>
      <c r="LUI12" s="6"/>
      <c r="LUJ12" s="6"/>
      <c r="LUK12" s="6"/>
      <c r="LUL12" s="6"/>
      <c r="LUM12" s="6"/>
      <c r="LUN12" s="6"/>
      <c r="LUO12" s="6"/>
      <c r="LUP12" s="6"/>
      <c r="LUQ12" s="6"/>
      <c r="LUR12" s="6"/>
      <c r="LUS12" s="6"/>
      <c r="LUT12" s="6"/>
      <c r="LUU12" s="6"/>
      <c r="LUV12" s="6"/>
      <c r="LUW12" s="6"/>
      <c r="LUX12" s="6"/>
      <c r="LUY12" s="6"/>
      <c r="LUZ12" s="6"/>
      <c r="LVA12" s="6"/>
      <c r="LVB12" s="6"/>
      <c r="LVC12" s="6"/>
      <c r="LVD12" s="6"/>
      <c r="LVE12" s="6"/>
      <c r="LVF12" s="6"/>
      <c r="LVG12" s="6"/>
      <c r="LVH12" s="6"/>
      <c r="LVI12" s="6"/>
      <c r="LVJ12" s="6"/>
      <c r="LVK12" s="6"/>
      <c r="LVL12" s="6"/>
      <c r="LVM12" s="6"/>
      <c r="LVN12" s="6"/>
      <c r="LVO12" s="6"/>
      <c r="LVP12" s="6"/>
      <c r="LVQ12" s="6"/>
      <c r="LVR12" s="6"/>
      <c r="LVS12" s="6"/>
      <c r="LVT12" s="6"/>
      <c r="LVU12" s="6"/>
      <c r="LVV12" s="6"/>
      <c r="LVW12" s="6"/>
      <c r="LVX12" s="6"/>
      <c r="LVY12" s="6"/>
      <c r="LVZ12" s="6"/>
      <c r="LWA12" s="6"/>
      <c r="LWB12" s="6"/>
      <c r="LWC12" s="6"/>
      <c r="LWD12" s="6"/>
      <c r="LWE12" s="6"/>
      <c r="LWF12" s="6"/>
      <c r="LWG12" s="6"/>
      <c r="LWH12" s="6"/>
      <c r="LWI12" s="6"/>
      <c r="LWJ12" s="6"/>
      <c r="LWK12" s="6"/>
      <c r="LWL12" s="6"/>
      <c r="LWM12" s="6"/>
      <c r="LWN12" s="6"/>
      <c r="LWO12" s="6"/>
      <c r="LWP12" s="6"/>
      <c r="LWQ12" s="6"/>
      <c r="LWR12" s="6"/>
      <c r="LWS12" s="6"/>
      <c r="LWT12" s="6"/>
      <c r="LWU12" s="6"/>
      <c r="LWV12" s="6"/>
      <c r="LWW12" s="6"/>
      <c r="LWX12" s="6"/>
      <c r="LWY12" s="6"/>
      <c r="LWZ12" s="6"/>
      <c r="LXA12" s="6"/>
      <c r="LXB12" s="6"/>
      <c r="LXC12" s="6"/>
      <c r="LXD12" s="6"/>
      <c r="LXE12" s="6"/>
      <c r="LXF12" s="6"/>
      <c r="LXG12" s="6"/>
      <c r="LXH12" s="6"/>
      <c r="LXI12" s="6"/>
      <c r="LXJ12" s="6"/>
      <c r="LXK12" s="6"/>
      <c r="LXL12" s="6"/>
      <c r="LXM12" s="6"/>
      <c r="LXN12" s="6"/>
      <c r="LXO12" s="6"/>
      <c r="LXP12" s="6"/>
      <c r="LXQ12" s="6"/>
      <c r="LXR12" s="6"/>
      <c r="LXS12" s="6"/>
      <c r="LXT12" s="6"/>
      <c r="LXU12" s="6"/>
      <c r="LXV12" s="6"/>
      <c r="LXW12" s="6"/>
      <c r="LXX12" s="6"/>
      <c r="LXY12" s="6"/>
      <c r="LXZ12" s="6"/>
      <c r="LYA12" s="6"/>
      <c r="LYB12" s="6"/>
      <c r="LYC12" s="6"/>
      <c r="LYD12" s="6"/>
      <c r="LYE12" s="6"/>
      <c r="LYF12" s="6"/>
      <c r="LYG12" s="6"/>
      <c r="LYH12" s="6"/>
      <c r="LYI12" s="6"/>
      <c r="LYJ12" s="6"/>
      <c r="LYK12" s="6"/>
      <c r="LYL12" s="6"/>
      <c r="LYM12" s="6"/>
      <c r="LYN12" s="6"/>
      <c r="LYO12" s="6"/>
      <c r="LYP12" s="6"/>
      <c r="LYQ12" s="6"/>
      <c r="LYR12" s="6"/>
      <c r="LYS12" s="6"/>
      <c r="LYT12" s="6"/>
      <c r="LYU12" s="6"/>
      <c r="LYV12" s="6"/>
      <c r="LYW12" s="6"/>
      <c r="LYX12" s="6"/>
      <c r="LYY12" s="6"/>
      <c r="LYZ12" s="6"/>
      <c r="LZA12" s="6"/>
      <c r="LZB12" s="6"/>
      <c r="LZC12" s="6"/>
      <c r="LZD12" s="6"/>
      <c r="LZE12" s="6"/>
      <c r="LZF12" s="6"/>
      <c r="LZG12" s="6"/>
      <c r="LZH12" s="6"/>
      <c r="LZI12" s="6"/>
      <c r="LZJ12" s="6"/>
      <c r="LZK12" s="6"/>
      <c r="LZL12" s="6"/>
      <c r="LZM12" s="6"/>
      <c r="LZN12" s="6"/>
      <c r="LZO12" s="6"/>
      <c r="LZP12" s="6"/>
      <c r="LZQ12" s="6"/>
      <c r="LZR12" s="6"/>
      <c r="LZS12" s="6"/>
      <c r="LZT12" s="6"/>
      <c r="LZU12" s="6"/>
      <c r="LZV12" s="6"/>
      <c r="LZW12" s="6"/>
      <c r="LZX12" s="6"/>
      <c r="LZY12" s="6"/>
      <c r="LZZ12" s="6"/>
      <c r="MAA12" s="6"/>
      <c r="MAB12" s="6"/>
      <c r="MAC12" s="6"/>
      <c r="MAD12" s="6"/>
      <c r="MAE12" s="6"/>
      <c r="MAF12" s="6"/>
      <c r="MAG12" s="6"/>
      <c r="MAH12" s="6"/>
      <c r="MAI12" s="6"/>
      <c r="MAJ12" s="6"/>
      <c r="MAK12" s="6"/>
      <c r="MAL12" s="6"/>
      <c r="MAM12" s="6"/>
      <c r="MAN12" s="6"/>
      <c r="MAO12" s="6"/>
      <c r="MAP12" s="6"/>
      <c r="MAQ12" s="6"/>
      <c r="MAR12" s="6"/>
      <c r="MAS12" s="6"/>
      <c r="MAT12" s="6"/>
      <c r="MAU12" s="6"/>
      <c r="MAV12" s="6"/>
      <c r="MAW12" s="6"/>
      <c r="MAX12" s="6"/>
      <c r="MAY12" s="6"/>
      <c r="MAZ12" s="6"/>
      <c r="MBA12" s="6"/>
      <c r="MBB12" s="6"/>
      <c r="MBC12" s="6"/>
      <c r="MBD12" s="6"/>
      <c r="MBE12" s="6"/>
      <c r="MBF12" s="6"/>
      <c r="MBG12" s="6"/>
      <c r="MBH12" s="6"/>
      <c r="MBI12" s="6"/>
      <c r="MBJ12" s="6"/>
      <c r="MBK12" s="6"/>
      <c r="MBL12" s="6"/>
      <c r="MBM12" s="6"/>
      <c r="MBN12" s="6"/>
      <c r="MBO12" s="6"/>
      <c r="MBP12" s="6"/>
      <c r="MBQ12" s="6"/>
      <c r="MBR12" s="6"/>
      <c r="MBS12" s="6"/>
      <c r="MBT12" s="6"/>
      <c r="MBU12" s="6"/>
      <c r="MBV12" s="6"/>
      <c r="MBW12" s="6"/>
      <c r="MBX12" s="6"/>
      <c r="MBY12" s="6"/>
      <c r="MBZ12" s="6"/>
      <c r="MCA12" s="6"/>
      <c r="MCB12" s="6"/>
      <c r="MCC12" s="6"/>
      <c r="MCD12" s="6"/>
      <c r="MCE12" s="6"/>
      <c r="MCF12" s="6"/>
      <c r="MCG12" s="6"/>
      <c r="MCH12" s="6"/>
      <c r="MCI12" s="6"/>
      <c r="MCJ12" s="6"/>
      <c r="MCK12" s="6"/>
      <c r="MCL12" s="6"/>
      <c r="MCM12" s="6"/>
      <c r="MCN12" s="6"/>
      <c r="MCO12" s="6"/>
      <c r="MCP12" s="6"/>
      <c r="MCQ12" s="6"/>
      <c r="MCR12" s="6"/>
      <c r="MCS12" s="6"/>
      <c r="MCT12" s="6"/>
      <c r="MCU12" s="6"/>
      <c r="MCV12" s="6"/>
      <c r="MCW12" s="6"/>
      <c r="MCX12" s="6"/>
      <c r="MCY12" s="6"/>
      <c r="MCZ12" s="6"/>
      <c r="MDA12" s="6"/>
      <c r="MDB12" s="6"/>
      <c r="MDC12" s="6"/>
      <c r="MDD12" s="6"/>
      <c r="MDE12" s="6"/>
      <c r="MDF12" s="6"/>
      <c r="MDG12" s="6"/>
      <c r="MDH12" s="6"/>
      <c r="MDI12" s="6"/>
      <c r="MDJ12" s="6"/>
      <c r="MDK12" s="6"/>
      <c r="MDL12" s="6"/>
      <c r="MDM12" s="6"/>
      <c r="MDN12" s="6"/>
      <c r="MDO12" s="6"/>
      <c r="MDP12" s="6"/>
      <c r="MDQ12" s="6"/>
      <c r="MDR12" s="6"/>
      <c r="MDS12" s="6"/>
      <c r="MDT12" s="6"/>
      <c r="MDU12" s="6"/>
      <c r="MDV12" s="6"/>
      <c r="MDW12" s="6"/>
      <c r="MDX12" s="6"/>
      <c r="MDY12" s="6"/>
      <c r="MDZ12" s="6"/>
      <c r="MEA12" s="6"/>
      <c r="MEB12" s="6"/>
      <c r="MEC12" s="6"/>
      <c r="MED12" s="6"/>
      <c r="MEE12" s="6"/>
      <c r="MEF12" s="6"/>
      <c r="MEG12" s="6"/>
      <c r="MEH12" s="6"/>
      <c r="MEI12" s="6"/>
      <c r="MEJ12" s="6"/>
      <c r="MEK12" s="6"/>
      <c r="MEL12" s="6"/>
      <c r="MEM12" s="6"/>
      <c r="MEN12" s="6"/>
      <c r="MEO12" s="6"/>
      <c r="MEP12" s="6"/>
      <c r="MEQ12" s="6"/>
      <c r="MER12" s="6"/>
      <c r="MES12" s="6"/>
      <c r="MET12" s="6"/>
      <c r="MEU12" s="6"/>
      <c r="MEV12" s="6"/>
      <c r="MEW12" s="6"/>
      <c r="MEX12" s="6"/>
      <c r="MEY12" s="6"/>
      <c r="MEZ12" s="6"/>
      <c r="MFA12" s="6"/>
      <c r="MFB12" s="6"/>
      <c r="MFC12" s="6"/>
      <c r="MFD12" s="6"/>
      <c r="MFE12" s="6"/>
      <c r="MFF12" s="6"/>
      <c r="MFG12" s="6"/>
      <c r="MFH12" s="6"/>
      <c r="MFI12" s="6"/>
      <c r="MFJ12" s="6"/>
      <c r="MFK12" s="6"/>
      <c r="MFL12" s="6"/>
      <c r="MFM12" s="6"/>
      <c r="MFN12" s="6"/>
      <c r="MFO12" s="6"/>
      <c r="MFP12" s="6"/>
      <c r="MFQ12" s="6"/>
      <c r="MFR12" s="6"/>
      <c r="MFS12" s="6"/>
      <c r="MFT12" s="6"/>
      <c r="MFU12" s="6"/>
      <c r="MFV12" s="6"/>
      <c r="MFW12" s="6"/>
      <c r="MFX12" s="6"/>
      <c r="MFY12" s="6"/>
      <c r="MFZ12" s="6"/>
      <c r="MGA12" s="6"/>
      <c r="MGB12" s="6"/>
      <c r="MGC12" s="6"/>
      <c r="MGD12" s="6"/>
      <c r="MGE12" s="6"/>
      <c r="MGF12" s="6"/>
      <c r="MGG12" s="6"/>
      <c r="MGH12" s="6"/>
      <c r="MGI12" s="6"/>
      <c r="MGJ12" s="6"/>
      <c r="MGK12" s="6"/>
      <c r="MGL12" s="6"/>
      <c r="MGM12" s="6"/>
      <c r="MGN12" s="6"/>
      <c r="MGO12" s="6"/>
      <c r="MGP12" s="6"/>
      <c r="MGQ12" s="6"/>
      <c r="MGR12" s="6"/>
      <c r="MGS12" s="6"/>
      <c r="MGT12" s="6"/>
      <c r="MGU12" s="6"/>
      <c r="MGV12" s="6"/>
      <c r="MGW12" s="6"/>
      <c r="MGX12" s="6"/>
      <c r="MGY12" s="6"/>
      <c r="MGZ12" s="6"/>
      <c r="MHA12" s="6"/>
      <c r="MHB12" s="6"/>
      <c r="MHC12" s="6"/>
      <c r="MHD12" s="6"/>
      <c r="MHE12" s="6"/>
      <c r="MHF12" s="6"/>
      <c r="MHG12" s="6"/>
      <c r="MHH12" s="6"/>
      <c r="MHI12" s="6"/>
      <c r="MHJ12" s="6"/>
      <c r="MHK12" s="6"/>
      <c r="MHL12" s="6"/>
      <c r="MHM12" s="6"/>
      <c r="MHN12" s="6"/>
      <c r="MHO12" s="6"/>
      <c r="MHP12" s="6"/>
      <c r="MHQ12" s="6"/>
      <c r="MHR12" s="6"/>
      <c r="MHS12" s="6"/>
      <c r="MHT12" s="6"/>
      <c r="MHU12" s="6"/>
      <c r="MHV12" s="6"/>
      <c r="MHW12" s="6"/>
      <c r="MHX12" s="6"/>
      <c r="MHY12" s="6"/>
      <c r="MHZ12" s="6"/>
      <c r="MIA12" s="6"/>
      <c r="MIB12" s="6"/>
      <c r="MIC12" s="6"/>
      <c r="MID12" s="6"/>
      <c r="MIE12" s="6"/>
      <c r="MIF12" s="6"/>
      <c r="MIG12" s="6"/>
      <c r="MIH12" s="6"/>
      <c r="MII12" s="6"/>
      <c r="MIJ12" s="6"/>
      <c r="MIK12" s="6"/>
      <c r="MIL12" s="6"/>
      <c r="MIM12" s="6"/>
      <c r="MIN12" s="6"/>
      <c r="MIO12" s="6"/>
      <c r="MIP12" s="6"/>
      <c r="MIQ12" s="6"/>
      <c r="MIR12" s="6"/>
      <c r="MIS12" s="6"/>
      <c r="MIT12" s="6"/>
      <c r="MIU12" s="6"/>
      <c r="MIV12" s="6"/>
      <c r="MIW12" s="6"/>
      <c r="MIX12" s="6"/>
      <c r="MIY12" s="6"/>
      <c r="MIZ12" s="6"/>
      <c r="MJA12" s="6"/>
      <c r="MJB12" s="6"/>
      <c r="MJC12" s="6"/>
      <c r="MJD12" s="6"/>
      <c r="MJE12" s="6"/>
      <c r="MJF12" s="6"/>
      <c r="MJG12" s="6"/>
      <c r="MJH12" s="6"/>
      <c r="MJI12" s="6"/>
      <c r="MJJ12" s="6"/>
      <c r="MJK12" s="6"/>
      <c r="MJL12" s="6"/>
      <c r="MJM12" s="6"/>
      <c r="MJN12" s="6"/>
      <c r="MJO12" s="6"/>
      <c r="MJP12" s="6"/>
      <c r="MJQ12" s="6"/>
      <c r="MJR12" s="6"/>
      <c r="MJS12" s="6"/>
      <c r="MJT12" s="6"/>
      <c r="MJU12" s="6"/>
      <c r="MJV12" s="6"/>
      <c r="MJW12" s="6"/>
      <c r="MJX12" s="6"/>
      <c r="MJY12" s="6"/>
      <c r="MJZ12" s="6"/>
      <c r="MKA12" s="6"/>
      <c r="MKB12" s="6"/>
      <c r="MKC12" s="6"/>
      <c r="MKD12" s="6"/>
      <c r="MKE12" s="6"/>
      <c r="MKF12" s="6"/>
      <c r="MKG12" s="6"/>
      <c r="MKH12" s="6"/>
      <c r="MKI12" s="6"/>
      <c r="MKJ12" s="6"/>
      <c r="MKK12" s="6"/>
      <c r="MKL12" s="6"/>
      <c r="MKM12" s="6"/>
      <c r="MKN12" s="6"/>
      <c r="MKO12" s="6"/>
      <c r="MKP12" s="6"/>
      <c r="MKQ12" s="6"/>
      <c r="MKR12" s="6"/>
      <c r="MKS12" s="6"/>
      <c r="MKT12" s="6"/>
      <c r="MKU12" s="6"/>
      <c r="MKV12" s="6"/>
      <c r="MKW12" s="6"/>
      <c r="MKX12" s="6"/>
      <c r="MKY12" s="6"/>
      <c r="MKZ12" s="6"/>
      <c r="MLA12" s="6"/>
      <c r="MLB12" s="6"/>
      <c r="MLC12" s="6"/>
      <c r="MLD12" s="6"/>
      <c r="MLE12" s="6"/>
      <c r="MLF12" s="6"/>
      <c r="MLG12" s="6"/>
      <c r="MLH12" s="6"/>
      <c r="MLI12" s="6"/>
      <c r="MLJ12" s="6"/>
      <c r="MLK12" s="6"/>
      <c r="MLL12" s="6"/>
      <c r="MLM12" s="6"/>
      <c r="MLN12" s="6"/>
      <c r="MLO12" s="6"/>
      <c r="MLP12" s="6"/>
      <c r="MLQ12" s="6"/>
      <c r="MLR12" s="6"/>
      <c r="MLS12" s="6"/>
      <c r="MLT12" s="6"/>
      <c r="MLU12" s="6"/>
      <c r="MLV12" s="6"/>
      <c r="MLW12" s="6"/>
      <c r="MLX12" s="6"/>
      <c r="MLY12" s="6"/>
      <c r="MLZ12" s="6"/>
      <c r="MMA12" s="6"/>
      <c r="MMB12" s="6"/>
      <c r="MMC12" s="6"/>
      <c r="MMD12" s="6"/>
      <c r="MME12" s="6"/>
      <c r="MMF12" s="6"/>
      <c r="MMG12" s="6"/>
      <c r="MMH12" s="6"/>
      <c r="MMI12" s="6"/>
      <c r="MMJ12" s="6"/>
      <c r="MMK12" s="6"/>
      <c r="MML12" s="6"/>
      <c r="MMM12" s="6"/>
      <c r="MMN12" s="6"/>
      <c r="MMO12" s="6"/>
      <c r="MMP12" s="6"/>
      <c r="MMQ12" s="6"/>
      <c r="MMR12" s="6"/>
      <c r="MMS12" s="6"/>
      <c r="MMT12" s="6"/>
      <c r="MMU12" s="6"/>
      <c r="MMV12" s="6"/>
      <c r="MMW12" s="6"/>
      <c r="MMX12" s="6"/>
      <c r="MMY12" s="6"/>
      <c r="MMZ12" s="6"/>
      <c r="MNA12" s="6"/>
      <c r="MNB12" s="6"/>
      <c r="MNC12" s="6"/>
      <c r="MND12" s="6"/>
      <c r="MNE12" s="6"/>
      <c r="MNF12" s="6"/>
      <c r="MNG12" s="6"/>
      <c r="MNH12" s="6"/>
      <c r="MNI12" s="6"/>
      <c r="MNJ12" s="6"/>
      <c r="MNK12" s="6"/>
      <c r="MNL12" s="6"/>
      <c r="MNM12" s="6"/>
      <c r="MNN12" s="6"/>
      <c r="MNO12" s="6"/>
      <c r="MNP12" s="6"/>
      <c r="MNQ12" s="6"/>
      <c r="MNR12" s="6"/>
      <c r="MNS12" s="6"/>
      <c r="MNT12" s="6"/>
      <c r="MNU12" s="6"/>
      <c r="MNV12" s="6"/>
      <c r="MNW12" s="6"/>
      <c r="MNX12" s="6"/>
      <c r="MNY12" s="6"/>
      <c r="MNZ12" s="6"/>
      <c r="MOA12" s="6"/>
      <c r="MOB12" s="6"/>
      <c r="MOC12" s="6"/>
      <c r="MOD12" s="6"/>
      <c r="MOE12" s="6"/>
      <c r="MOF12" s="6"/>
      <c r="MOG12" s="6"/>
      <c r="MOH12" s="6"/>
      <c r="MOI12" s="6"/>
      <c r="MOJ12" s="6"/>
      <c r="MOK12" s="6"/>
      <c r="MOL12" s="6"/>
      <c r="MOM12" s="6"/>
      <c r="MON12" s="6"/>
      <c r="MOO12" s="6"/>
      <c r="MOP12" s="6"/>
      <c r="MOQ12" s="6"/>
      <c r="MOR12" s="6"/>
      <c r="MOS12" s="6"/>
      <c r="MOT12" s="6"/>
      <c r="MOU12" s="6"/>
      <c r="MOV12" s="6"/>
      <c r="MOW12" s="6"/>
      <c r="MOX12" s="6"/>
      <c r="MOY12" s="6"/>
      <c r="MOZ12" s="6"/>
      <c r="MPA12" s="6"/>
      <c r="MPB12" s="6"/>
      <c r="MPC12" s="6"/>
      <c r="MPD12" s="6"/>
      <c r="MPE12" s="6"/>
      <c r="MPF12" s="6"/>
      <c r="MPG12" s="6"/>
      <c r="MPH12" s="6"/>
      <c r="MPI12" s="6"/>
      <c r="MPJ12" s="6"/>
      <c r="MPK12" s="6"/>
      <c r="MPL12" s="6"/>
      <c r="MPM12" s="6"/>
      <c r="MPN12" s="6"/>
      <c r="MPO12" s="6"/>
      <c r="MPP12" s="6"/>
      <c r="MPQ12" s="6"/>
      <c r="MPR12" s="6"/>
      <c r="MPS12" s="6"/>
      <c r="MPT12" s="6"/>
      <c r="MPU12" s="6"/>
      <c r="MPV12" s="6"/>
      <c r="MPW12" s="6"/>
      <c r="MPX12" s="6"/>
      <c r="MPY12" s="6"/>
      <c r="MPZ12" s="6"/>
      <c r="MQA12" s="6"/>
      <c r="MQB12" s="6"/>
      <c r="MQC12" s="6"/>
      <c r="MQD12" s="6"/>
      <c r="MQE12" s="6"/>
      <c r="MQF12" s="6"/>
      <c r="MQG12" s="6"/>
      <c r="MQH12" s="6"/>
      <c r="MQI12" s="6"/>
      <c r="MQJ12" s="6"/>
      <c r="MQK12" s="6"/>
      <c r="MQL12" s="6"/>
      <c r="MQM12" s="6"/>
      <c r="MQN12" s="6"/>
      <c r="MQO12" s="6"/>
      <c r="MQP12" s="6"/>
      <c r="MQQ12" s="6"/>
      <c r="MQR12" s="6"/>
      <c r="MQS12" s="6"/>
      <c r="MQT12" s="6"/>
      <c r="MQU12" s="6"/>
      <c r="MQV12" s="6"/>
      <c r="MQW12" s="6"/>
      <c r="MQX12" s="6"/>
      <c r="MQY12" s="6"/>
      <c r="MQZ12" s="6"/>
      <c r="MRA12" s="6"/>
      <c r="MRB12" s="6"/>
      <c r="MRC12" s="6"/>
      <c r="MRD12" s="6"/>
      <c r="MRE12" s="6"/>
      <c r="MRF12" s="6"/>
      <c r="MRG12" s="6"/>
      <c r="MRH12" s="6"/>
      <c r="MRI12" s="6"/>
      <c r="MRJ12" s="6"/>
      <c r="MRK12" s="6"/>
      <c r="MRL12" s="6"/>
      <c r="MRM12" s="6"/>
      <c r="MRN12" s="6"/>
      <c r="MRO12" s="6"/>
      <c r="MRP12" s="6"/>
      <c r="MRQ12" s="6"/>
      <c r="MRR12" s="6"/>
      <c r="MRS12" s="6"/>
      <c r="MRT12" s="6"/>
      <c r="MRU12" s="6"/>
      <c r="MRV12" s="6"/>
      <c r="MRW12" s="6"/>
      <c r="MRX12" s="6"/>
      <c r="MRY12" s="6"/>
      <c r="MRZ12" s="6"/>
      <c r="MSA12" s="6"/>
      <c r="MSB12" s="6"/>
      <c r="MSC12" s="6"/>
      <c r="MSD12" s="6"/>
      <c r="MSE12" s="6"/>
      <c r="MSF12" s="6"/>
      <c r="MSG12" s="6"/>
      <c r="MSH12" s="6"/>
      <c r="MSI12" s="6"/>
      <c r="MSJ12" s="6"/>
      <c r="MSK12" s="6"/>
      <c r="MSL12" s="6"/>
      <c r="MSM12" s="6"/>
      <c r="MSN12" s="6"/>
      <c r="MSO12" s="6"/>
      <c r="MSP12" s="6"/>
      <c r="MSQ12" s="6"/>
      <c r="MSR12" s="6"/>
      <c r="MSS12" s="6"/>
      <c r="MST12" s="6"/>
      <c r="MSU12" s="6"/>
      <c r="MSV12" s="6"/>
      <c r="MSW12" s="6"/>
      <c r="MSX12" s="6"/>
      <c r="MSY12" s="6"/>
      <c r="MSZ12" s="6"/>
      <c r="MTA12" s="6"/>
      <c r="MTB12" s="6"/>
      <c r="MTC12" s="6"/>
      <c r="MTD12" s="6"/>
      <c r="MTE12" s="6"/>
      <c r="MTF12" s="6"/>
      <c r="MTG12" s="6"/>
      <c r="MTH12" s="6"/>
      <c r="MTI12" s="6"/>
      <c r="MTJ12" s="6"/>
      <c r="MTK12" s="6"/>
      <c r="MTL12" s="6"/>
      <c r="MTM12" s="6"/>
      <c r="MTN12" s="6"/>
      <c r="MTO12" s="6"/>
      <c r="MTP12" s="6"/>
      <c r="MTQ12" s="6"/>
      <c r="MTR12" s="6"/>
      <c r="MTS12" s="6"/>
      <c r="MTT12" s="6"/>
      <c r="MTU12" s="6"/>
      <c r="MTV12" s="6"/>
      <c r="MTW12" s="6"/>
      <c r="MTX12" s="6"/>
      <c r="MTY12" s="6"/>
      <c r="MTZ12" s="6"/>
      <c r="MUA12" s="6"/>
      <c r="MUB12" s="6"/>
      <c r="MUC12" s="6"/>
      <c r="MUD12" s="6"/>
      <c r="MUE12" s="6"/>
      <c r="MUF12" s="6"/>
      <c r="MUG12" s="6"/>
      <c r="MUH12" s="6"/>
      <c r="MUI12" s="6"/>
      <c r="MUJ12" s="6"/>
      <c r="MUK12" s="6"/>
      <c r="MUL12" s="6"/>
      <c r="MUM12" s="6"/>
      <c r="MUN12" s="6"/>
      <c r="MUO12" s="6"/>
      <c r="MUP12" s="6"/>
      <c r="MUQ12" s="6"/>
      <c r="MUR12" s="6"/>
      <c r="MUS12" s="6"/>
      <c r="MUT12" s="6"/>
      <c r="MUU12" s="6"/>
      <c r="MUV12" s="6"/>
      <c r="MUW12" s="6"/>
      <c r="MUX12" s="6"/>
      <c r="MUY12" s="6"/>
      <c r="MUZ12" s="6"/>
      <c r="MVA12" s="6"/>
      <c r="MVB12" s="6"/>
      <c r="MVC12" s="6"/>
      <c r="MVD12" s="6"/>
      <c r="MVE12" s="6"/>
      <c r="MVF12" s="6"/>
      <c r="MVG12" s="6"/>
      <c r="MVH12" s="6"/>
      <c r="MVI12" s="6"/>
      <c r="MVJ12" s="6"/>
      <c r="MVK12" s="6"/>
      <c r="MVL12" s="6"/>
      <c r="MVM12" s="6"/>
      <c r="MVN12" s="6"/>
      <c r="MVO12" s="6"/>
      <c r="MVP12" s="6"/>
      <c r="MVQ12" s="6"/>
      <c r="MVR12" s="6"/>
      <c r="MVS12" s="6"/>
      <c r="MVT12" s="6"/>
      <c r="MVU12" s="6"/>
      <c r="MVV12" s="6"/>
      <c r="MVW12" s="6"/>
      <c r="MVX12" s="6"/>
      <c r="MVY12" s="6"/>
      <c r="MVZ12" s="6"/>
      <c r="MWA12" s="6"/>
      <c r="MWB12" s="6"/>
      <c r="MWC12" s="6"/>
      <c r="MWD12" s="6"/>
      <c r="MWE12" s="6"/>
      <c r="MWF12" s="6"/>
      <c r="MWG12" s="6"/>
      <c r="MWH12" s="6"/>
      <c r="MWI12" s="6"/>
      <c r="MWJ12" s="6"/>
      <c r="MWK12" s="6"/>
      <c r="MWL12" s="6"/>
      <c r="MWM12" s="6"/>
      <c r="MWN12" s="6"/>
      <c r="MWO12" s="6"/>
      <c r="MWP12" s="6"/>
      <c r="MWQ12" s="6"/>
      <c r="MWR12" s="6"/>
      <c r="MWS12" s="6"/>
      <c r="MWT12" s="6"/>
      <c r="MWU12" s="6"/>
      <c r="MWV12" s="6"/>
      <c r="MWW12" s="6"/>
      <c r="MWX12" s="6"/>
      <c r="MWY12" s="6"/>
      <c r="MWZ12" s="6"/>
      <c r="MXA12" s="6"/>
      <c r="MXB12" s="6"/>
      <c r="MXC12" s="6"/>
      <c r="MXD12" s="6"/>
      <c r="MXE12" s="6"/>
      <c r="MXF12" s="6"/>
      <c r="MXG12" s="6"/>
      <c r="MXH12" s="6"/>
      <c r="MXI12" s="6"/>
      <c r="MXJ12" s="6"/>
      <c r="MXK12" s="6"/>
      <c r="MXL12" s="6"/>
      <c r="MXM12" s="6"/>
      <c r="MXN12" s="6"/>
      <c r="MXO12" s="6"/>
      <c r="MXP12" s="6"/>
      <c r="MXQ12" s="6"/>
      <c r="MXR12" s="6"/>
      <c r="MXS12" s="6"/>
      <c r="MXT12" s="6"/>
      <c r="MXU12" s="6"/>
      <c r="MXV12" s="6"/>
      <c r="MXW12" s="6"/>
      <c r="MXX12" s="6"/>
      <c r="MXY12" s="6"/>
      <c r="MXZ12" s="6"/>
      <c r="MYA12" s="6"/>
      <c r="MYB12" s="6"/>
      <c r="MYC12" s="6"/>
      <c r="MYD12" s="6"/>
      <c r="MYE12" s="6"/>
      <c r="MYF12" s="6"/>
      <c r="MYG12" s="6"/>
      <c r="MYH12" s="6"/>
      <c r="MYI12" s="6"/>
      <c r="MYJ12" s="6"/>
      <c r="MYK12" s="6"/>
      <c r="MYL12" s="6"/>
      <c r="MYM12" s="6"/>
      <c r="MYN12" s="6"/>
      <c r="MYO12" s="6"/>
      <c r="MYP12" s="6"/>
      <c r="MYQ12" s="6"/>
      <c r="MYR12" s="6"/>
      <c r="MYS12" s="6"/>
      <c r="MYT12" s="6"/>
      <c r="MYU12" s="6"/>
      <c r="MYV12" s="6"/>
      <c r="MYW12" s="6"/>
      <c r="MYX12" s="6"/>
      <c r="MYY12" s="6"/>
      <c r="MYZ12" s="6"/>
      <c r="MZA12" s="6"/>
      <c r="MZB12" s="6"/>
      <c r="MZC12" s="6"/>
      <c r="MZD12" s="6"/>
      <c r="MZE12" s="6"/>
      <c r="MZF12" s="6"/>
      <c r="MZG12" s="6"/>
      <c r="MZH12" s="6"/>
      <c r="MZI12" s="6"/>
      <c r="MZJ12" s="6"/>
      <c r="MZK12" s="6"/>
      <c r="MZL12" s="6"/>
      <c r="MZM12" s="6"/>
      <c r="MZN12" s="6"/>
      <c r="MZO12" s="6"/>
      <c r="MZP12" s="6"/>
      <c r="MZQ12" s="6"/>
      <c r="MZR12" s="6"/>
      <c r="MZS12" s="6"/>
      <c r="MZT12" s="6"/>
      <c r="MZU12" s="6"/>
      <c r="MZV12" s="6"/>
      <c r="MZW12" s="6"/>
      <c r="MZX12" s="6"/>
      <c r="MZY12" s="6"/>
      <c r="MZZ12" s="6"/>
      <c r="NAA12" s="6"/>
      <c r="NAB12" s="6"/>
      <c r="NAC12" s="6"/>
      <c r="NAD12" s="6"/>
      <c r="NAE12" s="6"/>
      <c r="NAF12" s="6"/>
      <c r="NAG12" s="6"/>
      <c r="NAH12" s="6"/>
      <c r="NAI12" s="6"/>
      <c r="NAJ12" s="6"/>
      <c r="NAK12" s="6"/>
      <c r="NAL12" s="6"/>
      <c r="NAM12" s="6"/>
      <c r="NAN12" s="6"/>
      <c r="NAO12" s="6"/>
      <c r="NAP12" s="6"/>
      <c r="NAQ12" s="6"/>
      <c r="NAR12" s="6"/>
      <c r="NAS12" s="6"/>
      <c r="NAT12" s="6"/>
      <c r="NAU12" s="6"/>
      <c r="NAV12" s="6"/>
      <c r="NAW12" s="6"/>
      <c r="NAX12" s="6"/>
      <c r="NAY12" s="6"/>
      <c r="NAZ12" s="6"/>
      <c r="NBA12" s="6"/>
      <c r="NBB12" s="6"/>
      <c r="NBC12" s="6"/>
      <c r="NBD12" s="6"/>
      <c r="NBE12" s="6"/>
      <c r="NBF12" s="6"/>
      <c r="NBG12" s="6"/>
      <c r="NBH12" s="6"/>
      <c r="NBI12" s="6"/>
      <c r="NBJ12" s="6"/>
      <c r="NBK12" s="6"/>
      <c r="NBL12" s="6"/>
      <c r="NBM12" s="6"/>
      <c r="NBN12" s="6"/>
      <c r="NBO12" s="6"/>
      <c r="NBP12" s="6"/>
      <c r="NBQ12" s="6"/>
      <c r="NBR12" s="6"/>
      <c r="NBS12" s="6"/>
      <c r="NBT12" s="6"/>
      <c r="NBU12" s="6"/>
      <c r="NBV12" s="6"/>
      <c r="NBW12" s="6"/>
      <c r="NBX12" s="6"/>
      <c r="NBY12" s="6"/>
      <c r="NBZ12" s="6"/>
      <c r="NCA12" s="6"/>
      <c r="NCB12" s="6"/>
      <c r="NCC12" s="6"/>
      <c r="NCD12" s="6"/>
      <c r="NCE12" s="6"/>
      <c r="NCF12" s="6"/>
      <c r="NCG12" s="6"/>
      <c r="NCH12" s="6"/>
      <c r="NCI12" s="6"/>
      <c r="NCJ12" s="6"/>
      <c r="NCK12" s="6"/>
      <c r="NCL12" s="6"/>
      <c r="NCM12" s="6"/>
      <c r="NCN12" s="6"/>
      <c r="NCO12" s="6"/>
      <c r="NCP12" s="6"/>
      <c r="NCQ12" s="6"/>
      <c r="NCR12" s="6"/>
      <c r="NCS12" s="6"/>
      <c r="NCT12" s="6"/>
      <c r="NCU12" s="6"/>
      <c r="NCV12" s="6"/>
      <c r="NCW12" s="6"/>
      <c r="NCX12" s="6"/>
      <c r="NCY12" s="6"/>
      <c r="NCZ12" s="6"/>
      <c r="NDA12" s="6"/>
      <c r="NDB12" s="6"/>
      <c r="NDC12" s="6"/>
      <c r="NDD12" s="6"/>
      <c r="NDE12" s="6"/>
      <c r="NDF12" s="6"/>
      <c r="NDG12" s="6"/>
      <c r="NDH12" s="6"/>
      <c r="NDI12" s="6"/>
      <c r="NDJ12" s="6"/>
      <c r="NDK12" s="6"/>
      <c r="NDL12" s="6"/>
      <c r="NDM12" s="6"/>
      <c r="NDN12" s="6"/>
      <c r="NDO12" s="6"/>
      <c r="NDP12" s="6"/>
      <c r="NDQ12" s="6"/>
      <c r="NDR12" s="6"/>
      <c r="NDS12" s="6"/>
      <c r="NDT12" s="6"/>
      <c r="NDU12" s="6"/>
      <c r="NDV12" s="6"/>
      <c r="NDW12" s="6"/>
      <c r="NDX12" s="6"/>
      <c r="NDY12" s="6"/>
      <c r="NDZ12" s="6"/>
      <c r="NEA12" s="6"/>
      <c r="NEB12" s="6"/>
      <c r="NEC12" s="6"/>
      <c r="NED12" s="6"/>
      <c r="NEE12" s="6"/>
      <c r="NEF12" s="6"/>
      <c r="NEG12" s="6"/>
      <c r="NEH12" s="6"/>
      <c r="NEI12" s="6"/>
      <c r="NEJ12" s="6"/>
      <c r="NEK12" s="6"/>
      <c r="NEL12" s="6"/>
      <c r="NEM12" s="6"/>
      <c r="NEN12" s="6"/>
      <c r="NEO12" s="6"/>
      <c r="NEP12" s="6"/>
      <c r="NEQ12" s="6"/>
      <c r="NER12" s="6"/>
      <c r="NES12" s="6"/>
      <c r="NET12" s="6"/>
      <c r="NEU12" s="6"/>
      <c r="NEV12" s="6"/>
      <c r="NEW12" s="6"/>
      <c r="NEX12" s="6"/>
      <c r="NEY12" s="6"/>
      <c r="NEZ12" s="6"/>
      <c r="NFA12" s="6"/>
      <c r="NFB12" s="6"/>
      <c r="NFC12" s="6"/>
      <c r="NFD12" s="6"/>
      <c r="NFE12" s="6"/>
      <c r="NFF12" s="6"/>
      <c r="NFG12" s="6"/>
      <c r="NFH12" s="6"/>
      <c r="NFI12" s="6"/>
      <c r="NFJ12" s="6"/>
      <c r="NFK12" s="6"/>
      <c r="NFL12" s="6"/>
      <c r="NFM12" s="6"/>
      <c r="NFN12" s="6"/>
      <c r="NFO12" s="6"/>
      <c r="NFP12" s="6"/>
      <c r="NFQ12" s="6"/>
      <c r="NFR12" s="6"/>
      <c r="NFS12" s="6"/>
      <c r="NFT12" s="6"/>
      <c r="NFU12" s="6"/>
      <c r="NFV12" s="6"/>
      <c r="NFW12" s="6"/>
      <c r="NFX12" s="6"/>
      <c r="NFY12" s="6"/>
      <c r="NFZ12" s="6"/>
      <c r="NGA12" s="6"/>
      <c r="NGB12" s="6"/>
      <c r="NGC12" s="6"/>
      <c r="NGD12" s="6"/>
      <c r="NGE12" s="6"/>
      <c r="NGF12" s="6"/>
      <c r="NGG12" s="6"/>
      <c r="NGH12" s="6"/>
      <c r="NGI12" s="6"/>
      <c r="NGJ12" s="6"/>
      <c r="NGK12" s="6"/>
      <c r="NGL12" s="6"/>
      <c r="NGM12" s="6"/>
      <c r="NGN12" s="6"/>
      <c r="NGO12" s="6"/>
      <c r="NGP12" s="6"/>
      <c r="NGQ12" s="6"/>
      <c r="NGR12" s="6"/>
      <c r="NGS12" s="6"/>
      <c r="NGT12" s="6"/>
      <c r="NGU12" s="6"/>
      <c r="NGV12" s="6"/>
      <c r="NGW12" s="6"/>
      <c r="NGX12" s="6"/>
      <c r="NGY12" s="6"/>
      <c r="NGZ12" s="6"/>
      <c r="NHA12" s="6"/>
      <c r="NHB12" s="6"/>
      <c r="NHC12" s="6"/>
      <c r="NHD12" s="6"/>
      <c r="NHE12" s="6"/>
      <c r="NHF12" s="6"/>
      <c r="NHG12" s="6"/>
      <c r="NHH12" s="6"/>
      <c r="NHI12" s="6"/>
      <c r="NHJ12" s="6"/>
      <c r="NHK12" s="6"/>
      <c r="NHL12" s="6"/>
      <c r="NHM12" s="6"/>
      <c r="NHN12" s="6"/>
      <c r="NHO12" s="6"/>
      <c r="NHP12" s="6"/>
      <c r="NHQ12" s="6"/>
      <c r="NHR12" s="6"/>
      <c r="NHS12" s="6"/>
      <c r="NHT12" s="6"/>
      <c r="NHU12" s="6"/>
      <c r="NHV12" s="6"/>
      <c r="NHW12" s="6"/>
      <c r="NHX12" s="6"/>
      <c r="NHY12" s="6"/>
      <c r="NHZ12" s="6"/>
      <c r="NIA12" s="6"/>
      <c r="NIB12" s="6"/>
      <c r="NIC12" s="6"/>
      <c r="NID12" s="6"/>
      <c r="NIE12" s="6"/>
      <c r="NIF12" s="6"/>
      <c r="NIG12" s="6"/>
      <c r="NIH12" s="6"/>
      <c r="NII12" s="6"/>
      <c r="NIJ12" s="6"/>
      <c r="NIK12" s="6"/>
      <c r="NIL12" s="6"/>
      <c r="NIM12" s="6"/>
      <c r="NIN12" s="6"/>
      <c r="NIO12" s="6"/>
      <c r="NIP12" s="6"/>
      <c r="NIQ12" s="6"/>
      <c r="NIR12" s="6"/>
      <c r="NIS12" s="6"/>
      <c r="NIT12" s="6"/>
      <c r="NIU12" s="6"/>
      <c r="NIV12" s="6"/>
      <c r="NIW12" s="6"/>
      <c r="NIX12" s="6"/>
      <c r="NIY12" s="6"/>
      <c r="NIZ12" s="6"/>
      <c r="NJA12" s="6"/>
      <c r="NJB12" s="6"/>
      <c r="NJC12" s="6"/>
      <c r="NJD12" s="6"/>
      <c r="NJE12" s="6"/>
      <c r="NJF12" s="6"/>
      <c r="NJG12" s="6"/>
      <c r="NJH12" s="6"/>
      <c r="NJI12" s="6"/>
      <c r="NJJ12" s="6"/>
      <c r="NJK12" s="6"/>
      <c r="NJL12" s="6"/>
      <c r="NJM12" s="6"/>
      <c r="NJN12" s="6"/>
      <c r="NJO12" s="6"/>
      <c r="NJP12" s="6"/>
      <c r="NJQ12" s="6"/>
      <c r="NJR12" s="6"/>
      <c r="NJS12" s="6"/>
      <c r="NJT12" s="6"/>
      <c r="NJU12" s="6"/>
      <c r="NJV12" s="6"/>
      <c r="NJW12" s="6"/>
      <c r="NJX12" s="6"/>
      <c r="NJY12" s="6"/>
      <c r="NJZ12" s="6"/>
      <c r="NKA12" s="6"/>
      <c r="NKB12" s="6"/>
      <c r="NKC12" s="6"/>
      <c r="NKD12" s="6"/>
      <c r="NKE12" s="6"/>
      <c r="NKF12" s="6"/>
      <c r="NKG12" s="6"/>
      <c r="NKH12" s="6"/>
      <c r="NKI12" s="6"/>
      <c r="NKJ12" s="6"/>
      <c r="NKK12" s="6"/>
      <c r="NKL12" s="6"/>
      <c r="NKM12" s="6"/>
      <c r="NKN12" s="6"/>
      <c r="NKO12" s="6"/>
      <c r="NKP12" s="6"/>
      <c r="NKQ12" s="6"/>
      <c r="NKR12" s="6"/>
      <c r="NKS12" s="6"/>
      <c r="NKT12" s="6"/>
      <c r="NKU12" s="6"/>
      <c r="NKV12" s="6"/>
      <c r="NKW12" s="6"/>
      <c r="NKX12" s="6"/>
      <c r="NKY12" s="6"/>
      <c r="NKZ12" s="6"/>
      <c r="NLA12" s="6"/>
      <c r="NLB12" s="6"/>
      <c r="NLC12" s="6"/>
      <c r="NLD12" s="6"/>
      <c r="NLE12" s="6"/>
      <c r="NLF12" s="6"/>
      <c r="NLG12" s="6"/>
      <c r="NLH12" s="6"/>
      <c r="NLI12" s="6"/>
      <c r="NLJ12" s="6"/>
      <c r="NLK12" s="6"/>
      <c r="NLL12" s="6"/>
      <c r="NLM12" s="6"/>
      <c r="NLN12" s="6"/>
      <c r="NLO12" s="6"/>
      <c r="NLP12" s="6"/>
      <c r="NLQ12" s="6"/>
      <c r="NLR12" s="6"/>
      <c r="NLS12" s="6"/>
      <c r="NLT12" s="6"/>
      <c r="NLU12" s="6"/>
      <c r="NLV12" s="6"/>
      <c r="NLW12" s="6"/>
      <c r="NLX12" s="6"/>
      <c r="NLY12" s="6"/>
      <c r="NLZ12" s="6"/>
      <c r="NMA12" s="6"/>
      <c r="NMB12" s="6"/>
      <c r="NMC12" s="6"/>
      <c r="NMD12" s="6"/>
      <c r="NME12" s="6"/>
      <c r="NMF12" s="6"/>
      <c r="NMG12" s="6"/>
      <c r="NMH12" s="6"/>
      <c r="NMI12" s="6"/>
      <c r="NMJ12" s="6"/>
      <c r="NMK12" s="6"/>
      <c r="NML12" s="6"/>
      <c r="NMM12" s="6"/>
      <c r="NMN12" s="6"/>
      <c r="NMO12" s="6"/>
      <c r="NMP12" s="6"/>
      <c r="NMQ12" s="6"/>
      <c r="NMR12" s="6"/>
      <c r="NMS12" s="6"/>
      <c r="NMT12" s="6"/>
      <c r="NMU12" s="6"/>
      <c r="NMV12" s="6"/>
      <c r="NMW12" s="6"/>
      <c r="NMX12" s="6"/>
      <c r="NMY12" s="6"/>
      <c r="NMZ12" s="6"/>
      <c r="NNA12" s="6"/>
      <c r="NNB12" s="6"/>
      <c r="NNC12" s="6"/>
      <c r="NND12" s="6"/>
      <c r="NNE12" s="6"/>
      <c r="NNF12" s="6"/>
      <c r="NNG12" s="6"/>
      <c r="NNH12" s="6"/>
      <c r="NNI12" s="6"/>
      <c r="NNJ12" s="6"/>
      <c r="NNK12" s="6"/>
      <c r="NNL12" s="6"/>
      <c r="NNM12" s="6"/>
      <c r="NNN12" s="6"/>
      <c r="NNO12" s="6"/>
      <c r="NNP12" s="6"/>
      <c r="NNQ12" s="6"/>
      <c r="NNR12" s="6"/>
      <c r="NNS12" s="6"/>
      <c r="NNT12" s="6"/>
      <c r="NNU12" s="6"/>
      <c r="NNV12" s="6"/>
      <c r="NNW12" s="6"/>
      <c r="NNX12" s="6"/>
      <c r="NNY12" s="6"/>
      <c r="NNZ12" s="6"/>
      <c r="NOA12" s="6"/>
      <c r="NOB12" s="6"/>
      <c r="NOC12" s="6"/>
      <c r="NOD12" s="6"/>
      <c r="NOE12" s="6"/>
      <c r="NOF12" s="6"/>
      <c r="NOG12" s="6"/>
      <c r="NOH12" s="6"/>
      <c r="NOI12" s="6"/>
      <c r="NOJ12" s="6"/>
      <c r="NOK12" s="6"/>
      <c r="NOL12" s="6"/>
      <c r="NOM12" s="6"/>
      <c r="NON12" s="6"/>
      <c r="NOO12" s="6"/>
      <c r="NOP12" s="6"/>
      <c r="NOQ12" s="6"/>
      <c r="NOR12" s="6"/>
      <c r="NOS12" s="6"/>
      <c r="NOT12" s="6"/>
      <c r="NOU12" s="6"/>
      <c r="NOV12" s="6"/>
      <c r="NOW12" s="6"/>
      <c r="NOX12" s="6"/>
      <c r="NOY12" s="6"/>
      <c r="NOZ12" s="6"/>
      <c r="NPA12" s="6"/>
      <c r="NPB12" s="6"/>
      <c r="NPC12" s="6"/>
      <c r="NPD12" s="6"/>
      <c r="NPE12" s="6"/>
      <c r="NPF12" s="6"/>
      <c r="NPG12" s="6"/>
      <c r="NPH12" s="6"/>
      <c r="NPI12" s="6"/>
      <c r="NPJ12" s="6"/>
      <c r="NPK12" s="6"/>
      <c r="NPL12" s="6"/>
      <c r="NPM12" s="6"/>
      <c r="NPN12" s="6"/>
      <c r="NPO12" s="6"/>
      <c r="NPP12" s="6"/>
      <c r="NPQ12" s="6"/>
      <c r="NPR12" s="6"/>
      <c r="NPS12" s="6"/>
      <c r="NPT12" s="6"/>
      <c r="NPU12" s="6"/>
      <c r="NPV12" s="6"/>
      <c r="NPW12" s="6"/>
      <c r="NPX12" s="6"/>
      <c r="NPY12" s="6"/>
      <c r="NPZ12" s="6"/>
      <c r="NQA12" s="6"/>
      <c r="NQB12" s="6"/>
      <c r="NQC12" s="6"/>
      <c r="NQD12" s="6"/>
      <c r="NQE12" s="6"/>
      <c r="NQF12" s="6"/>
      <c r="NQG12" s="6"/>
      <c r="NQH12" s="6"/>
      <c r="NQI12" s="6"/>
      <c r="NQJ12" s="6"/>
      <c r="NQK12" s="6"/>
      <c r="NQL12" s="6"/>
      <c r="NQM12" s="6"/>
      <c r="NQN12" s="6"/>
      <c r="NQO12" s="6"/>
      <c r="NQP12" s="6"/>
      <c r="NQQ12" s="6"/>
      <c r="NQR12" s="6"/>
      <c r="NQS12" s="6"/>
      <c r="NQT12" s="6"/>
      <c r="NQU12" s="6"/>
      <c r="NQV12" s="6"/>
      <c r="NQW12" s="6"/>
      <c r="NQX12" s="6"/>
      <c r="NQY12" s="6"/>
      <c r="NQZ12" s="6"/>
      <c r="NRA12" s="6"/>
      <c r="NRB12" s="6"/>
      <c r="NRC12" s="6"/>
      <c r="NRD12" s="6"/>
      <c r="NRE12" s="6"/>
      <c r="NRF12" s="6"/>
      <c r="NRG12" s="6"/>
      <c r="NRH12" s="6"/>
      <c r="NRI12" s="6"/>
      <c r="NRJ12" s="6"/>
      <c r="NRK12" s="6"/>
      <c r="NRL12" s="6"/>
      <c r="NRM12" s="6"/>
      <c r="NRN12" s="6"/>
      <c r="NRO12" s="6"/>
      <c r="NRP12" s="6"/>
      <c r="NRQ12" s="6"/>
      <c r="NRR12" s="6"/>
      <c r="NRS12" s="6"/>
      <c r="NRT12" s="6"/>
      <c r="NRU12" s="6"/>
      <c r="NRV12" s="6"/>
      <c r="NRW12" s="6"/>
      <c r="NRX12" s="6"/>
      <c r="NRY12" s="6"/>
      <c r="NRZ12" s="6"/>
      <c r="NSA12" s="6"/>
      <c r="NSB12" s="6"/>
      <c r="NSC12" s="6"/>
      <c r="NSD12" s="6"/>
      <c r="NSE12" s="6"/>
      <c r="NSF12" s="6"/>
      <c r="NSG12" s="6"/>
      <c r="NSH12" s="6"/>
      <c r="NSI12" s="6"/>
      <c r="NSJ12" s="6"/>
      <c r="NSK12" s="6"/>
      <c r="NSL12" s="6"/>
      <c r="NSM12" s="6"/>
      <c r="NSN12" s="6"/>
      <c r="NSO12" s="6"/>
      <c r="NSP12" s="6"/>
      <c r="NSQ12" s="6"/>
      <c r="NSR12" s="6"/>
      <c r="NSS12" s="6"/>
      <c r="NST12" s="6"/>
      <c r="NSU12" s="6"/>
      <c r="NSV12" s="6"/>
      <c r="NSW12" s="6"/>
      <c r="NSX12" s="6"/>
      <c r="NSY12" s="6"/>
      <c r="NSZ12" s="6"/>
      <c r="NTA12" s="6"/>
      <c r="NTB12" s="6"/>
      <c r="NTC12" s="6"/>
      <c r="NTD12" s="6"/>
      <c r="NTE12" s="6"/>
      <c r="NTF12" s="6"/>
      <c r="NTG12" s="6"/>
      <c r="NTH12" s="6"/>
      <c r="NTI12" s="6"/>
      <c r="NTJ12" s="6"/>
      <c r="NTK12" s="6"/>
      <c r="NTL12" s="6"/>
      <c r="NTM12" s="6"/>
      <c r="NTN12" s="6"/>
      <c r="NTO12" s="6"/>
      <c r="NTP12" s="6"/>
      <c r="NTQ12" s="6"/>
      <c r="NTR12" s="6"/>
      <c r="NTS12" s="6"/>
      <c r="NTT12" s="6"/>
      <c r="NTU12" s="6"/>
      <c r="NTV12" s="6"/>
      <c r="NTW12" s="6"/>
      <c r="NTX12" s="6"/>
      <c r="NTY12" s="6"/>
      <c r="NTZ12" s="6"/>
      <c r="NUA12" s="6"/>
      <c r="NUB12" s="6"/>
      <c r="NUC12" s="6"/>
      <c r="NUD12" s="6"/>
      <c r="NUE12" s="6"/>
      <c r="NUF12" s="6"/>
      <c r="NUG12" s="6"/>
      <c r="NUH12" s="6"/>
      <c r="NUI12" s="6"/>
      <c r="NUJ12" s="6"/>
      <c r="NUK12" s="6"/>
      <c r="NUL12" s="6"/>
      <c r="NUM12" s="6"/>
      <c r="NUN12" s="6"/>
      <c r="NUO12" s="6"/>
      <c r="NUP12" s="6"/>
      <c r="NUQ12" s="6"/>
      <c r="NUR12" s="6"/>
      <c r="NUS12" s="6"/>
      <c r="NUT12" s="6"/>
      <c r="NUU12" s="6"/>
      <c r="NUV12" s="6"/>
      <c r="NUW12" s="6"/>
      <c r="NUX12" s="6"/>
      <c r="NUY12" s="6"/>
      <c r="NUZ12" s="6"/>
      <c r="NVA12" s="6"/>
      <c r="NVB12" s="6"/>
      <c r="NVC12" s="6"/>
      <c r="NVD12" s="6"/>
      <c r="NVE12" s="6"/>
      <c r="NVF12" s="6"/>
      <c r="NVG12" s="6"/>
      <c r="NVH12" s="6"/>
      <c r="NVI12" s="6"/>
      <c r="NVJ12" s="6"/>
      <c r="NVK12" s="6"/>
      <c r="NVL12" s="6"/>
      <c r="NVM12" s="6"/>
      <c r="NVN12" s="6"/>
      <c r="NVO12" s="6"/>
      <c r="NVP12" s="6"/>
      <c r="NVQ12" s="6"/>
      <c r="NVR12" s="6"/>
      <c r="NVS12" s="6"/>
      <c r="NVT12" s="6"/>
      <c r="NVU12" s="6"/>
      <c r="NVV12" s="6"/>
      <c r="NVW12" s="6"/>
      <c r="NVX12" s="6"/>
      <c r="NVY12" s="6"/>
      <c r="NVZ12" s="6"/>
      <c r="NWA12" s="6"/>
      <c r="NWB12" s="6"/>
      <c r="NWC12" s="6"/>
      <c r="NWD12" s="6"/>
      <c r="NWE12" s="6"/>
      <c r="NWF12" s="6"/>
      <c r="NWG12" s="6"/>
      <c r="NWH12" s="6"/>
      <c r="NWI12" s="6"/>
      <c r="NWJ12" s="6"/>
      <c r="NWK12" s="6"/>
      <c r="NWL12" s="6"/>
      <c r="NWM12" s="6"/>
      <c r="NWN12" s="6"/>
      <c r="NWO12" s="6"/>
      <c r="NWP12" s="6"/>
      <c r="NWQ12" s="6"/>
      <c r="NWR12" s="6"/>
      <c r="NWS12" s="6"/>
      <c r="NWT12" s="6"/>
      <c r="NWU12" s="6"/>
      <c r="NWV12" s="6"/>
      <c r="NWW12" s="6"/>
      <c r="NWX12" s="6"/>
      <c r="NWY12" s="6"/>
      <c r="NWZ12" s="6"/>
      <c r="NXA12" s="6"/>
      <c r="NXB12" s="6"/>
      <c r="NXC12" s="6"/>
      <c r="NXD12" s="6"/>
      <c r="NXE12" s="6"/>
      <c r="NXF12" s="6"/>
      <c r="NXG12" s="6"/>
      <c r="NXH12" s="6"/>
      <c r="NXI12" s="6"/>
      <c r="NXJ12" s="6"/>
      <c r="NXK12" s="6"/>
      <c r="NXL12" s="6"/>
      <c r="NXM12" s="6"/>
      <c r="NXN12" s="6"/>
      <c r="NXO12" s="6"/>
      <c r="NXP12" s="6"/>
      <c r="NXQ12" s="6"/>
      <c r="NXR12" s="6"/>
      <c r="NXS12" s="6"/>
      <c r="NXT12" s="6"/>
      <c r="NXU12" s="6"/>
      <c r="NXV12" s="6"/>
      <c r="NXW12" s="6"/>
      <c r="NXX12" s="6"/>
      <c r="NXY12" s="6"/>
      <c r="NXZ12" s="6"/>
      <c r="NYA12" s="6"/>
      <c r="NYB12" s="6"/>
      <c r="NYC12" s="6"/>
      <c r="NYD12" s="6"/>
      <c r="NYE12" s="6"/>
      <c r="NYF12" s="6"/>
      <c r="NYG12" s="6"/>
      <c r="NYH12" s="6"/>
      <c r="NYI12" s="6"/>
      <c r="NYJ12" s="6"/>
      <c r="NYK12" s="6"/>
      <c r="NYL12" s="6"/>
      <c r="NYM12" s="6"/>
      <c r="NYN12" s="6"/>
      <c r="NYO12" s="6"/>
      <c r="NYP12" s="6"/>
      <c r="NYQ12" s="6"/>
      <c r="NYR12" s="6"/>
      <c r="NYS12" s="6"/>
      <c r="NYT12" s="6"/>
      <c r="NYU12" s="6"/>
      <c r="NYV12" s="6"/>
      <c r="NYW12" s="6"/>
      <c r="NYX12" s="6"/>
      <c r="NYY12" s="6"/>
      <c r="NYZ12" s="6"/>
      <c r="NZA12" s="6"/>
      <c r="NZB12" s="6"/>
      <c r="NZC12" s="6"/>
      <c r="NZD12" s="6"/>
      <c r="NZE12" s="6"/>
      <c r="NZF12" s="6"/>
      <c r="NZG12" s="6"/>
      <c r="NZH12" s="6"/>
      <c r="NZI12" s="6"/>
      <c r="NZJ12" s="6"/>
      <c r="NZK12" s="6"/>
      <c r="NZL12" s="6"/>
      <c r="NZM12" s="6"/>
      <c r="NZN12" s="6"/>
      <c r="NZO12" s="6"/>
      <c r="NZP12" s="6"/>
      <c r="NZQ12" s="6"/>
      <c r="NZR12" s="6"/>
      <c r="NZS12" s="6"/>
      <c r="NZT12" s="6"/>
      <c r="NZU12" s="6"/>
      <c r="NZV12" s="6"/>
      <c r="NZW12" s="6"/>
      <c r="NZX12" s="6"/>
      <c r="NZY12" s="6"/>
      <c r="NZZ12" s="6"/>
      <c r="OAA12" s="6"/>
      <c r="OAB12" s="6"/>
      <c r="OAC12" s="6"/>
      <c r="OAD12" s="6"/>
      <c r="OAE12" s="6"/>
      <c r="OAF12" s="6"/>
      <c r="OAG12" s="6"/>
      <c r="OAH12" s="6"/>
      <c r="OAI12" s="6"/>
      <c r="OAJ12" s="6"/>
      <c r="OAK12" s="6"/>
      <c r="OAL12" s="6"/>
      <c r="OAM12" s="6"/>
      <c r="OAN12" s="6"/>
      <c r="OAO12" s="6"/>
      <c r="OAP12" s="6"/>
      <c r="OAQ12" s="6"/>
      <c r="OAR12" s="6"/>
      <c r="OAS12" s="6"/>
      <c r="OAT12" s="6"/>
      <c r="OAU12" s="6"/>
      <c r="OAV12" s="6"/>
      <c r="OAW12" s="6"/>
      <c r="OAX12" s="6"/>
      <c r="OAY12" s="6"/>
      <c r="OAZ12" s="6"/>
      <c r="OBA12" s="6"/>
      <c r="OBB12" s="6"/>
      <c r="OBC12" s="6"/>
      <c r="OBD12" s="6"/>
      <c r="OBE12" s="6"/>
      <c r="OBF12" s="6"/>
      <c r="OBG12" s="6"/>
      <c r="OBH12" s="6"/>
      <c r="OBI12" s="6"/>
      <c r="OBJ12" s="6"/>
      <c r="OBK12" s="6"/>
      <c r="OBL12" s="6"/>
      <c r="OBM12" s="6"/>
      <c r="OBN12" s="6"/>
      <c r="OBO12" s="6"/>
      <c r="OBP12" s="6"/>
      <c r="OBQ12" s="6"/>
      <c r="OBR12" s="6"/>
      <c r="OBS12" s="6"/>
      <c r="OBT12" s="6"/>
      <c r="OBU12" s="6"/>
      <c r="OBV12" s="6"/>
      <c r="OBW12" s="6"/>
      <c r="OBX12" s="6"/>
      <c r="OBY12" s="6"/>
      <c r="OBZ12" s="6"/>
      <c r="OCA12" s="6"/>
      <c r="OCB12" s="6"/>
      <c r="OCC12" s="6"/>
      <c r="OCD12" s="6"/>
      <c r="OCE12" s="6"/>
      <c r="OCF12" s="6"/>
      <c r="OCG12" s="6"/>
      <c r="OCH12" s="6"/>
      <c r="OCI12" s="6"/>
      <c r="OCJ12" s="6"/>
      <c r="OCK12" s="6"/>
      <c r="OCL12" s="6"/>
      <c r="OCM12" s="6"/>
      <c r="OCN12" s="6"/>
      <c r="OCO12" s="6"/>
      <c r="OCP12" s="6"/>
      <c r="OCQ12" s="6"/>
      <c r="OCR12" s="6"/>
      <c r="OCS12" s="6"/>
      <c r="OCT12" s="6"/>
      <c r="OCU12" s="6"/>
      <c r="OCV12" s="6"/>
      <c r="OCW12" s="6"/>
      <c r="OCX12" s="6"/>
      <c r="OCY12" s="6"/>
      <c r="OCZ12" s="6"/>
      <c r="ODA12" s="6"/>
      <c r="ODB12" s="6"/>
      <c r="ODC12" s="6"/>
      <c r="ODD12" s="6"/>
      <c r="ODE12" s="6"/>
      <c r="ODF12" s="6"/>
      <c r="ODG12" s="6"/>
      <c r="ODH12" s="6"/>
      <c r="ODI12" s="6"/>
      <c r="ODJ12" s="6"/>
      <c r="ODK12" s="6"/>
      <c r="ODL12" s="6"/>
      <c r="ODM12" s="6"/>
      <c r="ODN12" s="6"/>
      <c r="ODO12" s="6"/>
      <c r="ODP12" s="6"/>
      <c r="ODQ12" s="6"/>
      <c r="ODR12" s="6"/>
      <c r="ODS12" s="6"/>
      <c r="ODT12" s="6"/>
      <c r="ODU12" s="6"/>
      <c r="ODV12" s="6"/>
      <c r="ODW12" s="6"/>
      <c r="ODX12" s="6"/>
      <c r="ODY12" s="6"/>
      <c r="ODZ12" s="6"/>
      <c r="OEA12" s="6"/>
      <c r="OEB12" s="6"/>
      <c r="OEC12" s="6"/>
      <c r="OED12" s="6"/>
      <c r="OEE12" s="6"/>
      <c r="OEF12" s="6"/>
      <c r="OEG12" s="6"/>
      <c r="OEH12" s="6"/>
      <c r="OEI12" s="6"/>
      <c r="OEJ12" s="6"/>
      <c r="OEK12" s="6"/>
      <c r="OEL12" s="6"/>
      <c r="OEM12" s="6"/>
      <c r="OEN12" s="6"/>
      <c r="OEO12" s="6"/>
      <c r="OEP12" s="6"/>
      <c r="OEQ12" s="6"/>
      <c r="OER12" s="6"/>
      <c r="OES12" s="6"/>
      <c r="OET12" s="6"/>
      <c r="OEU12" s="6"/>
      <c r="OEV12" s="6"/>
      <c r="OEW12" s="6"/>
      <c r="OEX12" s="6"/>
      <c r="OEY12" s="6"/>
      <c r="OEZ12" s="6"/>
      <c r="OFA12" s="6"/>
      <c r="OFB12" s="6"/>
      <c r="OFC12" s="6"/>
      <c r="OFD12" s="6"/>
      <c r="OFE12" s="6"/>
      <c r="OFF12" s="6"/>
      <c r="OFG12" s="6"/>
      <c r="OFH12" s="6"/>
      <c r="OFI12" s="6"/>
      <c r="OFJ12" s="6"/>
      <c r="OFK12" s="6"/>
      <c r="OFL12" s="6"/>
      <c r="OFM12" s="6"/>
      <c r="OFN12" s="6"/>
      <c r="OFO12" s="6"/>
      <c r="OFP12" s="6"/>
      <c r="OFQ12" s="6"/>
      <c r="OFR12" s="6"/>
      <c r="OFS12" s="6"/>
      <c r="OFT12" s="6"/>
      <c r="OFU12" s="6"/>
      <c r="OFV12" s="6"/>
      <c r="OFW12" s="6"/>
      <c r="OFX12" s="6"/>
      <c r="OFY12" s="6"/>
      <c r="OFZ12" s="6"/>
      <c r="OGA12" s="6"/>
      <c r="OGB12" s="6"/>
      <c r="OGC12" s="6"/>
      <c r="OGD12" s="6"/>
      <c r="OGE12" s="6"/>
      <c r="OGF12" s="6"/>
      <c r="OGG12" s="6"/>
      <c r="OGH12" s="6"/>
      <c r="OGI12" s="6"/>
      <c r="OGJ12" s="6"/>
      <c r="OGK12" s="6"/>
      <c r="OGL12" s="6"/>
      <c r="OGM12" s="6"/>
      <c r="OGN12" s="6"/>
      <c r="OGO12" s="6"/>
      <c r="OGP12" s="6"/>
      <c r="OGQ12" s="6"/>
      <c r="OGR12" s="6"/>
      <c r="OGS12" s="6"/>
      <c r="OGT12" s="6"/>
      <c r="OGU12" s="6"/>
      <c r="OGV12" s="6"/>
      <c r="OGW12" s="6"/>
      <c r="OGX12" s="6"/>
      <c r="OGY12" s="6"/>
      <c r="OGZ12" s="6"/>
      <c r="OHA12" s="6"/>
      <c r="OHB12" s="6"/>
      <c r="OHC12" s="6"/>
      <c r="OHD12" s="6"/>
      <c r="OHE12" s="6"/>
      <c r="OHF12" s="6"/>
      <c r="OHG12" s="6"/>
      <c r="OHH12" s="6"/>
      <c r="OHI12" s="6"/>
      <c r="OHJ12" s="6"/>
      <c r="OHK12" s="6"/>
      <c r="OHL12" s="6"/>
      <c r="OHM12" s="6"/>
      <c r="OHN12" s="6"/>
      <c r="OHO12" s="6"/>
      <c r="OHP12" s="6"/>
      <c r="OHQ12" s="6"/>
      <c r="OHR12" s="6"/>
      <c r="OHS12" s="6"/>
      <c r="OHT12" s="6"/>
      <c r="OHU12" s="6"/>
      <c r="OHV12" s="6"/>
      <c r="OHW12" s="6"/>
      <c r="OHX12" s="6"/>
      <c r="OHY12" s="6"/>
      <c r="OHZ12" s="6"/>
      <c r="OIA12" s="6"/>
      <c r="OIB12" s="6"/>
      <c r="OIC12" s="6"/>
      <c r="OID12" s="6"/>
      <c r="OIE12" s="6"/>
      <c r="OIF12" s="6"/>
      <c r="OIG12" s="6"/>
      <c r="OIH12" s="6"/>
      <c r="OII12" s="6"/>
      <c r="OIJ12" s="6"/>
      <c r="OIK12" s="6"/>
      <c r="OIL12" s="6"/>
      <c r="OIM12" s="6"/>
      <c r="OIN12" s="6"/>
      <c r="OIO12" s="6"/>
      <c r="OIP12" s="6"/>
      <c r="OIQ12" s="6"/>
      <c r="OIR12" s="6"/>
      <c r="OIS12" s="6"/>
      <c r="OIT12" s="6"/>
      <c r="OIU12" s="6"/>
      <c r="OIV12" s="6"/>
      <c r="OIW12" s="6"/>
      <c r="OIX12" s="6"/>
      <c r="OIY12" s="6"/>
      <c r="OIZ12" s="6"/>
      <c r="OJA12" s="6"/>
      <c r="OJB12" s="6"/>
      <c r="OJC12" s="6"/>
      <c r="OJD12" s="6"/>
      <c r="OJE12" s="6"/>
      <c r="OJF12" s="6"/>
      <c r="OJG12" s="6"/>
      <c r="OJH12" s="6"/>
      <c r="OJI12" s="6"/>
      <c r="OJJ12" s="6"/>
      <c r="OJK12" s="6"/>
      <c r="OJL12" s="6"/>
      <c r="OJM12" s="6"/>
      <c r="OJN12" s="6"/>
      <c r="OJO12" s="6"/>
      <c r="OJP12" s="6"/>
      <c r="OJQ12" s="6"/>
      <c r="OJR12" s="6"/>
      <c r="OJS12" s="6"/>
      <c r="OJT12" s="6"/>
      <c r="OJU12" s="6"/>
      <c r="OJV12" s="6"/>
      <c r="OJW12" s="6"/>
      <c r="OJX12" s="6"/>
      <c r="OJY12" s="6"/>
      <c r="OJZ12" s="6"/>
      <c r="OKA12" s="6"/>
      <c r="OKB12" s="6"/>
      <c r="OKC12" s="6"/>
      <c r="OKD12" s="6"/>
      <c r="OKE12" s="6"/>
      <c r="OKF12" s="6"/>
      <c r="OKG12" s="6"/>
      <c r="OKH12" s="6"/>
      <c r="OKI12" s="6"/>
      <c r="OKJ12" s="6"/>
      <c r="OKK12" s="6"/>
      <c r="OKL12" s="6"/>
      <c r="OKM12" s="6"/>
      <c r="OKN12" s="6"/>
      <c r="OKO12" s="6"/>
      <c r="OKP12" s="6"/>
      <c r="OKQ12" s="6"/>
      <c r="OKR12" s="6"/>
      <c r="OKS12" s="6"/>
      <c r="OKT12" s="6"/>
      <c r="OKU12" s="6"/>
      <c r="OKV12" s="6"/>
      <c r="OKW12" s="6"/>
      <c r="OKX12" s="6"/>
      <c r="OKY12" s="6"/>
      <c r="OKZ12" s="6"/>
      <c r="OLA12" s="6"/>
      <c r="OLB12" s="6"/>
      <c r="OLC12" s="6"/>
      <c r="OLD12" s="6"/>
      <c r="OLE12" s="6"/>
      <c r="OLF12" s="6"/>
      <c r="OLG12" s="6"/>
      <c r="OLH12" s="6"/>
      <c r="OLI12" s="6"/>
      <c r="OLJ12" s="6"/>
      <c r="OLK12" s="6"/>
      <c r="OLL12" s="6"/>
      <c r="OLM12" s="6"/>
      <c r="OLN12" s="6"/>
      <c r="OLO12" s="6"/>
      <c r="OLP12" s="6"/>
      <c r="OLQ12" s="6"/>
      <c r="OLR12" s="6"/>
      <c r="OLS12" s="6"/>
      <c r="OLT12" s="6"/>
      <c r="OLU12" s="6"/>
      <c r="OLV12" s="6"/>
      <c r="OLW12" s="6"/>
      <c r="OLX12" s="6"/>
      <c r="OLY12" s="6"/>
      <c r="OLZ12" s="6"/>
      <c r="OMA12" s="6"/>
      <c r="OMB12" s="6"/>
      <c r="OMC12" s="6"/>
      <c r="OMD12" s="6"/>
      <c r="OME12" s="6"/>
      <c r="OMF12" s="6"/>
      <c r="OMG12" s="6"/>
      <c r="OMH12" s="6"/>
      <c r="OMI12" s="6"/>
      <c r="OMJ12" s="6"/>
      <c r="OMK12" s="6"/>
      <c r="OML12" s="6"/>
      <c r="OMM12" s="6"/>
      <c r="OMN12" s="6"/>
      <c r="OMO12" s="6"/>
      <c r="OMP12" s="6"/>
      <c r="OMQ12" s="6"/>
      <c r="OMR12" s="6"/>
      <c r="OMS12" s="6"/>
      <c r="OMT12" s="6"/>
      <c r="OMU12" s="6"/>
      <c r="OMV12" s="6"/>
      <c r="OMW12" s="6"/>
      <c r="OMX12" s="6"/>
      <c r="OMY12" s="6"/>
      <c r="OMZ12" s="6"/>
      <c r="ONA12" s="6"/>
      <c r="ONB12" s="6"/>
      <c r="ONC12" s="6"/>
      <c r="OND12" s="6"/>
      <c r="ONE12" s="6"/>
      <c r="ONF12" s="6"/>
      <c r="ONG12" s="6"/>
      <c r="ONH12" s="6"/>
      <c r="ONI12" s="6"/>
      <c r="ONJ12" s="6"/>
      <c r="ONK12" s="6"/>
      <c r="ONL12" s="6"/>
      <c r="ONM12" s="6"/>
      <c r="ONN12" s="6"/>
      <c r="ONO12" s="6"/>
      <c r="ONP12" s="6"/>
      <c r="ONQ12" s="6"/>
      <c r="ONR12" s="6"/>
      <c r="ONS12" s="6"/>
      <c r="ONT12" s="6"/>
      <c r="ONU12" s="6"/>
      <c r="ONV12" s="6"/>
      <c r="ONW12" s="6"/>
      <c r="ONX12" s="6"/>
      <c r="ONY12" s="6"/>
      <c r="ONZ12" s="6"/>
      <c r="OOA12" s="6"/>
      <c r="OOB12" s="6"/>
      <c r="OOC12" s="6"/>
      <c r="OOD12" s="6"/>
      <c r="OOE12" s="6"/>
      <c r="OOF12" s="6"/>
      <c r="OOG12" s="6"/>
      <c r="OOH12" s="6"/>
      <c r="OOI12" s="6"/>
      <c r="OOJ12" s="6"/>
      <c r="OOK12" s="6"/>
      <c r="OOL12" s="6"/>
      <c r="OOM12" s="6"/>
      <c r="OON12" s="6"/>
      <c r="OOO12" s="6"/>
      <c r="OOP12" s="6"/>
      <c r="OOQ12" s="6"/>
      <c r="OOR12" s="6"/>
      <c r="OOS12" s="6"/>
      <c r="OOT12" s="6"/>
      <c r="OOU12" s="6"/>
      <c r="OOV12" s="6"/>
      <c r="OOW12" s="6"/>
      <c r="OOX12" s="6"/>
      <c r="OOY12" s="6"/>
      <c r="OOZ12" s="6"/>
      <c r="OPA12" s="6"/>
      <c r="OPB12" s="6"/>
      <c r="OPC12" s="6"/>
      <c r="OPD12" s="6"/>
      <c r="OPE12" s="6"/>
      <c r="OPF12" s="6"/>
      <c r="OPG12" s="6"/>
      <c r="OPH12" s="6"/>
      <c r="OPI12" s="6"/>
      <c r="OPJ12" s="6"/>
      <c r="OPK12" s="6"/>
      <c r="OPL12" s="6"/>
      <c r="OPM12" s="6"/>
      <c r="OPN12" s="6"/>
      <c r="OPO12" s="6"/>
      <c r="OPP12" s="6"/>
      <c r="OPQ12" s="6"/>
      <c r="OPR12" s="6"/>
      <c r="OPS12" s="6"/>
      <c r="OPT12" s="6"/>
      <c r="OPU12" s="6"/>
      <c r="OPV12" s="6"/>
      <c r="OPW12" s="6"/>
      <c r="OPX12" s="6"/>
      <c r="OPY12" s="6"/>
      <c r="OPZ12" s="6"/>
      <c r="OQA12" s="6"/>
      <c r="OQB12" s="6"/>
      <c r="OQC12" s="6"/>
      <c r="OQD12" s="6"/>
      <c r="OQE12" s="6"/>
      <c r="OQF12" s="6"/>
      <c r="OQG12" s="6"/>
      <c r="OQH12" s="6"/>
      <c r="OQI12" s="6"/>
      <c r="OQJ12" s="6"/>
      <c r="OQK12" s="6"/>
      <c r="OQL12" s="6"/>
      <c r="OQM12" s="6"/>
      <c r="OQN12" s="6"/>
      <c r="OQO12" s="6"/>
      <c r="OQP12" s="6"/>
      <c r="OQQ12" s="6"/>
      <c r="OQR12" s="6"/>
      <c r="OQS12" s="6"/>
      <c r="OQT12" s="6"/>
      <c r="OQU12" s="6"/>
      <c r="OQV12" s="6"/>
      <c r="OQW12" s="6"/>
      <c r="OQX12" s="6"/>
      <c r="OQY12" s="6"/>
      <c r="OQZ12" s="6"/>
      <c r="ORA12" s="6"/>
      <c r="ORB12" s="6"/>
      <c r="ORC12" s="6"/>
      <c r="ORD12" s="6"/>
      <c r="ORE12" s="6"/>
      <c r="ORF12" s="6"/>
      <c r="ORG12" s="6"/>
      <c r="ORH12" s="6"/>
      <c r="ORI12" s="6"/>
      <c r="ORJ12" s="6"/>
      <c r="ORK12" s="6"/>
      <c r="ORL12" s="6"/>
      <c r="ORM12" s="6"/>
      <c r="ORN12" s="6"/>
      <c r="ORO12" s="6"/>
      <c r="ORP12" s="6"/>
      <c r="ORQ12" s="6"/>
      <c r="ORR12" s="6"/>
      <c r="ORS12" s="6"/>
      <c r="ORT12" s="6"/>
      <c r="ORU12" s="6"/>
      <c r="ORV12" s="6"/>
      <c r="ORW12" s="6"/>
      <c r="ORX12" s="6"/>
      <c r="ORY12" s="6"/>
      <c r="ORZ12" s="6"/>
      <c r="OSA12" s="6"/>
      <c r="OSB12" s="6"/>
      <c r="OSC12" s="6"/>
      <c r="OSD12" s="6"/>
      <c r="OSE12" s="6"/>
      <c r="OSF12" s="6"/>
      <c r="OSG12" s="6"/>
      <c r="OSH12" s="6"/>
      <c r="OSI12" s="6"/>
      <c r="OSJ12" s="6"/>
      <c r="OSK12" s="6"/>
      <c r="OSL12" s="6"/>
      <c r="OSM12" s="6"/>
      <c r="OSN12" s="6"/>
      <c r="OSO12" s="6"/>
      <c r="OSP12" s="6"/>
      <c r="OSQ12" s="6"/>
      <c r="OSR12" s="6"/>
      <c r="OSS12" s="6"/>
      <c r="OST12" s="6"/>
      <c r="OSU12" s="6"/>
      <c r="OSV12" s="6"/>
      <c r="OSW12" s="6"/>
      <c r="OSX12" s="6"/>
      <c r="OSY12" s="6"/>
      <c r="OSZ12" s="6"/>
      <c r="OTA12" s="6"/>
      <c r="OTB12" s="6"/>
      <c r="OTC12" s="6"/>
      <c r="OTD12" s="6"/>
      <c r="OTE12" s="6"/>
      <c r="OTF12" s="6"/>
      <c r="OTG12" s="6"/>
      <c r="OTH12" s="6"/>
      <c r="OTI12" s="6"/>
      <c r="OTJ12" s="6"/>
      <c r="OTK12" s="6"/>
      <c r="OTL12" s="6"/>
      <c r="OTM12" s="6"/>
      <c r="OTN12" s="6"/>
      <c r="OTO12" s="6"/>
      <c r="OTP12" s="6"/>
      <c r="OTQ12" s="6"/>
      <c r="OTR12" s="6"/>
      <c r="OTS12" s="6"/>
      <c r="OTT12" s="6"/>
      <c r="OTU12" s="6"/>
      <c r="OTV12" s="6"/>
      <c r="OTW12" s="6"/>
      <c r="OTX12" s="6"/>
      <c r="OTY12" s="6"/>
      <c r="OTZ12" s="6"/>
      <c r="OUA12" s="6"/>
      <c r="OUB12" s="6"/>
      <c r="OUC12" s="6"/>
      <c r="OUD12" s="6"/>
      <c r="OUE12" s="6"/>
      <c r="OUF12" s="6"/>
      <c r="OUG12" s="6"/>
      <c r="OUH12" s="6"/>
      <c r="OUI12" s="6"/>
      <c r="OUJ12" s="6"/>
      <c r="OUK12" s="6"/>
      <c r="OUL12" s="6"/>
      <c r="OUM12" s="6"/>
      <c r="OUN12" s="6"/>
      <c r="OUO12" s="6"/>
      <c r="OUP12" s="6"/>
      <c r="OUQ12" s="6"/>
      <c r="OUR12" s="6"/>
      <c r="OUS12" s="6"/>
      <c r="OUT12" s="6"/>
      <c r="OUU12" s="6"/>
      <c r="OUV12" s="6"/>
      <c r="OUW12" s="6"/>
      <c r="OUX12" s="6"/>
      <c r="OUY12" s="6"/>
      <c r="OUZ12" s="6"/>
      <c r="OVA12" s="6"/>
      <c r="OVB12" s="6"/>
      <c r="OVC12" s="6"/>
      <c r="OVD12" s="6"/>
      <c r="OVE12" s="6"/>
      <c r="OVF12" s="6"/>
      <c r="OVG12" s="6"/>
      <c r="OVH12" s="6"/>
      <c r="OVI12" s="6"/>
      <c r="OVJ12" s="6"/>
      <c r="OVK12" s="6"/>
      <c r="OVL12" s="6"/>
      <c r="OVM12" s="6"/>
      <c r="OVN12" s="6"/>
      <c r="OVO12" s="6"/>
      <c r="OVP12" s="6"/>
      <c r="OVQ12" s="6"/>
      <c r="OVR12" s="6"/>
      <c r="OVS12" s="6"/>
      <c r="OVT12" s="6"/>
      <c r="OVU12" s="6"/>
      <c r="OVV12" s="6"/>
      <c r="OVW12" s="6"/>
      <c r="OVX12" s="6"/>
      <c r="OVY12" s="6"/>
      <c r="OVZ12" s="6"/>
      <c r="OWA12" s="6"/>
      <c r="OWB12" s="6"/>
      <c r="OWC12" s="6"/>
      <c r="OWD12" s="6"/>
      <c r="OWE12" s="6"/>
      <c r="OWF12" s="6"/>
      <c r="OWG12" s="6"/>
      <c r="OWH12" s="6"/>
      <c r="OWI12" s="6"/>
      <c r="OWJ12" s="6"/>
      <c r="OWK12" s="6"/>
      <c r="OWL12" s="6"/>
      <c r="OWM12" s="6"/>
      <c r="OWN12" s="6"/>
      <c r="OWO12" s="6"/>
      <c r="OWP12" s="6"/>
      <c r="OWQ12" s="6"/>
      <c r="OWR12" s="6"/>
      <c r="OWS12" s="6"/>
      <c r="OWT12" s="6"/>
      <c r="OWU12" s="6"/>
      <c r="OWV12" s="6"/>
      <c r="OWW12" s="6"/>
      <c r="OWX12" s="6"/>
      <c r="OWY12" s="6"/>
      <c r="OWZ12" s="6"/>
      <c r="OXA12" s="6"/>
      <c r="OXB12" s="6"/>
      <c r="OXC12" s="6"/>
      <c r="OXD12" s="6"/>
      <c r="OXE12" s="6"/>
      <c r="OXF12" s="6"/>
      <c r="OXG12" s="6"/>
      <c r="OXH12" s="6"/>
      <c r="OXI12" s="6"/>
      <c r="OXJ12" s="6"/>
      <c r="OXK12" s="6"/>
      <c r="OXL12" s="6"/>
      <c r="OXM12" s="6"/>
      <c r="OXN12" s="6"/>
      <c r="OXO12" s="6"/>
      <c r="OXP12" s="6"/>
      <c r="OXQ12" s="6"/>
      <c r="OXR12" s="6"/>
      <c r="OXS12" s="6"/>
      <c r="OXT12" s="6"/>
      <c r="OXU12" s="6"/>
      <c r="OXV12" s="6"/>
      <c r="OXW12" s="6"/>
      <c r="OXX12" s="6"/>
      <c r="OXY12" s="6"/>
      <c r="OXZ12" s="6"/>
      <c r="OYA12" s="6"/>
      <c r="OYB12" s="6"/>
      <c r="OYC12" s="6"/>
      <c r="OYD12" s="6"/>
      <c r="OYE12" s="6"/>
      <c r="OYF12" s="6"/>
      <c r="OYG12" s="6"/>
      <c r="OYH12" s="6"/>
      <c r="OYI12" s="6"/>
      <c r="OYJ12" s="6"/>
      <c r="OYK12" s="6"/>
      <c r="OYL12" s="6"/>
      <c r="OYM12" s="6"/>
      <c r="OYN12" s="6"/>
      <c r="OYO12" s="6"/>
      <c r="OYP12" s="6"/>
      <c r="OYQ12" s="6"/>
      <c r="OYR12" s="6"/>
      <c r="OYS12" s="6"/>
      <c r="OYT12" s="6"/>
      <c r="OYU12" s="6"/>
      <c r="OYV12" s="6"/>
      <c r="OYW12" s="6"/>
      <c r="OYX12" s="6"/>
      <c r="OYY12" s="6"/>
      <c r="OYZ12" s="6"/>
      <c r="OZA12" s="6"/>
      <c r="OZB12" s="6"/>
      <c r="OZC12" s="6"/>
      <c r="OZD12" s="6"/>
      <c r="OZE12" s="6"/>
      <c r="OZF12" s="6"/>
      <c r="OZG12" s="6"/>
      <c r="OZH12" s="6"/>
      <c r="OZI12" s="6"/>
      <c r="OZJ12" s="6"/>
      <c r="OZK12" s="6"/>
      <c r="OZL12" s="6"/>
      <c r="OZM12" s="6"/>
      <c r="OZN12" s="6"/>
      <c r="OZO12" s="6"/>
      <c r="OZP12" s="6"/>
      <c r="OZQ12" s="6"/>
      <c r="OZR12" s="6"/>
      <c r="OZS12" s="6"/>
      <c r="OZT12" s="6"/>
      <c r="OZU12" s="6"/>
      <c r="OZV12" s="6"/>
      <c r="OZW12" s="6"/>
      <c r="OZX12" s="6"/>
      <c r="OZY12" s="6"/>
      <c r="OZZ12" s="6"/>
      <c r="PAA12" s="6"/>
      <c r="PAB12" s="6"/>
      <c r="PAC12" s="6"/>
      <c r="PAD12" s="6"/>
      <c r="PAE12" s="6"/>
      <c r="PAF12" s="6"/>
      <c r="PAG12" s="6"/>
      <c r="PAH12" s="6"/>
      <c r="PAI12" s="6"/>
      <c r="PAJ12" s="6"/>
      <c r="PAK12" s="6"/>
      <c r="PAL12" s="6"/>
      <c r="PAM12" s="6"/>
      <c r="PAN12" s="6"/>
      <c r="PAO12" s="6"/>
      <c r="PAP12" s="6"/>
      <c r="PAQ12" s="6"/>
      <c r="PAR12" s="6"/>
      <c r="PAS12" s="6"/>
      <c r="PAT12" s="6"/>
      <c r="PAU12" s="6"/>
      <c r="PAV12" s="6"/>
      <c r="PAW12" s="6"/>
      <c r="PAX12" s="6"/>
      <c r="PAY12" s="6"/>
      <c r="PAZ12" s="6"/>
      <c r="PBA12" s="6"/>
      <c r="PBB12" s="6"/>
      <c r="PBC12" s="6"/>
      <c r="PBD12" s="6"/>
      <c r="PBE12" s="6"/>
      <c r="PBF12" s="6"/>
      <c r="PBG12" s="6"/>
      <c r="PBH12" s="6"/>
      <c r="PBI12" s="6"/>
      <c r="PBJ12" s="6"/>
      <c r="PBK12" s="6"/>
      <c r="PBL12" s="6"/>
      <c r="PBM12" s="6"/>
      <c r="PBN12" s="6"/>
      <c r="PBO12" s="6"/>
      <c r="PBP12" s="6"/>
      <c r="PBQ12" s="6"/>
      <c r="PBR12" s="6"/>
      <c r="PBS12" s="6"/>
      <c r="PBT12" s="6"/>
      <c r="PBU12" s="6"/>
      <c r="PBV12" s="6"/>
      <c r="PBW12" s="6"/>
      <c r="PBX12" s="6"/>
      <c r="PBY12" s="6"/>
      <c r="PBZ12" s="6"/>
      <c r="PCA12" s="6"/>
      <c r="PCB12" s="6"/>
      <c r="PCC12" s="6"/>
      <c r="PCD12" s="6"/>
      <c r="PCE12" s="6"/>
      <c r="PCF12" s="6"/>
      <c r="PCG12" s="6"/>
      <c r="PCH12" s="6"/>
      <c r="PCI12" s="6"/>
      <c r="PCJ12" s="6"/>
      <c r="PCK12" s="6"/>
      <c r="PCL12" s="6"/>
      <c r="PCM12" s="6"/>
      <c r="PCN12" s="6"/>
      <c r="PCO12" s="6"/>
      <c r="PCP12" s="6"/>
      <c r="PCQ12" s="6"/>
      <c r="PCR12" s="6"/>
      <c r="PCS12" s="6"/>
      <c r="PCT12" s="6"/>
      <c r="PCU12" s="6"/>
      <c r="PCV12" s="6"/>
      <c r="PCW12" s="6"/>
      <c r="PCX12" s="6"/>
      <c r="PCY12" s="6"/>
      <c r="PCZ12" s="6"/>
      <c r="PDA12" s="6"/>
      <c r="PDB12" s="6"/>
      <c r="PDC12" s="6"/>
      <c r="PDD12" s="6"/>
      <c r="PDE12" s="6"/>
      <c r="PDF12" s="6"/>
      <c r="PDG12" s="6"/>
      <c r="PDH12" s="6"/>
      <c r="PDI12" s="6"/>
      <c r="PDJ12" s="6"/>
      <c r="PDK12" s="6"/>
      <c r="PDL12" s="6"/>
      <c r="PDM12" s="6"/>
      <c r="PDN12" s="6"/>
      <c r="PDO12" s="6"/>
      <c r="PDP12" s="6"/>
      <c r="PDQ12" s="6"/>
      <c r="PDR12" s="6"/>
      <c r="PDS12" s="6"/>
      <c r="PDT12" s="6"/>
      <c r="PDU12" s="6"/>
      <c r="PDV12" s="6"/>
      <c r="PDW12" s="6"/>
      <c r="PDX12" s="6"/>
      <c r="PDY12" s="6"/>
      <c r="PDZ12" s="6"/>
      <c r="PEA12" s="6"/>
      <c r="PEB12" s="6"/>
      <c r="PEC12" s="6"/>
      <c r="PED12" s="6"/>
      <c r="PEE12" s="6"/>
      <c r="PEF12" s="6"/>
      <c r="PEG12" s="6"/>
      <c r="PEH12" s="6"/>
      <c r="PEI12" s="6"/>
      <c r="PEJ12" s="6"/>
      <c r="PEK12" s="6"/>
      <c r="PEL12" s="6"/>
      <c r="PEM12" s="6"/>
      <c r="PEN12" s="6"/>
      <c r="PEO12" s="6"/>
      <c r="PEP12" s="6"/>
      <c r="PEQ12" s="6"/>
      <c r="PER12" s="6"/>
      <c r="PES12" s="6"/>
      <c r="PET12" s="6"/>
      <c r="PEU12" s="6"/>
      <c r="PEV12" s="6"/>
      <c r="PEW12" s="6"/>
      <c r="PEX12" s="6"/>
      <c r="PEY12" s="6"/>
      <c r="PEZ12" s="6"/>
      <c r="PFA12" s="6"/>
      <c r="PFB12" s="6"/>
      <c r="PFC12" s="6"/>
      <c r="PFD12" s="6"/>
      <c r="PFE12" s="6"/>
      <c r="PFF12" s="6"/>
      <c r="PFG12" s="6"/>
      <c r="PFH12" s="6"/>
      <c r="PFI12" s="6"/>
      <c r="PFJ12" s="6"/>
      <c r="PFK12" s="6"/>
      <c r="PFL12" s="6"/>
      <c r="PFM12" s="6"/>
      <c r="PFN12" s="6"/>
      <c r="PFO12" s="6"/>
      <c r="PFP12" s="6"/>
      <c r="PFQ12" s="6"/>
      <c r="PFR12" s="6"/>
      <c r="PFS12" s="6"/>
      <c r="PFT12" s="6"/>
      <c r="PFU12" s="6"/>
      <c r="PFV12" s="6"/>
      <c r="PFW12" s="6"/>
      <c r="PFX12" s="6"/>
      <c r="PFY12" s="6"/>
      <c r="PFZ12" s="6"/>
      <c r="PGA12" s="6"/>
      <c r="PGB12" s="6"/>
      <c r="PGC12" s="6"/>
      <c r="PGD12" s="6"/>
      <c r="PGE12" s="6"/>
      <c r="PGF12" s="6"/>
      <c r="PGG12" s="6"/>
      <c r="PGH12" s="6"/>
      <c r="PGI12" s="6"/>
      <c r="PGJ12" s="6"/>
      <c r="PGK12" s="6"/>
      <c r="PGL12" s="6"/>
      <c r="PGM12" s="6"/>
      <c r="PGN12" s="6"/>
      <c r="PGO12" s="6"/>
      <c r="PGP12" s="6"/>
      <c r="PGQ12" s="6"/>
      <c r="PGR12" s="6"/>
      <c r="PGS12" s="6"/>
      <c r="PGT12" s="6"/>
      <c r="PGU12" s="6"/>
      <c r="PGV12" s="6"/>
      <c r="PGW12" s="6"/>
      <c r="PGX12" s="6"/>
      <c r="PGY12" s="6"/>
      <c r="PGZ12" s="6"/>
      <c r="PHA12" s="6"/>
      <c r="PHB12" s="6"/>
      <c r="PHC12" s="6"/>
      <c r="PHD12" s="6"/>
      <c r="PHE12" s="6"/>
      <c r="PHF12" s="6"/>
      <c r="PHG12" s="6"/>
      <c r="PHH12" s="6"/>
      <c r="PHI12" s="6"/>
      <c r="PHJ12" s="6"/>
      <c r="PHK12" s="6"/>
      <c r="PHL12" s="6"/>
      <c r="PHM12" s="6"/>
      <c r="PHN12" s="6"/>
      <c r="PHO12" s="6"/>
      <c r="PHP12" s="6"/>
      <c r="PHQ12" s="6"/>
      <c r="PHR12" s="6"/>
      <c r="PHS12" s="6"/>
      <c r="PHT12" s="6"/>
      <c r="PHU12" s="6"/>
      <c r="PHV12" s="6"/>
      <c r="PHW12" s="6"/>
      <c r="PHX12" s="6"/>
      <c r="PHY12" s="6"/>
      <c r="PHZ12" s="6"/>
      <c r="PIA12" s="6"/>
      <c r="PIB12" s="6"/>
      <c r="PIC12" s="6"/>
      <c r="PID12" s="6"/>
      <c r="PIE12" s="6"/>
      <c r="PIF12" s="6"/>
      <c r="PIG12" s="6"/>
      <c r="PIH12" s="6"/>
      <c r="PII12" s="6"/>
      <c r="PIJ12" s="6"/>
      <c r="PIK12" s="6"/>
      <c r="PIL12" s="6"/>
      <c r="PIM12" s="6"/>
      <c r="PIN12" s="6"/>
      <c r="PIO12" s="6"/>
      <c r="PIP12" s="6"/>
      <c r="PIQ12" s="6"/>
      <c r="PIR12" s="6"/>
      <c r="PIS12" s="6"/>
      <c r="PIT12" s="6"/>
      <c r="PIU12" s="6"/>
      <c r="PIV12" s="6"/>
      <c r="PIW12" s="6"/>
      <c r="PIX12" s="6"/>
      <c r="PIY12" s="6"/>
      <c r="PIZ12" s="6"/>
      <c r="PJA12" s="6"/>
      <c r="PJB12" s="6"/>
      <c r="PJC12" s="6"/>
      <c r="PJD12" s="6"/>
      <c r="PJE12" s="6"/>
      <c r="PJF12" s="6"/>
      <c r="PJG12" s="6"/>
      <c r="PJH12" s="6"/>
      <c r="PJI12" s="6"/>
      <c r="PJJ12" s="6"/>
      <c r="PJK12" s="6"/>
      <c r="PJL12" s="6"/>
      <c r="PJM12" s="6"/>
      <c r="PJN12" s="6"/>
      <c r="PJO12" s="6"/>
      <c r="PJP12" s="6"/>
      <c r="PJQ12" s="6"/>
      <c r="PJR12" s="6"/>
      <c r="PJS12" s="6"/>
      <c r="PJT12" s="6"/>
      <c r="PJU12" s="6"/>
      <c r="PJV12" s="6"/>
      <c r="PJW12" s="6"/>
      <c r="PJX12" s="6"/>
      <c r="PJY12" s="6"/>
      <c r="PJZ12" s="6"/>
      <c r="PKA12" s="6"/>
      <c r="PKB12" s="6"/>
      <c r="PKC12" s="6"/>
      <c r="PKD12" s="6"/>
      <c r="PKE12" s="6"/>
      <c r="PKF12" s="6"/>
      <c r="PKG12" s="6"/>
      <c r="PKH12" s="6"/>
      <c r="PKI12" s="6"/>
      <c r="PKJ12" s="6"/>
      <c r="PKK12" s="6"/>
      <c r="PKL12" s="6"/>
      <c r="PKM12" s="6"/>
      <c r="PKN12" s="6"/>
      <c r="PKO12" s="6"/>
      <c r="PKP12" s="6"/>
      <c r="PKQ12" s="6"/>
      <c r="PKR12" s="6"/>
      <c r="PKS12" s="6"/>
      <c r="PKT12" s="6"/>
      <c r="PKU12" s="6"/>
      <c r="PKV12" s="6"/>
      <c r="PKW12" s="6"/>
      <c r="PKX12" s="6"/>
      <c r="PKY12" s="6"/>
      <c r="PKZ12" s="6"/>
      <c r="PLA12" s="6"/>
      <c r="PLB12" s="6"/>
      <c r="PLC12" s="6"/>
      <c r="PLD12" s="6"/>
      <c r="PLE12" s="6"/>
      <c r="PLF12" s="6"/>
      <c r="PLG12" s="6"/>
      <c r="PLH12" s="6"/>
      <c r="PLI12" s="6"/>
      <c r="PLJ12" s="6"/>
      <c r="PLK12" s="6"/>
      <c r="PLL12" s="6"/>
      <c r="PLM12" s="6"/>
      <c r="PLN12" s="6"/>
      <c r="PLO12" s="6"/>
      <c r="PLP12" s="6"/>
      <c r="PLQ12" s="6"/>
      <c r="PLR12" s="6"/>
      <c r="PLS12" s="6"/>
      <c r="PLT12" s="6"/>
      <c r="PLU12" s="6"/>
      <c r="PLV12" s="6"/>
      <c r="PLW12" s="6"/>
      <c r="PLX12" s="6"/>
      <c r="PLY12" s="6"/>
      <c r="PLZ12" s="6"/>
      <c r="PMA12" s="6"/>
      <c r="PMB12" s="6"/>
      <c r="PMC12" s="6"/>
      <c r="PMD12" s="6"/>
      <c r="PME12" s="6"/>
      <c r="PMF12" s="6"/>
      <c r="PMG12" s="6"/>
      <c r="PMH12" s="6"/>
      <c r="PMI12" s="6"/>
      <c r="PMJ12" s="6"/>
      <c r="PMK12" s="6"/>
      <c r="PML12" s="6"/>
      <c r="PMM12" s="6"/>
      <c r="PMN12" s="6"/>
      <c r="PMO12" s="6"/>
      <c r="PMP12" s="6"/>
      <c r="PMQ12" s="6"/>
      <c r="PMR12" s="6"/>
      <c r="PMS12" s="6"/>
      <c r="PMT12" s="6"/>
      <c r="PMU12" s="6"/>
      <c r="PMV12" s="6"/>
      <c r="PMW12" s="6"/>
      <c r="PMX12" s="6"/>
      <c r="PMY12" s="6"/>
      <c r="PMZ12" s="6"/>
      <c r="PNA12" s="6"/>
      <c r="PNB12" s="6"/>
      <c r="PNC12" s="6"/>
      <c r="PND12" s="6"/>
      <c r="PNE12" s="6"/>
      <c r="PNF12" s="6"/>
      <c r="PNG12" s="6"/>
      <c r="PNH12" s="6"/>
      <c r="PNI12" s="6"/>
      <c r="PNJ12" s="6"/>
      <c r="PNK12" s="6"/>
      <c r="PNL12" s="6"/>
      <c r="PNM12" s="6"/>
      <c r="PNN12" s="6"/>
      <c r="PNO12" s="6"/>
      <c r="PNP12" s="6"/>
      <c r="PNQ12" s="6"/>
      <c r="PNR12" s="6"/>
      <c r="PNS12" s="6"/>
      <c r="PNT12" s="6"/>
      <c r="PNU12" s="6"/>
      <c r="PNV12" s="6"/>
      <c r="PNW12" s="6"/>
      <c r="PNX12" s="6"/>
      <c r="PNY12" s="6"/>
      <c r="PNZ12" s="6"/>
      <c r="POA12" s="6"/>
      <c r="POB12" s="6"/>
      <c r="POC12" s="6"/>
      <c r="POD12" s="6"/>
      <c r="POE12" s="6"/>
      <c r="POF12" s="6"/>
      <c r="POG12" s="6"/>
      <c r="POH12" s="6"/>
      <c r="POI12" s="6"/>
      <c r="POJ12" s="6"/>
      <c r="POK12" s="6"/>
      <c r="POL12" s="6"/>
      <c r="POM12" s="6"/>
      <c r="PON12" s="6"/>
      <c r="POO12" s="6"/>
      <c r="POP12" s="6"/>
      <c r="POQ12" s="6"/>
      <c r="POR12" s="6"/>
      <c r="POS12" s="6"/>
      <c r="POT12" s="6"/>
      <c r="POU12" s="6"/>
      <c r="POV12" s="6"/>
      <c r="POW12" s="6"/>
      <c r="POX12" s="6"/>
      <c r="POY12" s="6"/>
      <c r="POZ12" s="6"/>
      <c r="PPA12" s="6"/>
      <c r="PPB12" s="6"/>
      <c r="PPC12" s="6"/>
      <c r="PPD12" s="6"/>
      <c r="PPE12" s="6"/>
      <c r="PPF12" s="6"/>
      <c r="PPG12" s="6"/>
      <c r="PPH12" s="6"/>
      <c r="PPI12" s="6"/>
      <c r="PPJ12" s="6"/>
      <c r="PPK12" s="6"/>
      <c r="PPL12" s="6"/>
      <c r="PPM12" s="6"/>
      <c r="PPN12" s="6"/>
      <c r="PPO12" s="6"/>
      <c r="PPP12" s="6"/>
      <c r="PPQ12" s="6"/>
      <c r="PPR12" s="6"/>
      <c r="PPS12" s="6"/>
      <c r="PPT12" s="6"/>
      <c r="PPU12" s="6"/>
      <c r="PPV12" s="6"/>
      <c r="PPW12" s="6"/>
      <c r="PPX12" s="6"/>
      <c r="PPY12" s="6"/>
      <c r="PPZ12" s="6"/>
      <c r="PQA12" s="6"/>
      <c r="PQB12" s="6"/>
      <c r="PQC12" s="6"/>
      <c r="PQD12" s="6"/>
      <c r="PQE12" s="6"/>
      <c r="PQF12" s="6"/>
      <c r="PQG12" s="6"/>
      <c r="PQH12" s="6"/>
      <c r="PQI12" s="6"/>
      <c r="PQJ12" s="6"/>
      <c r="PQK12" s="6"/>
      <c r="PQL12" s="6"/>
      <c r="PQM12" s="6"/>
      <c r="PQN12" s="6"/>
      <c r="PQO12" s="6"/>
      <c r="PQP12" s="6"/>
      <c r="PQQ12" s="6"/>
      <c r="PQR12" s="6"/>
      <c r="PQS12" s="6"/>
      <c r="PQT12" s="6"/>
      <c r="PQU12" s="6"/>
      <c r="PQV12" s="6"/>
      <c r="PQW12" s="6"/>
      <c r="PQX12" s="6"/>
      <c r="PQY12" s="6"/>
      <c r="PQZ12" s="6"/>
      <c r="PRA12" s="6"/>
      <c r="PRB12" s="6"/>
      <c r="PRC12" s="6"/>
      <c r="PRD12" s="6"/>
      <c r="PRE12" s="6"/>
      <c r="PRF12" s="6"/>
      <c r="PRG12" s="6"/>
      <c r="PRH12" s="6"/>
      <c r="PRI12" s="6"/>
      <c r="PRJ12" s="6"/>
      <c r="PRK12" s="6"/>
      <c r="PRL12" s="6"/>
      <c r="PRM12" s="6"/>
      <c r="PRN12" s="6"/>
      <c r="PRO12" s="6"/>
      <c r="PRP12" s="6"/>
      <c r="PRQ12" s="6"/>
      <c r="PRR12" s="6"/>
      <c r="PRS12" s="6"/>
      <c r="PRT12" s="6"/>
      <c r="PRU12" s="6"/>
      <c r="PRV12" s="6"/>
      <c r="PRW12" s="6"/>
      <c r="PRX12" s="6"/>
      <c r="PRY12" s="6"/>
      <c r="PRZ12" s="6"/>
      <c r="PSA12" s="6"/>
      <c r="PSB12" s="6"/>
      <c r="PSC12" s="6"/>
      <c r="PSD12" s="6"/>
      <c r="PSE12" s="6"/>
      <c r="PSF12" s="6"/>
      <c r="PSG12" s="6"/>
      <c r="PSH12" s="6"/>
      <c r="PSI12" s="6"/>
      <c r="PSJ12" s="6"/>
      <c r="PSK12" s="6"/>
      <c r="PSL12" s="6"/>
      <c r="PSM12" s="6"/>
      <c r="PSN12" s="6"/>
      <c r="PSO12" s="6"/>
      <c r="PSP12" s="6"/>
      <c r="PSQ12" s="6"/>
      <c r="PSR12" s="6"/>
      <c r="PSS12" s="6"/>
      <c r="PST12" s="6"/>
      <c r="PSU12" s="6"/>
      <c r="PSV12" s="6"/>
      <c r="PSW12" s="6"/>
      <c r="PSX12" s="6"/>
      <c r="PSY12" s="6"/>
      <c r="PSZ12" s="6"/>
      <c r="PTA12" s="6"/>
      <c r="PTB12" s="6"/>
      <c r="PTC12" s="6"/>
      <c r="PTD12" s="6"/>
      <c r="PTE12" s="6"/>
      <c r="PTF12" s="6"/>
      <c r="PTG12" s="6"/>
      <c r="PTH12" s="6"/>
      <c r="PTI12" s="6"/>
      <c r="PTJ12" s="6"/>
      <c r="PTK12" s="6"/>
      <c r="PTL12" s="6"/>
      <c r="PTM12" s="6"/>
      <c r="PTN12" s="6"/>
      <c r="PTO12" s="6"/>
      <c r="PTP12" s="6"/>
      <c r="PTQ12" s="6"/>
      <c r="PTR12" s="6"/>
      <c r="PTS12" s="6"/>
      <c r="PTT12" s="6"/>
      <c r="PTU12" s="6"/>
      <c r="PTV12" s="6"/>
      <c r="PTW12" s="6"/>
      <c r="PTX12" s="6"/>
      <c r="PTY12" s="6"/>
      <c r="PTZ12" s="6"/>
      <c r="PUA12" s="6"/>
      <c r="PUB12" s="6"/>
      <c r="PUC12" s="6"/>
      <c r="PUD12" s="6"/>
      <c r="PUE12" s="6"/>
      <c r="PUF12" s="6"/>
      <c r="PUG12" s="6"/>
      <c r="PUH12" s="6"/>
      <c r="PUI12" s="6"/>
      <c r="PUJ12" s="6"/>
      <c r="PUK12" s="6"/>
      <c r="PUL12" s="6"/>
      <c r="PUM12" s="6"/>
      <c r="PUN12" s="6"/>
      <c r="PUO12" s="6"/>
      <c r="PUP12" s="6"/>
      <c r="PUQ12" s="6"/>
      <c r="PUR12" s="6"/>
      <c r="PUS12" s="6"/>
      <c r="PUT12" s="6"/>
      <c r="PUU12" s="6"/>
      <c r="PUV12" s="6"/>
      <c r="PUW12" s="6"/>
      <c r="PUX12" s="6"/>
      <c r="PUY12" s="6"/>
      <c r="PUZ12" s="6"/>
      <c r="PVA12" s="6"/>
      <c r="PVB12" s="6"/>
      <c r="PVC12" s="6"/>
      <c r="PVD12" s="6"/>
      <c r="PVE12" s="6"/>
      <c r="PVF12" s="6"/>
      <c r="PVG12" s="6"/>
      <c r="PVH12" s="6"/>
      <c r="PVI12" s="6"/>
      <c r="PVJ12" s="6"/>
      <c r="PVK12" s="6"/>
      <c r="PVL12" s="6"/>
      <c r="PVM12" s="6"/>
      <c r="PVN12" s="6"/>
      <c r="PVO12" s="6"/>
      <c r="PVP12" s="6"/>
      <c r="PVQ12" s="6"/>
      <c r="PVR12" s="6"/>
      <c r="PVS12" s="6"/>
      <c r="PVT12" s="6"/>
      <c r="PVU12" s="6"/>
      <c r="PVV12" s="6"/>
      <c r="PVW12" s="6"/>
      <c r="PVX12" s="6"/>
      <c r="PVY12" s="6"/>
      <c r="PVZ12" s="6"/>
      <c r="PWA12" s="6"/>
      <c r="PWB12" s="6"/>
      <c r="PWC12" s="6"/>
      <c r="PWD12" s="6"/>
      <c r="PWE12" s="6"/>
      <c r="PWF12" s="6"/>
      <c r="PWG12" s="6"/>
      <c r="PWH12" s="6"/>
      <c r="PWI12" s="6"/>
      <c r="PWJ12" s="6"/>
      <c r="PWK12" s="6"/>
      <c r="PWL12" s="6"/>
      <c r="PWM12" s="6"/>
      <c r="PWN12" s="6"/>
      <c r="PWO12" s="6"/>
      <c r="PWP12" s="6"/>
      <c r="PWQ12" s="6"/>
      <c r="PWR12" s="6"/>
      <c r="PWS12" s="6"/>
      <c r="PWT12" s="6"/>
      <c r="PWU12" s="6"/>
      <c r="PWV12" s="6"/>
      <c r="PWW12" s="6"/>
      <c r="PWX12" s="6"/>
      <c r="PWY12" s="6"/>
      <c r="PWZ12" s="6"/>
      <c r="PXA12" s="6"/>
      <c r="PXB12" s="6"/>
      <c r="PXC12" s="6"/>
      <c r="PXD12" s="6"/>
      <c r="PXE12" s="6"/>
      <c r="PXF12" s="6"/>
      <c r="PXG12" s="6"/>
      <c r="PXH12" s="6"/>
      <c r="PXI12" s="6"/>
      <c r="PXJ12" s="6"/>
      <c r="PXK12" s="6"/>
      <c r="PXL12" s="6"/>
      <c r="PXM12" s="6"/>
      <c r="PXN12" s="6"/>
      <c r="PXO12" s="6"/>
      <c r="PXP12" s="6"/>
      <c r="PXQ12" s="6"/>
      <c r="PXR12" s="6"/>
      <c r="PXS12" s="6"/>
      <c r="PXT12" s="6"/>
      <c r="PXU12" s="6"/>
      <c r="PXV12" s="6"/>
      <c r="PXW12" s="6"/>
      <c r="PXX12" s="6"/>
      <c r="PXY12" s="6"/>
      <c r="PXZ12" s="6"/>
      <c r="PYA12" s="6"/>
      <c r="PYB12" s="6"/>
      <c r="PYC12" s="6"/>
      <c r="PYD12" s="6"/>
      <c r="PYE12" s="6"/>
      <c r="PYF12" s="6"/>
      <c r="PYG12" s="6"/>
      <c r="PYH12" s="6"/>
      <c r="PYI12" s="6"/>
      <c r="PYJ12" s="6"/>
      <c r="PYK12" s="6"/>
      <c r="PYL12" s="6"/>
      <c r="PYM12" s="6"/>
      <c r="PYN12" s="6"/>
      <c r="PYO12" s="6"/>
      <c r="PYP12" s="6"/>
      <c r="PYQ12" s="6"/>
      <c r="PYR12" s="6"/>
      <c r="PYS12" s="6"/>
      <c r="PYT12" s="6"/>
      <c r="PYU12" s="6"/>
      <c r="PYV12" s="6"/>
      <c r="PYW12" s="6"/>
      <c r="PYX12" s="6"/>
      <c r="PYY12" s="6"/>
      <c r="PYZ12" s="6"/>
      <c r="PZA12" s="6"/>
      <c r="PZB12" s="6"/>
      <c r="PZC12" s="6"/>
      <c r="PZD12" s="6"/>
      <c r="PZE12" s="6"/>
      <c r="PZF12" s="6"/>
      <c r="PZG12" s="6"/>
      <c r="PZH12" s="6"/>
      <c r="PZI12" s="6"/>
      <c r="PZJ12" s="6"/>
      <c r="PZK12" s="6"/>
      <c r="PZL12" s="6"/>
      <c r="PZM12" s="6"/>
      <c r="PZN12" s="6"/>
      <c r="PZO12" s="6"/>
      <c r="PZP12" s="6"/>
      <c r="PZQ12" s="6"/>
      <c r="PZR12" s="6"/>
      <c r="PZS12" s="6"/>
      <c r="PZT12" s="6"/>
      <c r="PZU12" s="6"/>
      <c r="PZV12" s="6"/>
      <c r="PZW12" s="6"/>
      <c r="PZX12" s="6"/>
      <c r="PZY12" s="6"/>
      <c r="PZZ12" s="6"/>
      <c r="QAA12" s="6"/>
      <c r="QAB12" s="6"/>
      <c r="QAC12" s="6"/>
      <c r="QAD12" s="6"/>
      <c r="QAE12" s="6"/>
      <c r="QAF12" s="6"/>
      <c r="QAG12" s="6"/>
      <c r="QAH12" s="6"/>
      <c r="QAI12" s="6"/>
      <c r="QAJ12" s="6"/>
      <c r="QAK12" s="6"/>
      <c r="QAL12" s="6"/>
      <c r="QAM12" s="6"/>
      <c r="QAN12" s="6"/>
      <c r="QAO12" s="6"/>
      <c r="QAP12" s="6"/>
      <c r="QAQ12" s="6"/>
      <c r="QAR12" s="6"/>
      <c r="QAS12" s="6"/>
      <c r="QAT12" s="6"/>
      <c r="QAU12" s="6"/>
      <c r="QAV12" s="6"/>
      <c r="QAW12" s="6"/>
      <c r="QAX12" s="6"/>
      <c r="QAY12" s="6"/>
      <c r="QAZ12" s="6"/>
      <c r="QBA12" s="6"/>
      <c r="QBB12" s="6"/>
      <c r="QBC12" s="6"/>
      <c r="QBD12" s="6"/>
      <c r="QBE12" s="6"/>
      <c r="QBF12" s="6"/>
      <c r="QBG12" s="6"/>
      <c r="QBH12" s="6"/>
      <c r="QBI12" s="6"/>
      <c r="QBJ12" s="6"/>
      <c r="QBK12" s="6"/>
      <c r="QBL12" s="6"/>
      <c r="QBM12" s="6"/>
      <c r="QBN12" s="6"/>
      <c r="QBO12" s="6"/>
      <c r="QBP12" s="6"/>
      <c r="QBQ12" s="6"/>
      <c r="QBR12" s="6"/>
      <c r="QBS12" s="6"/>
      <c r="QBT12" s="6"/>
      <c r="QBU12" s="6"/>
      <c r="QBV12" s="6"/>
      <c r="QBW12" s="6"/>
      <c r="QBX12" s="6"/>
      <c r="QBY12" s="6"/>
      <c r="QBZ12" s="6"/>
      <c r="QCA12" s="6"/>
      <c r="QCB12" s="6"/>
      <c r="QCC12" s="6"/>
      <c r="QCD12" s="6"/>
      <c r="QCE12" s="6"/>
      <c r="QCF12" s="6"/>
      <c r="QCG12" s="6"/>
      <c r="QCH12" s="6"/>
      <c r="QCI12" s="6"/>
      <c r="QCJ12" s="6"/>
      <c r="QCK12" s="6"/>
      <c r="QCL12" s="6"/>
      <c r="QCM12" s="6"/>
      <c r="QCN12" s="6"/>
      <c r="QCO12" s="6"/>
      <c r="QCP12" s="6"/>
      <c r="QCQ12" s="6"/>
      <c r="QCR12" s="6"/>
      <c r="QCS12" s="6"/>
      <c r="QCT12" s="6"/>
      <c r="QCU12" s="6"/>
      <c r="QCV12" s="6"/>
      <c r="QCW12" s="6"/>
      <c r="QCX12" s="6"/>
      <c r="QCY12" s="6"/>
      <c r="QCZ12" s="6"/>
      <c r="QDA12" s="6"/>
      <c r="QDB12" s="6"/>
      <c r="QDC12" s="6"/>
      <c r="QDD12" s="6"/>
      <c r="QDE12" s="6"/>
      <c r="QDF12" s="6"/>
      <c r="QDG12" s="6"/>
      <c r="QDH12" s="6"/>
      <c r="QDI12" s="6"/>
      <c r="QDJ12" s="6"/>
      <c r="QDK12" s="6"/>
      <c r="QDL12" s="6"/>
      <c r="QDM12" s="6"/>
      <c r="QDN12" s="6"/>
      <c r="QDO12" s="6"/>
      <c r="QDP12" s="6"/>
      <c r="QDQ12" s="6"/>
      <c r="QDR12" s="6"/>
      <c r="QDS12" s="6"/>
      <c r="QDT12" s="6"/>
      <c r="QDU12" s="6"/>
      <c r="QDV12" s="6"/>
      <c r="QDW12" s="6"/>
      <c r="QDX12" s="6"/>
      <c r="QDY12" s="6"/>
      <c r="QDZ12" s="6"/>
      <c r="QEA12" s="6"/>
      <c r="QEB12" s="6"/>
      <c r="QEC12" s="6"/>
      <c r="QED12" s="6"/>
      <c r="QEE12" s="6"/>
      <c r="QEF12" s="6"/>
      <c r="QEG12" s="6"/>
      <c r="QEH12" s="6"/>
      <c r="QEI12" s="6"/>
      <c r="QEJ12" s="6"/>
      <c r="QEK12" s="6"/>
      <c r="QEL12" s="6"/>
      <c r="QEM12" s="6"/>
      <c r="QEN12" s="6"/>
      <c r="QEO12" s="6"/>
      <c r="QEP12" s="6"/>
      <c r="QEQ12" s="6"/>
      <c r="QER12" s="6"/>
      <c r="QES12" s="6"/>
      <c r="QET12" s="6"/>
      <c r="QEU12" s="6"/>
      <c r="QEV12" s="6"/>
      <c r="QEW12" s="6"/>
      <c r="QEX12" s="6"/>
      <c r="QEY12" s="6"/>
      <c r="QEZ12" s="6"/>
      <c r="QFA12" s="6"/>
      <c r="QFB12" s="6"/>
      <c r="QFC12" s="6"/>
      <c r="QFD12" s="6"/>
      <c r="QFE12" s="6"/>
      <c r="QFF12" s="6"/>
      <c r="QFG12" s="6"/>
      <c r="QFH12" s="6"/>
      <c r="QFI12" s="6"/>
      <c r="QFJ12" s="6"/>
      <c r="QFK12" s="6"/>
      <c r="QFL12" s="6"/>
      <c r="QFM12" s="6"/>
      <c r="QFN12" s="6"/>
      <c r="QFO12" s="6"/>
      <c r="QFP12" s="6"/>
      <c r="QFQ12" s="6"/>
      <c r="QFR12" s="6"/>
      <c r="QFS12" s="6"/>
      <c r="QFT12" s="6"/>
      <c r="QFU12" s="6"/>
      <c r="QFV12" s="6"/>
      <c r="QFW12" s="6"/>
      <c r="QFX12" s="6"/>
      <c r="QFY12" s="6"/>
      <c r="QFZ12" s="6"/>
      <c r="QGA12" s="6"/>
      <c r="QGB12" s="6"/>
      <c r="QGC12" s="6"/>
      <c r="QGD12" s="6"/>
      <c r="QGE12" s="6"/>
      <c r="QGF12" s="6"/>
      <c r="QGG12" s="6"/>
      <c r="QGH12" s="6"/>
      <c r="QGI12" s="6"/>
      <c r="QGJ12" s="6"/>
      <c r="QGK12" s="6"/>
      <c r="QGL12" s="6"/>
      <c r="QGM12" s="6"/>
      <c r="QGN12" s="6"/>
      <c r="QGO12" s="6"/>
      <c r="QGP12" s="6"/>
      <c r="QGQ12" s="6"/>
      <c r="QGR12" s="6"/>
      <c r="QGS12" s="6"/>
      <c r="QGT12" s="6"/>
      <c r="QGU12" s="6"/>
      <c r="QGV12" s="6"/>
      <c r="QGW12" s="6"/>
      <c r="QGX12" s="6"/>
      <c r="QGY12" s="6"/>
      <c r="QGZ12" s="6"/>
      <c r="QHA12" s="6"/>
      <c r="QHB12" s="6"/>
      <c r="QHC12" s="6"/>
      <c r="QHD12" s="6"/>
      <c r="QHE12" s="6"/>
      <c r="QHF12" s="6"/>
      <c r="QHG12" s="6"/>
      <c r="QHH12" s="6"/>
      <c r="QHI12" s="6"/>
      <c r="QHJ12" s="6"/>
      <c r="QHK12" s="6"/>
      <c r="QHL12" s="6"/>
      <c r="QHM12" s="6"/>
      <c r="QHN12" s="6"/>
      <c r="QHO12" s="6"/>
      <c r="QHP12" s="6"/>
      <c r="QHQ12" s="6"/>
      <c r="QHR12" s="6"/>
      <c r="QHS12" s="6"/>
      <c r="QHT12" s="6"/>
      <c r="QHU12" s="6"/>
      <c r="QHV12" s="6"/>
      <c r="QHW12" s="6"/>
      <c r="QHX12" s="6"/>
      <c r="QHY12" s="6"/>
      <c r="QHZ12" s="6"/>
      <c r="QIA12" s="6"/>
      <c r="QIB12" s="6"/>
      <c r="QIC12" s="6"/>
      <c r="QID12" s="6"/>
      <c r="QIE12" s="6"/>
      <c r="QIF12" s="6"/>
      <c r="QIG12" s="6"/>
      <c r="QIH12" s="6"/>
      <c r="QII12" s="6"/>
      <c r="QIJ12" s="6"/>
      <c r="QIK12" s="6"/>
      <c r="QIL12" s="6"/>
      <c r="QIM12" s="6"/>
      <c r="QIN12" s="6"/>
      <c r="QIO12" s="6"/>
      <c r="QIP12" s="6"/>
      <c r="QIQ12" s="6"/>
      <c r="QIR12" s="6"/>
      <c r="QIS12" s="6"/>
      <c r="QIT12" s="6"/>
      <c r="QIU12" s="6"/>
      <c r="QIV12" s="6"/>
      <c r="QIW12" s="6"/>
      <c r="QIX12" s="6"/>
      <c r="QIY12" s="6"/>
      <c r="QIZ12" s="6"/>
      <c r="QJA12" s="6"/>
      <c r="QJB12" s="6"/>
      <c r="QJC12" s="6"/>
      <c r="QJD12" s="6"/>
      <c r="QJE12" s="6"/>
      <c r="QJF12" s="6"/>
      <c r="QJG12" s="6"/>
      <c r="QJH12" s="6"/>
      <c r="QJI12" s="6"/>
      <c r="QJJ12" s="6"/>
      <c r="QJK12" s="6"/>
      <c r="QJL12" s="6"/>
      <c r="QJM12" s="6"/>
      <c r="QJN12" s="6"/>
      <c r="QJO12" s="6"/>
      <c r="QJP12" s="6"/>
      <c r="QJQ12" s="6"/>
      <c r="QJR12" s="6"/>
      <c r="QJS12" s="6"/>
      <c r="QJT12" s="6"/>
      <c r="QJU12" s="6"/>
      <c r="QJV12" s="6"/>
      <c r="QJW12" s="6"/>
      <c r="QJX12" s="6"/>
      <c r="QJY12" s="6"/>
      <c r="QJZ12" s="6"/>
      <c r="QKA12" s="6"/>
      <c r="QKB12" s="6"/>
      <c r="QKC12" s="6"/>
      <c r="QKD12" s="6"/>
      <c r="QKE12" s="6"/>
      <c r="QKF12" s="6"/>
      <c r="QKG12" s="6"/>
      <c r="QKH12" s="6"/>
      <c r="QKI12" s="6"/>
      <c r="QKJ12" s="6"/>
      <c r="QKK12" s="6"/>
      <c r="QKL12" s="6"/>
      <c r="QKM12" s="6"/>
      <c r="QKN12" s="6"/>
      <c r="QKO12" s="6"/>
      <c r="QKP12" s="6"/>
      <c r="QKQ12" s="6"/>
      <c r="QKR12" s="6"/>
      <c r="QKS12" s="6"/>
      <c r="QKT12" s="6"/>
      <c r="QKU12" s="6"/>
      <c r="QKV12" s="6"/>
      <c r="QKW12" s="6"/>
      <c r="QKX12" s="6"/>
      <c r="QKY12" s="6"/>
      <c r="QKZ12" s="6"/>
      <c r="QLA12" s="6"/>
      <c r="QLB12" s="6"/>
      <c r="QLC12" s="6"/>
      <c r="QLD12" s="6"/>
      <c r="QLE12" s="6"/>
      <c r="QLF12" s="6"/>
      <c r="QLG12" s="6"/>
      <c r="QLH12" s="6"/>
      <c r="QLI12" s="6"/>
      <c r="QLJ12" s="6"/>
      <c r="QLK12" s="6"/>
      <c r="QLL12" s="6"/>
      <c r="QLM12" s="6"/>
      <c r="QLN12" s="6"/>
      <c r="QLO12" s="6"/>
      <c r="QLP12" s="6"/>
      <c r="QLQ12" s="6"/>
      <c r="QLR12" s="6"/>
      <c r="QLS12" s="6"/>
      <c r="QLT12" s="6"/>
      <c r="QLU12" s="6"/>
      <c r="QLV12" s="6"/>
      <c r="QLW12" s="6"/>
      <c r="QLX12" s="6"/>
      <c r="QLY12" s="6"/>
      <c r="QLZ12" s="6"/>
      <c r="QMA12" s="6"/>
      <c r="QMB12" s="6"/>
      <c r="QMC12" s="6"/>
      <c r="QMD12" s="6"/>
      <c r="QME12" s="6"/>
      <c r="QMF12" s="6"/>
      <c r="QMG12" s="6"/>
      <c r="QMH12" s="6"/>
      <c r="QMI12" s="6"/>
      <c r="QMJ12" s="6"/>
      <c r="QMK12" s="6"/>
      <c r="QML12" s="6"/>
      <c r="QMM12" s="6"/>
      <c r="QMN12" s="6"/>
      <c r="QMO12" s="6"/>
      <c r="QMP12" s="6"/>
      <c r="QMQ12" s="6"/>
      <c r="QMR12" s="6"/>
      <c r="QMS12" s="6"/>
      <c r="QMT12" s="6"/>
      <c r="QMU12" s="6"/>
      <c r="QMV12" s="6"/>
      <c r="QMW12" s="6"/>
      <c r="QMX12" s="6"/>
      <c r="QMY12" s="6"/>
      <c r="QMZ12" s="6"/>
      <c r="QNA12" s="6"/>
      <c r="QNB12" s="6"/>
      <c r="QNC12" s="6"/>
      <c r="QND12" s="6"/>
      <c r="QNE12" s="6"/>
      <c r="QNF12" s="6"/>
      <c r="QNG12" s="6"/>
      <c r="QNH12" s="6"/>
      <c r="QNI12" s="6"/>
      <c r="QNJ12" s="6"/>
      <c r="QNK12" s="6"/>
      <c r="QNL12" s="6"/>
      <c r="QNM12" s="6"/>
      <c r="QNN12" s="6"/>
      <c r="QNO12" s="6"/>
      <c r="QNP12" s="6"/>
      <c r="QNQ12" s="6"/>
      <c r="QNR12" s="6"/>
      <c r="QNS12" s="6"/>
      <c r="QNT12" s="6"/>
      <c r="QNU12" s="6"/>
      <c r="QNV12" s="6"/>
      <c r="QNW12" s="6"/>
      <c r="QNX12" s="6"/>
      <c r="QNY12" s="6"/>
      <c r="QNZ12" s="6"/>
      <c r="QOA12" s="6"/>
      <c r="QOB12" s="6"/>
      <c r="QOC12" s="6"/>
      <c r="QOD12" s="6"/>
      <c r="QOE12" s="6"/>
      <c r="QOF12" s="6"/>
      <c r="QOG12" s="6"/>
      <c r="QOH12" s="6"/>
      <c r="QOI12" s="6"/>
      <c r="QOJ12" s="6"/>
      <c r="QOK12" s="6"/>
      <c r="QOL12" s="6"/>
      <c r="QOM12" s="6"/>
      <c r="QON12" s="6"/>
      <c r="QOO12" s="6"/>
      <c r="QOP12" s="6"/>
      <c r="QOQ12" s="6"/>
      <c r="QOR12" s="6"/>
      <c r="QOS12" s="6"/>
      <c r="QOT12" s="6"/>
      <c r="QOU12" s="6"/>
      <c r="QOV12" s="6"/>
      <c r="QOW12" s="6"/>
      <c r="QOX12" s="6"/>
      <c r="QOY12" s="6"/>
      <c r="QOZ12" s="6"/>
      <c r="QPA12" s="6"/>
      <c r="QPB12" s="6"/>
      <c r="QPC12" s="6"/>
      <c r="QPD12" s="6"/>
      <c r="QPE12" s="6"/>
      <c r="QPF12" s="6"/>
      <c r="QPG12" s="6"/>
      <c r="QPH12" s="6"/>
      <c r="QPI12" s="6"/>
      <c r="QPJ12" s="6"/>
      <c r="QPK12" s="6"/>
      <c r="QPL12" s="6"/>
      <c r="QPM12" s="6"/>
      <c r="QPN12" s="6"/>
      <c r="QPO12" s="6"/>
      <c r="QPP12" s="6"/>
      <c r="QPQ12" s="6"/>
      <c r="QPR12" s="6"/>
      <c r="QPS12" s="6"/>
      <c r="QPT12" s="6"/>
      <c r="QPU12" s="6"/>
      <c r="QPV12" s="6"/>
      <c r="QPW12" s="6"/>
      <c r="QPX12" s="6"/>
      <c r="QPY12" s="6"/>
      <c r="QPZ12" s="6"/>
      <c r="QQA12" s="6"/>
      <c r="QQB12" s="6"/>
      <c r="QQC12" s="6"/>
      <c r="QQD12" s="6"/>
      <c r="QQE12" s="6"/>
      <c r="QQF12" s="6"/>
      <c r="QQG12" s="6"/>
      <c r="QQH12" s="6"/>
      <c r="QQI12" s="6"/>
      <c r="QQJ12" s="6"/>
      <c r="QQK12" s="6"/>
      <c r="QQL12" s="6"/>
      <c r="QQM12" s="6"/>
      <c r="QQN12" s="6"/>
      <c r="QQO12" s="6"/>
      <c r="QQP12" s="6"/>
      <c r="QQQ12" s="6"/>
      <c r="QQR12" s="6"/>
      <c r="QQS12" s="6"/>
      <c r="QQT12" s="6"/>
      <c r="QQU12" s="6"/>
      <c r="QQV12" s="6"/>
      <c r="QQW12" s="6"/>
      <c r="QQX12" s="6"/>
      <c r="QQY12" s="6"/>
      <c r="QQZ12" s="6"/>
      <c r="QRA12" s="6"/>
      <c r="QRB12" s="6"/>
      <c r="QRC12" s="6"/>
      <c r="QRD12" s="6"/>
      <c r="QRE12" s="6"/>
      <c r="QRF12" s="6"/>
      <c r="QRG12" s="6"/>
      <c r="QRH12" s="6"/>
      <c r="QRI12" s="6"/>
      <c r="QRJ12" s="6"/>
      <c r="QRK12" s="6"/>
      <c r="QRL12" s="6"/>
      <c r="QRM12" s="6"/>
      <c r="QRN12" s="6"/>
      <c r="QRO12" s="6"/>
      <c r="QRP12" s="6"/>
      <c r="QRQ12" s="6"/>
      <c r="QRR12" s="6"/>
      <c r="QRS12" s="6"/>
      <c r="QRT12" s="6"/>
      <c r="QRU12" s="6"/>
      <c r="QRV12" s="6"/>
      <c r="QRW12" s="6"/>
      <c r="QRX12" s="6"/>
      <c r="QRY12" s="6"/>
      <c r="QRZ12" s="6"/>
      <c r="QSA12" s="6"/>
      <c r="QSB12" s="6"/>
      <c r="QSC12" s="6"/>
      <c r="QSD12" s="6"/>
      <c r="QSE12" s="6"/>
      <c r="QSF12" s="6"/>
      <c r="QSG12" s="6"/>
      <c r="QSH12" s="6"/>
      <c r="QSI12" s="6"/>
      <c r="QSJ12" s="6"/>
      <c r="QSK12" s="6"/>
      <c r="QSL12" s="6"/>
      <c r="QSM12" s="6"/>
      <c r="QSN12" s="6"/>
      <c r="QSO12" s="6"/>
      <c r="QSP12" s="6"/>
      <c r="QSQ12" s="6"/>
      <c r="QSR12" s="6"/>
      <c r="QSS12" s="6"/>
      <c r="QST12" s="6"/>
      <c r="QSU12" s="6"/>
      <c r="QSV12" s="6"/>
      <c r="QSW12" s="6"/>
      <c r="QSX12" s="6"/>
      <c r="QSY12" s="6"/>
      <c r="QSZ12" s="6"/>
      <c r="QTA12" s="6"/>
      <c r="QTB12" s="6"/>
      <c r="QTC12" s="6"/>
      <c r="QTD12" s="6"/>
      <c r="QTE12" s="6"/>
      <c r="QTF12" s="6"/>
      <c r="QTG12" s="6"/>
      <c r="QTH12" s="6"/>
      <c r="QTI12" s="6"/>
      <c r="QTJ12" s="6"/>
      <c r="QTK12" s="6"/>
      <c r="QTL12" s="6"/>
      <c r="QTM12" s="6"/>
      <c r="QTN12" s="6"/>
      <c r="QTO12" s="6"/>
      <c r="QTP12" s="6"/>
      <c r="QTQ12" s="6"/>
      <c r="QTR12" s="6"/>
      <c r="QTS12" s="6"/>
      <c r="QTT12" s="6"/>
      <c r="QTU12" s="6"/>
      <c r="QTV12" s="6"/>
      <c r="QTW12" s="6"/>
      <c r="QTX12" s="6"/>
      <c r="QTY12" s="6"/>
      <c r="QTZ12" s="6"/>
      <c r="QUA12" s="6"/>
      <c r="QUB12" s="6"/>
      <c r="QUC12" s="6"/>
      <c r="QUD12" s="6"/>
      <c r="QUE12" s="6"/>
      <c r="QUF12" s="6"/>
      <c r="QUG12" s="6"/>
      <c r="QUH12" s="6"/>
      <c r="QUI12" s="6"/>
      <c r="QUJ12" s="6"/>
      <c r="QUK12" s="6"/>
      <c r="QUL12" s="6"/>
      <c r="QUM12" s="6"/>
      <c r="QUN12" s="6"/>
      <c r="QUO12" s="6"/>
      <c r="QUP12" s="6"/>
      <c r="QUQ12" s="6"/>
      <c r="QUR12" s="6"/>
      <c r="QUS12" s="6"/>
      <c r="QUT12" s="6"/>
      <c r="QUU12" s="6"/>
      <c r="QUV12" s="6"/>
      <c r="QUW12" s="6"/>
      <c r="QUX12" s="6"/>
      <c r="QUY12" s="6"/>
      <c r="QUZ12" s="6"/>
      <c r="QVA12" s="6"/>
      <c r="QVB12" s="6"/>
      <c r="QVC12" s="6"/>
      <c r="QVD12" s="6"/>
      <c r="QVE12" s="6"/>
      <c r="QVF12" s="6"/>
      <c r="QVG12" s="6"/>
      <c r="QVH12" s="6"/>
      <c r="QVI12" s="6"/>
      <c r="QVJ12" s="6"/>
      <c r="QVK12" s="6"/>
      <c r="QVL12" s="6"/>
      <c r="QVM12" s="6"/>
      <c r="QVN12" s="6"/>
      <c r="QVO12" s="6"/>
      <c r="QVP12" s="6"/>
      <c r="QVQ12" s="6"/>
      <c r="QVR12" s="6"/>
      <c r="QVS12" s="6"/>
      <c r="QVT12" s="6"/>
      <c r="QVU12" s="6"/>
      <c r="QVV12" s="6"/>
      <c r="QVW12" s="6"/>
      <c r="QVX12" s="6"/>
      <c r="QVY12" s="6"/>
      <c r="QVZ12" s="6"/>
      <c r="QWA12" s="6"/>
      <c r="QWB12" s="6"/>
      <c r="QWC12" s="6"/>
      <c r="QWD12" s="6"/>
      <c r="QWE12" s="6"/>
      <c r="QWF12" s="6"/>
      <c r="QWG12" s="6"/>
      <c r="QWH12" s="6"/>
      <c r="QWI12" s="6"/>
      <c r="QWJ12" s="6"/>
      <c r="QWK12" s="6"/>
      <c r="QWL12" s="6"/>
      <c r="QWM12" s="6"/>
      <c r="QWN12" s="6"/>
      <c r="QWO12" s="6"/>
      <c r="QWP12" s="6"/>
      <c r="QWQ12" s="6"/>
      <c r="QWR12" s="6"/>
      <c r="QWS12" s="6"/>
      <c r="QWT12" s="6"/>
      <c r="QWU12" s="6"/>
      <c r="QWV12" s="6"/>
      <c r="QWW12" s="6"/>
      <c r="QWX12" s="6"/>
      <c r="QWY12" s="6"/>
      <c r="QWZ12" s="6"/>
      <c r="QXA12" s="6"/>
      <c r="QXB12" s="6"/>
      <c r="QXC12" s="6"/>
      <c r="QXD12" s="6"/>
      <c r="QXE12" s="6"/>
      <c r="QXF12" s="6"/>
      <c r="QXG12" s="6"/>
      <c r="QXH12" s="6"/>
      <c r="QXI12" s="6"/>
      <c r="QXJ12" s="6"/>
      <c r="QXK12" s="6"/>
      <c r="QXL12" s="6"/>
      <c r="QXM12" s="6"/>
      <c r="QXN12" s="6"/>
      <c r="QXO12" s="6"/>
      <c r="QXP12" s="6"/>
      <c r="QXQ12" s="6"/>
      <c r="QXR12" s="6"/>
      <c r="QXS12" s="6"/>
      <c r="QXT12" s="6"/>
      <c r="QXU12" s="6"/>
      <c r="QXV12" s="6"/>
      <c r="QXW12" s="6"/>
      <c r="QXX12" s="6"/>
      <c r="QXY12" s="6"/>
      <c r="QXZ12" s="6"/>
      <c r="QYA12" s="6"/>
      <c r="QYB12" s="6"/>
      <c r="QYC12" s="6"/>
      <c r="QYD12" s="6"/>
      <c r="QYE12" s="6"/>
      <c r="QYF12" s="6"/>
      <c r="QYG12" s="6"/>
      <c r="QYH12" s="6"/>
      <c r="QYI12" s="6"/>
      <c r="QYJ12" s="6"/>
      <c r="QYK12" s="6"/>
      <c r="QYL12" s="6"/>
      <c r="QYM12" s="6"/>
      <c r="QYN12" s="6"/>
      <c r="QYO12" s="6"/>
      <c r="QYP12" s="6"/>
      <c r="QYQ12" s="6"/>
      <c r="QYR12" s="6"/>
      <c r="QYS12" s="6"/>
      <c r="QYT12" s="6"/>
      <c r="QYU12" s="6"/>
      <c r="QYV12" s="6"/>
      <c r="QYW12" s="6"/>
      <c r="QYX12" s="6"/>
      <c r="QYY12" s="6"/>
      <c r="QYZ12" s="6"/>
      <c r="QZA12" s="6"/>
      <c r="QZB12" s="6"/>
      <c r="QZC12" s="6"/>
      <c r="QZD12" s="6"/>
      <c r="QZE12" s="6"/>
      <c r="QZF12" s="6"/>
      <c r="QZG12" s="6"/>
      <c r="QZH12" s="6"/>
      <c r="QZI12" s="6"/>
      <c r="QZJ12" s="6"/>
      <c r="QZK12" s="6"/>
      <c r="QZL12" s="6"/>
      <c r="QZM12" s="6"/>
      <c r="QZN12" s="6"/>
      <c r="QZO12" s="6"/>
      <c r="QZP12" s="6"/>
      <c r="QZQ12" s="6"/>
      <c r="QZR12" s="6"/>
      <c r="QZS12" s="6"/>
      <c r="QZT12" s="6"/>
      <c r="QZU12" s="6"/>
      <c r="QZV12" s="6"/>
      <c r="QZW12" s="6"/>
      <c r="QZX12" s="6"/>
      <c r="QZY12" s="6"/>
      <c r="QZZ12" s="6"/>
      <c r="RAA12" s="6"/>
      <c r="RAB12" s="6"/>
      <c r="RAC12" s="6"/>
      <c r="RAD12" s="6"/>
      <c r="RAE12" s="6"/>
      <c r="RAF12" s="6"/>
      <c r="RAG12" s="6"/>
      <c r="RAH12" s="6"/>
      <c r="RAI12" s="6"/>
      <c r="RAJ12" s="6"/>
      <c r="RAK12" s="6"/>
      <c r="RAL12" s="6"/>
      <c r="RAM12" s="6"/>
      <c r="RAN12" s="6"/>
      <c r="RAO12" s="6"/>
      <c r="RAP12" s="6"/>
      <c r="RAQ12" s="6"/>
      <c r="RAR12" s="6"/>
      <c r="RAS12" s="6"/>
      <c r="RAT12" s="6"/>
      <c r="RAU12" s="6"/>
      <c r="RAV12" s="6"/>
      <c r="RAW12" s="6"/>
      <c r="RAX12" s="6"/>
      <c r="RAY12" s="6"/>
      <c r="RAZ12" s="6"/>
      <c r="RBA12" s="6"/>
      <c r="RBB12" s="6"/>
      <c r="RBC12" s="6"/>
      <c r="RBD12" s="6"/>
      <c r="RBE12" s="6"/>
      <c r="RBF12" s="6"/>
      <c r="RBG12" s="6"/>
      <c r="RBH12" s="6"/>
      <c r="RBI12" s="6"/>
      <c r="RBJ12" s="6"/>
      <c r="RBK12" s="6"/>
      <c r="RBL12" s="6"/>
      <c r="RBM12" s="6"/>
      <c r="RBN12" s="6"/>
      <c r="RBO12" s="6"/>
      <c r="RBP12" s="6"/>
      <c r="RBQ12" s="6"/>
      <c r="RBR12" s="6"/>
      <c r="RBS12" s="6"/>
      <c r="RBT12" s="6"/>
      <c r="RBU12" s="6"/>
      <c r="RBV12" s="6"/>
      <c r="RBW12" s="6"/>
      <c r="RBX12" s="6"/>
      <c r="RBY12" s="6"/>
      <c r="RBZ12" s="6"/>
      <c r="RCA12" s="6"/>
      <c r="RCB12" s="6"/>
      <c r="RCC12" s="6"/>
      <c r="RCD12" s="6"/>
      <c r="RCE12" s="6"/>
      <c r="RCF12" s="6"/>
      <c r="RCG12" s="6"/>
      <c r="RCH12" s="6"/>
      <c r="RCI12" s="6"/>
      <c r="RCJ12" s="6"/>
      <c r="RCK12" s="6"/>
      <c r="RCL12" s="6"/>
      <c r="RCM12" s="6"/>
      <c r="RCN12" s="6"/>
      <c r="RCO12" s="6"/>
      <c r="RCP12" s="6"/>
      <c r="RCQ12" s="6"/>
      <c r="RCR12" s="6"/>
      <c r="RCS12" s="6"/>
      <c r="RCT12" s="6"/>
      <c r="RCU12" s="6"/>
      <c r="RCV12" s="6"/>
      <c r="RCW12" s="6"/>
      <c r="RCX12" s="6"/>
      <c r="RCY12" s="6"/>
      <c r="RCZ12" s="6"/>
      <c r="RDA12" s="6"/>
      <c r="RDB12" s="6"/>
      <c r="RDC12" s="6"/>
      <c r="RDD12" s="6"/>
      <c r="RDE12" s="6"/>
      <c r="RDF12" s="6"/>
      <c r="RDG12" s="6"/>
      <c r="RDH12" s="6"/>
      <c r="RDI12" s="6"/>
      <c r="RDJ12" s="6"/>
      <c r="RDK12" s="6"/>
      <c r="RDL12" s="6"/>
      <c r="RDM12" s="6"/>
      <c r="RDN12" s="6"/>
      <c r="RDO12" s="6"/>
      <c r="RDP12" s="6"/>
      <c r="RDQ12" s="6"/>
      <c r="RDR12" s="6"/>
      <c r="RDS12" s="6"/>
      <c r="RDT12" s="6"/>
      <c r="RDU12" s="6"/>
      <c r="RDV12" s="6"/>
      <c r="RDW12" s="6"/>
      <c r="RDX12" s="6"/>
      <c r="RDY12" s="6"/>
      <c r="RDZ12" s="6"/>
      <c r="REA12" s="6"/>
      <c r="REB12" s="6"/>
      <c r="REC12" s="6"/>
      <c r="RED12" s="6"/>
      <c r="REE12" s="6"/>
      <c r="REF12" s="6"/>
      <c r="REG12" s="6"/>
      <c r="REH12" s="6"/>
      <c r="REI12" s="6"/>
      <c r="REJ12" s="6"/>
      <c r="REK12" s="6"/>
      <c r="REL12" s="6"/>
      <c r="REM12" s="6"/>
      <c r="REN12" s="6"/>
      <c r="REO12" s="6"/>
      <c r="REP12" s="6"/>
      <c r="REQ12" s="6"/>
      <c r="RER12" s="6"/>
      <c r="RES12" s="6"/>
      <c r="RET12" s="6"/>
      <c r="REU12" s="6"/>
      <c r="REV12" s="6"/>
      <c r="REW12" s="6"/>
      <c r="REX12" s="6"/>
      <c r="REY12" s="6"/>
      <c r="REZ12" s="6"/>
      <c r="RFA12" s="6"/>
      <c r="RFB12" s="6"/>
      <c r="RFC12" s="6"/>
      <c r="RFD12" s="6"/>
      <c r="RFE12" s="6"/>
      <c r="RFF12" s="6"/>
      <c r="RFG12" s="6"/>
      <c r="RFH12" s="6"/>
      <c r="RFI12" s="6"/>
      <c r="RFJ12" s="6"/>
      <c r="RFK12" s="6"/>
      <c r="RFL12" s="6"/>
      <c r="RFM12" s="6"/>
      <c r="RFN12" s="6"/>
      <c r="RFO12" s="6"/>
      <c r="RFP12" s="6"/>
      <c r="RFQ12" s="6"/>
      <c r="RFR12" s="6"/>
      <c r="RFS12" s="6"/>
      <c r="RFT12" s="6"/>
      <c r="RFU12" s="6"/>
      <c r="RFV12" s="6"/>
      <c r="RFW12" s="6"/>
      <c r="RFX12" s="6"/>
      <c r="RFY12" s="6"/>
      <c r="RFZ12" s="6"/>
      <c r="RGA12" s="6"/>
      <c r="RGB12" s="6"/>
      <c r="RGC12" s="6"/>
      <c r="RGD12" s="6"/>
      <c r="RGE12" s="6"/>
      <c r="RGF12" s="6"/>
      <c r="RGG12" s="6"/>
      <c r="RGH12" s="6"/>
      <c r="RGI12" s="6"/>
      <c r="RGJ12" s="6"/>
      <c r="RGK12" s="6"/>
      <c r="RGL12" s="6"/>
      <c r="RGM12" s="6"/>
      <c r="RGN12" s="6"/>
      <c r="RGO12" s="6"/>
      <c r="RGP12" s="6"/>
      <c r="RGQ12" s="6"/>
      <c r="RGR12" s="6"/>
      <c r="RGS12" s="6"/>
      <c r="RGT12" s="6"/>
      <c r="RGU12" s="6"/>
      <c r="RGV12" s="6"/>
      <c r="RGW12" s="6"/>
      <c r="RGX12" s="6"/>
      <c r="RGY12" s="6"/>
      <c r="RGZ12" s="6"/>
      <c r="RHA12" s="6"/>
      <c r="RHB12" s="6"/>
      <c r="RHC12" s="6"/>
      <c r="RHD12" s="6"/>
      <c r="RHE12" s="6"/>
      <c r="RHF12" s="6"/>
      <c r="RHG12" s="6"/>
      <c r="RHH12" s="6"/>
      <c r="RHI12" s="6"/>
      <c r="RHJ12" s="6"/>
      <c r="RHK12" s="6"/>
      <c r="RHL12" s="6"/>
      <c r="RHM12" s="6"/>
      <c r="RHN12" s="6"/>
      <c r="RHO12" s="6"/>
      <c r="RHP12" s="6"/>
      <c r="RHQ12" s="6"/>
      <c r="RHR12" s="6"/>
      <c r="RHS12" s="6"/>
      <c r="RHT12" s="6"/>
      <c r="RHU12" s="6"/>
      <c r="RHV12" s="6"/>
      <c r="RHW12" s="6"/>
      <c r="RHX12" s="6"/>
      <c r="RHY12" s="6"/>
      <c r="RHZ12" s="6"/>
      <c r="RIA12" s="6"/>
      <c r="RIB12" s="6"/>
      <c r="RIC12" s="6"/>
      <c r="RID12" s="6"/>
      <c r="RIE12" s="6"/>
      <c r="RIF12" s="6"/>
      <c r="RIG12" s="6"/>
      <c r="RIH12" s="6"/>
      <c r="RII12" s="6"/>
      <c r="RIJ12" s="6"/>
      <c r="RIK12" s="6"/>
      <c r="RIL12" s="6"/>
      <c r="RIM12" s="6"/>
      <c r="RIN12" s="6"/>
      <c r="RIO12" s="6"/>
      <c r="RIP12" s="6"/>
      <c r="RIQ12" s="6"/>
      <c r="RIR12" s="6"/>
      <c r="RIS12" s="6"/>
      <c r="RIT12" s="6"/>
      <c r="RIU12" s="6"/>
      <c r="RIV12" s="6"/>
      <c r="RIW12" s="6"/>
      <c r="RIX12" s="6"/>
      <c r="RIY12" s="6"/>
      <c r="RIZ12" s="6"/>
      <c r="RJA12" s="6"/>
      <c r="RJB12" s="6"/>
      <c r="RJC12" s="6"/>
      <c r="RJD12" s="6"/>
      <c r="RJE12" s="6"/>
      <c r="RJF12" s="6"/>
      <c r="RJG12" s="6"/>
      <c r="RJH12" s="6"/>
      <c r="RJI12" s="6"/>
      <c r="RJJ12" s="6"/>
      <c r="RJK12" s="6"/>
      <c r="RJL12" s="6"/>
      <c r="RJM12" s="6"/>
      <c r="RJN12" s="6"/>
      <c r="RJO12" s="6"/>
      <c r="RJP12" s="6"/>
      <c r="RJQ12" s="6"/>
      <c r="RJR12" s="6"/>
      <c r="RJS12" s="6"/>
      <c r="RJT12" s="6"/>
      <c r="RJU12" s="6"/>
      <c r="RJV12" s="6"/>
      <c r="RJW12" s="6"/>
      <c r="RJX12" s="6"/>
      <c r="RJY12" s="6"/>
      <c r="RJZ12" s="6"/>
      <c r="RKA12" s="6"/>
      <c r="RKB12" s="6"/>
      <c r="RKC12" s="6"/>
      <c r="RKD12" s="6"/>
      <c r="RKE12" s="6"/>
      <c r="RKF12" s="6"/>
      <c r="RKG12" s="6"/>
      <c r="RKH12" s="6"/>
      <c r="RKI12" s="6"/>
      <c r="RKJ12" s="6"/>
      <c r="RKK12" s="6"/>
      <c r="RKL12" s="6"/>
      <c r="RKM12" s="6"/>
      <c r="RKN12" s="6"/>
      <c r="RKO12" s="6"/>
      <c r="RKP12" s="6"/>
      <c r="RKQ12" s="6"/>
      <c r="RKR12" s="6"/>
      <c r="RKS12" s="6"/>
      <c r="RKT12" s="6"/>
      <c r="RKU12" s="6"/>
      <c r="RKV12" s="6"/>
      <c r="RKW12" s="6"/>
      <c r="RKX12" s="6"/>
      <c r="RKY12" s="6"/>
      <c r="RKZ12" s="6"/>
      <c r="RLA12" s="6"/>
      <c r="RLB12" s="6"/>
      <c r="RLC12" s="6"/>
      <c r="RLD12" s="6"/>
      <c r="RLE12" s="6"/>
      <c r="RLF12" s="6"/>
      <c r="RLG12" s="6"/>
      <c r="RLH12" s="6"/>
      <c r="RLI12" s="6"/>
      <c r="RLJ12" s="6"/>
      <c r="RLK12" s="6"/>
      <c r="RLL12" s="6"/>
      <c r="RLM12" s="6"/>
      <c r="RLN12" s="6"/>
      <c r="RLO12" s="6"/>
      <c r="RLP12" s="6"/>
      <c r="RLQ12" s="6"/>
      <c r="RLR12" s="6"/>
      <c r="RLS12" s="6"/>
      <c r="RLT12" s="6"/>
      <c r="RLU12" s="6"/>
      <c r="RLV12" s="6"/>
      <c r="RLW12" s="6"/>
      <c r="RLX12" s="6"/>
      <c r="RLY12" s="6"/>
      <c r="RLZ12" s="6"/>
      <c r="RMA12" s="6"/>
      <c r="RMB12" s="6"/>
      <c r="RMC12" s="6"/>
      <c r="RMD12" s="6"/>
      <c r="RME12" s="6"/>
      <c r="RMF12" s="6"/>
      <c r="RMG12" s="6"/>
      <c r="RMH12" s="6"/>
      <c r="RMI12" s="6"/>
      <c r="RMJ12" s="6"/>
      <c r="RMK12" s="6"/>
      <c r="RML12" s="6"/>
      <c r="RMM12" s="6"/>
      <c r="RMN12" s="6"/>
      <c r="RMO12" s="6"/>
      <c r="RMP12" s="6"/>
      <c r="RMQ12" s="6"/>
      <c r="RMR12" s="6"/>
      <c r="RMS12" s="6"/>
      <c r="RMT12" s="6"/>
      <c r="RMU12" s="6"/>
      <c r="RMV12" s="6"/>
      <c r="RMW12" s="6"/>
      <c r="RMX12" s="6"/>
      <c r="RMY12" s="6"/>
      <c r="RMZ12" s="6"/>
      <c r="RNA12" s="6"/>
      <c r="RNB12" s="6"/>
      <c r="RNC12" s="6"/>
      <c r="RND12" s="6"/>
      <c r="RNE12" s="6"/>
      <c r="RNF12" s="6"/>
      <c r="RNG12" s="6"/>
      <c r="RNH12" s="6"/>
      <c r="RNI12" s="6"/>
      <c r="RNJ12" s="6"/>
      <c r="RNK12" s="6"/>
      <c r="RNL12" s="6"/>
      <c r="RNM12" s="6"/>
      <c r="RNN12" s="6"/>
      <c r="RNO12" s="6"/>
      <c r="RNP12" s="6"/>
      <c r="RNQ12" s="6"/>
      <c r="RNR12" s="6"/>
      <c r="RNS12" s="6"/>
      <c r="RNT12" s="6"/>
      <c r="RNU12" s="6"/>
      <c r="RNV12" s="6"/>
      <c r="RNW12" s="6"/>
      <c r="RNX12" s="6"/>
      <c r="RNY12" s="6"/>
      <c r="RNZ12" s="6"/>
      <c r="ROA12" s="6"/>
      <c r="ROB12" s="6"/>
      <c r="ROC12" s="6"/>
      <c r="ROD12" s="6"/>
      <c r="ROE12" s="6"/>
      <c r="ROF12" s="6"/>
      <c r="ROG12" s="6"/>
      <c r="ROH12" s="6"/>
      <c r="ROI12" s="6"/>
      <c r="ROJ12" s="6"/>
      <c r="ROK12" s="6"/>
      <c r="ROL12" s="6"/>
      <c r="ROM12" s="6"/>
      <c r="RON12" s="6"/>
      <c r="ROO12" s="6"/>
      <c r="ROP12" s="6"/>
      <c r="ROQ12" s="6"/>
      <c r="ROR12" s="6"/>
      <c r="ROS12" s="6"/>
      <c r="ROT12" s="6"/>
      <c r="ROU12" s="6"/>
      <c r="ROV12" s="6"/>
      <c r="ROW12" s="6"/>
      <c r="ROX12" s="6"/>
      <c r="ROY12" s="6"/>
      <c r="ROZ12" s="6"/>
      <c r="RPA12" s="6"/>
      <c r="RPB12" s="6"/>
      <c r="RPC12" s="6"/>
      <c r="RPD12" s="6"/>
      <c r="RPE12" s="6"/>
      <c r="RPF12" s="6"/>
      <c r="RPG12" s="6"/>
      <c r="RPH12" s="6"/>
      <c r="RPI12" s="6"/>
      <c r="RPJ12" s="6"/>
      <c r="RPK12" s="6"/>
      <c r="RPL12" s="6"/>
      <c r="RPM12" s="6"/>
      <c r="RPN12" s="6"/>
      <c r="RPO12" s="6"/>
      <c r="RPP12" s="6"/>
      <c r="RPQ12" s="6"/>
      <c r="RPR12" s="6"/>
      <c r="RPS12" s="6"/>
      <c r="RPT12" s="6"/>
      <c r="RPU12" s="6"/>
      <c r="RPV12" s="6"/>
      <c r="RPW12" s="6"/>
      <c r="RPX12" s="6"/>
      <c r="RPY12" s="6"/>
      <c r="RPZ12" s="6"/>
      <c r="RQA12" s="6"/>
      <c r="RQB12" s="6"/>
      <c r="RQC12" s="6"/>
      <c r="RQD12" s="6"/>
      <c r="RQE12" s="6"/>
      <c r="RQF12" s="6"/>
      <c r="RQG12" s="6"/>
      <c r="RQH12" s="6"/>
      <c r="RQI12" s="6"/>
      <c r="RQJ12" s="6"/>
      <c r="RQK12" s="6"/>
      <c r="RQL12" s="6"/>
      <c r="RQM12" s="6"/>
      <c r="RQN12" s="6"/>
      <c r="RQO12" s="6"/>
      <c r="RQP12" s="6"/>
      <c r="RQQ12" s="6"/>
      <c r="RQR12" s="6"/>
      <c r="RQS12" s="6"/>
      <c r="RQT12" s="6"/>
      <c r="RQU12" s="6"/>
      <c r="RQV12" s="6"/>
      <c r="RQW12" s="6"/>
      <c r="RQX12" s="6"/>
      <c r="RQY12" s="6"/>
      <c r="RQZ12" s="6"/>
      <c r="RRA12" s="6"/>
      <c r="RRB12" s="6"/>
      <c r="RRC12" s="6"/>
      <c r="RRD12" s="6"/>
      <c r="RRE12" s="6"/>
      <c r="RRF12" s="6"/>
      <c r="RRG12" s="6"/>
      <c r="RRH12" s="6"/>
      <c r="RRI12" s="6"/>
      <c r="RRJ12" s="6"/>
      <c r="RRK12" s="6"/>
      <c r="RRL12" s="6"/>
      <c r="RRM12" s="6"/>
      <c r="RRN12" s="6"/>
      <c r="RRO12" s="6"/>
      <c r="RRP12" s="6"/>
      <c r="RRQ12" s="6"/>
      <c r="RRR12" s="6"/>
      <c r="RRS12" s="6"/>
      <c r="RRT12" s="6"/>
      <c r="RRU12" s="6"/>
      <c r="RRV12" s="6"/>
      <c r="RRW12" s="6"/>
      <c r="RRX12" s="6"/>
      <c r="RRY12" s="6"/>
      <c r="RRZ12" s="6"/>
      <c r="RSA12" s="6"/>
      <c r="RSB12" s="6"/>
      <c r="RSC12" s="6"/>
      <c r="RSD12" s="6"/>
      <c r="RSE12" s="6"/>
      <c r="RSF12" s="6"/>
      <c r="RSG12" s="6"/>
      <c r="RSH12" s="6"/>
      <c r="RSI12" s="6"/>
      <c r="RSJ12" s="6"/>
      <c r="RSK12" s="6"/>
      <c r="RSL12" s="6"/>
      <c r="RSM12" s="6"/>
      <c r="RSN12" s="6"/>
      <c r="RSO12" s="6"/>
      <c r="RSP12" s="6"/>
      <c r="RSQ12" s="6"/>
      <c r="RSR12" s="6"/>
      <c r="RSS12" s="6"/>
      <c r="RST12" s="6"/>
      <c r="RSU12" s="6"/>
      <c r="RSV12" s="6"/>
      <c r="RSW12" s="6"/>
      <c r="RSX12" s="6"/>
      <c r="RSY12" s="6"/>
      <c r="RSZ12" s="6"/>
      <c r="RTA12" s="6"/>
      <c r="RTB12" s="6"/>
      <c r="RTC12" s="6"/>
      <c r="RTD12" s="6"/>
      <c r="RTE12" s="6"/>
      <c r="RTF12" s="6"/>
      <c r="RTG12" s="6"/>
      <c r="RTH12" s="6"/>
      <c r="RTI12" s="6"/>
      <c r="RTJ12" s="6"/>
      <c r="RTK12" s="6"/>
      <c r="RTL12" s="6"/>
      <c r="RTM12" s="6"/>
      <c r="RTN12" s="6"/>
      <c r="RTO12" s="6"/>
      <c r="RTP12" s="6"/>
      <c r="RTQ12" s="6"/>
      <c r="RTR12" s="6"/>
      <c r="RTS12" s="6"/>
      <c r="RTT12" s="6"/>
      <c r="RTU12" s="6"/>
      <c r="RTV12" s="6"/>
      <c r="RTW12" s="6"/>
      <c r="RTX12" s="6"/>
      <c r="RTY12" s="6"/>
      <c r="RTZ12" s="6"/>
      <c r="RUA12" s="6"/>
      <c r="RUB12" s="6"/>
      <c r="RUC12" s="6"/>
      <c r="RUD12" s="6"/>
      <c r="RUE12" s="6"/>
      <c r="RUF12" s="6"/>
      <c r="RUG12" s="6"/>
      <c r="RUH12" s="6"/>
      <c r="RUI12" s="6"/>
      <c r="RUJ12" s="6"/>
      <c r="RUK12" s="6"/>
      <c r="RUL12" s="6"/>
      <c r="RUM12" s="6"/>
      <c r="RUN12" s="6"/>
      <c r="RUO12" s="6"/>
      <c r="RUP12" s="6"/>
      <c r="RUQ12" s="6"/>
      <c r="RUR12" s="6"/>
      <c r="RUS12" s="6"/>
      <c r="RUT12" s="6"/>
      <c r="RUU12" s="6"/>
      <c r="RUV12" s="6"/>
      <c r="RUW12" s="6"/>
      <c r="RUX12" s="6"/>
      <c r="RUY12" s="6"/>
      <c r="RUZ12" s="6"/>
      <c r="RVA12" s="6"/>
      <c r="RVB12" s="6"/>
      <c r="RVC12" s="6"/>
      <c r="RVD12" s="6"/>
      <c r="RVE12" s="6"/>
      <c r="RVF12" s="6"/>
      <c r="RVG12" s="6"/>
      <c r="RVH12" s="6"/>
      <c r="RVI12" s="6"/>
      <c r="RVJ12" s="6"/>
      <c r="RVK12" s="6"/>
      <c r="RVL12" s="6"/>
      <c r="RVM12" s="6"/>
      <c r="RVN12" s="6"/>
      <c r="RVO12" s="6"/>
      <c r="RVP12" s="6"/>
      <c r="RVQ12" s="6"/>
      <c r="RVR12" s="6"/>
      <c r="RVS12" s="6"/>
      <c r="RVT12" s="6"/>
      <c r="RVU12" s="6"/>
      <c r="RVV12" s="6"/>
      <c r="RVW12" s="6"/>
      <c r="RVX12" s="6"/>
      <c r="RVY12" s="6"/>
      <c r="RVZ12" s="6"/>
      <c r="RWA12" s="6"/>
      <c r="RWB12" s="6"/>
      <c r="RWC12" s="6"/>
      <c r="RWD12" s="6"/>
      <c r="RWE12" s="6"/>
      <c r="RWF12" s="6"/>
      <c r="RWG12" s="6"/>
      <c r="RWH12" s="6"/>
      <c r="RWI12" s="6"/>
      <c r="RWJ12" s="6"/>
      <c r="RWK12" s="6"/>
      <c r="RWL12" s="6"/>
      <c r="RWM12" s="6"/>
      <c r="RWN12" s="6"/>
      <c r="RWO12" s="6"/>
      <c r="RWP12" s="6"/>
      <c r="RWQ12" s="6"/>
      <c r="RWR12" s="6"/>
      <c r="RWS12" s="6"/>
      <c r="RWT12" s="6"/>
      <c r="RWU12" s="6"/>
      <c r="RWV12" s="6"/>
      <c r="RWW12" s="6"/>
      <c r="RWX12" s="6"/>
      <c r="RWY12" s="6"/>
      <c r="RWZ12" s="6"/>
      <c r="RXA12" s="6"/>
      <c r="RXB12" s="6"/>
      <c r="RXC12" s="6"/>
      <c r="RXD12" s="6"/>
      <c r="RXE12" s="6"/>
      <c r="RXF12" s="6"/>
      <c r="RXG12" s="6"/>
      <c r="RXH12" s="6"/>
      <c r="RXI12" s="6"/>
      <c r="RXJ12" s="6"/>
      <c r="RXK12" s="6"/>
      <c r="RXL12" s="6"/>
      <c r="RXM12" s="6"/>
      <c r="RXN12" s="6"/>
      <c r="RXO12" s="6"/>
      <c r="RXP12" s="6"/>
      <c r="RXQ12" s="6"/>
      <c r="RXR12" s="6"/>
      <c r="RXS12" s="6"/>
      <c r="RXT12" s="6"/>
      <c r="RXU12" s="6"/>
      <c r="RXV12" s="6"/>
      <c r="RXW12" s="6"/>
      <c r="RXX12" s="6"/>
      <c r="RXY12" s="6"/>
      <c r="RXZ12" s="6"/>
      <c r="RYA12" s="6"/>
      <c r="RYB12" s="6"/>
      <c r="RYC12" s="6"/>
      <c r="RYD12" s="6"/>
      <c r="RYE12" s="6"/>
      <c r="RYF12" s="6"/>
      <c r="RYG12" s="6"/>
      <c r="RYH12" s="6"/>
      <c r="RYI12" s="6"/>
      <c r="RYJ12" s="6"/>
      <c r="RYK12" s="6"/>
      <c r="RYL12" s="6"/>
      <c r="RYM12" s="6"/>
      <c r="RYN12" s="6"/>
      <c r="RYO12" s="6"/>
      <c r="RYP12" s="6"/>
      <c r="RYQ12" s="6"/>
      <c r="RYR12" s="6"/>
      <c r="RYS12" s="6"/>
      <c r="RYT12" s="6"/>
      <c r="RYU12" s="6"/>
      <c r="RYV12" s="6"/>
      <c r="RYW12" s="6"/>
      <c r="RYX12" s="6"/>
      <c r="RYY12" s="6"/>
      <c r="RYZ12" s="6"/>
      <c r="RZA12" s="6"/>
      <c r="RZB12" s="6"/>
      <c r="RZC12" s="6"/>
      <c r="RZD12" s="6"/>
      <c r="RZE12" s="6"/>
      <c r="RZF12" s="6"/>
      <c r="RZG12" s="6"/>
      <c r="RZH12" s="6"/>
      <c r="RZI12" s="6"/>
      <c r="RZJ12" s="6"/>
      <c r="RZK12" s="6"/>
      <c r="RZL12" s="6"/>
      <c r="RZM12" s="6"/>
      <c r="RZN12" s="6"/>
      <c r="RZO12" s="6"/>
      <c r="RZP12" s="6"/>
      <c r="RZQ12" s="6"/>
      <c r="RZR12" s="6"/>
      <c r="RZS12" s="6"/>
      <c r="RZT12" s="6"/>
      <c r="RZU12" s="6"/>
      <c r="RZV12" s="6"/>
      <c r="RZW12" s="6"/>
      <c r="RZX12" s="6"/>
      <c r="RZY12" s="6"/>
      <c r="RZZ12" s="6"/>
      <c r="SAA12" s="6"/>
      <c r="SAB12" s="6"/>
      <c r="SAC12" s="6"/>
      <c r="SAD12" s="6"/>
      <c r="SAE12" s="6"/>
      <c r="SAF12" s="6"/>
      <c r="SAG12" s="6"/>
      <c r="SAH12" s="6"/>
      <c r="SAI12" s="6"/>
      <c r="SAJ12" s="6"/>
      <c r="SAK12" s="6"/>
      <c r="SAL12" s="6"/>
      <c r="SAM12" s="6"/>
      <c r="SAN12" s="6"/>
      <c r="SAO12" s="6"/>
      <c r="SAP12" s="6"/>
      <c r="SAQ12" s="6"/>
      <c r="SAR12" s="6"/>
      <c r="SAS12" s="6"/>
      <c r="SAT12" s="6"/>
      <c r="SAU12" s="6"/>
      <c r="SAV12" s="6"/>
      <c r="SAW12" s="6"/>
      <c r="SAX12" s="6"/>
      <c r="SAY12" s="6"/>
      <c r="SAZ12" s="6"/>
      <c r="SBA12" s="6"/>
      <c r="SBB12" s="6"/>
      <c r="SBC12" s="6"/>
      <c r="SBD12" s="6"/>
      <c r="SBE12" s="6"/>
      <c r="SBF12" s="6"/>
      <c r="SBG12" s="6"/>
      <c r="SBH12" s="6"/>
      <c r="SBI12" s="6"/>
      <c r="SBJ12" s="6"/>
      <c r="SBK12" s="6"/>
      <c r="SBL12" s="6"/>
      <c r="SBM12" s="6"/>
      <c r="SBN12" s="6"/>
      <c r="SBO12" s="6"/>
      <c r="SBP12" s="6"/>
      <c r="SBQ12" s="6"/>
      <c r="SBR12" s="6"/>
      <c r="SBS12" s="6"/>
      <c r="SBT12" s="6"/>
      <c r="SBU12" s="6"/>
      <c r="SBV12" s="6"/>
      <c r="SBW12" s="6"/>
      <c r="SBX12" s="6"/>
      <c r="SBY12" s="6"/>
      <c r="SBZ12" s="6"/>
      <c r="SCA12" s="6"/>
      <c r="SCB12" s="6"/>
      <c r="SCC12" s="6"/>
      <c r="SCD12" s="6"/>
      <c r="SCE12" s="6"/>
      <c r="SCF12" s="6"/>
      <c r="SCG12" s="6"/>
      <c r="SCH12" s="6"/>
      <c r="SCI12" s="6"/>
      <c r="SCJ12" s="6"/>
      <c r="SCK12" s="6"/>
      <c r="SCL12" s="6"/>
      <c r="SCM12" s="6"/>
      <c r="SCN12" s="6"/>
      <c r="SCO12" s="6"/>
      <c r="SCP12" s="6"/>
      <c r="SCQ12" s="6"/>
      <c r="SCR12" s="6"/>
      <c r="SCS12" s="6"/>
      <c r="SCT12" s="6"/>
      <c r="SCU12" s="6"/>
      <c r="SCV12" s="6"/>
      <c r="SCW12" s="6"/>
      <c r="SCX12" s="6"/>
      <c r="SCY12" s="6"/>
      <c r="SCZ12" s="6"/>
      <c r="SDA12" s="6"/>
      <c r="SDB12" s="6"/>
      <c r="SDC12" s="6"/>
      <c r="SDD12" s="6"/>
      <c r="SDE12" s="6"/>
      <c r="SDF12" s="6"/>
      <c r="SDG12" s="6"/>
      <c r="SDH12" s="6"/>
      <c r="SDI12" s="6"/>
      <c r="SDJ12" s="6"/>
      <c r="SDK12" s="6"/>
      <c r="SDL12" s="6"/>
      <c r="SDM12" s="6"/>
      <c r="SDN12" s="6"/>
      <c r="SDO12" s="6"/>
      <c r="SDP12" s="6"/>
      <c r="SDQ12" s="6"/>
      <c r="SDR12" s="6"/>
      <c r="SDS12" s="6"/>
      <c r="SDT12" s="6"/>
      <c r="SDU12" s="6"/>
      <c r="SDV12" s="6"/>
      <c r="SDW12" s="6"/>
      <c r="SDX12" s="6"/>
      <c r="SDY12" s="6"/>
      <c r="SDZ12" s="6"/>
      <c r="SEA12" s="6"/>
      <c r="SEB12" s="6"/>
      <c r="SEC12" s="6"/>
      <c r="SED12" s="6"/>
      <c r="SEE12" s="6"/>
      <c r="SEF12" s="6"/>
      <c r="SEG12" s="6"/>
      <c r="SEH12" s="6"/>
      <c r="SEI12" s="6"/>
      <c r="SEJ12" s="6"/>
      <c r="SEK12" s="6"/>
      <c r="SEL12" s="6"/>
      <c r="SEM12" s="6"/>
      <c r="SEN12" s="6"/>
      <c r="SEO12" s="6"/>
      <c r="SEP12" s="6"/>
      <c r="SEQ12" s="6"/>
      <c r="SER12" s="6"/>
      <c r="SES12" s="6"/>
      <c r="SET12" s="6"/>
      <c r="SEU12" s="6"/>
      <c r="SEV12" s="6"/>
      <c r="SEW12" s="6"/>
      <c r="SEX12" s="6"/>
      <c r="SEY12" s="6"/>
      <c r="SEZ12" s="6"/>
      <c r="SFA12" s="6"/>
      <c r="SFB12" s="6"/>
      <c r="SFC12" s="6"/>
      <c r="SFD12" s="6"/>
      <c r="SFE12" s="6"/>
      <c r="SFF12" s="6"/>
      <c r="SFG12" s="6"/>
      <c r="SFH12" s="6"/>
      <c r="SFI12" s="6"/>
      <c r="SFJ12" s="6"/>
      <c r="SFK12" s="6"/>
      <c r="SFL12" s="6"/>
      <c r="SFM12" s="6"/>
      <c r="SFN12" s="6"/>
      <c r="SFO12" s="6"/>
      <c r="SFP12" s="6"/>
      <c r="SFQ12" s="6"/>
      <c r="SFR12" s="6"/>
      <c r="SFS12" s="6"/>
      <c r="SFT12" s="6"/>
      <c r="SFU12" s="6"/>
      <c r="SFV12" s="6"/>
      <c r="SFW12" s="6"/>
      <c r="SFX12" s="6"/>
      <c r="SFY12" s="6"/>
      <c r="SFZ12" s="6"/>
      <c r="SGA12" s="6"/>
      <c r="SGB12" s="6"/>
      <c r="SGC12" s="6"/>
      <c r="SGD12" s="6"/>
      <c r="SGE12" s="6"/>
      <c r="SGF12" s="6"/>
      <c r="SGG12" s="6"/>
      <c r="SGH12" s="6"/>
      <c r="SGI12" s="6"/>
      <c r="SGJ12" s="6"/>
      <c r="SGK12" s="6"/>
      <c r="SGL12" s="6"/>
      <c r="SGM12" s="6"/>
      <c r="SGN12" s="6"/>
      <c r="SGO12" s="6"/>
      <c r="SGP12" s="6"/>
      <c r="SGQ12" s="6"/>
      <c r="SGR12" s="6"/>
      <c r="SGS12" s="6"/>
      <c r="SGT12" s="6"/>
      <c r="SGU12" s="6"/>
      <c r="SGV12" s="6"/>
      <c r="SGW12" s="6"/>
      <c r="SGX12" s="6"/>
      <c r="SGY12" s="6"/>
      <c r="SGZ12" s="6"/>
      <c r="SHA12" s="6"/>
      <c r="SHB12" s="6"/>
      <c r="SHC12" s="6"/>
      <c r="SHD12" s="6"/>
      <c r="SHE12" s="6"/>
      <c r="SHF12" s="6"/>
      <c r="SHG12" s="6"/>
      <c r="SHH12" s="6"/>
      <c r="SHI12" s="6"/>
      <c r="SHJ12" s="6"/>
      <c r="SHK12" s="6"/>
      <c r="SHL12" s="6"/>
      <c r="SHM12" s="6"/>
      <c r="SHN12" s="6"/>
      <c r="SHO12" s="6"/>
      <c r="SHP12" s="6"/>
      <c r="SHQ12" s="6"/>
      <c r="SHR12" s="6"/>
      <c r="SHS12" s="6"/>
      <c r="SHT12" s="6"/>
      <c r="SHU12" s="6"/>
      <c r="SHV12" s="6"/>
      <c r="SHW12" s="6"/>
      <c r="SHX12" s="6"/>
      <c r="SHY12" s="6"/>
      <c r="SHZ12" s="6"/>
      <c r="SIA12" s="6"/>
      <c r="SIB12" s="6"/>
      <c r="SIC12" s="6"/>
      <c r="SID12" s="6"/>
      <c r="SIE12" s="6"/>
      <c r="SIF12" s="6"/>
      <c r="SIG12" s="6"/>
      <c r="SIH12" s="6"/>
      <c r="SII12" s="6"/>
      <c r="SIJ12" s="6"/>
      <c r="SIK12" s="6"/>
      <c r="SIL12" s="6"/>
      <c r="SIM12" s="6"/>
      <c r="SIN12" s="6"/>
      <c r="SIO12" s="6"/>
      <c r="SIP12" s="6"/>
      <c r="SIQ12" s="6"/>
      <c r="SIR12" s="6"/>
      <c r="SIS12" s="6"/>
      <c r="SIT12" s="6"/>
      <c r="SIU12" s="6"/>
      <c r="SIV12" s="6"/>
      <c r="SIW12" s="6"/>
      <c r="SIX12" s="6"/>
      <c r="SIY12" s="6"/>
      <c r="SIZ12" s="6"/>
      <c r="SJA12" s="6"/>
      <c r="SJB12" s="6"/>
      <c r="SJC12" s="6"/>
      <c r="SJD12" s="6"/>
      <c r="SJE12" s="6"/>
      <c r="SJF12" s="6"/>
      <c r="SJG12" s="6"/>
      <c r="SJH12" s="6"/>
      <c r="SJI12" s="6"/>
      <c r="SJJ12" s="6"/>
      <c r="SJK12" s="6"/>
      <c r="SJL12" s="6"/>
      <c r="SJM12" s="6"/>
      <c r="SJN12" s="6"/>
      <c r="SJO12" s="6"/>
      <c r="SJP12" s="6"/>
      <c r="SJQ12" s="6"/>
      <c r="SJR12" s="6"/>
      <c r="SJS12" s="6"/>
      <c r="SJT12" s="6"/>
      <c r="SJU12" s="6"/>
      <c r="SJV12" s="6"/>
      <c r="SJW12" s="6"/>
      <c r="SJX12" s="6"/>
      <c r="SJY12" s="6"/>
      <c r="SJZ12" s="6"/>
      <c r="SKA12" s="6"/>
      <c r="SKB12" s="6"/>
      <c r="SKC12" s="6"/>
      <c r="SKD12" s="6"/>
      <c r="SKE12" s="6"/>
      <c r="SKF12" s="6"/>
      <c r="SKG12" s="6"/>
      <c r="SKH12" s="6"/>
      <c r="SKI12" s="6"/>
      <c r="SKJ12" s="6"/>
      <c r="SKK12" s="6"/>
      <c r="SKL12" s="6"/>
      <c r="SKM12" s="6"/>
      <c r="SKN12" s="6"/>
      <c r="SKO12" s="6"/>
      <c r="SKP12" s="6"/>
      <c r="SKQ12" s="6"/>
      <c r="SKR12" s="6"/>
      <c r="SKS12" s="6"/>
      <c r="SKT12" s="6"/>
      <c r="SKU12" s="6"/>
      <c r="SKV12" s="6"/>
      <c r="SKW12" s="6"/>
      <c r="SKX12" s="6"/>
      <c r="SKY12" s="6"/>
      <c r="SKZ12" s="6"/>
      <c r="SLA12" s="6"/>
      <c r="SLB12" s="6"/>
      <c r="SLC12" s="6"/>
      <c r="SLD12" s="6"/>
      <c r="SLE12" s="6"/>
      <c r="SLF12" s="6"/>
      <c r="SLG12" s="6"/>
      <c r="SLH12" s="6"/>
      <c r="SLI12" s="6"/>
      <c r="SLJ12" s="6"/>
      <c r="SLK12" s="6"/>
      <c r="SLL12" s="6"/>
      <c r="SLM12" s="6"/>
      <c r="SLN12" s="6"/>
      <c r="SLO12" s="6"/>
      <c r="SLP12" s="6"/>
      <c r="SLQ12" s="6"/>
      <c r="SLR12" s="6"/>
      <c r="SLS12" s="6"/>
      <c r="SLT12" s="6"/>
      <c r="SLU12" s="6"/>
      <c r="SLV12" s="6"/>
      <c r="SLW12" s="6"/>
      <c r="SLX12" s="6"/>
      <c r="SLY12" s="6"/>
      <c r="SLZ12" s="6"/>
      <c r="SMA12" s="6"/>
      <c r="SMB12" s="6"/>
      <c r="SMC12" s="6"/>
      <c r="SMD12" s="6"/>
      <c r="SME12" s="6"/>
      <c r="SMF12" s="6"/>
      <c r="SMG12" s="6"/>
      <c r="SMH12" s="6"/>
      <c r="SMI12" s="6"/>
      <c r="SMJ12" s="6"/>
      <c r="SMK12" s="6"/>
      <c r="SML12" s="6"/>
      <c r="SMM12" s="6"/>
      <c r="SMN12" s="6"/>
      <c r="SMO12" s="6"/>
      <c r="SMP12" s="6"/>
      <c r="SMQ12" s="6"/>
      <c r="SMR12" s="6"/>
      <c r="SMS12" s="6"/>
      <c r="SMT12" s="6"/>
      <c r="SMU12" s="6"/>
      <c r="SMV12" s="6"/>
      <c r="SMW12" s="6"/>
      <c r="SMX12" s="6"/>
      <c r="SMY12" s="6"/>
      <c r="SMZ12" s="6"/>
      <c r="SNA12" s="6"/>
      <c r="SNB12" s="6"/>
      <c r="SNC12" s="6"/>
      <c r="SND12" s="6"/>
      <c r="SNE12" s="6"/>
      <c r="SNF12" s="6"/>
      <c r="SNG12" s="6"/>
      <c r="SNH12" s="6"/>
      <c r="SNI12" s="6"/>
      <c r="SNJ12" s="6"/>
      <c r="SNK12" s="6"/>
      <c r="SNL12" s="6"/>
      <c r="SNM12" s="6"/>
      <c r="SNN12" s="6"/>
      <c r="SNO12" s="6"/>
      <c r="SNP12" s="6"/>
      <c r="SNQ12" s="6"/>
      <c r="SNR12" s="6"/>
      <c r="SNS12" s="6"/>
      <c r="SNT12" s="6"/>
      <c r="SNU12" s="6"/>
      <c r="SNV12" s="6"/>
      <c r="SNW12" s="6"/>
      <c r="SNX12" s="6"/>
      <c r="SNY12" s="6"/>
      <c r="SNZ12" s="6"/>
      <c r="SOA12" s="6"/>
      <c r="SOB12" s="6"/>
      <c r="SOC12" s="6"/>
      <c r="SOD12" s="6"/>
      <c r="SOE12" s="6"/>
      <c r="SOF12" s="6"/>
      <c r="SOG12" s="6"/>
      <c r="SOH12" s="6"/>
      <c r="SOI12" s="6"/>
      <c r="SOJ12" s="6"/>
      <c r="SOK12" s="6"/>
      <c r="SOL12" s="6"/>
      <c r="SOM12" s="6"/>
      <c r="SON12" s="6"/>
      <c r="SOO12" s="6"/>
      <c r="SOP12" s="6"/>
      <c r="SOQ12" s="6"/>
      <c r="SOR12" s="6"/>
      <c r="SOS12" s="6"/>
      <c r="SOT12" s="6"/>
      <c r="SOU12" s="6"/>
      <c r="SOV12" s="6"/>
      <c r="SOW12" s="6"/>
      <c r="SOX12" s="6"/>
      <c r="SOY12" s="6"/>
      <c r="SOZ12" s="6"/>
      <c r="SPA12" s="6"/>
      <c r="SPB12" s="6"/>
      <c r="SPC12" s="6"/>
      <c r="SPD12" s="6"/>
      <c r="SPE12" s="6"/>
      <c r="SPF12" s="6"/>
      <c r="SPG12" s="6"/>
      <c r="SPH12" s="6"/>
      <c r="SPI12" s="6"/>
      <c r="SPJ12" s="6"/>
      <c r="SPK12" s="6"/>
      <c r="SPL12" s="6"/>
      <c r="SPM12" s="6"/>
      <c r="SPN12" s="6"/>
      <c r="SPO12" s="6"/>
      <c r="SPP12" s="6"/>
      <c r="SPQ12" s="6"/>
      <c r="SPR12" s="6"/>
      <c r="SPS12" s="6"/>
      <c r="SPT12" s="6"/>
      <c r="SPU12" s="6"/>
      <c r="SPV12" s="6"/>
      <c r="SPW12" s="6"/>
      <c r="SPX12" s="6"/>
      <c r="SPY12" s="6"/>
      <c r="SPZ12" s="6"/>
      <c r="SQA12" s="6"/>
      <c r="SQB12" s="6"/>
      <c r="SQC12" s="6"/>
      <c r="SQD12" s="6"/>
      <c r="SQE12" s="6"/>
      <c r="SQF12" s="6"/>
      <c r="SQG12" s="6"/>
      <c r="SQH12" s="6"/>
      <c r="SQI12" s="6"/>
      <c r="SQJ12" s="6"/>
      <c r="SQK12" s="6"/>
      <c r="SQL12" s="6"/>
      <c r="SQM12" s="6"/>
      <c r="SQN12" s="6"/>
      <c r="SQO12" s="6"/>
      <c r="SQP12" s="6"/>
      <c r="SQQ12" s="6"/>
      <c r="SQR12" s="6"/>
      <c r="SQS12" s="6"/>
      <c r="SQT12" s="6"/>
      <c r="SQU12" s="6"/>
      <c r="SQV12" s="6"/>
      <c r="SQW12" s="6"/>
      <c r="SQX12" s="6"/>
      <c r="SQY12" s="6"/>
      <c r="SQZ12" s="6"/>
      <c r="SRA12" s="6"/>
      <c r="SRB12" s="6"/>
      <c r="SRC12" s="6"/>
      <c r="SRD12" s="6"/>
      <c r="SRE12" s="6"/>
      <c r="SRF12" s="6"/>
      <c r="SRG12" s="6"/>
      <c r="SRH12" s="6"/>
      <c r="SRI12" s="6"/>
      <c r="SRJ12" s="6"/>
      <c r="SRK12" s="6"/>
      <c r="SRL12" s="6"/>
      <c r="SRM12" s="6"/>
      <c r="SRN12" s="6"/>
      <c r="SRO12" s="6"/>
      <c r="SRP12" s="6"/>
      <c r="SRQ12" s="6"/>
      <c r="SRR12" s="6"/>
      <c r="SRS12" s="6"/>
      <c r="SRT12" s="6"/>
      <c r="SRU12" s="6"/>
      <c r="SRV12" s="6"/>
      <c r="SRW12" s="6"/>
      <c r="SRX12" s="6"/>
      <c r="SRY12" s="6"/>
      <c r="SRZ12" s="6"/>
      <c r="SSA12" s="6"/>
      <c r="SSB12" s="6"/>
      <c r="SSC12" s="6"/>
      <c r="SSD12" s="6"/>
      <c r="SSE12" s="6"/>
      <c r="SSF12" s="6"/>
      <c r="SSG12" s="6"/>
      <c r="SSH12" s="6"/>
      <c r="SSI12" s="6"/>
      <c r="SSJ12" s="6"/>
      <c r="SSK12" s="6"/>
      <c r="SSL12" s="6"/>
      <c r="SSM12" s="6"/>
      <c r="SSN12" s="6"/>
      <c r="SSO12" s="6"/>
      <c r="SSP12" s="6"/>
      <c r="SSQ12" s="6"/>
      <c r="SSR12" s="6"/>
      <c r="SSS12" s="6"/>
      <c r="SST12" s="6"/>
      <c r="SSU12" s="6"/>
      <c r="SSV12" s="6"/>
      <c r="SSW12" s="6"/>
      <c r="SSX12" s="6"/>
      <c r="SSY12" s="6"/>
      <c r="SSZ12" s="6"/>
      <c r="STA12" s="6"/>
      <c r="STB12" s="6"/>
      <c r="STC12" s="6"/>
      <c r="STD12" s="6"/>
      <c r="STE12" s="6"/>
      <c r="STF12" s="6"/>
      <c r="STG12" s="6"/>
      <c r="STH12" s="6"/>
      <c r="STI12" s="6"/>
      <c r="STJ12" s="6"/>
      <c r="STK12" s="6"/>
      <c r="STL12" s="6"/>
      <c r="STM12" s="6"/>
      <c r="STN12" s="6"/>
      <c r="STO12" s="6"/>
      <c r="STP12" s="6"/>
      <c r="STQ12" s="6"/>
      <c r="STR12" s="6"/>
      <c r="STS12" s="6"/>
      <c r="STT12" s="6"/>
      <c r="STU12" s="6"/>
      <c r="STV12" s="6"/>
      <c r="STW12" s="6"/>
      <c r="STX12" s="6"/>
      <c r="STY12" s="6"/>
      <c r="STZ12" s="6"/>
      <c r="SUA12" s="6"/>
      <c r="SUB12" s="6"/>
      <c r="SUC12" s="6"/>
      <c r="SUD12" s="6"/>
      <c r="SUE12" s="6"/>
      <c r="SUF12" s="6"/>
      <c r="SUG12" s="6"/>
      <c r="SUH12" s="6"/>
      <c r="SUI12" s="6"/>
      <c r="SUJ12" s="6"/>
      <c r="SUK12" s="6"/>
      <c r="SUL12" s="6"/>
      <c r="SUM12" s="6"/>
      <c r="SUN12" s="6"/>
      <c r="SUO12" s="6"/>
      <c r="SUP12" s="6"/>
      <c r="SUQ12" s="6"/>
      <c r="SUR12" s="6"/>
      <c r="SUS12" s="6"/>
      <c r="SUT12" s="6"/>
      <c r="SUU12" s="6"/>
      <c r="SUV12" s="6"/>
      <c r="SUW12" s="6"/>
      <c r="SUX12" s="6"/>
      <c r="SUY12" s="6"/>
      <c r="SUZ12" s="6"/>
      <c r="SVA12" s="6"/>
      <c r="SVB12" s="6"/>
      <c r="SVC12" s="6"/>
      <c r="SVD12" s="6"/>
      <c r="SVE12" s="6"/>
      <c r="SVF12" s="6"/>
      <c r="SVG12" s="6"/>
      <c r="SVH12" s="6"/>
      <c r="SVI12" s="6"/>
      <c r="SVJ12" s="6"/>
      <c r="SVK12" s="6"/>
      <c r="SVL12" s="6"/>
      <c r="SVM12" s="6"/>
      <c r="SVN12" s="6"/>
      <c r="SVO12" s="6"/>
      <c r="SVP12" s="6"/>
      <c r="SVQ12" s="6"/>
      <c r="SVR12" s="6"/>
      <c r="SVS12" s="6"/>
      <c r="SVT12" s="6"/>
      <c r="SVU12" s="6"/>
      <c r="SVV12" s="6"/>
      <c r="SVW12" s="6"/>
      <c r="SVX12" s="6"/>
      <c r="SVY12" s="6"/>
      <c r="SVZ12" s="6"/>
      <c r="SWA12" s="6"/>
      <c r="SWB12" s="6"/>
      <c r="SWC12" s="6"/>
      <c r="SWD12" s="6"/>
      <c r="SWE12" s="6"/>
      <c r="SWF12" s="6"/>
      <c r="SWG12" s="6"/>
      <c r="SWH12" s="6"/>
      <c r="SWI12" s="6"/>
      <c r="SWJ12" s="6"/>
      <c r="SWK12" s="6"/>
      <c r="SWL12" s="6"/>
      <c r="SWM12" s="6"/>
      <c r="SWN12" s="6"/>
      <c r="SWO12" s="6"/>
      <c r="SWP12" s="6"/>
      <c r="SWQ12" s="6"/>
      <c r="SWR12" s="6"/>
      <c r="SWS12" s="6"/>
      <c r="SWT12" s="6"/>
      <c r="SWU12" s="6"/>
      <c r="SWV12" s="6"/>
      <c r="SWW12" s="6"/>
      <c r="SWX12" s="6"/>
      <c r="SWY12" s="6"/>
      <c r="SWZ12" s="6"/>
      <c r="SXA12" s="6"/>
      <c r="SXB12" s="6"/>
      <c r="SXC12" s="6"/>
      <c r="SXD12" s="6"/>
      <c r="SXE12" s="6"/>
      <c r="SXF12" s="6"/>
      <c r="SXG12" s="6"/>
      <c r="SXH12" s="6"/>
      <c r="SXI12" s="6"/>
      <c r="SXJ12" s="6"/>
      <c r="SXK12" s="6"/>
      <c r="SXL12" s="6"/>
      <c r="SXM12" s="6"/>
      <c r="SXN12" s="6"/>
      <c r="SXO12" s="6"/>
      <c r="SXP12" s="6"/>
      <c r="SXQ12" s="6"/>
      <c r="SXR12" s="6"/>
      <c r="SXS12" s="6"/>
      <c r="SXT12" s="6"/>
      <c r="SXU12" s="6"/>
      <c r="SXV12" s="6"/>
      <c r="SXW12" s="6"/>
      <c r="SXX12" s="6"/>
      <c r="SXY12" s="6"/>
      <c r="SXZ12" s="6"/>
      <c r="SYA12" s="6"/>
      <c r="SYB12" s="6"/>
      <c r="SYC12" s="6"/>
      <c r="SYD12" s="6"/>
      <c r="SYE12" s="6"/>
      <c r="SYF12" s="6"/>
      <c r="SYG12" s="6"/>
      <c r="SYH12" s="6"/>
      <c r="SYI12" s="6"/>
      <c r="SYJ12" s="6"/>
      <c r="SYK12" s="6"/>
      <c r="SYL12" s="6"/>
      <c r="SYM12" s="6"/>
      <c r="SYN12" s="6"/>
      <c r="SYO12" s="6"/>
      <c r="SYP12" s="6"/>
      <c r="SYQ12" s="6"/>
      <c r="SYR12" s="6"/>
      <c r="SYS12" s="6"/>
      <c r="SYT12" s="6"/>
      <c r="SYU12" s="6"/>
      <c r="SYV12" s="6"/>
      <c r="SYW12" s="6"/>
      <c r="SYX12" s="6"/>
      <c r="SYY12" s="6"/>
      <c r="SYZ12" s="6"/>
      <c r="SZA12" s="6"/>
      <c r="SZB12" s="6"/>
      <c r="SZC12" s="6"/>
      <c r="SZD12" s="6"/>
      <c r="SZE12" s="6"/>
      <c r="SZF12" s="6"/>
      <c r="SZG12" s="6"/>
      <c r="SZH12" s="6"/>
      <c r="SZI12" s="6"/>
      <c r="SZJ12" s="6"/>
      <c r="SZK12" s="6"/>
      <c r="SZL12" s="6"/>
      <c r="SZM12" s="6"/>
      <c r="SZN12" s="6"/>
      <c r="SZO12" s="6"/>
      <c r="SZP12" s="6"/>
      <c r="SZQ12" s="6"/>
      <c r="SZR12" s="6"/>
      <c r="SZS12" s="6"/>
      <c r="SZT12" s="6"/>
      <c r="SZU12" s="6"/>
      <c r="SZV12" s="6"/>
      <c r="SZW12" s="6"/>
      <c r="SZX12" s="6"/>
      <c r="SZY12" s="6"/>
      <c r="SZZ12" s="6"/>
      <c r="TAA12" s="6"/>
      <c r="TAB12" s="6"/>
      <c r="TAC12" s="6"/>
      <c r="TAD12" s="6"/>
      <c r="TAE12" s="6"/>
      <c r="TAF12" s="6"/>
      <c r="TAG12" s="6"/>
      <c r="TAH12" s="6"/>
      <c r="TAI12" s="6"/>
      <c r="TAJ12" s="6"/>
      <c r="TAK12" s="6"/>
      <c r="TAL12" s="6"/>
      <c r="TAM12" s="6"/>
      <c r="TAN12" s="6"/>
      <c r="TAO12" s="6"/>
      <c r="TAP12" s="6"/>
      <c r="TAQ12" s="6"/>
      <c r="TAR12" s="6"/>
      <c r="TAS12" s="6"/>
      <c r="TAT12" s="6"/>
      <c r="TAU12" s="6"/>
      <c r="TAV12" s="6"/>
      <c r="TAW12" s="6"/>
      <c r="TAX12" s="6"/>
      <c r="TAY12" s="6"/>
      <c r="TAZ12" s="6"/>
      <c r="TBA12" s="6"/>
      <c r="TBB12" s="6"/>
      <c r="TBC12" s="6"/>
      <c r="TBD12" s="6"/>
      <c r="TBE12" s="6"/>
      <c r="TBF12" s="6"/>
      <c r="TBG12" s="6"/>
      <c r="TBH12" s="6"/>
      <c r="TBI12" s="6"/>
      <c r="TBJ12" s="6"/>
      <c r="TBK12" s="6"/>
      <c r="TBL12" s="6"/>
      <c r="TBM12" s="6"/>
      <c r="TBN12" s="6"/>
      <c r="TBO12" s="6"/>
      <c r="TBP12" s="6"/>
      <c r="TBQ12" s="6"/>
      <c r="TBR12" s="6"/>
      <c r="TBS12" s="6"/>
      <c r="TBT12" s="6"/>
      <c r="TBU12" s="6"/>
      <c r="TBV12" s="6"/>
      <c r="TBW12" s="6"/>
      <c r="TBX12" s="6"/>
      <c r="TBY12" s="6"/>
      <c r="TBZ12" s="6"/>
      <c r="TCA12" s="6"/>
      <c r="TCB12" s="6"/>
      <c r="TCC12" s="6"/>
      <c r="TCD12" s="6"/>
      <c r="TCE12" s="6"/>
      <c r="TCF12" s="6"/>
      <c r="TCG12" s="6"/>
      <c r="TCH12" s="6"/>
      <c r="TCI12" s="6"/>
      <c r="TCJ12" s="6"/>
      <c r="TCK12" s="6"/>
      <c r="TCL12" s="6"/>
      <c r="TCM12" s="6"/>
      <c r="TCN12" s="6"/>
      <c r="TCO12" s="6"/>
      <c r="TCP12" s="6"/>
      <c r="TCQ12" s="6"/>
      <c r="TCR12" s="6"/>
      <c r="TCS12" s="6"/>
      <c r="TCT12" s="6"/>
      <c r="TCU12" s="6"/>
      <c r="TCV12" s="6"/>
      <c r="TCW12" s="6"/>
      <c r="TCX12" s="6"/>
      <c r="TCY12" s="6"/>
      <c r="TCZ12" s="6"/>
      <c r="TDA12" s="6"/>
      <c r="TDB12" s="6"/>
      <c r="TDC12" s="6"/>
      <c r="TDD12" s="6"/>
      <c r="TDE12" s="6"/>
      <c r="TDF12" s="6"/>
      <c r="TDG12" s="6"/>
      <c r="TDH12" s="6"/>
      <c r="TDI12" s="6"/>
      <c r="TDJ12" s="6"/>
      <c r="TDK12" s="6"/>
      <c r="TDL12" s="6"/>
      <c r="TDM12" s="6"/>
      <c r="TDN12" s="6"/>
      <c r="TDO12" s="6"/>
      <c r="TDP12" s="6"/>
      <c r="TDQ12" s="6"/>
      <c r="TDR12" s="6"/>
      <c r="TDS12" s="6"/>
      <c r="TDT12" s="6"/>
      <c r="TDU12" s="6"/>
      <c r="TDV12" s="6"/>
      <c r="TDW12" s="6"/>
      <c r="TDX12" s="6"/>
      <c r="TDY12" s="6"/>
      <c r="TDZ12" s="6"/>
      <c r="TEA12" s="6"/>
      <c r="TEB12" s="6"/>
      <c r="TEC12" s="6"/>
      <c r="TED12" s="6"/>
      <c r="TEE12" s="6"/>
      <c r="TEF12" s="6"/>
      <c r="TEG12" s="6"/>
      <c r="TEH12" s="6"/>
      <c r="TEI12" s="6"/>
      <c r="TEJ12" s="6"/>
      <c r="TEK12" s="6"/>
      <c r="TEL12" s="6"/>
      <c r="TEM12" s="6"/>
      <c r="TEN12" s="6"/>
      <c r="TEO12" s="6"/>
      <c r="TEP12" s="6"/>
      <c r="TEQ12" s="6"/>
      <c r="TER12" s="6"/>
      <c r="TES12" s="6"/>
      <c r="TET12" s="6"/>
      <c r="TEU12" s="6"/>
      <c r="TEV12" s="6"/>
      <c r="TEW12" s="6"/>
      <c r="TEX12" s="6"/>
      <c r="TEY12" s="6"/>
      <c r="TEZ12" s="6"/>
      <c r="TFA12" s="6"/>
      <c r="TFB12" s="6"/>
      <c r="TFC12" s="6"/>
      <c r="TFD12" s="6"/>
      <c r="TFE12" s="6"/>
      <c r="TFF12" s="6"/>
      <c r="TFG12" s="6"/>
      <c r="TFH12" s="6"/>
      <c r="TFI12" s="6"/>
      <c r="TFJ12" s="6"/>
      <c r="TFK12" s="6"/>
      <c r="TFL12" s="6"/>
      <c r="TFM12" s="6"/>
      <c r="TFN12" s="6"/>
      <c r="TFO12" s="6"/>
      <c r="TFP12" s="6"/>
      <c r="TFQ12" s="6"/>
      <c r="TFR12" s="6"/>
      <c r="TFS12" s="6"/>
      <c r="TFT12" s="6"/>
      <c r="TFU12" s="6"/>
      <c r="TFV12" s="6"/>
      <c r="TFW12" s="6"/>
      <c r="TFX12" s="6"/>
      <c r="TFY12" s="6"/>
      <c r="TFZ12" s="6"/>
      <c r="TGA12" s="6"/>
      <c r="TGB12" s="6"/>
      <c r="TGC12" s="6"/>
      <c r="TGD12" s="6"/>
      <c r="TGE12" s="6"/>
      <c r="TGF12" s="6"/>
      <c r="TGG12" s="6"/>
      <c r="TGH12" s="6"/>
      <c r="TGI12" s="6"/>
      <c r="TGJ12" s="6"/>
      <c r="TGK12" s="6"/>
      <c r="TGL12" s="6"/>
      <c r="TGM12" s="6"/>
      <c r="TGN12" s="6"/>
      <c r="TGO12" s="6"/>
      <c r="TGP12" s="6"/>
      <c r="TGQ12" s="6"/>
      <c r="TGR12" s="6"/>
      <c r="TGS12" s="6"/>
      <c r="TGT12" s="6"/>
      <c r="TGU12" s="6"/>
      <c r="TGV12" s="6"/>
      <c r="TGW12" s="6"/>
      <c r="TGX12" s="6"/>
      <c r="TGY12" s="6"/>
      <c r="TGZ12" s="6"/>
      <c r="THA12" s="6"/>
      <c r="THB12" s="6"/>
      <c r="THC12" s="6"/>
      <c r="THD12" s="6"/>
      <c r="THE12" s="6"/>
      <c r="THF12" s="6"/>
      <c r="THG12" s="6"/>
      <c r="THH12" s="6"/>
      <c r="THI12" s="6"/>
      <c r="THJ12" s="6"/>
      <c r="THK12" s="6"/>
      <c r="THL12" s="6"/>
      <c r="THM12" s="6"/>
      <c r="THN12" s="6"/>
      <c r="THO12" s="6"/>
      <c r="THP12" s="6"/>
      <c r="THQ12" s="6"/>
      <c r="THR12" s="6"/>
      <c r="THS12" s="6"/>
      <c r="THT12" s="6"/>
      <c r="THU12" s="6"/>
      <c r="THV12" s="6"/>
      <c r="THW12" s="6"/>
      <c r="THX12" s="6"/>
      <c r="THY12" s="6"/>
      <c r="THZ12" s="6"/>
      <c r="TIA12" s="6"/>
      <c r="TIB12" s="6"/>
      <c r="TIC12" s="6"/>
      <c r="TID12" s="6"/>
      <c r="TIE12" s="6"/>
      <c r="TIF12" s="6"/>
      <c r="TIG12" s="6"/>
      <c r="TIH12" s="6"/>
      <c r="TII12" s="6"/>
      <c r="TIJ12" s="6"/>
      <c r="TIK12" s="6"/>
      <c r="TIL12" s="6"/>
      <c r="TIM12" s="6"/>
      <c r="TIN12" s="6"/>
      <c r="TIO12" s="6"/>
      <c r="TIP12" s="6"/>
      <c r="TIQ12" s="6"/>
      <c r="TIR12" s="6"/>
      <c r="TIS12" s="6"/>
      <c r="TIT12" s="6"/>
      <c r="TIU12" s="6"/>
      <c r="TIV12" s="6"/>
      <c r="TIW12" s="6"/>
      <c r="TIX12" s="6"/>
      <c r="TIY12" s="6"/>
      <c r="TIZ12" s="6"/>
      <c r="TJA12" s="6"/>
      <c r="TJB12" s="6"/>
      <c r="TJC12" s="6"/>
      <c r="TJD12" s="6"/>
      <c r="TJE12" s="6"/>
      <c r="TJF12" s="6"/>
      <c r="TJG12" s="6"/>
      <c r="TJH12" s="6"/>
      <c r="TJI12" s="6"/>
      <c r="TJJ12" s="6"/>
      <c r="TJK12" s="6"/>
      <c r="TJL12" s="6"/>
      <c r="TJM12" s="6"/>
      <c r="TJN12" s="6"/>
      <c r="TJO12" s="6"/>
      <c r="TJP12" s="6"/>
      <c r="TJQ12" s="6"/>
      <c r="TJR12" s="6"/>
      <c r="TJS12" s="6"/>
      <c r="TJT12" s="6"/>
      <c r="TJU12" s="6"/>
      <c r="TJV12" s="6"/>
      <c r="TJW12" s="6"/>
      <c r="TJX12" s="6"/>
      <c r="TJY12" s="6"/>
      <c r="TJZ12" s="6"/>
      <c r="TKA12" s="6"/>
      <c r="TKB12" s="6"/>
      <c r="TKC12" s="6"/>
      <c r="TKD12" s="6"/>
      <c r="TKE12" s="6"/>
      <c r="TKF12" s="6"/>
      <c r="TKG12" s="6"/>
      <c r="TKH12" s="6"/>
      <c r="TKI12" s="6"/>
      <c r="TKJ12" s="6"/>
      <c r="TKK12" s="6"/>
      <c r="TKL12" s="6"/>
      <c r="TKM12" s="6"/>
      <c r="TKN12" s="6"/>
      <c r="TKO12" s="6"/>
      <c r="TKP12" s="6"/>
      <c r="TKQ12" s="6"/>
      <c r="TKR12" s="6"/>
      <c r="TKS12" s="6"/>
      <c r="TKT12" s="6"/>
      <c r="TKU12" s="6"/>
      <c r="TKV12" s="6"/>
      <c r="TKW12" s="6"/>
      <c r="TKX12" s="6"/>
      <c r="TKY12" s="6"/>
      <c r="TKZ12" s="6"/>
      <c r="TLA12" s="6"/>
      <c r="TLB12" s="6"/>
      <c r="TLC12" s="6"/>
      <c r="TLD12" s="6"/>
      <c r="TLE12" s="6"/>
      <c r="TLF12" s="6"/>
      <c r="TLG12" s="6"/>
      <c r="TLH12" s="6"/>
      <c r="TLI12" s="6"/>
      <c r="TLJ12" s="6"/>
      <c r="TLK12" s="6"/>
      <c r="TLL12" s="6"/>
      <c r="TLM12" s="6"/>
      <c r="TLN12" s="6"/>
      <c r="TLO12" s="6"/>
      <c r="TLP12" s="6"/>
      <c r="TLQ12" s="6"/>
      <c r="TLR12" s="6"/>
      <c r="TLS12" s="6"/>
      <c r="TLT12" s="6"/>
      <c r="TLU12" s="6"/>
      <c r="TLV12" s="6"/>
      <c r="TLW12" s="6"/>
      <c r="TLX12" s="6"/>
      <c r="TLY12" s="6"/>
      <c r="TLZ12" s="6"/>
      <c r="TMA12" s="6"/>
      <c r="TMB12" s="6"/>
      <c r="TMC12" s="6"/>
      <c r="TMD12" s="6"/>
      <c r="TME12" s="6"/>
      <c r="TMF12" s="6"/>
      <c r="TMG12" s="6"/>
      <c r="TMH12" s="6"/>
      <c r="TMI12" s="6"/>
      <c r="TMJ12" s="6"/>
      <c r="TMK12" s="6"/>
      <c r="TML12" s="6"/>
      <c r="TMM12" s="6"/>
      <c r="TMN12" s="6"/>
      <c r="TMO12" s="6"/>
      <c r="TMP12" s="6"/>
      <c r="TMQ12" s="6"/>
      <c r="TMR12" s="6"/>
      <c r="TMS12" s="6"/>
      <c r="TMT12" s="6"/>
      <c r="TMU12" s="6"/>
      <c r="TMV12" s="6"/>
      <c r="TMW12" s="6"/>
      <c r="TMX12" s="6"/>
      <c r="TMY12" s="6"/>
      <c r="TMZ12" s="6"/>
      <c r="TNA12" s="6"/>
      <c r="TNB12" s="6"/>
      <c r="TNC12" s="6"/>
      <c r="TND12" s="6"/>
      <c r="TNE12" s="6"/>
      <c r="TNF12" s="6"/>
      <c r="TNG12" s="6"/>
      <c r="TNH12" s="6"/>
      <c r="TNI12" s="6"/>
      <c r="TNJ12" s="6"/>
      <c r="TNK12" s="6"/>
      <c r="TNL12" s="6"/>
      <c r="TNM12" s="6"/>
      <c r="TNN12" s="6"/>
      <c r="TNO12" s="6"/>
      <c r="TNP12" s="6"/>
      <c r="TNQ12" s="6"/>
      <c r="TNR12" s="6"/>
      <c r="TNS12" s="6"/>
      <c r="TNT12" s="6"/>
      <c r="TNU12" s="6"/>
      <c r="TNV12" s="6"/>
      <c r="TNW12" s="6"/>
      <c r="TNX12" s="6"/>
      <c r="TNY12" s="6"/>
      <c r="TNZ12" s="6"/>
      <c r="TOA12" s="6"/>
      <c r="TOB12" s="6"/>
      <c r="TOC12" s="6"/>
      <c r="TOD12" s="6"/>
      <c r="TOE12" s="6"/>
      <c r="TOF12" s="6"/>
      <c r="TOG12" s="6"/>
      <c r="TOH12" s="6"/>
      <c r="TOI12" s="6"/>
      <c r="TOJ12" s="6"/>
      <c r="TOK12" s="6"/>
      <c r="TOL12" s="6"/>
      <c r="TOM12" s="6"/>
      <c r="TON12" s="6"/>
      <c r="TOO12" s="6"/>
      <c r="TOP12" s="6"/>
      <c r="TOQ12" s="6"/>
      <c r="TOR12" s="6"/>
      <c r="TOS12" s="6"/>
      <c r="TOT12" s="6"/>
      <c r="TOU12" s="6"/>
      <c r="TOV12" s="6"/>
      <c r="TOW12" s="6"/>
      <c r="TOX12" s="6"/>
      <c r="TOY12" s="6"/>
      <c r="TOZ12" s="6"/>
      <c r="TPA12" s="6"/>
      <c r="TPB12" s="6"/>
      <c r="TPC12" s="6"/>
      <c r="TPD12" s="6"/>
      <c r="TPE12" s="6"/>
      <c r="TPF12" s="6"/>
      <c r="TPG12" s="6"/>
      <c r="TPH12" s="6"/>
      <c r="TPI12" s="6"/>
      <c r="TPJ12" s="6"/>
      <c r="TPK12" s="6"/>
      <c r="TPL12" s="6"/>
      <c r="TPM12" s="6"/>
      <c r="TPN12" s="6"/>
      <c r="TPO12" s="6"/>
      <c r="TPP12" s="6"/>
      <c r="TPQ12" s="6"/>
      <c r="TPR12" s="6"/>
      <c r="TPS12" s="6"/>
      <c r="TPT12" s="6"/>
      <c r="TPU12" s="6"/>
      <c r="TPV12" s="6"/>
      <c r="TPW12" s="6"/>
      <c r="TPX12" s="6"/>
      <c r="TPY12" s="6"/>
      <c r="TPZ12" s="6"/>
      <c r="TQA12" s="6"/>
      <c r="TQB12" s="6"/>
      <c r="TQC12" s="6"/>
      <c r="TQD12" s="6"/>
      <c r="TQE12" s="6"/>
      <c r="TQF12" s="6"/>
      <c r="TQG12" s="6"/>
      <c r="TQH12" s="6"/>
      <c r="TQI12" s="6"/>
      <c r="TQJ12" s="6"/>
      <c r="TQK12" s="6"/>
      <c r="TQL12" s="6"/>
      <c r="TQM12" s="6"/>
      <c r="TQN12" s="6"/>
      <c r="TQO12" s="6"/>
      <c r="TQP12" s="6"/>
      <c r="TQQ12" s="6"/>
      <c r="TQR12" s="6"/>
      <c r="TQS12" s="6"/>
      <c r="TQT12" s="6"/>
      <c r="TQU12" s="6"/>
      <c r="TQV12" s="6"/>
      <c r="TQW12" s="6"/>
      <c r="TQX12" s="6"/>
      <c r="TQY12" s="6"/>
      <c r="TQZ12" s="6"/>
      <c r="TRA12" s="6"/>
      <c r="TRB12" s="6"/>
      <c r="TRC12" s="6"/>
      <c r="TRD12" s="6"/>
      <c r="TRE12" s="6"/>
      <c r="TRF12" s="6"/>
      <c r="TRG12" s="6"/>
      <c r="TRH12" s="6"/>
      <c r="TRI12" s="6"/>
      <c r="TRJ12" s="6"/>
      <c r="TRK12" s="6"/>
      <c r="TRL12" s="6"/>
      <c r="TRM12" s="6"/>
      <c r="TRN12" s="6"/>
      <c r="TRO12" s="6"/>
      <c r="TRP12" s="6"/>
      <c r="TRQ12" s="6"/>
      <c r="TRR12" s="6"/>
      <c r="TRS12" s="6"/>
      <c r="TRT12" s="6"/>
      <c r="TRU12" s="6"/>
      <c r="TRV12" s="6"/>
      <c r="TRW12" s="6"/>
      <c r="TRX12" s="6"/>
      <c r="TRY12" s="6"/>
      <c r="TRZ12" s="6"/>
      <c r="TSA12" s="6"/>
      <c r="TSB12" s="6"/>
      <c r="TSC12" s="6"/>
      <c r="TSD12" s="6"/>
      <c r="TSE12" s="6"/>
      <c r="TSF12" s="6"/>
      <c r="TSG12" s="6"/>
      <c r="TSH12" s="6"/>
      <c r="TSI12" s="6"/>
      <c r="TSJ12" s="6"/>
      <c r="TSK12" s="6"/>
      <c r="TSL12" s="6"/>
      <c r="TSM12" s="6"/>
      <c r="TSN12" s="6"/>
      <c r="TSO12" s="6"/>
      <c r="TSP12" s="6"/>
      <c r="TSQ12" s="6"/>
      <c r="TSR12" s="6"/>
      <c r="TSS12" s="6"/>
      <c r="TST12" s="6"/>
      <c r="TSU12" s="6"/>
      <c r="TSV12" s="6"/>
      <c r="TSW12" s="6"/>
      <c r="TSX12" s="6"/>
      <c r="TSY12" s="6"/>
      <c r="TSZ12" s="6"/>
      <c r="TTA12" s="6"/>
      <c r="TTB12" s="6"/>
      <c r="TTC12" s="6"/>
      <c r="TTD12" s="6"/>
      <c r="TTE12" s="6"/>
      <c r="TTF12" s="6"/>
      <c r="TTG12" s="6"/>
      <c r="TTH12" s="6"/>
      <c r="TTI12" s="6"/>
      <c r="TTJ12" s="6"/>
      <c r="TTK12" s="6"/>
      <c r="TTL12" s="6"/>
      <c r="TTM12" s="6"/>
      <c r="TTN12" s="6"/>
      <c r="TTO12" s="6"/>
      <c r="TTP12" s="6"/>
      <c r="TTQ12" s="6"/>
      <c r="TTR12" s="6"/>
      <c r="TTS12" s="6"/>
      <c r="TTT12" s="6"/>
      <c r="TTU12" s="6"/>
      <c r="TTV12" s="6"/>
      <c r="TTW12" s="6"/>
      <c r="TTX12" s="6"/>
      <c r="TTY12" s="6"/>
      <c r="TTZ12" s="6"/>
      <c r="TUA12" s="6"/>
      <c r="TUB12" s="6"/>
      <c r="TUC12" s="6"/>
      <c r="TUD12" s="6"/>
      <c r="TUE12" s="6"/>
      <c r="TUF12" s="6"/>
      <c r="TUG12" s="6"/>
      <c r="TUH12" s="6"/>
      <c r="TUI12" s="6"/>
      <c r="TUJ12" s="6"/>
      <c r="TUK12" s="6"/>
      <c r="TUL12" s="6"/>
      <c r="TUM12" s="6"/>
      <c r="TUN12" s="6"/>
      <c r="TUO12" s="6"/>
      <c r="TUP12" s="6"/>
      <c r="TUQ12" s="6"/>
      <c r="TUR12" s="6"/>
      <c r="TUS12" s="6"/>
      <c r="TUT12" s="6"/>
      <c r="TUU12" s="6"/>
      <c r="TUV12" s="6"/>
      <c r="TUW12" s="6"/>
      <c r="TUX12" s="6"/>
      <c r="TUY12" s="6"/>
      <c r="TUZ12" s="6"/>
      <c r="TVA12" s="6"/>
      <c r="TVB12" s="6"/>
      <c r="TVC12" s="6"/>
      <c r="TVD12" s="6"/>
      <c r="TVE12" s="6"/>
      <c r="TVF12" s="6"/>
      <c r="TVG12" s="6"/>
      <c r="TVH12" s="6"/>
      <c r="TVI12" s="6"/>
      <c r="TVJ12" s="6"/>
      <c r="TVK12" s="6"/>
      <c r="TVL12" s="6"/>
      <c r="TVM12" s="6"/>
      <c r="TVN12" s="6"/>
      <c r="TVO12" s="6"/>
      <c r="TVP12" s="6"/>
      <c r="TVQ12" s="6"/>
      <c r="TVR12" s="6"/>
      <c r="TVS12" s="6"/>
      <c r="TVT12" s="6"/>
      <c r="TVU12" s="6"/>
      <c r="TVV12" s="6"/>
      <c r="TVW12" s="6"/>
      <c r="TVX12" s="6"/>
      <c r="TVY12" s="6"/>
      <c r="TVZ12" s="6"/>
      <c r="TWA12" s="6"/>
      <c r="TWB12" s="6"/>
      <c r="TWC12" s="6"/>
      <c r="TWD12" s="6"/>
      <c r="TWE12" s="6"/>
      <c r="TWF12" s="6"/>
      <c r="TWG12" s="6"/>
      <c r="TWH12" s="6"/>
      <c r="TWI12" s="6"/>
      <c r="TWJ12" s="6"/>
      <c r="TWK12" s="6"/>
      <c r="TWL12" s="6"/>
      <c r="TWM12" s="6"/>
      <c r="TWN12" s="6"/>
      <c r="TWO12" s="6"/>
      <c r="TWP12" s="6"/>
      <c r="TWQ12" s="6"/>
      <c r="TWR12" s="6"/>
      <c r="TWS12" s="6"/>
      <c r="TWT12" s="6"/>
      <c r="TWU12" s="6"/>
      <c r="TWV12" s="6"/>
      <c r="TWW12" s="6"/>
      <c r="TWX12" s="6"/>
      <c r="TWY12" s="6"/>
      <c r="TWZ12" s="6"/>
      <c r="TXA12" s="6"/>
      <c r="TXB12" s="6"/>
      <c r="TXC12" s="6"/>
      <c r="TXD12" s="6"/>
      <c r="TXE12" s="6"/>
      <c r="TXF12" s="6"/>
      <c r="TXG12" s="6"/>
      <c r="TXH12" s="6"/>
      <c r="TXI12" s="6"/>
      <c r="TXJ12" s="6"/>
      <c r="TXK12" s="6"/>
      <c r="TXL12" s="6"/>
      <c r="TXM12" s="6"/>
      <c r="TXN12" s="6"/>
      <c r="TXO12" s="6"/>
      <c r="TXP12" s="6"/>
      <c r="TXQ12" s="6"/>
      <c r="TXR12" s="6"/>
      <c r="TXS12" s="6"/>
      <c r="TXT12" s="6"/>
      <c r="TXU12" s="6"/>
      <c r="TXV12" s="6"/>
      <c r="TXW12" s="6"/>
      <c r="TXX12" s="6"/>
      <c r="TXY12" s="6"/>
      <c r="TXZ12" s="6"/>
      <c r="TYA12" s="6"/>
      <c r="TYB12" s="6"/>
      <c r="TYC12" s="6"/>
      <c r="TYD12" s="6"/>
      <c r="TYE12" s="6"/>
      <c r="TYF12" s="6"/>
      <c r="TYG12" s="6"/>
      <c r="TYH12" s="6"/>
      <c r="TYI12" s="6"/>
      <c r="TYJ12" s="6"/>
      <c r="TYK12" s="6"/>
      <c r="TYL12" s="6"/>
      <c r="TYM12" s="6"/>
      <c r="TYN12" s="6"/>
      <c r="TYO12" s="6"/>
      <c r="TYP12" s="6"/>
      <c r="TYQ12" s="6"/>
      <c r="TYR12" s="6"/>
      <c r="TYS12" s="6"/>
      <c r="TYT12" s="6"/>
      <c r="TYU12" s="6"/>
      <c r="TYV12" s="6"/>
      <c r="TYW12" s="6"/>
      <c r="TYX12" s="6"/>
      <c r="TYY12" s="6"/>
      <c r="TYZ12" s="6"/>
      <c r="TZA12" s="6"/>
      <c r="TZB12" s="6"/>
      <c r="TZC12" s="6"/>
      <c r="TZD12" s="6"/>
      <c r="TZE12" s="6"/>
      <c r="TZF12" s="6"/>
      <c r="TZG12" s="6"/>
      <c r="TZH12" s="6"/>
      <c r="TZI12" s="6"/>
      <c r="TZJ12" s="6"/>
      <c r="TZK12" s="6"/>
      <c r="TZL12" s="6"/>
      <c r="TZM12" s="6"/>
      <c r="TZN12" s="6"/>
      <c r="TZO12" s="6"/>
      <c r="TZP12" s="6"/>
      <c r="TZQ12" s="6"/>
      <c r="TZR12" s="6"/>
      <c r="TZS12" s="6"/>
      <c r="TZT12" s="6"/>
      <c r="TZU12" s="6"/>
      <c r="TZV12" s="6"/>
      <c r="TZW12" s="6"/>
      <c r="TZX12" s="6"/>
      <c r="TZY12" s="6"/>
      <c r="TZZ12" s="6"/>
      <c r="UAA12" s="6"/>
      <c r="UAB12" s="6"/>
      <c r="UAC12" s="6"/>
      <c r="UAD12" s="6"/>
      <c r="UAE12" s="6"/>
      <c r="UAF12" s="6"/>
      <c r="UAG12" s="6"/>
      <c r="UAH12" s="6"/>
      <c r="UAI12" s="6"/>
      <c r="UAJ12" s="6"/>
      <c r="UAK12" s="6"/>
      <c r="UAL12" s="6"/>
      <c r="UAM12" s="6"/>
      <c r="UAN12" s="6"/>
      <c r="UAO12" s="6"/>
      <c r="UAP12" s="6"/>
      <c r="UAQ12" s="6"/>
      <c r="UAR12" s="6"/>
      <c r="UAS12" s="6"/>
      <c r="UAT12" s="6"/>
      <c r="UAU12" s="6"/>
      <c r="UAV12" s="6"/>
      <c r="UAW12" s="6"/>
      <c r="UAX12" s="6"/>
      <c r="UAY12" s="6"/>
      <c r="UAZ12" s="6"/>
      <c r="UBA12" s="6"/>
      <c r="UBB12" s="6"/>
      <c r="UBC12" s="6"/>
      <c r="UBD12" s="6"/>
      <c r="UBE12" s="6"/>
      <c r="UBF12" s="6"/>
      <c r="UBG12" s="6"/>
      <c r="UBH12" s="6"/>
      <c r="UBI12" s="6"/>
      <c r="UBJ12" s="6"/>
      <c r="UBK12" s="6"/>
      <c r="UBL12" s="6"/>
      <c r="UBM12" s="6"/>
      <c r="UBN12" s="6"/>
      <c r="UBO12" s="6"/>
      <c r="UBP12" s="6"/>
      <c r="UBQ12" s="6"/>
      <c r="UBR12" s="6"/>
      <c r="UBS12" s="6"/>
      <c r="UBT12" s="6"/>
      <c r="UBU12" s="6"/>
      <c r="UBV12" s="6"/>
      <c r="UBW12" s="6"/>
      <c r="UBX12" s="6"/>
      <c r="UBY12" s="6"/>
      <c r="UBZ12" s="6"/>
      <c r="UCA12" s="6"/>
      <c r="UCB12" s="6"/>
      <c r="UCC12" s="6"/>
      <c r="UCD12" s="6"/>
      <c r="UCE12" s="6"/>
      <c r="UCF12" s="6"/>
      <c r="UCG12" s="6"/>
      <c r="UCH12" s="6"/>
      <c r="UCI12" s="6"/>
      <c r="UCJ12" s="6"/>
      <c r="UCK12" s="6"/>
      <c r="UCL12" s="6"/>
      <c r="UCM12" s="6"/>
      <c r="UCN12" s="6"/>
      <c r="UCO12" s="6"/>
      <c r="UCP12" s="6"/>
      <c r="UCQ12" s="6"/>
      <c r="UCR12" s="6"/>
      <c r="UCS12" s="6"/>
      <c r="UCT12" s="6"/>
      <c r="UCU12" s="6"/>
      <c r="UCV12" s="6"/>
      <c r="UCW12" s="6"/>
      <c r="UCX12" s="6"/>
      <c r="UCY12" s="6"/>
      <c r="UCZ12" s="6"/>
      <c r="UDA12" s="6"/>
      <c r="UDB12" s="6"/>
      <c r="UDC12" s="6"/>
      <c r="UDD12" s="6"/>
      <c r="UDE12" s="6"/>
      <c r="UDF12" s="6"/>
      <c r="UDG12" s="6"/>
      <c r="UDH12" s="6"/>
      <c r="UDI12" s="6"/>
      <c r="UDJ12" s="6"/>
      <c r="UDK12" s="6"/>
      <c r="UDL12" s="6"/>
      <c r="UDM12" s="6"/>
      <c r="UDN12" s="6"/>
      <c r="UDO12" s="6"/>
      <c r="UDP12" s="6"/>
      <c r="UDQ12" s="6"/>
      <c r="UDR12" s="6"/>
      <c r="UDS12" s="6"/>
      <c r="UDT12" s="6"/>
      <c r="UDU12" s="6"/>
      <c r="UDV12" s="6"/>
      <c r="UDW12" s="6"/>
      <c r="UDX12" s="6"/>
      <c r="UDY12" s="6"/>
      <c r="UDZ12" s="6"/>
      <c r="UEA12" s="6"/>
      <c r="UEB12" s="6"/>
      <c r="UEC12" s="6"/>
      <c r="UED12" s="6"/>
      <c r="UEE12" s="6"/>
      <c r="UEF12" s="6"/>
      <c r="UEG12" s="6"/>
      <c r="UEH12" s="6"/>
      <c r="UEI12" s="6"/>
      <c r="UEJ12" s="6"/>
      <c r="UEK12" s="6"/>
      <c r="UEL12" s="6"/>
      <c r="UEM12" s="6"/>
      <c r="UEN12" s="6"/>
      <c r="UEO12" s="6"/>
      <c r="UEP12" s="6"/>
      <c r="UEQ12" s="6"/>
      <c r="UER12" s="6"/>
      <c r="UES12" s="6"/>
      <c r="UET12" s="6"/>
      <c r="UEU12" s="6"/>
      <c r="UEV12" s="6"/>
      <c r="UEW12" s="6"/>
      <c r="UEX12" s="6"/>
      <c r="UEY12" s="6"/>
      <c r="UEZ12" s="6"/>
      <c r="UFA12" s="6"/>
      <c r="UFB12" s="6"/>
      <c r="UFC12" s="6"/>
      <c r="UFD12" s="6"/>
      <c r="UFE12" s="6"/>
      <c r="UFF12" s="6"/>
      <c r="UFG12" s="6"/>
      <c r="UFH12" s="6"/>
      <c r="UFI12" s="6"/>
      <c r="UFJ12" s="6"/>
      <c r="UFK12" s="6"/>
      <c r="UFL12" s="6"/>
      <c r="UFM12" s="6"/>
      <c r="UFN12" s="6"/>
      <c r="UFO12" s="6"/>
      <c r="UFP12" s="6"/>
      <c r="UFQ12" s="6"/>
      <c r="UFR12" s="6"/>
      <c r="UFS12" s="6"/>
      <c r="UFT12" s="6"/>
      <c r="UFU12" s="6"/>
      <c r="UFV12" s="6"/>
      <c r="UFW12" s="6"/>
      <c r="UFX12" s="6"/>
      <c r="UFY12" s="6"/>
      <c r="UFZ12" s="6"/>
      <c r="UGA12" s="6"/>
      <c r="UGB12" s="6"/>
      <c r="UGC12" s="6"/>
      <c r="UGD12" s="6"/>
      <c r="UGE12" s="6"/>
      <c r="UGF12" s="6"/>
      <c r="UGG12" s="6"/>
      <c r="UGH12" s="6"/>
      <c r="UGI12" s="6"/>
      <c r="UGJ12" s="6"/>
      <c r="UGK12" s="6"/>
      <c r="UGL12" s="6"/>
      <c r="UGM12" s="6"/>
      <c r="UGN12" s="6"/>
      <c r="UGO12" s="6"/>
      <c r="UGP12" s="6"/>
      <c r="UGQ12" s="6"/>
      <c r="UGR12" s="6"/>
      <c r="UGS12" s="6"/>
      <c r="UGT12" s="6"/>
      <c r="UGU12" s="6"/>
      <c r="UGV12" s="6"/>
      <c r="UGW12" s="6"/>
      <c r="UGX12" s="6"/>
      <c r="UGY12" s="6"/>
      <c r="UGZ12" s="6"/>
      <c r="UHA12" s="6"/>
      <c r="UHB12" s="6"/>
      <c r="UHC12" s="6"/>
      <c r="UHD12" s="6"/>
      <c r="UHE12" s="6"/>
      <c r="UHF12" s="6"/>
      <c r="UHG12" s="6"/>
      <c r="UHH12" s="6"/>
      <c r="UHI12" s="6"/>
      <c r="UHJ12" s="6"/>
      <c r="UHK12" s="6"/>
      <c r="UHL12" s="6"/>
      <c r="UHM12" s="6"/>
      <c r="UHN12" s="6"/>
      <c r="UHO12" s="6"/>
      <c r="UHP12" s="6"/>
      <c r="UHQ12" s="6"/>
      <c r="UHR12" s="6"/>
      <c r="UHS12" s="6"/>
      <c r="UHT12" s="6"/>
      <c r="UHU12" s="6"/>
      <c r="UHV12" s="6"/>
      <c r="UHW12" s="6"/>
      <c r="UHX12" s="6"/>
      <c r="UHY12" s="6"/>
      <c r="UHZ12" s="6"/>
      <c r="UIA12" s="6"/>
      <c r="UIB12" s="6"/>
      <c r="UIC12" s="6"/>
      <c r="UID12" s="6"/>
      <c r="UIE12" s="6"/>
      <c r="UIF12" s="6"/>
      <c r="UIG12" s="6"/>
      <c r="UIH12" s="6"/>
      <c r="UII12" s="6"/>
      <c r="UIJ12" s="6"/>
      <c r="UIK12" s="6"/>
      <c r="UIL12" s="6"/>
      <c r="UIM12" s="6"/>
      <c r="UIN12" s="6"/>
      <c r="UIO12" s="6"/>
      <c r="UIP12" s="6"/>
      <c r="UIQ12" s="6"/>
      <c r="UIR12" s="6"/>
      <c r="UIS12" s="6"/>
      <c r="UIT12" s="6"/>
      <c r="UIU12" s="6"/>
      <c r="UIV12" s="6"/>
      <c r="UIW12" s="6"/>
      <c r="UIX12" s="6"/>
      <c r="UIY12" s="6"/>
      <c r="UIZ12" s="6"/>
      <c r="UJA12" s="6"/>
      <c r="UJB12" s="6"/>
      <c r="UJC12" s="6"/>
      <c r="UJD12" s="6"/>
      <c r="UJE12" s="6"/>
      <c r="UJF12" s="6"/>
      <c r="UJG12" s="6"/>
      <c r="UJH12" s="6"/>
      <c r="UJI12" s="6"/>
      <c r="UJJ12" s="6"/>
      <c r="UJK12" s="6"/>
      <c r="UJL12" s="6"/>
      <c r="UJM12" s="6"/>
      <c r="UJN12" s="6"/>
      <c r="UJO12" s="6"/>
      <c r="UJP12" s="6"/>
      <c r="UJQ12" s="6"/>
      <c r="UJR12" s="6"/>
      <c r="UJS12" s="6"/>
      <c r="UJT12" s="6"/>
      <c r="UJU12" s="6"/>
      <c r="UJV12" s="6"/>
      <c r="UJW12" s="6"/>
      <c r="UJX12" s="6"/>
      <c r="UJY12" s="6"/>
      <c r="UJZ12" s="6"/>
      <c r="UKA12" s="6"/>
      <c r="UKB12" s="6"/>
      <c r="UKC12" s="6"/>
      <c r="UKD12" s="6"/>
      <c r="UKE12" s="6"/>
      <c r="UKF12" s="6"/>
      <c r="UKG12" s="6"/>
      <c r="UKH12" s="6"/>
      <c r="UKI12" s="6"/>
      <c r="UKJ12" s="6"/>
      <c r="UKK12" s="6"/>
      <c r="UKL12" s="6"/>
      <c r="UKM12" s="6"/>
      <c r="UKN12" s="6"/>
      <c r="UKO12" s="6"/>
      <c r="UKP12" s="6"/>
      <c r="UKQ12" s="6"/>
      <c r="UKR12" s="6"/>
      <c r="UKS12" s="6"/>
      <c r="UKT12" s="6"/>
      <c r="UKU12" s="6"/>
      <c r="UKV12" s="6"/>
      <c r="UKW12" s="6"/>
      <c r="UKX12" s="6"/>
      <c r="UKY12" s="6"/>
      <c r="UKZ12" s="6"/>
      <c r="ULA12" s="6"/>
      <c r="ULB12" s="6"/>
      <c r="ULC12" s="6"/>
      <c r="ULD12" s="6"/>
      <c r="ULE12" s="6"/>
      <c r="ULF12" s="6"/>
      <c r="ULG12" s="6"/>
      <c r="ULH12" s="6"/>
      <c r="ULI12" s="6"/>
      <c r="ULJ12" s="6"/>
      <c r="ULK12" s="6"/>
      <c r="ULL12" s="6"/>
      <c r="ULM12" s="6"/>
      <c r="ULN12" s="6"/>
      <c r="ULO12" s="6"/>
      <c r="ULP12" s="6"/>
      <c r="ULQ12" s="6"/>
      <c r="ULR12" s="6"/>
      <c r="ULS12" s="6"/>
      <c r="ULT12" s="6"/>
      <c r="ULU12" s="6"/>
      <c r="ULV12" s="6"/>
      <c r="ULW12" s="6"/>
      <c r="ULX12" s="6"/>
      <c r="ULY12" s="6"/>
      <c r="ULZ12" s="6"/>
      <c r="UMA12" s="6"/>
      <c r="UMB12" s="6"/>
      <c r="UMC12" s="6"/>
      <c r="UMD12" s="6"/>
      <c r="UME12" s="6"/>
      <c r="UMF12" s="6"/>
      <c r="UMG12" s="6"/>
      <c r="UMH12" s="6"/>
      <c r="UMI12" s="6"/>
      <c r="UMJ12" s="6"/>
      <c r="UMK12" s="6"/>
      <c r="UML12" s="6"/>
      <c r="UMM12" s="6"/>
      <c r="UMN12" s="6"/>
      <c r="UMO12" s="6"/>
      <c r="UMP12" s="6"/>
      <c r="UMQ12" s="6"/>
      <c r="UMR12" s="6"/>
      <c r="UMS12" s="6"/>
      <c r="UMT12" s="6"/>
      <c r="UMU12" s="6"/>
      <c r="UMV12" s="6"/>
      <c r="UMW12" s="6"/>
      <c r="UMX12" s="6"/>
      <c r="UMY12" s="6"/>
      <c r="UMZ12" s="6"/>
      <c r="UNA12" s="6"/>
      <c r="UNB12" s="6"/>
      <c r="UNC12" s="6"/>
      <c r="UND12" s="6"/>
      <c r="UNE12" s="6"/>
      <c r="UNF12" s="6"/>
      <c r="UNG12" s="6"/>
      <c r="UNH12" s="6"/>
      <c r="UNI12" s="6"/>
      <c r="UNJ12" s="6"/>
      <c r="UNK12" s="6"/>
      <c r="UNL12" s="6"/>
      <c r="UNM12" s="6"/>
      <c r="UNN12" s="6"/>
      <c r="UNO12" s="6"/>
      <c r="UNP12" s="6"/>
      <c r="UNQ12" s="6"/>
      <c r="UNR12" s="6"/>
      <c r="UNS12" s="6"/>
      <c r="UNT12" s="6"/>
      <c r="UNU12" s="6"/>
      <c r="UNV12" s="6"/>
      <c r="UNW12" s="6"/>
      <c r="UNX12" s="6"/>
      <c r="UNY12" s="6"/>
      <c r="UNZ12" s="6"/>
      <c r="UOA12" s="6"/>
      <c r="UOB12" s="6"/>
      <c r="UOC12" s="6"/>
      <c r="UOD12" s="6"/>
      <c r="UOE12" s="6"/>
      <c r="UOF12" s="6"/>
      <c r="UOG12" s="6"/>
      <c r="UOH12" s="6"/>
      <c r="UOI12" s="6"/>
      <c r="UOJ12" s="6"/>
      <c r="UOK12" s="6"/>
      <c r="UOL12" s="6"/>
      <c r="UOM12" s="6"/>
      <c r="UON12" s="6"/>
      <c r="UOO12" s="6"/>
      <c r="UOP12" s="6"/>
      <c r="UOQ12" s="6"/>
      <c r="UOR12" s="6"/>
      <c r="UOS12" s="6"/>
      <c r="UOT12" s="6"/>
      <c r="UOU12" s="6"/>
      <c r="UOV12" s="6"/>
      <c r="UOW12" s="6"/>
      <c r="UOX12" s="6"/>
      <c r="UOY12" s="6"/>
      <c r="UOZ12" s="6"/>
      <c r="UPA12" s="6"/>
      <c r="UPB12" s="6"/>
      <c r="UPC12" s="6"/>
      <c r="UPD12" s="6"/>
      <c r="UPE12" s="6"/>
      <c r="UPF12" s="6"/>
      <c r="UPG12" s="6"/>
      <c r="UPH12" s="6"/>
      <c r="UPI12" s="6"/>
      <c r="UPJ12" s="6"/>
      <c r="UPK12" s="6"/>
      <c r="UPL12" s="6"/>
      <c r="UPM12" s="6"/>
      <c r="UPN12" s="6"/>
      <c r="UPO12" s="6"/>
      <c r="UPP12" s="6"/>
      <c r="UPQ12" s="6"/>
      <c r="UPR12" s="6"/>
      <c r="UPS12" s="6"/>
      <c r="UPT12" s="6"/>
      <c r="UPU12" s="6"/>
      <c r="UPV12" s="6"/>
      <c r="UPW12" s="6"/>
      <c r="UPX12" s="6"/>
      <c r="UPY12" s="6"/>
      <c r="UPZ12" s="6"/>
      <c r="UQA12" s="6"/>
      <c r="UQB12" s="6"/>
      <c r="UQC12" s="6"/>
      <c r="UQD12" s="6"/>
      <c r="UQE12" s="6"/>
      <c r="UQF12" s="6"/>
      <c r="UQG12" s="6"/>
      <c r="UQH12" s="6"/>
      <c r="UQI12" s="6"/>
      <c r="UQJ12" s="6"/>
      <c r="UQK12" s="6"/>
      <c r="UQL12" s="6"/>
      <c r="UQM12" s="6"/>
      <c r="UQN12" s="6"/>
      <c r="UQO12" s="6"/>
      <c r="UQP12" s="6"/>
      <c r="UQQ12" s="6"/>
      <c r="UQR12" s="6"/>
      <c r="UQS12" s="6"/>
      <c r="UQT12" s="6"/>
      <c r="UQU12" s="6"/>
      <c r="UQV12" s="6"/>
      <c r="UQW12" s="6"/>
      <c r="UQX12" s="6"/>
      <c r="UQY12" s="6"/>
      <c r="UQZ12" s="6"/>
      <c r="URA12" s="6"/>
      <c r="URB12" s="6"/>
      <c r="URC12" s="6"/>
      <c r="URD12" s="6"/>
      <c r="URE12" s="6"/>
      <c r="URF12" s="6"/>
      <c r="URG12" s="6"/>
      <c r="URH12" s="6"/>
      <c r="URI12" s="6"/>
      <c r="URJ12" s="6"/>
      <c r="URK12" s="6"/>
      <c r="URL12" s="6"/>
      <c r="URM12" s="6"/>
      <c r="URN12" s="6"/>
      <c r="URO12" s="6"/>
      <c r="URP12" s="6"/>
      <c r="URQ12" s="6"/>
      <c r="URR12" s="6"/>
      <c r="URS12" s="6"/>
      <c r="URT12" s="6"/>
      <c r="URU12" s="6"/>
      <c r="URV12" s="6"/>
      <c r="URW12" s="6"/>
      <c r="URX12" s="6"/>
      <c r="URY12" s="6"/>
      <c r="URZ12" s="6"/>
      <c r="USA12" s="6"/>
      <c r="USB12" s="6"/>
      <c r="USC12" s="6"/>
      <c r="USD12" s="6"/>
      <c r="USE12" s="6"/>
      <c r="USF12" s="6"/>
      <c r="USG12" s="6"/>
      <c r="USH12" s="6"/>
      <c r="USI12" s="6"/>
      <c r="USJ12" s="6"/>
      <c r="USK12" s="6"/>
      <c r="USL12" s="6"/>
      <c r="USM12" s="6"/>
      <c r="USN12" s="6"/>
      <c r="USO12" s="6"/>
      <c r="USP12" s="6"/>
      <c r="USQ12" s="6"/>
      <c r="USR12" s="6"/>
      <c r="USS12" s="6"/>
      <c r="UST12" s="6"/>
      <c r="USU12" s="6"/>
      <c r="USV12" s="6"/>
      <c r="USW12" s="6"/>
      <c r="USX12" s="6"/>
      <c r="USY12" s="6"/>
      <c r="USZ12" s="6"/>
      <c r="UTA12" s="6"/>
      <c r="UTB12" s="6"/>
      <c r="UTC12" s="6"/>
      <c r="UTD12" s="6"/>
      <c r="UTE12" s="6"/>
      <c r="UTF12" s="6"/>
      <c r="UTG12" s="6"/>
      <c r="UTH12" s="6"/>
      <c r="UTI12" s="6"/>
      <c r="UTJ12" s="6"/>
      <c r="UTK12" s="6"/>
      <c r="UTL12" s="6"/>
      <c r="UTM12" s="6"/>
      <c r="UTN12" s="6"/>
      <c r="UTO12" s="6"/>
      <c r="UTP12" s="6"/>
      <c r="UTQ12" s="6"/>
      <c r="UTR12" s="6"/>
      <c r="UTS12" s="6"/>
      <c r="UTT12" s="6"/>
      <c r="UTU12" s="6"/>
      <c r="UTV12" s="6"/>
      <c r="UTW12" s="6"/>
      <c r="UTX12" s="6"/>
      <c r="UTY12" s="6"/>
      <c r="UTZ12" s="6"/>
      <c r="UUA12" s="6"/>
      <c r="UUB12" s="6"/>
      <c r="UUC12" s="6"/>
      <c r="UUD12" s="6"/>
      <c r="UUE12" s="6"/>
      <c r="UUF12" s="6"/>
      <c r="UUG12" s="6"/>
      <c r="UUH12" s="6"/>
      <c r="UUI12" s="6"/>
      <c r="UUJ12" s="6"/>
      <c r="UUK12" s="6"/>
      <c r="UUL12" s="6"/>
      <c r="UUM12" s="6"/>
      <c r="UUN12" s="6"/>
      <c r="UUO12" s="6"/>
      <c r="UUP12" s="6"/>
      <c r="UUQ12" s="6"/>
      <c r="UUR12" s="6"/>
      <c r="UUS12" s="6"/>
      <c r="UUT12" s="6"/>
      <c r="UUU12" s="6"/>
      <c r="UUV12" s="6"/>
      <c r="UUW12" s="6"/>
      <c r="UUX12" s="6"/>
      <c r="UUY12" s="6"/>
      <c r="UUZ12" s="6"/>
      <c r="UVA12" s="6"/>
      <c r="UVB12" s="6"/>
      <c r="UVC12" s="6"/>
      <c r="UVD12" s="6"/>
      <c r="UVE12" s="6"/>
      <c r="UVF12" s="6"/>
      <c r="UVG12" s="6"/>
      <c r="UVH12" s="6"/>
      <c r="UVI12" s="6"/>
      <c r="UVJ12" s="6"/>
      <c r="UVK12" s="6"/>
      <c r="UVL12" s="6"/>
      <c r="UVM12" s="6"/>
      <c r="UVN12" s="6"/>
      <c r="UVO12" s="6"/>
      <c r="UVP12" s="6"/>
      <c r="UVQ12" s="6"/>
      <c r="UVR12" s="6"/>
      <c r="UVS12" s="6"/>
      <c r="UVT12" s="6"/>
      <c r="UVU12" s="6"/>
      <c r="UVV12" s="6"/>
      <c r="UVW12" s="6"/>
      <c r="UVX12" s="6"/>
      <c r="UVY12" s="6"/>
      <c r="UVZ12" s="6"/>
      <c r="UWA12" s="6"/>
      <c r="UWB12" s="6"/>
      <c r="UWC12" s="6"/>
      <c r="UWD12" s="6"/>
      <c r="UWE12" s="6"/>
      <c r="UWF12" s="6"/>
      <c r="UWG12" s="6"/>
      <c r="UWH12" s="6"/>
      <c r="UWI12" s="6"/>
      <c r="UWJ12" s="6"/>
      <c r="UWK12" s="6"/>
      <c r="UWL12" s="6"/>
      <c r="UWM12" s="6"/>
      <c r="UWN12" s="6"/>
      <c r="UWO12" s="6"/>
      <c r="UWP12" s="6"/>
      <c r="UWQ12" s="6"/>
      <c r="UWR12" s="6"/>
      <c r="UWS12" s="6"/>
      <c r="UWT12" s="6"/>
      <c r="UWU12" s="6"/>
      <c r="UWV12" s="6"/>
      <c r="UWW12" s="6"/>
      <c r="UWX12" s="6"/>
      <c r="UWY12" s="6"/>
      <c r="UWZ12" s="6"/>
      <c r="UXA12" s="6"/>
      <c r="UXB12" s="6"/>
      <c r="UXC12" s="6"/>
      <c r="UXD12" s="6"/>
      <c r="UXE12" s="6"/>
      <c r="UXF12" s="6"/>
      <c r="UXG12" s="6"/>
      <c r="UXH12" s="6"/>
      <c r="UXI12" s="6"/>
      <c r="UXJ12" s="6"/>
      <c r="UXK12" s="6"/>
      <c r="UXL12" s="6"/>
      <c r="UXM12" s="6"/>
      <c r="UXN12" s="6"/>
      <c r="UXO12" s="6"/>
      <c r="UXP12" s="6"/>
      <c r="UXQ12" s="6"/>
      <c r="UXR12" s="6"/>
      <c r="UXS12" s="6"/>
      <c r="UXT12" s="6"/>
      <c r="UXU12" s="6"/>
      <c r="UXV12" s="6"/>
      <c r="UXW12" s="6"/>
      <c r="UXX12" s="6"/>
      <c r="UXY12" s="6"/>
      <c r="UXZ12" s="6"/>
      <c r="UYA12" s="6"/>
      <c r="UYB12" s="6"/>
      <c r="UYC12" s="6"/>
      <c r="UYD12" s="6"/>
      <c r="UYE12" s="6"/>
      <c r="UYF12" s="6"/>
      <c r="UYG12" s="6"/>
      <c r="UYH12" s="6"/>
      <c r="UYI12" s="6"/>
      <c r="UYJ12" s="6"/>
      <c r="UYK12" s="6"/>
      <c r="UYL12" s="6"/>
      <c r="UYM12" s="6"/>
      <c r="UYN12" s="6"/>
      <c r="UYO12" s="6"/>
      <c r="UYP12" s="6"/>
      <c r="UYQ12" s="6"/>
      <c r="UYR12" s="6"/>
      <c r="UYS12" s="6"/>
      <c r="UYT12" s="6"/>
      <c r="UYU12" s="6"/>
      <c r="UYV12" s="6"/>
      <c r="UYW12" s="6"/>
      <c r="UYX12" s="6"/>
      <c r="UYY12" s="6"/>
      <c r="UYZ12" s="6"/>
      <c r="UZA12" s="6"/>
      <c r="UZB12" s="6"/>
      <c r="UZC12" s="6"/>
      <c r="UZD12" s="6"/>
      <c r="UZE12" s="6"/>
      <c r="UZF12" s="6"/>
      <c r="UZG12" s="6"/>
      <c r="UZH12" s="6"/>
      <c r="UZI12" s="6"/>
      <c r="UZJ12" s="6"/>
      <c r="UZK12" s="6"/>
      <c r="UZL12" s="6"/>
      <c r="UZM12" s="6"/>
      <c r="UZN12" s="6"/>
      <c r="UZO12" s="6"/>
      <c r="UZP12" s="6"/>
      <c r="UZQ12" s="6"/>
      <c r="UZR12" s="6"/>
      <c r="UZS12" s="6"/>
      <c r="UZT12" s="6"/>
      <c r="UZU12" s="6"/>
      <c r="UZV12" s="6"/>
      <c r="UZW12" s="6"/>
      <c r="UZX12" s="6"/>
      <c r="UZY12" s="6"/>
      <c r="UZZ12" s="6"/>
      <c r="VAA12" s="6"/>
      <c r="VAB12" s="6"/>
      <c r="VAC12" s="6"/>
      <c r="VAD12" s="6"/>
      <c r="VAE12" s="6"/>
      <c r="VAF12" s="6"/>
      <c r="VAG12" s="6"/>
      <c r="VAH12" s="6"/>
      <c r="VAI12" s="6"/>
      <c r="VAJ12" s="6"/>
      <c r="VAK12" s="6"/>
      <c r="VAL12" s="6"/>
      <c r="VAM12" s="6"/>
      <c r="VAN12" s="6"/>
      <c r="VAO12" s="6"/>
      <c r="VAP12" s="6"/>
      <c r="VAQ12" s="6"/>
      <c r="VAR12" s="6"/>
      <c r="VAS12" s="6"/>
      <c r="VAT12" s="6"/>
      <c r="VAU12" s="6"/>
      <c r="VAV12" s="6"/>
      <c r="VAW12" s="6"/>
      <c r="VAX12" s="6"/>
      <c r="VAY12" s="6"/>
      <c r="VAZ12" s="6"/>
      <c r="VBA12" s="6"/>
      <c r="VBB12" s="6"/>
      <c r="VBC12" s="6"/>
      <c r="VBD12" s="6"/>
      <c r="VBE12" s="6"/>
      <c r="VBF12" s="6"/>
      <c r="VBG12" s="6"/>
      <c r="VBH12" s="6"/>
      <c r="VBI12" s="6"/>
      <c r="VBJ12" s="6"/>
      <c r="VBK12" s="6"/>
      <c r="VBL12" s="6"/>
      <c r="VBM12" s="6"/>
      <c r="VBN12" s="6"/>
      <c r="VBO12" s="6"/>
      <c r="VBP12" s="6"/>
      <c r="VBQ12" s="6"/>
      <c r="VBR12" s="6"/>
      <c r="VBS12" s="6"/>
      <c r="VBT12" s="6"/>
      <c r="VBU12" s="6"/>
      <c r="VBV12" s="6"/>
      <c r="VBW12" s="6"/>
      <c r="VBX12" s="6"/>
      <c r="VBY12" s="6"/>
      <c r="VBZ12" s="6"/>
      <c r="VCA12" s="6"/>
      <c r="VCB12" s="6"/>
      <c r="VCC12" s="6"/>
      <c r="VCD12" s="6"/>
      <c r="VCE12" s="6"/>
      <c r="VCF12" s="6"/>
      <c r="VCG12" s="6"/>
      <c r="VCH12" s="6"/>
      <c r="VCI12" s="6"/>
      <c r="VCJ12" s="6"/>
      <c r="VCK12" s="6"/>
      <c r="VCL12" s="6"/>
      <c r="VCM12" s="6"/>
      <c r="VCN12" s="6"/>
      <c r="VCO12" s="6"/>
      <c r="VCP12" s="6"/>
      <c r="VCQ12" s="6"/>
      <c r="VCR12" s="6"/>
      <c r="VCS12" s="6"/>
      <c r="VCT12" s="6"/>
      <c r="VCU12" s="6"/>
      <c r="VCV12" s="6"/>
      <c r="VCW12" s="6"/>
      <c r="VCX12" s="6"/>
      <c r="VCY12" s="6"/>
      <c r="VCZ12" s="6"/>
      <c r="VDA12" s="6"/>
      <c r="VDB12" s="6"/>
      <c r="VDC12" s="6"/>
      <c r="VDD12" s="6"/>
      <c r="VDE12" s="6"/>
      <c r="VDF12" s="6"/>
      <c r="VDG12" s="6"/>
      <c r="VDH12" s="6"/>
      <c r="VDI12" s="6"/>
      <c r="VDJ12" s="6"/>
      <c r="VDK12" s="6"/>
      <c r="VDL12" s="6"/>
      <c r="VDM12" s="6"/>
      <c r="VDN12" s="6"/>
      <c r="VDO12" s="6"/>
      <c r="VDP12" s="6"/>
      <c r="VDQ12" s="6"/>
      <c r="VDR12" s="6"/>
      <c r="VDS12" s="6"/>
      <c r="VDT12" s="6"/>
      <c r="VDU12" s="6"/>
      <c r="VDV12" s="6"/>
      <c r="VDW12" s="6"/>
      <c r="VDX12" s="6"/>
      <c r="VDY12" s="6"/>
      <c r="VDZ12" s="6"/>
      <c r="VEA12" s="6"/>
      <c r="VEB12" s="6"/>
      <c r="VEC12" s="6"/>
      <c r="VED12" s="6"/>
      <c r="VEE12" s="6"/>
      <c r="VEF12" s="6"/>
      <c r="VEG12" s="6"/>
      <c r="VEH12" s="6"/>
      <c r="VEI12" s="6"/>
      <c r="VEJ12" s="6"/>
      <c r="VEK12" s="6"/>
      <c r="VEL12" s="6"/>
      <c r="VEM12" s="6"/>
      <c r="VEN12" s="6"/>
      <c r="VEO12" s="6"/>
      <c r="VEP12" s="6"/>
      <c r="VEQ12" s="6"/>
      <c r="VER12" s="6"/>
      <c r="VES12" s="6"/>
      <c r="VET12" s="6"/>
      <c r="VEU12" s="6"/>
      <c r="VEV12" s="6"/>
      <c r="VEW12" s="6"/>
      <c r="VEX12" s="6"/>
      <c r="VEY12" s="6"/>
      <c r="VEZ12" s="6"/>
      <c r="VFA12" s="6"/>
      <c r="VFB12" s="6"/>
      <c r="VFC12" s="6"/>
      <c r="VFD12" s="6"/>
      <c r="VFE12" s="6"/>
      <c r="VFF12" s="6"/>
      <c r="VFG12" s="6"/>
      <c r="VFH12" s="6"/>
      <c r="VFI12" s="6"/>
      <c r="VFJ12" s="6"/>
      <c r="VFK12" s="6"/>
      <c r="VFL12" s="6"/>
      <c r="VFM12" s="6"/>
      <c r="VFN12" s="6"/>
      <c r="VFO12" s="6"/>
      <c r="VFP12" s="6"/>
      <c r="VFQ12" s="6"/>
      <c r="VFR12" s="6"/>
      <c r="VFS12" s="6"/>
      <c r="VFT12" s="6"/>
      <c r="VFU12" s="6"/>
      <c r="VFV12" s="6"/>
      <c r="VFW12" s="6"/>
      <c r="VFX12" s="6"/>
      <c r="VFY12" s="6"/>
      <c r="VFZ12" s="6"/>
      <c r="VGA12" s="6"/>
      <c r="VGB12" s="6"/>
      <c r="VGC12" s="6"/>
      <c r="VGD12" s="6"/>
      <c r="VGE12" s="6"/>
      <c r="VGF12" s="6"/>
      <c r="VGG12" s="6"/>
      <c r="VGH12" s="6"/>
      <c r="VGI12" s="6"/>
      <c r="VGJ12" s="6"/>
      <c r="VGK12" s="6"/>
      <c r="VGL12" s="6"/>
      <c r="VGM12" s="6"/>
      <c r="VGN12" s="6"/>
      <c r="VGO12" s="6"/>
      <c r="VGP12" s="6"/>
      <c r="VGQ12" s="6"/>
      <c r="VGR12" s="6"/>
      <c r="VGS12" s="6"/>
      <c r="VGT12" s="6"/>
      <c r="VGU12" s="6"/>
      <c r="VGV12" s="6"/>
      <c r="VGW12" s="6"/>
      <c r="VGX12" s="6"/>
      <c r="VGY12" s="6"/>
      <c r="VGZ12" s="6"/>
      <c r="VHA12" s="6"/>
      <c r="VHB12" s="6"/>
      <c r="VHC12" s="6"/>
      <c r="VHD12" s="6"/>
      <c r="VHE12" s="6"/>
      <c r="VHF12" s="6"/>
      <c r="VHG12" s="6"/>
      <c r="VHH12" s="6"/>
      <c r="VHI12" s="6"/>
      <c r="VHJ12" s="6"/>
      <c r="VHK12" s="6"/>
      <c r="VHL12" s="6"/>
      <c r="VHM12" s="6"/>
      <c r="VHN12" s="6"/>
      <c r="VHO12" s="6"/>
      <c r="VHP12" s="6"/>
      <c r="VHQ12" s="6"/>
      <c r="VHR12" s="6"/>
      <c r="VHS12" s="6"/>
      <c r="VHT12" s="6"/>
      <c r="VHU12" s="6"/>
      <c r="VHV12" s="6"/>
      <c r="VHW12" s="6"/>
      <c r="VHX12" s="6"/>
      <c r="VHY12" s="6"/>
      <c r="VHZ12" s="6"/>
      <c r="VIA12" s="6"/>
      <c r="VIB12" s="6"/>
      <c r="VIC12" s="6"/>
      <c r="VID12" s="6"/>
      <c r="VIE12" s="6"/>
      <c r="VIF12" s="6"/>
      <c r="VIG12" s="6"/>
      <c r="VIH12" s="6"/>
      <c r="VII12" s="6"/>
      <c r="VIJ12" s="6"/>
      <c r="VIK12" s="6"/>
      <c r="VIL12" s="6"/>
      <c r="VIM12" s="6"/>
      <c r="VIN12" s="6"/>
      <c r="VIO12" s="6"/>
      <c r="VIP12" s="6"/>
      <c r="VIQ12" s="6"/>
      <c r="VIR12" s="6"/>
      <c r="VIS12" s="6"/>
      <c r="VIT12" s="6"/>
      <c r="VIU12" s="6"/>
      <c r="VIV12" s="6"/>
      <c r="VIW12" s="6"/>
      <c r="VIX12" s="6"/>
      <c r="VIY12" s="6"/>
      <c r="VIZ12" s="6"/>
      <c r="VJA12" s="6"/>
      <c r="VJB12" s="6"/>
      <c r="VJC12" s="6"/>
      <c r="VJD12" s="6"/>
      <c r="VJE12" s="6"/>
      <c r="VJF12" s="6"/>
      <c r="VJG12" s="6"/>
      <c r="VJH12" s="6"/>
      <c r="VJI12" s="6"/>
      <c r="VJJ12" s="6"/>
      <c r="VJK12" s="6"/>
      <c r="VJL12" s="6"/>
      <c r="VJM12" s="6"/>
      <c r="VJN12" s="6"/>
      <c r="VJO12" s="6"/>
      <c r="VJP12" s="6"/>
      <c r="VJQ12" s="6"/>
      <c r="VJR12" s="6"/>
      <c r="VJS12" s="6"/>
      <c r="VJT12" s="6"/>
      <c r="VJU12" s="6"/>
      <c r="VJV12" s="6"/>
      <c r="VJW12" s="6"/>
      <c r="VJX12" s="6"/>
      <c r="VJY12" s="6"/>
      <c r="VJZ12" s="6"/>
      <c r="VKA12" s="6"/>
      <c r="VKB12" s="6"/>
      <c r="VKC12" s="6"/>
      <c r="VKD12" s="6"/>
      <c r="VKE12" s="6"/>
      <c r="VKF12" s="6"/>
      <c r="VKG12" s="6"/>
      <c r="VKH12" s="6"/>
      <c r="VKI12" s="6"/>
      <c r="VKJ12" s="6"/>
      <c r="VKK12" s="6"/>
      <c r="VKL12" s="6"/>
      <c r="VKM12" s="6"/>
      <c r="VKN12" s="6"/>
      <c r="VKO12" s="6"/>
      <c r="VKP12" s="6"/>
      <c r="VKQ12" s="6"/>
      <c r="VKR12" s="6"/>
      <c r="VKS12" s="6"/>
      <c r="VKT12" s="6"/>
      <c r="VKU12" s="6"/>
      <c r="VKV12" s="6"/>
      <c r="VKW12" s="6"/>
      <c r="VKX12" s="6"/>
      <c r="VKY12" s="6"/>
      <c r="VKZ12" s="6"/>
      <c r="VLA12" s="6"/>
      <c r="VLB12" s="6"/>
      <c r="VLC12" s="6"/>
      <c r="VLD12" s="6"/>
      <c r="VLE12" s="6"/>
      <c r="VLF12" s="6"/>
      <c r="VLG12" s="6"/>
      <c r="VLH12" s="6"/>
      <c r="VLI12" s="6"/>
      <c r="VLJ12" s="6"/>
      <c r="VLK12" s="6"/>
      <c r="VLL12" s="6"/>
      <c r="VLM12" s="6"/>
      <c r="VLN12" s="6"/>
      <c r="VLO12" s="6"/>
      <c r="VLP12" s="6"/>
      <c r="VLQ12" s="6"/>
      <c r="VLR12" s="6"/>
      <c r="VLS12" s="6"/>
      <c r="VLT12" s="6"/>
      <c r="VLU12" s="6"/>
      <c r="VLV12" s="6"/>
      <c r="VLW12" s="6"/>
      <c r="VLX12" s="6"/>
      <c r="VLY12" s="6"/>
      <c r="VLZ12" s="6"/>
      <c r="VMA12" s="6"/>
      <c r="VMB12" s="6"/>
      <c r="VMC12" s="6"/>
      <c r="VMD12" s="6"/>
      <c r="VME12" s="6"/>
      <c r="VMF12" s="6"/>
      <c r="VMG12" s="6"/>
      <c r="VMH12" s="6"/>
      <c r="VMI12" s="6"/>
      <c r="VMJ12" s="6"/>
      <c r="VMK12" s="6"/>
      <c r="VML12" s="6"/>
      <c r="VMM12" s="6"/>
      <c r="VMN12" s="6"/>
      <c r="VMO12" s="6"/>
      <c r="VMP12" s="6"/>
      <c r="VMQ12" s="6"/>
      <c r="VMR12" s="6"/>
      <c r="VMS12" s="6"/>
      <c r="VMT12" s="6"/>
      <c r="VMU12" s="6"/>
      <c r="VMV12" s="6"/>
      <c r="VMW12" s="6"/>
      <c r="VMX12" s="6"/>
      <c r="VMY12" s="6"/>
      <c r="VMZ12" s="6"/>
      <c r="VNA12" s="6"/>
      <c r="VNB12" s="6"/>
      <c r="VNC12" s="6"/>
      <c r="VND12" s="6"/>
      <c r="VNE12" s="6"/>
      <c r="VNF12" s="6"/>
      <c r="VNG12" s="6"/>
      <c r="VNH12" s="6"/>
      <c r="VNI12" s="6"/>
      <c r="VNJ12" s="6"/>
      <c r="VNK12" s="6"/>
      <c r="VNL12" s="6"/>
      <c r="VNM12" s="6"/>
      <c r="VNN12" s="6"/>
      <c r="VNO12" s="6"/>
      <c r="VNP12" s="6"/>
      <c r="VNQ12" s="6"/>
      <c r="VNR12" s="6"/>
      <c r="VNS12" s="6"/>
      <c r="VNT12" s="6"/>
      <c r="VNU12" s="6"/>
      <c r="VNV12" s="6"/>
      <c r="VNW12" s="6"/>
      <c r="VNX12" s="6"/>
      <c r="VNY12" s="6"/>
      <c r="VNZ12" s="6"/>
      <c r="VOA12" s="6"/>
      <c r="VOB12" s="6"/>
      <c r="VOC12" s="6"/>
      <c r="VOD12" s="6"/>
      <c r="VOE12" s="6"/>
      <c r="VOF12" s="6"/>
      <c r="VOG12" s="6"/>
      <c r="VOH12" s="6"/>
      <c r="VOI12" s="6"/>
      <c r="VOJ12" s="6"/>
      <c r="VOK12" s="6"/>
      <c r="VOL12" s="6"/>
      <c r="VOM12" s="6"/>
      <c r="VON12" s="6"/>
      <c r="VOO12" s="6"/>
      <c r="VOP12" s="6"/>
      <c r="VOQ12" s="6"/>
      <c r="VOR12" s="6"/>
      <c r="VOS12" s="6"/>
      <c r="VOT12" s="6"/>
      <c r="VOU12" s="6"/>
      <c r="VOV12" s="6"/>
      <c r="VOW12" s="6"/>
      <c r="VOX12" s="6"/>
      <c r="VOY12" s="6"/>
      <c r="VOZ12" s="6"/>
      <c r="VPA12" s="6"/>
      <c r="VPB12" s="6"/>
      <c r="VPC12" s="6"/>
      <c r="VPD12" s="6"/>
      <c r="VPE12" s="6"/>
      <c r="VPF12" s="6"/>
      <c r="VPG12" s="6"/>
      <c r="VPH12" s="6"/>
      <c r="VPI12" s="6"/>
      <c r="VPJ12" s="6"/>
      <c r="VPK12" s="6"/>
      <c r="VPL12" s="6"/>
      <c r="VPM12" s="6"/>
      <c r="VPN12" s="6"/>
      <c r="VPO12" s="6"/>
      <c r="VPP12" s="6"/>
      <c r="VPQ12" s="6"/>
      <c r="VPR12" s="6"/>
      <c r="VPS12" s="6"/>
      <c r="VPT12" s="6"/>
      <c r="VPU12" s="6"/>
      <c r="VPV12" s="6"/>
      <c r="VPW12" s="6"/>
      <c r="VPX12" s="6"/>
      <c r="VPY12" s="6"/>
      <c r="VPZ12" s="6"/>
      <c r="VQA12" s="6"/>
      <c r="VQB12" s="6"/>
      <c r="VQC12" s="6"/>
      <c r="VQD12" s="6"/>
      <c r="VQE12" s="6"/>
      <c r="VQF12" s="6"/>
      <c r="VQG12" s="6"/>
      <c r="VQH12" s="6"/>
      <c r="VQI12" s="6"/>
      <c r="VQJ12" s="6"/>
      <c r="VQK12" s="6"/>
      <c r="VQL12" s="6"/>
      <c r="VQM12" s="6"/>
      <c r="VQN12" s="6"/>
      <c r="VQO12" s="6"/>
      <c r="VQP12" s="6"/>
      <c r="VQQ12" s="6"/>
      <c r="VQR12" s="6"/>
      <c r="VQS12" s="6"/>
      <c r="VQT12" s="6"/>
      <c r="VQU12" s="6"/>
      <c r="VQV12" s="6"/>
      <c r="VQW12" s="6"/>
      <c r="VQX12" s="6"/>
      <c r="VQY12" s="6"/>
      <c r="VQZ12" s="6"/>
      <c r="VRA12" s="6"/>
      <c r="VRB12" s="6"/>
      <c r="VRC12" s="6"/>
      <c r="VRD12" s="6"/>
      <c r="VRE12" s="6"/>
      <c r="VRF12" s="6"/>
      <c r="VRG12" s="6"/>
      <c r="VRH12" s="6"/>
      <c r="VRI12" s="6"/>
      <c r="VRJ12" s="6"/>
      <c r="VRK12" s="6"/>
      <c r="VRL12" s="6"/>
      <c r="VRM12" s="6"/>
      <c r="VRN12" s="6"/>
      <c r="VRO12" s="6"/>
      <c r="VRP12" s="6"/>
      <c r="VRQ12" s="6"/>
      <c r="VRR12" s="6"/>
      <c r="VRS12" s="6"/>
      <c r="VRT12" s="6"/>
      <c r="VRU12" s="6"/>
      <c r="VRV12" s="6"/>
      <c r="VRW12" s="6"/>
      <c r="VRX12" s="6"/>
      <c r="VRY12" s="6"/>
      <c r="VRZ12" s="6"/>
      <c r="VSA12" s="6"/>
      <c r="VSB12" s="6"/>
      <c r="VSC12" s="6"/>
      <c r="VSD12" s="6"/>
      <c r="VSE12" s="6"/>
      <c r="VSF12" s="6"/>
      <c r="VSG12" s="6"/>
      <c r="VSH12" s="6"/>
      <c r="VSI12" s="6"/>
      <c r="VSJ12" s="6"/>
      <c r="VSK12" s="6"/>
      <c r="VSL12" s="6"/>
      <c r="VSM12" s="6"/>
      <c r="VSN12" s="6"/>
      <c r="VSO12" s="6"/>
      <c r="VSP12" s="6"/>
      <c r="VSQ12" s="6"/>
      <c r="VSR12" s="6"/>
      <c r="VSS12" s="6"/>
      <c r="VST12" s="6"/>
      <c r="VSU12" s="6"/>
      <c r="VSV12" s="6"/>
      <c r="VSW12" s="6"/>
      <c r="VSX12" s="6"/>
      <c r="VSY12" s="6"/>
      <c r="VSZ12" s="6"/>
      <c r="VTA12" s="6"/>
      <c r="VTB12" s="6"/>
      <c r="VTC12" s="6"/>
      <c r="VTD12" s="6"/>
      <c r="VTE12" s="6"/>
      <c r="VTF12" s="6"/>
      <c r="VTG12" s="6"/>
      <c r="VTH12" s="6"/>
      <c r="VTI12" s="6"/>
      <c r="VTJ12" s="6"/>
      <c r="VTK12" s="6"/>
      <c r="VTL12" s="6"/>
      <c r="VTM12" s="6"/>
      <c r="VTN12" s="6"/>
      <c r="VTO12" s="6"/>
      <c r="VTP12" s="6"/>
      <c r="VTQ12" s="6"/>
      <c r="VTR12" s="6"/>
      <c r="VTS12" s="6"/>
      <c r="VTT12" s="6"/>
      <c r="VTU12" s="6"/>
      <c r="VTV12" s="6"/>
      <c r="VTW12" s="6"/>
      <c r="VTX12" s="6"/>
      <c r="VTY12" s="6"/>
      <c r="VTZ12" s="6"/>
      <c r="VUA12" s="6"/>
      <c r="VUB12" s="6"/>
      <c r="VUC12" s="6"/>
      <c r="VUD12" s="6"/>
      <c r="VUE12" s="6"/>
      <c r="VUF12" s="6"/>
      <c r="VUG12" s="6"/>
      <c r="VUH12" s="6"/>
      <c r="VUI12" s="6"/>
      <c r="VUJ12" s="6"/>
      <c r="VUK12" s="6"/>
      <c r="VUL12" s="6"/>
      <c r="VUM12" s="6"/>
      <c r="VUN12" s="6"/>
      <c r="VUO12" s="6"/>
      <c r="VUP12" s="6"/>
      <c r="VUQ12" s="6"/>
      <c r="VUR12" s="6"/>
      <c r="VUS12" s="6"/>
      <c r="VUT12" s="6"/>
      <c r="VUU12" s="6"/>
      <c r="VUV12" s="6"/>
      <c r="VUW12" s="6"/>
      <c r="VUX12" s="6"/>
      <c r="VUY12" s="6"/>
      <c r="VUZ12" s="6"/>
      <c r="VVA12" s="6"/>
      <c r="VVB12" s="6"/>
      <c r="VVC12" s="6"/>
      <c r="VVD12" s="6"/>
      <c r="VVE12" s="6"/>
      <c r="VVF12" s="6"/>
      <c r="VVG12" s="6"/>
      <c r="VVH12" s="6"/>
      <c r="VVI12" s="6"/>
      <c r="VVJ12" s="6"/>
      <c r="VVK12" s="6"/>
      <c r="VVL12" s="6"/>
      <c r="VVM12" s="6"/>
      <c r="VVN12" s="6"/>
      <c r="VVO12" s="6"/>
      <c r="VVP12" s="6"/>
      <c r="VVQ12" s="6"/>
      <c r="VVR12" s="6"/>
      <c r="VVS12" s="6"/>
      <c r="VVT12" s="6"/>
      <c r="VVU12" s="6"/>
      <c r="VVV12" s="6"/>
      <c r="VVW12" s="6"/>
      <c r="VVX12" s="6"/>
      <c r="VVY12" s="6"/>
      <c r="VVZ12" s="6"/>
      <c r="VWA12" s="6"/>
      <c r="VWB12" s="6"/>
      <c r="VWC12" s="6"/>
      <c r="VWD12" s="6"/>
      <c r="VWE12" s="6"/>
      <c r="VWF12" s="6"/>
      <c r="VWG12" s="6"/>
      <c r="VWH12" s="6"/>
      <c r="VWI12" s="6"/>
      <c r="VWJ12" s="6"/>
      <c r="VWK12" s="6"/>
      <c r="VWL12" s="6"/>
      <c r="VWM12" s="6"/>
      <c r="VWN12" s="6"/>
      <c r="VWO12" s="6"/>
      <c r="VWP12" s="6"/>
      <c r="VWQ12" s="6"/>
      <c r="VWR12" s="6"/>
      <c r="VWS12" s="6"/>
      <c r="VWT12" s="6"/>
      <c r="VWU12" s="6"/>
      <c r="VWV12" s="6"/>
      <c r="VWW12" s="6"/>
      <c r="VWX12" s="6"/>
      <c r="VWY12" s="6"/>
      <c r="VWZ12" s="6"/>
      <c r="VXA12" s="6"/>
      <c r="VXB12" s="6"/>
      <c r="VXC12" s="6"/>
      <c r="VXD12" s="6"/>
      <c r="VXE12" s="6"/>
      <c r="VXF12" s="6"/>
      <c r="VXG12" s="6"/>
      <c r="VXH12" s="6"/>
      <c r="VXI12" s="6"/>
      <c r="VXJ12" s="6"/>
      <c r="VXK12" s="6"/>
      <c r="VXL12" s="6"/>
      <c r="VXM12" s="6"/>
      <c r="VXN12" s="6"/>
      <c r="VXO12" s="6"/>
      <c r="VXP12" s="6"/>
      <c r="VXQ12" s="6"/>
      <c r="VXR12" s="6"/>
      <c r="VXS12" s="6"/>
      <c r="VXT12" s="6"/>
      <c r="VXU12" s="6"/>
      <c r="VXV12" s="6"/>
      <c r="VXW12" s="6"/>
      <c r="VXX12" s="6"/>
      <c r="VXY12" s="6"/>
      <c r="VXZ12" s="6"/>
      <c r="VYA12" s="6"/>
      <c r="VYB12" s="6"/>
      <c r="VYC12" s="6"/>
      <c r="VYD12" s="6"/>
      <c r="VYE12" s="6"/>
      <c r="VYF12" s="6"/>
      <c r="VYG12" s="6"/>
      <c r="VYH12" s="6"/>
      <c r="VYI12" s="6"/>
      <c r="VYJ12" s="6"/>
      <c r="VYK12" s="6"/>
      <c r="VYL12" s="6"/>
      <c r="VYM12" s="6"/>
      <c r="VYN12" s="6"/>
      <c r="VYO12" s="6"/>
      <c r="VYP12" s="6"/>
      <c r="VYQ12" s="6"/>
      <c r="VYR12" s="6"/>
      <c r="VYS12" s="6"/>
      <c r="VYT12" s="6"/>
      <c r="VYU12" s="6"/>
      <c r="VYV12" s="6"/>
      <c r="VYW12" s="6"/>
      <c r="VYX12" s="6"/>
      <c r="VYY12" s="6"/>
      <c r="VYZ12" s="6"/>
      <c r="VZA12" s="6"/>
      <c r="VZB12" s="6"/>
      <c r="VZC12" s="6"/>
      <c r="VZD12" s="6"/>
      <c r="VZE12" s="6"/>
      <c r="VZF12" s="6"/>
      <c r="VZG12" s="6"/>
      <c r="VZH12" s="6"/>
      <c r="VZI12" s="6"/>
      <c r="VZJ12" s="6"/>
      <c r="VZK12" s="6"/>
      <c r="VZL12" s="6"/>
      <c r="VZM12" s="6"/>
      <c r="VZN12" s="6"/>
      <c r="VZO12" s="6"/>
      <c r="VZP12" s="6"/>
      <c r="VZQ12" s="6"/>
      <c r="VZR12" s="6"/>
      <c r="VZS12" s="6"/>
      <c r="VZT12" s="6"/>
      <c r="VZU12" s="6"/>
      <c r="VZV12" s="6"/>
      <c r="VZW12" s="6"/>
      <c r="VZX12" s="6"/>
      <c r="VZY12" s="6"/>
      <c r="VZZ12" s="6"/>
      <c r="WAA12" s="6"/>
      <c r="WAB12" s="6"/>
      <c r="WAC12" s="6"/>
      <c r="WAD12" s="6"/>
      <c r="WAE12" s="6"/>
      <c r="WAF12" s="6"/>
      <c r="WAG12" s="6"/>
      <c r="WAH12" s="6"/>
      <c r="WAI12" s="6"/>
      <c r="WAJ12" s="6"/>
      <c r="WAK12" s="6"/>
      <c r="WAL12" s="6"/>
      <c r="WAM12" s="6"/>
      <c r="WAN12" s="6"/>
      <c r="WAO12" s="6"/>
      <c r="WAP12" s="6"/>
      <c r="WAQ12" s="6"/>
      <c r="WAR12" s="6"/>
      <c r="WAS12" s="6"/>
      <c r="WAT12" s="6"/>
      <c r="WAU12" s="6"/>
      <c r="WAV12" s="6"/>
      <c r="WAW12" s="6"/>
      <c r="WAX12" s="6"/>
      <c r="WAY12" s="6"/>
      <c r="WAZ12" s="6"/>
      <c r="WBA12" s="6"/>
      <c r="WBB12" s="6"/>
      <c r="WBC12" s="6"/>
      <c r="WBD12" s="6"/>
      <c r="WBE12" s="6"/>
      <c r="WBF12" s="6"/>
      <c r="WBG12" s="6"/>
      <c r="WBH12" s="6"/>
      <c r="WBI12" s="6"/>
      <c r="WBJ12" s="6"/>
      <c r="WBK12" s="6"/>
      <c r="WBL12" s="6"/>
      <c r="WBM12" s="6"/>
      <c r="WBN12" s="6"/>
      <c r="WBO12" s="6"/>
      <c r="WBP12" s="6"/>
      <c r="WBQ12" s="6"/>
      <c r="WBR12" s="6"/>
      <c r="WBS12" s="6"/>
      <c r="WBT12" s="6"/>
      <c r="WBU12" s="6"/>
      <c r="WBV12" s="6"/>
      <c r="WBW12" s="6"/>
      <c r="WBX12" s="6"/>
      <c r="WBY12" s="6"/>
      <c r="WBZ12" s="6"/>
      <c r="WCA12" s="6"/>
      <c r="WCB12" s="6"/>
      <c r="WCC12" s="6"/>
      <c r="WCD12" s="6"/>
      <c r="WCE12" s="6"/>
      <c r="WCF12" s="6"/>
      <c r="WCG12" s="6"/>
      <c r="WCH12" s="6"/>
      <c r="WCI12" s="6"/>
      <c r="WCJ12" s="6"/>
      <c r="WCK12" s="6"/>
      <c r="WCL12" s="6"/>
      <c r="WCM12" s="6"/>
      <c r="WCN12" s="6"/>
      <c r="WCO12" s="6"/>
      <c r="WCP12" s="6"/>
      <c r="WCQ12" s="6"/>
      <c r="WCR12" s="6"/>
      <c r="WCS12" s="6"/>
      <c r="WCT12" s="6"/>
      <c r="WCU12" s="6"/>
      <c r="WCV12" s="6"/>
      <c r="WCW12" s="6"/>
      <c r="WCX12" s="6"/>
      <c r="WCY12" s="6"/>
      <c r="WCZ12" s="6"/>
      <c r="WDA12" s="6"/>
      <c r="WDB12" s="6"/>
      <c r="WDC12" s="6"/>
      <c r="WDD12" s="6"/>
      <c r="WDE12" s="6"/>
      <c r="WDF12" s="6"/>
      <c r="WDG12" s="6"/>
      <c r="WDH12" s="6"/>
      <c r="WDI12" s="6"/>
      <c r="WDJ12" s="6"/>
      <c r="WDK12" s="6"/>
      <c r="WDL12" s="6"/>
      <c r="WDM12" s="6"/>
      <c r="WDN12" s="6"/>
      <c r="WDO12" s="6"/>
      <c r="WDP12" s="6"/>
      <c r="WDQ12" s="6"/>
      <c r="WDR12" s="6"/>
      <c r="WDS12" s="6"/>
      <c r="WDT12" s="6"/>
      <c r="WDU12" s="6"/>
      <c r="WDV12" s="6"/>
      <c r="WDW12" s="6"/>
      <c r="WDX12" s="6"/>
      <c r="WDY12" s="6"/>
      <c r="WDZ12" s="6"/>
      <c r="WEA12" s="6"/>
      <c r="WEB12" s="6"/>
      <c r="WEC12" s="6"/>
      <c r="WED12" s="6"/>
      <c r="WEE12" s="6"/>
      <c r="WEF12" s="6"/>
      <c r="WEG12" s="6"/>
      <c r="WEH12" s="6"/>
      <c r="WEI12" s="6"/>
      <c r="WEJ12" s="6"/>
      <c r="WEK12" s="6"/>
      <c r="WEL12" s="6"/>
      <c r="WEM12" s="6"/>
      <c r="WEN12" s="6"/>
      <c r="WEO12" s="6"/>
      <c r="WEP12" s="6"/>
      <c r="WEQ12" s="6"/>
      <c r="WER12" s="6"/>
      <c r="WES12" s="6"/>
      <c r="WET12" s="6"/>
      <c r="WEU12" s="6"/>
      <c r="WEV12" s="6"/>
      <c r="WEW12" s="6"/>
      <c r="WEX12" s="6"/>
      <c r="WEY12" s="6"/>
      <c r="WEZ12" s="6"/>
      <c r="WFA12" s="6"/>
      <c r="WFB12" s="6"/>
      <c r="WFC12" s="6"/>
      <c r="WFD12" s="6"/>
      <c r="WFE12" s="6"/>
      <c r="WFF12" s="6"/>
      <c r="WFG12" s="6"/>
      <c r="WFH12" s="6"/>
      <c r="WFI12" s="6"/>
      <c r="WFJ12" s="6"/>
      <c r="WFK12" s="6"/>
      <c r="WFL12" s="6"/>
      <c r="WFM12" s="6"/>
      <c r="WFN12" s="6"/>
      <c r="WFO12" s="6"/>
      <c r="WFP12" s="6"/>
      <c r="WFQ12" s="6"/>
      <c r="WFR12" s="6"/>
      <c r="WFS12" s="6"/>
      <c r="WFT12" s="6"/>
      <c r="WFU12" s="6"/>
      <c r="WFV12" s="6"/>
      <c r="WFW12" s="6"/>
      <c r="WFX12" s="6"/>
      <c r="WFY12" s="6"/>
      <c r="WFZ12" s="6"/>
      <c r="WGA12" s="6"/>
      <c r="WGB12" s="6"/>
      <c r="WGC12" s="6"/>
      <c r="WGD12" s="6"/>
      <c r="WGE12" s="6"/>
      <c r="WGF12" s="6"/>
      <c r="WGG12" s="6"/>
      <c r="WGH12" s="6"/>
      <c r="WGI12" s="6"/>
      <c r="WGJ12" s="6"/>
      <c r="WGK12" s="6"/>
      <c r="WGL12" s="6"/>
      <c r="WGM12" s="6"/>
      <c r="WGN12" s="6"/>
      <c r="WGO12" s="6"/>
      <c r="WGP12" s="6"/>
      <c r="WGQ12" s="6"/>
      <c r="WGR12" s="6"/>
      <c r="WGS12" s="6"/>
      <c r="WGT12" s="6"/>
      <c r="WGU12" s="6"/>
      <c r="WGV12" s="6"/>
      <c r="WGW12" s="6"/>
      <c r="WGX12" s="6"/>
      <c r="WGY12" s="6"/>
      <c r="WGZ12" s="6"/>
      <c r="WHA12" s="6"/>
      <c r="WHB12" s="6"/>
      <c r="WHC12" s="6"/>
      <c r="WHD12" s="6"/>
      <c r="WHE12" s="6"/>
      <c r="WHF12" s="6"/>
      <c r="WHG12" s="6"/>
      <c r="WHH12" s="6"/>
      <c r="WHI12" s="6"/>
      <c r="WHJ12" s="6"/>
      <c r="WHK12" s="6"/>
      <c r="WHL12" s="6"/>
      <c r="WHM12" s="6"/>
      <c r="WHN12" s="6"/>
      <c r="WHO12" s="6"/>
      <c r="WHP12" s="6"/>
      <c r="WHQ12" s="6"/>
      <c r="WHR12" s="6"/>
      <c r="WHS12" s="6"/>
      <c r="WHT12" s="6"/>
      <c r="WHU12" s="6"/>
      <c r="WHV12" s="6"/>
      <c r="WHW12" s="6"/>
      <c r="WHX12" s="6"/>
      <c r="WHY12" s="6"/>
      <c r="WHZ12" s="6"/>
      <c r="WIA12" s="6"/>
      <c r="WIB12" s="6"/>
      <c r="WIC12" s="6"/>
      <c r="WID12" s="6"/>
      <c r="WIE12" s="6"/>
      <c r="WIF12" s="6"/>
      <c r="WIG12" s="6"/>
      <c r="WIH12" s="6"/>
      <c r="WII12" s="6"/>
      <c r="WIJ12" s="6"/>
      <c r="WIK12" s="6"/>
      <c r="WIL12" s="6"/>
      <c r="WIM12" s="6"/>
      <c r="WIN12" s="6"/>
      <c r="WIO12" s="6"/>
      <c r="WIP12" s="6"/>
      <c r="WIQ12" s="6"/>
      <c r="WIR12" s="6"/>
      <c r="WIS12" s="6"/>
      <c r="WIT12" s="6"/>
      <c r="WIU12" s="6"/>
      <c r="WIV12" s="6"/>
      <c r="WIW12" s="6"/>
      <c r="WIX12" s="6"/>
      <c r="WIY12" s="6"/>
      <c r="WIZ12" s="6"/>
      <c r="WJA12" s="6"/>
      <c r="WJB12" s="6"/>
      <c r="WJC12" s="6"/>
      <c r="WJD12" s="6"/>
      <c r="WJE12" s="6"/>
      <c r="WJF12" s="6"/>
      <c r="WJG12" s="6"/>
      <c r="WJH12" s="6"/>
      <c r="WJI12" s="6"/>
      <c r="WJJ12" s="6"/>
      <c r="WJK12" s="6"/>
      <c r="WJL12" s="6"/>
      <c r="WJM12" s="6"/>
      <c r="WJN12" s="6"/>
      <c r="WJO12" s="6"/>
      <c r="WJP12" s="6"/>
      <c r="WJQ12" s="6"/>
      <c r="WJR12" s="6"/>
      <c r="WJS12" s="6"/>
      <c r="WJT12" s="6"/>
      <c r="WJU12" s="6"/>
      <c r="WJV12" s="6"/>
      <c r="WJW12" s="6"/>
      <c r="WJX12" s="6"/>
      <c r="WJY12" s="6"/>
      <c r="WJZ12" s="6"/>
      <c r="WKA12" s="6"/>
      <c r="WKB12" s="6"/>
      <c r="WKC12" s="6"/>
      <c r="WKD12" s="6"/>
      <c r="WKE12" s="6"/>
      <c r="WKF12" s="6"/>
      <c r="WKG12" s="6"/>
      <c r="WKH12" s="6"/>
      <c r="WKI12" s="6"/>
      <c r="WKJ12" s="6"/>
      <c r="WKK12" s="6"/>
      <c r="WKL12" s="6"/>
      <c r="WKM12" s="6"/>
      <c r="WKN12" s="6"/>
      <c r="WKO12" s="6"/>
      <c r="WKP12" s="6"/>
      <c r="WKQ12" s="6"/>
      <c r="WKR12" s="6"/>
      <c r="WKS12" s="6"/>
      <c r="WKT12" s="6"/>
      <c r="WKU12" s="6"/>
      <c r="WKV12" s="6"/>
      <c r="WKW12" s="6"/>
      <c r="WKX12" s="6"/>
      <c r="WKY12" s="6"/>
      <c r="WKZ12" s="6"/>
      <c r="WLA12" s="6"/>
      <c r="WLB12" s="6"/>
      <c r="WLC12" s="6"/>
      <c r="WLD12" s="6"/>
      <c r="WLE12" s="6"/>
      <c r="WLF12" s="6"/>
      <c r="WLG12" s="6"/>
      <c r="WLH12" s="6"/>
      <c r="WLI12" s="6"/>
      <c r="WLJ12" s="6"/>
      <c r="WLK12" s="6"/>
      <c r="WLL12" s="6"/>
      <c r="WLM12" s="6"/>
      <c r="WLN12" s="6"/>
      <c r="WLO12" s="6"/>
      <c r="WLP12" s="6"/>
      <c r="WLQ12" s="6"/>
      <c r="WLR12" s="6"/>
      <c r="WLS12" s="6"/>
      <c r="WLT12" s="6"/>
      <c r="WLU12" s="6"/>
      <c r="WLV12" s="6"/>
      <c r="WLW12" s="6"/>
      <c r="WLX12" s="6"/>
      <c r="WLY12" s="6"/>
      <c r="WLZ12" s="6"/>
      <c r="WMA12" s="6"/>
      <c r="WMB12" s="6"/>
      <c r="WMC12" s="6"/>
      <c r="WMD12" s="6"/>
      <c r="WME12" s="6"/>
      <c r="WMF12" s="6"/>
      <c r="WMG12" s="6"/>
      <c r="WMH12" s="6"/>
      <c r="WMI12" s="6"/>
      <c r="WMJ12" s="6"/>
      <c r="WMK12" s="6"/>
      <c r="WML12" s="6"/>
      <c r="WMM12" s="6"/>
      <c r="WMN12" s="6"/>
      <c r="WMO12" s="6"/>
      <c r="WMP12" s="6"/>
      <c r="WMQ12" s="6"/>
      <c r="WMR12" s="6"/>
      <c r="WMS12" s="6"/>
      <c r="WMT12" s="6"/>
      <c r="WMU12" s="6"/>
      <c r="WMV12" s="6"/>
      <c r="WMW12" s="6"/>
      <c r="WMX12" s="6"/>
      <c r="WMY12" s="6"/>
      <c r="WMZ12" s="6"/>
      <c r="WNA12" s="6"/>
      <c r="WNB12" s="6"/>
      <c r="WNC12" s="6"/>
      <c r="WND12" s="6"/>
      <c r="WNE12" s="6"/>
      <c r="WNF12" s="6"/>
      <c r="WNG12" s="6"/>
      <c r="WNH12" s="6"/>
      <c r="WNI12" s="6"/>
      <c r="WNJ12" s="6"/>
      <c r="WNK12" s="6"/>
      <c r="WNL12" s="6"/>
      <c r="WNM12" s="6"/>
      <c r="WNN12" s="6"/>
      <c r="WNO12" s="6"/>
      <c r="WNP12" s="6"/>
      <c r="WNQ12" s="6"/>
      <c r="WNR12" s="6"/>
      <c r="WNS12" s="6"/>
      <c r="WNT12" s="6"/>
      <c r="WNU12" s="6"/>
      <c r="WNV12" s="6"/>
      <c r="WNW12" s="6"/>
      <c r="WNX12" s="6"/>
      <c r="WNY12" s="6"/>
      <c r="WNZ12" s="6"/>
      <c r="WOA12" s="6"/>
      <c r="WOB12" s="6"/>
      <c r="WOC12" s="6"/>
      <c r="WOD12" s="6"/>
      <c r="WOE12" s="6"/>
      <c r="WOF12" s="6"/>
      <c r="WOG12" s="6"/>
      <c r="WOH12" s="6"/>
      <c r="WOI12" s="6"/>
      <c r="WOJ12" s="6"/>
      <c r="WOK12" s="6"/>
      <c r="WOL12" s="6"/>
      <c r="WOM12" s="6"/>
      <c r="WON12" s="6"/>
      <c r="WOO12" s="6"/>
      <c r="WOP12" s="6"/>
      <c r="WOQ12" s="6"/>
      <c r="WOR12" s="6"/>
      <c r="WOS12" s="6"/>
      <c r="WOT12" s="6"/>
      <c r="WOU12" s="6"/>
      <c r="WOV12" s="6"/>
      <c r="WOW12" s="6"/>
      <c r="WOX12" s="6"/>
      <c r="WOY12" s="6"/>
      <c r="WOZ12" s="6"/>
      <c r="WPA12" s="6"/>
      <c r="WPB12" s="6"/>
      <c r="WPC12" s="6"/>
      <c r="WPD12" s="6"/>
      <c r="WPE12" s="6"/>
      <c r="WPF12" s="6"/>
      <c r="WPG12" s="6"/>
      <c r="WPH12" s="6"/>
      <c r="WPI12" s="6"/>
      <c r="WPJ12" s="6"/>
      <c r="WPK12" s="6"/>
      <c r="WPL12" s="6"/>
      <c r="WPM12" s="6"/>
      <c r="WPN12" s="6"/>
      <c r="WPO12" s="6"/>
      <c r="WPP12" s="6"/>
      <c r="WPQ12" s="6"/>
      <c r="WPR12" s="6"/>
      <c r="WPS12" s="6"/>
      <c r="WPT12" s="6"/>
      <c r="WPU12" s="6"/>
      <c r="WPV12" s="6"/>
      <c r="WPW12" s="6"/>
      <c r="WPX12" s="6"/>
      <c r="WPY12" s="6"/>
      <c r="WPZ12" s="6"/>
      <c r="WQA12" s="6"/>
      <c r="WQB12" s="6"/>
      <c r="WQC12" s="6"/>
      <c r="WQD12" s="6"/>
      <c r="WQE12" s="6"/>
      <c r="WQF12" s="6"/>
      <c r="WQG12" s="6"/>
      <c r="WQH12" s="6"/>
      <c r="WQI12" s="6"/>
      <c r="WQJ12" s="6"/>
      <c r="WQK12" s="6"/>
      <c r="WQL12" s="6"/>
      <c r="WQM12" s="6"/>
      <c r="WQN12" s="6"/>
      <c r="WQO12" s="6"/>
      <c r="WQP12" s="6"/>
      <c r="WQQ12" s="6"/>
      <c r="WQR12" s="6"/>
      <c r="WQS12" s="6"/>
      <c r="WQT12" s="6"/>
      <c r="WQU12" s="6"/>
      <c r="WQV12" s="6"/>
      <c r="WQW12" s="6"/>
      <c r="WQX12" s="6"/>
      <c r="WQY12" s="6"/>
      <c r="WQZ12" s="6"/>
      <c r="WRA12" s="6"/>
      <c r="WRB12" s="6"/>
      <c r="WRC12" s="6"/>
      <c r="WRD12" s="6"/>
      <c r="WRE12" s="6"/>
      <c r="WRF12" s="6"/>
      <c r="WRG12" s="6"/>
      <c r="WRH12" s="6"/>
      <c r="WRI12" s="6"/>
      <c r="WRJ12" s="6"/>
      <c r="WRK12" s="6"/>
      <c r="WRL12" s="6"/>
      <c r="WRM12" s="6"/>
      <c r="WRN12" s="6"/>
      <c r="WRO12" s="6"/>
      <c r="WRP12" s="6"/>
      <c r="WRQ12" s="6"/>
      <c r="WRR12" s="6"/>
      <c r="WRS12" s="6"/>
      <c r="WRT12" s="6"/>
      <c r="WRU12" s="6"/>
      <c r="WRV12" s="6"/>
      <c r="WRW12" s="6"/>
      <c r="WRX12" s="6"/>
      <c r="WRY12" s="6"/>
      <c r="WRZ12" s="6"/>
      <c r="WSA12" s="6"/>
      <c r="WSB12" s="6"/>
      <c r="WSC12" s="6"/>
      <c r="WSD12" s="6"/>
      <c r="WSE12" s="6"/>
      <c r="WSF12" s="6"/>
      <c r="WSG12" s="6"/>
      <c r="WSH12" s="6"/>
      <c r="WSI12" s="6"/>
      <c r="WSJ12" s="6"/>
      <c r="WSK12" s="6"/>
      <c r="WSL12" s="6"/>
      <c r="WSM12" s="6"/>
      <c r="WSN12" s="6"/>
      <c r="WSO12" s="6"/>
      <c r="WSP12" s="6"/>
      <c r="WSQ12" s="6"/>
      <c r="WSR12" s="6"/>
      <c r="WSS12" s="6"/>
      <c r="WST12" s="6"/>
      <c r="WSU12" s="6"/>
      <c r="WSV12" s="6"/>
      <c r="WSW12" s="6"/>
      <c r="WSX12" s="6"/>
      <c r="WSY12" s="6"/>
      <c r="WSZ12" s="6"/>
      <c r="WTA12" s="6"/>
      <c r="WTB12" s="6"/>
      <c r="WTC12" s="6"/>
      <c r="WTD12" s="6"/>
      <c r="WTE12" s="6"/>
      <c r="WTF12" s="6"/>
      <c r="WTG12" s="6"/>
      <c r="WTH12" s="6"/>
      <c r="WTI12" s="6"/>
      <c r="WTJ12" s="6"/>
      <c r="WTK12" s="6"/>
      <c r="WTL12" s="6"/>
      <c r="WTM12" s="6"/>
      <c r="WTN12" s="6"/>
      <c r="WTO12" s="6"/>
      <c r="WTP12" s="6"/>
      <c r="WTQ12" s="6"/>
      <c r="WTR12" s="6"/>
      <c r="WTS12" s="6"/>
      <c r="WTT12" s="6"/>
      <c r="WTU12" s="6"/>
      <c r="WTV12" s="6"/>
      <c r="WTW12" s="6"/>
      <c r="WTX12" s="6"/>
      <c r="WTY12" s="6"/>
      <c r="WTZ12" s="6"/>
      <c r="WUA12" s="6"/>
      <c r="WUB12" s="6"/>
      <c r="WUC12" s="6"/>
      <c r="WUD12" s="6"/>
      <c r="WUE12" s="6"/>
      <c r="WUF12" s="6"/>
      <c r="WUG12" s="6"/>
      <c r="WUH12" s="6"/>
      <c r="WUI12" s="6"/>
      <c r="WUJ12" s="6"/>
      <c r="WUK12" s="6"/>
      <c r="WUL12" s="6"/>
      <c r="WUM12" s="6"/>
      <c r="WUN12" s="6"/>
      <c r="WUO12" s="6"/>
      <c r="WUP12" s="6"/>
      <c r="WUQ12" s="6"/>
      <c r="WUR12" s="6"/>
      <c r="WUS12" s="6"/>
      <c r="WUT12" s="6"/>
      <c r="WUU12" s="6"/>
      <c r="WUV12" s="6"/>
      <c r="WUW12" s="6"/>
      <c r="WUX12" s="6"/>
      <c r="WUY12" s="6"/>
      <c r="WUZ12" s="6"/>
      <c r="WVA12" s="6"/>
      <c r="WVB12" s="6"/>
      <c r="WVC12" s="6"/>
      <c r="WVD12" s="6"/>
      <c r="WVE12" s="6"/>
      <c r="WVF12" s="6"/>
      <c r="WVG12" s="6"/>
      <c r="WVH12" s="6"/>
      <c r="WVI12" s="6"/>
      <c r="WVJ12" s="6"/>
      <c r="WVK12" s="6"/>
      <c r="WVL12" s="6"/>
      <c r="WVM12" s="6"/>
      <c r="WVN12" s="6"/>
      <c r="WVO12" s="6"/>
      <c r="WVP12" s="6"/>
      <c r="WVQ12" s="6"/>
      <c r="WVR12" s="6"/>
      <c r="WVS12" s="6"/>
      <c r="WVT12" s="6"/>
      <c r="WVU12" s="6"/>
      <c r="WVV12" s="6"/>
      <c r="WVW12" s="6"/>
      <c r="WVX12" s="6"/>
      <c r="WVY12" s="6"/>
      <c r="WVZ12" s="6"/>
      <c r="WWA12" s="6"/>
      <c r="WWB12" s="6"/>
      <c r="WWC12" s="6"/>
      <c r="WWD12" s="6"/>
      <c r="WWE12" s="6"/>
      <c r="WWF12" s="6"/>
      <c r="WWG12" s="6"/>
      <c r="WWH12" s="6"/>
      <c r="WWI12" s="6"/>
      <c r="WWJ12" s="6"/>
      <c r="WWK12" s="6"/>
      <c r="WWL12" s="6"/>
      <c r="WWM12" s="6"/>
      <c r="WWN12" s="6"/>
      <c r="WWO12" s="6"/>
      <c r="WWP12" s="6"/>
      <c r="WWQ12" s="6"/>
      <c r="WWR12" s="6"/>
      <c r="WWS12" s="6"/>
      <c r="WWT12" s="6"/>
      <c r="WWU12" s="6"/>
      <c r="WWV12" s="6"/>
      <c r="WWW12" s="6"/>
      <c r="WWX12" s="6"/>
      <c r="WWY12" s="6"/>
      <c r="WWZ12" s="6"/>
      <c r="WXA12" s="6"/>
      <c r="WXB12" s="6"/>
      <c r="WXC12" s="6"/>
      <c r="WXD12" s="6"/>
      <c r="WXE12" s="6"/>
      <c r="WXF12" s="6"/>
      <c r="WXG12" s="6"/>
      <c r="WXH12" s="6"/>
      <c r="WXI12" s="6"/>
      <c r="WXJ12" s="6"/>
      <c r="WXK12" s="6"/>
      <c r="WXL12" s="6"/>
      <c r="WXM12" s="6"/>
      <c r="WXN12" s="6"/>
      <c r="WXO12" s="6"/>
      <c r="WXP12" s="6"/>
      <c r="WXQ12" s="6"/>
      <c r="WXR12" s="6"/>
      <c r="WXS12" s="6"/>
      <c r="WXT12" s="6"/>
      <c r="WXU12" s="6"/>
      <c r="WXV12" s="6"/>
      <c r="WXW12" s="6"/>
      <c r="WXX12" s="6"/>
      <c r="WXY12" s="6"/>
      <c r="WXZ12" s="6"/>
      <c r="WYA12" s="6"/>
      <c r="WYB12" s="6"/>
      <c r="WYC12" s="6"/>
      <c r="WYD12" s="6"/>
      <c r="WYE12" s="6"/>
      <c r="WYF12" s="6"/>
      <c r="WYG12" s="6"/>
      <c r="WYH12" s="6"/>
      <c r="WYI12" s="6"/>
      <c r="WYJ12" s="6"/>
      <c r="WYK12" s="6"/>
      <c r="WYL12" s="6"/>
      <c r="WYM12" s="6"/>
      <c r="WYN12" s="6"/>
      <c r="WYO12" s="6"/>
      <c r="WYP12" s="6"/>
      <c r="WYQ12" s="6"/>
      <c r="WYR12" s="6"/>
      <c r="WYS12" s="6"/>
      <c r="WYT12" s="6"/>
      <c r="WYU12" s="6"/>
      <c r="WYV12" s="6"/>
      <c r="WYW12" s="6"/>
      <c r="WYX12" s="6"/>
      <c r="WYY12" s="6"/>
      <c r="WYZ12" s="6"/>
      <c r="WZA12" s="6"/>
      <c r="WZB12" s="6"/>
      <c r="WZC12" s="6"/>
      <c r="WZD12" s="6"/>
      <c r="WZE12" s="6"/>
      <c r="WZF12" s="6"/>
      <c r="WZG12" s="6"/>
      <c r="WZH12" s="6"/>
      <c r="WZI12" s="6"/>
      <c r="WZJ12" s="6"/>
      <c r="WZK12" s="6"/>
      <c r="WZL12" s="6"/>
      <c r="WZM12" s="6"/>
      <c r="WZN12" s="6"/>
      <c r="WZO12" s="6"/>
      <c r="WZP12" s="6"/>
      <c r="WZQ12" s="6"/>
      <c r="WZR12" s="6"/>
      <c r="WZS12" s="6"/>
      <c r="WZT12" s="6"/>
      <c r="WZU12" s="6"/>
      <c r="WZV12" s="6"/>
      <c r="WZW12" s="6"/>
      <c r="WZX12" s="6"/>
      <c r="WZY12" s="6"/>
      <c r="WZZ12" s="6"/>
      <c r="XAA12" s="6"/>
      <c r="XAB12" s="6"/>
      <c r="XAC12" s="6"/>
      <c r="XAD12" s="6"/>
      <c r="XAE12" s="6"/>
      <c r="XAF12" s="6"/>
      <c r="XAG12" s="6"/>
      <c r="XAH12" s="6"/>
      <c r="XAI12" s="6"/>
      <c r="XAJ12" s="6"/>
      <c r="XAK12" s="6"/>
      <c r="XAL12" s="6"/>
      <c r="XAM12" s="6"/>
      <c r="XAN12" s="6"/>
      <c r="XAO12" s="6"/>
      <c r="XAP12" s="6"/>
      <c r="XAQ12" s="6"/>
      <c r="XAR12" s="6"/>
      <c r="XAS12" s="6"/>
      <c r="XAT12" s="6"/>
      <c r="XAU12" s="6"/>
      <c r="XAV12" s="6"/>
      <c r="XAW12" s="6"/>
      <c r="XAX12" s="6"/>
      <c r="XAY12" s="6"/>
      <c r="XAZ12" s="6"/>
      <c r="XBA12" s="6"/>
      <c r="XBB12" s="6"/>
      <c r="XBC12" s="6"/>
      <c r="XBD12" s="6"/>
      <c r="XBE12" s="6"/>
      <c r="XBF12" s="6"/>
      <c r="XBG12" s="6"/>
      <c r="XBH12" s="6"/>
      <c r="XBI12" s="6"/>
      <c r="XBJ12" s="6"/>
      <c r="XBK12" s="6"/>
      <c r="XBL12" s="6"/>
      <c r="XBM12" s="6"/>
      <c r="XBN12" s="6"/>
      <c r="XBO12" s="6"/>
      <c r="XBP12" s="6"/>
      <c r="XBQ12" s="6"/>
      <c r="XBR12" s="6"/>
      <c r="XBS12" s="6"/>
      <c r="XBT12" s="6"/>
      <c r="XBU12" s="6"/>
      <c r="XBV12" s="6"/>
      <c r="XBW12" s="6"/>
      <c r="XBX12" s="6"/>
      <c r="XBY12" s="6"/>
      <c r="XBZ12" s="6"/>
      <c r="XCA12" s="6"/>
      <c r="XCB12" s="6"/>
      <c r="XCC12" s="6"/>
      <c r="XCD12" s="6"/>
      <c r="XCE12" s="6"/>
      <c r="XCF12" s="6"/>
      <c r="XCG12" s="6"/>
      <c r="XCH12" s="6"/>
      <c r="XCI12" s="6"/>
      <c r="XCJ12" s="6"/>
      <c r="XCK12" s="6"/>
      <c r="XCL12" s="6"/>
      <c r="XCM12" s="6"/>
      <c r="XCN12" s="6"/>
      <c r="XCO12" s="6"/>
      <c r="XCP12" s="6"/>
      <c r="XCQ12" s="6"/>
      <c r="XCR12" s="6"/>
      <c r="XCS12" s="6"/>
      <c r="XCT12" s="6"/>
      <c r="XCU12" s="6"/>
      <c r="XCV12" s="6"/>
      <c r="XCW12" s="6"/>
      <c r="XCX12" s="6"/>
      <c r="XCY12" s="6"/>
      <c r="XCZ12" s="6"/>
      <c r="XDA12" s="6"/>
      <c r="XDB12" s="6"/>
      <c r="XDC12" s="6"/>
      <c r="XDD12" s="6"/>
      <c r="XDE12" s="6"/>
      <c r="XDF12" s="6"/>
      <c r="XDG12" s="6"/>
      <c r="XDH12" s="6"/>
      <c r="XDI12" s="6"/>
      <c r="XDJ12" s="6"/>
      <c r="XDK12" s="6"/>
      <c r="XDL12" s="6"/>
      <c r="XDM12" s="6"/>
      <c r="XDN12" s="6"/>
      <c r="XDO12" s="6"/>
      <c r="XDP12" s="6"/>
      <c r="XDQ12" s="6"/>
      <c r="XDR12" s="6"/>
      <c r="XDS12" s="6"/>
      <c r="XDT12" s="6"/>
      <c r="XDU12" s="6"/>
      <c r="XDV12" s="6"/>
      <c r="XDW12" s="6"/>
      <c r="XDX12" s="6"/>
      <c r="XDY12" s="6"/>
      <c r="XDZ12" s="6"/>
      <c r="XEA12" s="6"/>
      <c r="XEB12" s="6"/>
      <c r="XEC12" s="6"/>
      <c r="XED12" s="6"/>
      <c r="XEE12" s="6"/>
      <c r="XEF12" s="6"/>
      <c r="XEG12" s="6"/>
      <c r="XEH12" s="6"/>
      <c r="XEI12" s="6"/>
      <c r="XEJ12" s="6"/>
      <c r="XEK12" s="6"/>
      <c r="XEL12" s="6"/>
      <c r="XEM12" s="6"/>
      <c r="XEN12" s="6"/>
      <c r="XEO12" s="6"/>
      <c r="XEP12" s="6"/>
      <c r="XEQ12" s="6"/>
      <c r="XER12" s="6"/>
      <c r="XES12" s="6"/>
      <c r="XET12" s="6"/>
      <c r="XEU12" s="6"/>
      <c r="XEV12" s="6"/>
      <c r="XEW12" s="6"/>
      <c r="XEX12" s="6"/>
      <c r="XEY12" s="6"/>
      <c r="XEZ12" s="6"/>
      <c r="XFA12" s="6"/>
      <c r="XFB12" s="6"/>
      <c r="XFC12" s="6"/>
      <c r="XFD12" s="6"/>
    </row>
    <row r="13" spans="1:16384" s="857" customFormat="1" x14ac:dyDescent="0.3">
      <c r="A13" s="881"/>
      <c r="B13" s="882" t="s">
        <v>178</v>
      </c>
      <c r="C13" s="883"/>
      <c r="D13" s="899"/>
      <c r="E13" s="884"/>
      <c r="F13" s="1879"/>
      <c r="G13" s="885">
        <f>SUM(G7:G12)</f>
        <v>17250</v>
      </c>
      <c r="K13" s="2"/>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c r="VB13" s="6"/>
      <c r="VC13" s="6"/>
      <c r="VD13" s="6"/>
      <c r="VE13" s="6"/>
      <c r="VF13" s="6"/>
      <c r="VG13" s="6"/>
      <c r="VH13" s="6"/>
      <c r="VI13" s="6"/>
      <c r="VJ13" s="6"/>
      <c r="VK13" s="6"/>
      <c r="VL13" s="6"/>
      <c r="VM13" s="6"/>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c r="WR13" s="6"/>
      <c r="WS13" s="6"/>
      <c r="WT13" s="6"/>
      <c r="WU13" s="6"/>
      <c r="WV13" s="6"/>
      <c r="WW13" s="6"/>
      <c r="WX13" s="6"/>
      <c r="WY13" s="6"/>
      <c r="WZ13" s="6"/>
      <c r="XA13" s="6"/>
      <c r="XB13" s="6"/>
      <c r="XC13" s="6"/>
      <c r="XD13" s="6"/>
      <c r="XE13" s="6"/>
      <c r="XF13" s="6"/>
      <c r="XG13" s="6"/>
      <c r="XH13" s="6"/>
      <c r="XI13" s="6"/>
      <c r="XJ13" s="6"/>
      <c r="XK13" s="6"/>
      <c r="XL13" s="6"/>
      <c r="XM13" s="6"/>
      <c r="XN13" s="6"/>
      <c r="XO13" s="6"/>
      <c r="XP13" s="6"/>
      <c r="XQ13" s="6"/>
      <c r="XR13" s="6"/>
      <c r="XS13" s="6"/>
      <c r="XT13" s="6"/>
      <c r="XU13" s="6"/>
      <c r="XV13" s="6"/>
      <c r="XW13" s="6"/>
      <c r="XX13" s="6"/>
      <c r="XY13" s="6"/>
      <c r="XZ13" s="6"/>
      <c r="YA13" s="6"/>
      <c r="YB13" s="6"/>
      <c r="YC13" s="6"/>
      <c r="YD13" s="6"/>
      <c r="YE13" s="6"/>
      <c r="YF13" s="6"/>
      <c r="YG13" s="6"/>
      <c r="YH13" s="6"/>
      <c r="YI13" s="6"/>
      <c r="YJ13" s="6"/>
      <c r="YK13" s="6"/>
      <c r="YL13" s="6"/>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c r="ZX13" s="6"/>
      <c r="ZY13" s="6"/>
      <c r="ZZ13" s="6"/>
      <c r="AAA13" s="6"/>
      <c r="AAB13" s="6"/>
      <c r="AAC13" s="6"/>
      <c r="AAD13" s="6"/>
      <c r="AAE13" s="6"/>
      <c r="AAF13" s="6"/>
      <c r="AAG13" s="6"/>
      <c r="AAH13" s="6"/>
      <c r="AAI13" s="6"/>
      <c r="AAJ13" s="6"/>
      <c r="AAK13" s="6"/>
      <c r="AAL13" s="6"/>
      <c r="AAM13" s="6"/>
      <c r="AAN13" s="6"/>
      <c r="AAO13" s="6"/>
      <c r="AAP13" s="6"/>
      <c r="AAQ13" s="6"/>
      <c r="AAR13" s="6"/>
      <c r="AAS13" s="6"/>
      <c r="AAT13" s="6"/>
      <c r="AAU13" s="6"/>
      <c r="AAV13" s="6"/>
      <c r="AAW13" s="6"/>
      <c r="AAX13" s="6"/>
      <c r="AAY13" s="6"/>
      <c r="AAZ13" s="6"/>
      <c r="ABA13" s="6"/>
      <c r="ABB13" s="6"/>
      <c r="ABC13" s="6"/>
      <c r="ABD13" s="6"/>
      <c r="ABE13" s="6"/>
      <c r="ABF13" s="6"/>
      <c r="ABG13" s="6"/>
      <c r="ABH13" s="6"/>
      <c r="ABI13" s="6"/>
      <c r="ABJ13" s="6"/>
      <c r="ABK13" s="6"/>
      <c r="ABL13" s="6"/>
      <c r="ABM13" s="6"/>
      <c r="ABN13" s="6"/>
      <c r="ABO13" s="6"/>
      <c r="ABP13" s="6"/>
      <c r="ABQ13" s="6"/>
      <c r="ABR13" s="6"/>
      <c r="ABS13" s="6"/>
      <c r="ABT13" s="6"/>
      <c r="ABU13" s="6"/>
      <c r="ABV13" s="6"/>
      <c r="ABW13" s="6"/>
      <c r="ABX13" s="6"/>
      <c r="ABY13" s="6"/>
      <c r="ABZ13" s="6"/>
      <c r="ACA13" s="6"/>
      <c r="ACB13" s="6"/>
      <c r="ACC13" s="6"/>
      <c r="ACD13" s="6"/>
      <c r="ACE13" s="6"/>
      <c r="ACF13" s="6"/>
      <c r="ACG13" s="6"/>
      <c r="ACH13" s="6"/>
      <c r="ACI13" s="6"/>
      <c r="ACJ13" s="6"/>
      <c r="ACK13" s="6"/>
      <c r="ACL13" s="6"/>
      <c r="ACM13" s="6"/>
      <c r="ACN13" s="6"/>
      <c r="ACO13" s="6"/>
      <c r="ACP13" s="6"/>
      <c r="ACQ13" s="6"/>
      <c r="ACR13" s="6"/>
      <c r="ACS13" s="6"/>
      <c r="ACT13" s="6"/>
      <c r="ACU13" s="6"/>
      <c r="ACV13" s="6"/>
      <c r="ACW13" s="6"/>
      <c r="ACX13" s="6"/>
      <c r="ACY13" s="6"/>
      <c r="ACZ13" s="6"/>
      <c r="ADA13" s="6"/>
      <c r="ADB13" s="6"/>
      <c r="ADC13" s="6"/>
      <c r="ADD13" s="6"/>
      <c r="ADE13" s="6"/>
      <c r="ADF13" s="6"/>
      <c r="ADG13" s="6"/>
      <c r="ADH13" s="6"/>
      <c r="ADI13" s="6"/>
      <c r="ADJ13" s="6"/>
      <c r="ADK13" s="6"/>
      <c r="ADL13" s="6"/>
      <c r="ADM13" s="6"/>
      <c r="ADN13" s="6"/>
      <c r="ADO13" s="6"/>
      <c r="ADP13" s="6"/>
      <c r="ADQ13" s="6"/>
      <c r="ADR13" s="6"/>
      <c r="ADS13" s="6"/>
      <c r="ADT13" s="6"/>
      <c r="ADU13" s="6"/>
      <c r="ADV13" s="6"/>
      <c r="ADW13" s="6"/>
      <c r="ADX13" s="6"/>
      <c r="ADY13" s="6"/>
      <c r="ADZ13" s="6"/>
      <c r="AEA13" s="6"/>
      <c r="AEB13" s="6"/>
      <c r="AEC13" s="6"/>
      <c r="AED13" s="6"/>
      <c r="AEE13" s="6"/>
      <c r="AEF13" s="6"/>
      <c r="AEG13" s="6"/>
      <c r="AEH13" s="6"/>
      <c r="AEI13" s="6"/>
      <c r="AEJ13" s="6"/>
      <c r="AEK13" s="6"/>
      <c r="AEL13" s="6"/>
      <c r="AEM13" s="6"/>
      <c r="AEN13" s="6"/>
      <c r="AEO13" s="6"/>
      <c r="AEP13" s="6"/>
      <c r="AEQ13" s="6"/>
      <c r="AER13" s="6"/>
      <c r="AES13" s="6"/>
      <c r="AET13" s="6"/>
      <c r="AEU13" s="6"/>
      <c r="AEV13" s="6"/>
      <c r="AEW13" s="6"/>
      <c r="AEX13" s="6"/>
      <c r="AEY13" s="6"/>
      <c r="AEZ13" s="6"/>
      <c r="AFA13" s="6"/>
      <c r="AFB13" s="6"/>
      <c r="AFC13" s="6"/>
      <c r="AFD13" s="6"/>
      <c r="AFE13" s="6"/>
      <c r="AFF13" s="6"/>
      <c r="AFG13" s="6"/>
      <c r="AFH13" s="6"/>
      <c r="AFI13" s="6"/>
      <c r="AFJ13" s="6"/>
      <c r="AFK13" s="6"/>
      <c r="AFL13" s="6"/>
      <c r="AFM13" s="6"/>
      <c r="AFN13" s="6"/>
      <c r="AFO13" s="6"/>
      <c r="AFP13" s="6"/>
      <c r="AFQ13" s="6"/>
      <c r="AFR13" s="6"/>
      <c r="AFS13" s="6"/>
      <c r="AFT13" s="6"/>
      <c r="AFU13" s="6"/>
      <c r="AFV13" s="6"/>
      <c r="AFW13" s="6"/>
      <c r="AFX13" s="6"/>
      <c r="AFY13" s="6"/>
      <c r="AFZ13" s="6"/>
      <c r="AGA13" s="6"/>
      <c r="AGB13" s="6"/>
      <c r="AGC13" s="6"/>
      <c r="AGD13" s="6"/>
      <c r="AGE13" s="6"/>
      <c r="AGF13" s="6"/>
      <c r="AGG13" s="6"/>
      <c r="AGH13" s="6"/>
      <c r="AGI13" s="6"/>
      <c r="AGJ13" s="6"/>
      <c r="AGK13" s="6"/>
      <c r="AGL13" s="6"/>
      <c r="AGM13" s="6"/>
      <c r="AGN13" s="6"/>
      <c r="AGO13" s="6"/>
      <c r="AGP13" s="6"/>
      <c r="AGQ13" s="6"/>
      <c r="AGR13" s="6"/>
      <c r="AGS13" s="6"/>
      <c r="AGT13" s="6"/>
      <c r="AGU13" s="6"/>
      <c r="AGV13" s="6"/>
      <c r="AGW13" s="6"/>
      <c r="AGX13" s="6"/>
      <c r="AGY13" s="6"/>
      <c r="AGZ13" s="6"/>
      <c r="AHA13" s="6"/>
      <c r="AHB13" s="6"/>
      <c r="AHC13" s="6"/>
      <c r="AHD13" s="6"/>
      <c r="AHE13" s="6"/>
      <c r="AHF13" s="6"/>
      <c r="AHG13" s="6"/>
      <c r="AHH13" s="6"/>
      <c r="AHI13" s="6"/>
      <c r="AHJ13" s="6"/>
      <c r="AHK13" s="6"/>
      <c r="AHL13" s="6"/>
      <c r="AHM13" s="6"/>
      <c r="AHN13" s="6"/>
      <c r="AHO13" s="6"/>
      <c r="AHP13" s="6"/>
      <c r="AHQ13" s="6"/>
      <c r="AHR13" s="6"/>
      <c r="AHS13" s="6"/>
      <c r="AHT13" s="6"/>
      <c r="AHU13" s="6"/>
      <c r="AHV13" s="6"/>
      <c r="AHW13" s="6"/>
      <c r="AHX13" s="6"/>
      <c r="AHY13" s="6"/>
      <c r="AHZ13" s="6"/>
      <c r="AIA13" s="6"/>
      <c r="AIB13" s="6"/>
      <c r="AIC13" s="6"/>
      <c r="AID13" s="6"/>
      <c r="AIE13" s="6"/>
      <c r="AIF13" s="6"/>
      <c r="AIG13" s="6"/>
      <c r="AIH13" s="6"/>
      <c r="AII13" s="6"/>
      <c r="AIJ13" s="6"/>
      <c r="AIK13" s="6"/>
      <c r="AIL13" s="6"/>
      <c r="AIM13" s="6"/>
      <c r="AIN13" s="6"/>
      <c r="AIO13" s="6"/>
      <c r="AIP13" s="6"/>
      <c r="AIQ13" s="6"/>
      <c r="AIR13" s="6"/>
      <c r="AIS13" s="6"/>
      <c r="AIT13" s="6"/>
      <c r="AIU13" s="6"/>
      <c r="AIV13" s="6"/>
      <c r="AIW13" s="6"/>
      <c r="AIX13" s="6"/>
      <c r="AIY13" s="6"/>
      <c r="AIZ13" s="6"/>
      <c r="AJA13" s="6"/>
      <c r="AJB13" s="6"/>
      <c r="AJC13" s="6"/>
      <c r="AJD13" s="6"/>
      <c r="AJE13" s="6"/>
      <c r="AJF13" s="6"/>
      <c r="AJG13" s="6"/>
      <c r="AJH13" s="6"/>
      <c r="AJI13" s="6"/>
      <c r="AJJ13" s="6"/>
      <c r="AJK13" s="6"/>
      <c r="AJL13" s="6"/>
      <c r="AJM13" s="6"/>
      <c r="AJN13" s="6"/>
      <c r="AJO13" s="6"/>
      <c r="AJP13" s="6"/>
      <c r="AJQ13" s="6"/>
      <c r="AJR13" s="6"/>
      <c r="AJS13" s="6"/>
      <c r="AJT13" s="6"/>
      <c r="AJU13" s="6"/>
      <c r="AJV13" s="6"/>
      <c r="AJW13" s="6"/>
      <c r="AJX13" s="6"/>
      <c r="AJY13" s="6"/>
      <c r="AJZ13" s="6"/>
      <c r="AKA13" s="6"/>
      <c r="AKB13" s="6"/>
      <c r="AKC13" s="6"/>
      <c r="AKD13" s="6"/>
      <c r="AKE13" s="6"/>
      <c r="AKF13" s="6"/>
      <c r="AKG13" s="6"/>
      <c r="AKH13" s="6"/>
      <c r="AKI13" s="6"/>
      <c r="AKJ13" s="6"/>
      <c r="AKK13" s="6"/>
      <c r="AKL13" s="6"/>
      <c r="AKM13" s="6"/>
      <c r="AKN13" s="6"/>
      <c r="AKO13" s="6"/>
      <c r="AKP13" s="6"/>
      <c r="AKQ13" s="6"/>
      <c r="AKR13" s="6"/>
      <c r="AKS13" s="6"/>
      <c r="AKT13" s="6"/>
      <c r="AKU13" s="6"/>
      <c r="AKV13" s="6"/>
      <c r="AKW13" s="6"/>
      <c r="AKX13" s="6"/>
      <c r="AKY13" s="6"/>
      <c r="AKZ13" s="6"/>
      <c r="ALA13" s="6"/>
      <c r="ALB13" s="6"/>
      <c r="ALC13" s="6"/>
      <c r="ALD13" s="6"/>
      <c r="ALE13" s="6"/>
      <c r="ALF13" s="6"/>
      <c r="ALG13" s="6"/>
      <c r="ALH13" s="6"/>
      <c r="ALI13" s="6"/>
      <c r="ALJ13" s="6"/>
      <c r="ALK13" s="6"/>
      <c r="ALL13" s="6"/>
      <c r="ALM13" s="6"/>
      <c r="ALN13" s="6"/>
      <c r="ALO13" s="6"/>
      <c r="ALP13" s="6"/>
      <c r="ALQ13" s="6"/>
      <c r="ALR13" s="6"/>
      <c r="ALS13" s="6"/>
      <c r="ALT13" s="6"/>
      <c r="ALU13" s="6"/>
      <c r="ALV13" s="6"/>
      <c r="ALW13" s="6"/>
      <c r="ALX13" s="6"/>
      <c r="ALY13" s="6"/>
      <c r="ALZ13" s="6"/>
      <c r="AMA13" s="6"/>
      <c r="AMB13" s="6"/>
      <c r="AMC13" s="6"/>
      <c r="AMD13" s="6"/>
      <c r="AME13" s="6"/>
      <c r="AMF13" s="6"/>
      <c r="AMG13" s="6"/>
      <c r="AMH13" s="6"/>
      <c r="AMI13" s="6"/>
      <c r="AMJ13" s="6"/>
      <c r="AMK13" s="6"/>
      <c r="AML13" s="6"/>
      <c r="AMM13" s="6"/>
      <c r="AMN13" s="6"/>
      <c r="AMO13" s="6"/>
      <c r="AMP13" s="6"/>
      <c r="AMQ13" s="6"/>
      <c r="AMR13" s="6"/>
      <c r="AMS13" s="6"/>
      <c r="AMT13" s="6"/>
      <c r="AMU13" s="6"/>
      <c r="AMV13" s="6"/>
      <c r="AMW13" s="6"/>
      <c r="AMX13" s="6"/>
      <c r="AMY13" s="6"/>
      <c r="AMZ13" s="6"/>
      <c r="ANA13" s="6"/>
      <c r="ANB13" s="6"/>
      <c r="ANC13" s="6"/>
      <c r="AND13" s="6"/>
      <c r="ANE13" s="6"/>
      <c r="ANF13" s="6"/>
      <c r="ANG13" s="6"/>
      <c r="ANH13" s="6"/>
      <c r="ANI13" s="6"/>
      <c r="ANJ13" s="6"/>
      <c r="ANK13" s="6"/>
      <c r="ANL13" s="6"/>
      <c r="ANM13" s="6"/>
      <c r="ANN13" s="6"/>
      <c r="ANO13" s="6"/>
      <c r="ANP13" s="6"/>
      <c r="ANQ13" s="6"/>
      <c r="ANR13" s="6"/>
      <c r="ANS13" s="6"/>
      <c r="ANT13" s="6"/>
      <c r="ANU13" s="6"/>
      <c r="ANV13" s="6"/>
      <c r="ANW13" s="6"/>
      <c r="ANX13" s="6"/>
      <c r="ANY13" s="6"/>
      <c r="ANZ13" s="6"/>
      <c r="AOA13" s="6"/>
      <c r="AOB13" s="6"/>
      <c r="AOC13" s="6"/>
      <c r="AOD13" s="6"/>
      <c r="AOE13" s="6"/>
      <c r="AOF13" s="6"/>
      <c r="AOG13" s="6"/>
      <c r="AOH13" s="6"/>
      <c r="AOI13" s="6"/>
      <c r="AOJ13" s="6"/>
      <c r="AOK13" s="6"/>
      <c r="AOL13" s="6"/>
      <c r="AOM13" s="6"/>
      <c r="AON13" s="6"/>
      <c r="AOO13" s="6"/>
      <c r="AOP13" s="6"/>
      <c r="AOQ13" s="6"/>
      <c r="AOR13" s="6"/>
      <c r="AOS13" s="6"/>
      <c r="AOT13" s="6"/>
      <c r="AOU13" s="6"/>
      <c r="AOV13" s="6"/>
      <c r="AOW13" s="6"/>
      <c r="AOX13" s="6"/>
      <c r="AOY13" s="6"/>
      <c r="AOZ13" s="6"/>
      <c r="APA13" s="6"/>
      <c r="APB13" s="6"/>
      <c r="APC13" s="6"/>
      <c r="APD13" s="6"/>
      <c r="APE13" s="6"/>
      <c r="APF13" s="6"/>
      <c r="APG13" s="6"/>
      <c r="APH13" s="6"/>
      <c r="API13" s="6"/>
      <c r="APJ13" s="6"/>
      <c r="APK13" s="6"/>
      <c r="APL13" s="6"/>
      <c r="APM13" s="6"/>
      <c r="APN13" s="6"/>
      <c r="APO13" s="6"/>
      <c r="APP13" s="6"/>
      <c r="APQ13" s="6"/>
      <c r="APR13" s="6"/>
      <c r="APS13" s="6"/>
      <c r="APT13" s="6"/>
      <c r="APU13" s="6"/>
      <c r="APV13" s="6"/>
      <c r="APW13" s="6"/>
      <c r="APX13" s="6"/>
      <c r="APY13" s="6"/>
      <c r="APZ13" s="6"/>
      <c r="AQA13" s="6"/>
      <c r="AQB13" s="6"/>
      <c r="AQC13" s="6"/>
      <c r="AQD13" s="6"/>
      <c r="AQE13" s="6"/>
      <c r="AQF13" s="6"/>
      <c r="AQG13" s="6"/>
      <c r="AQH13" s="6"/>
      <c r="AQI13" s="6"/>
      <c r="AQJ13" s="6"/>
      <c r="AQK13" s="6"/>
      <c r="AQL13" s="6"/>
      <c r="AQM13" s="6"/>
      <c r="AQN13" s="6"/>
      <c r="AQO13" s="6"/>
      <c r="AQP13" s="6"/>
      <c r="AQQ13" s="6"/>
      <c r="AQR13" s="6"/>
      <c r="AQS13" s="6"/>
      <c r="AQT13" s="6"/>
      <c r="AQU13" s="6"/>
      <c r="AQV13" s="6"/>
      <c r="AQW13" s="6"/>
      <c r="AQX13" s="6"/>
      <c r="AQY13" s="6"/>
      <c r="AQZ13" s="6"/>
      <c r="ARA13" s="6"/>
      <c r="ARB13" s="6"/>
      <c r="ARC13" s="6"/>
      <c r="ARD13" s="6"/>
      <c r="ARE13" s="6"/>
      <c r="ARF13" s="6"/>
      <c r="ARG13" s="6"/>
      <c r="ARH13" s="6"/>
      <c r="ARI13" s="6"/>
      <c r="ARJ13" s="6"/>
      <c r="ARK13" s="6"/>
      <c r="ARL13" s="6"/>
      <c r="ARM13" s="6"/>
      <c r="ARN13" s="6"/>
      <c r="ARO13" s="6"/>
      <c r="ARP13" s="6"/>
      <c r="ARQ13" s="6"/>
      <c r="ARR13" s="6"/>
      <c r="ARS13" s="6"/>
      <c r="ART13" s="6"/>
      <c r="ARU13" s="6"/>
      <c r="ARV13" s="6"/>
      <c r="ARW13" s="6"/>
      <c r="ARX13" s="6"/>
      <c r="ARY13" s="6"/>
      <c r="ARZ13" s="6"/>
      <c r="ASA13" s="6"/>
      <c r="ASB13" s="6"/>
      <c r="ASC13" s="6"/>
      <c r="ASD13" s="6"/>
      <c r="ASE13" s="6"/>
      <c r="ASF13" s="6"/>
      <c r="ASG13" s="6"/>
      <c r="ASH13" s="6"/>
      <c r="ASI13" s="6"/>
      <c r="ASJ13" s="6"/>
      <c r="ASK13" s="6"/>
      <c r="ASL13" s="6"/>
      <c r="ASM13" s="6"/>
      <c r="ASN13" s="6"/>
      <c r="ASO13" s="6"/>
      <c r="ASP13" s="6"/>
      <c r="ASQ13" s="6"/>
      <c r="ASR13" s="6"/>
      <c r="ASS13" s="6"/>
      <c r="AST13" s="6"/>
      <c r="ASU13" s="6"/>
      <c r="ASV13" s="6"/>
      <c r="ASW13" s="6"/>
      <c r="ASX13" s="6"/>
      <c r="ASY13" s="6"/>
      <c r="ASZ13" s="6"/>
      <c r="ATA13" s="6"/>
      <c r="ATB13" s="6"/>
      <c r="ATC13" s="6"/>
      <c r="ATD13" s="6"/>
      <c r="ATE13" s="6"/>
      <c r="ATF13" s="6"/>
      <c r="ATG13" s="6"/>
      <c r="ATH13" s="6"/>
      <c r="ATI13" s="6"/>
      <c r="ATJ13" s="6"/>
      <c r="ATK13" s="6"/>
      <c r="ATL13" s="6"/>
      <c r="ATM13" s="6"/>
      <c r="ATN13" s="6"/>
      <c r="ATO13" s="6"/>
      <c r="ATP13" s="6"/>
      <c r="ATQ13" s="6"/>
      <c r="ATR13" s="6"/>
      <c r="ATS13" s="6"/>
      <c r="ATT13" s="6"/>
      <c r="ATU13" s="6"/>
      <c r="ATV13" s="6"/>
      <c r="ATW13" s="6"/>
      <c r="ATX13" s="6"/>
      <c r="ATY13" s="6"/>
      <c r="ATZ13" s="6"/>
      <c r="AUA13" s="6"/>
      <c r="AUB13" s="6"/>
      <c r="AUC13" s="6"/>
      <c r="AUD13" s="6"/>
      <c r="AUE13" s="6"/>
      <c r="AUF13" s="6"/>
      <c r="AUG13" s="6"/>
      <c r="AUH13" s="6"/>
      <c r="AUI13" s="6"/>
      <c r="AUJ13" s="6"/>
      <c r="AUK13" s="6"/>
      <c r="AUL13" s="6"/>
      <c r="AUM13" s="6"/>
      <c r="AUN13" s="6"/>
      <c r="AUO13" s="6"/>
      <c r="AUP13" s="6"/>
      <c r="AUQ13" s="6"/>
      <c r="AUR13" s="6"/>
      <c r="AUS13" s="6"/>
      <c r="AUT13" s="6"/>
      <c r="AUU13" s="6"/>
      <c r="AUV13" s="6"/>
      <c r="AUW13" s="6"/>
      <c r="AUX13" s="6"/>
      <c r="AUY13" s="6"/>
      <c r="AUZ13" s="6"/>
      <c r="AVA13" s="6"/>
      <c r="AVB13" s="6"/>
      <c r="AVC13" s="6"/>
      <c r="AVD13" s="6"/>
      <c r="AVE13" s="6"/>
      <c r="AVF13" s="6"/>
      <c r="AVG13" s="6"/>
      <c r="AVH13" s="6"/>
      <c r="AVI13" s="6"/>
      <c r="AVJ13" s="6"/>
      <c r="AVK13" s="6"/>
      <c r="AVL13" s="6"/>
      <c r="AVM13" s="6"/>
      <c r="AVN13" s="6"/>
      <c r="AVO13" s="6"/>
      <c r="AVP13" s="6"/>
      <c r="AVQ13" s="6"/>
      <c r="AVR13" s="6"/>
      <c r="AVS13" s="6"/>
      <c r="AVT13" s="6"/>
      <c r="AVU13" s="6"/>
      <c r="AVV13" s="6"/>
      <c r="AVW13" s="6"/>
      <c r="AVX13" s="6"/>
      <c r="AVY13" s="6"/>
      <c r="AVZ13" s="6"/>
      <c r="AWA13" s="6"/>
      <c r="AWB13" s="6"/>
      <c r="AWC13" s="6"/>
      <c r="AWD13" s="6"/>
      <c r="AWE13" s="6"/>
      <c r="AWF13" s="6"/>
      <c r="AWG13" s="6"/>
      <c r="AWH13" s="6"/>
      <c r="AWI13" s="6"/>
      <c r="AWJ13" s="6"/>
      <c r="AWK13" s="6"/>
      <c r="AWL13" s="6"/>
      <c r="AWM13" s="6"/>
      <c r="AWN13" s="6"/>
      <c r="AWO13" s="6"/>
      <c r="AWP13" s="6"/>
      <c r="AWQ13" s="6"/>
      <c r="AWR13" s="6"/>
      <c r="AWS13" s="6"/>
      <c r="AWT13" s="6"/>
      <c r="AWU13" s="6"/>
      <c r="AWV13" s="6"/>
      <c r="AWW13" s="6"/>
      <c r="AWX13" s="6"/>
      <c r="AWY13" s="6"/>
      <c r="AWZ13" s="6"/>
      <c r="AXA13" s="6"/>
      <c r="AXB13" s="6"/>
      <c r="AXC13" s="6"/>
      <c r="AXD13" s="6"/>
      <c r="AXE13" s="6"/>
      <c r="AXF13" s="6"/>
      <c r="AXG13" s="6"/>
      <c r="AXH13" s="6"/>
      <c r="AXI13" s="6"/>
      <c r="AXJ13" s="6"/>
      <c r="AXK13" s="6"/>
      <c r="AXL13" s="6"/>
      <c r="AXM13" s="6"/>
      <c r="AXN13" s="6"/>
      <c r="AXO13" s="6"/>
      <c r="AXP13" s="6"/>
      <c r="AXQ13" s="6"/>
      <c r="AXR13" s="6"/>
      <c r="AXS13" s="6"/>
      <c r="AXT13" s="6"/>
      <c r="AXU13" s="6"/>
      <c r="AXV13" s="6"/>
      <c r="AXW13" s="6"/>
      <c r="AXX13" s="6"/>
      <c r="AXY13" s="6"/>
      <c r="AXZ13" s="6"/>
      <c r="AYA13" s="6"/>
      <c r="AYB13" s="6"/>
      <c r="AYC13" s="6"/>
      <c r="AYD13" s="6"/>
      <c r="AYE13" s="6"/>
      <c r="AYF13" s="6"/>
      <c r="AYG13" s="6"/>
      <c r="AYH13" s="6"/>
      <c r="AYI13" s="6"/>
      <c r="AYJ13" s="6"/>
      <c r="AYK13" s="6"/>
      <c r="AYL13" s="6"/>
      <c r="AYM13" s="6"/>
      <c r="AYN13" s="6"/>
      <c r="AYO13" s="6"/>
      <c r="AYP13" s="6"/>
      <c r="AYQ13" s="6"/>
      <c r="AYR13" s="6"/>
      <c r="AYS13" s="6"/>
      <c r="AYT13" s="6"/>
      <c r="AYU13" s="6"/>
      <c r="AYV13" s="6"/>
      <c r="AYW13" s="6"/>
      <c r="AYX13" s="6"/>
      <c r="AYY13" s="6"/>
      <c r="AYZ13" s="6"/>
      <c r="AZA13" s="6"/>
      <c r="AZB13" s="6"/>
      <c r="AZC13" s="6"/>
      <c r="AZD13" s="6"/>
      <c r="AZE13" s="6"/>
      <c r="AZF13" s="6"/>
      <c r="AZG13" s="6"/>
      <c r="AZH13" s="6"/>
      <c r="AZI13" s="6"/>
      <c r="AZJ13" s="6"/>
      <c r="AZK13" s="6"/>
      <c r="AZL13" s="6"/>
      <c r="AZM13" s="6"/>
      <c r="AZN13" s="6"/>
      <c r="AZO13" s="6"/>
      <c r="AZP13" s="6"/>
      <c r="AZQ13" s="6"/>
      <c r="AZR13" s="6"/>
      <c r="AZS13" s="6"/>
      <c r="AZT13" s="6"/>
      <c r="AZU13" s="6"/>
      <c r="AZV13" s="6"/>
      <c r="AZW13" s="6"/>
      <c r="AZX13" s="6"/>
      <c r="AZY13" s="6"/>
      <c r="AZZ13" s="6"/>
      <c r="BAA13" s="6"/>
      <c r="BAB13" s="6"/>
      <c r="BAC13" s="6"/>
      <c r="BAD13" s="6"/>
      <c r="BAE13" s="6"/>
      <c r="BAF13" s="6"/>
      <c r="BAG13" s="6"/>
      <c r="BAH13" s="6"/>
      <c r="BAI13" s="6"/>
      <c r="BAJ13" s="6"/>
      <c r="BAK13" s="6"/>
      <c r="BAL13" s="6"/>
      <c r="BAM13" s="6"/>
      <c r="BAN13" s="6"/>
      <c r="BAO13" s="6"/>
      <c r="BAP13" s="6"/>
      <c r="BAQ13" s="6"/>
      <c r="BAR13" s="6"/>
      <c r="BAS13" s="6"/>
      <c r="BAT13" s="6"/>
      <c r="BAU13" s="6"/>
      <c r="BAV13" s="6"/>
      <c r="BAW13" s="6"/>
      <c r="BAX13" s="6"/>
      <c r="BAY13" s="6"/>
      <c r="BAZ13" s="6"/>
      <c r="BBA13" s="6"/>
      <c r="BBB13" s="6"/>
      <c r="BBC13" s="6"/>
      <c r="BBD13" s="6"/>
      <c r="BBE13" s="6"/>
      <c r="BBF13" s="6"/>
      <c r="BBG13" s="6"/>
      <c r="BBH13" s="6"/>
      <c r="BBI13" s="6"/>
      <c r="BBJ13" s="6"/>
      <c r="BBK13" s="6"/>
      <c r="BBL13" s="6"/>
      <c r="BBM13" s="6"/>
      <c r="BBN13" s="6"/>
      <c r="BBO13" s="6"/>
      <c r="BBP13" s="6"/>
      <c r="BBQ13" s="6"/>
      <c r="BBR13" s="6"/>
      <c r="BBS13" s="6"/>
      <c r="BBT13" s="6"/>
      <c r="BBU13" s="6"/>
      <c r="BBV13" s="6"/>
      <c r="BBW13" s="6"/>
      <c r="BBX13" s="6"/>
      <c r="BBY13" s="6"/>
      <c r="BBZ13" s="6"/>
      <c r="BCA13" s="6"/>
      <c r="BCB13" s="6"/>
      <c r="BCC13" s="6"/>
      <c r="BCD13" s="6"/>
      <c r="BCE13" s="6"/>
      <c r="BCF13" s="6"/>
      <c r="BCG13" s="6"/>
      <c r="BCH13" s="6"/>
      <c r="BCI13" s="6"/>
      <c r="BCJ13" s="6"/>
      <c r="BCK13" s="6"/>
      <c r="BCL13" s="6"/>
      <c r="BCM13" s="6"/>
      <c r="BCN13" s="6"/>
      <c r="BCO13" s="6"/>
      <c r="BCP13" s="6"/>
      <c r="BCQ13" s="6"/>
      <c r="BCR13" s="6"/>
      <c r="BCS13" s="6"/>
      <c r="BCT13" s="6"/>
      <c r="BCU13" s="6"/>
      <c r="BCV13" s="6"/>
      <c r="BCW13" s="6"/>
      <c r="BCX13" s="6"/>
      <c r="BCY13" s="6"/>
      <c r="BCZ13" s="6"/>
      <c r="BDA13" s="6"/>
      <c r="BDB13" s="6"/>
      <c r="BDC13" s="6"/>
      <c r="BDD13" s="6"/>
      <c r="BDE13" s="6"/>
      <c r="BDF13" s="6"/>
      <c r="BDG13" s="6"/>
      <c r="BDH13" s="6"/>
      <c r="BDI13" s="6"/>
      <c r="BDJ13" s="6"/>
      <c r="BDK13" s="6"/>
      <c r="BDL13" s="6"/>
      <c r="BDM13" s="6"/>
      <c r="BDN13" s="6"/>
      <c r="BDO13" s="6"/>
      <c r="BDP13" s="6"/>
      <c r="BDQ13" s="6"/>
      <c r="BDR13" s="6"/>
      <c r="BDS13" s="6"/>
      <c r="BDT13" s="6"/>
      <c r="BDU13" s="6"/>
      <c r="BDV13" s="6"/>
      <c r="BDW13" s="6"/>
      <c r="BDX13" s="6"/>
      <c r="BDY13" s="6"/>
      <c r="BDZ13" s="6"/>
      <c r="BEA13" s="6"/>
      <c r="BEB13" s="6"/>
      <c r="BEC13" s="6"/>
      <c r="BED13" s="6"/>
      <c r="BEE13" s="6"/>
      <c r="BEF13" s="6"/>
      <c r="BEG13" s="6"/>
      <c r="BEH13" s="6"/>
      <c r="BEI13" s="6"/>
      <c r="BEJ13" s="6"/>
      <c r="BEK13" s="6"/>
      <c r="BEL13" s="6"/>
      <c r="BEM13" s="6"/>
      <c r="BEN13" s="6"/>
      <c r="BEO13" s="6"/>
      <c r="BEP13" s="6"/>
      <c r="BEQ13" s="6"/>
      <c r="BER13" s="6"/>
      <c r="BES13" s="6"/>
      <c r="BET13" s="6"/>
      <c r="BEU13" s="6"/>
      <c r="BEV13" s="6"/>
      <c r="BEW13" s="6"/>
      <c r="BEX13" s="6"/>
      <c r="BEY13" s="6"/>
      <c r="BEZ13" s="6"/>
      <c r="BFA13" s="6"/>
      <c r="BFB13" s="6"/>
      <c r="BFC13" s="6"/>
      <c r="BFD13" s="6"/>
      <c r="BFE13" s="6"/>
      <c r="BFF13" s="6"/>
      <c r="BFG13" s="6"/>
      <c r="BFH13" s="6"/>
      <c r="BFI13" s="6"/>
      <c r="BFJ13" s="6"/>
      <c r="BFK13" s="6"/>
      <c r="BFL13" s="6"/>
      <c r="BFM13" s="6"/>
      <c r="BFN13" s="6"/>
      <c r="BFO13" s="6"/>
      <c r="BFP13" s="6"/>
      <c r="BFQ13" s="6"/>
      <c r="BFR13" s="6"/>
      <c r="BFS13" s="6"/>
      <c r="BFT13" s="6"/>
      <c r="BFU13" s="6"/>
      <c r="BFV13" s="6"/>
      <c r="BFW13" s="6"/>
      <c r="BFX13" s="6"/>
      <c r="BFY13" s="6"/>
      <c r="BFZ13" s="6"/>
      <c r="BGA13" s="6"/>
      <c r="BGB13" s="6"/>
      <c r="BGC13" s="6"/>
      <c r="BGD13" s="6"/>
      <c r="BGE13" s="6"/>
      <c r="BGF13" s="6"/>
      <c r="BGG13" s="6"/>
      <c r="BGH13" s="6"/>
      <c r="BGI13" s="6"/>
      <c r="BGJ13" s="6"/>
      <c r="BGK13" s="6"/>
      <c r="BGL13" s="6"/>
      <c r="BGM13" s="6"/>
      <c r="BGN13" s="6"/>
      <c r="BGO13" s="6"/>
      <c r="BGP13" s="6"/>
      <c r="BGQ13" s="6"/>
      <c r="BGR13" s="6"/>
      <c r="BGS13" s="6"/>
      <c r="BGT13" s="6"/>
      <c r="BGU13" s="6"/>
      <c r="BGV13" s="6"/>
      <c r="BGW13" s="6"/>
      <c r="BGX13" s="6"/>
      <c r="BGY13" s="6"/>
      <c r="BGZ13" s="6"/>
      <c r="BHA13" s="6"/>
      <c r="BHB13" s="6"/>
      <c r="BHC13" s="6"/>
      <c r="BHD13" s="6"/>
      <c r="BHE13" s="6"/>
      <c r="BHF13" s="6"/>
      <c r="BHG13" s="6"/>
      <c r="BHH13" s="6"/>
      <c r="BHI13" s="6"/>
      <c r="BHJ13" s="6"/>
      <c r="BHK13" s="6"/>
      <c r="BHL13" s="6"/>
      <c r="BHM13" s="6"/>
      <c r="BHN13" s="6"/>
      <c r="BHO13" s="6"/>
      <c r="BHP13" s="6"/>
      <c r="BHQ13" s="6"/>
      <c r="BHR13" s="6"/>
      <c r="BHS13" s="6"/>
      <c r="BHT13" s="6"/>
      <c r="BHU13" s="6"/>
      <c r="BHV13" s="6"/>
      <c r="BHW13" s="6"/>
      <c r="BHX13" s="6"/>
      <c r="BHY13" s="6"/>
      <c r="BHZ13" s="6"/>
      <c r="BIA13" s="6"/>
      <c r="BIB13" s="6"/>
      <c r="BIC13" s="6"/>
      <c r="BID13" s="6"/>
      <c r="BIE13" s="6"/>
      <c r="BIF13" s="6"/>
      <c r="BIG13" s="6"/>
      <c r="BIH13" s="6"/>
      <c r="BII13" s="6"/>
      <c r="BIJ13" s="6"/>
      <c r="BIK13" s="6"/>
      <c r="BIL13" s="6"/>
      <c r="BIM13" s="6"/>
      <c r="BIN13" s="6"/>
      <c r="BIO13" s="6"/>
      <c r="BIP13" s="6"/>
      <c r="BIQ13" s="6"/>
      <c r="BIR13" s="6"/>
      <c r="BIS13" s="6"/>
      <c r="BIT13" s="6"/>
      <c r="BIU13" s="6"/>
      <c r="BIV13" s="6"/>
      <c r="BIW13" s="6"/>
      <c r="BIX13" s="6"/>
      <c r="BIY13" s="6"/>
      <c r="BIZ13" s="6"/>
      <c r="BJA13" s="6"/>
      <c r="BJB13" s="6"/>
      <c r="BJC13" s="6"/>
      <c r="BJD13" s="6"/>
      <c r="BJE13" s="6"/>
      <c r="BJF13" s="6"/>
      <c r="BJG13" s="6"/>
      <c r="BJH13" s="6"/>
      <c r="BJI13" s="6"/>
      <c r="BJJ13" s="6"/>
      <c r="BJK13" s="6"/>
      <c r="BJL13" s="6"/>
      <c r="BJM13" s="6"/>
      <c r="BJN13" s="6"/>
      <c r="BJO13" s="6"/>
      <c r="BJP13" s="6"/>
      <c r="BJQ13" s="6"/>
      <c r="BJR13" s="6"/>
      <c r="BJS13" s="6"/>
      <c r="BJT13" s="6"/>
      <c r="BJU13" s="6"/>
      <c r="BJV13" s="6"/>
      <c r="BJW13" s="6"/>
      <c r="BJX13" s="6"/>
      <c r="BJY13" s="6"/>
      <c r="BJZ13" s="6"/>
      <c r="BKA13" s="6"/>
      <c r="BKB13" s="6"/>
      <c r="BKC13" s="6"/>
      <c r="BKD13" s="6"/>
      <c r="BKE13" s="6"/>
      <c r="BKF13" s="6"/>
      <c r="BKG13" s="6"/>
      <c r="BKH13" s="6"/>
      <c r="BKI13" s="6"/>
      <c r="BKJ13" s="6"/>
      <c r="BKK13" s="6"/>
      <c r="BKL13" s="6"/>
      <c r="BKM13" s="6"/>
      <c r="BKN13" s="6"/>
      <c r="BKO13" s="6"/>
      <c r="BKP13" s="6"/>
      <c r="BKQ13" s="6"/>
      <c r="BKR13" s="6"/>
      <c r="BKS13" s="6"/>
      <c r="BKT13" s="6"/>
      <c r="BKU13" s="6"/>
      <c r="BKV13" s="6"/>
      <c r="BKW13" s="6"/>
      <c r="BKX13" s="6"/>
      <c r="BKY13" s="6"/>
      <c r="BKZ13" s="6"/>
      <c r="BLA13" s="6"/>
      <c r="BLB13" s="6"/>
      <c r="BLC13" s="6"/>
      <c r="BLD13" s="6"/>
      <c r="BLE13" s="6"/>
      <c r="BLF13" s="6"/>
      <c r="BLG13" s="6"/>
      <c r="BLH13" s="6"/>
      <c r="BLI13" s="6"/>
      <c r="BLJ13" s="6"/>
      <c r="BLK13" s="6"/>
      <c r="BLL13" s="6"/>
      <c r="BLM13" s="6"/>
      <c r="BLN13" s="6"/>
      <c r="BLO13" s="6"/>
      <c r="BLP13" s="6"/>
      <c r="BLQ13" s="6"/>
      <c r="BLR13" s="6"/>
      <c r="BLS13" s="6"/>
      <c r="BLT13" s="6"/>
      <c r="BLU13" s="6"/>
      <c r="BLV13" s="6"/>
      <c r="BLW13" s="6"/>
      <c r="BLX13" s="6"/>
      <c r="BLY13" s="6"/>
      <c r="BLZ13" s="6"/>
      <c r="BMA13" s="6"/>
      <c r="BMB13" s="6"/>
      <c r="BMC13" s="6"/>
      <c r="BMD13" s="6"/>
      <c r="BME13" s="6"/>
      <c r="BMF13" s="6"/>
      <c r="BMG13" s="6"/>
      <c r="BMH13" s="6"/>
      <c r="BMI13" s="6"/>
      <c r="BMJ13" s="6"/>
      <c r="BMK13" s="6"/>
      <c r="BML13" s="6"/>
      <c r="BMM13" s="6"/>
      <c r="BMN13" s="6"/>
      <c r="BMO13" s="6"/>
      <c r="BMP13" s="6"/>
      <c r="BMQ13" s="6"/>
      <c r="BMR13" s="6"/>
      <c r="BMS13" s="6"/>
      <c r="BMT13" s="6"/>
      <c r="BMU13" s="6"/>
      <c r="BMV13" s="6"/>
      <c r="BMW13" s="6"/>
      <c r="BMX13" s="6"/>
      <c r="BMY13" s="6"/>
      <c r="BMZ13" s="6"/>
      <c r="BNA13" s="6"/>
      <c r="BNB13" s="6"/>
      <c r="BNC13" s="6"/>
      <c r="BND13" s="6"/>
      <c r="BNE13" s="6"/>
      <c r="BNF13" s="6"/>
      <c r="BNG13" s="6"/>
      <c r="BNH13" s="6"/>
      <c r="BNI13" s="6"/>
      <c r="BNJ13" s="6"/>
      <c r="BNK13" s="6"/>
      <c r="BNL13" s="6"/>
      <c r="BNM13" s="6"/>
      <c r="BNN13" s="6"/>
      <c r="BNO13" s="6"/>
      <c r="BNP13" s="6"/>
      <c r="BNQ13" s="6"/>
      <c r="BNR13" s="6"/>
      <c r="BNS13" s="6"/>
      <c r="BNT13" s="6"/>
      <c r="BNU13" s="6"/>
      <c r="BNV13" s="6"/>
      <c r="BNW13" s="6"/>
      <c r="BNX13" s="6"/>
      <c r="BNY13" s="6"/>
      <c r="BNZ13" s="6"/>
      <c r="BOA13" s="6"/>
      <c r="BOB13" s="6"/>
      <c r="BOC13" s="6"/>
      <c r="BOD13" s="6"/>
      <c r="BOE13" s="6"/>
      <c r="BOF13" s="6"/>
      <c r="BOG13" s="6"/>
      <c r="BOH13" s="6"/>
      <c r="BOI13" s="6"/>
      <c r="BOJ13" s="6"/>
      <c r="BOK13" s="6"/>
      <c r="BOL13" s="6"/>
      <c r="BOM13" s="6"/>
      <c r="BON13" s="6"/>
      <c r="BOO13" s="6"/>
      <c r="BOP13" s="6"/>
      <c r="BOQ13" s="6"/>
      <c r="BOR13" s="6"/>
      <c r="BOS13" s="6"/>
      <c r="BOT13" s="6"/>
      <c r="BOU13" s="6"/>
      <c r="BOV13" s="6"/>
      <c r="BOW13" s="6"/>
      <c r="BOX13" s="6"/>
      <c r="BOY13" s="6"/>
      <c r="BOZ13" s="6"/>
      <c r="BPA13" s="6"/>
      <c r="BPB13" s="6"/>
      <c r="BPC13" s="6"/>
      <c r="BPD13" s="6"/>
      <c r="BPE13" s="6"/>
      <c r="BPF13" s="6"/>
      <c r="BPG13" s="6"/>
      <c r="BPH13" s="6"/>
      <c r="BPI13" s="6"/>
      <c r="BPJ13" s="6"/>
      <c r="BPK13" s="6"/>
      <c r="BPL13" s="6"/>
      <c r="BPM13" s="6"/>
      <c r="BPN13" s="6"/>
      <c r="BPO13" s="6"/>
      <c r="BPP13" s="6"/>
      <c r="BPQ13" s="6"/>
      <c r="BPR13" s="6"/>
      <c r="BPS13" s="6"/>
      <c r="BPT13" s="6"/>
      <c r="BPU13" s="6"/>
      <c r="BPV13" s="6"/>
      <c r="BPW13" s="6"/>
      <c r="BPX13" s="6"/>
      <c r="BPY13" s="6"/>
      <c r="BPZ13" s="6"/>
      <c r="BQA13" s="6"/>
      <c r="BQB13" s="6"/>
      <c r="BQC13" s="6"/>
      <c r="BQD13" s="6"/>
      <c r="BQE13" s="6"/>
      <c r="BQF13" s="6"/>
      <c r="BQG13" s="6"/>
      <c r="BQH13" s="6"/>
      <c r="BQI13" s="6"/>
      <c r="BQJ13" s="6"/>
      <c r="BQK13" s="6"/>
      <c r="BQL13" s="6"/>
      <c r="BQM13" s="6"/>
      <c r="BQN13" s="6"/>
      <c r="BQO13" s="6"/>
      <c r="BQP13" s="6"/>
      <c r="BQQ13" s="6"/>
      <c r="BQR13" s="6"/>
      <c r="BQS13" s="6"/>
      <c r="BQT13" s="6"/>
      <c r="BQU13" s="6"/>
      <c r="BQV13" s="6"/>
      <c r="BQW13" s="6"/>
      <c r="BQX13" s="6"/>
      <c r="BQY13" s="6"/>
      <c r="BQZ13" s="6"/>
      <c r="BRA13" s="6"/>
      <c r="BRB13" s="6"/>
      <c r="BRC13" s="6"/>
      <c r="BRD13" s="6"/>
      <c r="BRE13" s="6"/>
      <c r="BRF13" s="6"/>
      <c r="BRG13" s="6"/>
      <c r="BRH13" s="6"/>
      <c r="BRI13" s="6"/>
      <c r="BRJ13" s="6"/>
      <c r="BRK13" s="6"/>
      <c r="BRL13" s="6"/>
      <c r="BRM13" s="6"/>
      <c r="BRN13" s="6"/>
      <c r="BRO13" s="6"/>
      <c r="BRP13" s="6"/>
      <c r="BRQ13" s="6"/>
      <c r="BRR13" s="6"/>
      <c r="BRS13" s="6"/>
      <c r="BRT13" s="6"/>
      <c r="BRU13" s="6"/>
      <c r="BRV13" s="6"/>
      <c r="BRW13" s="6"/>
      <c r="BRX13" s="6"/>
      <c r="BRY13" s="6"/>
      <c r="BRZ13" s="6"/>
      <c r="BSA13" s="6"/>
      <c r="BSB13" s="6"/>
      <c r="BSC13" s="6"/>
      <c r="BSD13" s="6"/>
      <c r="BSE13" s="6"/>
      <c r="BSF13" s="6"/>
      <c r="BSG13" s="6"/>
      <c r="BSH13" s="6"/>
      <c r="BSI13" s="6"/>
      <c r="BSJ13" s="6"/>
      <c r="BSK13" s="6"/>
      <c r="BSL13" s="6"/>
      <c r="BSM13" s="6"/>
      <c r="BSN13" s="6"/>
      <c r="BSO13" s="6"/>
      <c r="BSP13" s="6"/>
      <c r="BSQ13" s="6"/>
      <c r="BSR13" s="6"/>
      <c r="BSS13" s="6"/>
      <c r="BST13" s="6"/>
      <c r="BSU13" s="6"/>
      <c r="BSV13" s="6"/>
      <c r="BSW13" s="6"/>
      <c r="BSX13" s="6"/>
      <c r="BSY13" s="6"/>
      <c r="BSZ13" s="6"/>
      <c r="BTA13" s="6"/>
      <c r="BTB13" s="6"/>
      <c r="BTC13" s="6"/>
      <c r="BTD13" s="6"/>
      <c r="BTE13" s="6"/>
      <c r="BTF13" s="6"/>
      <c r="BTG13" s="6"/>
      <c r="BTH13" s="6"/>
      <c r="BTI13" s="6"/>
      <c r="BTJ13" s="6"/>
      <c r="BTK13" s="6"/>
      <c r="BTL13" s="6"/>
      <c r="BTM13" s="6"/>
      <c r="BTN13" s="6"/>
      <c r="BTO13" s="6"/>
      <c r="BTP13" s="6"/>
      <c r="BTQ13" s="6"/>
      <c r="BTR13" s="6"/>
      <c r="BTS13" s="6"/>
      <c r="BTT13" s="6"/>
      <c r="BTU13" s="6"/>
      <c r="BTV13" s="6"/>
      <c r="BTW13" s="6"/>
      <c r="BTX13" s="6"/>
      <c r="BTY13" s="6"/>
      <c r="BTZ13" s="6"/>
      <c r="BUA13" s="6"/>
      <c r="BUB13" s="6"/>
      <c r="BUC13" s="6"/>
      <c r="BUD13" s="6"/>
      <c r="BUE13" s="6"/>
      <c r="BUF13" s="6"/>
      <c r="BUG13" s="6"/>
      <c r="BUH13" s="6"/>
      <c r="BUI13" s="6"/>
      <c r="BUJ13" s="6"/>
      <c r="BUK13" s="6"/>
      <c r="BUL13" s="6"/>
      <c r="BUM13" s="6"/>
      <c r="BUN13" s="6"/>
      <c r="BUO13" s="6"/>
      <c r="BUP13" s="6"/>
      <c r="BUQ13" s="6"/>
      <c r="BUR13" s="6"/>
      <c r="BUS13" s="6"/>
      <c r="BUT13" s="6"/>
      <c r="BUU13" s="6"/>
      <c r="BUV13" s="6"/>
      <c r="BUW13" s="6"/>
      <c r="BUX13" s="6"/>
      <c r="BUY13" s="6"/>
      <c r="BUZ13" s="6"/>
      <c r="BVA13" s="6"/>
      <c r="BVB13" s="6"/>
      <c r="BVC13" s="6"/>
      <c r="BVD13" s="6"/>
      <c r="BVE13" s="6"/>
      <c r="BVF13" s="6"/>
      <c r="BVG13" s="6"/>
      <c r="BVH13" s="6"/>
      <c r="BVI13" s="6"/>
      <c r="BVJ13" s="6"/>
      <c r="BVK13" s="6"/>
      <c r="BVL13" s="6"/>
      <c r="BVM13" s="6"/>
      <c r="BVN13" s="6"/>
      <c r="BVO13" s="6"/>
      <c r="BVP13" s="6"/>
      <c r="BVQ13" s="6"/>
      <c r="BVR13" s="6"/>
      <c r="BVS13" s="6"/>
      <c r="BVT13" s="6"/>
      <c r="BVU13" s="6"/>
      <c r="BVV13" s="6"/>
      <c r="BVW13" s="6"/>
      <c r="BVX13" s="6"/>
      <c r="BVY13" s="6"/>
      <c r="BVZ13" s="6"/>
      <c r="BWA13" s="6"/>
      <c r="BWB13" s="6"/>
      <c r="BWC13" s="6"/>
      <c r="BWD13" s="6"/>
      <c r="BWE13" s="6"/>
      <c r="BWF13" s="6"/>
      <c r="BWG13" s="6"/>
      <c r="BWH13" s="6"/>
      <c r="BWI13" s="6"/>
      <c r="BWJ13" s="6"/>
      <c r="BWK13" s="6"/>
      <c r="BWL13" s="6"/>
      <c r="BWM13" s="6"/>
      <c r="BWN13" s="6"/>
      <c r="BWO13" s="6"/>
      <c r="BWP13" s="6"/>
      <c r="BWQ13" s="6"/>
      <c r="BWR13" s="6"/>
      <c r="BWS13" s="6"/>
      <c r="BWT13" s="6"/>
      <c r="BWU13" s="6"/>
      <c r="BWV13" s="6"/>
      <c r="BWW13" s="6"/>
      <c r="BWX13" s="6"/>
      <c r="BWY13" s="6"/>
      <c r="BWZ13" s="6"/>
      <c r="BXA13" s="6"/>
      <c r="BXB13" s="6"/>
      <c r="BXC13" s="6"/>
      <c r="BXD13" s="6"/>
      <c r="BXE13" s="6"/>
      <c r="BXF13" s="6"/>
      <c r="BXG13" s="6"/>
      <c r="BXH13" s="6"/>
      <c r="BXI13" s="6"/>
      <c r="BXJ13" s="6"/>
      <c r="BXK13" s="6"/>
      <c r="BXL13" s="6"/>
      <c r="BXM13" s="6"/>
      <c r="BXN13" s="6"/>
      <c r="BXO13" s="6"/>
      <c r="BXP13" s="6"/>
      <c r="BXQ13" s="6"/>
      <c r="BXR13" s="6"/>
      <c r="BXS13" s="6"/>
      <c r="BXT13" s="6"/>
      <c r="BXU13" s="6"/>
      <c r="BXV13" s="6"/>
      <c r="BXW13" s="6"/>
      <c r="BXX13" s="6"/>
      <c r="BXY13" s="6"/>
      <c r="BXZ13" s="6"/>
      <c r="BYA13" s="6"/>
      <c r="BYB13" s="6"/>
      <c r="BYC13" s="6"/>
      <c r="BYD13" s="6"/>
      <c r="BYE13" s="6"/>
      <c r="BYF13" s="6"/>
      <c r="BYG13" s="6"/>
      <c r="BYH13" s="6"/>
      <c r="BYI13" s="6"/>
      <c r="BYJ13" s="6"/>
      <c r="BYK13" s="6"/>
      <c r="BYL13" s="6"/>
      <c r="BYM13" s="6"/>
      <c r="BYN13" s="6"/>
      <c r="BYO13" s="6"/>
      <c r="BYP13" s="6"/>
      <c r="BYQ13" s="6"/>
      <c r="BYR13" s="6"/>
      <c r="BYS13" s="6"/>
      <c r="BYT13" s="6"/>
      <c r="BYU13" s="6"/>
      <c r="BYV13" s="6"/>
      <c r="BYW13" s="6"/>
      <c r="BYX13" s="6"/>
      <c r="BYY13" s="6"/>
      <c r="BYZ13" s="6"/>
      <c r="BZA13" s="6"/>
      <c r="BZB13" s="6"/>
      <c r="BZC13" s="6"/>
      <c r="BZD13" s="6"/>
      <c r="BZE13" s="6"/>
      <c r="BZF13" s="6"/>
      <c r="BZG13" s="6"/>
      <c r="BZH13" s="6"/>
      <c r="BZI13" s="6"/>
      <c r="BZJ13" s="6"/>
      <c r="BZK13" s="6"/>
      <c r="BZL13" s="6"/>
      <c r="BZM13" s="6"/>
      <c r="BZN13" s="6"/>
      <c r="BZO13" s="6"/>
      <c r="BZP13" s="6"/>
      <c r="BZQ13" s="6"/>
      <c r="BZR13" s="6"/>
      <c r="BZS13" s="6"/>
      <c r="BZT13" s="6"/>
      <c r="BZU13" s="6"/>
      <c r="BZV13" s="6"/>
      <c r="BZW13" s="6"/>
      <c r="BZX13" s="6"/>
      <c r="BZY13" s="6"/>
      <c r="BZZ13" s="6"/>
      <c r="CAA13" s="6"/>
      <c r="CAB13" s="6"/>
      <c r="CAC13" s="6"/>
      <c r="CAD13" s="6"/>
      <c r="CAE13" s="6"/>
      <c r="CAF13" s="6"/>
      <c r="CAG13" s="6"/>
      <c r="CAH13" s="6"/>
      <c r="CAI13" s="6"/>
      <c r="CAJ13" s="6"/>
      <c r="CAK13" s="6"/>
      <c r="CAL13" s="6"/>
      <c r="CAM13" s="6"/>
      <c r="CAN13" s="6"/>
      <c r="CAO13" s="6"/>
      <c r="CAP13" s="6"/>
      <c r="CAQ13" s="6"/>
      <c r="CAR13" s="6"/>
      <c r="CAS13" s="6"/>
      <c r="CAT13" s="6"/>
      <c r="CAU13" s="6"/>
      <c r="CAV13" s="6"/>
      <c r="CAW13" s="6"/>
      <c r="CAX13" s="6"/>
      <c r="CAY13" s="6"/>
      <c r="CAZ13" s="6"/>
      <c r="CBA13" s="6"/>
      <c r="CBB13" s="6"/>
      <c r="CBC13" s="6"/>
      <c r="CBD13" s="6"/>
      <c r="CBE13" s="6"/>
      <c r="CBF13" s="6"/>
      <c r="CBG13" s="6"/>
      <c r="CBH13" s="6"/>
      <c r="CBI13" s="6"/>
      <c r="CBJ13" s="6"/>
      <c r="CBK13" s="6"/>
      <c r="CBL13" s="6"/>
      <c r="CBM13" s="6"/>
      <c r="CBN13" s="6"/>
      <c r="CBO13" s="6"/>
      <c r="CBP13" s="6"/>
      <c r="CBQ13" s="6"/>
      <c r="CBR13" s="6"/>
      <c r="CBS13" s="6"/>
      <c r="CBT13" s="6"/>
      <c r="CBU13" s="6"/>
      <c r="CBV13" s="6"/>
      <c r="CBW13" s="6"/>
      <c r="CBX13" s="6"/>
      <c r="CBY13" s="6"/>
      <c r="CBZ13" s="6"/>
      <c r="CCA13" s="6"/>
      <c r="CCB13" s="6"/>
      <c r="CCC13" s="6"/>
      <c r="CCD13" s="6"/>
      <c r="CCE13" s="6"/>
      <c r="CCF13" s="6"/>
      <c r="CCG13" s="6"/>
      <c r="CCH13" s="6"/>
      <c r="CCI13" s="6"/>
      <c r="CCJ13" s="6"/>
      <c r="CCK13" s="6"/>
      <c r="CCL13" s="6"/>
      <c r="CCM13" s="6"/>
      <c r="CCN13" s="6"/>
      <c r="CCO13" s="6"/>
      <c r="CCP13" s="6"/>
      <c r="CCQ13" s="6"/>
      <c r="CCR13" s="6"/>
      <c r="CCS13" s="6"/>
      <c r="CCT13" s="6"/>
      <c r="CCU13" s="6"/>
      <c r="CCV13" s="6"/>
      <c r="CCW13" s="6"/>
      <c r="CCX13" s="6"/>
      <c r="CCY13" s="6"/>
      <c r="CCZ13" s="6"/>
      <c r="CDA13" s="6"/>
      <c r="CDB13" s="6"/>
      <c r="CDC13" s="6"/>
      <c r="CDD13" s="6"/>
      <c r="CDE13" s="6"/>
      <c r="CDF13" s="6"/>
      <c r="CDG13" s="6"/>
      <c r="CDH13" s="6"/>
      <c r="CDI13" s="6"/>
      <c r="CDJ13" s="6"/>
      <c r="CDK13" s="6"/>
      <c r="CDL13" s="6"/>
      <c r="CDM13" s="6"/>
      <c r="CDN13" s="6"/>
      <c r="CDO13" s="6"/>
      <c r="CDP13" s="6"/>
      <c r="CDQ13" s="6"/>
      <c r="CDR13" s="6"/>
      <c r="CDS13" s="6"/>
      <c r="CDT13" s="6"/>
      <c r="CDU13" s="6"/>
      <c r="CDV13" s="6"/>
      <c r="CDW13" s="6"/>
      <c r="CDX13" s="6"/>
      <c r="CDY13" s="6"/>
      <c r="CDZ13" s="6"/>
      <c r="CEA13" s="6"/>
      <c r="CEB13" s="6"/>
      <c r="CEC13" s="6"/>
      <c r="CED13" s="6"/>
      <c r="CEE13" s="6"/>
      <c r="CEF13" s="6"/>
      <c r="CEG13" s="6"/>
      <c r="CEH13" s="6"/>
      <c r="CEI13" s="6"/>
      <c r="CEJ13" s="6"/>
      <c r="CEK13" s="6"/>
      <c r="CEL13" s="6"/>
      <c r="CEM13" s="6"/>
      <c r="CEN13" s="6"/>
      <c r="CEO13" s="6"/>
      <c r="CEP13" s="6"/>
      <c r="CEQ13" s="6"/>
      <c r="CER13" s="6"/>
      <c r="CES13" s="6"/>
      <c r="CET13" s="6"/>
      <c r="CEU13" s="6"/>
      <c r="CEV13" s="6"/>
      <c r="CEW13" s="6"/>
      <c r="CEX13" s="6"/>
      <c r="CEY13" s="6"/>
      <c r="CEZ13" s="6"/>
      <c r="CFA13" s="6"/>
      <c r="CFB13" s="6"/>
      <c r="CFC13" s="6"/>
      <c r="CFD13" s="6"/>
      <c r="CFE13" s="6"/>
      <c r="CFF13" s="6"/>
      <c r="CFG13" s="6"/>
      <c r="CFH13" s="6"/>
      <c r="CFI13" s="6"/>
      <c r="CFJ13" s="6"/>
      <c r="CFK13" s="6"/>
      <c r="CFL13" s="6"/>
      <c r="CFM13" s="6"/>
      <c r="CFN13" s="6"/>
      <c r="CFO13" s="6"/>
      <c r="CFP13" s="6"/>
      <c r="CFQ13" s="6"/>
      <c r="CFR13" s="6"/>
      <c r="CFS13" s="6"/>
      <c r="CFT13" s="6"/>
      <c r="CFU13" s="6"/>
      <c r="CFV13" s="6"/>
      <c r="CFW13" s="6"/>
      <c r="CFX13" s="6"/>
      <c r="CFY13" s="6"/>
      <c r="CFZ13" s="6"/>
      <c r="CGA13" s="6"/>
      <c r="CGB13" s="6"/>
      <c r="CGC13" s="6"/>
      <c r="CGD13" s="6"/>
      <c r="CGE13" s="6"/>
      <c r="CGF13" s="6"/>
      <c r="CGG13" s="6"/>
      <c r="CGH13" s="6"/>
      <c r="CGI13" s="6"/>
      <c r="CGJ13" s="6"/>
      <c r="CGK13" s="6"/>
      <c r="CGL13" s="6"/>
      <c r="CGM13" s="6"/>
      <c r="CGN13" s="6"/>
      <c r="CGO13" s="6"/>
      <c r="CGP13" s="6"/>
      <c r="CGQ13" s="6"/>
      <c r="CGR13" s="6"/>
      <c r="CGS13" s="6"/>
      <c r="CGT13" s="6"/>
      <c r="CGU13" s="6"/>
      <c r="CGV13" s="6"/>
      <c r="CGW13" s="6"/>
      <c r="CGX13" s="6"/>
      <c r="CGY13" s="6"/>
      <c r="CGZ13" s="6"/>
      <c r="CHA13" s="6"/>
      <c r="CHB13" s="6"/>
      <c r="CHC13" s="6"/>
      <c r="CHD13" s="6"/>
      <c r="CHE13" s="6"/>
      <c r="CHF13" s="6"/>
      <c r="CHG13" s="6"/>
      <c r="CHH13" s="6"/>
      <c r="CHI13" s="6"/>
      <c r="CHJ13" s="6"/>
      <c r="CHK13" s="6"/>
      <c r="CHL13" s="6"/>
      <c r="CHM13" s="6"/>
      <c r="CHN13" s="6"/>
      <c r="CHO13" s="6"/>
      <c r="CHP13" s="6"/>
      <c r="CHQ13" s="6"/>
      <c r="CHR13" s="6"/>
      <c r="CHS13" s="6"/>
      <c r="CHT13" s="6"/>
      <c r="CHU13" s="6"/>
      <c r="CHV13" s="6"/>
      <c r="CHW13" s="6"/>
      <c r="CHX13" s="6"/>
      <c r="CHY13" s="6"/>
      <c r="CHZ13" s="6"/>
      <c r="CIA13" s="6"/>
      <c r="CIB13" s="6"/>
      <c r="CIC13" s="6"/>
      <c r="CID13" s="6"/>
      <c r="CIE13" s="6"/>
      <c r="CIF13" s="6"/>
      <c r="CIG13" s="6"/>
      <c r="CIH13" s="6"/>
      <c r="CII13" s="6"/>
      <c r="CIJ13" s="6"/>
      <c r="CIK13" s="6"/>
      <c r="CIL13" s="6"/>
      <c r="CIM13" s="6"/>
      <c r="CIN13" s="6"/>
      <c r="CIO13" s="6"/>
      <c r="CIP13" s="6"/>
      <c r="CIQ13" s="6"/>
      <c r="CIR13" s="6"/>
      <c r="CIS13" s="6"/>
      <c r="CIT13" s="6"/>
      <c r="CIU13" s="6"/>
      <c r="CIV13" s="6"/>
      <c r="CIW13" s="6"/>
      <c r="CIX13" s="6"/>
      <c r="CIY13" s="6"/>
      <c r="CIZ13" s="6"/>
      <c r="CJA13" s="6"/>
      <c r="CJB13" s="6"/>
      <c r="CJC13" s="6"/>
      <c r="CJD13" s="6"/>
      <c r="CJE13" s="6"/>
      <c r="CJF13" s="6"/>
      <c r="CJG13" s="6"/>
      <c r="CJH13" s="6"/>
      <c r="CJI13" s="6"/>
      <c r="CJJ13" s="6"/>
      <c r="CJK13" s="6"/>
      <c r="CJL13" s="6"/>
      <c r="CJM13" s="6"/>
      <c r="CJN13" s="6"/>
      <c r="CJO13" s="6"/>
      <c r="CJP13" s="6"/>
      <c r="CJQ13" s="6"/>
      <c r="CJR13" s="6"/>
      <c r="CJS13" s="6"/>
      <c r="CJT13" s="6"/>
      <c r="CJU13" s="6"/>
      <c r="CJV13" s="6"/>
      <c r="CJW13" s="6"/>
      <c r="CJX13" s="6"/>
      <c r="CJY13" s="6"/>
      <c r="CJZ13" s="6"/>
      <c r="CKA13" s="6"/>
      <c r="CKB13" s="6"/>
      <c r="CKC13" s="6"/>
      <c r="CKD13" s="6"/>
      <c r="CKE13" s="6"/>
      <c r="CKF13" s="6"/>
      <c r="CKG13" s="6"/>
      <c r="CKH13" s="6"/>
      <c r="CKI13" s="6"/>
      <c r="CKJ13" s="6"/>
      <c r="CKK13" s="6"/>
      <c r="CKL13" s="6"/>
      <c r="CKM13" s="6"/>
      <c r="CKN13" s="6"/>
      <c r="CKO13" s="6"/>
      <c r="CKP13" s="6"/>
      <c r="CKQ13" s="6"/>
      <c r="CKR13" s="6"/>
      <c r="CKS13" s="6"/>
      <c r="CKT13" s="6"/>
      <c r="CKU13" s="6"/>
      <c r="CKV13" s="6"/>
      <c r="CKW13" s="6"/>
      <c r="CKX13" s="6"/>
      <c r="CKY13" s="6"/>
      <c r="CKZ13" s="6"/>
      <c r="CLA13" s="6"/>
      <c r="CLB13" s="6"/>
      <c r="CLC13" s="6"/>
      <c r="CLD13" s="6"/>
      <c r="CLE13" s="6"/>
      <c r="CLF13" s="6"/>
      <c r="CLG13" s="6"/>
      <c r="CLH13" s="6"/>
      <c r="CLI13" s="6"/>
      <c r="CLJ13" s="6"/>
      <c r="CLK13" s="6"/>
      <c r="CLL13" s="6"/>
      <c r="CLM13" s="6"/>
      <c r="CLN13" s="6"/>
      <c r="CLO13" s="6"/>
      <c r="CLP13" s="6"/>
      <c r="CLQ13" s="6"/>
      <c r="CLR13" s="6"/>
      <c r="CLS13" s="6"/>
      <c r="CLT13" s="6"/>
      <c r="CLU13" s="6"/>
      <c r="CLV13" s="6"/>
      <c r="CLW13" s="6"/>
      <c r="CLX13" s="6"/>
      <c r="CLY13" s="6"/>
      <c r="CLZ13" s="6"/>
      <c r="CMA13" s="6"/>
      <c r="CMB13" s="6"/>
      <c r="CMC13" s="6"/>
      <c r="CMD13" s="6"/>
      <c r="CME13" s="6"/>
      <c r="CMF13" s="6"/>
      <c r="CMG13" s="6"/>
      <c r="CMH13" s="6"/>
      <c r="CMI13" s="6"/>
      <c r="CMJ13" s="6"/>
      <c r="CMK13" s="6"/>
      <c r="CML13" s="6"/>
      <c r="CMM13" s="6"/>
      <c r="CMN13" s="6"/>
      <c r="CMO13" s="6"/>
      <c r="CMP13" s="6"/>
      <c r="CMQ13" s="6"/>
      <c r="CMR13" s="6"/>
      <c r="CMS13" s="6"/>
      <c r="CMT13" s="6"/>
      <c r="CMU13" s="6"/>
      <c r="CMV13" s="6"/>
      <c r="CMW13" s="6"/>
      <c r="CMX13" s="6"/>
      <c r="CMY13" s="6"/>
      <c r="CMZ13" s="6"/>
      <c r="CNA13" s="6"/>
      <c r="CNB13" s="6"/>
      <c r="CNC13" s="6"/>
      <c r="CND13" s="6"/>
      <c r="CNE13" s="6"/>
      <c r="CNF13" s="6"/>
      <c r="CNG13" s="6"/>
      <c r="CNH13" s="6"/>
      <c r="CNI13" s="6"/>
      <c r="CNJ13" s="6"/>
      <c r="CNK13" s="6"/>
      <c r="CNL13" s="6"/>
      <c r="CNM13" s="6"/>
      <c r="CNN13" s="6"/>
      <c r="CNO13" s="6"/>
      <c r="CNP13" s="6"/>
      <c r="CNQ13" s="6"/>
      <c r="CNR13" s="6"/>
      <c r="CNS13" s="6"/>
      <c r="CNT13" s="6"/>
      <c r="CNU13" s="6"/>
      <c r="CNV13" s="6"/>
      <c r="CNW13" s="6"/>
      <c r="CNX13" s="6"/>
      <c r="CNY13" s="6"/>
      <c r="CNZ13" s="6"/>
      <c r="COA13" s="6"/>
      <c r="COB13" s="6"/>
      <c r="COC13" s="6"/>
      <c r="COD13" s="6"/>
      <c r="COE13" s="6"/>
      <c r="COF13" s="6"/>
      <c r="COG13" s="6"/>
      <c r="COH13" s="6"/>
      <c r="COI13" s="6"/>
      <c r="COJ13" s="6"/>
      <c r="COK13" s="6"/>
      <c r="COL13" s="6"/>
      <c r="COM13" s="6"/>
      <c r="CON13" s="6"/>
      <c r="COO13" s="6"/>
      <c r="COP13" s="6"/>
      <c r="COQ13" s="6"/>
      <c r="COR13" s="6"/>
      <c r="COS13" s="6"/>
      <c r="COT13" s="6"/>
      <c r="COU13" s="6"/>
      <c r="COV13" s="6"/>
      <c r="COW13" s="6"/>
      <c r="COX13" s="6"/>
      <c r="COY13" s="6"/>
      <c r="COZ13" s="6"/>
      <c r="CPA13" s="6"/>
      <c r="CPB13" s="6"/>
      <c r="CPC13" s="6"/>
      <c r="CPD13" s="6"/>
      <c r="CPE13" s="6"/>
      <c r="CPF13" s="6"/>
      <c r="CPG13" s="6"/>
      <c r="CPH13" s="6"/>
      <c r="CPI13" s="6"/>
      <c r="CPJ13" s="6"/>
      <c r="CPK13" s="6"/>
      <c r="CPL13" s="6"/>
      <c r="CPM13" s="6"/>
      <c r="CPN13" s="6"/>
      <c r="CPO13" s="6"/>
      <c r="CPP13" s="6"/>
      <c r="CPQ13" s="6"/>
      <c r="CPR13" s="6"/>
      <c r="CPS13" s="6"/>
      <c r="CPT13" s="6"/>
      <c r="CPU13" s="6"/>
      <c r="CPV13" s="6"/>
      <c r="CPW13" s="6"/>
      <c r="CPX13" s="6"/>
      <c r="CPY13" s="6"/>
      <c r="CPZ13" s="6"/>
      <c r="CQA13" s="6"/>
      <c r="CQB13" s="6"/>
      <c r="CQC13" s="6"/>
      <c r="CQD13" s="6"/>
      <c r="CQE13" s="6"/>
      <c r="CQF13" s="6"/>
      <c r="CQG13" s="6"/>
      <c r="CQH13" s="6"/>
      <c r="CQI13" s="6"/>
      <c r="CQJ13" s="6"/>
      <c r="CQK13" s="6"/>
      <c r="CQL13" s="6"/>
      <c r="CQM13" s="6"/>
      <c r="CQN13" s="6"/>
      <c r="CQO13" s="6"/>
      <c r="CQP13" s="6"/>
      <c r="CQQ13" s="6"/>
      <c r="CQR13" s="6"/>
      <c r="CQS13" s="6"/>
      <c r="CQT13" s="6"/>
      <c r="CQU13" s="6"/>
      <c r="CQV13" s="6"/>
      <c r="CQW13" s="6"/>
      <c r="CQX13" s="6"/>
      <c r="CQY13" s="6"/>
      <c r="CQZ13" s="6"/>
      <c r="CRA13" s="6"/>
      <c r="CRB13" s="6"/>
      <c r="CRC13" s="6"/>
      <c r="CRD13" s="6"/>
      <c r="CRE13" s="6"/>
      <c r="CRF13" s="6"/>
      <c r="CRG13" s="6"/>
      <c r="CRH13" s="6"/>
      <c r="CRI13" s="6"/>
      <c r="CRJ13" s="6"/>
      <c r="CRK13" s="6"/>
      <c r="CRL13" s="6"/>
      <c r="CRM13" s="6"/>
      <c r="CRN13" s="6"/>
      <c r="CRO13" s="6"/>
      <c r="CRP13" s="6"/>
      <c r="CRQ13" s="6"/>
      <c r="CRR13" s="6"/>
      <c r="CRS13" s="6"/>
      <c r="CRT13" s="6"/>
      <c r="CRU13" s="6"/>
      <c r="CRV13" s="6"/>
      <c r="CRW13" s="6"/>
      <c r="CRX13" s="6"/>
      <c r="CRY13" s="6"/>
      <c r="CRZ13" s="6"/>
      <c r="CSA13" s="6"/>
      <c r="CSB13" s="6"/>
      <c r="CSC13" s="6"/>
      <c r="CSD13" s="6"/>
      <c r="CSE13" s="6"/>
      <c r="CSF13" s="6"/>
      <c r="CSG13" s="6"/>
      <c r="CSH13" s="6"/>
      <c r="CSI13" s="6"/>
      <c r="CSJ13" s="6"/>
      <c r="CSK13" s="6"/>
      <c r="CSL13" s="6"/>
      <c r="CSM13" s="6"/>
      <c r="CSN13" s="6"/>
      <c r="CSO13" s="6"/>
      <c r="CSP13" s="6"/>
      <c r="CSQ13" s="6"/>
      <c r="CSR13" s="6"/>
      <c r="CSS13" s="6"/>
      <c r="CST13" s="6"/>
      <c r="CSU13" s="6"/>
      <c r="CSV13" s="6"/>
      <c r="CSW13" s="6"/>
      <c r="CSX13" s="6"/>
      <c r="CSY13" s="6"/>
      <c r="CSZ13" s="6"/>
      <c r="CTA13" s="6"/>
      <c r="CTB13" s="6"/>
      <c r="CTC13" s="6"/>
      <c r="CTD13" s="6"/>
      <c r="CTE13" s="6"/>
      <c r="CTF13" s="6"/>
      <c r="CTG13" s="6"/>
      <c r="CTH13" s="6"/>
      <c r="CTI13" s="6"/>
      <c r="CTJ13" s="6"/>
      <c r="CTK13" s="6"/>
      <c r="CTL13" s="6"/>
      <c r="CTM13" s="6"/>
      <c r="CTN13" s="6"/>
      <c r="CTO13" s="6"/>
      <c r="CTP13" s="6"/>
      <c r="CTQ13" s="6"/>
      <c r="CTR13" s="6"/>
      <c r="CTS13" s="6"/>
      <c r="CTT13" s="6"/>
      <c r="CTU13" s="6"/>
      <c r="CTV13" s="6"/>
      <c r="CTW13" s="6"/>
      <c r="CTX13" s="6"/>
      <c r="CTY13" s="6"/>
      <c r="CTZ13" s="6"/>
      <c r="CUA13" s="6"/>
      <c r="CUB13" s="6"/>
      <c r="CUC13" s="6"/>
      <c r="CUD13" s="6"/>
      <c r="CUE13" s="6"/>
      <c r="CUF13" s="6"/>
      <c r="CUG13" s="6"/>
      <c r="CUH13" s="6"/>
      <c r="CUI13" s="6"/>
      <c r="CUJ13" s="6"/>
      <c r="CUK13" s="6"/>
      <c r="CUL13" s="6"/>
      <c r="CUM13" s="6"/>
      <c r="CUN13" s="6"/>
      <c r="CUO13" s="6"/>
      <c r="CUP13" s="6"/>
      <c r="CUQ13" s="6"/>
      <c r="CUR13" s="6"/>
      <c r="CUS13" s="6"/>
      <c r="CUT13" s="6"/>
      <c r="CUU13" s="6"/>
      <c r="CUV13" s="6"/>
      <c r="CUW13" s="6"/>
      <c r="CUX13" s="6"/>
      <c r="CUY13" s="6"/>
      <c r="CUZ13" s="6"/>
      <c r="CVA13" s="6"/>
      <c r="CVB13" s="6"/>
      <c r="CVC13" s="6"/>
      <c r="CVD13" s="6"/>
      <c r="CVE13" s="6"/>
      <c r="CVF13" s="6"/>
      <c r="CVG13" s="6"/>
      <c r="CVH13" s="6"/>
      <c r="CVI13" s="6"/>
      <c r="CVJ13" s="6"/>
      <c r="CVK13" s="6"/>
      <c r="CVL13" s="6"/>
      <c r="CVM13" s="6"/>
      <c r="CVN13" s="6"/>
      <c r="CVO13" s="6"/>
      <c r="CVP13" s="6"/>
      <c r="CVQ13" s="6"/>
      <c r="CVR13" s="6"/>
      <c r="CVS13" s="6"/>
      <c r="CVT13" s="6"/>
      <c r="CVU13" s="6"/>
      <c r="CVV13" s="6"/>
      <c r="CVW13" s="6"/>
      <c r="CVX13" s="6"/>
      <c r="CVY13" s="6"/>
      <c r="CVZ13" s="6"/>
      <c r="CWA13" s="6"/>
      <c r="CWB13" s="6"/>
      <c r="CWC13" s="6"/>
      <c r="CWD13" s="6"/>
      <c r="CWE13" s="6"/>
      <c r="CWF13" s="6"/>
      <c r="CWG13" s="6"/>
      <c r="CWH13" s="6"/>
      <c r="CWI13" s="6"/>
      <c r="CWJ13" s="6"/>
      <c r="CWK13" s="6"/>
      <c r="CWL13" s="6"/>
      <c r="CWM13" s="6"/>
      <c r="CWN13" s="6"/>
      <c r="CWO13" s="6"/>
      <c r="CWP13" s="6"/>
      <c r="CWQ13" s="6"/>
      <c r="CWR13" s="6"/>
      <c r="CWS13" s="6"/>
      <c r="CWT13" s="6"/>
      <c r="CWU13" s="6"/>
      <c r="CWV13" s="6"/>
      <c r="CWW13" s="6"/>
      <c r="CWX13" s="6"/>
      <c r="CWY13" s="6"/>
      <c r="CWZ13" s="6"/>
      <c r="CXA13" s="6"/>
      <c r="CXB13" s="6"/>
      <c r="CXC13" s="6"/>
      <c r="CXD13" s="6"/>
      <c r="CXE13" s="6"/>
      <c r="CXF13" s="6"/>
      <c r="CXG13" s="6"/>
      <c r="CXH13" s="6"/>
      <c r="CXI13" s="6"/>
      <c r="CXJ13" s="6"/>
      <c r="CXK13" s="6"/>
      <c r="CXL13" s="6"/>
      <c r="CXM13" s="6"/>
      <c r="CXN13" s="6"/>
      <c r="CXO13" s="6"/>
      <c r="CXP13" s="6"/>
      <c r="CXQ13" s="6"/>
      <c r="CXR13" s="6"/>
      <c r="CXS13" s="6"/>
      <c r="CXT13" s="6"/>
      <c r="CXU13" s="6"/>
      <c r="CXV13" s="6"/>
      <c r="CXW13" s="6"/>
      <c r="CXX13" s="6"/>
      <c r="CXY13" s="6"/>
      <c r="CXZ13" s="6"/>
      <c r="CYA13" s="6"/>
      <c r="CYB13" s="6"/>
      <c r="CYC13" s="6"/>
      <c r="CYD13" s="6"/>
      <c r="CYE13" s="6"/>
      <c r="CYF13" s="6"/>
      <c r="CYG13" s="6"/>
      <c r="CYH13" s="6"/>
      <c r="CYI13" s="6"/>
      <c r="CYJ13" s="6"/>
      <c r="CYK13" s="6"/>
      <c r="CYL13" s="6"/>
      <c r="CYM13" s="6"/>
      <c r="CYN13" s="6"/>
      <c r="CYO13" s="6"/>
      <c r="CYP13" s="6"/>
      <c r="CYQ13" s="6"/>
      <c r="CYR13" s="6"/>
      <c r="CYS13" s="6"/>
      <c r="CYT13" s="6"/>
      <c r="CYU13" s="6"/>
      <c r="CYV13" s="6"/>
      <c r="CYW13" s="6"/>
      <c r="CYX13" s="6"/>
      <c r="CYY13" s="6"/>
      <c r="CYZ13" s="6"/>
      <c r="CZA13" s="6"/>
      <c r="CZB13" s="6"/>
      <c r="CZC13" s="6"/>
      <c r="CZD13" s="6"/>
      <c r="CZE13" s="6"/>
      <c r="CZF13" s="6"/>
      <c r="CZG13" s="6"/>
      <c r="CZH13" s="6"/>
      <c r="CZI13" s="6"/>
      <c r="CZJ13" s="6"/>
      <c r="CZK13" s="6"/>
      <c r="CZL13" s="6"/>
      <c r="CZM13" s="6"/>
      <c r="CZN13" s="6"/>
      <c r="CZO13" s="6"/>
      <c r="CZP13" s="6"/>
      <c r="CZQ13" s="6"/>
      <c r="CZR13" s="6"/>
      <c r="CZS13" s="6"/>
      <c r="CZT13" s="6"/>
      <c r="CZU13" s="6"/>
      <c r="CZV13" s="6"/>
      <c r="CZW13" s="6"/>
      <c r="CZX13" s="6"/>
      <c r="CZY13" s="6"/>
      <c r="CZZ13" s="6"/>
      <c r="DAA13" s="6"/>
      <c r="DAB13" s="6"/>
      <c r="DAC13" s="6"/>
      <c r="DAD13" s="6"/>
      <c r="DAE13" s="6"/>
      <c r="DAF13" s="6"/>
      <c r="DAG13" s="6"/>
      <c r="DAH13" s="6"/>
      <c r="DAI13" s="6"/>
      <c r="DAJ13" s="6"/>
      <c r="DAK13" s="6"/>
      <c r="DAL13" s="6"/>
      <c r="DAM13" s="6"/>
      <c r="DAN13" s="6"/>
      <c r="DAO13" s="6"/>
      <c r="DAP13" s="6"/>
      <c r="DAQ13" s="6"/>
      <c r="DAR13" s="6"/>
      <c r="DAS13" s="6"/>
      <c r="DAT13" s="6"/>
      <c r="DAU13" s="6"/>
      <c r="DAV13" s="6"/>
      <c r="DAW13" s="6"/>
      <c r="DAX13" s="6"/>
      <c r="DAY13" s="6"/>
      <c r="DAZ13" s="6"/>
      <c r="DBA13" s="6"/>
      <c r="DBB13" s="6"/>
      <c r="DBC13" s="6"/>
      <c r="DBD13" s="6"/>
      <c r="DBE13" s="6"/>
      <c r="DBF13" s="6"/>
      <c r="DBG13" s="6"/>
      <c r="DBH13" s="6"/>
      <c r="DBI13" s="6"/>
      <c r="DBJ13" s="6"/>
      <c r="DBK13" s="6"/>
      <c r="DBL13" s="6"/>
      <c r="DBM13" s="6"/>
      <c r="DBN13" s="6"/>
      <c r="DBO13" s="6"/>
      <c r="DBP13" s="6"/>
      <c r="DBQ13" s="6"/>
      <c r="DBR13" s="6"/>
      <c r="DBS13" s="6"/>
      <c r="DBT13" s="6"/>
      <c r="DBU13" s="6"/>
      <c r="DBV13" s="6"/>
      <c r="DBW13" s="6"/>
      <c r="DBX13" s="6"/>
      <c r="DBY13" s="6"/>
      <c r="DBZ13" s="6"/>
      <c r="DCA13" s="6"/>
      <c r="DCB13" s="6"/>
      <c r="DCC13" s="6"/>
      <c r="DCD13" s="6"/>
      <c r="DCE13" s="6"/>
      <c r="DCF13" s="6"/>
      <c r="DCG13" s="6"/>
      <c r="DCH13" s="6"/>
      <c r="DCI13" s="6"/>
      <c r="DCJ13" s="6"/>
      <c r="DCK13" s="6"/>
      <c r="DCL13" s="6"/>
      <c r="DCM13" s="6"/>
      <c r="DCN13" s="6"/>
      <c r="DCO13" s="6"/>
      <c r="DCP13" s="6"/>
      <c r="DCQ13" s="6"/>
      <c r="DCR13" s="6"/>
      <c r="DCS13" s="6"/>
      <c r="DCT13" s="6"/>
      <c r="DCU13" s="6"/>
      <c r="DCV13" s="6"/>
      <c r="DCW13" s="6"/>
      <c r="DCX13" s="6"/>
      <c r="DCY13" s="6"/>
      <c r="DCZ13" s="6"/>
      <c r="DDA13" s="6"/>
      <c r="DDB13" s="6"/>
      <c r="DDC13" s="6"/>
      <c r="DDD13" s="6"/>
      <c r="DDE13" s="6"/>
      <c r="DDF13" s="6"/>
      <c r="DDG13" s="6"/>
      <c r="DDH13" s="6"/>
      <c r="DDI13" s="6"/>
      <c r="DDJ13" s="6"/>
      <c r="DDK13" s="6"/>
      <c r="DDL13" s="6"/>
      <c r="DDM13" s="6"/>
      <c r="DDN13" s="6"/>
      <c r="DDO13" s="6"/>
      <c r="DDP13" s="6"/>
      <c r="DDQ13" s="6"/>
      <c r="DDR13" s="6"/>
      <c r="DDS13" s="6"/>
      <c r="DDT13" s="6"/>
      <c r="DDU13" s="6"/>
      <c r="DDV13" s="6"/>
      <c r="DDW13" s="6"/>
      <c r="DDX13" s="6"/>
      <c r="DDY13" s="6"/>
      <c r="DDZ13" s="6"/>
      <c r="DEA13" s="6"/>
      <c r="DEB13" s="6"/>
      <c r="DEC13" s="6"/>
      <c r="DED13" s="6"/>
      <c r="DEE13" s="6"/>
      <c r="DEF13" s="6"/>
      <c r="DEG13" s="6"/>
      <c r="DEH13" s="6"/>
      <c r="DEI13" s="6"/>
      <c r="DEJ13" s="6"/>
      <c r="DEK13" s="6"/>
      <c r="DEL13" s="6"/>
      <c r="DEM13" s="6"/>
      <c r="DEN13" s="6"/>
      <c r="DEO13" s="6"/>
      <c r="DEP13" s="6"/>
      <c r="DEQ13" s="6"/>
      <c r="DER13" s="6"/>
      <c r="DES13" s="6"/>
      <c r="DET13" s="6"/>
      <c r="DEU13" s="6"/>
      <c r="DEV13" s="6"/>
      <c r="DEW13" s="6"/>
      <c r="DEX13" s="6"/>
      <c r="DEY13" s="6"/>
      <c r="DEZ13" s="6"/>
      <c r="DFA13" s="6"/>
      <c r="DFB13" s="6"/>
      <c r="DFC13" s="6"/>
      <c r="DFD13" s="6"/>
      <c r="DFE13" s="6"/>
      <c r="DFF13" s="6"/>
      <c r="DFG13" s="6"/>
      <c r="DFH13" s="6"/>
      <c r="DFI13" s="6"/>
      <c r="DFJ13" s="6"/>
      <c r="DFK13" s="6"/>
      <c r="DFL13" s="6"/>
      <c r="DFM13" s="6"/>
      <c r="DFN13" s="6"/>
      <c r="DFO13" s="6"/>
      <c r="DFP13" s="6"/>
      <c r="DFQ13" s="6"/>
      <c r="DFR13" s="6"/>
      <c r="DFS13" s="6"/>
      <c r="DFT13" s="6"/>
      <c r="DFU13" s="6"/>
      <c r="DFV13" s="6"/>
      <c r="DFW13" s="6"/>
      <c r="DFX13" s="6"/>
      <c r="DFY13" s="6"/>
      <c r="DFZ13" s="6"/>
      <c r="DGA13" s="6"/>
      <c r="DGB13" s="6"/>
      <c r="DGC13" s="6"/>
      <c r="DGD13" s="6"/>
      <c r="DGE13" s="6"/>
      <c r="DGF13" s="6"/>
      <c r="DGG13" s="6"/>
      <c r="DGH13" s="6"/>
      <c r="DGI13" s="6"/>
      <c r="DGJ13" s="6"/>
      <c r="DGK13" s="6"/>
      <c r="DGL13" s="6"/>
      <c r="DGM13" s="6"/>
      <c r="DGN13" s="6"/>
      <c r="DGO13" s="6"/>
      <c r="DGP13" s="6"/>
      <c r="DGQ13" s="6"/>
      <c r="DGR13" s="6"/>
      <c r="DGS13" s="6"/>
      <c r="DGT13" s="6"/>
      <c r="DGU13" s="6"/>
      <c r="DGV13" s="6"/>
      <c r="DGW13" s="6"/>
      <c r="DGX13" s="6"/>
      <c r="DGY13" s="6"/>
      <c r="DGZ13" s="6"/>
      <c r="DHA13" s="6"/>
      <c r="DHB13" s="6"/>
      <c r="DHC13" s="6"/>
      <c r="DHD13" s="6"/>
      <c r="DHE13" s="6"/>
      <c r="DHF13" s="6"/>
      <c r="DHG13" s="6"/>
      <c r="DHH13" s="6"/>
      <c r="DHI13" s="6"/>
      <c r="DHJ13" s="6"/>
      <c r="DHK13" s="6"/>
      <c r="DHL13" s="6"/>
      <c r="DHM13" s="6"/>
      <c r="DHN13" s="6"/>
      <c r="DHO13" s="6"/>
      <c r="DHP13" s="6"/>
      <c r="DHQ13" s="6"/>
      <c r="DHR13" s="6"/>
      <c r="DHS13" s="6"/>
      <c r="DHT13" s="6"/>
      <c r="DHU13" s="6"/>
      <c r="DHV13" s="6"/>
      <c r="DHW13" s="6"/>
      <c r="DHX13" s="6"/>
      <c r="DHY13" s="6"/>
      <c r="DHZ13" s="6"/>
      <c r="DIA13" s="6"/>
      <c r="DIB13" s="6"/>
      <c r="DIC13" s="6"/>
      <c r="DID13" s="6"/>
      <c r="DIE13" s="6"/>
      <c r="DIF13" s="6"/>
      <c r="DIG13" s="6"/>
      <c r="DIH13" s="6"/>
      <c r="DII13" s="6"/>
      <c r="DIJ13" s="6"/>
      <c r="DIK13" s="6"/>
      <c r="DIL13" s="6"/>
      <c r="DIM13" s="6"/>
      <c r="DIN13" s="6"/>
      <c r="DIO13" s="6"/>
      <c r="DIP13" s="6"/>
      <c r="DIQ13" s="6"/>
      <c r="DIR13" s="6"/>
      <c r="DIS13" s="6"/>
      <c r="DIT13" s="6"/>
      <c r="DIU13" s="6"/>
      <c r="DIV13" s="6"/>
      <c r="DIW13" s="6"/>
      <c r="DIX13" s="6"/>
      <c r="DIY13" s="6"/>
      <c r="DIZ13" s="6"/>
      <c r="DJA13" s="6"/>
      <c r="DJB13" s="6"/>
      <c r="DJC13" s="6"/>
      <c r="DJD13" s="6"/>
      <c r="DJE13" s="6"/>
      <c r="DJF13" s="6"/>
      <c r="DJG13" s="6"/>
      <c r="DJH13" s="6"/>
      <c r="DJI13" s="6"/>
      <c r="DJJ13" s="6"/>
      <c r="DJK13" s="6"/>
      <c r="DJL13" s="6"/>
      <c r="DJM13" s="6"/>
      <c r="DJN13" s="6"/>
      <c r="DJO13" s="6"/>
      <c r="DJP13" s="6"/>
      <c r="DJQ13" s="6"/>
      <c r="DJR13" s="6"/>
      <c r="DJS13" s="6"/>
      <c r="DJT13" s="6"/>
      <c r="DJU13" s="6"/>
      <c r="DJV13" s="6"/>
      <c r="DJW13" s="6"/>
      <c r="DJX13" s="6"/>
      <c r="DJY13" s="6"/>
      <c r="DJZ13" s="6"/>
      <c r="DKA13" s="6"/>
      <c r="DKB13" s="6"/>
      <c r="DKC13" s="6"/>
      <c r="DKD13" s="6"/>
      <c r="DKE13" s="6"/>
      <c r="DKF13" s="6"/>
      <c r="DKG13" s="6"/>
      <c r="DKH13" s="6"/>
      <c r="DKI13" s="6"/>
      <c r="DKJ13" s="6"/>
      <c r="DKK13" s="6"/>
      <c r="DKL13" s="6"/>
      <c r="DKM13" s="6"/>
      <c r="DKN13" s="6"/>
      <c r="DKO13" s="6"/>
      <c r="DKP13" s="6"/>
      <c r="DKQ13" s="6"/>
      <c r="DKR13" s="6"/>
      <c r="DKS13" s="6"/>
      <c r="DKT13" s="6"/>
      <c r="DKU13" s="6"/>
      <c r="DKV13" s="6"/>
      <c r="DKW13" s="6"/>
      <c r="DKX13" s="6"/>
      <c r="DKY13" s="6"/>
      <c r="DKZ13" s="6"/>
      <c r="DLA13" s="6"/>
      <c r="DLB13" s="6"/>
      <c r="DLC13" s="6"/>
      <c r="DLD13" s="6"/>
      <c r="DLE13" s="6"/>
      <c r="DLF13" s="6"/>
      <c r="DLG13" s="6"/>
      <c r="DLH13" s="6"/>
      <c r="DLI13" s="6"/>
      <c r="DLJ13" s="6"/>
      <c r="DLK13" s="6"/>
      <c r="DLL13" s="6"/>
      <c r="DLM13" s="6"/>
      <c r="DLN13" s="6"/>
      <c r="DLO13" s="6"/>
      <c r="DLP13" s="6"/>
      <c r="DLQ13" s="6"/>
      <c r="DLR13" s="6"/>
      <c r="DLS13" s="6"/>
      <c r="DLT13" s="6"/>
      <c r="DLU13" s="6"/>
      <c r="DLV13" s="6"/>
      <c r="DLW13" s="6"/>
      <c r="DLX13" s="6"/>
      <c r="DLY13" s="6"/>
      <c r="DLZ13" s="6"/>
      <c r="DMA13" s="6"/>
      <c r="DMB13" s="6"/>
      <c r="DMC13" s="6"/>
      <c r="DMD13" s="6"/>
      <c r="DME13" s="6"/>
      <c r="DMF13" s="6"/>
      <c r="DMG13" s="6"/>
      <c r="DMH13" s="6"/>
      <c r="DMI13" s="6"/>
      <c r="DMJ13" s="6"/>
      <c r="DMK13" s="6"/>
      <c r="DML13" s="6"/>
      <c r="DMM13" s="6"/>
      <c r="DMN13" s="6"/>
      <c r="DMO13" s="6"/>
      <c r="DMP13" s="6"/>
      <c r="DMQ13" s="6"/>
      <c r="DMR13" s="6"/>
      <c r="DMS13" s="6"/>
      <c r="DMT13" s="6"/>
      <c r="DMU13" s="6"/>
      <c r="DMV13" s="6"/>
      <c r="DMW13" s="6"/>
      <c r="DMX13" s="6"/>
      <c r="DMY13" s="6"/>
      <c r="DMZ13" s="6"/>
      <c r="DNA13" s="6"/>
      <c r="DNB13" s="6"/>
      <c r="DNC13" s="6"/>
      <c r="DND13" s="6"/>
      <c r="DNE13" s="6"/>
      <c r="DNF13" s="6"/>
      <c r="DNG13" s="6"/>
      <c r="DNH13" s="6"/>
      <c r="DNI13" s="6"/>
      <c r="DNJ13" s="6"/>
      <c r="DNK13" s="6"/>
      <c r="DNL13" s="6"/>
      <c r="DNM13" s="6"/>
      <c r="DNN13" s="6"/>
      <c r="DNO13" s="6"/>
      <c r="DNP13" s="6"/>
      <c r="DNQ13" s="6"/>
      <c r="DNR13" s="6"/>
      <c r="DNS13" s="6"/>
      <c r="DNT13" s="6"/>
      <c r="DNU13" s="6"/>
      <c r="DNV13" s="6"/>
      <c r="DNW13" s="6"/>
      <c r="DNX13" s="6"/>
      <c r="DNY13" s="6"/>
      <c r="DNZ13" s="6"/>
      <c r="DOA13" s="6"/>
      <c r="DOB13" s="6"/>
      <c r="DOC13" s="6"/>
      <c r="DOD13" s="6"/>
      <c r="DOE13" s="6"/>
      <c r="DOF13" s="6"/>
      <c r="DOG13" s="6"/>
      <c r="DOH13" s="6"/>
      <c r="DOI13" s="6"/>
      <c r="DOJ13" s="6"/>
      <c r="DOK13" s="6"/>
      <c r="DOL13" s="6"/>
      <c r="DOM13" s="6"/>
      <c r="DON13" s="6"/>
      <c r="DOO13" s="6"/>
      <c r="DOP13" s="6"/>
      <c r="DOQ13" s="6"/>
      <c r="DOR13" s="6"/>
      <c r="DOS13" s="6"/>
      <c r="DOT13" s="6"/>
      <c r="DOU13" s="6"/>
      <c r="DOV13" s="6"/>
      <c r="DOW13" s="6"/>
      <c r="DOX13" s="6"/>
      <c r="DOY13" s="6"/>
      <c r="DOZ13" s="6"/>
      <c r="DPA13" s="6"/>
      <c r="DPB13" s="6"/>
      <c r="DPC13" s="6"/>
      <c r="DPD13" s="6"/>
      <c r="DPE13" s="6"/>
      <c r="DPF13" s="6"/>
      <c r="DPG13" s="6"/>
      <c r="DPH13" s="6"/>
      <c r="DPI13" s="6"/>
      <c r="DPJ13" s="6"/>
      <c r="DPK13" s="6"/>
      <c r="DPL13" s="6"/>
      <c r="DPM13" s="6"/>
      <c r="DPN13" s="6"/>
      <c r="DPO13" s="6"/>
      <c r="DPP13" s="6"/>
      <c r="DPQ13" s="6"/>
      <c r="DPR13" s="6"/>
      <c r="DPS13" s="6"/>
      <c r="DPT13" s="6"/>
      <c r="DPU13" s="6"/>
      <c r="DPV13" s="6"/>
      <c r="DPW13" s="6"/>
      <c r="DPX13" s="6"/>
      <c r="DPY13" s="6"/>
      <c r="DPZ13" s="6"/>
      <c r="DQA13" s="6"/>
      <c r="DQB13" s="6"/>
      <c r="DQC13" s="6"/>
      <c r="DQD13" s="6"/>
      <c r="DQE13" s="6"/>
      <c r="DQF13" s="6"/>
      <c r="DQG13" s="6"/>
      <c r="DQH13" s="6"/>
      <c r="DQI13" s="6"/>
      <c r="DQJ13" s="6"/>
      <c r="DQK13" s="6"/>
      <c r="DQL13" s="6"/>
      <c r="DQM13" s="6"/>
      <c r="DQN13" s="6"/>
      <c r="DQO13" s="6"/>
      <c r="DQP13" s="6"/>
      <c r="DQQ13" s="6"/>
      <c r="DQR13" s="6"/>
      <c r="DQS13" s="6"/>
      <c r="DQT13" s="6"/>
      <c r="DQU13" s="6"/>
      <c r="DQV13" s="6"/>
      <c r="DQW13" s="6"/>
      <c r="DQX13" s="6"/>
      <c r="DQY13" s="6"/>
      <c r="DQZ13" s="6"/>
      <c r="DRA13" s="6"/>
      <c r="DRB13" s="6"/>
      <c r="DRC13" s="6"/>
      <c r="DRD13" s="6"/>
      <c r="DRE13" s="6"/>
      <c r="DRF13" s="6"/>
      <c r="DRG13" s="6"/>
      <c r="DRH13" s="6"/>
      <c r="DRI13" s="6"/>
      <c r="DRJ13" s="6"/>
      <c r="DRK13" s="6"/>
      <c r="DRL13" s="6"/>
      <c r="DRM13" s="6"/>
      <c r="DRN13" s="6"/>
      <c r="DRO13" s="6"/>
      <c r="DRP13" s="6"/>
      <c r="DRQ13" s="6"/>
      <c r="DRR13" s="6"/>
      <c r="DRS13" s="6"/>
      <c r="DRT13" s="6"/>
      <c r="DRU13" s="6"/>
      <c r="DRV13" s="6"/>
      <c r="DRW13" s="6"/>
      <c r="DRX13" s="6"/>
      <c r="DRY13" s="6"/>
      <c r="DRZ13" s="6"/>
      <c r="DSA13" s="6"/>
      <c r="DSB13" s="6"/>
      <c r="DSC13" s="6"/>
      <c r="DSD13" s="6"/>
      <c r="DSE13" s="6"/>
      <c r="DSF13" s="6"/>
      <c r="DSG13" s="6"/>
      <c r="DSH13" s="6"/>
      <c r="DSI13" s="6"/>
      <c r="DSJ13" s="6"/>
      <c r="DSK13" s="6"/>
      <c r="DSL13" s="6"/>
      <c r="DSM13" s="6"/>
      <c r="DSN13" s="6"/>
      <c r="DSO13" s="6"/>
      <c r="DSP13" s="6"/>
      <c r="DSQ13" s="6"/>
      <c r="DSR13" s="6"/>
      <c r="DSS13" s="6"/>
      <c r="DST13" s="6"/>
      <c r="DSU13" s="6"/>
      <c r="DSV13" s="6"/>
      <c r="DSW13" s="6"/>
      <c r="DSX13" s="6"/>
      <c r="DSY13" s="6"/>
      <c r="DSZ13" s="6"/>
      <c r="DTA13" s="6"/>
      <c r="DTB13" s="6"/>
      <c r="DTC13" s="6"/>
      <c r="DTD13" s="6"/>
      <c r="DTE13" s="6"/>
      <c r="DTF13" s="6"/>
      <c r="DTG13" s="6"/>
      <c r="DTH13" s="6"/>
      <c r="DTI13" s="6"/>
      <c r="DTJ13" s="6"/>
      <c r="DTK13" s="6"/>
      <c r="DTL13" s="6"/>
      <c r="DTM13" s="6"/>
      <c r="DTN13" s="6"/>
      <c r="DTO13" s="6"/>
      <c r="DTP13" s="6"/>
      <c r="DTQ13" s="6"/>
      <c r="DTR13" s="6"/>
      <c r="DTS13" s="6"/>
      <c r="DTT13" s="6"/>
      <c r="DTU13" s="6"/>
      <c r="DTV13" s="6"/>
      <c r="DTW13" s="6"/>
      <c r="DTX13" s="6"/>
      <c r="DTY13" s="6"/>
      <c r="DTZ13" s="6"/>
      <c r="DUA13" s="6"/>
      <c r="DUB13" s="6"/>
      <c r="DUC13" s="6"/>
      <c r="DUD13" s="6"/>
      <c r="DUE13" s="6"/>
      <c r="DUF13" s="6"/>
      <c r="DUG13" s="6"/>
      <c r="DUH13" s="6"/>
      <c r="DUI13" s="6"/>
      <c r="DUJ13" s="6"/>
      <c r="DUK13" s="6"/>
      <c r="DUL13" s="6"/>
      <c r="DUM13" s="6"/>
      <c r="DUN13" s="6"/>
      <c r="DUO13" s="6"/>
      <c r="DUP13" s="6"/>
      <c r="DUQ13" s="6"/>
      <c r="DUR13" s="6"/>
      <c r="DUS13" s="6"/>
      <c r="DUT13" s="6"/>
      <c r="DUU13" s="6"/>
      <c r="DUV13" s="6"/>
      <c r="DUW13" s="6"/>
      <c r="DUX13" s="6"/>
      <c r="DUY13" s="6"/>
      <c r="DUZ13" s="6"/>
      <c r="DVA13" s="6"/>
      <c r="DVB13" s="6"/>
      <c r="DVC13" s="6"/>
      <c r="DVD13" s="6"/>
      <c r="DVE13" s="6"/>
      <c r="DVF13" s="6"/>
      <c r="DVG13" s="6"/>
      <c r="DVH13" s="6"/>
      <c r="DVI13" s="6"/>
      <c r="DVJ13" s="6"/>
      <c r="DVK13" s="6"/>
      <c r="DVL13" s="6"/>
      <c r="DVM13" s="6"/>
      <c r="DVN13" s="6"/>
      <c r="DVO13" s="6"/>
      <c r="DVP13" s="6"/>
      <c r="DVQ13" s="6"/>
      <c r="DVR13" s="6"/>
      <c r="DVS13" s="6"/>
      <c r="DVT13" s="6"/>
      <c r="DVU13" s="6"/>
      <c r="DVV13" s="6"/>
      <c r="DVW13" s="6"/>
      <c r="DVX13" s="6"/>
      <c r="DVY13" s="6"/>
      <c r="DVZ13" s="6"/>
      <c r="DWA13" s="6"/>
      <c r="DWB13" s="6"/>
      <c r="DWC13" s="6"/>
      <c r="DWD13" s="6"/>
      <c r="DWE13" s="6"/>
      <c r="DWF13" s="6"/>
      <c r="DWG13" s="6"/>
      <c r="DWH13" s="6"/>
      <c r="DWI13" s="6"/>
      <c r="DWJ13" s="6"/>
      <c r="DWK13" s="6"/>
      <c r="DWL13" s="6"/>
      <c r="DWM13" s="6"/>
      <c r="DWN13" s="6"/>
      <c r="DWO13" s="6"/>
      <c r="DWP13" s="6"/>
      <c r="DWQ13" s="6"/>
      <c r="DWR13" s="6"/>
      <c r="DWS13" s="6"/>
      <c r="DWT13" s="6"/>
      <c r="DWU13" s="6"/>
      <c r="DWV13" s="6"/>
      <c r="DWW13" s="6"/>
      <c r="DWX13" s="6"/>
      <c r="DWY13" s="6"/>
      <c r="DWZ13" s="6"/>
      <c r="DXA13" s="6"/>
      <c r="DXB13" s="6"/>
      <c r="DXC13" s="6"/>
      <c r="DXD13" s="6"/>
      <c r="DXE13" s="6"/>
      <c r="DXF13" s="6"/>
      <c r="DXG13" s="6"/>
      <c r="DXH13" s="6"/>
      <c r="DXI13" s="6"/>
      <c r="DXJ13" s="6"/>
      <c r="DXK13" s="6"/>
      <c r="DXL13" s="6"/>
      <c r="DXM13" s="6"/>
      <c r="DXN13" s="6"/>
      <c r="DXO13" s="6"/>
      <c r="DXP13" s="6"/>
      <c r="DXQ13" s="6"/>
      <c r="DXR13" s="6"/>
      <c r="DXS13" s="6"/>
      <c r="DXT13" s="6"/>
      <c r="DXU13" s="6"/>
      <c r="DXV13" s="6"/>
      <c r="DXW13" s="6"/>
      <c r="DXX13" s="6"/>
      <c r="DXY13" s="6"/>
      <c r="DXZ13" s="6"/>
      <c r="DYA13" s="6"/>
      <c r="DYB13" s="6"/>
      <c r="DYC13" s="6"/>
      <c r="DYD13" s="6"/>
      <c r="DYE13" s="6"/>
      <c r="DYF13" s="6"/>
      <c r="DYG13" s="6"/>
      <c r="DYH13" s="6"/>
      <c r="DYI13" s="6"/>
      <c r="DYJ13" s="6"/>
      <c r="DYK13" s="6"/>
      <c r="DYL13" s="6"/>
      <c r="DYM13" s="6"/>
      <c r="DYN13" s="6"/>
      <c r="DYO13" s="6"/>
      <c r="DYP13" s="6"/>
      <c r="DYQ13" s="6"/>
      <c r="DYR13" s="6"/>
      <c r="DYS13" s="6"/>
      <c r="DYT13" s="6"/>
      <c r="DYU13" s="6"/>
      <c r="DYV13" s="6"/>
      <c r="DYW13" s="6"/>
      <c r="DYX13" s="6"/>
      <c r="DYY13" s="6"/>
      <c r="DYZ13" s="6"/>
      <c r="DZA13" s="6"/>
      <c r="DZB13" s="6"/>
      <c r="DZC13" s="6"/>
      <c r="DZD13" s="6"/>
      <c r="DZE13" s="6"/>
      <c r="DZF13" s="6"/>
      <c r="DZG13" s="6"/>
      <c r="DZH13" s="6"/>
      <c r="DZI13" s="6"/>
      <c r="DZJ13" s="6"/>
      <c r="DZK13" s="6"/>
      <c r="DZL13" s="6"/>
      <c r="DZM13" s="6"/>
      <c r="DZN13" s="6"/>
      <c r="DZO13" s="6"/>
      <c r="DZP13" s="6"/>
      <c r="DZQ13" s="6"/>
      <c r="DZR13" s="6"/>
      <c r="DZS13" s="6"/>
      <c r="DZT13" s="6"/>
      <c r="DZU13" s="6"/>
      <c r="DZV13" s="6"/>
      <c r="DZW13" s="6"/>
      <c r="DZX13" s="6"/>
      <c r="DZY13" s="6"/>
      <c r="DZZ13" s="6"/>
      <c r="EAA13" s="6"/>
      <c r="EAB13" s="6"/>
      <c r="EAC13" s="6"/>
      <c r="EAD13" s="6"/>
      <c r="EAE13" s="6"/>
      <c r="EAF13" s="6"/>
      <c r="EAG13" s="6"/>
      <c r="EAH13" s="6"/>
      <c r="EAI13" s="6"/>
      <c r="EAJ13" s="6"/>
      <c r="EAK13" s="6"/>
      <c r="EAL13" s="6"/>
      <c r="EAM13" s="6"/>
      <c r="EAN13" s="6"/>
      <c r="EAO13" s="6"/>
      <c r="EAP13" s="6"/>
      <c r="EAQ13" s="6"/>
      <c r="EAR13" s="6"/>
      <c r="EAS13" s="6"/>
      <c r="EAT13" s="6"/>
      <c r="EAU13" s="6"/>
      <c r="EAV13" s="6"/>
      <c r="EAW13" s="6"/>
      <c r="EAX13" s="6"/>
      <c r="EAY13" s="6"/>
      <c r="EAZ13" s="6"/>
      <c r="EBA13" s="6"/>
      <c r="EBB13" s="6"/>
      <c r="EBC13" s="6"/>
      <c r="EBD13" s="6"/>
      <c r="EBE13" s="6"/>
      <c r="EBF13" s="6"/>
      <c r="EBG13" s="6"/>
      <c r="EBH13" s="6"/>
      <c r="EBI13" s="6"/>
      <c r="EBJ13" s="6"/>
      <c r="EBK13" s="6"/>
      <c r="EBL13" s="6"/>
      <c r="EBM13" s="6"/>
      <c r="EBN13" s="6"/>
      <c r="EBO13" s="6"/>
      <c r="EBP13" s="6"/>
      <c r="EBQ13" s="6"/>
      <c r="EBR13" s="6"/>
      <c r="EBS13" s="6"/>
      <c r="EBT13" s="6"/>
      <c r="EBU13" s="6"/>
      <c r="EBV13" s="6"/>
      <c r="EBW13" s="6"/>
      <c r="EBX13" s="6"/>
      <c r="EBY13" s="6"/>
      <c r="EBZ13" s="6"/>
      <c r="ECA13" s="6"/>
      <c r="ECB13" s="6"/>
      <c r="ECC13" s="6"/>
      <c r="ECD13" s="6"/>
      <c r="ECE13" s="6"/>
      <c r="ECF13" s="6"/>
      <c r="ECG13" s="6"/>
      <c r="ECH13" s="6"/>
      <c r="ECI13" s="6"/>
      <c r="ECJ13" s="6"/>
      <c r="ECK13" s="6"/>
      <c r="ECL13" s="6"/>
      <c r="ECM13" s="6"/>
      <c r="ECN13" s="6"/>
      <c r="ECO13" s="6"/>
      <c r="ECP13" s="6"/>
      <c r="ECQ13" s="6"/>
      <c r="ECR13" s="6"/>
      <c r="ECS13" s="6"/>
      <c r="ECT13" s="6"/>
      <c r="ECU13" s="6"/>
      <c r="ECV13" s="6"/>
      <c r="ECW13" s="6"/>
      <c r="ECX13" s="6"/>
      <c r="ECY13" s="6"/>
      <c r="ECZ13" s="6"/>
      <c r="EDA13" s="6"/>
      <c r="EDB13" s="6"/>
      <c r="EDC13" s="6"/>
      <c r="EDD13" s="6"/>
      <c r="EDE13" s="6"/>
      <c r="EDF13" s="6"/>
      <c r="EDG13" s="6"/>
      <c r="EDH13" s="6"/>
      <c r="EDI13" s="6"/>
      <c r="EDJ13" s="6"/>
      <c r="EDK13" s="6"/>
      <c r="EDL13" s="6"/>
      <c r="EDM13" s="6"/>
      <c r="EDN13" s="6"/>
      <c r="EDO13" s="6"/>
      <c r="EDP13" s="6"/>
      <c r="EDQ13" s="6"/>
      <c r="EDR13" s="6"/>
      <c r="EDS13" s="6"/>
      <c r="EDT13" s="6"/>
      <c r="EDU13" s="6"/>
      <c r="EDV13" s="6"/>
      <c r="EDW13" s="6"/>
      <c r="EDX13" s="6"/>
      <c r="EDY13" s="6"/>
      <c r="EDZ13" s="6"/>
      <c r="EEA13" s="6"/>
      <c r="EEB13" s="6"/>
      <c r="EEC13" s="6"/>
      <c r="EED13" s="6"/>
      <c r="EEE13" s="6"/>
      <c r="EEF13" s="6"/>
      <c r="EEG13" s="6"/>
      <c r="EEH13" s="6"/>
      <c r="EEI13" s="6"/>
      <c r="EEJ13" s="6"/>
      <c r="EEK13" s="6"/>
      <c r="EEL13" s="6"/>
      <c r="EEM13" s="6"/>
      <c r="EEN13" s="6"/>
      <c r="EEO13" s="6"/>
      <c r="EEP13" s="6"/>
      <c r="EEQ13" s="6"/>
      <c r="EER13" s="6"/>
      <c r="EES13" s="6"/>
      <c r="EET13" s="6"/>
      <c r="EEU13" s="6"/>
      <c r="EEV13" s="6"/>
      <c r="EEW13" s="6"/>
      <c r="EEX13" s="6"/>
      <c r="EEY13" s="6"/>
      <c r="EEZ13" s="6"/>
      <c r="EFA13" s="6"/>
      <c r="EFB13" s="6"/>
      <c r="EFC13" s="6"/>
      <c r="EFD13" s="6"/>
      <c r="EFE13" s="6"/>
      <c r="EFF13" s="6"/>
      <c r="EFG13" s="6"/>
      <c r="EFH13" s="6"/>
      <c r="EFI13" s="6"/>
      <c r="EFJ13" s="6"/>
      <c r="EFK13" s="6"/>
      <c r="EFL13" s="6"/>
      <c r="EFM13" s="6"/>
      <c r="EFN13" s="6"/>
      <c r="EFO13" s="6"/>
      <c r="EFP13" s="6"/>
      <c r="EFQ13" s="6"/>
      <c r="EFR13" s="6"/>
      <c r="EFS13" s="6"/>
      <c r="EFT13" s="6"/>
      <c r="EFU13" s="6"/>
      <c r="EFV13" s="6"/>
      <c r="EFW13" s="6"/>
      <c r="EFX13" s="6"/>
      <c r="EFY13" s="6"/>
      <c r="EFZ13" s="6"/>
      <c r="EGA13" s="6"/>
      <c r="EGB13" s="6"/>
      <c r="EGC13" s="6"/>
      <c r="EGD13" s="6"/>
      <c r="EGE13" s="6"/>
      <c r="EGF13" s="6"/>
      <c r="EGG13" s="6"/>
      <c r="EGH13" s="6"/>
      <c r="EGI13" s="6"/>
      <c r="EGJ13" s="6"/>
      <c r="EGK13" s="6"/>
      <c r="EGL13" s="6"/>
      <c r="EGM13" s="6"/>
      <c r="EGN13" s="6"/>
      <c r="EGO13" s="6"/>
      <c r="EGP13" s="6"/>
      <c r="EGQ13" s="6"/>
      <c r="EGR13" s="6"/>
      <c r="EGS13" s="6"/>
      <c r="EGT13" s="6"/>
      <c r="EGU13" s="6"/>
      <c r="EGV13" s="6"/>
      <c r="EGW13" s="6"/>
      <c r="EGX13" s="6"/>
      <c r="EGY13" s="6"/>
      <c r="EGZ13" s="6"/>
      <c r="EHA13" s="6"/>
      <c r="EHB13" s="6"/>
      <c r="EHC13" s="6"/>
      <c r="EHD13" s="6"/>
      <c r="EHE13" s="6"/>
      <c r="EHF13" s="6"/>
      <c r="EHG13" s="6"/>
      <c r="EHH13" s="6"/>
      <c r="EHI13" s="6"/>
      <c r="EHJ13" s="6"/>
      <c r="EHK13" s="6"/>
      <c r="EHL13" s="6"/>
      <c r="EHM13" s="6"/>
      <c r="EHN13" s="6"/>
      <c r="EHO13" s="6"/>
      <c r="EHP13" s="6"/>
      <c r="EHQ13" s="6"/>
      <c r="EHR13" s="6"/>
      <c r="EHS13" s="6"/>
      <c r="EHT13" s="6"/>
      <c r="EHU13" s="6"/>
      <c r="EHV13" s="6"/>
      <c r="EHW13" s="6"/>
      <c r="EHX13" s="6"/>
      <c r="EHY13" s="6"/>
      <c r="EHZ13" s="6"/>
      <c r="EIA13" s="6"/>
      <c r="EIB13" s="6"/>
      <c r="EIC13" s="6"/>
      <c r="EID13" s="6"/>
      <c r="EIE13" s="6"/>
      <c r="EIF13" s="6"/>
      <c r="EIG13" s="6"/>
      <c r="EIH13" s="6"/>
      <c r="EII13" s="6"/>
      <c r="EIJ13" s="6"/>
      <c r="EIK13" s="6"/>
      <c r="EIL13" s="6"/>
      <c r="EIM13" s="6"/>
      <c r="EIN13" s="6"/>
      <c r="EIO13" s="6"/>
      <c r="EIP13" s="6"/>
      <c r="EIQ13" s="6"/>
      <c r="EIR13" s="6"/>
      <c r="EIS13" s="6"/>
      <c r="EIT13" s="6"/>
      <c r="EIU13" s="6"/>
      <c r="EIV13" s="6"/>
      <c r="EIW13" s="6"/>
      <c r="EIX13" s="6"/>
      <c r="EIY13" s="6"/>
      <c r="EIZ13" s="6"/>
      <c r="EJA13" s="6"/>
      <c r="EJB13" s="6"/>
      <c r="EJC13" s="6"/>
      <c r="EJD13" s="6"/>
      <c r="EJE13" s="6"/>
      <c r="EJF13" s="6"/>
      <c r="EJG13" s="6"/>
      <c r="EJH13" s="6"/>
      <c r="EJI13" s="6"/>
      <c r="EJJ13" s="6"/>
      <c r="EJK13" s="6"/>
      <c r="EJL13" s="6"/>
      <c r="EJM13" s="6"/>
      <c r="EJN13" s="6"/>
      <c r="EJO13" s="6"/>
      <c r="EJP13" s="6"/>
      <c r="EJQ13" s="6"/>
      <c r="EJR13" s="6"/>
      <c r="EJS13" s="6"/>
      <c r="EJT13" s="6"/>
      <c r="EJU13" s="6"/>
      <c r="EJV13" s="6"/>
      <c r="EJW13" s="6"/>
      <c r="EJX13" s="6"/>
      <c r="EJY13" s="6"/>
      <c r="EJZ13" s="6"/>
      <c r="EKA13" s="6"/>
      <c r="EKB13" s="6"/>
      <c r="EKC13" s="6"/>
      <c r="EKD13" s="6"/>
      <c r="EKE13" s="6"/>
      <c r="EKF13" s="6"/>
      <c r="EKG13" s="6"/>
      <c r="EKH13" s="6"/>
      <c r="EKI13" s="6"/>
      <c r="EKJ13" s="6"/>
      <c r="EKK13" s="6"/>
      <c r="EKL13" s="6"/>
      <c r="EKM13" s="6"/>
      <c r="EKN13" s="6"/>
      <c r="EKO13" s="6"/>
      <c r="EKP13" s="6"/>
      <c r="EKQ13" s="6"/>
      <c r="EKR13" s="6"/>
      <c r="EKS13" s="6"/>
      <c r="EKT13" s="6"/>
      <c r="EKU13" s="6"/>
      <c r="EKV13" s="6"/>
      <c r="EKW13" s="6"/>
      <c r="EKX13" s="6"/>
      <c r="EKY13" s="6"/>
      <c r="EKZ13" s="6"/>
      <c r="ELA13" s="6"/>
      <c r="ELB13" s="6"/>
      <c r="ELC13" s="6"/>
      <c r="ELD13" s="6"/>
      <c r="ELE13" s="6"/>
      <c r="ELF13" s="6"/>
      <c r="ELG13" s="6"/>
      <c r="ELH13" s="6"/>
      <c r="ELI13" s="6"/>
      <c r="ELJ13" s="6"/>
      <c r="ELK13" s="6"/>
      <c r="ELL13" s="6"/>
      <c r="ELM13" s="6"/>
      <c r="ELN13" s="6"/>
      <c r="ELO13" s="6"/>
      <c r="ELP13" s="6"/>
      <c r="ELQ13" s="6"/>
      <c r="ELR13" s="6"/>
      <c r="ELS13" s="6"/>
      <c r="ELT13" s="6"/>
      <c r="ELU13" s="6"/>
      <c r="ELV13" s="6"/>
      <c r="ELW13" s="6"/>
      <c r="ELX13" s="6"/>
      <c r="ELY13" s="6"/>
      <c r="ELZ13" s="6"/>
      <c r="EMA13" s="6"/>
      <c r="EMB13" s="6"/>
      <c r="EMC13" s="6"/>
      <c r="EMD13" s="6"/>
      <c r="EME13" s="6"/>
      <c r="EMF13" s="6"/>
      <c r="EMG13" s="6"/>
      <c r="EMH13" s="6"/>
      <c r="EMI13" s="6"/>
      <c r="EMJ13" s="6"/>
      <c r="EMK13" s="6"/>
      <c r="EML13" s="6"/>
      <c r="EMM13" s="6"/>
      <c r="EMN13" s="6"/>
      <c r="EMO13" s="6"/>
      <c r="EMP13" s="6"/>
      <c r="EMQ13" s="6"/>
      <c r="EMR13" s="6"/>
      <c r="EMS13" s="6"/>
      <c r="EMT13" s="6"/>
      <c r="EMU13" s="6"/>
      <c r="EMV13" s="6"/>
      <c r="EMW13" s="6"/>
      <c r="EMX13" s="6"/>
      <c r="EMY13" s="6"/>
      <c r="EMZ13" s="6"/>
      <c r="ENA13" s="6"/>
      <c r="ENB13" s="6"/>
      <c r="ENC13" s="6"/>
      <c r="END13" s="6"/>
      <c r="ENE13" s="6"/>
      <c r="ENF13" s="6"/>
      <c r="ENG13" s="6"/>
      <c r="ENH13" s="6"/>
      <c r="ENI13" s="6"/>
      <c r="ENJ13" s="6"/>
      <c r="ENK13" s="6"/>
      <c r="ENL13" s="6"/>
      <c r="ENM13" s="6"/>
      <c r="ENN13" s="6"/>
      <c r="ENO13" s="6"/>
      <c r="ENP13" s="6"/>
      <c r="ENQ13" s="6"/>
      <c r="ENR13" s="6"/>
      <c r="ENS13" s="6"/>
      <c r="ENT13" s="6"/>
      <c r="ENU13" s="6"/>
      <c r="ENV13" s="6"/>
      <c r="ENW13" s="6"/>
      <c r="ENX13" s="6"/>
      <c r="ENY13" s="6"/>
      <c r="ENZ13" s="6"/>
      <c r="EOA13" s="6"/>
      <c r="EOB13" s="6"/>
      <c r="EOC13" s="6"/>
      <c r="EOD13" s="6"/>
      <c r="EOE13" s="6"/>
      <c r="EOF13" s="6"/>
      <c r="EOG13" s="6"/>
      <c r="EOH13" s="6"/>
      <c r="EOI13" s="6"/>
      <c r="EOJ13" s="6"/>
      <c r="EOK13" s="6"/>
      <c r="EOL13" s="6"/>
      <c r="EOM13" s="6"/>
      <c r="EON13" s="6"/>
      <c r="EOO13" s="6"/>
      <c r="EOP13" s="6"/>
      <c r="EOQ13" s="6"/>
      <c r="EOR13" s="6"/>
      <c r="EOS13" s="6"/>
      <c r="EOT13" s="6"/>
      <c r="EOU13" s="6"/>
      <c r="EOV13" s="6"/>
      <c r="EOW13" s="6"/>
      <c r="EOX13" s="6"/>
      <c r="EOY13" s="6"/>
      <c r="EOZ13" s="6"/>
      <c r="EPA13" s="6"/>
      <c r="EPB13" s="6"/>
      <c r="EPC13" s="6"/>
      <c r="EPD13" s="6"/>
      <c r="EPE13" s="6"/>
      <c r="EPF13" s="6"/>
      <c r="EPG13" s="6"/>
      <c r="EPH13" s="6"/>
      <c r="EPI13" s="6"/>
      <c r="EPJ13" s="6"/>
      <c r="EPK13" s="6"/>
      <c r="EPL13" s="6"/>
      <c r="EPM13" s="6"/>
      <c r="EPN13" s="6"/>
      <c r="EPO13" s="6"/>
      <c r="EPP13" s="6"/>
      <c r="EPQ13" s="6"/>
      <c r="EPR13" s="6"/>
      <c r="EPS13" s="6"/>
      <c r="EPT13" s="6"/>
      <c r="EPU13" s="6"/>
      <c r="EPV13" s="6"/>
      <c r="EPW13" s="6"/>
      <c r="EPX13" s="6"/>
      <c r="EPY13" s="6"/>
      <c r="EPZ13" s="6"/>
      <c r="EQA13" s="6"/>
      <c r="EQB13" s="6"/>
      <c r="EQC13" s="6"/>
      <c r="EQD13" s="6"/>
      <c r="EQE13" s="6"/>
      <c r="EQF13" s="6"/>
      <c r="EQG13" s="6"/>
      <c r="EQH13" s="6"/>
      <c r="EQI13" s="6"/>
      <c r="EQJ13" s="6"/>
      <c r="EQK13" s="6"/>
      <c r="EQL13" s="6"/>
      <c r="EQM13" s="6"/>
      <c r="EQN13" s="6"/>
      <c r="EQO13" s="6"/>
      <c r="EQP13" s="6"/>
      <c r="EQQ13" s="6"/>
      <c r="EQR13" s="6"/>
      <c r="EQS13" s="6"/>
      <c r="EQT13" s="6"/>
      <c r="EQU13" s="6"/>
      <c r="EQV13" s="6"/>
      <c r="EQW13" s="6"/>
      <c r="EQX13" s="6"/>
      <c r="EQY13" s="6"/>
      <c r="EQZ13" s="6"/>
      <c r="ERA13" s="6"/>
      <c r="ERB13" s="6"/>
      <c r="ERC13" s="6"/>
      <c r="ERD13" s="6"/>
      <c r="ERE13" s="6"/>
      <c r="ERF13" s="6"/>
      <c r="ERG13" s="6"/>
      <c r="ERH13" s="6"/>
      <c r="ERI13" s="6"/>
      <c r="ERJ13" s="6"/>
      <c r="ERK13" s="6"/>
      <c r="ERL13" s="6"/>
      <c r="ERM13" s="6"/>
      <c r="ERN13" s="6"/>
      <c r="ERO13" s="6"/>
      <c r="ERP13" s="6"/>
      <c r="ERQ13" s="6"/>
      <c r="ERR13" s="6"/>
      <c r="ERS13" s="6"/>
      <c r="ERT13" s="6"/>
      <c r="ERU13" s="6"/>
      <c r="ERV13" s="6"/>
      <c r="ERW13" s="6"/>
      <c r="ERX13" s="6"/>
      <c r="ERY13" s="6"/>
      <c r="ERZ13" s="6"/>
      <c r="ESA13" s="6"/>
      <c r="ESB13" s="6"/>
      <c r="ESC13" s="6"/>
      <c r="ESD13" s="6"/>
      <c r="ESE13" s="6"/>
      <c r="ESF13" s="6"/>
      <c r="ESG13" s="6"/>
      <c r="ESH13" s="6"/>
      <c r="ESI13" s="6"/>
      <c r="ESJ13" s="6"/>
      <c r="ESK13" s="6"/>
      <c r="ESL13" s="6"/>
      <c r="ESM13" s="6"/>
      <c r="ESN13" s="6"/>
      <c r="ESO13" s="6"/>
      <c r="ESP13" s="6"/>
      <c r="ESQ13" s="6"/>
      <c r="ESR13" s="6"/>
      <c r="ESS13" s="6"/>
      <c r="EST13" s="6"/>
      <c r="ESU13" s="6"/>
      <c r="ESV13" s="6"/>
      <c r="ESW13" s="6"/>
      <c r="ESX13" s="6"/>
      <c r="ESY13" s="6"/>
      <c r="ESZ13" s="6"/>
      <c r="ETA13" s="6"/>
      <c r="ETB13" s="6"/>
      <c r="ETC13" s="6"/>
      <c r="ETD13" s="6"/>
      <c r="ETE13" s="6"/>
      <c r="ETF13" s="6"/>
      <c r="ETG13" s="6"/>
      <c r="ETH13" s="6"/>
      <c r="ETI13" s="6"/>
      <c r="ETJ13" s="6"/>
      <c r="ETK13" s="6"/>
      <c r="ETL13" s="6"/>
      <c r="ETM13" s="6"/>
      <c r="ETN13" s="6"/>
      <c r="ETO13" s="6"/>
      <c r="ETP13" s="6"/>
      <c r="ETQ13" s="6"/>
      <c r="ETR13" s="6"/>
      <c r="ETS13" s="6"/>
      <c r="ETT13" s="6"/>
      <c r="ETU13" s="6"/>
      <c r="ETV13" s="6"/>
      <c r="ETW13" s="6"/>
      <c r="ETX13" s="6"/>
      <c r="ETY13" s="6"/>
      <c r="ETZ13" s="6"/>
      <c r="EUA13" s="6"/>
      <c r="EUB13" s="6"/>
      <c r="EUC13" s="6"/>
      <c r="EUD13" s="6"/>
      <c r="EUE13" s="6"/>
      <c r="EUF13" s="6"/>
      <c r="EUG13" s="6"/>
      <c r="EUH13" s="6"/>
      <c r="EUI13" s="6"/>
      <c r="EUJ13" s="6"/>
      <c r="EUK13" s="6"/>
      <c r="EUL13" s="6"/>
      <c r="EUM13" s="6"/>
      <c r="EUN13" s="6"/>
      <c r="EUO13" s="6"/>
      <c r="EUP13" s="6"/>
      <c r="EUQ13" s="6"/>
      <c r="EUR13" s="6"/>
      <c r="EUS13" s="6"/>
      <c r="EUT13" s="6"/>
      <c r="EUU13" s="6"/>
      <c r="EUV13" s="6"/>
      <c r="EUW13" s="6"/>
      <c r="EUX13" s="6"/>
      <c r="EUY13" s="6"/>
      <c r="EUZ13" s="6"/>
      <c r="EVA13" s="6"/>
      <c r="EVB13" s="6"/>
      <c r="EVC13" s="6"/>
      <c r="EVD13" s="6"/>
      <c r="EVE13" s="6"/>
      <c r="EVF13" s="6"/>
      <c r="EVG13" s="6"/>
      <c r="EVH13" s="6"/>
      <c r="EVI13" s="6"/>
      <c r="EVJ13" s="6"/>
      <c r="EVK13" s="6"/>
      <c r="EVL13" s="6"/>
      <c r="EVM13" s="6"/>
      <c r="EVN13" s="6"/>
      <c r="EVO13" s="6"/>
      <c r="EVP13" s="6"/>
      <c r="EVQ13" s="6"/>
      <c r="EVR13" s="6"/>
      <c r="EVS13" s="6"/>
      <c r="EVT13" s="6"/>
      <c r="EVU13" s="6"/>
      <c r="EVV13" s="6"/>
      <c r="EVW13" s="6"/>
      <c r="EVX13" s="6"/>
      <c r="EVY13" s="6"/>
      <c r="EVZ13" s="6"/>
      <c r="EWA13" s="6"/>
      <c r="EWB13" s="6"/>
      <c r="EWC13" s="6"/>
      <c r="EWD13" s="6"/>
      <c r="EWE13" s="6"/>
      <c r="EWF13" s="6"/>
      <c r="EWG13" s="6"/>
      <c r="EWH13" s="6"/>
      <c r="EWI13" s="6"/>
      <c r="EWJ13" s="6"/>
      <c r="EWK13" s="6"/>
      <c r="EWL13" s="6"/>
      <c r="EWM13" s="6"/>
      <c r="EWN13" s="6"/>
      <c r="EWO13" s="6"/>
      <c r="EWP13" s="6"/>
      <c r="EWQ13" s="6"/>
      <c r="EWR13" s="6"/>
      <c r="EWS13" s="6"/>
      <c r="EWT13" s="6"/>
      <c r="EWU13" s="6"/>
      <c r="EWV13" s="6"/>
      <c r="EWW13" s="6"/>
      <c r="EWX13" s="6"/>
      <c r="EWY13" s="6"/>
      <c r="EWZ13" s="6"/>
      <c r="EXA13" s="6"/>
      <c r="EXB13" s="6"/>
      <c r="EXC13" s="6"/>
      <c r="EXD13" s="6"/>
      <c r="EXE13" s="6"/>
      <c r="EXF13" s="6"/>
      <c r="EXG13" s="6"/>
      <c r="EXH13" s="6"/>
      <c r="EXI13" s="6"/>
      <c r="EXJ13" s="6"/>
      <c r="EXK13" s="6"/>
      <c r="EXL13" s="6"/>
      <c r="EXM13" s="6"/>
      <c r="EXN13" s="6"/>
      <c r="EXO13" s="6"/>
      <c r="EXP13" s="6"/>
      <c r="EXQ13" s="6"/>
      <c r="EXR13" s="6"/>
      <c r="EXS13" s="6"/>
      <c r="EXT13" s="6"/>
      <c r="EXU13" s="6"/>
      <c r="EXV13" s="6"/>
      <c r="EXW13" s="6"/>
      <c r="EXX13" s="6"/>
      <c r="EXY13" s="6"/>
      <c r="EXZ13" s="6"/>
      <c r="EYA13" s="6"/>
      <c r="EYB13" s="6"/>
      <c r="EYC13" s="6"/>
      <c r="EYD13" s="6"/>
      <c r="EYE13" s="6"/>
      <c r="EYF13" s="6"/>
      <c r="EYG13" s="6"/>
      <c r="EYH13" s="6"/>
      <c r="EYI13" s="6"/>
      <c r="EYJ13" s="6"/>
      <c r="EYK13" s="6"/>
      <c r="EYL13" s="6"/>
      <c r="EYM13" s="6"/>
      <c r="EYN13" s="6"/>
      <c r="EYO13" s="6"/>
      <c r="EYP13" s="6"/>
      <c r="EYQ13" s="6"/>
      <c r="EYR13" s="6"/>
      <c r="EYS13" s="6"/>
      <c r="EYT13" s="6"/>
      <c r="EYU13" s="6"/>
      <c r="EYV13" s="6"/>
      <c r="EYW13" s="6"/>
      <c r="EYX13" s="6"/>
      <c r="EYY13" s="6"/>
      <c r="EYZ13" s="6"/>
      <c r="EZA13" s="6"/>
      <c r="EZB13" s="6"/>
      <c r="EZC13" s="6"/>
      <c r="EZD13" s="6"/>
      <c r="EZE13" s="6"/>
      <c r="EZF13" s="6"/>
      <c r="EZG13" s="6"/>
      <c r="EZH13" s="6"/>
      <c r="EZI13" s="6"/>
      <c r="EZJ13" s="6"/>
      <c r="EZK13" s="6"/>
      <c r="EZL13" s="6"/>
      <c r="EZM13" s="6"/>
      <c r="EZN13" s="6"/>
      <c r="EZO13" s="6"/>
      <c r="EZP13" s="6"/>
      <c r="EZQ13" s="6"/>
      <c r="EZR13" s="6"/>
      <c r="EZS13" s="6"/>
      <c r="EZT13" s="6"/>
      <c r="EZU13" s="6"/>
      <c r="EZV13" s="6"/>
      <c r="EZW13" s="6"/>
      <c r="EZX13" s="6"/>
      <c r="EZY13" s="6"/>
      <c r="EZZ13" s="6"/>
      <c r="FAA13" s="6"/>
      <c r="FAB13" s="6"/>
      <c r="FAC13" s="6"/>
      <c r="FAD13" s="6"/>
      <c r="FAE13" s="6"/>
      <c r="FAF13" s="6"/>
      <c r="FAG13" s="6"/>
      <c r="FAH13" s="6"/>
      <c r="FAI13" s="6"/>
      <c r="FAJ13" s="6"/>
      <c r="FAK13" s="6"/>
      <c r="FAL13" s="6"/>
      <c r="FAM13" s="6"/>
      <c r="FAN13" s="6"/>
      <c r="FAO13" s="6"/>
      <c r="FAP13" s="6"/>
      <c r="FAQ13" s="6"/>
      <c r="FAR13" s="6"/>
      <c r="FAS13" s="6"/>
      <c r="FAT13" s="6"/>
      <c r="FAU13" s="6"/>
      <c r="FAV13" s="6"/>
      <c r="FAW13" s="6"/>
      <c r="FAX13" s="6"/>
      <c r="FAY13" s="6"/>
      <c r="FAZ13" s="6"/>
      <c r="FBA13" s="6"/>
      <c r="FBB13" s="6"/>
      <c r="FBC13" s="6"/>
      <c r="FBD13" s="6"/>
      <c r="FBE13" s="6"/>
      <c r="FBF13" s="6"/>
      <c r="FBG13" s="6"/>
      <c r="FBH13" s="6"/>
      <c r="FBI13" s="6"/>
      <c r="FBJ13" s="6"/>
      <c r="FBK13" s="6"/>
      <c r="FBL13" s="6"/>
      <c r="FBM13" s="6"/>
      <c r="FBN13" s="6"/>
      <c r="FBO13" s="6"/>
      <c r="FBP13" s="6"/>
      <c r="FBQ13" s="6"/>
      <c r="FBR13" s="6"/>
      <c r="FBS13" s="6"/>
      <c r="FBT13" s="6"/>
      <c r="FBU13" s="6"/>
      <c r="FBV13" s="6"/>
      <c r="FBW13" s="6"/>
      <c r="FBX13" s="6"/>
      <c r="FBY13" s="6"/>
      <c r="FBZ13" s="6"/>
      <c r="FCA13" s="6"/>
      <c r="FCB13" s="6"/>
      <c r="FCC13" s="6"/>
      <c r="FCD13" s="6"/>
      <c r="FCE13" s="6"/>
      <c r="FCF13" s="6"/>
      <c r="FCG13" s="6"/>
      <c r="FCH13" s="6"/>
      <c r="FCI13" s="6"/>
      <c r="FCJ13" s="6"/>
      <c r="FCK13" s="6"/>
      <c r="FCL13" s="6"/>
      <c r="FCM13" s="6"/>
      <c r="FCN13" s="6"/>
      <c r="FCO13" s="6"/>
      <c r="FCP13" s="6"/>
      <c r="FCQ13" s="6"/>
      <c r="FCR13" s="6"/>
      <c r="FCS13" s="6"/>
      <c r="FCT13" s="6"/>
      <c r="FCU13" s="6"/>
      <c r="FCV13" s="6"/>
      <c r="FCW13" s="6"/>
      <c r="FCX13" s="6"/>
      <c r="FCY13" s="6"/>
      <c r="FCZ13" s="6"/>
      <c r="FDA13" s="6"/>
      <c r="FDB13" s="6"/>
      <c r="FDC13" s="6"/>
      <c r="FDD13" s="6"/>
      <c r="FDE13" s="6"/>
      <c r="FDF13" s="6"/>
      <c r="FDG13" s="6"/>
      <c r="FDH13" s="6"/>
      <c r="FDI13" s="6"/>
      <c r="FDJ13" s="6"/>
      <c r="FDK13" s="6"/>
      <c r="FDL13" s="6"/>
      <c r="FDM13" s="6"/>
      <c r="FDN13" s="6"/>
      <c r="FDO13" s="6"/>
      <c r="FDP13" s="6"/>
      <c r="FDQ13" s="6"/>
      <c r="FDR13" s="6"/>
      <c r="FDS13" s="6"/>
      <c r="FDT13" s="6"/>
      <c r="FDU13" s="6"/>
      <c r="FDV13" s="6"/>
      <c r="FDW13" s="6"/>
      <c r="FDX13" s="6"/>
      <c r="FDY13" s="6"/>
      <c r="FDZ13" s="6"/>
      <c r="FEA13" s="6"/>
      <c r="FEB13" s="6"/>
      <c r="FEC13" s="6"/>
      <c r="FED13" s="6"/>
      <c r="FEE13" s="6"/>
      <c r="FEF13" s="6"/>
      <c r="FEG13" s="6"/>
      <c r="FEH13" s="6"/>
      <c r="FEI13" s="6"/>
      <c r="FEJ13" s="6"/>
      <c r="FEK13" s="6"/>
      <c r="FEL13" s="6"/>
      <c r="FEM13" s="6"/>
      <c r="FEN13" s="6"/>
      <c r="FEO13" s="6"/>
      <c r="FEP13" s="6"/>
      <c r="FEQ13" s="6"/>
      <c r="FER13" s="6"/>
      <c r="FES13" s="6"/>
      <c r="FET13" s="6"/>
      <c r="FEU13" s="6"/>
      <c r="FEV13" s="6"/>
      <c r="FEW13" s="6"/>
      <c r="FEX13" s="6"/>
      <c r="FEY13" s="6"/>
      <c r="FEZ13" s="6"/>
      <c r="FFA13" s="6"/>
      <c r="FFB13" s="6"/>
      <c r="FFC13" s="6"/>
      <c r="FFD13" s="6"/>
      <c r="FFE13" s="6"/>
      <c r="FFF13" s="6"/>
      <c r="FFG13" s="6"/>
      <c r="FFH13" s="6"/>
      <c r="FFI13" s="6"/>
      <c r="FFJ13" s="6"/>
      <c r="FFK13" s="6"/>
      <c r="FFL13" s="6"/>
      <c r="FFM13" s="6"/>
      <c r="FFN13" s="6"/>
      <c r="FFO13" s="6"/>
      <c r="FFP13" s="6"/>
      <c r="FFQ13" s="6"/>
      <c r="FFR13" s="6"/>
      <c r="FFS13" s="6"/>
      <c r="FFT13" s="6"/>
      <c r="FFU13" s="6"/>
      <c r="FFV13" s="6"/>
      <c r="FFW13" s="6"/>
      <c r="FFX13" s="6"/>
      <c r="FFY13" s="6"/>
      <c r="FFZ13" s="6"/>
      <c r="FGA13" s="6"/>
      <c r="FGB13" s="6"/>
      <c r="FGC13" s="6"/>
      <c r="FGD13" s="6"/>
      <c r="FGE13" s="6"/>
      <c r="FGF13" s="6"/>
      <c r="FGG13" s="6"/>
      <c r="FGH13" s="6"/>
      <c r="FGI13" s="6"/>
      <c r="FGJ13" s="6"/>
      <c r="FGK13" s="6"/>
      <c r="FGL13" s="6"/>
      <c r="FGM13" s="6"/>
      <c r="FGN13" s="6"/>
      <c r="FGO13" s="6"/>
      <c r="FGP13" s="6"/>
      <c r="FGQ13" s="6"/>
      <c r="FGR13" s="6"/>
      <c r="FGS13" s="6"/>
      <c r="FGT13" s="6"/>
      <c r="FGU13" s="6"/>
      <c r="FGV13" s="6"/>
      <c r="FGW13" s="6"/>
      <c r="FGX13" s="6"/>
      <c r="FGY13" s="6"/>
      <c r="FGZ13" s="6"/>
      <c r="FHA13" s="6"/>
      <c r="FHB13" s="6"/>
      <c r="FHC13" s="6"/>
      <c r="FHD13" s="6"/>
      <c r="FHE13" s="6"/>
      <c r="FHF13" s="6"/>
      <c r="FHG13" s="6"/>
      <c r="FHH13" s="6"/>
      <c r="FHI13" s="6"/>
      <c r="FHJ13" s="6"/>
      <c r="FHK13" s="6"/>
      <c r="FHL13" s="6"/>
      <c r="FHM13" s="6"/>
      <c r="FHN13" s="6"/>
      <c r="FHO13" s="6"/>
      <c r="FHP13" s="6"/>
      <c r="FHQ13" s="6"/>
      <c r="FHR13" s="6"/>
      <c r="FHS13" s="6"/>
      <c r="FHT13" s="6"/>
      <c r="FHU13" s="6"/>
      <c r="FHV13" s="6"/>
      <c r="FHW13" s="6"/>
      <c r="FHX13" s="6"/>
      <c r="FHY13" s="6"/>
      <c r="FHZ13" s="6"/>
      <c r="FIA13" s="6"/>
      <c r="FIB13" s="6"/>
      <c r="FIC13" s="6"/>
      <c r="FID13" s="6"/>
      <c r="FIE13" s="6"/>
      <c r="FIF13" s="6"/>
      <c r="FIG13" s="6"/>
      <c r="FIH13" s="6"/>
      <c r="FII13" s="6"/>
      <c r="FIJ13" s="6"/>
      <c r="FIK13" s="6"/>
      <c r="FIL13" s="6"/>
      <c r="FIM13" s="6"/>
      <c r="FIN13" s="6"/>
      <c r="FIO13" s="6"/>
      <c r="FIP13" s="6"/>
      <c r="FIQ13" s="6"/>
      <c r="FIR13" s="6"/>
      <c r="FIS13" s="6"/>
      <c r="FIT13" s="6"/>
      <c r="FIU13" s="6"/>
      <c r="FIV13" s="6"/>
      <c r="FIW13" s="6"/>
      <c r="FIX13" s="6"/>
      <c r="FIY13" s="6"/>
      <c r="FIZ13" s="6"/>
      <c r="FJA13" s="6"/>
      <c r="FJB13" s="6"/>
      <c r="FJC13" s="6"/>
      <c r="FJD13" s="6"/>
      <c r="FJE13" s="6"/>
      <c r="FJF13" s="6"/>
      <c r="FJG13" s="6"/>
      <c r="FJH13" s="6"/>
      <c r="FJI13" s="6"/>
      <c r="FJJ13" s="6"/>
      <c r="FJK13" s="6"/>
      <c r="FJL13" s="6"/>
      <c r="FJM13" s="6"/>
      <c r="FJN13" s="6"/>
      <c r="FJO13" s="6"/>
      <c r="FJP13" s="6"/>
      <c r="FJQ13" s="6"/>
      <c r="FJR13" s="6"/>
      <c r="FJS13" s="6"/>
      <c r="FJT13" s="6"/>
      <c r="FJU13" s="6"/>
      <c r="FJV13" s="6"/>
      <c r="FJW13" s="6"/>
      <c r="FJX13" s="6"/>
      <c r="FJY13" s="6"/>
      <c r="FJZ13" s="6"/>
      <c r="FKA13" s="6"/>
      <c r="FKB13" s="6"/>
      <c r="FKC13" s="6"/>
      <c r="FKD13" s="6"/>
      <c r="FKE13" s="6"/>
      <c r="FKF13" s="6"/>
      <c r="FKG13" s="6"/>
      <c r="FKH13" s="6"/>
      <c r="FKI13" s="6"/>
      <c r="FKJ13" s="6"/>
      <c r="FKK13" s="6"/>
      <c r="FKL13" s="6"/>
      <c r="FKM13" s="6"/>
      <c r="FKN13" s="6"/>
      <c r="FKO13" s="6"/>
      <c r="FKP13" s="6"/>
      <c r="FKQ13" s="6"/>
      <c r="FKR13" s="6"/>
      <c r="FKS13" s="6"/>
      <c r="FKT13" s="6"/>
      <c r="FKU13" s="6"/>
      <c r="FKV13" s="6"/>
      <c r="FKW13" s="6"/>
      <c r="FKX13" s="6"/>
      <c r="FKY13" s="6"/>
      <c r="FKZ13" s="6"/>
      <c r="FLA13" s="6"/>
      <c r="FLB13" s="6"/>
      <c r="FLC13" s="6"/>
      <c r="FLD13" s="6"/>
      <c r="FLE13" s="6"/>
      <c r="FLF13" s="6"/>
      <c r="FLG13" s="6"/>
      <c r="FLH13" s="6"/>
      <c r="FLI13" s="6"/>
      <c r="FLJ13" s="6"/>
      <c r="FLK13" s="6"/>
      <c r="FLL13" s="6"/>
      <c r="FLM13" s="6"/>
      <c r="FLN13" s="6"/>
      <c r="FLO13" s="6"/>
      <c r="FLP13" s="6"/>
      <c r="FLQ13" s="6"/>
      <c r="FLR13" s="6"/>
      <c r="FLS13" s="6"/>
      <c r="FLT13" s="6"/>
      <c r="FLU13" s="6"/>
      <c r="FLV13" s="6"/>
      <c r="FLW13" s="6"/>
      <c r="FLX13" s="6"/>
      <c r="FLY13" s="6"/>
      <c r="FLZ13" s="6"/>
      <c r="FMA13" s="6"/>
      <c r="FMB13" s="6"/>
      <c r="FMC13" s="6"/>
      <c r="FMD13" s="6"/>
      <c r="FME13" s="6"/>
      <c r="FMF13" s="6"/>
      <c r="FMG13" s="6"/>
      <c r="FMH13" s="6"/>
      <c r="FMI13" s="6"/>
      <c r="FMJ13" s="6"/>
      <c r="FMK13" s="6"/>
      <c r="FML13" s="6"/>
      <c r="FMM13" s="6"/>
      <c r="FMN13" s="6"/>
      <c r="FMO13" s="6"/>
      <c r="FMP13" s="6"/>
      <c r="FMQ13" s="6"/>
      <c r="FMR13" s="6"/>
      <c r="FMS13" s="6"/>
      <c r="FMT13" s="6"/>
      <c r="FMU13" s="6"/>
      <c r="FMV13" s="6"/>
      <c r="FMW13" s="6"/>
      <c r="FMX13" s="6"/>
      <c r="FMY13" s="6"/>
      <c r="FMZ13" s="6"/>
      <c r="FNA13" s="6"/>
      <c r="FNB13" s="6"/>
      <c r="FNC13" s="6"/>
      <c r="FND13" s="6"/>
      <c r="FNE13" s="6"/>
      <c r="FNF13" s="6"/>
      <c r="FNG13" s="6"/>
      <c r="FNH13" s="6"/>
      <c r="FNI13" s="6"/>
      <c r="FNJ13" s="6"/>
      <c r="FNK13" s="6"/>
      <c r="FNL13" s="6"/>
      <c r="FNM13" s="6"/>
      <c r="FNN13" s="6"/>
      <c r="FNO13" s="6"/>
      <c r="FNP13" s="6"/>
      <c r="FNQ13" s="6"/>
      <c r="FNR13" s="6"/>
      <c r="FNS13" s="6"/>
      <c r="FNT13" s="6"/>
      <c r="FNU13" s="6"/>
      <c r="FNV13" s="6"/>
      <c r="FNW13" s="6"/>
      <c r="FNX13" s="6"/>
      <c r="FNY13" s="6"/>
      <c r="FNZ13" s="6"/>
      <c r="FOA13" s="6"/>
      <c r="FOB13" s="6"/>
      <c r="FOC13" s="6"/>
      <c r="FOD13" s="6"/>
      <c r="FOE13" s="6"/>
      <c r="FOF13" s="6"/>
      <c r="FOG13" s="6"/>
      <c r="FOH13" s="6"/>
      <c r="FOI13" s="6"/>
      <c r="FOJ13" s="6"/>
      <c r="FOK13" s="6"/>
      <c r="FOL13" s="6"/>
      <c r="FOM13" s="6"/>
      <c r="FON13" s="6"/>
      <c r="FOO13" s="6"/>
      <c r="FOP13" s="6"/>
      <c r="FOQ13" s="6"/>
      <c r="FOR13" s="6"/>
      <c r="FOS13" s="6"/>
      <c r="FOT13" s="6"/>
      <c r="FOU13" s="6"/>
      <c r="FOV13" s="6"/>
      <c r="FOW13" s="6"/>
      <c r="FOX13" s="6"/>
      <c r="FOY13" s="6"/>
      <c r="FOZ13" s="6"/>
      <c r="FPA13" s="6"/>
      <c r="FPB13" s="6"/>
      <c r="FPC13" s="6"/>
      <c r="FPD13" s="6"/>
      <c r="FPE13" s="6"/>
      <c r="FPF13" s="6"/>
      <c r="FPG13" s="6"/>
      <c r="FPH13" s="6"/>
      <c r="FPI13" s="6"/>
      <c r="FPJ13" s="6"/>
      <c r="FPK13" s="6"/>
      <c r="FPL13" s="6"/>
      <c r="FPM13" s="6"/>
      <c r="FPN13" s="6"/>
      <c r="FPO13" s="6"/>
      <c r="FPP13" s="6"/>
      <c r="FPQ13" s="6"/>
      <c r="FPR13" s="6"/>
      <c r="FPS13" s="6"/>
      <c r="FPT13" s="6"/>
      <c r="FPU13" s="6"/>
      <c r="FPV13" s="6"/>
      <c r="FPW13" s="6"/>
      <c r="FPX13" s="6"/>
      <c r="FPY13" s="6"/>
      <c r="FPZ13" s="6"/>
      <c r="FQA13" s="6"/>
      <c r="FQB13" s="6"/>
      <c r="FQC13" s="6"/>
      <c r="FQD13" s="6"/>
      <c r="FQE13" s="6"/>
      <c r="FQF13" s="6"/>
      <c r="FQG13" s="6"/>
      <c r="FQH13" s="6"/>
      <c r="FQI13" s="6"/>
      <c r="FQJ13" s="6"/>
      <c r="FQK13" s="6"/>
      <c r="FQL13" s="6"/>
      <c r="FQM13" s="6"/>
      <c r="FQN13" s="6"/>
      <c r="FQO13" s="6"/>
      <c r="FQP13" s="6"/>
      <c r="FQQ13" s="6"/>
      <c r="FQR13" s="6"/>
      <c r="FQS13" s="6"/>
      <c r="FQT13" s="6"/>
      <c r="FQU13" s="6"/>
      <c r="FQV13" s="6"/>
      <c r="FQW13" s="6"/>
      <c r="FQX13" s="6"/>
      <c r="FQY13" s="6"/>
      <c r="FQZ13" s="6"/>
      <c r="FRA13" s="6"/>
      <c r="FRB13" s="6"/>
      <c r="FRC13" s="6"/>
      <c r="FRD13" s="6"/>
      <c r="FRE13" s="6"/>
      <c r="FRF13" s="6"/>
      <c r="FRG13" s="6"/>
      <c r="FRH13" s="6"/>
      <c r="FRI13" s="6"/>
      <c r="FRJ13" s="6"/>
      <c r="FRK13" s="6"/>
      <c r="FRL13" s="6"/>
      <c r="FRM13" s="6"/>
      <c r="FRN13" s="6"/>
      <c r="FRO13" s="6"/>
      <c r="FRP13" s="6"/>
      <c r="FRQ13" s="6"/>
      <c r="FRR13" s="6"/>
      <c r="FRS13" s="6"/>
      <c r="FRT13" s="6"/>
      <c r="FRU13" s="6"/>
      <c r="FRV13" s="6"/>
      <c r="FRW13" s="6"/>
      <c r="FRX13" s="6"/>
      <c r="FRY13" s="6"/>
      <c r="FRZ13" s="6"/>
      <c r="FSA13" s="6"/>
      <c r="FSB13" s="6"/>
      <c r="FSC13" s="6"/>
      <c r="FSD13" s="6"/>
      <c r="FSE13" s="6"/>
      <c r="FSF13" s="6"/>
      <c r="FSG13" s="6"/>
      <c r="FSH13" s="6"/>
      <c r="FSI13" s="6"/>
      <c r="FSJ13" s="6"/>
      <c r="FSK13" s="6"/>
      <c r="FSL13" s="6"/>
      <c r="FSM13" s="6"/>
      <c r="FSN13" s="6"/>
      <c r="FSO13" s="6"/>
      <c r="FSP13" s="6"/>
      <c r="FSQ13" s="6"/>
      <c r="FSR13" s="6"/>
      <c r="FSS13" s="6"/>
      <c r="FST13" s="6"/>
      <c r="FSU13" s="6"/>
      <c r="FSV13" s="6"/>
      <c r="FSW13" s="6"/>
      <c r="FSX13" s="6"/>
      <c r="FSY13" s="6"/>
      <c r="FSZ13" s="6"/>
      <c r="FTA13" s="6"/>
      <c r="FTB13" s="6"/>
      <c r="FTC13" s="6"/>
      <c r="FTD13" s="6"/>
      <c r="FTE13" s="6"/>
      <c r="FTF13" s="6"/>
      <c r="FTG13" s="6"/>
      <c r="FTH13" s="6"/>
      <c r="FTI13" s="6"/>
      <c r="FTJ13" s="6"/>
      <c r="FTK13" s="6"/>
      <c r="FTL13" s="6"/>
      <c r="FTM13" s="6"/>
      <c r="FTN13" s="6"/>
      <c r="FTO13" s="6"/>
      <c r="FTP13" s="6"/>
      <c r="FTQ13" s="6"/>
      <c r="FTR13" s="6"/>
      <c r="FTS13" s="6"/>
      <c r="FTT13" s="6"/>
      <c r="FTU13" s="6"/>
      <c r="FTV13" s="6"/>
      <c r="FTW13" s="6"/>
      <c r="FTX13" s="6"/>
      <c r="FTY13" s="6"/>
      <c r="FTZ13" s="6"/>
      <c r="FUA13" s="6"/>
      <c r="FUB13" s="6"/>
      <c r="FUC13" s="6"/>
      <c r="FUD13" s="6"/>
      <c r="FUE13" s="6"/>
      <c r="FUF13" s="6"/>
      <c r="FUG13" s="6"/>
      <c r="FUH13" s="6"/>
      <c r="FUI13" s="6"/>
      <c r="FUJ13" s="6"/>
      <c r="FUK13" s="6"/>
      <c r="FUL13" s="6"/>
      <c r="FUM13" s="6"/>
      <c r="FUN13" s="6"/>
      <c r="FUO13" s="6"/>
      <c r="FUP13" s="6"/>
      <c r="FUQ13" s="6"/>
      <c r="FUR13" s="6"/>
      <c r="FUS13" s="6"/>
      <c r="FUT13" s="6"/>
      <c r="FUU13" s="6"/>
      <c r="FUV13" s="6"/>
      <c r="FUW13" s="6"/>
      <c r="FUX13" s="6"/>
      <c r="FUY13" s="6"/>
      <c r="FUZ13" s="6"/>
      <c r="FVA13" s="6"/>
      <c r="FVB13" s="6"/>
      <c r="FVC13" s="6"/>
      <c r="FVD13" s="6"/>
      <c r="FVE13" s="6"/>
      <c r="FVF13" s="6"/>
      <c r="FVG13" s="6"/>
      <c r="FVH13" s="6"/>
      <c r="FVI13" s="6"/>
      <c r="FVJ13" s="6"/>
      <c r="FVK13" s="6"/>
      <c r="FVL13" s="6"/>
      <c r="FVM13" s="6"/>
      <c r="FVN13" s="6"/>
      <c r="FVO13" s="6"/>
      <c r="FVP13" s="6"/>
      <c r="FVQ13" s="6"/>
      <c r="FVR13" s="6"/>
      <c r="FVS13" s="6"/>
      <c r="FVT13" s="6"/>
      <c r="FVU13" s="6"/>
      <c r="FVV13" s="6"/>
      <c r="FVW13" s="6"/>
      <c r="FVX13" s="6"/>
      <c r="FVY13" s="6"/>
      <c r="FVZ13" s="6"/>
      <c r="FWA13" s="6"/>
      <c r="FWB13" s="6"/>
      <c r="FWC13" s="6"/>
      <c r="FWD13" s="6"/>
      <c r="FWE13" s="6"/>
      <c r="FWF13" s="6"/>
      <c r="FWG13" s="6"/>
      <c r="FWH13" s="6"/>
      <c r="FWI13" s="6"/>
      <c r="FWJ13" s="6"/>
      <c r="FWK13" s="6"/>
      <c r="FWL13" s="6"/>
      <c r="FWM13" s="6"/>
      <c r="FWN13" s="6"/>
      <c r="FWO13" s="6"/>
      <c r="FWP13" s="6"/>
      <c r="FWQ13" s="6"/>
      <c r="FWR13" s="6"/>
      <c r="FWS13" s="6"/>
      <c r="FWT13" s="6"/>
      <c r="FWU13" s="6"/>
      <c r="FWV13" s="6"/>
      <c r="FWW13" s="6"/>
      <c r="FWX13" s="6"/>
      <c r="FWY13" s="6"/>
      <c r="FWZ13" s="6"/>
      <c r="FXA13" s="6"/>
      <c r="FXB13" s="6"/>
      <c r="FXC13" s="6"/>
      <c r="FXD13" s="6"/>
      <c r="FXE13" s="6"/>
      <c r="FXF13" s="6"/>
      <c r="FXG13" s="6"/>
      <c r="FXH13" s="6"/>
      <c r="FXI13" s="6"/>
      <c r="FXJ13" s="6"/>
      <c r="FXK13" s="6"/>
      <c r="FXL13" s="6"/>
      <c r="FXM13" s="6"/>
      <c r="FXN13" s="6"/>
      <c r="FXO13" s="6"/>
      <c r="FXP13" s="6"/>
      <c r="FXQ13" s="6"/>
      <c r="FXR13" s="6"/>
      <c r="FXS13" s="6"/>
      <c r="FXT13" s="6"/>
      <c r="FXU13" s="6"/>
      <c r="FXV13" s="6"/>
      <c r="FXW13" s="6"/>
      <c r="FXX13" s="6"/>
      <c r="FXY13" s="6"/>
      <c r="FXZ13" s="6"/>
      <c r="FYA13" s="6"/>
      <c r="FYB13" s="6"/>
      <c r="FYC13" s="6"/>
      <c r="FYD13" s="6"/>
      <c r="FYE13" s="6"/>
      <c r="FYF13" s="6"/>
      <c r="FYG13" s="6"/>
      <c r="FYH13" s="6"/>
      <c r="FYI13" s="6"/>
      <c r="FYJ13" s="6"/>
      <c r="FYK13" s="6"/>
      <c r="FYL13" s="6"/>
      <c r="FYM13" s="6"/>
      <c r="FYN13" s="6"/>
      <c r="FYO13" s="6"/>
      <c r="FYP13" s="6"/>
      <c r="FYQ13" s="6"/>
      <c r="FYR13" s="6"/>
      <c r="FYS13" s="6"/>
      <c r="FYT13" s="6"/>
      <c r="FYU13" s="6"/>
      <c r="FYV13" s="6"/>
      <c r="FYW13" s="6"/>
      <c r="FYX13" s="6"/>
      <c r="FYY13" s="6"/>
      <c r="FYZ13" s="6"/>
      <c r="FZA13" s="6"/>
      <c r="FZB13" s="6"/>
      <c r="FZC13" s="6"/>
      <c r="FZD13" s="6"/>
      <c r="FZE13" s="6"/>
      <c r="FZF13" s="6"/>
      <c r="FZG13" s="6"/>
      <c r="FZH13" s="6"/>
      <c r="FZI13" s="6"/>
      <c r="FZJ13" s="6"/>
      <c r="FZK13" s="6"/>
      <c r="FZL13" s="6"/>
      <c r="FZM13" s="6"/>
      <c r="FZN13" s="6"/>
      <c r="FZO13" s="6"/>
      <c r="FZP13" s="6"/>
      <c r="FZQ13" s="6"/>
      <c r="FZR13" s="6"/>
      <c r="FZS13" s="6"/>
      <c r="FZT13" s="6"/>
      <c r="FZU13" s="6"/>
      <c r="FZV13" s="6"/>
      <c r="FZW13" s="6"/>
      <c r="FZX13" s="6"/>
      <c r="FZY13" s="6"/>
      <c r="FZZ13" s="6"/>
      <c r="GAA13" s="6"/>
      <c r="GAB13" s="6"/>
      <c r="GAC13" s="6"/>
      <c r="GAD13" s="6"/>
      <c r="GAE13" s="6"/>
      <c r="GAF13" s="6"/>
      <c r="GAG13" s="6"/>
      <c r="GAH13" s="6"/>
      <c r="GAI13" s="6"/>
      <c r="GAJ13" s="6"/>
      <c r="GAK13" s="6"/>
      <c r="GAL13" s="6"/>
      <c r="GAM13" s="6"/>
      <c r="GAN13" s="6"/>
      <c r="GAO13" s="6"/>
      <c r="GAP13" s="6"/>
      <c r="GAQ13" s="6"/>
      <c r="GAR13" s="6"/>
      <c r="GAS13" s="6"/>
      <c r="GAT13" s="6"/>
      <c r="GAU13" s="6"/>
      <c r="GAV13" s="6"/>
      <c r="GAW13" s="6"/>
      <c r="GAX13" s="6"/>
      <c r="GAY13" s="6"/>
      <c r="GAZ13" s="6"/>
      <c r="GBA13" s="6"/>
      <c r="GBB13" s="6"/>
      <c r="GBC13" s="6"/>
      <c r="GBD13" s="6"/>
      <c r="GBE13" s="6"/>
      <c r="GBF13" s="6"/>
      <c r="GBG13" s="6"/>
      <c r="GBH13" s="6"/>
      <c r="GBI13" s="6"/>
      <c r="GBJ13" s="6"/>
      <c r="GBK13" s="6"/>
      <c r="GBL13" s="6"/>
      <c r="GBM13" s="6"/>
      <c r="GBN13" s="6"/>
      <c r="GBO13" s="6"/>
      <c r="GBP13" s="6"/>
      <c r="GBQ13" s="6"/>
      <c r="GBR13" s="6"/>
      <c r="GBS13" s="6"/>
      <c r="GBT13" s="6"/>
      <c r="GBU13" s="6"/>
      <c r="GBV13" s="6"/>
      <c r="GBW13" s="6"/>
      <c r="GBX13" s="6"/>
      <c r="GBY13" s="6"/>
      <c r="GBZ13" s="6"/>
      <c r="GCA13" s="6"/>
      <c r="GCB13" s="6"/>
      <c r="GCC13" s="6"/>
      <c r="GCD13" s="6"/>
      <c r="GCE13" s="6"/>
      <c r="GCF13" s="6"/>
      <c r="GCG13" s="6"/>
      <c r="GCH13" s="6"/>
      <c r="GCI13" s="6"/>
      <c r="GCJ13" s="6"/>
      <c r="GCK13" s="6"/>
      <c r="GCL13" s="6"/>
      <c r="GCM13" s="6"/>
      <c r="GCN13" s="6"/>
      <c r="GCO13" s="6"/>
      <c r="GCP13" s="6"/>
      <c r="GCQ13" s="6"/>
      <c r="GCR13" s="6"/>
      <c r="GCS13" s="6"/>
      <c r="GCT13" s="6"/>
      <c r="GCU13" s="6"/>
      <c r="GCV13" s="6"/>
      <c r="GCW13" s="6"/>
      <c r="GCX13" s="6"/>
      <c r="GCY13" s="6"/>
      <c r="GCZ13" s="6"/>
      <c r="GDA13" s="6"/>
      <c r="GDB13" s="6"/>
      <c r="GDC13" s="6"/>
      <c r="GDD13" s="6"/>
      <c r="GDE13" s="6"/>
      <c r="GDF13" s="6"/>
      <c r="GDG13" s="6"/>
      <c r="GDH13" s="6"/>
      <c r="GDI13" s="6"/>
      <c r="GDJ13" s="6"/>
      <c r="GDK13" s="6"/>
      <c r="GDL13" s="6"/>
      <c r="GDM13" s="6"/>
      <c r="GDN13" s="6"/>
      <c r="GDO13" s="6"/>
      <c r="GDP13" s="6"/>
      <c r="GDQ13" s="6"/>
      <c r="GDR13" s="6"/>
      <c r="GDS13" s="6"/>
      <c r="GDT13" s="6"/>
      <c r="GDU13" s="6"/>
      <c r="GDV13" s="6"/>
      <c r="GDW13" s="6"/>
      <c r="GDX13" s="6"/>
      <c r="GDY13" s="6"/>
      <c r="GDZ13" s="6"/>
      <c r="GEA13" s="6"/>
      <c r="GEB13" s="6"/>
      <c r="GEC13" s="6"/>
      <c r="GED13" s="6"/>
      <c r="GEE13" s="6"/>
      <c r="GEF13" s="6"/>
      <c r="GEG13" s="6"/>
      <c r="GEH13" s="6"/>
      <c r="GEI13" s="6"/>
      <c r="GEJ13" s="6"/>
      <c r="GEK13" s="6"/>
      <c r="GEL13" s="6"/>
      <c r="GEM13" s="6"/>
      <c r="GEN13" s="6"/>
      <c r="GEO13" s="6"/>
      <c r="GEP13" s="6"/>
      <c r="GEQ13" s="6"/>
      <c r="GER13" s="6"/>
      <c r="GES13" s="6"/>
      <c r="GET13" s="6"/>
      <c r="GEU13" s="6"/>
      <c r="GEV13" s="6"/>
      <c r="GEW13" s="6"/>
      <c r="GEX13" s="6"/>
      <c r="GEY13" s="6"/>
      <c r="GEZ13" s="6"/>
      <c r="GFA13" s="6"/>
      <c r="GFB13" s="6"/>
      <c r="GFC13" s="6"/>
      <c r="GFD13" s="6"/>
      <c r="GFE13" s="6"/>
      <c r="GFF13" s="6"/>
      <c r="GFG13" s="6"/>
      <c r="GFH13" s="6"/>
      <c r="GFI13" s="6"/>
      <c r="GFJ13" s="6"/>
      <c r="GFK13" s="6"/>
      <c r="GFL13" s="6"/>
      <c r="GFM13" s="6"/>
      <c r="GFN13" s="6"/>
      <c r="GFO13" s="6"/>
      <c r="GFP13" s="6"/>
      <c r="GFQ13" s="6"/>
      <c r="GFR13" s="6"/>
      <c r="GFS13" s="6"/>
      <c r="GFT13" s="6"/>
      <c r="GFU13" s="6"/>
      <c r="GFV13" s="6"/>
      <c r="GFW13" s="6"/>
      <c r="GFX13" s="6"/>
      <c r="GFY13" s="6"/>
      <c r="GFZ13" s="6"/>
      <c r="GGA13" s="6"/>
      <c r="GGB13" s="6"/>
      <c r="GGC13" s="6"/>
      <c r="GGD13" s="6"/>
      <c r="GGE13" s="6"/>
      <c r="GGF13" s="6"/>
      <c r="GGG13" s="6"/>
      <c r="GGH13" s="6"/>
      <c r="GGI13" s="6"/>
      <c r="GGJ13" s="6"/>
      <c r="GGK13" s="6"/>
      <c r="GGL13" s="6"/>
      <c r="GGM13" s="6"/>
      <c r="GGN13" s="6"/>
      <c r="GGO13" s="6"/>
      <c r="GGP13" s="6"/>
      <c r="GGQ13" s="6"/>
      <c r="GGR13" s="6"/>
      <c r="GGS13" s="6"/>
      <c r="GGT13" s="6"/>
      <c r="GGU13" s="6"/>
      <c r="GGV13" s="6"/>
      <c r="GGW13" s="6"/>
      <c r="GGX13" s="6"/>
      <c r="GGY13" s="6"/>
      <c r="GGZ13" s="6"/>
      <c r="GHA13" s="6"/>
      <c r="GHB13" s="6"/>
      <c r="GHC13" s="6"/>
      <c r="GHD13" s="6"/>
      <c r="GHE13" s="6"/>
      <c r="GHF13" s="6"/>
      <c r="GHG13" s="6"/>
      <c r="GHH13" s="6"/>
      <c r="GHI13" s="6"/>
      <c r="GHJ13" s="6"/>
      <c r="GHK13" s="6"/>
      <c r="GHL13" s="6"/>
      <c r="GHM13" s="6"/>
      <c r="GHN13" s="6"/>
      <c r="GHO13" s="6"/>
      <c r="GHP13" s="6"/>
      <c r="GHQ13" s="6"/>
      <c r="GHR13" s="6"/>
      <c r="GHS13" s="6"/>
      <c r="GHT13" s="6"/>
      <c r="GHU13" s="6"/>
      <c r="GHV13" s="6"/>
      <c r="GHW13" s="6"/>
      <c r="GHX13" s="6"/>
      <c r="GHY13" s="6"/>
      <c r="GHZ13" s="6"/>
      <c r="GIA13" s="6"/>
      <c r="GIB13" s="6"/>
      <c r="GIC13" s="6"/>
      <c r="GID13" s="6"/>
      <c r="GIE13" s="6"/>
      <c r="GIF13" s="6"/>
      <c r="GIG13" s="6"/>
      <c r="GIH13" s="6"/>
      <c r="GII13" s="6"/>
      <c r="GIJ13" s="6"/>
      <c r="GIK13" s="6"/>
      <c r="GIL13" s="6"/>
      <c r="GIM13" s="6"/>
      <c r="GIN13" s="6"/>
      <c r="GIO13" s="6"/>
      <c r="GIP13" s="6"/>
      <c r="GIQ13" s="6"/>
      <c r="GIR13" s="6"/>
      <c r="GIS13" s="6"/>
      <c r="GIT13" s="6"/>
      <c r="GIU13" s="6"/>
      <c r="GIV13" s="6"/>
      <c r="GIW13" s="6"/>
      <c r="GIX13" s="6"/>
      <c r="GIY13" s="6"/>
      <c r="GIZ13" s="6"/>
      <c r="GJA13" s="6"/>
      <c r="GJB13" s="6"/>
      <c r="GJC13" s="6"/>
      <c r="GJD13" s="6"/>
      <c r="GJE13" s="6"/>
      <c r="GJF13" s="6"/>
      <c r="GJG13" s="6"/>
      <c r="GJH13" s="6"/>
      <c r="GJI13" s="6"/>
      <c r="GJJ13" s="6"/>
      <c r="GJK13" s="6"/>
      <c r="GJL13" s="6"/>
      <c r="GJM13" s="6"/>
      <c r="GJN13" s="6"/>
      <c r="GJO13" s="6"/>
      <c r="GJP13" s="6"/>
      <c r="GJQ13" s="6"/>
      <c r="GJR13" s="6"/>
      <c r="GJS13" s="6"/>
      <c r="GJT13" s="6"/>
      <c r="GJU13" s="6"/>
      <c r="GJV13" s="6"/>
      <c r="GJW13" s="6"/>
      <c r="GJX13" s="6"/>
      <c r="GJY13" s="6"/>
      <c r="GJZ13" s="6"/>
      <c r="GKA13" s="6"/>
      <c r="GKB13" s="6"/>
      <c r="GKC13" s="6"/>
      <c r="GKD13" s="6"/>
      <c r="GKE13" s="6"/>
      <c r="GKF13" s="6"/>
      <c r="GKG13" s="6"/>
      <c r="GKH13" s="6"/>
      <c r="GKI13" s="6"/>
      <c r="GKJ13" s="6"/>
      <c r="GKK13" s="6"/>
      <c r="GKL13" s="6"/>
      <c r="GKM13" s="6"/>
      <c r="GKN13" s="6"/>
      <c r="GKO13" s="6"/>
      <c r="GKP13" s="6"/>
      <c r="GKQ13" s="6"/>
      <c r="GKR13" s="6"/>
      <c r="GKS13" s="6"/>
      <c r="GKT13" s="6"/>
      <c r="GKU13" s="6"/>
      <c r="GKV13" s="6"/>
      <c r="GKW13" s="6"/>
      <c r="GKX13" s="6"/>
      <c r="GKY13" s="6"/>
      <c r="GKZ13" s="6"/>
      <c r="GLA13" s="6"/>
      <c r="GLB13" s="6"/>
      <c r="GLC13" s="6"/>
      <c r="GLD13" s="6"/>
      <c r="GLE13" s="6"/>
      <c r="GLF13" s="6"/>
      <c r="GLG13" s="6"/>
      <c r="GLH13" s="6"/>
      <c r="GLI13" s="6"/>
      <c r="GLJ13" s="6"/>
      <c r="GLK13" s="6"/>
      <c r="GLL13" s="6"/>
      <c r="GLM13" s="6"/>
      <c r="GLN13" s="6"/>
      <c r="GLO13" s="6"/>
      <c r="GLP13" s="6"/>
      <c r="GLQ13" s="6"/>
      <c r="GLR13" s="6"/>
      <c r="GLS13" s="6"/>
      <c r="GLT13" s="6"/>
      <c r="GLU13" s="6"/>
      <c r="GLV13" s="6"/>
      <c r="GLW13" s="6"/>
      <c r="GLX13" s="6"/>
      <c r="GLY13" s="6"/>
      <c r="GLZ13" s="6"/>
      <c r="GMA13" s="6"/>
      <c r="GMB13" s="6"/>
      <c r="GMC13" s="6"/>
      <c r="GMD13" s="6"/>
      <c r="GME13" s="6"/>
      <c r="GMF13" s="6"/>
      <c r="GMG13" s="6"/>
      <c r="GMH13" s="6"/>
      <c r="GMI13" s="6"/>
      <c r="GMJ13" s="6"/>
      <c r="GMK13" s="6"/>
      <c r="GML13" s="6"/>
      <c r="GMM13" s="6"/>
      <c r="GMN13" s="6"/>
      <c r="GMO13" s="6"/>
      <c r="GMP13" s="6"/>
      <c r="GMQ13" s="6"/>
      <c r="GMR13" s="6"/>
      <c r="GMS13" s="6"/>
      <c r="GMT13" s="6"/>
      <c r="GMU13" s="6"/>
      <c r="GMV13" s="6"/>
      <c r="GMW13" s="6"/>
      <c r="GMX13" s="6"/>
      <c r="GMY13" s="6"/>
      <c r="GMZ13" s="6"/>
      <c r="GNA13" s="6"/>
      <c r="GNB13" s="6"/>
      <c r="GNC13" s="6"/>
      <c r="GND13" s="6"/>
      <c r="GNE13" s="6"/>
      <c r="GNF13" s="6"/>
      <c r="GNG13" s="6"/>
      <c r="GNH13" s="6"/>
      <c r="GNI13" s="6"/>
      <c r="GNJ13" s="6"/>
      <c r="GNK13" s="6"/>
      <c r="GNL13" s="6"/>
      <c r="GNM13" s="6"/>
      <c r="GNN13" s="6"/>
      <c r="GNO13" s="6"/>
      <c r="GNP13" s="6"/>
      <c r="GNQ13" s="6"/>
      <c r="GNR13" s="6"/>
      <c r="GNS13" s="6"/>
      <c r="GNT13" s="6"/>
      <c r="GNU13" s="6"/>
      <c r="GNV13" s="6"/>
      <c r="GNW13" s="6"/>
      <c r="GNX13" s="6"/>
      <c r="GNY13" s="6"/>
      <c r="GNZ13" s="6"/>
      <c r="GOA13" s="6"/>
      <c r="GOB13" s="6"/>
      <c r="GOC13" s="6"/>
      <c r="GOD13" s="6"/>
      <c r="GOE13" s="6"/>
      <c r="GOF13" s="6"/>
      <c r="GOG13" s="6"/>
      <c r="GOH13" s="6"/>
      <c r="GOI13" s="6"/>
      <c r="GOJ13" s="6"/>
      <c r="GOK13" s="6"/>
      <c r="GOL13" s="6"/>
      <c r="GOM13" s="6"/>
      <c r="GON13" s="6"/>
      <c r="GOO13" s="6"/>
      <c r="GOP13" s="6"/>
      <c r="GOQ13" s="6"/>
      <c r="GOR13" s="6"/>
      <c r="GOS13" s="6"/>
      <c r="GOT13" s="6"/>
      <c r="GOU13" s="6"/>
      <c r="GOV13" s="6"/>
      <c r="GOW13" s="6"/>
      <c r="GOX13" s="6"/>
      <c r="GOY13" s="6"/>
      <c r="GOZ13" s="6"/>
      <c r="GPA13" s="6"/>
      <c r="GPB13" s="6"/>
      <c r="GPC13" s="6"/>
      <c r="GPD13" s="6"/>
      <c r="GPE13" s="6"/>
      <c r="GPF13" s="6"/>
      <c r="GPG13" s="6"/>
      <c r="GPH13" s="6"/>
      <c r="GPI13" s="6"/>
      <c r="GPJ13" s="6"/>
      <c r="GPK13" s="6"/>
      <c r="GPL13" s="6"/>
      <c r="GPM13" s="6"/>
      <c r="GPN13" s="6"/>
      <c r="GPO13" s="6"/>
      <c r="GPP13" s="6"/>
      <c r="GPQ13" s="6"/>
      <c r="GPR13" s="6"/>
      <c r="GPS13" s="6"/>
      <c r="GPT13" s="6"/>
      <c r="GPU13" s="6"/>
      <c r="GPV13" s="6"/>
      <c r="GPW13" s="6"/>
      <c r="GPX13" s="6"/>
      <c r="GPY13" s="6"/>
      <c r="GPZ13" s="6"/>
      <c r="GQA13" s="6"/>
      <c r="GQB13" s="6"/>
      <c r="GQC13" s="6"/>
      <c r="GQD13" s="6"/>
      <c r="GQE13" s="6"/>
      <c r="GQF13" s="6"/>
      <c r="GQG13" s="6"/>
      <c r="GQH13" s="6"/>
      <c r="GQI13" s="6"/>
      <c r="GQJ13" s="6"/>
      <c r="GQK13" s="6"/>
      <c r="GQL13" s="6"/>
      <c r="GQM13" s="6"/>
      <c r="GQN13" s="6"/>
      <c r="GQO13" s="6"/>
      <c r="GQP13" s="6"/>
      <c r="GQQ13" s="6"/>
      <c r="GQR13" s="6"/>
      <c r="GQS13" s="6"/>
      <c r="GQT13" s="6"/>
      <c r="GQU13" s="6"/>
      <c r="GQV13" s="6"/>
      <c r="GQW13" s="6"/>
      <c r="GQX13" s="6"/>
      <c r="GQY13" s="6"/>
      <c r="GQZ13" s="6"/>
      <c r="GRA13" s="6"/>
      <c r="GRB13" s="6"/>
      <c r="GRC13" s="6"/>
      <c r="GRD13" s="6"/>
      <c r="GRE13" s="6"/>
      <c r="GRF13" s="6"/>
      <c r="GRG13" s="6"/>
      <c r="GRH13" s="6"/>
      <c r="GRI13" s="6"/>
      <c r="GRJ13" s="6"/>
      <c r="GRK13" s="6"/>
      <c r="GRL13" s="6"/>
      <c r="GRM13" s="6"/>
      <c r="GRN13" s="6"/>
      <c r="GRO13" s="6"/>
      <c r="GRP13" s="6"/>
      <c r="GRQ13" s="6"/>
      <c r="GRR13" s="6"/>
      <c r="GRS13" s="6"/>
      <c r="GRT13" s="6"/>
      <c r="GRU13" s="6"/>
      <c r="GRV13" s="6"/>
      <c r="GRW13" s="6"/>
      <c r="GRX13" s="6"/>
      <c r="GRY13" s="6"/>
      <c r="GRZ13" s="6"/>
      <c r="GSA13" s="6"/>
      <c r="GSB13" s="6"/>
      <c r="GSC13" s="6"/>
      <c r="GSD13" s="6"/>
      <c r="GSE13" s="6"/>
      <c r="GSF13" s="6"/>
      <c r="GSG13" s="6"/>
      <c r="GSH13" s="6"/>
      <c r="GSI13" s="6"/>
      <c r="GSJ13" s="6"/>
      <c r="GSK13" s="6"/>
      <c r="GSL13" s="6"/>
      <c r="GSM13" s="6"/>
      <c r="GSN13" s="6"/>
      <c r="GSO13" s="6"/>
      <c r="GSP13" s="6"/>
      <c r="GSQ13" s="6"/>
      <c r="GSR13" s="6"/>
      <c r="GSS13" s="6"/>
      <c r="GST13" s="6"/>
      <c r="GSU13" s="6"/>
      <c r="GSV13" s="6"/>
      <c r="GSW13" s="6"/>
      <c r="GSX13" s="6"/>
      <c r="GSY13" s="6"/>
      <c r="GSZ13" s="6"/>
      <c r="GTA13" s="6"/>
      <c r="GTB13" s="6"/>
      <c r="GTC13" s="6"/>
      <c r="GTD13" s="6"/>
      <c r="GTE13" s="6"/>
      <c r="GTF13" s="6"/>
      <c r="GTG13" s="6"/>
      <c r="GTH13" s="6"/>
      <c r="GTI13" s="6"/>
      <c r="GTJ13" s="6"/>
      <c r="GTK13" s="6"/>
      <c r="GTL13" s="6"/>
      <c r="GTM13" s="6"/>
      <c r="GTN13" s="6"/>
      <c r="GTO13" s="6"/>
      <c r="GTP13" s="6"/>
      <c r="GTQ13" s="6"/>
      <c r="GTR13" s="6"/>
      <c r="GTS13" s="6"/>
      <c r="GTT13" s="6"/>
      <c r="GTU13" s="6"/>
      <c r="GTV13" s="6"/>
      <c r="GTW13" s="6"/>
      <c r="GTX13" s="6"/>
      <c r="GTY13" s="6"/>
      <c r="GTZ13" s="6"/>
      <c r="GUA13" s="6"/>
      <c r="GUB13" s="6"/>
      <c r="GUC13" s="6"/>
      <c r="GUD13" s="6"/>
      <c r="GUE13" s="6"/>
      <c r="GUF13" s="6"/>
      <c r="GUG13" s="6"/>
      <c r="GUH13" s="6"/>
      <c r="GUI13" s="6"/>
      <c r="GUJ13" s="6"/>
      <c r="GUK13" s="6"/>
      <c r="GUL13" s="6"/>
      <c r="GUM13" s="6"/>
      <c r="GUN13" s="6"/>
      <c r="GUO13" s="6"/>
      <c r="GUP13" s="6"/>
      <c r="GUQ13" s="6"/>
      <c r="GUR13" s="6"/>
      <c r="GUS13" s="6"/>
      <c r="GUT13" s="6"/>
      <c r="GUU13" s="6"/>
      <c r="GUV13" s="6"/>
      <c r="GUW13" s="6"/>
      <c r="GUX13" s="6"/>
      <c r="GUY13" s="6"/>
      <c r="GUZ13" s="6"/>
      <c r="GVA13" s="6"/>
      <c r="GVB13" s="6"/>
      <c r="GVC13" s="6"/>
      <c r="GVD13" s="6"/>
      <c r="GVE13" s="6"/>
      <c r="GVF13" s="6"/>
      <c r="GVG13" s="6"/>
      <c r="GVH13" s="6"/>
      <c r="GVI13" s="6"/>
      <c r="GVJ13" s="6"/>
      <c r="GVK13" s="6"/>
      <c r="GVL13" s="6"/>
      <c r="GVM13" s="6"/>
      <c r="GVN13" s="6"/>
      <c r="GVO13" s="6"/>
      <c r="GVP13" s="6"/>
      <c r="GVQ13" s="6"/>
      <c r="GVR13" s="6"/>
      <c r="GVS13" s="6"/>
      <c r="GVT13" s="6"/>
      <c r="GVU13" s="6"/>
      <c r="GVV13" s="6"/>
      <c r="GVW13" s="6"/>
      <c r="GVX13" s="6"/>
      <c r="GVY13" s="6"/>
      <c r="GVZ13" s="6"/>
      <c r="GWA13" s="6"/>
      <c r="GWB13" s="6"/>
      <c r="GWC13" s="6"/>
      <c r="GWD13" s="6"/>
      <c r="GWE13" s="6"/>
      <c r="GWF13" s="6"/>
      <c r="GWG13" s="6"/>
      <c r="GWH13" s="6"/>
      <c r="GWI13" s="6"/>
      <c r="GWJ13" s="6"/>
      <c r="GWK13" s="6"/>
      <c r="GWL13" s="6"/>
      <c r="GWM13" s="6"/>
      <c r="GWN13" s="6"/>
      <c r="GWO13" s="6"/>
      <c r="GWP13" s="6"/>
      <c r="GWQ13" s="6"/>
      <c r="GWR13" s="6"/>
      <c r="GWS13" s="6"/>
      <c r="GWT13" s="6"/>
      <c r="GWU13" s="6"/>
      <c r="GWV13" s="6"/>
      <c r="GWW13" s="6"/>
      <c r="GWX13" s="6"/>
      <c r="GWY13" s="6"/>
      <c r="GWZ13" s="6"/>
      <c r="GXA13" s="6"/>
      <c r="GXB13" s="6"/>
      <c r="GXC13" s="6"/>
      <c r="GXD13" s="6"/>
      <c r="GXE13" s="6"/>
      <c r="GXF13" s="6"/>
      <c r="GXG13" s="6"/>
      <c r="GXH13" s="6"/>
      <c r="GXI13" s="6"/>
      <c r="GXJ13" s="6"/>
      <c r="GXK13" s="6"/>
      <c r="GXL13" s="6"/>
      <c r="GXM13" s="6"/>
      <c r="GXN13" s="6"/>
      <c r="GXO13" s="6"/>
      <c r="GXP13" s="6"/>
      <c r="GXQ13" s="6"/>
      <c r="GXR13" s="6"/>
      <c r="GXS13" s="6"/>
      <c r="GXT13" s="6"/>
      <c r="GXU13" s="6"/>
      <c r="GXV13" s="6"/>
      <c r="GXW13" s="6"/>
      <c r="GXX13" s="6"/>
      <c r="GXY13" s="6"/>
      <c r="GXZ13" s="6"/>
      <c r="GYA13" s="6"/>
      <c r="GYB13" s="6"/>
      <c r="GYC13" s="6"/>
      <c r="GYD13" s="6"/>
      <c r="GYE13" s="6"/>
      <c r="GYF13" s="6"/>
      <c r="GYG13" s="6"/>
      <c r="GYH13" s="6"/>
      <c r="GYI13" s="6"/>
      <c r="GYJ13" s="6"/>
      <c r="GYK13" s="6"/>
      <c r="GYL13" s="6"/>
      <c r="GYM13" s="6"/>
      <c r="GYN13" s="6"/>
      <c r="GYO13" s="6"/>
      <c r="GYP13" s="6"/>
      <c r="GYQ13" s="6"/>
      <c r="GYR13" s="6"/>
      <c r="GYS13" s="6"/>
      <c r="GYT13" s="6"/>
      <c r="GYU13" s="6"/>
      <c r="GYV13" s="6"/>
      <c r="GYW13" s="6"/>
      <c r="GYX13" s="6"/>
      <c r="GYY13" s="6"/>
      <c r="GYZ13" s="6"/>
      <c r="GZA13" s="6"/>
      <c r="GZB13" s="6"/>
      <c r="GZC13" s="6"/>
      <c r="GZD13" s="6"/>
      <c r="GZE13" s="6"/>
      <c r="GZF13" s="6"/>
      <c r="GZG13" s="6"/>
      <c r="GZH13" s="6"/>
      <c r="GZI13" s="6"/>
      <c r="GZJ13" s="6"/>
      <c r="GZK13" s="6"/>
      <c r="GZL13" s="6"/>
      <c r="GZM13" s="6"/>
      <c r="GZN13" s="6"/>
      <c r="GZO13" s="6"/>
      <c r="GZP13" s="6"/>
      <c r="GZQ13" s="6"/>
      <c r="GZR13" s="6"/>
      <c r="GZS13" s="6"/>
      <c r="GZT13" s="6"/>
      <c r="GZU13" s="6"/>
      <c r="GZV13" s="6"/>
      <c r="GZW13" s="6"/>
      <c r="GZX13" s="6"/>
      <c r="GZY13" s="6"/>
      <c r="GZZ13" s="6"/>
      <c r="HAA13" s="6"/>
      <c r="HAB13" s="6"/>
      <c r="HAC13" s="6"/>
      <c r="HAD13" s="6"/>
      <c r="HAE13" s="6"/>
      <c r="HAF13" s="6"/>
      <c r="HAG13" s="6"/>
      <c r="HAH13" s="6"/>
      <c r="HAI13" s="6"/>
      <c r="HAJ13" s="6"/>
      <c r="HAK13" s="6"/>
      <c r="HAL13" s="6"/>
      <c r="HAM13" s="6"/>
      <c r="HAN13" s="6"/>
      <c r="HAO13" s="6"/>
      <c r="HAP13" s="6"/>
      <c r="HAQ13" s="6"/>
      <c r="HAR13" s="6"/>
      <c r="HAS13" s="6"/>
      <c r="HAT13" s="6"/>
      <c r="HAU13" s="6"/>
      <c r="HAV13" s="6"/>
      <c r="HAW13" s="6"/>
      <c r="HAX13" s="6"/>
      <c r="HAY13" s="6"/>
      <c r="HAZ13" s="6"/>
      <c r="HBA13" s="6"/>
      <c r="HBB13" s="6"/>
      <c r="HBC13" s="6"/>
      <c r="HBD13" s="6"/>
      <c r="HBE13" s="6"/>
      <c r="HBF13" s="6"/>
      <c r="HBG13" s="6"/>
      <c r="HBH13" s="6"/>
      <c r="HBI13" s="6"/>
      <c r="HBJ13" s="6"/>
      <c r="HBK13" s="6"/>
      <c r="HBL13" s="6"/>
      <c r="HBM13" s="6"/>
      <c r="HBN13" s="6"/>
      <c r="HBO13" s="6"/>
      <c r="HBP13" s="6"/>
      <c r="HBQ13" s="6"/>
      <c r="HBR13" s="6"/>
      <c r="HBS13" s="6"/>
      <c r="HBT13" s="6"/>
      <c r="HBU13" s="6"/>
      <c r="HBV13" s="6"/>
      <c r="HBW13" s="6"/>
      <c r="HBX13" s="6"/>
      <c r="HBY13" s="6"/>
      <c r="HBZ13" s="6"/>
      <c r="HCA13" s="6"/>
      <c r="HCB13" s="6"/>
      <c r="HCC13" s="6"/>
      <c r="HCD13" s="6"/>
      <c r="HCE13" s="6"/>
      <c r="HCF13" s="6"/>
      <c r="HCG13" s="6"/>
      <c r="HCH13" s="6"/>
      <c r="HCI13" s="6"/>
      <c r="HCJ13" s="6"/>
      <c r="HCK13" s="6"/>
      <c r="HCL13" s="6"/>
      <c r="HCM13" s="6"/>
      <c r="HCN13" s="6"/>
      <c r="HCO13" s="6"/>
      <c r="HCP13" s="6"/>
      <c r="HCQ13" s="6"/>
      <c r="HCR13" s="6"/>
      <c r="HCS13" s="6"/>
      <c r="HCT13" s="6"/>
      <c r="HCU13" s="6"/>
      <c r="HCV13" s="6"/>
      <c r="HCW13" s="6"/>
      <c r="HCX13" s="6"/>
      <c r="HCY13" s="6"/>
      <c r="HCZ13" s="6"/>
      <c r="HDA13" s="6"/>
      <c r="HDB13" s="6"/>
      <c r="HDC13" s="6"/>
      <c r="HDD13" s="6"/>
      <c r="HDE13" s="6"/>
      <c r="HDF13" s="6"/>
      <c r="HDG13" s="6"/>
      <c r="HDH13" s="6"/>
      <c r="HDI13" s="6"/>
      <c r="HDJ13" s="6"/>
      <c r="HDK13" s="6"/>
      <c r="HDL13" s="6"/>
      <c r="HDM13" s="6"/>
      <c r="HDN13" s="6"/>
      <c r="HDO13" s="6"/>
      <c r="HDP13" s="6"/>
      <c r="HDQ13" s="6"/>
      <c r="HDR13" s="6"/>
      <c r="HDS13" s="6"/>
      <c r="HDT13" s="6"/>
      <c r="HDU13" s="6"/>
      <c r="HDV13" s="6"/>
      <c r="HDW13" s="6"/>
      <c r="HDX13" s="6"/>
      <c r="HDY13" s="6"/>
      <c r="HDZ13" s="6"/>
      <c r="HEA13" s="6"/>
      <c r="HEB13" s="6"/>
      <c r="HEC13" s="6"/>
      <c r="HED13" s="6"/>
      <c r="HEE13" s="6"/>
      <c r="HEF13" s="6"/>
      <c r="HEG13" s="6"/>
      <c r="HEH13" s="6"/>
      <c r="HEI13" s="6"/>
      <c r="HEJ13" s="6"/>
      <c r="HEK13" s="6"/>
      <c r="HEL13" s="6"/>
      <c r="HEM13" s="6"/>
      <c r="HEN13" s="6"/>
      <c r="HEO13" s="6"/>
      <c r="HEP13" s="6"/>
      <c r="HEQ13" s="6"/>
      <c r="HER13" s="6"/>
      <c r="HES13" s="6"/>
      <c r="HET13" s="6"/>
      <c r="HEU13" s="6"/>
      <c r="HEV13" s="6"/>
      <c r="HEW13" s="6"/>
      <c r="HEX13" s="6"/>
      <c r="HEY13" s="6"/>
      <c r="HEZ13" s="6"/>
      <c r="HFA13" s="6"/>
      <c r="HFB13" s="6"/>
      <c r="HFC13" s="6"/>
      <c r="HFD13" s="6"/>
      <c r="HFE13" s="6"/>
      <c r="HFF13" s="6"/>
      <c r="HFG13" s="6"/>
      <c r="HFH13" s="6"/>
      <c r="HFI13" s="6"/>
      <c r="HFJ13" s="6"/>
      <c r="HFK13" s="6"/>
      <c r="HFL13" s="6"/>
      <c r="HFM13" s="6"/>
      <c r="HFN13" s="6"/>
      <c r="HFO13" s="6"/>
      <c r="HFP13" s="6"/>
      <c r="HFQ13" s="6"/>
      <c r="HFR13" s="6"/>
      <c r="HFS13" s="6"/>
      <c r="HFT13" s="6"/>
      <c r="HFU13" s="6"/>
      <c r="HFV13" s="6"/>
      <c r="HFW13" s="6"/>
      <c r="HFX13" s="6"/>
      <c r="HFY13" s="6"/>
      <c r="HFZ13" s="6"/>
      <c r="HGA13" s="6"/>
      <c r="HGB13" s="6"/>
      <c r="HGC13" s="6"/>
      <c r="HGD13" s="6"/>
      <c r="HGE13" s="6"/>
      <c r="HGF13" s="6"/>
      <c r="HGG13" s="6"/>
      <c r="HGH13" s="6"/>
      <c r="HGI13" s="6"/>
      <c r="HGJ13" s="6"/>
      <c r="HGK13" s="6"/>
      <c r="HGL13" s="6"/>
      <c r="HGM13" s="6"/>
      <c r="HGN13" s="6"/>
      <c r="HGO13" s="6"/>
      <c r="HGP13" s="6"/>
      <c r="HGQ13" s="6"/>
      <c r="HGR13" s="6"/>
      <c r="HGS13" s="6"/>
      <c r="HGT13" s="6"/>
      <c r="HGU13" s="6"/>
      <c r="HGV13" s="6"/>
      <c r="HGW13" s="6"/>
      <c r="HGX13" s="6"/>
      <c r="HGY13" s="6"/>
      <c r="HGZ13" s="6"/>
      <c r="HHA13" s="6"/>
      <c r="HHB13" s="6"/>
      <c r="HHC13" s="6"/>
      <c r="HHD13" s="6"/>
      <c r="HHE13" s="6"/>
      <c r="HHF13" s="6"/>
      <c r="HHG13" s="6"/>
      <c r="HHH13" s="6"/>
      <c r="HHI13" s="6"/>
      <c r="HHJ13" s="6"/>
      <c r="HHK13" s="6"/>
      <c r="HHL13" s="6"/>
      <c r="HHM13" s="6"/>
      <c r="HHN13" s="6"/>
      <c r="HHO13" s="6"/>
      <c r="HHP13" s="6"/>
      <c r="HHQ13" s="6"/>
      <c r="HHR13" s="6"/>
      <c r="HHS13" s="6"/>
      <c r="HHT13" s="6"/>
      <c r="HHU13" s="6"/>
      <c r="HHV13" s="6"/>
      <c r="HHW13" s="6"/>
      <c r="HHX13" s="6"/>
      <c r="HHY13" s="6"/>
      <c r="HHZ13" s="6"/>
      <c r="HIA13" s="6"/>
      <c r="HIB13" s="6"/>
      <c r="HIC13" s="6"/>
      <c r="HID13" s="6"/>
      <c r="HIE13" s="6"/>
      <c r="HIF13" s="6"/>
      <c r="HIG13" s="6"/>
      <c r="HIH13" s="6"/>
      <c r="HII13" s="6"/>
      <c r="HIJ13" s="6"/>
      <c r="HIK13" s="6"/>
      <c r="HIL13" s="6"/>
      <c r="HIM13" s="6"/>
      <c r="HIN13" s="6"/>
      <c r="HIO13" s="6"/>
      <c r="HIP13" s="6"/>
      <c r="HIQ13" s="6"/>
      <c r="HIR13" s="6"/>
      <c r="HIS13" s="6"/>
      <c r="HIT13" s="6"/>
      <c r="HIU13" s="6"/>
      <c r="HIV13" s="6"/>
      <c r="HIW13" s="6"/>
      <c r="HIX13" s="6"/>
      <c r="HIY13" s="6"/>
      <c r="HIZ13" s="6"/>
      <c r="HJA13" s="6"/>
      <c r="HJB13" s="6"/>
      <c r="HJC13" s="6"/>
      <c r="HJD13" s="6"/>
      <c r="HJE13" s="6"/>
      <c r="HJF13" s="6"/>
      <c r="HJG13" s="6"/>
      <c r="HJH13" s="6"/>
      <c r="HJI13" s="6"/>
      <c r="HJJ13" s="6"/>
      <c r="HJK13" s="6"/>
      <c r="HJL13" s="6"/>
      <c r="HJM13" s="6"/>
      <c r="HJN13" s="6"/>
      <c r="HJO13" s="6"/>
      <c r="HJP13" s="6"/>
      <c r="HJQ13" s="6"/>
      <c r="HJR13" s="6"/>
      <c r="HJS13" s="6"/>
      <c r="HJT13" s="6"/>
      <c r="HJU13" s="6"/>
      <c r="HJV13" s="6"/>
      <c r="HJW13" s="6"/>
      <c r="HJX13" s="6"/>
      <c r="HJY13" s="6"/>
      <c r="HJZ13" s="6"/>
      <c r="HKA13" s="6"/>
      <c r="HKB13" s="6"/>
      <c r="HKC13" s="6"/>
      <c r="HKD13" s="6"/>
      <c r="HKE13" s="6"/>
      <c r="HKF13" s="6"/>
      <c r="HKG13" s="6"/>
      <c r="HKH13" s="6"/>
      <c r="HKI13" s="6"/>
      <c r="HKJ13" s="6"/>
      <c r="HKK13" s="6"/>
      <c r="HKL13" s="6"/>
      <c r="HKM13" s="6"/>
      <c r="HKN13" s="6"/>
      <c r="HKO13" s="6"/>
      <c r="HKP13" s="6"/>
      <c r="HKQ13" s="6"/>
      <c r="HKR13" s="6"/>
      <c r="HKS13" s="6"/>
      <c r="HKT13" s="6"/>
      <c r="HKU13" s="6"/>
      <c r="HKV13" s="6"/>
      <c r="HKW13" s="6"/>
      <c r="HKX13" s="6"/>
      <c r="HKY13" s="6"/>
      <c r="HKZ13" s="6"/>
      <c r="HLA13" s="6"/>
      <c r="HLB13" s="6"/>
      <c r="HLC13" s="6"/>
      <c r="HLD13" s="6"/>
      <c r="HLE13" s="6"/>
      <c r="HLF13" s="6"/>
      <c r="HLG13" s="6"/>
      <c r="HLH13" s="6"/>
      <c r="HLI13" s="6"/>
      <c r="HLJ13" s="6"/>
      <c r="HLK13" s="6"/>
      <c r="HLL13" s="6"/>
      <c r="HLM13" s="6"/>
      <c r="HLN13" s="6"/>
      <c r="HLO13" s="6"/>
      <c r="HLP13" s="6"/>
      <c r="HLQ13" s="6"/>
      <c r="HLR13" s="6"/>
      <c r="HLS13" s="6"/>
      <c r="HLT13" s="6"/>
      <c r="HLU13" s="6"/>
      <c r="HLV13" s="6"/>
      <c r="HLW13" s="6"/>
      <c r="HLX13" s="6"/>
      <c r="HLY13" s="6"/>
      <c r="HLZ13" s="6"/>
      <c r="HMA13" s="6"/>
      <c r="HMB13" s="6"/>
      <c r="HMC13" s="6"/>
      <c r="HMD13" s="6"/>
      <c r="HME13" s="6"/>
      <c r="HMF13" s="6"/>
      <c r="HMG13" s="6"/>
      <c r="HMH13" s="6"/>
      <c r="HMI13" s="6"/>
      <c r="HMJ13" s="6"/>
      <c r="HMK13" s="6"/>
      <c r="HML13" s="6"/>
      <c r="HMM13" s="6"/>
      <c r="HMN13" s="6"/>
      <c r="HMO13" s="6"/>
      <c r="HMP13" s="6"/>
      <c r="HMQ13" s="6"/>
      <c r="HMR13" s="6"/>
      <c r="HMS13" s="6"/>
      <c r="HMT13" s="6"/>
      <c r="HMU13" s="6"/>
      <c r="HMV13" s="6"/>
      <c r="HMW13" s="6"/>
      <c r="HMX13" s="6"/>
      <c r="HMY13" s="6"/>
      <c r="HMZ13" s="6"/>
      <c r="HNA13" s="6"/>
      <c r="HNB13" s="6"/>
      <c r="HNC13" s="6"/>
      <c r="HND13" s="6"/>
      <c r="HNE13" s="6"/>
      <c r="HNF13" s="6"/>
      <c r="HNG13" s="6"/>
      <c r="HNH13" s="6"/>
      <c r="HNI13" s="6"/>
      <c r="HNJ13" s="6"/>
      <c r="HNK13" s="6"/>
      <c r="HNL13" s="6"/>
      <c r="HNM13" s="6"/>
      <c r="HNN13" s="6"/>
      <c r="HNO13" s="6"/>
      <c r="HNP13" s="6"/>
      <c r="HNQ13" s="6"/>
      <c r="HNR13" s="6"/>
      <c r="HNS13" s="6"/>
      <c r="HNT13" s="6"/>
      <c r="HNU13" s="6"/>
      <c r="HNV13" s="6"/>
      <c r="HNW13" s="6"/>
      <c r="HNX13" s="6"/>
      <c r="HNY13" s="6"/>
      <c r="HNZ13" s="6"/>
      <c r="HOA13" s="6"/>
      <c r="HOB13" s="6"/>
      <c r="HOC13" s="6"/>
      <c r="HOD13" s="6"/>
      <c r="HOE13" s="6"/>
      <c r="HOF13" s="6"/>
      <c r="HOG13" s="6"/>
      <c r="HOH13" s="6"/>
      <c r="HOI13" s="6"/>
      <c r="HOJ13" s="6"/>
      <c r="HOK13" s="6"/>
      <c r="HOL13" s="6"/>
      <c r="HOM13" s="6"/>
      <c r="HON13" s="6"/>
      <c r="HOO13" s="6"/>
      <c r="HOP13" s="6"/>
      <c r="HOQ13" s="6"/>
      <c r="HOR13" s="6"/>
      <c r="HOS13" s="6"/>
      <c r="HOT13" s="6"/>
      <c r="HOU13" s="6"/>
      <c r="HOV13" s="6"/>
      <c r="HOW13" s="6"/>
      <c r="HOX13" s="6"/>
      <c r="HOY13" s="6"/>
      <c r="HOZ13" s="6"/>
      <c r="HPA13" s="6"/>
      <c r="HPB13" s="6"/>
      <c r="HPC13" s="6"/>
      <c r="HPD13" s="6"/>
      <c r="HPE13" s="6"/>
      <c r="HPF13" s="6"/>
      <c r="HPG13" s="6"/>
      <c r="HPH13" s="6"/>
      <c r="HPI13" s="6"/>
      <c r="HPJ13" s="6"/>
      <c r="HPK13" s="6"/>
      <c r="HPL13" s="6"/>
      <c r="HPM13" s="6"/>
      <c r="HPN13" s="6"/>
      <c r="HPO13" s="6"/>
      <c r="HPP13" s="6"/>
      <c r="HPQ13" s="6"/>
      <c r="HPR13" s="6"/>
      <c r="HPS13" s="6"/>
      <c r="HPT13" s="6"/>
      <c r="HPU13" s="6"/>
      <c r="HPV13" s="6"/>
      <c r="HPW13" s="6"/>
      <c r="HPX13" s="6"/>
      <c r="HPY13" s="6"/>
      <c r="HPZ13" s="6"/>
      <c r="HQA13" s="6"/>
      <c r="HQB13" s="6"/>
      <c r="HQC13" s="6"/>
      <c r="HQD13" s="6"/>
      <c r="HQE13" s="6"/>
      <c r="HQF13" s="6"/>
      <c r="HQG13" s="6"/>
      <c r="HQH13" s="6"/>
      <c r="HQI13" s="6"/>
      <c r="HQJ13" s="6"/>
      <c r="HQK13" s="6"/>
      <c r="HQL13" s="6"/>
      <c r="HQM13" s="6"/>
      <c r="HQN13" s="6"/>
      <c r="HQO13" s="6"/>
      <c r="HQP13" s="6"/>
      <c r="HQQ13" s="6"/>
      <c r="HQR13" s="6"/>
      <c r="HQS13" s="6"/>
      <c r="HQT13" s="6"/>
      <c r="HQU13" s="6"/>
      <c r="HQV13" s="6"/>
      <c r="HQW13" s="6"/>
      <c r="HQX13" s="6"/>
      <c r="HQY13" s="6"/>
      <c r="HQZ13" s="6"/>
      <c r="HRA13" s="6"/>
      <c r="HRB13" s="6"/>
      <c r="HRC13" s="6"/>
      <c r="HRD13" s="6"/>
      <c r="HRE13" s="6"/>
      <c r="HRF13" s="6"/>
      <c r="HRG13" s="6"/>
      <c r="HRH13" s="6"/>
      <c r="HRI13" s="6"/>
      <c r="HRJ13" s="6"/>
      <c r="HRK13" s="6"/>
      <c r="HRL13" s="6"/>
      <c r="HRM13" s="6"/>
      <c r="HRN13" s="6"/>
      <c r="HRO13" s="6"/>
      <c r="HRP13" s="6"/>
      <c r="HRQ13" s="6"/>
      <c r="HRR13" s="6"/>
      <c r="HRS13" s="6"/>
      <c r="HRT13" s="6"/>
      <c r="HRU13" s="6"/>
      <c r="HRV13" s="6"/>
      <c r="HRW13" s="6"/>
      <c r="HRX13" s="6"/>
      <c r="HRY13" s="6"/>
      <c r="HRZ13" s="6"/>
      <c r="HSA13" s="6"/>
      <c r="HSB13" s="6"/>
      <c r="HSC13" s="6"/>
      <c r="HSD13" s="6"/>
      <c r="HSE13" s="6"/>
      <c r="HSF13" s="6"/>
      <c r="HSG13" s="6"/>
      <c r="HSH13" s="6"/>
      <c r="HSI13" s="6"/>
      <c r="HSJ13" s="6"/>
      <c r="HSK13" s="6"/>
      <c r="HSL13" s="6"/>
      <c r="HSM13" s="6"/>
      <c r="HSN13" s="6"/>
      <c r="HSO13" s="6"/>
      <c r="HSP13" s="6"/>
      <c r="HSQ13" s="6"/>
      <c r="HSR13" s="6"/>
      <c r="HSS13" s="6"/>
      <c r="HST13" s="6"/>
      <c r="HSU13" s="6"/>
      <c r="HSV13" s="6"/>
      <c r="HSW13" s="6"/>
      <c r="HSX13" s="6"/>
      <c r="HSY13" s="6"/>
      <c r="HSZ13" s="6"/>
      <c r="HTA13" s="6"/>
      <c r="HTB13" s="6"/>
      <c r="HTC13" s="6"/>
      <c r="HTD13" s="6"/>
      <c r="HTE13" s="6"/>
      <c r="HTF13" s="6"/>
      <c r="HTG13" s="6"/>
      <c r="HTH13" s="6"/>
      <c r="HTI13" s="6"/>
      <c r="HTJ13" s="6"/>
      <c r="HTK13" s="6"/>
      <c r="HTL13" s="6"/>
      <c r="HTM13" s="6"/>
      <c r="HTN13" s="6"/>
      <c r="HTO13" s="6"/>
      <c r="HTP13" s="6"/>
      <c r="HTQ13" s="6"/>
      <c r="HTR13" s="6"/>
      <c r="HTS13" s="6"/>
      <c r="HTT13" s="6"/>
      <c r="HTU13" s="6"/>
      <c r="HTV13" s="6"/>
      <c r="HTW13" s="6"/>
      <c r="HTX13" s="6"/>
      <c r="HTY13" s="6"/>
      <c r="HTZ13" s="6"/>
      <c r="HUA13" s="6"/>
      <c r="HUB13" s="6"/>
      <c r="HUC13" s="6"/>
      <c r="HUD13" s="6"/>
      <c r="HUE13" s="6"/>
      <c r="HUF13" s="6"/>
      <c r="HUG13" s="6"/>
      <c r="HUH13" s="6"/>
      <c r="HUI13" s="6"/>
      <c r="HUJ13" s="6"/>
      <c r="HUK13" s="6"/>
      <c r="HUL13" s="6"/>
      <c r="HUM13" s="6"/>
      <c r="HUN13" s="6"/>
      <c r="HUO13" s="6"/>
      <c r="HUP13" s="6"/>
      <c r="HUQ13" s="6"/>
      <c r="HUR13" s="6"/>
      <c r="HUS13" s="6"/>
      <c r="HUT13" s="6"/>
      <c r="HUU13" s="6"/>
      <c r="HUV13" s="6"/>
      <c r="HUW13" s="6"/>
      <c r="HUX13" s="6"/>
      <c r="HUY13" s="6"/>
      <c r="HUZ13" s="6"/>
      <c r="HVA13" s="6"/>
      <c r="HVB13" s="6"/>
      <c r="HVC13" s="6"/>
      <c r="HVD13" s="6"/>
      <c r="HVE13" s="6"/>
      <c r="HVF13" s="6"/>
      <c r="HVG13" s="6"/>
      <c r="HVH13" s="6"/>
      <c r="HVI13" s="6"/>
      <c r="HVJ13" s="6"/>
      <c r="HVK13" s="6"/>
      <c r="HVL13" s="6"/>
      <c r="HVM13" s="6"/>
      <c r="HVN13" s="6"/>
      <c r="HVO13" s="6"/>
      <c r="HVP13" s="6"/>
      <c r="HVQ13" s="6"/>
      <c r="HVR13" s="6"/>
      <c r="HVS13" s="6"/>
      <c r="HVT13" s="6"/>
      <c r="HVU13" s="6"/>
      <c r="HVV13" s="6"/>
      <c r="HVW13" s="6"/>
      <c r="HVX13" s="6"/>
      <c r="HVY13" s="6"/>
      <c r="HVZ13" s="6"/>
      <c r="HWA13" s="6"/>
      <c r="HWB13" s="6"/>
      <c r="HWC13" s="6"/>
      <c r="HWD13" s="6"/>
      <c r="HWE13" s="6"/>
      <c r="HWF13" s="6"/>
      <c r="HWG13" s="6"/>
      <c r="HWH13" s="6"/>
      <c r="HWI13" s="6"/>
      <c r="HWJ13" s="6"/>
      <c r="HWK13" s="6"/>
      <c r="HWL13" s="6"/>
      <c r="HWM13" s="6"/>
      <c r="HWN13" s="6"/>
      <c r="HWO13" s="6"/>
      <c r="HWP13" s="6"/>
      <c r="HWQ13" s="6"/>
      <c r="HWR13" s="6"/>
      <c r="HWS13" s="6"/>
      <c r="HWT13" s="6"/>
      <c r="HWU13" s="6"/>
      <c r="HWV13" s="6"/>
      <c r="HWW13" s="6"/>
      <c r="HWX13" s="6"/>
      <c r="HWY13" s="6"/>
      <c r="HWZ13" s="6"/>
      <c r="HXA13" s="6"/>
      <c r="HXB13" s="6"/>
      <c r="HXC13" s="6"/>
      <c r="HXD13" s="6"/>
      <c r="HXE13" s="6"/>
      <c r="HXF13" s="6"/>
      <c r="HXG13" s="6"/>
      <c r="HXH13" s="6"/>
      <c r="HXI13" s="6"/>
      <c r="HXJ13" s="6"/>
      <c r="HXK13" s="6"/>
      <c r="HXL13" s="6"/>
      <c r="HXM13" s="6"/>
      <c r="HXN13" s="6"/>
      <c r="HXO13" s="6"/>
      <c r="HXP13" s="6"/>
      <c r="HXQ13" s="6"/>
      <c r="HXR13" s="6"/>
      <c r="HXS13" s="6"/>
      <c r="HXT13" s="6"/>
      <c r="HXU13" s="6"/>
      <c r="HXV13" s="6"/>
      <c r="HXW13" s="6"/>
      <c r="HXX13" s="6"/>
      <c r="HXY13" s="6"/>
      <c r="HXZ13" s="6"/>
      <c r="HYA13" s="6"/>
      <c r="HYB13" s="6"/>
      <c r="HYC13" s="6"/>
      <c r="HYD13" s="6"/>
      <c r="HYE13" s="6"/>
      <c r="HYF13" s="6"/>
      <c r="HYG13" s="6"/>
      <c r="HYH13" s="6"/>
      <c r="HYI13" s="6"/>
      <c r="HYJ13" s="6"/>
      <c r="HYK13" s="6"/>
      <c r="HYL13" s="6"/>
      <c r="HYM13" s="6"/>
      <c r="HYN13" s="6"/>
      <c r="HYO13" s="6"/>
      <c r="HYP13" s="6"/>
      <c r="HYQ13" s="6"/>
      <c r="HYR13" s="6"/>
      <c r="HYS13" s="6"/>
      <c r="HYT13" s="6"/>
      <c r="HYU13" s="6"/>
      <c r="HYV13" s="6"/>
      <c r="HYW13" s="6"/>
      <c r="HYX13" s="6"/>
      <c r="HYY13" s="6"/>
      <c r="HYZ13" s="6"/>
      <c r="HZA13" s="6"/>
      <c r="HZB13" s="6"/>
      <c r="HZC13" s="6"/>
      <c r="HZD13" s="6"/>
      <c r="HZE13" s="6"/>
      <c r="HZF13" s="6"/>
      <c r="HZG13" s="6"/>
      <c r="HZH13" s="6"/>
      <c r="HZI13" s="6"/>
      <c r="HZJ13" s="6"/>
      <c r="HZK13" s="6"/>
      <c r="HZL13" s="6"/>
      <c r="HZM13" s="6"/>
      <c r="HZN13" s="6"/>
      <c r="HZO13" s="6"/>
      <c r="HZP13" s="6"/>
      <c r="HZQ13" s="6"/>
      <c r="HZR13" s="6"/>
      <c r="HZS13" s="6"/>
      <c r="HZT13" s="6"/>
      <c r="HZU13" s="6"/>
      <c r="HZV13" s="6"/>
      <c r="HZW13" s="6"/>
      <c r="HZX13" s="6"/>
      <c r="HZY13" s="6"/>
      <c r="HZZ13" s="6"/>
      <c r="IAA13" s="6"/>
      <c r="IAB13" s="6"/>
      <c r="IAC13" s="6"/>
      <c r="IAD13" s="6"/>
      <c r="IAE13" s="6"/>
      <c r="IAF13" s="6"/>
      <c r="IAG13" s="6"/>
      <c r="IAH13" s="6"/>
      <c r="IAI13" s="6"/>
      <c r="IAJ13" s="6"/>
      <c r="IAK13" s="6"/>
      <c r="IAL13" s="6"/>
      <c r="IAM13" s="6"/>
      <c r="IAN13" s="6"/>
      <c r="IAO13" s="6"/>
      <c r="IAP13" s="6"/>
      <c r="IAQ13" s="6"/>
      <c r="IAR13" s="6"/>
      <c r="IAS13" s="6"/>
      <c r="IAT13" s="6"/>
      <c r="IAU13" s="6"/>
      <c r="IAV13" s="6"/>
      <c r="IAW13" s="6"/>
      <c r="IAX13" s="6"/>
      <c r="IAY13" s="6"/>
      <c r="IAZ13" s="6"/>
      <c r="IBA13" s="6"/>
      <c r="IBB13" s="6"/>
      <c r="IBC13" s="6"/>
      <c r="IBD13" s="6"/>
      <c r="IBE13" s="6"/>
      <c r="IBF13" s="6"/>
      <c r="IBG13" s="6"/>
      <c r="IBH13" s="6"/>
      <c r="IBI13" s="6"/>
      <c r="IBJ13" s="6"/>
      <c r="IBK13" s="6"/>
      <c r="IBL13" s="6"/>
      <c r="IBM13" s="6"/>
      <c r="IBN13" s="6"/>
      <c r="IBO13" s="6"/>
      <c r="IBP13" s="6"/>
      <c r="IBQ13" s="6"/>
      <c r="IBR13" s="6"/>
      <c r="IBS13" s="6"/>
      <c r="IBT13" s="6"/>
      <c r="IBU13" s="6"/>
      <c r="IBV13" s="6"/>
      <c r="IBW13" s="6"/>
      <c r="IBX13" s="6"/>
      <c r="IBY13" s="6"/>
      <c r="IBZ13" s="6"/>
      <c r="ICA13" s="6"/>
      <c r="ICB13" s="6"/>
      <c r="ICC13" s="6"/>
      <c r="ICD13" s="6"/>
      <c r="ICE13" s="6"/>
      <c r="ICF13" s="6"/>
      <c r="ICG13" s="6"/>
      <c r="ICH13" s="6"/>
      <c r="ICI13" s="6"/>
      <c r="ICJ13" s="6"/>
      <c r="ICK13" s="6"/>
      <c r="ICL13" s="6"/>
      <c r="ICM13" s="6"/>
      <c r="ICN13" s="6"/>
      <c r="ICO13" s="6"/>
      <c r="ICP13" s="6"/>
      <c r="ICQ13" s="6"/>
      <c r="ICR13" s="6"/>
      <c r="ICS13" s="6"/>
      <c r="ICT13" s="6"/>
      <c r="ICU13" s="6"/>
      <c r="ICV13" s="6"/>
      <c r="ICW13" s="6"/>
      <c r="ICX13" s="6"/>
      <c r="ICY13" s="6"/>
      <c r="ICZ13" s="6"/>
      <c r="IDA13" s="6"/>
      <c r="IDB13" s="6"/>
      <c r="IDC13" s="6"/>
      <c r="IDD13" s="6"/>
      <c r="IDE13" s="6"/>
      <c r="IDF13" s="6"/>
      <c r="IDG13" s="6"/>
      <c r="IDH13" s="6"/>
      <c r="IDI13" s="6"/>
      <c r="IDJ13" s="6"/>
      <c r="IDK13" s="6"/>
      <c r="IDL13" s="6"/>
      <c r="IDM13" s="6"/>
      <c r="IDN13" s="6"/>
      <c r="IDO13" s="6"/>
      <c r="IDP13" s="6"/>
      <c r="IDQ13" s="6"/>
      <c r="IDR13" s="6"/>
      <c r="IDS13" s="6"/>
      <c r="IDT13" s="6"/>
      <c r="IDU13" s="6"/>
      <c r="IDV13" s="6"/>
      <c r="IDW13" s="6"/>
      <c r="IDX13" s="6"/>
      <c r="IDY13" s="6"/>
      <c r="IDZ13" s="6"/>
      <c r="IEA13" s="6"/>
      <c r="IEB13" s="6"/>
      <c r="IEC13" s="6"/>
      <c r="IED13" s="6"/>
      <c r="IEE13" s="6"/>
      <c r="IEF13" s="6"/>
      <c r="IEG13" s="6"/>
      <c r="IEH13" s="6"/>
      <c r="IEI13" s="6"/>
      <c r="IEJ13" s="6"/>
      <c r="IEK13" s="6"/>
      <c r="IEL13" s="6"/>
      <c r="IEM13" s="6"/>
      <c r="IEN13" s="6"/>
      <c r="IEO13" s="6"/>
      <c r="IEP13" s="6"/>
      <c r="IEQ13" s="6"/>
      <c r="IER13" s="6"/>
      <c r="IES13" s="6"/>
      <c r="IET13" s="6"/>
      <c r="IEU13" s="6"/>
      <c r="IEV13" s="6"/>
      <c r="IEW13" s="6"/>
      <c r="IEX13" s="6"/>
      <c r="IEY13" s="6"/>
      <c r="IEZ13" s="6"/>
      <c r="IFA13" s="6"/>
      <c r="IFB13" s="6"/>
      <c r="IFC13" s="6"/>
      <c r="IFD13" s="6"/>
      <c r="IFE13" s="6"/>
      <c r="IFF13" s="6"/>
      <c r="IFG13" s="6"/>
      <c r="IFH13" s="6"/>
      <c r="IFI13" s="6"/>
      <c r="IFJ13" s="6"/>
      <c r="IFK13" s="6"/>
      <c r="IFL13" s="6"/>
      <c r="IFM13" s="6"/>
      <c r="IFN13" s="6"/>
      <c r="IFO13" s="6"/>
      <c r="IFP13" s="6"/>
      <c r="IFQ13" s="6"/>
      <c r="IFR13" s="6"/>
      <c r="IFS13" s="6"/>
      <c r="IFT13" s="6"/>
      <c r="IFU13" s="6"/>
      <c r="IFV13" s="6"/>
      <c r="IFW13" s="6"/>
      <c r="IFX13" s="6"/>
      <c r="IFY13" s="6"/>
      <c r="IFZ13" s="6"/>
      <c r="IGA13" s="6"/>
      <c r="IGB13" s="6"/>
      <c r="IGC13" s="6"/>
      <c r="IGD13" s="6"/>
      <c r="IGE13" s="6"/>
      <c r="IGF13" s="6"/>
      <c r="IGG13" s="6"/>
      <c r="IGH13" s="6"/>
      <c r="IGI13" s="6"/>
      <c r="IGJ13" s="6"/>
      <c r="IGK13" s="6"/>
      <c r="IGL13" s="6"/>
      <c r="IGM13" s="6"/>
      <c r="IGN13" s="6"/>
      <c r="IGO13" s="6"/>
      <c r="IGP13" s="6"/>
      <c r="IGQ13" s="6"/>
      <c r="IGR13" s="6"/>
      <c r="IGS13" s="6"/>
      <c r="IGT13" s="6"/>
      <c r="IGU13" s="6"/>
      <c r="IGV13" s="6"/>
      <c r="IGW13" s="6"/>
      <c r="IGX13" s="6"/>
      <c r="IGY13" s="6"/>
      <c r="IGZ13" s="6"/>
      <c r="IHA13" s="6"/>
      <c r="IHB13" s="6"/>
      <c r="IHC13" s="6"/>
      <c r="IHD13" s="6"/>
      <c r="IHE13" s="6"/>
      <c r="IHF13" s="6"/>
      <c r="IHG13" s="6"/>
      <c r="IHH13" s="6"/>
      <c r="IHI13" s="6"/>
      <c r="IHJ13" s="6"/>
      <c r="IHK13" s="6"/>
      <c r="IHL13" s="6"/>
      <c r="IHM13" s="6"/>
      <c r="IHN13" s="6"/>
      <c r="IHO13" s="6"/>
      <c r="IHP13" s="6"/>
      <c r="IHQ13" s="6"/>
      <c r="IHR13" s="6"/>
      <c r="IHS13" s="6"/>
      <c r="IHT13" s="6"/>
      <c r="IHU13" s="6"/>
      <c r="IHV13" s="6"/>
      <c r="IHW13" s="6"/>
      <c r="IHX13" s="6"/>
      <c r="IHY13" s="6"/>
      <c r="IHZ13" s="6"/>
      <c r="IIA13" s="6"/>
      <c r="IIB13" s="6"/>
      <c r="IIC13" s="6"/>
      <c r="IID13" s="6"/>
      <c r="IIE13" s="6"/>
      <c r="IIF13" s="6"/>
      <c r="IIG13" s="6"/>
      <c r="IIH13" s="6"/>
      <c r="III13" s="6"/>
      <c r="IIJ13" s="6"/>
      <c r="IIK13" s="6"/>
      <c r="IIL13" s="6"/>
      <c r="IIM13" s="6"/>
      <c r="IIN13" s="6"/>
      <c r="IIO13" s="6"/>
      <c r="IIP13" s="6"/>
      <c r="IIQ13" s="6"/>
      <c r="IIR13" s="6"/>
      <c r="IIS13" s="6"/>
      <c r="IIT13" s="6"/>
      <c r="IIU13" s="6"/>
      <c r="IIV13" s="6"/>
      <c r="IIW13" s="6"/>
      <c r="IIX13" s="6"/>
      <c r="IIY13" s="6"/>
      <c r="IIZ13" s="6"/>
      <c r="IJA13" s="6"/>
      <c r="IJB13" s="6"/>
      <c r="IJC13" s="6"/>
      <c r="IJD13" s="6"/>
      <c r="IJE13" s="6"/>
      <c r="IJF13" s="6"/>
      <c r="IJG13" s="6"/>
      <c r="IJH13" s="6"/>
      <c r="IJI13" s="6"/>
      <c r="IJJ13" s="6"/>
      <c r="IJK13" s="6"/>
      <c r="IJL13" s="6"/>
      <c r="IJM13" s="6"/>
      <c r="IJN13" s="6"/>
      <c r="IJO13" s="6"/>
      <c r="IJP13" s="6"/>
      <c r="IJQ13" s="6"/>
      <c r="IJR13" s="6"/>
      <c r="IJS13" s="6"/>
      <c r="IJT13" s="6"/>
      <c r="IJU13" s="6"/>
      <c r="IJV13" s="6"/>
      <c r="IJW13" s="6"/>
      <c r="IJX13" s="6"/>
      <c r="IJY13" s="6"/>
      <c r="IJZ13" s="6"/>
      <c r="IKA13" s="6"/>
      <c r="IKB13" s="6"/>
      <c r="IKC13" s="6"/>
      <c r="IKD13" s="6"/>
      <c r="IKE13" s="6"/>
      <c r="IKF13" s="6"/>
      <c r="IKG13" s="6"/>
      <c r="IKH13" s="6"/>
      <c r="IKI13" s="6"/>
      <c r="IKJ13" s="6"/>
      <c r="IKK13" s="6"/>
      <c r="IKL13" s="6"/>
      <c r="IKM13" s="6"/>
      <c r="IKN13" s="6"/>
      <c r="IKO13" s="6"/>
      <c r="IKP13" s="6"/>
      <c r="IKQ13" s="6"/>
      <c r="IKR13" s="6"/>
      <c r="IKS13" s="6"/>
      <c r="IKT13" s="6"/>
      <c r="IKU13" s="6"/>
      <c r="IKV13" s="6"/>
      <c r="IKW13" s="6"/>
      <c r="IKX13" s="6"/>
      <c r="IKY13" s="6"/>
      <c r="IKZ13" s="6"/>
      <c r="ILA13" s="6"/>
      <c r="ILB13" s="6"/>
      <c r="ILC13" s="6"/>
      <c r="ILD13" s="6"/>
      <c r="ILE13" s="6"/>
      <c r="ILF13" s="6"/>
      <c r="ILG13" s="6"/>
      <c r="ILH13" s="6"/>
      <c r="ILI13" s="6"/>
      <c r="ILJ13" s="6"/>
      <c r="ILK13" s="6"/>
      <c r="ILL13" s="6"/>
      <c r="ILM13" s="6"/>
      <c r="ILN13" s="6"/>
      <c r="ILO13" s="6"/>
      <c r="ILP13" s="6"/>
      <c r="ILQ13" s="6"/>
      <c r="ILR13" s="6"/>
      <c r="ILS13" s="6"/>
      <c r="ILT13" s="6"/>
      <c r="ILU13" s="6"/>
      <c r="ILV13" s="6"/>
      <c r="ILW13" s="6"/>
      <c r="ILX13" s="6"/>
      <c r="ILY13" s="6"/>
      <c r="ILZ13" s="6"/>
      <c r="IMA13" s="6"/>
      <c r="IMB13" s="6"/>
      <c r="IMC13" s="6"/>
      <c r="IMD13" s="6"/>
      <c r="IME13" s="6"/>
      <c r="IMF13" s="6"/>
      <c r="IMG13" s="6"/>
      <c r="IMH13" s="6"/>
      <c r="IMI13" s="6"/>
      <c r="IMJ13" s="6"/>
      <c r="IMK13" s="6"/>
      <c r="IML13" s="6"/>
      <c r="IMM13" s="6"/>
      <c r="IMN13" s="6"/>
      <c r="IMO13" s="6"/>
      <c r="IMP13" s="6"/>
      <c r="IMQ13" s="6"/>
      <c r="IMR13" s="6"/>
      <c r="IMS13" s="6"/>
      <c r="IMT13" s="6"/>
      <c r="IMU13" s="6"/>
      <c r="IMV13" s="6"/>
      <c r="IMW13" s="6"/>
      <c r="IMX13" s="6"/>
      <c r="IMY13" s="6"/>
      <c r="IMZ13" s="6"/>
      <c r="INA13" s="6"/>
      <c r="INB13" s="6"/>
      <c r="INC13" s="6"/>
      <c r="IND13" s="6"/>
      <c r="INE13" s="6"/>
      <c r="INF13" s="6"/>
      <c r="ING13" s="6"/>
      <c r="INH13" s="6"/>
      <c r="INI13" s="6"/>
      <c r="INJ13" s="6"/>
      <c r="INK13" s="6"/>
      <c r="INL13" s="6"/>
      <c r="INM13" s="6"/>
      <c r="INN13" s="6"/>
      <c r="INO13" s="6"/>
      <c r="INP13" s="6"/>
      <c r="INQ13" s="6"/>
      <c r="INR13" s="6"/>
      <c r="INS13" s="6"/>
      <c r="INT13" s="6"/>
      <c r="INU13" s="6"/>
      <c r="INV13" s="6"/>
      <c r="INW13" s="6"/>
      <c r="INX13" s="6"/>
      <c r="INY13" s="6"/>
      <c r="INZ13" s="6"/>
      <c r="IOA13" s="6"/>
      <c r="IOB13" s="6"/>
      <c r="IOC13" s="6"/>
      <c r="IOD13" s="6"/>
      <c r="IOE13" s="6"/>
      <c r="IOF13" s="6"/>
      <c r="IOG13" s="6"/>
      <c r="IOH13" s="6"/>
      <c r="IOI13" s="6"/>
      <c r="IOJ13" s="6"/>
      <c r="IOK13" s="6"/>
      <c r="IOL13" s="6"/>
      <c r="IOM13" s="6"/>
      <c r="ION13" s="6"/>
      <c r="IOO13" s="6"/>
      <c r="IOP13" s="6"/>
      <c r="IOQ13" s="6"/>
      <c r="IOR13" s="6"/>
      <c r="IOS13" s="6"/>
      <c r="IOT13" s="6"/>
      <c r="IOU13" s="6"/>
      <c r="IOV13" s="6"/>
      <c r="IOW13" s="6"/>
      <c r="IOX13" s="6"/>
      <c r="IOY13" s="6"/>
      <c r="IOZ13" s="6"/>
      <c r="IPA13" s="6"/>
      <c r="IPB13" s="6"/>
      <c r="IPC13" s="6"/>
      <c r="IPD13" s="6"/>
      <c r="IPE13" s="6"/>
      <c r="IPF13" s="6"/>
      <c r="IPG13" s="6"/>
      <c r="IPH13" s="6"/>
      <c r="IPI13" s="6"/>
      <c r="IPJ13" s="6"/>
      <c r="IPK13" s="6"/>
      <c r="IPL13" s="6"/>
      <c r="IPM13" s="6"/>
      <c r="IPN13" s="6"/>
      <c r="IPO13" s="6"/>
      <c r="IPP13" s="6"/>
      <c r="IPQ13" s="6"/>
      <c r="IPR13" s="6"/>
      <c r="IPS13" s="6"/>
      <c r="IPT13" s="6"/>
      <c r="IPU13" s="6"/>
      <c r="IPV13" s="6"/>
      <c r="IPW13" s="6"/>
      <c r="IPX13" s="6"/>
      <c r="IPY13" s="6"/>
      <c r="IPZ13" s="6"/>
      <c r="IQA13" s="6"/>
      <c r="IQB13" s="6"/>
      <c r="IQC13" s="6"/>
      <c r="IQD13" s="6"/>
      <c r="IQE13" s="6"/>
      <c r="IQF13" s="6"/>
      <c r="IQG13" s="6"/>
      <c r="IQH13" s="6"/>
      <c r="IQI13" s="6"/>
      <c r="IQJ13" s="6"/>
      <c r="IQK13" s="6"/>
      <c r="IQL13" s="6"/>
      <c r="IQM13" s="6"/>
      <c r="IQN13" s="6"/>
      <c r="IQO13" s="6"/>
      <c r="IQP13" s="6"/>
      <c r="IQQ13" s="6"/>
      <c r="IQR13" s="6"/>
      <c r="IQS13" s="6"/>
      <c r="IQT13" s="6"/>
      <c r="IQU13" s="6"/>
      <c r="IQV13" s="6"/>
      <c r="IQW13" s="6"/>
      <c r="IQX13" s="6"/>
      <c r="IQY13" s="6"/>
      <c r="IQZ13" s="6"/>
      <c r="IRA13" s="6"/>
      <c r="IRB13" s="6"/>
      <c r="IRC13" s="6"/>
      <c r="IRD13" s="6"/>
      <c r="IRE13" s="6"/>
      <c r="IRF13" s="6"/>
      <c r="IRG13" s="6"/>
      <c r="IRH13" s="6"/>
      <c r="IRI13" s="6"/>
      <c r="IRJ13" s="6"/>
      <c r="IRK13" s="6"/>
      <c r="IRL13" s="6"/>
      <c r="IRM13" s="6"/>
      <c r="IRN13" s="6"/>
      <c r="IRO13" s="6"/>
      <c r="IRP13" s="6"/>
      <c r="IRQ13" s="6"/>
      <c r="IRR13" s="6"/>
      <c r="IRS13" s="6"/>
      <c r="IRT13" s="6"/>
      <c r="IRU13" s="6"/>
      <c r="IRV13" s="6"/>
      <c r="IRW13" s="6"/>
      <c r="IRX13" s="6"/>
      <c r="IRY13" s="6"/>
      <c r="IRZ13" s="6"/>
      <c r="ISA13" s="6"/>
      <c r="ISB13" s="6"/>
      <c r="ISC13" s="6"/>
      <c r="ISD13" s="6"/>
      <c r="ISE13" s="6"/>
      <c r="ISF13" s="6"/>
      <c r="ISG13" s="6"/>
      <c r="ISH13" s="6"/>
      <c r="ISI13" s="6"/>
      <c r="ISJ13" s="6"/>
      <c r="ISK13" s="6"/>
      <c r="ISL13" s="6"/>
      <c r="ISM13" s="6"/>
      <c r="ISN13" s="6"/>
      <c r="ISO13" s="6"/>
      <c r="ISP13" s="6"/>
      <c r="ISQ13" s="6"/>
      <c r="ISR13" s="6"/>
      <c r="ISS13" s="6"/>
      <c r="IST13" s="6"/>
      <c r="ISU13" s="6"/>
      <c r="ISV13" s="6"/>
      <c r="ISW13" s="6"/>
      <c r="ISX13" s="6"/>
      <c r="ISY13" s="6"/>
      <c r="ISZ13" s="6"/>
      <c r="ITA13" s="6"/>
      <c r="ITB13" s="6"/>
      <c r="ITC13" s="6"/>
      <c r="ITD13" s="6"/>
      <c r="ITE13" s="6"/>
      <c r="ITF13" s="6"/>
      <c r="ITG13" s="6"/>
      <c r="ITH13" s="6"/>
      <c r="ITI13" s="6"/>
      <c r="ITJ13" s="6"/>
      <c r="ITK13" s="6"/>
      <c r="ITL13" s="6"/>
      <c r="ITM13" s="6"/>
      <c r="ITN13" s="6"/>
      <c r="ITO13" s="6"/>
      <c r="ITP13" s="6"/>
      <c r="ITQ13" s="6"/>
      <c r="ITR13" s="6"/>
      <c r="ITS13" s="6"/>
      <c r="ITT13" s="6"/>
      <c r="ITU13" s="6"/>
      <c r="ITV13" s="6"/>
      <c r="ITW13" s="6"/>
      <c r="ITX13" s="6"/>
      <c r="ITY13" s="6"/>
      <c r="ITZ13" s="6"/>
      <c r="IUA13" s="6"/>
      <c r="IUB13" s="6"/>
      <c r="IUC13" s="6"/>
      <c r="IUD13" s="6"/>
      <c r="IUE13" s="6"/>
      <c r="IUF13" s="6"/>
      <c r="IUG13" s="6"/>
      <c r="IUH13" s="6"/>
      <c r="IUI13" s="6"/>
      <c r="IUJ13" s="6"/>
      <c r="IUK13" s="6"/>
      <c r="IUL13" s="6"/>
      <c r="IUM13" s="6"/>
      <c r="IUN13" s="6"/>
      <c r="IUO13" s="6"/>
      <c r="IUP13" s="6"/>
      <c r="IUQ13" s="6"/>
      <c r="IUR13" s="6"/>
      <c r="IUS13" s="6"/>
      <c r="IUT13" s="6"/>
      <c r="IUU13" s="6"/>
      <c r="IUV13" s="6"/>
      <c r="IUW13" s="6"/>
      <c r="IUX13" s="6"/>
      <c r="IUY13" s="6"/>
      <c r="IUZ13" s="6"/>
      <c r="IVA13" s="6"/>
      <c r="IVB13" s="6"/>
      <c r="IVC13" s="6"/>
      <c r="IVD13" s="6"/>
      <c r="IVE13" s="6"/>
      <c r="IVF13" s="6"/>
      <c r="IVG13" s="6"/>
      <c r="IVH13" s="6"/>
      <c r="IVI13" s="6"/>
      <c r="IVJ13" s="6"/>
      <c r="IVK13" s="6"/>
      <c r="IVL13" s="6"/>
      <c r="IVM13" s="6"/>
      <c r="IVN13" s="6"/>
      <c r="IVO13" s="6"/>
      <c r="IVP13" s="6"/>
      <c r="IVQ13" s="6"/>
      <c r="IVR13" s="6"/>
      <c r="IVS13" s="6"/>
      <c r="IVT13" s="6"/>
      <c r="IVU13" s="6"/>
      <c r="IVV13" s="6"/>
      <c r="IVW13" s="6"/>
      <c r="IVX13" s="6"/>
      <c r="IVY13" s="6"/>
      <c r="IVZ13" s="6"/>
      <c r="IWA13" s="6"/>
      <c r="IWB13" s="6"/>
      <c r="IWC13" s="6"/>
      <c r="IWD13" s="6"/>
      <c r="IWE13" s="6"/>
      <c r="IWF13" s="6"/>
      <c r="IWG13" s="6"/>
      <c r="IWH13" s="6"/>
      <c r="IWI13" s="6"/>
      <c r="IWJ13" s="6"/>
      <c r="IWK13" s="6"/>
      <c r="IWL13" s="6"/>
      <c r="IWM13" s="6"/>
      <c r="IWN13" s="6"/>
      <c r="IWO13" s="6"/>
      <c r="IWP13" s="6"/>
      <c r="IWQ13" s="6"/>
      <c r="IWR13" s="6"/>
      <c r="IWS13" s="6"/>
      <c r="IWT13" s="6"/>
      <c r="IWU13" s="6"/>
      <c r="IWV13" s="6"/>
      <c r="IWW13" s="6"/>
      <c r="IWX13" s="6"/>
      <c r="IWY13" s="6"/>
      <c r="IWZ13" s="6"/>
      <c r="IXA13" s="6"/>
      <c r="IXB13" s="6"/>
      <c r="IXC13" s="6"/>
      <c r="IXD13" s="6"/>
      <c r="IXE13" s="6"/>
      <c r="IXF13" s="6"/>
      <c r="IXG13" s="6"/>
      <c r="IXH13" s="6"/>
      <c r="IXI13" s="6"/>
      <c r="IXJ13" s="6"/>
      <c r="IXK13" s="6"/>
      <c r="IXL13" s="6"/>
      <c r="IXM13" s="6"/>
      <c r="IXN13" s="6"/>
      <c r="IXO13" s="6"/>
      <c r="IXP13" s="6"/>
      <c r="IXQ13" s="6"/>
      <c r="IXR13" s="6"/>
      <c r="IXS13" s="6"/>
      <c r="IXT13" s="6"/>
      <c r="IXU13" s="6"/>
      <c r="IXV13" s="6"/>
      <c r="IXW13" s="6"/>
      <c r="IXX13" s="6"/>
      <c r="IXY13" s="6"/>
      <c r="IXZ13" s="6"/>
      <c r="IYA13" s="6"/>
      <c r="IYB13" s="6"/>
      <c r="IYC13" s="6"/>
      <c r="IYD13" s="6"/>
      <c r="IYE13" s="6"/>
      <c r="IYF13" s="6"/>
      <c r="IYG13" s="6"/>
      <c r="IYH13" s="6"/>
      <c r="IYI13" s="6"/>
      <c r="IYJ13" s="6"/>
      <c r="IYK13" s="6"/>
      <c r="IYL13" s="6"/>
      <c r="IYM13" s="6"/>
      <c r="IYN13" s="6"/>
      <c r="IYO13" s="6"/>
      <c r="IYP13" s="6"/>
      <c r="IYQ13" s="6"/>
      <c r="IYR13" s="6"/>
      <c r="IYS13" s="6"/>
      <c r="IYT13" s="6"/>
      <c r="IYU13" s="6"/>
      <c r="IYV13" s="6"/>
      <c r="IYW13" s="6"/>
      <c r="IYX13" s="6"/>
      <c r="IYY13" s="6"/>
      <c r="IYZ13" s="6"/>
      <c r="IZA13" s="6"/>
      <c r="IZB13" s="6"/>
      <c r="IZC13" s="6"/>
      <c r="IZD13" s="6"/>
      <c r="IZE13" s="6"/>
      <c r="IZF13" s="6"/>
      <c r="IZG13" s="6"/>
      <c r="IZH13" s="6"/>
      <c r="IZI13" s="6"/>
      <c r="IZJ13" s="6"/>
      <c r="IZK13" s="6"/>
      <c r="IZL13" s="6"/>
      <c r="IZM13" s="6"/>
      <c r="IZN13" s="6"/>
      <c r="IZO13" s="6"/>
      <c r="IZP13" s="6"/>
      <c r="IZQ13" s="6"/>
      <c r="IZR13" s="6"/>
      <c r="IZS13" s="6"/>
      <c r="IZT13" s="6"/>
      <c r="IZU13" s="6"/>
      <c r="IZV13" s="6"/>
      <c r="IZW13" s="6"/>
      <c r="IZX13" s="6"/>
      <c r="IZY13" s="6"/>
      <c r="IZZ13" s="6"/>
      <c r="JAA13" s="6"/>
      <c r="JAB13" s="6"/>
      <c r="JAC13" s="6"/>
      <c r="JAD13" s="6"/>
      <c r="JAE13" s="6"/>
      <c r="JAF13" s="6"/>
      <c r="JAG13" s="6"/>
      <c r="JAH13" s="6"/>
      <c r="JAI13" s="6"/>
      <c r="JAJ13" s="6"/>
      <c r="JAK13" s="6"/>
      <c r="JAL13" s="6"/>
      <c r="JAM13" s="6"/>
      <c r="JAN13" s="6"/>
      <c r="JAO13" s="6"/>
      <c r="JAP13" s="6"/>
      <c r="JAQ13" s="6"/>
      <c r="JAR13" s="6"/>
      <c r="JAS13" s="6"/>
      <c r="JAT13" s="6"/>
      <c r="JAU13" s="6"/>
      <c r="JAV13" s="6"/>
      <c r="JAW13" s="6"/>
      <c r="JAX13" s="6"/>
      <c r="JAY13" s="6"/>
      <c r="JAZ13" s="6"/>
      <c r="JBA13" s="6"/>
      <c r="JBB13" s="6"/>
      <c r="JBC13" s="6"/>
      <c r="JBD13" s="6"/>
      <c r="JBE13" s="6"/>
      <c r="JBF13" s="6"/>
      <c r="JBG13" s="6"/>
      <c r="JBH13" s="6"/>
      <c r="JBI13" s="6"/>
      <c r="JBJ13" s="6"/>
      <c r="JBK13" s="6"/>
      <c r="JBL13" s="6"/>
      <c r="JBM13" s="6"/>
      <c r="JBN13" s="6"/>
      <c r="JBO13" s="6"/>
      <c r="JBP13" s="6"/>
      <c r="JBQ13" s="6"/>
      <c r="JBR13" s="6"/>
      <c r="JBS13" s="6"/>
      <c r="JBT13" s="6"/>
      <c r="JBU13" s="6"/>
      <c r="JBV13" s="6"/>
      <c r="JBW13" s="6"/>
      <c r="JBX13" s="6"/>
      <c r="JBY13" s="6"/>
      <c r="JBZ13" s="6"/>
      <c r="JCA13" s="6"/>
      <c r="JCB13" s="6"/>
      <c r="JCC13" s="6"/>
      <c r="JCD13" s="6"/>
      <c r="JCE13" s="6"/>
      <c r="JCF13" s="6"/>
      <c r="JCG13" s="6"/>
      <c r="JCH13" s="6"/>
      <c r="JCI13" s="6"/>
      <c r="JCJ13" s="6"/>
      <c r="JCK13" s="6"/>
      <c r="JCL13" s="6"/>
      <c r="JCM13" s="6"/>
      <c r="JCN13" s="6"/>
      <c r="JCO13" s="6"/>
      <c r="JCP13" s="6"/>
      <c r="JCQ13" s="6"/>
      <c r="JCR13" s="6"/>
      <c r="JCS13" s="6"/>
      <c r="JCT13" s="6"/>
      <c r="JCU13" s="6"/>
      <c r="JCV13" s="6"/>
      <c r="JCW13" s="6"/>
      <c r="JCX13" s="6"/>
      <c r="JCY13" s="6"/>
      <c r="JCZ13" s="6"/>
      <c r="JDA13" s="6"/>
      <c r="JDB13" s="6"/>
      <c r="JDC13" s="6"/>
      <c r="JDD13" s="6"/>
      <c r="JDE13" s="6"/>
      <c r="JDF13" s="6"/>
      <c r="JDG13" s="6"/>
      <c r="JDH13" s="6"/>
      <c r="JDI13" s="6"/>
      <c r="JDJ13" s="6"/>
      <c r="JDK13" s="6"/>
      <c r="JDL13" s="6"/>
      <c r="JDM13" s="6"/>
      <c r="JDN13" s="6"/>
      <c r="JDO13" s="6"/>
      <c r="JDP13" s="6"/>
      <c r="JDQ13" s="6"/>
      <c r="JDR13" s="6"/>
      <c r="JDS13" s="6"/>
      <c r="JDT13" s="6"/>
      <c r="JDU13" s="6"/>
      <c r="JDV13" s="6"/>
      <c r="JDW13" s="6"/>
      <c r="JDX13" s="6"/>
      <c r="JDY13" s="6"/>
      <c r="JDZ13" s="6"/>
      <c r="JEA13" s="6"/>
      <c r="JEB13" s="6"/>
      <c r="JEC13" s="6"/>
      <c r="JED13" s="6"/>
      <c r="JEE13" s="6"/>
      <c r="JEF13" s="6"/>
      <c r="JEG13" s="6"/>
      <c r="JEH13" s="6"/>
      <c r="JEI13" s="6"/>
      <c r="JEJ13" s="6"/>
      <c r="JEK13" s="6"/>
      <c r="JEL13" s="6"/>
      <c r="JEM13" s="6"/>
      <c r="JEN13" s="6"/>
      <c r="JEO13" s="6"/>
      <c r="JEP13" s="6"/>
      <c r="JEQ13" s="6"/>
      <c r="JER13" s="6"/>
      <c r="JES13" s="6"/>
      <c r="JET13" s="6"/>
      <c r="JEU13" s="6"/>
      <c r="JEV13" s="6"/>
      <c r="JEW13" s="6"/>
      <c r="JEX13" s="6"/>
      <c r="JEY13" s="6"/>
      <c r="JEZ13" s="6"/>
      <c r="JFA13" s="6"/>
      <c r="JFB13" s="6"/>
      <c r="JFC13" s="6"/>
      <c r="JFD13" s="6"/>
      <c r="JFE13" s="6"/>
      <c r="JFF13" s="6"/>
      <c r="JFG13" s="6"/>
      <c r="JFH13" s="6"/>
      <c r="JFI13" s="6"/>
      <c r="JFJ13" s="6"/>
      <c r="JFK13" s="6"/>
      <c r="JFL13" s="6"/>
      <c r="JFM13" s="6"/>
      <c r="JFN13" s="6"/>
      <c r="JFO13" s="6"/>
      <c r="JFP13" s="6"/>
      <c r="JFQ13" s="6"/>
      <c r="JFR13" s="6"/>
      <c r="JFS13" s="6"/>
      <c r="JFT13" s="6"/>
      <c r="JFU13" s="6"/>
      <c r="JFV13" s="6"/>
      <c r="JFW13" s="6"/>
      <c r="JFX13" s="6"/>
      <c r="JFY13" s="6"/>
      <c r="JFZ13" s="6"/>
      <c r="JGA13" s="6"/>
      <c r="JGB13" s="6"/>
      <c r="JGC13" s="6"/>
      <c r="JGD13" s="6"/>
      <c r="JGE13" s="6"/>
      <c r="JGF13" s="6"/>
      <c r="JGG13" s="6"/>
      <c r="JGH13" s="6"/>
      <c r="JGI13" s="6"/>
      <c r="JGJ13" s="6"/>
      <c r="JGK13" s="6"/>
      <c r="JGL13" s="6"/>
      <c r="JGM13" s="6"/>
      <c r="JGN13" s="6"/>
      <c r="JGO13" s="6"/>
      <c r="JGP13" s="6"/>
      <c r="JGQ13" s="6"/>
      <c r="JGR13" s="6"/>
      <c r="JGS13" s="6"/>
      <c r="JGT13" s="6"/>
      <c r="JGU13" s="6"/>
      <c r="JGV13" s="6"/>
      <c r="JGW13" s="6"/>
      <c r="JGX13" s="6"/>
      <c r="JGY13" s="6"/>
      <c r="JGZ13" s="6"/>
      <c r="JHA13" s="6"/>
      <c r="JHB13" s="6"/>
      <c r="JHC13" s="6"/>
      <c r="JHD13" s="6"/>
      <c r="JHE13" s="6"/>
      <c r="JHF13" s="6"/>
      <c r="JHG13" s="6"/>
      <c r="JHH13" s="6"/>
      <c r="JHI13" s="6"/>
      <c r="JHJ13" s="6"/>
      <c r="JHK13" s="6"/>
      <c r="JHL13" s="6"/>
      <c r="JHM13" s="6"/>
      <c r="JHN13" s="6"/>
      <c r="JHO13" s="6"/>
      <c r="JHP13" s="6"/>
      <c r="JHQ13" s="6"/>
      <c r="JHR13" s="6"/>
      <c r="JHS13" s="6"/>
      <c r="JHT13" s="6"/>
      <c r="JHU13" s="6"/>
      <c r="JHV13" s="6"/>
      <c r="JHW13" s="6"/>
      <c r="JHX13" s="6"/>
      <c r="JHY13" s="6"/>
      <c r="JHZ13" s="6"/>
      <c r="JIA13" s="6"/>
      <c r="JIB13" s="6"/>
      <c r="JIC13" s="6"/>
      <c r="JID13" s="6"/>
      <c r="JIE13" s="6"/>
      <c r="JIF13" s="6"/>
      <c r="JIG13" s="6"/>
      <c r="JIH13" s="6"/>
      <c r="JII13" s="6"/>
      <c r="JIJ13" s="6"/>
      <c r="JIK13" s="6"/>
      <c r="JIL13" s="6"/>
      <c r="JIM13" s="6"/>
      <c r="JIN13" s="6"/>
      <c r="JIO13" s="6"/>
      <c r="JIP13" s="6"/>
      <c r="JIQ13" s="6"/>
      <c r="JIR13" s="6"/>
      <c r="JIS13" s="6"/>
      <c r="JIT13" s="6"/>
      <c r="JIU13" s="6"/>
      <c r="JIV13" s="6"/>
      <c r="JIW13" s="6"/>
      <c r="JIX13" s="6"/>
      <c r="JIY13" s="6"/>
      <c r="JIZ13" s="6"/>
      <c r="JJA13" s="6"/>
      <c r="JJB13" s="6"/>
      <c r="JJC13" s="6"/>
      <c r="JJD13" s="6"/>
      <c r="JJE13" s="6"/>
      <c r="JJF13" s="6"/>
      <c r="JJG13" s="6"/>
      <c r="JJH13" s="6"/>
      <c r="JJI13" s="6"/>
      <c r="JJJ13" s="6"/>
      <c r="JJK13" s="6"/>
      <c r="JJL13" s="6"/>
      <c r="JJM13" s="6"/>
      <c r="JJN13" s="6"/>
      <c r="JJO13" s="6"/>
      <c r="JJP13" s="6"/>
      <c r="JJQ13" s="6"/>
      <c r="JJR13" s="6"/>
      <c r="JJS13" s="6"/>
      <c r="JJT13" s="6"/>
      <c r="JJU13" s="6"/>
      <c r="JJV13" s="6"/>
      <c r="JJW13" s="6"/>
      <c r="JJX13" s="6"/>
      <c r="JJY13" s="6"/>
      <c r="JJZ13" s="6"/>
      <c r="JKA13" s="6"/>
      <c r="JKB13" s="6"/>
      <c r="JKC13" s="6"/>
      <c r="JKD13" s="6"/>
      <c r="JKE13" s="6"/>
      <c r="JKF13" s="6"/>
      <c r="JKG13" s="6"/>
      <c r="JKH13" s="6"/>
      <c r="JKI13" s="6"/>
      <c r="JKJ13" s="6"/>
      <c r="JKK13" s="6"/>
      <c r="JKL13" s="6"/>
      <c r="JKM13" s="6"/>
      <c r="JKN13" s="6"/>
      <c r="JKO13" s="6"/>
      <c r="JKP13" s="6"/>
      <c r="JKQ13" s="6"/>
      <c r="JKR13" s="6"/>
      <c r="JKS13" s="6"/>
      <c r="JKT13" s="6"/>
      <c r="JKU13" s="6"/>
      <c r="JKV13" s="6"/>
      <c r="JKW13" s="6"/>
      <c r="JKX13" s="6"/>
      <c r="JKY13" s="6"/>
      <c r="JKZ13" s="6"/>
      <c r="JLA13" s="6"/>
      <c r="JLB13" s="6"/>
      <c r="JLC13" s="6"/>
      <c r="JLD13" s="6"/>
      <c r="JLE13" s="6"/>
      <c r="JLF13" s="6"/>
      <c r="JLG13" s="6"/>
      <c r="JLH13" s="6"/>
      <c r="JLI13" s="6"/>
      <c r="JLJ13" s="6"/>
      <c r="JLK13" s="6"/>
      <c r="JLL13" s="6"/>
      <c r="JLM13" s="6"/>
      <c r="JLN13" s="6"/>
      <c r="JLO13" s="6"/>
      <c r="JLP13" s="6"/>
      <c r="JLQ13" s="6"/>
      <c r="JLR13" s="6"/>
      <c r="JLS13" s="6"/>
      <c r="JLT13" s="6"/>
      <c r="JLU13" s="6"/>
      <c r="JLV13" s="6"/>
      <c r="JLW13" s="6"/>
      <c r="JLX13" s="6"/>
      <c r="JLY13" s="6"/>
      <c r="JLZ13" s="6"/>
      <c r="JMA13" s="6"/>
      <c r="JMB13" s="6"/>
      <c r="JMC13" s="6"/>
      <c r="JMD13" s="6"/>
      <c r="JME13" s="6"/>
      <c r="JMF13" s="6"/>
      <c r="JMG13" s="6"/>
      <c r="JMH13" s="6"/>
      <c r="JMI13" s="6"/>
      <c r="JMJ13" s="6"/>
      <c r="JMK13" s="6"/>
      <c r="JML13" s="6"/>
      <c r="JMM13" s="6"/>
      <c r="JMN13" s="6"/>
      <c r="JMO13" s="6"/>
      <c r="JMP13" s="6"/>
      <c r="JMQ13" s="6"/>
      <c r="JMR13" s="6"/>
      <c r="JMS13" s="6"/>
      <c r="JMT13" s="6"/>
      <c r="JMU13" s="6"/>
      <c r="JMV13" s="6"/>
      <c r="JMW13" s="6"/>
      <c r="JMX13" s="6"/>
      <c r="JMY13" s="6"/>
      <c r="JMZ13" s="6"/>
      <c r="JNA13" s="6"/>
      <c r="JNB13" s="6"/>
      <c r="JNC13" s="6"/>
      <c r="JND13" s="6"/>
      <c r="JNE13" s="6"/>
      <c r="JNF13" s="6"/>
      <c r="JNG13" s="6"/>
      <c r="JNH13" s="6"/>
      <c r="JNI13" s="6"/>
      <c r="JNJ13" s="6"/>
      <c r="JNK13" s="6"/>
      <c r="JNL13" s="6"/>
      <c r="JNM13" s="6"/>
      <c r="JNN13" s="6"/>
      <c r="JNO13" s="6"/>
      <c r="JNP13" s="6"/>
      <c r="JNQ13" s="6"/>
      <c r="JNR13" s="6"/>
      <c r="JNS13" s="6"/>
      <c r="JNT13" s="6"/>
      <c r="JNU13" s="6"/>
      <c r="JNV13" s="6"/>
      <c r="JNW13" s="6"/>
      <c r="JNX13" s="6"/>
      <c r="JNY13" s="6"/>
      <c r="JNZ13" s="6"/>
      <c r="JOA13" s="6"/>
      <c r="JOB13" s="6"/>
      <c r="JOC13" s="6"/>
      <c r="JOD13" s="6"/>
      <c r="JOE13" s="6"/>
      <c r="JOF13" s="6"/>
      <c r="JOG13" s="6"/>
      <c r="JOH13" s="6"/>
      <c r="JOI13" s="6"/>
      <c r="JOJ13" s="6"/>
      <c r="JOK13" s="6"/>
      <c r="JOL13" s="6"/>
      <c r="JOM13" s="6"/>
      <c r="JON13" s="6"/>
      <c r="JOO13" s="6"/>
      <c r="JOP13" s="6"/>
      <c r="JOQ13" s="6"/>
      <c r="JOR13" s="6"/>
      <c r="JOS13" s="6"/>
      <c r="JOT13" s="6"/>
      <c r="JOU13" s="6"/>
      <c r="JOV13" s="6"/>
      <c r="JOW13" s="6"/>
      <c r="JOX13" s="6"/>
      <c r="JOY13" s="6"/>
      <c r="JOZ13" s="6"/>
      <c r="JPA13" s="6"/>
      <c r="JPB13" s="6"/>
      <c r="JPC13" s="6"/>
      <c r="JPD13" s="6"/>
      <c r="JPE13" s="6"/>
      <c r="JPF13" s="6"/>
      <c r="JPG13" s="6"/>
      <c r="JPH13" s="6"/>
      <c r="JPI13" s="6"/>
      <c r="JPJ13" s="6"/>
      <c r="JPK13" s="6"/>
      <c r="JPL13" s="6"/>
      <c r="JPM13" s="6"/>
      <c r="JPN13" s="6"/>
      <c r="JPO13" s="6"/>
      <c r="JPP13" s="6"/>
      <c r="JPQ13" s="6"/>
      <c r="JPR13" s="6"/>
      <c r="JPS13" s="6"/>
      <c r="JPT13" s="6"/>
      <c r="JPU13" s="6"/>
      <c r="JPV13" s="6"/>
      <c r="JPW13" s="6"/>
      <c r="JPX13" s="6"/>
      <c r="JPY13" s="6"/>
      <c r="JPZ13" s="6"/>
      <c r="JQA13" s="6"/>
      <c r="JQB13" s="6"/>
      <c r="JQC13" s="6"/>
      <c r="JQD13" s="6"/>
      <c r="JQE13" s="6"/>
      <c r="JQF13" s="6"/>
      <c r="JQG13" s="6"/>
      <c r="JQH13" s="6"/>
      <c r="JQI13" s="6"/>
      <c r="JQJ13" s="6"/>
      <c r="JQK13" s="6"/>
      <c r="JQL13" s="6"/>
      <c r="JQM13" s="6"/>
      <c r="JQN13" s="6"/>
      <c r="JQO13" s="6"/>
      <c r="JQP13" s="6"/>
      <c r="JQQ13" s="6"/>
      <c r="JQR13" s="6"/>
      <c r="JQS13" s="6"/>
      <c r="JQT13" s="6"/>
      <c r="JQU13" s="6"/>
      <c r="JQV13" s="6"/>
      <c r="JQW13" s="6"/>
      <c r="JQX13" s="6"/>
      <c r="JQY13" s="6"/>
      <c r="JQZ13" s="6"/>
      <c r="JRA13" s="6"/>
      <c r="JRB13" s="6"/>
      <c r="JRC13" s="6"/>
      <c r="JRD13" s="6"/>
      <c r="JRE13" s="6"/>
      <c r="JRF13" s="6"/>
      <c r="JRG13" s="6"/>
      <c r="JRH13" s="6"/>
      <c r="JRI13" s="6"/>
      <c r="JRJ13" s="6"/>
      <c r="JRK13" s="6"/>
      <c r="JRL13" s="6"/>
      <c r="JRM13" s="6"/>
      <c r="JRN13" s="6"/>
      <c r="JRO13" s="6"/>
      <c r="JRP13" s="6"/>
      <c r="JRQ13" s="6"/>
      <c r="JRR13" s="6"/>
      <c r="JRS13" s="6"/>
      <c r="JRT13" s="6"/>
      <c r="JRU13" s="6"/>
      <c r="JRV13" s="6"/>
      <c r="JRW13" s="6"/>
      <c r="JRX13" s="6"/>
      <c r="JRY13" s="6"/>
      <c r="JRZ13" s="6"/>
      <c r="JSA13" s="6"/>
      <c r="JSB13" s="6"/>
      <c r="JSC13" s="6"/>
      <c r="JSD13" s="6"/>
      <c r="JSE13" s="6"/>
      <c r="JSF13" s="6"/>
      <c r="JSG13" s="6"/>
      <c r="JSH13" s="6"/>
      <c r="JSI13" s="6"/>
      <c r="JSJ13" s="6"/>
      <c r="JSK13" s="6"/>
      <c r="JSL13" s="6"/>
      <c r="JSM13" s="6"/>
      <c r="JSN13" s="6"/>
      <c r="JSO13" s="6"/>
      <c r="JSP13" s="6"/>
      <c r="JSQ13" s="6"/>
      <c r="JSR13" s="6"/>
      <c r="JSS13" s="6"/>
      <c r="JST13" s="6"/>
      <c r="JSU13" s="6"/>
      <c r="JSV13" s="6"/>
      <c r="JSW13" s="6"/>
      <c r="JSX13" s="6"/>
      <c r="JSY13" s="6"/>
      <c r="JSZ13" s="6"/>
      <c r="JTA13" s="6"/>
      <c r="JTB13" s="6"/>
      <c r="JTC13" s="6"/>
      <c r="JTD13" s="6"/>
      <c r="JTE13" s="6"/>
      <c r="JTF13" s="6"/>
      <c r="JTG13" s="6"/>
      <c r="JTH13" s="6"/>
      <c r="JTI13" s="6"/>
      <c r="JTJ13" s="6"/>
      <c r="JTK13" s="6"/>
      <c r="JTL13" s="6"/>
      <c r="JTM13" s="6"/>
      <c r="JTN13" s="6"/>
      <c r="JTO13" s="6"/>
      <c r="JTP13" s="6"/>
      <c r="JTQ13" s="6"/>
      <c r="JTR13" s="6"/>
      <c r="JTS13" s="6"/>
      <c r="JTT13" s="6"/>
      <c r="JTU13" s="6"/>
      <c r="JTV13" s="6"/>
      <c r="JTW13" s="6"/>
      <c r="JTX13" s="6"/>
      <c r="JTY13" s="6"/>
      <c r="JTZ13" s="6"/>
      <c r="JUA13" s="6"/>
      <c r="JUB13" s="6"/>
      <c r="JUC13" s="6"/>
      <c r="JUD13" s="6"/>
      <c r="JUE13" s="6"/>
      <c r="JUF13" s="6"/>
      <c r="JUG13" s="6"/>
      <c r="JUH13" s="6"/>
      <c r="JUI13" s="6"/>
      <c r="JUJ13" s="6"/>
      <c r="JUK13" s="6"/>
      <c r="JUL13" s="6"/>
      <c r="JUM13" s="6"/>
      <c r="JUN13" s="6"/>
      <c r="JUO13" s="6"/>
      <c r="JUP13" s="6"/>
      <c r="JUQ13" s="6"/>
      <c r="JUR13" s="6"/>
      <c r="JUS13" s="6"/>
      <c r="JUT13" s="6"/>
      <c r="JUU13" s="6"/>
      <c r="JUV13" s="6"/>
      <c r="JUW13" s="6"/>
      <c r="JUX13" s="6"/>
      <c r="JUY13" s="6"/>
      <c r="JUZ13" s="6"/>
      <c r="JVA13" s="6"/>
      <c r="JVB13" s="6"/>
      <c r="JVC13" s="6"/>
      <c r="JVD13" s="6"/>
      <c r="JVE13" s="6"/>
      <c r="JVF13" s="6"/>
      <c r="JVG13" s="6"/>
      <c r="JVH13" s="6"/>
      <c r="JVI13" s="6"/>
      <c r="JVJ13" s="6"/>
      <c r="JVK13" s="6"/>
      <c r="JVL13" s="6"/>
      <c r="JVM13" s="6"/>
      <c r="JVN13" s="6"/>
      <c r="JVO13" s="6"/>
      <c r="JVP13" s="6"/>
      <c r="JVQ13" s="6"/>
      <c r="JVR13" s="6"/>
      <c r="JVS13" s="6"/>
      <c r="JVT13" s="6"/>
      <c r="JVU13" s="6"/>
      <c r="JVV13" s="6"/>
      <c r="JVW13" s="6"/>
      <c r="JVX13" s="6"/>
      <c r="JVY13" s="6"/>
      <c r="JVZ13" s="6"/>
      <c r="JWA13" s="6"/>
      <c r="JWB13" s="6"/>
      <c r="JWC13" s="6"/>
      <c r="JWD13" s="6"/>
      <c r="JWE13" s="6"/>
      <c r="JWF13" s="6"/>
      <c r="JWG13" s="6"/>
      <c r="JWH13" s="6"/>
      <c r="JWI13" s="6"/>
      <c r="JWJ13" s="6"/>
      <c r="JWK13" s="6"/>
      <c r="JWL13" s="6"/>
      <c r="JWM13" s="6"/>
      <c r="JWN13" s="6"/>
      <c r="JWO13" s="6"/>
      <c r="JWP13" s="6"/>
      <c r="JWQ13" s="6"/>
      <c r="JWR13" s="6"/>
      <c r="JWS13" s="6"/>
      <c r="JWT13" s="6"/>
      <c r="JWU13" s="6"/>
      <c r="JWV13" s="6"/>
      <c r="JWW13" s="6"/>
      <c r="JWX13" s="6"/>
      <c r="JWY13" s="6"/>
      <c r="JWZ13" s="6"/>
      <c r="JXA13" s="6"/>
      <c r="JXB13" s="6"/>
      <c r="JXC13" s="6"/>
      <c r="JXD13" s="6"/>
      <c r="JXE13" s="6"/>
      <c r="JXF13" s="6"/>
      <c r="JXG13" s="6"/>
      <c r="JXH13" s="6"/>
      <c r="JXI13" s="6"/>
      <c r="JXJ13" s="6"/>
      <c r="JXK13" s="6"/>
      <c r="JXL13" s="6"/>
      <c r="JXM13" s="6"/>
      <c r="JXN13" s="6"/>
      <c r="JXO13" s="6"/>
      <c r="JXP13" s="6"/>
      <c r="JXQ13" s="6"/>
      <c r="JXR13" s="6"/>
      <c r="JXS13" s="6"/>
      <c r="JXT13" s="6"/>
      <c r="JXU13" s="6"/>
      <c r="JXV13" s="6"/>
      <c r="JXW13" s="6"/>
      <c r="JXX13" s="6"/>
      <c r="JXY13" s="6"/>
      <c r="JXZ13" s="6"/>
      <c r="JYA13" s="6"/>
      <c r="JYB13" s="6"/>
      <c r="JYC13" s="6"/>
      <c r="JYD13" s="6"/>
      <c r="JYE13" s="6"/>
      <c r="JYF13" s="6"/>
      <c r="JYG13" s="6"/>
      <c r="JYH13" s="6"/>
      <c r="JYI13" s="6"/>
      <c r="JYJ13" s="6"/>
      <c r="JYK13" s="6"/>
      <c r="JYL13" s="6"/>
      <c r="JYM13" s="6"/>
      <c r="JYN13" s="6"/>
      <c r="JYO13" s="6"/>
      <c r="JYP13" s="6"/>
      <c r="JYQ13" s="6"/>
      <c r="JYR13" s="6"/>
      <c r="JYS13" s="6"/>
      <c r="JYT13" s="6"/>
      <c r="JYU13" s="6"/>
      <c r="JYV13" s="6"/>
      <c r="JYW13" s="6"/>
      <c r="JYX13" s="6"/>
      <c r="JYY13" s="6"/>
      <c r="JYZ13" s="6"/>
      <c r="JZA13" s="6"/>
      <c r="JZB13" s="6"/>
      <c r="JZC13" s="6"/>
      <c r="JZD13" s="6"/>
      <c r="JZE13" s="6"/>
      <c r="JZF13" s="6"/>
      <c r="JZG13" s="6"/>
      <c r="JZH13" s="6"/>
      <c r="JZI13" s="6"/>
      <c r="JZJ13" s="6"/>
      <c r="JZK13" s="6"/>
      <c r="JZL13" s="6"/>
      <c r="JZM13" s="6"/>
      <c r="JZN13" s="6"/>
      <c r="JZO13" s="6"/>
      <c r="JZP13" s="6"/>
      <c r="JZQ13" s="6"/>
      <c r="JZR13" s="6"/>
      <c r="JZS13" s="6"/>
      <c r="JZT13" s="6"/>
      <c r="JZU13" s="6"/>
      <c r="JZV13" s="6"/>
      <c r="JZW13" s="6"/>
      <c r="JZX13" s="6"/>
      <c r="JZY13" s="6"/>
      <c r="JZZ13" s="6"/>
      <c r="KAA13" s="6"/>
      <c r="KAB13" s="6"/>
      <c r="KAC13" s="6"/>
      <c r="KAD13" s="6"/>
      <c r="KAE13" s="6"/>
      <c r="KAF13" s="6"/>
      <c r="KAG13" s="6"/>
      <c r="KAH13" s="6"/>
      <c r="KAI13" s="6"/>
      <c r="KAJ13" s="6"/>
      <c r="KAK13" s="6"/>
      <c r="KAL13" s="6"/>
      <c r="KAM13" s="6"/>
      <c r="KAN13" s="6"/>
      <c r="KAO13" s="6"/>
      <c r="KAP13" s="6"/>
      <c r="KAQ13" s="6"/>
      <c r="KAR13" s="6"/>
      <c r="KAS13" s="6"/>
      <c r="KAT13" s="6"/>
      <c r="KAU13" s="6"/>
      <c r="KAV13" s="6"/>
      <c r="KAW13" s="6"/>
      <c r="KAX13" s="6"/>
      <c r="KAY13" s="6"/>
      <c r="KAZ13" s="6"/>
      <c r="KBA13" s="6"/>
      <c r="KBB13" s="6"/>
      <c r="KBC13" s="6"/>
      <c r="KBD13" s="6"/>
      <c r="KBE13" s="6"/>
      <c r="KBF13" s="6"/>
      <c r="KBG13" s="6"/>
      <c r="KBH13" s="6"/>
      <c r="KBI13" s="6"/>
      <c r="KBJ13" s="6"/>
      <c r="KBK13" s="6"/>
      <c r="KBL13" s="6"/>
      <c r="KBM13" s="6"/>
      <c r="KBN13" s="6"/>
      <c r="KBO13" s="6"/>
      <c r="KBP13" s="6"/>
      <c r="KBQ13" s="6"/>
      <c r="KBR13" s="6"/>
      <c r="KBS13" s="6"/>
      <c r="KBT13" s="6"/>
      <c r="KBU13" s="6"/>
      <c r="KBV13" s="6"/>
      <c r="KBW13" s="6"/>
      <c r="KBX13" s="6"/>
      <c r="KBY13" s="6"/>
      <c r="KBZ13" s="6"/>
      <c r="KCA13" s="6"/>
      <c r="KCB13" s="6"/>
      <c r="KCC13" s="6"/>
      <c r="KCD13" s="6"/>
      <c r="KCE13" s="6"/>
      <c r="KCF13" s="6"/>
      <c r="KCG13" s="6"/>
      <c r="KCH13" s="6"/>
      <c r="KCI13" s="6"/>
      <c r="KCJ13" s="6"/>
      <c r="KCK13" s="6"/>
      <c r="KCL13" s="6"/>
      <c r="KCM13" s="6"/>
      <c r="KCN13" s="6"/>
      <c r="KCO13" s="6"/>
      <c r="KCP13" s="6"/>
      <c r="KCQ13" s="6"/>
      <c r="KCR13" s="6"/>
      <c r="KCS13" s="6"/>
      <c r="KCT13" s="6"/>
      <c r="KCU13" s="6"/>
      <c r="KCV13" s="6"/>
      <c r="KCW13" s="6"/>
      <c r="KCX13" s="6"/>
      <c r="KCY13" s="6"/>
      <c r="KCZ13" s="6"/>
      <c r="KDA13" s="6"/>
      <c r="KDB13" s="6"/>
      <c r="KDC13" s="6"/>
      <c r="KDD13" s="6"/>
      <c r="KDE13" s="6"/>
      <c r="KDF13" s="6"/>
      <c r="KDG13" s="6"/>
      <c r="KDH13" s="6"/>
      <c r="KDI13" s="6"/>
      <c r="KDJ13" s="6"/>
      <c r="KDK13" s="6"/>
      <c r="KDL13" s="6"/>
      <c r="KDM13" s="6"/>
      <c r="KDN13" s="6"/>
      <c r="KDO13" s="6"/>
      <c r="KDP13" s="6"/>
      <c r="KDQ13" s="6"/>
      <c r="KDR13" s="6"/>
      <c r="KDS13" s="6"/>
      <c r="KDT13" s="6"/>
      <c r="KDU13" s="6"/>
      <c r="KDV13" s="6"/>
      <c r="KDW13" s="6"/>
      <c r="KDX13" s="6"/>
      <c r="KDY13" s="6"/>
      <c r="KDZ13" s="6"/>
      <c r="KEA13" s="6"/>
      <c r="KEB13" s="6"/>
      <c r="KEC13" s="6"/>
      <c r="KED13" s="6"/>
      <c r="KEE13" s="6"/>
      <c r="KEF13" s="6"/>
      <c r="KEG13" s="6"/>
      <c r="KEH13" s="6"/>
      <c r="KEI13" s="6"/>
      <c r="KEJ13" s="6"/>
      <c r="KEK13" s="6"/>
      <c r="KEL13" s="6"/>
      <c r="KEM13" s="6"/>
      <c r="KEN13" s="6"/>
      <c r="KEO13" s="6"/>
      <c r="KEP13" s="6"/>
      <c r="KEQ13" s="6"/>
      <c r="KER13" s="6"/>
      <c r="KES13" s="6"/>
      <c r="KET13" s="6"/>
      <c r="KEU13" s="6"/>
      <c r="KEV13" s="6"/>
      <c r="KEW13" s="6"/>
      <c r="KEX13" s="6"/>
      <c r="KEY13" s="6"/>
      <c r="KEZ13" s="6"/>
      <c r="KFA13" s="6"/>
      <c r="KFB13" s="6"/>
      <c r="KFC13" s="6"/>
      <c r="KFD13" s="6"/>
      <c r="KFE13" s="6"/>
      <c r="KFF13" s="6"/>
      <c r="KFG13" s="6"/>
      <c r="KFH13" s="6"/>
      <c r="KFI13" s="6"/>
      <c r="KFJ13" s="6"/>
      <c r="KFK13" s="6"/>
      <c r="KFL13" s="6"/>
      <c r="KFM13" s="6"/>
      <c r="KFN13" s="6"/>
      <c r="KFO13" s="6"/>
      <c r="KFP13" s="6"/>
      <c r="KFQ13" s="6"/>
      <c r="KFR13" s="6"/>
      <c r="KFS13" s="6"/>
      <c r="KFT13" s="6"/>
      <c r="KFU13" s="6"/>
      <c r="KFV13" s="6"/>
      <c r="KFW13" s="6"/>
      <c r="KFX13" s="6"/>
      <c r="KFY13" s="6"/>
      <c r="KFZ13" s="6"/>
      <c r="KGA13" s="6"/>
      <c r="KGB13" s="6"/>
      <c r="KGC13" s="6"/>
      <c r="KGD13" s="6"/>
      <c r="KGE13" s="6"/>
      <c r="KGF13" s="6"/>
      <c r="KGG13" s="6"/>
      <c r="KGH13" s="6"/>
      <c r="KGI13" s="6"/>
      <c r="KGJ13" s="6"/>
      <c r="KGK13" s="6"/>
      <c r="KGL13" s="6"/>
      <c r="KGM13" s="6"/>
      <c r="KGN13" s="6"/>
      <c r="KGO13" s="6"/>
      <c r="KGP13" s="6"/>
      <c r="KGQ13" s="6"/>
      <c r="KGR13" s="6"/>
      <c r="KGS13" s="6"/>
      <c r="KGT13" s="6"/>
      <c r="KGU13" s="6"/>
      <c r="KGV13" s="6"/>
      <c r="KGW13" s="6"/>
      <c r="KGX13" s="6"/>
      <c r="KGY13" s="6"/>
      <c r="KGZ13" s="6"/>
      <c r="KHA13" s="6"/>
      <c r="KHB13" s="6"/>
      <c r="KHC13" s="6"/>
      <c r="KHD13" s="6"/>
      <c r="KHE13" s="6"/>
      <c r="KHF13" s="6"/>
      <c r="KHG13" s="6"/>
      <c r="KHH13" s="6"/>
      <c r="KHI13" s="6"/>
      <c r="KHJ13" s="6"/>
      <c r="KHK13" s="6"/>
      <c r="KHL13" s="6"/>
      <c r="KHM13" s="6"/>
      <c r="KHN13" s="6"/>
      <c r="KHO13" s="6"/>
      <c r="KHP13" s="6"/>
      <c r="KHQ13" s="6"/>
      <c r="KHR13" s="6"/>
      <c r="KHS13" s="6"/>
      <c r="KHT13" s="6"/>
      <c r="KHU13" s="6"/>
      <c r="KHV13" s="6"/>
      <c r="KHW13" s="6"/>
      <c r="KHX13" s="6"/>
      <c r="KHY13" s="6"/>
      <c r="KHZ13" s="6"/>
      <c r="KIA13" s="6"/>
      <c r="KIB13" s="6"/>
      <c r="KIC13" s="6"/>
      <c r="KID13" s="6"/>
      <c r="KIE13" s="6"/>
      <c r="KIF13" s="6"/>
      <c r="KIG13" s="6"/>
      <c r="KIH13" s="6"/>
      <c r="KII13" s="6"/>
      <c r="KIJ13" s="6"/>
      <c r="KIK13" s="6"/>
      <c r="KIL13" s="6"/>
      <c r="KIM13" s="6"/>
      <c r="KIN13" s="6"/>
      <c r="KIO13" s="6"/>
      <c r="KIP13" s="6"/>
      <c r="KIQ13" s="6"/>
      <c r="KIR13" s="6"/>
      <c r="KIS13" s="6"/>
      <c r="KIT13" s="6"/>
      <c r="KIU13" s="6"/>
      <c r="KIV13" s="6"/>
      <c r="KIW13" s="6"/>
      <c r="KIX13" s="6"/>
      <c r="KIY13" s="6"/>
      <c r="KIZ13" s="6"/>
      <c r="KJA13" s="6"/>
      <c r="KJB13" s="6"/>
      <c r="KJC13" s="6"/>
      <c r="KJD13" s="6"/>
      <c r="KJE13" s="6"/>
      <c r="KJF13" s="6"/>
      <c r="KJG13" s="6"/>
      <c r="KJH13" s="6"/>
      <c r="KJI13" s="6"/>
      <c r="KJJ13" s="6"/>
      <c r="KJK13" s="6"/>
      <c r="KJL13" s="6"/>
      <c r="KJM13" s="6"/>
      <c r="KJN13" s="6"/>
      <c r="KJO13" s="6"/>
      <c r="KJP13" s="6"/>
      <c r="KJQ13" s="6"/>
      <c r="KJR13" s="6"/>
      <c r="KJS13" s="6"/>
      <c r="KJT13" s="6"/>
      <c r="KJU13" s="6"/>
      <c r="KJV13" s="6"/>
      <c r="KJW13" s="6"/>
      <c r="KJX13" s="6"/>
      <c r="KJY13" s="6"/>
      <c r="KJZ13" s="6"/>
      <c r="KKA13" s="6"/>
      <c r="KKB13" s="6"/>
      <c r="KKC13" s="6"/>
      <c r="KKD13" s="6"/>
      <c r="KKE13" s="6"/>
      <c r="KKF13" s="6"/>
      <c r="KKG13" s="6"/>
      <c r="KKH13" s="6"/>
      <c r="KKI13" s="6"/>
      <c r="KKJ13" s="6"/>
      <c r="KKK13" s="6"/>
      <c r="KKL13" s="6"/>
      <c r="KKM13" s="6"/>
      <c r="KKN13" s="6"/>
      <c r="KKO13" s="6"/>
      <c r="KKP13" s="6"/>
      <c r="KKQ13" s="6"/>
      <c r="KKR13" s="6"/>
      <c r="KKS13" s="6"/>
      <c r="KKT13" s="6"/>
      <c r="KKU13" s="6"/>
      <c r="KKV13" s="6"/>
      <c r="KKW13" s="6"/>
      <c r="KKX13" s="6"/>
      <c r="KKY13" s="6"/>
      <c r="KKZ13" s="6"/>
      <c r="KLA13" s="6"/>
      <c r="KLB13" s="6"/>
      <c r="KLC13" s="6"/>
      <c r="KLD13" s="6"/>
      <c r="KLE13" s="6"/>
      <c r="KLF13" s="6"/>
      <c r="KLG13" s="6"/>
      <c r="KLH13" s="6"/>
      <c r="KLI13" s="6"/>
      <c r="KLJ13" s="6"/>
      <c r="KLK13" s="6"/>
      <c r="KLL13" s="6"/>
      <c r="KLM13" s="6"/>
      <c r="KLN13" s="6"/>
      <c r="KLO13" s="6"/>
      <c r="KLP13" s="6"/>
      <c r="KLQ13" s="6"/>
      <c r="KLR13" s="6"/>
      <c r="KLS13" s="6"/>
      <c r="KLT13" s="6"/>
      <c r="KLU13" s="6"/>
      <c r="KLV13" s="6"/>
      <c r="KLW13" s="6"/>
      <c r="KLX13" s="6"/>
      <c r="KLY13" s="6"/>
      <c r="KLZ13" s="6"/>
      <c r="KMA13" s="6"/>
      <c r="KMB13" s="6"/>
      <c r="KMC13" s="6"/>
      <c r="KMD13" s="6"/>
      <c r="KME13" s="6"/>
      <c r="KMF13" s="6"/>
      <c r="KMG13" s="6"/>
      <c r="KMH13" s="6"/>
      <c r="KMI13" s="6"/>
      <c r="KMJ13" s="6"/>
      <c r="KMK13" s="6"/>
      <c r="KML13" s="6"/>
      <c r="KMM13" s="6"/>
      <c r="KMN13" s="6"/>
      <c r="KMO13" s="6"/>
      <c r="KMP13" s="6"/>
      <c r="KMQ13" s="6"/>
      <c r="KMR13" s="6"/>
      <c r="KMS13" s="6"/>
      <c r="KMT13" s="6"/>
      <c r="KMU13" s="6"/>
      <c r="KMV13" s="6"/>
      <c r="KMW13" s="6"/>
      <c r="KMX13" s="6"/>
      <c r="KMY13" s="6"/>
      <c r="KMZ13" s="6"/>
      <c r="KNA13" s="6"/>
      <c r="KNB13" s="6"/>
      <c r="KNC13" s="6"/>
      <c r="KND13" s="6"/>
      <c r="KNE13" s="6"/>
      <c r="KNF13" s="6"/>
      <c r="KNG13" s="6"/>
      <c r="KNH13" s="6"/>
      <c r="KNI13" s="6"/>
      <c r="KNJ13" s="6"/>
      <c r="KNK13" s="6"/>
      <c r="KNL13" s="6"/>
      <c r="KNM13" s="6"/>
      <c r="KNN13" s="6"/>
      <c r="KNO13" s="6"/>
      <c r="KNP13" s="6"/>
      <c r="KNQ13" s="6"/>
      <c r="KNR13" s="6"/>
      <c r="KNS13" s="6"/>
      <c r="KNT13" s="6"/>
      <c r="KNU13" s="6"/>
      <c r="KNV13" s="6"/>
      <c r="KNW13" s="6"/>
      <c r="KNX13" s="6"/>
      <c r="KNY13" s="6"/>
      <c r="KNZ13" s="6"/>
      <c r="KOA13" s="6"/>
      <c r="KOB13" s="6"/>
      <c r="KOC13" s="6"/>
      <c r="KOD13" s="6"/>
      <c r="KOE13" s="6"/>
      <c r="KOF13" s="6"/>
      <c r="KOG13" s="6"/>
      <c r="KOH13" s="6"/>
      <c r="KOI13" s="6"/>
      <c r="KOJ13" s="6"/>
      <c r="KOK13" s="6"/>
      <c r="KOL13" s="6"/>
      <c r="KOM13" s="6"/>
      <c r="KON13" s="6"/>
      <c r="KOO13" s="6"/>
      <c r="KOP13" s="6"/>
      <c r="KOQ13" s="6"/>
      <c r="KOR13" s="6"/>
      <c r="KOS13" s="6"/>
      <c r="KOT13" s="6"/>
      <c r="KOU13" s="6"/>
      <c r="KOV13" s="6"/>
      <c r="KOW13" s="6"/>
      <c r="KOX13" s="6"/>
      <c r="KOY13" s="6"/>
      <c r="KOZ13" s="6"/>
      <c r="KPA13" s="6"/>
      <c r="KPB13" s="6"/>
      <c r="KPC13" s="6"/>
      <c r="KPD13" s="6"/>
      <c r="KPE13" s="6"/>
      <c r="KPF13" s="6"/>
      <c r="KPG13" s="6"/>
      <c r="KPH13" s="6"/>
      <c r="KPI13" s="6"/>
      <c r="KPJ13" s="6"/>
      <c r="KPK13" s="6"/>
      <c r="KPL13" s="6"/>
      <c r="KPM13" s="6"/>
      <c r="KPN13" s="6"/>
      <c r="KPO13" s="6"/>
      <c r="KPP13" s="6"/>
      <c r="KPQ13" s="6"/>
      <c r="KPR13" s="6"/>
      <c r="KPS13" s="6"/>
      <c r="KPT13" s="6"/>
      <c r="KPU13" s="6"/>
      <c r="KPV13" s="6"/>
      <c r="KPW13" s="6"/>
      <c r="KPX13" s="6"/>
      <c r="KPY13" s="6"/>
      <c r="KPZ13" s="6"/>
      <c r="KQA13" s="6"/>
      <c r="KQB13" s="6"/>
      <c r="KQC13" s="6"/>
      <c r="KQD13" s="6"/>
      <c r="KQE13" s="6"/>
      <c r="KQF13" s="6"/>
      <c r="KQG13" s="6"/>
      <c r="KQH13" s="6"/>
      <c r="KQI13" s="6"/>
      <c r="KQJ13" s="6"/>
      <c r="KQK13" s="6"/>
      <c r="KQL13" s="6"/>
      <c r="KQM13" s="6"/>
      <c r="KQN13" s="6"/>
      <c r="KQO13" s="6"/>
      <c r="KQP13" s="6"/>
      <c r="KQQ13" s="6"/>
      <c r="KQR13" s="6"/>
      <c r="KQS13" s="6"/>
      <c r="KQT13" s="6"/>
      <c r="KQU13" s="6"/>
      <c r="KQV13" s="6"/>
      <c r="KQW13" s="6"/>
      <c r="KQX13" s="6"/>
      <c r="KQY13" s="6"/>
      <c r="KQZ13" s="6"/>
      <c r="KRA13" s="6"/>
      <c r="KRB13" s="6"/>
      <c r="KRC13" s="6"/>
      <c r="KRD13" s="6"/>
      <c r="KRE13" s="6"/>
      <c r="KRF13" s="6"/>
      <c r="KRG13" s="6"/>
      <c r="KRH13" s="6"/>
      <c r="KRI13" s="6"/>
      <c r="KRJ13" s="6"/>
      <c r="KRK13" s="6"/>
      <c r="KRL13" s="6"/>
      <c r="KRM13" s="6"/>
      <c r="KRN13" s="6"/>
      <c r="KRO13" s="6"/>
      <c r="KRP13" s="6"/>
      <c r="KRQ13" s="6"/>
      <c r="KRR13" s="6"/>
      <c r="KRS13" s="6"/>
      <c r="KRT13" s="6"/>
      <c r="KRU13" s="6"/>
      <c r="KRV13" s="6"/>
      <c r="KRW13" s="6"/>
      <c r="KRX13" s="6"/>
      <c r="KRY13" s="6"/>
      <c r="KRZ13" s="6"/>
      <c r="KSA13" s="6"/>
      <c r="KSB13" s="6"/>
      <c r="KSC13" s="6"/>
      <c r="KSD13" s="6"/>
      <c r="KSE13" s="6"/>
      <c r="KSF13" s="6"/>
      <c r="KSG13" s="6"/>
      <c r="KSH13" s="6"/>
      <c r="KSI13" s="6"/>
      <c r="KSJ13" s="6"/>
      <c r="KSK13" s="6"/>
      <c r="KSL13" s="6"/>
      <c r="KSM13" s="6"/>
      <c r="KSN13" s="6"/>
      <c r="KSO13" s="6"/>
      <c r="KSP13" s="6"/>
      <c r="KSQ13" s="6"/>
      <c r="KSR13" s="6"/>
      <c r="KSS13" s="6"/>
      <c r="KST13" s="6"/>
      <c r="KSU13" s="6"/>
      <c r="KSV13" s="6"/>
      <c r="KSW13" s="6"/>
      <c r="KSX13" s="6"/>
      <c r="KSY13" s="6"/>
      <c r="KSZ13" s="6"/>
      <c r="KTA13" s="6"/>
      <c r="KTB13" s="6"/>
      <c r="KTC13" s="6"/>
      <c r="KTD13" s="6"/>
      <c r="KTE13" s="6"/>
      <c r="KTF13" s="6"/>
      <c r="KTG13" s="6"/>
      <c r="KTH13" s="6"/>
      <c r="KTI13" s="6"/>
      <c r="KTJ13" s="6"/>
      <c r="KTK13" s="6"/>
      <c r="KTL13" s="6"/>
      <c r="KTM13" s="6"/>
      <c r="KTN13" s="6"/>
      <c r="KTO13" s="6"/>
      <c r="KTP13" s="6"/>
      <c r="KTQ13" s="6"/>
      <c r="KTR13" s="6"/>
      <c r="KTS13" s="6"/>
      <c r="KTT13" s="6"/>
      <c r="KTU13" s="6"/>
      <c r="KTV13" s="6"/>
      <c r="KTW13" s="6"/>
      <c r="KTX13" s="6"/>
      <c r="KTY13" s="6"/>
      <c r="KTZ13" s="6"/>
      <c r="KUA13" s="6"/>
      <c r="KUB13" s="6"/>
      <c r="KUC13" s="6"/>
      <c r="KUD13" s="6"/>
      <c r="KUE13" s="6"/>
      <c r="KUF13" s="6"/>
      <c r="KUG13" s="6"/>
      <c r="KUH13" s="6"/>
      <c r="KUI13" s="6"/>
      <c r="KUJ13" s="6"/>
      <c r="KUK13" s="6"/>
      <c r="KUL13" s="6"/>
      <c r="KUM13" s="6"/>
      <c r="KUN13" s="6"/>
      <c r="KUO13" s="6"/>
      <c r="KUP13" s="6"/>
      <c r="KUQ13" s="6"/>
      <c r="KUR13" s="6"/>
      <c r="KUS13" s="6"/>
      <c r="KUT13" s="6"/>
      <c r="KUU13" s="6"/>
      <c r="KUV13" s="6"/>
      <c r="KUW13" s="6"/>
      <c r="KUX13" s="6"/>
      <c r="KUY13" s="6"/>
      <c r="KUZ13" s="6"/>
      <c r="KVA13" s="6"/>
      <c r="KVB13" s="6"/>
      <c r="KVC13" s="6"/>
      <c r="KVD13" s="6"/>
      <c r="KVE13" s="6"/>
      <c r="KVF13" s="6"/>
      <c r="KVG13" s="6"/>
      <c r="KVH13" s="6"/>
      <c r="KVI13" s="6"/>
      <c r="KVJ13" s="6"/>
      <c r="KVK13" s="6"/>
      <c r="KVL13" s="6"/>
      <c r="KVM13" s="6"/>
      <c r="KVN13" s="6"/>
      <c r="KVO13" s="6"/>
      <c r="KVP13" s="6"/>
      <c r="KVQ13" s="6"/>
      <c r="KVR13" s="6"/>
      <c r="KVS13" s="6"/>
      <c r="KVT13" s="6"/>
      <c r="KVU13" s="6"/>
      <c r="KVV13" s="6"/>
      <c r="KVW13" s="6"/>
      <c r="KVX13" s="6"/>
      <c r="KVY13" s="6"/>
      <c r="KVZ13" s="6"/>
      <c r="KWA13" s="6"/>
      <c r="KWB13" s="6"/>
      <c r="KWC13" s="6"/>
      <c r="KWD13" s="6"/>
      <c r="KWE13" s="6"/>
      <c r="KWF13" s="6"/>
      <c r="KWG13" s="6"/>
      <c r="KWH13" s="6"/>
      <c r="KWI13" s="6"/>
      <c r="KWJ13" s="6"/>
      <c r="KWK13" s="6"/>
      <c r="KWL13" s="6"/>
      <c r="KWM13" s="6"/>
      <c r="KWN13" s="6"/>
      <c r="KWO13" s="6"/>
      <c r="KWP13" s="6"/>
      <c r="KWQ13" s="6"/>
      <c r="KWR13" s="6"/>
      <c r="KWS13" s="6"/>
      <c r="KWT13" s="6"/>
      <c r="KWU13" s="6"/>
      <c r="KWV13" s="6"/>
      <c r="KWW13" s="6"/>
      <c r="KWX13" s="6"/>
      <c r="KWY13" s="6"/>
      <c r="KWZ13" s="6"/>
      <c r="KXA13" s="6"/>
      <c r="KXB13" s="6"/>
      <c r="KXC13" s="6"/>
      <c r="KXD13" s="6"/>
      <c r="KXE13" s="6"/>
      <c r="KXF13" s="6"/>
      <c r="KXG13" s="6"/>
      <c r="KXH13" s="6"/>
      <c r="KXI13" s="6"/>
      <c r="KXJ13" s="6"/>
      <c r="KXK13" s="6"/>
      <c r="KXL13" s="6"/>
      <c r="KXM13" s="6"/>
      <c r="KXN13" s="6"/>
      <c r="KXO13" s="6"/>
      <c r="KXP13" s="6"/>
      <c r="KXQ13" s="6"/>
      <c r="KXR13" s="6"/>
      <c r="KXS13" s="6"/>
      <c r="KXT13" s="6"/>
      <c r="KXU13" s="6"/>
      <c r="KXV13" s="6"/>
      <c r="KXW13" s="6"/>
      <c r="KXX13" s="6"/>
      <c r="KXY13" s="6"/>
      <c r="KXZ13" s="6"/>
      <c r="KYA13" s="6"/>
      <c r="KYB13" s="6"/>
      <c r="KYC13" s="6"/>
      <c r="KYD13" s="6"/>
      <c r="KYE13" s="6"/>
      <c r="KYF13" s="6"/>
      <c r="KYG13" s="6"/>
      <c r="KYH13" s="6"/>
      <c r="KYI13" s="6"/>
      <c r="KYJ13" s="6"/>
      <c r="KYK13" s="6"/>
      <c r="KYL13" s="6"/>
      <c r="KYM13" s="6"/>
      <c r="KYN13" s="6"/>
      <c r="KYO13" s="6"/>
      <c r="KYP13" s="6"/>
      <c r="KYQ13" s="6"/>
      <c r="KYR13" s="6"/>
      <c r="KYS13" s="6"/>
      <c r="KYT13" s="6"/>
      <c r="KYU13" s="6"/>
      <c r="KYV13" s="6"/>
      <c r="KYW13" s="6"/>
      <c r="KYX13" s="6"/>
      <c r="KYY13" s="6"/>
      <c r="KYZ13" s="6"/>
      <c r="KZA13" s="6"/>
      <c r="KZB13" s="6"/>
      <c r="KZC13" s="6"/>
      <c r="KZD13" s="6"/>
      <c r="KZE13" s="6"/>
      <c r="KZF13" s="6"/>
      <c r="KZG13" s="6"/>
      <c r="KZH13" s="6"/>
      <c r="KZI13" s="6"/>
      <c r="KZJ13" s="6"/>
      <c r="KZK13" s="6"/>
      <c r="KZL13" s="6"/>
      <c r="KZM13" s="6"/>
      <c r="KZN13" s="6"/>
      <c r="KZO13" s="6"/>
      <c r="KZP13" s="6"/>
      <c r="KZQ13" s="6"/>
      <c r="KZR13" s="6"/>
      <c r="KZS13" s="6"/>
      <c r="KZT13" s="6"/>
      <c r="KZU13" s="6"/>
      <c r="KZV13" s="6"/>
      <c r="KZW13" s="6"/>
      <c r="KZX13" s="6"/>
      <c r="KZY13" s="6"/>
      <c r="KZZ13" s="6"/>
      <c r="LAA13" s="6"/>
      <c r="LAB13" s="6"/>
      <c r="LAC13" s="6"/>
      <c r="LAD13" s="6"/>
      <c r="LAE13" s="6"/>
      <c r="LAF13" s="6"/>
      <c r="LAG13" s="6"/>
      <c r="LAH13" s="6"/>
      <c r="LAI13" s="6"/>
      <c r="LAJ13" s="6"/>
      <c r="LAK13" s="6"/>
      <c r="LAL13" s="6"/>
      <c r="LAM13" s="6"/>
      <c r="LAN13" s="6"/>
      <c r="LAO13" s="6"/>
      <c r="LAP13" s="6"/>
      <c r="LAQ13" s="6"/>
      <c r="LAR13" s="6"/>
      <c r="LAS13" s="6"/>
      <c r="LAT13" s="6"/>
      <c r="LAU13" s="6"/>
      <c r="LAV13" s="6"/>
      <c r="LAW13" s="6"/>
      <c r="LAX13" s="6"/>
      <c r="LAY13" s="6"/>
      <c r="LAZ13" s="6"/>
      <c r="LBA13" s="6"/>
      <c r="LBB13" s="6"/>
      <c r="LBC13" s="6"/>
      <c r="LBD13" s="6"/>
      <c r="LBE13" s="6"/>
      <c r="LBF13" s="6"/>
      <c r="LBG13" s="6"/>
      <c r="LBH13" s="6"/>
      <c r="LBI13" s="6"/>
      <c r="LBJ13" s="6"/>
      <c r="LBK13" s="6"/>
      <c r="LBL13" s="6"/>
      <c r="LBM13" s="6"/>
      <c r="LBN13" s="6"/>
      <c r="LBO13" s="6"/>
      <c r="LBP13" s="6"/>
      <c r="LBQ13" s="6"/>
      <c r="LBR13" s="6"/>
      <c r="LBS13" s="6"/>
      <c r="LBT13" s="6"/>
      <c r="LBU13" s="6"/>
      <c r="LBV13" s="6"/>
      <c r="LBW13" s="6"/>
      <c r="LBX13" s="6"/>
      <c r="LBY13" s="6"/>
      <c r="LBZ13" s="6"/>
      <c r="LCA13" s="6"/>
      <c r="LCB13" s="6"/>
      <c r="LCC13" s="6"/>
      <c r="LCD13" s="6"/>
      <c r="LCE13" s="6"/>
      <c r="LCF13" s="6"/>
      <c r="LCG13" s="6"/>
      <c r="LCH13" s="6"/>
      <c r="LCI13" s="6"/>
      <c r="LCJ13" s="6"/>
      <c r="LCK13" s="6"/>
      <c r="LCL13" s="6"/>
      <c r="LCM13" s="6"/>
      <c r="LCN13" s="6"/>
      <c r="LCO13" s="6"/>
      <c r="LCP13" s="6"/>
      <c r="LCQ13" s="6"/>
      <c r="LCR13" s="6"/>
      <c r="LCS13" s="6"/>
      <c r="LCT13" s="6"/>
      <c r="LCU13" s="6"/>
      <c r="LCV13" s="6"/>
      <c r="LCW13" s="6"/>
      <c r="LCX13" s="6"/>
      <c r="LCY13" s="6"/>
      <c r="LCZ13" s="6"/>
      <c r="LDA13" s="6"/>
      <c r="LDB13" s="6"/>
      <c r="LDC13" s="6"/>
      <c r="LDD13" s="6"/>
      <c r="LDE13" s="6"/>
      <c r="LDF13" s="6"/>
      <c r="LDG13" s="6"/>
      <c r="LDH13" s="6"/>
      <c r="LDI13" s="6"/>
      <c r="LDJ13" s="6"/>
      <c r="LDK13" s="6"/>
      <c r="LDL13" s="6"/>
      <c r="LDM13" s="6"/>
      <c r="LDN13" s="6"/>
      <c r="LDO13" s="6"/>
      <c r="LDP13" s="6"/>
      <c r="LDQ13" s="6"/>
      <c r="LDR13" s="6"/>
      <c r="LDS13" s="6"/>
      <c r="LDT13" s="6"/>
      <c r="LDU13" s="6"/>
      <c r="LDV13" s="6"/>
      <c r="LDW13" s="6"/>
      <c r="LDX13" s="6"/>
      <c r="LDY13" s="6"/>
      <c r="LDZ13" s="6"/>
      <c r="LEA13" s="6"/>
      <c r="LEB13" s="6"/>
      <c r="LEC13" s="6"/>
      <c r="LED13" s="6"/>
      <c r="LEE13" s="6"/>
      <c r="LEF13" s="6"/>
      <c r="LEG13" s="6"/>
      <c r="LEH13" s="6"/>
      <c r="LEI13" s="6"/>
      <c r="LEJ13" s="6"/>
      <c r="LEK13" s="6"/>
      <c r="LEL13" s="6"/>
      <c r="LEM13" s="6"/>
      <c r="LEN13" s="6"/>
      <c r="LEO13" s="6"/>
      <c r="LEP13" s="6"/>
      <c r="LEQ13" s="6"/>
      <c r="LER13" s="6"/>
      <c r="LES13" s="6"/>
      <c r="LET13" s="6"/>
      <c r="LEU13" s="6"/>
      <c r="LEV13" s="6"/>
      <c r="LEW13" s="6"/>
      <c r="LEX13" s="6"/>
      <c r="LEY13" s="6"/>
      <c r="LEZ13" s="6"/>
      <c r="LFA13" s="6"/>
      <c r="LFB13" s="6"/>
      <c r="LFC13" s="6"/>
      <c r="LFD13" s="6"/>
      <c r="LFE13" s="6"/>
      <c r="LFF13" s="6"/>
      <c r="LFG13" s="6"/>
      <c r="LFH13" s="6"/>
      <c r="LFI13" s="6"/>
      <c r="LFJ13" s="6"/>
      <c r="LFK13" s="6"/>
      <c r="LFL13" s="6"/>
      <c r="LFM13" s="6"/>
      <c r="LFN13" s="6"/>
      <c r="LFO13" s="6"/>
      <c r="LFP13" s="6"/>
      <c r="LFQ13" s="6"/>
      <c r="LFR13" s="6"/>
      <c r="LFS13" s="6"/>
      <c r="LFT13" s="6"/>
      <c r="LFU13" s="6"/>
      <c r="LFV13" s="6"/>
      <c r="LFW13" s="6"/>
      <c r="LFX13" s="6"/>
      <c r="LFY13" s="6"/>
      <c r="LFZ13" s="6"/>
      <c r="LGA13" s="6"/>
      <c r="LGB13" s="6"/>
      <c r="LGC13" s="6"/>
      <c r="LGD13" s="6"/>
      <c r="LGE13" s="6"/>
      <c r="LGF13" s="6"/>
      <c r="LGG13" s="6"/>
      <c r="LGH13" s="6"/>
      <c r="LGI13" s="6"/>
      <c r="LGJ13" s="6"/>
      <c r="LGK13" s="6"/>
      <c r="LGL13" s="6"/>
      <c r="LGM13" s="6"/>
      <c r="LGN13" s="6"/>
      <c r="LGO13" s="6"/>
      <c r="LGP13" s="6"/>
      <c r="LGQ13" s="6"/>
      <c r="LGR13" s="6"/>
      <c r="LGS13" s="6"/>
      <c r="LGT13" s="6"/>
      <c r="LGU13" s="6"/>
      <c r="LGV13" s="6"/>
      <c r="LGW13" s="6"/>
      <c r="LGX13" s="6"/>
      <c r="LGY13" s="6"/>
      <c r="LGZ13" s="6"/>
      <c r="LHA13" s="6"/>
      <c r="LHB13" s="6"/>
      <c r="LHC13" s="6"/>
      <c r="LHD13" s="6"/>
      <c r="LHE13" s="6"/>
      <c r="LHF13" s="6"/>
      <c r="LHG13" s="6"/>
      <c r="LHH13" s="6"/>
      <c r="LHI13" s="6"/>
      <c r="LHJ13" s="6"/>
      <c r="LHK13" s="6"/>
      <c r="LHL13" s="6"/>
      <c r="LHM13" s="6"/>
      <c r="LHN13" s="6"/>
      <c r="LHO13" s="6"/>
      <c r="LHP13" s="6"/>
      <c r="LHQ13" s="6"/>
      <c r="LHR13" s="6"/>
      <c r="LHS13" s="6"/>
      <c r="LHT13" s="6"/>
      <c r="LHU13" s="6"/>
      <c r="LHV13" s="6"/>
      <c r="LHW13" s="6"/>
      <c r="LHX13" s="6"/>
      <c r="LHY13" s="6"/>
      <c r="LHZ13" s="6"/>
      <c r="LIA13" s="6"/>
      <c r="LIB13" s="6"/>
      <c r="LIC13" s="6"/>
      <c r="LID13" s="6"/>
      <c r="LIE13" s="6"/>
      <c r="LIF13" s="6"/>
      <c r="LIG13" s="6"/>
      <c r="LIH13" s="6"/>
      <c r="LII13" s="6"/>
      <c r="LIJ13" s="6"/>
      <c r="LIK13" s="6"/>
      <c r="LIL13" s="6"/>
      <c r="LIM13" s="6"/>
      <c r="LIN13" s="6"/>
      <c r="LIO13" s="6"/>
      <c r="LIP13" s="6"/>
      <c r="LIQ13" s="6"/>
      <c r="LIR13" s="6"/>
      <c r="LIS13" s="6"/>
      <c r="LIT13" s="6"/>
      <c r="LIU13" s="6"/>
      <c r="LIV13" s="6"/>
      <c r="LIW13" s="6"/>
      <c r="LIX13" s="6"/>
      <c r="LIY13" s="6"/>
      <c r="LIZ13" s="6"/>
      <c r="LJA13" s="6"/>
      <c r="LJB13" s="6"/>
      <c r="LJC13" s="6"/>
      <c r="LJD13" s="6"/>
      <c r="LJE13" s="6"/>
      <c r="LJF13" s="6"/>
      <c r="LJG13" s="6"/>
      <c r="LJH13" s="6"/>
      <c r="LJI13" s="6"/>
      <c r="LJJ13" s="6"/>
      <c r="LJK13" s="6"/>
      <c r="LJL13" s="6"/>
      <c r="LJM13" s="6"/>
      <c r="LJN13" s="6"/>
      <c r="LJO13" s="6"/>
      <c r="LJP13" s="6"/>
      <c r="LJQ13" s="6"/>
      <c r="LJR13" s="6"/>
      <c r="LJS13" s="6"/>
      <c r="LJT13" s="6"/>
      <c r="LJU13" s="6"/>
      <c r="LJV13" s="6"/>
      <c r="LJW13" s="6"/>
      <c r="LJX13" s="6"/>
      <c r="LJY13" s="6"/>
      <c r="LJZ13" s="6"/>
      <c r="LKA13" s="6"/>
      <c r="LKB13" s="6"/>
      <c r="LKC13" s="6"/>
      <c r="LKD13" s="6"/>
      <c r="LKE13" s="6"/>
      <c r="LKF13" s="6"/>
      <c r="LKG13" s="6"/>
      <c r="LKH13" s="6"/>
      <c r="LKI13" s="6"/>
      <c r="LKJ13" s="6"/>
      <c r="LKK13" s="6"/>
      <c r="LKL13" s="6"/>
      <c r="LKM13" s="6"/>
      <c r="LKN13" s="6"/>
      <c r="LKO13" s="6"/>
      <c r="LKP13" s="6"/>
      <c r="LKQ13" s="6"/>
      <c r="LKR13" s="6"/>
      <c r="LKS13" s="6"/>
      <c r="LKT13" s="6"/>
      <c r="LKU13" s="6"/>
      <c r="LKV13" s="6"/>
      <c r="LKW13" s="6"/>
      <c r="LKX13" s="6"/>
      <c r="LKY13" s="6"/>
      <c r="LKZ13" s="6"/>
      <c r="LLA13" s="6"/>
      <c r="LLB13" s="6"/>
      <c r="LLC13" s="6"/>
      <c r="LLD13" s="6"/>
      <c r="LLE13" s="6"/>
      <c r="LLF13" s="6"/>
      <c r="LLG13" s="6"/>
      <c r="LLH13" s="6"/>
      <c r="LLI13" s="6"/>
      <c r="LLJ13" s="6"/>
      <c r="LLK13" s="6"/>
      <c r="LLL13" s="6"/>
      <c r="LLM13" s="6"/>
      <c r="LLN13" s="6"/>
      <c r="LLO13" s="6"/>
      <c r="LLP13" s="6"/>
      <c r="LLQ13" s="6"/>
      <c r="LLR13" s="6"/>
      <c r="LLS13" s="6"/>
      <c r="LLT13" s="6"/>
      <c r="LLU13" s="6"/>
      <c r="LLV13" s="6"/>
      <c r="LLW13" s="6"/>
      <c r="LLX13" s="6"/>
      <c r="LLY13" s="6"/>
      <c r="LLZ13" s="6"/>
      <c r="LMA13" s="6"/>
      <c r="LMB13" s="6"/>
      <c r="LMC13" s="6"/>
      <c r="LMD13" s="6"/>
      <c r="LME13" s="6"/>
      <c r="LMF13" s="6"/>
      <c r="LMG13" s="6"/>
      <c r="LMH13" s="6"/>
      <c r="LMI13" s="6"/>
      <c r="LMJ13" s="6"/>
      <c r="LMK13" s="6"/>
      <c r="LML13" s="6"/>
      <c r="LMM13" s="6"/>
      <c r="LMN13" s="6"/>
      <c r="LMO13" s="6"/>
      <c r="LMP13" s="6"/>
      <c r="LMQ13" s="6"/>
      <c r="LMR13" s="6"/>
      <c r="LMS13" s="6"/>
      <c r="LMT13" s="6"/>
      <c r="LMU13" s="6"/>
      <c r="LMV13" s="6"/>
      <c r="LMW13" s="6"/>
      <c r="LMX13" s="6"/>
      <c r="LMY13" s="6"/>
      <c r="LMZ13" s="6"/>
      <c r="LNA13" s="6"/>
      <c r="LNB13" s="6"/>
      <c r="LNC13" s="6"/>
      <c r="LND13" s="6"/>
      <c r="LNE13" s="6"/>
      <c r="LNF13" s="6"/>
      <c r="LNG13" s="6"/>
      <c r="LNH13" s="6"/>
      <c r="LNI13" s="6"/>
      <c r="LNJ13" s="6"/>
      <c r="LNK13" s="6"/>
      <c r="LNL13" s="6"/>
      <c r="LNM13" s="6"/>
      <c r="LNN13" s="6"/>
      <c r="LNO13" s="6"/>
      <c r="LNP13" s="6"/>
      <c r="LNQ13" s="6"/>
      <c r="LNR13" s="6"/>
      <c r="LNS13" s="6"/>
      <c r="LNT13" s="6"/>
      <c r="LNU13" s="6"/>
      <c r="LNV13" s="6"/>
      <c r="LNW13" s="6"/>
      <c r="LNX13" s="6"/>
      <c r="LNY13" s="6"/>
      <c r="LNZ13" s="6"/>
      <c r="LOA13" s="6"/>
      <c r="LOB13" s="6"/>
      <c r="LOC13" s="6"/>
      <c r="LOD13" s="6"/>
      <c r="LOE13" s="6"/>
      <c r="LOF13" s="6"/>
      <c r="LOG13" s="6"/>
      <c r="LOH13" s="6"/>
      <c r="LOI13" s="6"/>
      <c r="LOJ13" s="6"/>
      <c r="LOK13" s="6"/>
      <c r="LOL13" s="6"/>
      <c r="LOM13" s="6"/>
      <c r="LON13" s="6"/>
      <c r="LOO13" s="6"/>
      <c r="LOP13" s="6"/>
      <c r="LOQ13" s="6"/>
      <c r="LOR13" s="6"/>
      <c r="LOS13" s="6"/>
      <c r="LOT13" s="6"/>
      <c r="LOU13" s="6"/>
      <c r="LOV13" s="6"/>
      <c r="LOW13" s="6"/>
      <c r="LOX13" s="6"/>
      <c r="LOY13" s="6"/>
      <c r="LOZ13" s="6"/>
      <c r="LPA13" s="6"/>
      <c r="LPB13" s="6"/>
      <c r="LPC13" s="6"/>
      <c r="LPD13" s="6"/>
      <c r="LPE13" s="6"/>
      <c r="LPF13" s="6"/>
      <c r="LPG13" s="6"/>
      <c r="LPH13" s="6"/>
      <c r="LPI13" s="6"/>
      <c r="LPJ13" s="6"/>
      <c r="LPK13" s="6"/>
      <c r="LPL13" s="6"/>
      <c r="LPM13" s="6"/>
      <c r="LPN13" s="6"/>
      <c r="LPO13" s="6"/>
      <c r="LPP13" s="6"/>
      <c r="LPQ13" s="6"/>
      <c r="LPR13" s="6"/>
      <c r="LPS13" s="6"/>
      <c r="LPT13" s="6"/>
      <c r="LPU13" s="6"/>
      <c r="LPV13" s="6"/>
      <c r="LPW13" s="6"/>
      <c r="LPX13" s="6"/>
      <c r="LPY13" s="6"/>
      <c r="LPZ13" s="6"/>
      <c r="LQA13" s="6"/>
      <c r="LQB13" s="6"/>
      <c r="LQC13" s="6"/>
      <c r="LQD13" s="6"/>
      <c r="LQE13" s="6"/>
      <c r="LQF13" s="6"/>
      <c r="LQG13" s="6"/>
      <c r="LQH13" s="6"/>
      <c r="LQI13" s="6"/>
      <c r="LQJ13" s="6"/>
      <c r="LQK13" s="6"/>
      <c r="LQL13" s="6"/>
      <c r="LQM13" s="6"/>
      <c r="LQN13" s="6"/>
      <c r="LQO13" s="6"/>
      <c r="LQP13" s="6"/>
      <c r="LQQ13" s="6"/>
      <c r="LQR13" s="6"/>
      <c r="LQS13" s="6"/>
      <c r="LQT13" s="6"/>
      <c r="LQU13" s="6"/>
      <c r="LQV13" s="6"/>
      <c r="LQW13" s="6"/>
      <c r="LQX13" s="6"/>
      <c r="LQY13" s="6"/>
      <c r="LQZ13" s="6"/>
      <c r="LRA13" s="6"/>
      <c r="LRB13" s="6"/>
      <c r="LRC13" s="6"/>
      <c r="LRD13" s="6"/>
      <c r="LRE13" s="6"/>
      <c r="LRF13" s="6"/>
      <c r="LRG13" s="6"/>
      <c r="LRH13" s="6"/>
      <c r="LRI13" s="6"/>
      <c r="LRJ13" s="6"/>
      <c r="LRK13" s="6"/>
      <c r="LRL13" s="6"/>
      <c r="LRM13" s="6"/>
      <c r="LRN13" s="6"/>
      <c r="LRO13" s="6"/>
      <c r="LRP13" s="6"/>
      <c r="LRQ13" s="6"/>
      <c r="LRR13" s="6"/>
      <c r="LRS13" s="6"/>
      <c r="LRT13" s="6"/>
      <c r="LRU13" s="6"/>
      <c r="LRV13" s="6"/>
      <c r="LRW13" s="6"/>
      <c r="LRX13" s="6"/>
      <c r="LRY13" s="6"/>
      <c r="LRZ13" s="6"/>
      <c r="LSA13" s="6"/>
      <c r="LSB13" s="6"/>
      <c r="LSC13" s="6"/>
      <c r="LSD13" s="6"/>
      <c r="LSE13" s="6"/>
      <c r="LSF13" s="6"/>
      <c r="LSG13" s="6"/>
      <c r="LSH13" s="6"/>
      <c r="LSI13" s="6"/>
      <c r="LSJ13" s="6"/>
      <c r="LSK13" s="6"/>
      <c r="LSL13" s="6"/>
      <c r="LSM13" s="6"/>
      <c r="LSN13" s="6"/>
      <c r="LSO13" s="6"/>
      <c r="LSP13" s="6"/>
      <c r="LSQ13" s="6"/>
      <c r="LSR13" s="6"/>
      <c r="LSS13" s="6"/>
      <c r="LST13" s="6"/>
      <c r="LSU13" s="6"/>
      <c r="LSV13" s="6"/>
      <c r="LSW13" s="6"/>
      <c r="LSX13" s="6"/>
      <c r="LSY13" s="6"/>
      <c r="LSZ13" s="6"/>
      <c r="LTA13" s="6"/>
      <c r="LTB13" s="6"/>
      <c r="LTC13" s="6"/>
      <c r="LTD13" s="6"/>
      <c r="LTE13" s="6"/>
      <c r="LTF13" s="6"/>
      <c r="LTG13" s="6"/>
      <c r="LTH13" s="6"/>
      <c r="LTI13" s="6"/>
      <c r="LTJ13" s="6"/>
      <c r="LTK13" s="6"/>
      <c r="LTL13" s="6"/>
      <c r="LTM13" s="6"/>
      <c r="LTN13" s="6"/>
      <c r="LTO13" s="6"/>
      <c r="LTP13" s="6"/>
      <c r="LTQ13" s="6"/>
      <c r="LTR13" s="6"/>
      <c r="LTS13" s="6"/>
      <c r="LTT13" s="6"/>
      <c r="LTU13" s="6"/>
      <c r="LTV13" s="6"/>
      <c r="LTW13" s="6"/>
      <c r="LTX13" s="6"/>
      <c r="LTY13" s="6"/>
      <c r="LTZ13" s="6"/>
      <c r="LUA13" s="6"/>
      <c r="LUB13" s="6"/>
      <c r="LUC13" s="6"/>
      <c r="LUD13" s="6"/>
      <c r="LUE13" s="6"/>
      <c r="LUF13" s="6"/>
      <c r="LUG13" s="6"/>
      <c r="LUH13" s="6"/>
      <c r="LUI13" s="6"/>
      <c r="LUJ13" s="6"/>
      <c r="LUK13" s="6"/>
      <c r="LUL13" s="6"/>
      <c r="LUM13" s="6"/>
      <c r="LUN13" s="6"/>
      <c r="LUO13" s="6"/>
      <c r="LUP13" s="6"/>
      <c r="LUQ13" s="6"/>
      <c r="LUR13" s="6"/>
      <c r="LUS13" s="6"/>
      <c r="LUT13" s="6"/>
      <c r="LUU13" s="6"/>
      <c r="LUV13" s="6"/>
      <c r="LUW13" s="6"/>
      <c r="LUX13" s="6"/>
      <c r="LUY13" s="6"/>
      <c r="LUZ13" s="6"/>
      <c r="LVA13" s="6"/>
      <c r="LVB13" s="6"/>
      <c r="LVC13" s="6"/>
      <c r="LVD13" s="6"/>
      <c r="LVE13" s="6"/>
      <c r="LVF13" s="6"/>
      <c r="LVG13" s="6"/>
      <c r="LVH13" s="6"/>
      <c r="LVI13" s="6"/>
      <c r="LVJ13" s="6"/>
      <c r="LVK13" s="6"/>
      <c r="LVL13" s="6"/>
      <c r="LVM13" s="6"/>
      <c r="LVN13" s="6"/>
      <c r="LVO13" s="6"/>
      <c r="LVP13" s="6"/>
      <c r="LVQ13" s="6"/>
      <c r="LVR13" s="6"/>
      <c r="LVS13" s="6"/>
      <c r="LVT13" s="6"/>
      <c r="LVU13" s="6"/>
      <c r="LVV13" s="6"/>
      <c r="LVW13" s="6"/>
      <c r="LVX13" s="6"/>
      <c r="LVY13" s="6"/>
      <c r="LVZ13" s="6"/>
      <c r="LWA13" s="6"/>
      <c r="LWB13" s="6"/>
      <c r="LWC13" s="6"/>
      <c r="LWD13" s="6"/>
      <c r="LWE13" s="6"/>
      <c r="LWF13" s="6"/>
      <c r="LWG13" s="6"/>
      <c r="LWH13" s="6"/>
      <c r="LWI13" s="6"/>
      <c r="LWJ13" s="6"/>
      <c r="LWK13" s="6"/>
      <c r="LWL13" s="6"/>
      <c r="LWM13" s="6"/>
      <c r="LWN13" s="6"/>
      <c r="LWO13" s="6"/>
      <c r="LWP13" s="6"/>
      <c r="LWQ13" s="6"/>
      <c r="LWR13" s="6"/>
      <c r="LWS13" s="6"/>
      <c r="LWT13" s="6"/>
      <c r="LWU13" s="6"/>
      <c r="LWV13" s="6"/>
      <c r="LWW13" s="6"/>
      <c r="LWX13" s="6"/>
      <c r="LWY13" s="6"/>
      <c r="LWZ13" s="6"/>
      <c r="LXA13" s="6"/>
      <c r="LXB13" s="6"/>
      <c r="LXC13" s="6"/>
      <c r="LXD13" s="6"/>
      <c r="LXE13" s="6"/>
      <c r="LXF13" s="6"/>
      <c r="LXG13" s="6"/>
      <c r="LXH13" s="6"/>
      <c r="LXI13" s="6"/>
      <c r="LXJ13" s="6"/>
      <c r="LXK13" s="6"/>
      <c r="LXL13" s="6"/>
      <c r="LXM13" s="6"/>
      <c r="LXN13" s="6"/>
      <c r="LXO13" s="6"/>
      <c r="LXP13" s="6"/>
      <c r="LXQ13" s="6"/>
      <c r="LXR13" s="6"/>
      <c r="LXS13" s="6"/>
      <c r="LXT13" s="6"/>
      <c r="LXU13" s="6"/>
      <c r="LXV13" s="6"/>
      <c r="LXW13" s="6"/>
      <c r="LXX13" s="6"/>
      <c r="LXY13" s="6"/>
      <c r="LXZ13" s="6"/>
      <c r="LYA13" s="6"/>
      <c r="LYB13" s="6"/>
      <c r="LYC13" s="6"/>
      <c r="LYD13" s="6"/>
      <c r="LYE13" s="6"/>
      <c r="LYF13" s="6"/>
      <c r="LYG13" s="6"/>
      <c r="LYH13" s="6"/>
      <c r="LYI13" s="6"/>
      <c r="LYJ13" s="6"/>
      <c r="LYK13" s="6"/>
      <c r="LYL13" s="6"/>
      <c r="LYM13" s="6"/>
      <c r="LYN13" s="6"/>
      <c r="LYO13" s="6"/>
      <c r="LYP13" s="6"/>
      <c r="LYQ13" s="6"/>
      <c r="LYR13" s="6"/>
      <c r="LYS13" s="6"/>
      <c r="LYT13" s="6"/>
      <c r="LYU13" s="6"/>
      <c r="LYV13" s="6"/>
      <c r="LYW13" s="6"/>
      <c r="LYX13" s="6"/>
      <c r="LYY13" s="6"/>
      <c r="LYZ13" s="6"/>
      <c r="LZA13" s="6"/>
      <c r="LZB13" s="6"/>
      <c r="LZC13" s="6"/>
      <c r="LZD13" s="6"/>
      <c r="LZE13" s="6"/>
      <c r="LZF13" s="6"/>
      <c r="LZG13" s="6"/>
      <c r="LZH13" s="6"/>
      <c r="LZI13" s="6"/>
      <c r="LZJ13" s="6"/>
      <c r="LZK13" s="6"/>
      <c r="LZL13" s="6"/>
      <c r="LZM13" s="6"/>
      <c r="LZN13" s="6"/>
      <c r="LZO13" s="6"/>
      <c r="LZP13" s="6"/>
      <c r="LZQ13" s="6"/>
      <c r="LZR13" s="6"/>
      <c r="LZS13" s="6"/>
      <c r="LZT13" s="6"/>
      <c r="LZU13" s="6"/>
      <c r="LZV13" s="6"/>
      <c r="LZW13" s="6"/>
      <c r="LZX13" s="6"/>
      <c r="LZY13" s="6"/>
      <c r="LZZ13" s="6"/>
      <c r="MAA13" s="6"/>
      <c r="MAB13" s="6"/>
      <c r="MAC13" s="6"/>
      <c r="MAD13" s="6"/>
      <c r="MAE13" s="6"/>
      <c r="MAF13" s="6"/>
      <c r="MAG13" s="6"/>
      <c r="MAH13" s="6"/>
      <c r="MAI13" s="6"/>
      <c r="MAJ13" s="6"/>
      <c r="MAK13" s="6"/>
      <c r="MAL13" s="6"/>
      <c r="MAM13" s="6"/>
      <c r="MAN13" s="6"/>
      <c r="MAO13" s="6"/>
      <c r="MAP13" s="6"/>
      <c r="MAQ13" s="6"/>
      <c r="MAR13" s="6"/>
      <c r="MAS13" s="6"/>
      <c r="MAT13" s="6"/>
      <c r="MAU13" s="6"/>
      <c r="MAV13" s="6"/>
      <c r="MAW13" s="6"/>
      <c r="MAX13" s="6"/>
      <c r="MAY13" s="6"/>
      <c r="MAZ13" s="6"/>
      <c r="MBA13" s="6"/>
      <c r="MBB13" s="6"/>
      <c r="MBC13" s="6"/>
      <c r="MBD13" s="6"/>
      <c r="MBE13" s="6"/>
      <c r="MBF13" s="6"/>
      <c r="MBG13" s="6"/>
      <c r="MBH13" s="6"/>
      <c r="MBI13" s="6"/>
      <c r="MBJ13" s="6"/>
      <c r="MBK13" s="6"/>
      <c r="MBL13" s="6"/>
      <c r="MBM13" s="6"/>
      <c r="MBN13" s="6"/>
      <c r="MBO13" s="6"/>
      <c r="MBP13" s="6"/>
      <c r="MBQ13" s="6"/>
      <c r="MBR13" s="6"/>
      <c r="MBS13" s="6"/>
      <c r="MBT13" s="6"/>
      <c r="MBU13" s="6"/>
      <c r="MBV13" s="6"/>
      <c r="MBW13" s="6"/>
      <c r="MBX13" s="6"/>
      <c r="MBY13" s="6"/>
      <c r="MBZ13" s="6"/>
      <c r="MCA13" s="6"/>
      <c r="MCB13" s="6"/>
      <c r="MCC13" s="6"/>
      <c r="MCD13" s="6"/>
      <c r="MCE13" s="6"/>
      <c r="MCF13" s="6"/>
      <c r="MCG13" s="6"/>
      <c r="MCH13" s="6"/>
      <c r="MCI13" s="6"/>
      <c r="MCJ13" s="6"/>
      <c r="MCK13" s="6"/>
      <c r="MCL13" s="6"/>
      <c r="MCM13" s="6"/>
      <c r="MCN13" s="6"/>
      <c r="MCO13" s="6"/>
      <c r="MCP13" s="6"/>
      <c r="MCQ13" s="6"/>
      <c r="MCR13" s="6"/>
      <c r="MCS13" s="6"/>
      <c r="MCT13" s="6"/>
      <c r="MCU13" s="6"/>
      <c r="MCV13" s="6"/>
      <c r="MCW13" s="6"/>
      <c r="MCX13" s="6"/>
      <c r="MCY13" s="6"/>
      <c r="MCZ13" s="6"/>
      <c r="MDA13" s="6"/>
      <c r="MDB13" s="6"/>
      <c r="MDC13" s="6"/>
      <c r="MDD13" s="6"/>
      <c r="MDE13" s="6"/>
      <c r="MDF13" s="6"/>
      <c r="MDG13" s="6"/>
      <c r="MDH13" s="6"/>
      <c r="MDI13" s="6"/>
      <c r="MDJ13" s="6"/>
      <c r="MDK13" s="6"/>
      <c r="MDL13" s="6"/>
      <c r="MDM13" s="6"/>
      <c r="MDN13" s="6"/>
      <c r="MDO13" s="6"/>
      <c r="MDP13" s="6"/>
      <c r="MDQ13" s="6"/>
      <c r="MDR13" s="6"/>
      <c r="MDS13" s="6"/>
      <c r="MDT13" s="6"/>
      <c r="MDU13" s="6"/>
      <c r="MDV13" s="6"/>
      <c r="MDW13" s="6"/>
      <c r="MDX13" s="6"/>
      <c r="MDY13" s="6"/>
      <c r="MDZ13" s="6"/>
      <c r="MEA13" s="6"/>
      <c r="MEB13" s="6"/>
      <c r="MEC13" s="6"/>
      <c r="MED13" s="6"/>
      <c r="MEE13" s="6"/>
      <c r="MEF13" s="6"/>
      <c r="MEG13" s="6"/>
      <c r="MEH13" s="6"/>
      <c r="MEI13" s="6"/>
      <c r="MEJ13" s="6"/>
      <c r="MEK13" s="6"/>
      <c r="MEL13" s="6"/>
      <c r="MEM13" s="6"/>
      <c r="MEN13" s="6"/>
      <c r="MEO13" s="6"/>
      <c r="MEP13" s="6"/>
      <c r="MEQ13" s="6"/>
      <c r="MER13" s="6"/>
      <c r="MES13" s="6"/>
      <c r="MET13" s="6"/>
      <c r="MEU13" s="6"/>
      <c r="MEV13" s="6"/>
      <c r="MEW13" s="6"/>
      <c r="MEX13" s="6"/>
      <c r="MEY13" s="6"/>
      <c r="MEZ13" s="6"/>
      <c r="MFA13" s="6"/>
      <c r="MFB13" s="6"/>
      <c r="MFC13" s="6"/>
      <c r="MFD13" s="6"/>
      <c r="MFE13" s="6"/>
      <c r="MFF13" s="6"/>
      <c r="MFG13" s="6"/>
      <c r="MFH13" s="6"/>
      <c r="MFI13" s="6"/>
      <c r="MFJ13" s="6"/>
      <c r="MFK13" s="6"/>
      <c r="MFL13" s="6"/>
      <c r="MFM13" s="6"/>
      <c r="MFN13" s="6"/>
      <c r="MFO13" s="6"/>
      <c r="MFP13" s="6"/>
      <c r="MFQ13" s="6"/>
      <c r="MFR13" s="6"/>
      <c r="MFS13" s="6"/>
      <c r="MFT13" s="6"/>
      <c r="MFU13" s="6"/>
      <c r="MFV13" s="6"/>
      <c r="MFW13" s="6"/>
      <c r="MFX13" s="6"/>
      <c r="MFY13" s="6"/>
      <c r="MFZ13" s="6"/>
      <c r="MGA13" s="6"/>
      <c r="MGB13" s="6"/>
      <c r="MGC13" s="6"/>
      <c r="MGD13" s="6"/>
      <c r="MGE13" s="6"/>
      <c r="MGF13" s="6"/>
      <c r="MGG13" s="6"/>
      <c r="MGH13" s="6"/>
      <c r="MGI13" s="6"/>
      <c r="MGJ13" s="6"/>
      <c r="MGK13" s="6"/>
      <c r="MGL13" s="6"/>
      <c r="MGM13" s="6"/>
      <c r="MGN13" s="6"/>
      <c r="MGO13" s="6"/>
      <c r="MGP13" s="6"/>
      <c r="MGQ13" s="6"/>
      <c r="MGR13" s="6"/>
      <c r="MGS13" s="6"/>
      <c r="MGT13" s="6"/>
      <c r="MGU13" s="6"/>
      <c r="MGV13" s="6"/>
      <c r="MGW13" s="6"/>
      <c r="MGX13" s="6"/>
      <c r="MGY13" s="6"/>
      <c r="MGZ13" s="6"/>
      <c r="MHA13" s="6"/>
      <c r="MHB13" s="6"/>
      <c r="MHC13" s="6"/>
      <c r="MHD13" s="6"/>
      <c r="MHE13" s="6"/>
      <c r="MHF13" s="6"/>
      <c r="MHG13" s="6"/>
      <c r="MHH13" s="6"/>
      <c r="MHI13" s="6"/>
      <c r="MHJ13" s="6"/>
      <c r="MHK13" s="6"/>
      <c r="MHL13" s="6"/>
      <c r="MHM13" s="6"/>
      <c r="MHN13" s="6"/>
      <c r="MHO13" s="6"/>
      <c r="MHP13" s="6"/>
      <c r="MHQ13" s="6"/>
      <c r="MHR13" s="6"/>
      <c r="MHS13" s="6"/>
      <c r="MHT13" s="6"/>
      <c r="MHU13" s="6"/>
      <c r="MHV13" s="6"/>
      <c r="MHW13" s="6"/>
      <c r="MHX13" s="6"/>
      <c r="MHY13" s="6"/>
      <c r="MHZ13" s="6"/>
      <c r="MIA13" s="6"/>
      <c r="MIB13" s="6"/>
      <c r="MIC13" s="6"/>
      <c r="MID13" s="6"/>
      <c r="MIE13" s="6"/>
      <c r="MIF13" s="6"/>
      <c r="MIG13" s="6"/>
      <c r="MIH13" s="6"/>
      <c r="MII13" s="6"/>
      <c r="MIJ13" s="6"/>
      <c r="MIK13" s="6"/>
      <c r="MIL13" s="6"/>
      <c r="MIM13" s="6"/>
      <c r="MIN13" s="6"/>
      <c r="MIO13" s="6"/>
      <c r="MIP13" s="6"/>
      <c r="MIQ13" s="6"/>
      <c r="MIR13" s="6"/>
      <c r="MIS13" s="6"/>
      <c r="MIT13" s="6"/>
      <c r="MIU13" s="6"/>
      <c r="MIV13" s="6"/>
      <c r="MIW13" s="6"/>
      <c r="MIX13" s="6"/>
      <c r="MIY13" s="6"/>
      <c r="MIZ13" s="6"/>
      <c r="MJA13" s="6"/>
      <c r="MJB13" s="6"/>
      <c r="MJC13" s="6"/>
      <c r="MJD13" s="6"/>
      <c r="MJE13" s="6"/>
      <c r="MJF13" s="6"/>
      <c r="MJG13" s="6"/>
      <c r="MJH13" s="6"/>
      <c r="MJI13" s="6"/>
      <c r="MJJ13" s="6"/>
      <c r="MJK13" s="6"/>
      <c r="MJL13" s="6"/>
      <c r="MJM13" s="6"/>
      <c r="MJN13" s="6"/>
      <c r="MJO13" s="6"/>
      <c r="MJP13" s="6"/>
      <c r="MJQ13" s="6"/>
      <c r="MJR13" s="6"/>
      <c r="MJS13" s="6"/>
      <c r="MJT13" s="6"/>
      <c r="MJU13" s="6"/>
      <c r="MJV13" s="6"/>
      <c r="MJW13" s="6"/>
      <c r="MJX13" s="6"/>
      <c r="MJY13" s="6"/>
      <c r="MJZ13" s="6"/>
      <c r="MKA13" s="6"/>
      <c r="MKB13" s="6"/>
      <c r="MKC13" s="6"/>
      <c r="MKD13" s="6"/>
      <c r="MKE13" s="6"/>
      <c r="MKF13" s="6"/>
      <c r="MKG13" s="6"/>
      <c r="MKH13" s="6"/>
      <c r="MKI13" s="6"/>
      <c r="MKJ13" s="6"/>
      <c r="MKK13" s="6"/>
      <c r="MKL13" s="6"/>
      <c r="MKM13" s="6"/>
      <c r="MKN13" s="6"/>
      <c r="MKO13" s="6"/>
      <c r="MKP13" s="6"/>
      <c r="MKQ13" s="6"/>
      <c r="MKR13" s="6"/>
      <c r="MKS13" s="6"/>
      <c r="MKT13" s="6"/>
      <c r="MKU13" s="6"/>
      <c r="MKV13" s="6"/>
      <c r="MKW13" s="6"/>
      <c r="MKX13" s="6"/>
      <c r="MKY13" s="6"/>
      <c r="MKZ13" s="6"/>
      <c r="MLA13" s="6"/>
      <c r="MLB13" s="6"/>
      <c r="MLC13" s="6"/>
      <c r="MLD13" s="6"/>
      <c r="MLE13" s="6"/>
      <c r="MLF13" s="6"/>
      <c r="MLG13" s="6"/>
      <c r="MLH13" s="6"/>
      <c r="MLI13" s="6"/>
      <c r="MLJ13" s="6"/>
      <c r="MLK13" s="6"/>
      <c r="MLL13" s="6"/>
      <c r="MLM13" s="6"/>
      <c r="MLN13" s="6"/>
      <c r="MLO13" s="6"/>
      <c r="MLP13" s="6"/>
      <c r="MLQ13" s="6"/>
      <c r="MLR13" s="6"/>
      <c r="MLS13" s="6"/>
      <c r="MLT13" s="6"/>
      <c r="MLU13" s="6"/>
      <c r="MLV13" s="6"/>
      <c r="MLW13" s="6"/>
      <c r="MLX13" s="6"/>
      <c r="MLY13" s="6"/>
      <c r="MLZ13" s="6"/>
      <c r="MMA13" s="6"/>
      <c r="MMB13" s="6"/>
      <c r="MMC13" s="6"/>
      <c r="MMD13" s="6"/>
      <c r="MME13" s="6"/>
      <c r="MMF13" s="6"/>
      <c r="MMG13" s="6"/>
      <c r="MMH13" s="6"/>
      <c r="MMI13" s="6"/>
      <c r="MMJ13" s="6"/>
      <c r="MMK13" s="6"/>
      <c r="MML13" s="6"/>
      <c r="MMM13" s="6"/>
      <c r="MMN13" s="6"/>
      <c r="MMO13" s="6"/>
      <c r="MMP13" s="6"/>
      <c r="MMQ13" s="6"/>
      <c r="MMR13" s="6"/>
      <c r="MMS13" s="6"/>
      <c r="MMT13" s="6"/>
      <c r="MMU13" s="6"/>
      <c r="MMV13" s="6"/>
      <c r="MMW13" s="6"/>
      <c r="MMX13" s="6"/>
      <c r="MMY13" s="6"/>
      <c r="MMZ13" s="6"/>
      <c r="MNA13" s="6"/>
      <c r="MNB13" s="6"/>
      <c r="MNC13" s="6"/>
      <c r="MND13" s="6"/>
      <c r="MNE13" s="6"/>
      <c r="MNF13" s="6"/>
      <c r="MNG13" s="6"/>
      <c r="MNH13" s="6"/>
      <c r="MNI13" s="6"/>
      <c r="MNJ13" s="6"/>
      <c r="MNK13" s="6"/>
      <c r="MNL13" s="6"/>
      <c r="MNM13" s="6"/>
      <c r="MNN13" s="6"/>
      <c r="MNO13" s="6"/>
      <c r="MNP13" s="6"/>
      <c r="MNQ13" s="6"/>
      <c r="MNR13" s="6"/>
      <c r="MNS13" s="6"/>
      <c r="MNT13" s="6"/>
      <c r="MNU13" s="6"/>
      <c r="MNV13" s="6"/>
      <c r="MNW13" s="6"/>
      <c r="MNX13" s="6"/>
      <c r="MNY13" s="6"/>
      <c r="MNZ13" s="6"/>
      <c r="MOA13" s="6"/>
      <c r="MOB13" s="6"/>
      <c r="MOC13" s="6"/>
      <c r="MOD13" s="6"/>
      <c r="MOE13" s="6"/>
      <c r="MOF13" s="6"/>
      <c r="MOG13" s="6"/>
      <c r="MOH13" s="6"/>
      <c r="MOI13" s="6"/>
      <c r="MOJ13" s="6"/>
      <c r="MOK13" s="6"/>
      <c r="MOL13" s="6"/>
      <c r="MOM13" s="6"/>
      <c r="MON13" s="6"/>
      <c r="MOO13" s="6"/>
      <c r="MOP13" s="6"/>
      <c r="MOQ13" s="6"/>
      <c r="MOR13" s="6"/>
      <c r="MOS13" s="6"/>
      <c r="MOT13" s="6"/>
      <c r="MOU13" s="6"/>
      <c r="MOV13" s="6"/>
      <c r="MOW13" s="6"/>
      <c r="MOX13" s="6"/>
      <c r="MOY13" s="6"/>
      <c r="MOZ13" s="6"/>
      <c r="MPA13" s="6"/>
      <c r="MPB13" s="6"/>
      <c r="MPC13" s="6"/>
      <c r="MPD13" s="6"/>
      <c r="MPE13" s="6"/>
      <c r="MPF13" s="6"/>
      <c r="MPG13" s="6"/>
      <c r="MPH13" s="6"/>
      <c r="MPI13" s="6"/>
      <c r="MPJ13" s="6"/>
      <c r="MPK13" s="6"/>
      <c r="MPL13" s="6"/>
      <c r="MPM13" s="6"/>
      <c r="MPN13" s="6"/>
      <c r="MPO13" s="6"/>
      <c r="MPP13" s="6"/>
      <c r="MPQ13" s="6"/>
      <c r="MPR13" s="6"/>
      <c r="MPS13" s="6"/>
      <c r="MPT13" s="6"/>
      <c r="MPU13" s="6"/>
      <c r="MPV13" s="6"/>
      <c r="MPW13" s="6"/>
      <c r="MPX13" s="6"/>
      <c r="MPY13" s="6"/>
      <c r="MPZ13" s="6"/>
      <c r="MQA13" s="6"/>
      <c r="MQB13" s="6"/>
      <c r="MQC13" s="6"/>
      <c r="MQD13" s="6"/>
      <c r="MQE13" s="6"/>
      <c r="MQF13" s="6"/>
      <c r="MQG13" s="6"/>
      <c r="MQH13" s="6"/>
      <c r="MQI13" s="6"/>
      <c r="MQJ13" s="6"/>
      <c r="MQK13" s="6"/>
      <c r="MQL13" s="6"/>
      <c r="MQM13" s="6"/>
      <c r="MQN13" s="6"/>
      <c r="MQO13" s="6"/>
      <c r="MQP13" s="6"/>
      <c r="MQQ13" s="6"/>
      <c r="MQR13" s="6"/>
      <c r="MQS13" s="6"/>
      <c r="MQT13" s="6"/>
      <c r="MQU13" s="6"/>
      <c r="MQV13" s="6"/>
      <c r="MQW13" s="6"/>
      <c r="MQX13" s="6"/>
      <c r="MQY13" s="6"/>
      <c r="MQZ13" s="6"/>
      <c r="MRA13" s="6"/>
      <c r="MRB13" s="6"/>
      <c r="MRC13" s="6"/>
      <c r="MRD13" s="6"/>
      <c r="MRE13" s="6"/>
      <c r="MRF13" s="6"/>
      <c r="MRG13" s="6"/>
      <c r="MRH13" s="6"/>
      <c r="MRI13" s="6"/>
      <c r="MRJ13" s="6"/>
      <c r="MRK13" s="6"/>
      <c r="MRL13" s="6"/>
      <c r="MRM13" s="6"/>
      <c r="MRN13" s="6"/>
      <c r="MRO13" s="6"/>
      <c r="MRP13" s="6"/>
      <c r="MRQ13" s="6"/>
      <c r="MRR13" s="6"/>
      <c r="MRS13" s="6"/>
      <c r="MRT13" s="6"/>
      <c r="MRU13" s="6"/>
      <c r="MRV13" s="6"/>
      <c r="MRW13" s="6"/>
      <c r="MRX13" s="6"/>
      <c r="MRY13" s="6"/>
      <c r="MRZ13" s="6"/>
      <c r="MSA13" s="6"/>
      <c r="MSB13" s="6"/>
      <c r="MSC13" s="6"/>
      <c r="MSD13" s="6"/>
      <c r="MSE13" s="6"/>
      <c r="MSF13" s="6"/>
      <c r="MSG13" s="6"/>
      <c r="MSH13" s="6"/>
      <c r="MSI13" s="6"/>
      <c r="MSJ13" s="6"/>
      <c r="MSK13" s="6"/>
      <c r="MSL13" s="6"/>
      <c r="MSM13" s="6"/>
      <c r="MSN13" s="6"/>
      <c r="MSO13" s="6"/>
      <c r="MSP13" s="6"/>
      <c r="MSQ13" s="6"/>
      <c r="MSR13" s="6"/>
      <c r="MSS13" s="6"/>
      <c r="MST13" s="6"/>
      <c r="MSU13" s="6"/>
      <c r="MSV13" s="6"/>
      <c r="MSW13" s="6"/>
      <c r="MSX13" s="6"/>
      <c r="MSY13" s="6"/>
      <c r="MSZ13" s="6"/>
      <c r="MTA13" s="6"/>
      <c r="MTB13" s="6"/>
      <c r="MTC13" s="6"/>
      <c r="MTD13" s="6"/>
      <c r="MTE13" s="6"/>
      <c r="MTF13" s="6"/>
      <c r="MTG13" s="6"/>
      <c r="MTH13" s="6"/>
      <c r="MTI13" s="6"/>
      <c r="MTJ13" s="6"/>
      <c r="MTK13" s="6"/>
      <c r="MTL13" s="6"/>
      <c r="MTM13" s="6"/>
      <c r="MTN13" s="6"/>
      <c r="MTO13" s="6"/>
      <c r="MTP13" s="6"/>
      <c r="MTQ13" s="6"/>
      <c r="MTR13" s="6"/>
      <c r="MTS13" s="6"/>
      <c r="MTT13" s="6"/>
      <c r="MTU13" s="6"/>
      <c r="MTV13" s="6"/>
      <c r="MTW13" s="6"/>
      <c r="MTX13" s="6"/>
      <c r="MTY13" s="6"/>
      <c r="MTZ13" s="6"/>
      <c r="MUA13" s="6"/>
      <c r="MUB13" s="6"/>
      <c r="MUC13" s="6"/>
      <c r="MUD13" s="6"/>
      <c r="MUE13" s="6"/>
      <c r="MUF13" s="6"/>
      <c r="MUG13" s="6"/>
      <c r="MUH13" s="6"/>
      <c r="MUI13" s="6"/>
      <c r="MUJ13" s="6"/>
      <c r="MUK13" s="6"/>
      <c r="MUL13" s="6"/>
      <c r="MUM13" s="6"/>
      <c r="MUN13" s="6"/>
      <c r="MUO13" s="6"/>
      <c r="MUP13" s="6"/>
      <c r="MUQ13" s="6"/>
      <c r="MUR13" s="6"/>
      <c r="MUS13" s="6"/>
      <c r="MUT13" s="6"/>
      <c r="MUU13" s="6"/>
      <c r="MUV13" s="6"/>
      <c r="MUW13" s="6"/>
      <c r="MUX13" s="6"/>
      <c r="MUY13" s="6"/>
      <c r="MUZ13" s="6"/>
      <c r="MVA13" s="6"/>
      <c r="MVB13" s="6"/>
      <c r="MVC13" s="6"/>
      <c r="MVD13" s="6"/>
      <c r="MVE13" s="6"/>
      <c r="MVF13" s="6"/>
      <c r="MVG13" s="6"/>
      <c r="MVH13" s="6"/>
      <c r="MVI13" s="6"/>
      <c r="MVJ13" s="6"/>
      <c r="MVK13" s="6"/>
      <c r="MVL13" s="6"/>
      <c r="MVM13" s="6"/>
      <c r="MVN13" s="6"/>
      <c r="MVO13" s="6"/>
      <c r="MVP13" s="6"/>
      <c r="MVQ13" s="6"/>
      <c r="MVR13" s="6"/>
      <c r="MVS13" s="6"/>
      <c r="MVT13" s="6"/>
      <c r="MVU13" s="6"/>
      <c r="MVV13" s="6"/>
      <c r="MVW13" s="6"/>
      <c r="MVX13" s="6"/>
      <c r="MVY13" s="6"/>
      <c r="MVZ13" s="6"/>
      <c r="MWA13" s="6"/>
      <c r="MWB13" s="6"/>
      <c r="MWC13" s="6"/>
      <c r="MWD13" s="6"/>
      <c r="MWE13" s="6"/>
      <c r="MWF13" s="6"/>
      <c r="MWG13" s="6"/>
      <c r="MWH13" s="6"/>
      <c r="MWI13" s="6"/>
      <c r="MWJ13" s="6"/>
      <c r="MWK13" s="6"/>
      <c r="MWL13" s="6"/>
      <c r="MWM13" s="6"/>
      <c r="MWN13" s="6"/>
      <c r="MWO13" s="6"/>
      <c r="MWP13" s="6"/>
      <c r="MWQ13" s="6"/>
      <c r="MWR13" s="6"/>
      <c r="MWS13" s="6"/>
      <c r="MWT13" s="6"/>
      <c r="MWU13" s="6"/>
      <c r="MWV13" s="6"/>
      <c r="MWW13" s="6"/>
      <c r="MWX13" s="6"/>
      <c r="MWY13" s="6"/>
      <c r="MWZ13" s="6"/>
      <c r="MXA13" s="6"/>
      <c r="MXB13" s="6"/>
      <c r="MXC13" s="6"/>
      <c r="MXD13" s="6"/>
      <c r="MXE13" s="6"/>
      <c r="MXF13" s="6"/>
      <c r="MXG13" s="6"/>
      <c r="MXH13" s="6"/>
      <c r="MXI13" s="6"/>
      <c r="MXJ13" s="6"/>
      <c r="MXK13" s="6"/>
      <c r="MXL13" s="6"/>
      <c r="MXM13" s="6"/>
      <c r="MXN13" s="6"/>
      <c r="MXO13" s="6"/>
      <c r="MXP13" s="6"/>
      <c r="MXQ13" s="6"/>
      <c r="MXR13" s="6"/>
      <c r="MXS13" s="6"/>
      <c r="MXT13" s="6"/>
      <c r="MXU13" s="6"/>
      <c r="MXV13" s="6"/>
      <c r="MXW13" s="6"/>
      <c r="MXX13" s="6"/>
      <c r="MXY13" s="6"/>
      <c r="MXZ13" s="6"/>
      <c r="MYA13" s="6"/>
      <c r="MYB13" s="6"/>
      <c r="MYC13" s="6"/>
      <c r="MYD13" s="6"/>
      <c r="MYE13" s="6"/>
      <c r="MYF13" s="6"/>
      <c r="MYG13" s="6"/>
      <c r="MYH13" s="6"/>
      <c r="MYI13" s="6"/>
      <c r="MYJ13" s="6"/>
      <c r="MYK13" s="6"/>
      <c r="MYL13" s="6"/>
      <c r="MYM13" s="6"/>
      <c r="MYN13" s="6"/>
      <c r="MYO13" s="6"/>
      <c r="MYP13" s="6"/>
      <c r="MYQ13" s="6"/>
      <c r="MYR13" s="6"/>
      <c r="MYS13" s="6"/>
      <c r="MYT13" s="6"/>
      <c r="MYU13" s="6"/>
      <c r="MYV13" s="6"/>
      <c r="MYW13" s="6"/>
      <c r="MYX13" s="6"/>
      <c r="MYY13" s="6"/>
      <c r="MYZ13" s="6"/>
      <c r="MZA13" s="6"/>
      <c r="MZB13" s="6"/>
      <c r="MZC13" s="6"/>
      <c r="MZD13" s="6"/>
      <c r="MZE13" s="6"/>
      <c r="MZF13" s="6"/>
      <c r="MZG13" s="6"/>
      <c r="MZH13" s="6"/>
      <c r="MZI13" s="6"/>
      <c r="MZJ13" s="6"/>
      <c r="MZK13" s="6"/>
      <c r="MZL13" s="6"/>
      <c r="MZM13" s="6"/>
      <c r="MZN13" s="6"/>
      <c r="MZO13" s="6"/>
      <c r="MZP13" s="6"/>
      <c r="MZQ13" s="6"/>
      <c r="MZR13" s="6"/>
      <c r="MZS13" s="6"/>
      <c r="MZT13" s="6"/>
      <c r="MZU13" s="6"/>
      <c r="MZV13" s="6"/>
      <c r="MZW13" s="6"/>
      <c r="MZX13" s="6"/>
      <c r="MZY13" s="6"/>
      <c r="MZZ13" s="6"/>
      <c r="NAA13" s="6"/>
      <c r="NAB13" s="6"/>
      <c r="NAC13" s="6"/>
      <c r="NAD13" s="6"/>
      <c r="NAE13" s="6"/>
      <c r="NAF13" s="6"/>
      <c r="NAG13" s="6"/>
      <c r="NAH13" s="6"/>
      <c r="NAI13" s="6"/>
      <c r="NAJ13" s="6"/>
      <c r="NAK13" s="6"/>
      <c r="NAL13" s="6"/>
      <c r="NAM13" s="6"/>
      <c r="NAN13" s="6"/>
      <c r="NAO13" s="6"/>
      <c r="NAP13" s="6"/>
      <c r="NAQ13" s="6"/>
      <c r="NAR13" s="6"/>
      <c r="NAS13" s="6"/>
      <c r="NAT13" s="6"/>
      <c r="NAU13" s="6"/>
      <c r="NAV13" s="6"/>
      <c r="NAW13" s="6"/>
      <c r="NAX13" s="6"/>
      <c r="NAY13" s="6"/>
      <c r="NAZ13" s="6"/>
      <c r="NBA13" s="6"/>
      <c r="NBB13" s="6"/>
      <c r="NBC13" s="6"/>
      <c r="NBD13" s="6"/>
      <c r="NBE13" s="6"/>
      <c r="NBF13" s="6"/>
      <c r="NBG13" s="6"/>
      <c r="NBH13" s="6"/>
      <c r="NBI13" s="6"/>
      <c r="NBJ13" s="6"/>
      <c r="NBK13" s="6"/>
      <c r="NBL13" s="6"/>
      <c r="NBM13" s="6"/>
      <c r="NBN13" s="6"/>
      <c r="NBO13" s="6"/>
      <c r="NBP13" s="6"/>
      <c r="NBQ13" s="6"/>
      <c r="NBR13" s="6"/>
      <c r="NBS13" s="6"/>
      <c r="NBT13" s="6"/>
      <c r="NBU13" s="6"/>
      <c r="NBV13" s="6"/>
      <c r="NBW13" s="6"/>
      <c r="NBX13" s="6"/>
      <c r="NBY13" s="6"/>
      <c r="NBZ13" s="6"/>
      <c r="NCA13" s="6"/>
      <c r="NCB13" s="6"/>
      <c r="NCC13" s="6"/>
      <c r="NCD13" s="6"/>
      <c r="NCE13" s="6"/>
      <c r="NCF13" s="6"/>
      <c r="NCG13" s="6"/>
      <c r="NCH13" s="6"/>
      <c r="NCI13" s="6"/>
      <c r="NCJ13" s="6"/>
      <c r="NCK13" s="6"/>
      <c r="NCL13" s="6"/>
      <c r="NCM13" s="6"/>
      <c r="NCN13" s="6"/>
      <c r="NCO13" s="6"/>
      <c r="NCP13" s="6"/>
      <c r="NCQ13" s="6"/>
      <c r="NCR13" s="6"/>
      <c r="NCS13" s="6"/>
      <c r="NCT13" s="6"/>
      <c r="NCU13" s="6"/>
      <c r="NCV13" s="6"/>
      <c r="NCW13" s="6"/>
      <c r="NCX13" s="6"/>
      <c r="NCY13" s="6"/>
      <c r="NCZ13" s="6"/>
      <c r="NDA13" s="6"/>
      <c r="NDB13" s="6"/>
      <c r="NDC13" s="6"/>
      <c r="NDD13" s="6"/>
      <c r="NDE13" s="6"/>
      <c r="NDF13" s="6"/>
      <c r="NDG13" s="6"/>
      <c r="NDH13" s="6"/>
      <c r="NDI13" s="6"/>
      <c r="NDJ13" s="6"/>
      <c r="NDK13" s="6"/>
      <c r="NDL13" s="6"/>
      <c r="NDM13" s="6"/>
      <c r="NDN13" s="6"/>
      <c r="NDO13" s="6"/>
      <c r="NDP13" s="6"/>
      <c r="NDQ13" s="6"/>
      <c r="NDR13" s="6"/>
      <c r="NDS13" s="6"/>
      <c r="NDT13" s="6"/>
      <c r="NDU13" s="6"/>
      <c r="NDV13" s="6"/>
      <c r="NDW13" s="6"/>
      <c r="NDX13" s="6"/>
      <c r="NDY13" s="6"/>
      <c r="NDZ13" s="6"/>
      <c r="NEA13" s="6"/>
      <c r="NEB13" s="6"/>
      <c r="NEC13" s="6"/>
      <c r="NED13" s="6"/>
      <c r="NEE13" s="6"/>
      <c r="NEF13" s="6"/>
      <c r="NEG13" s="6"/>
      <c r="NEH13" s="6"/>
      <c r="NEI13" s="6"/>
      <c r="NEJ13" s="6"/>
      <c r="NEK13" s="6"/>
      <c r="NEL13" s="6"/>
      <c r="NEM13" s="6"/>
      <c r="NEN13" s="6"/>
      <c r="NEO13" s="6"/>
      <c r="NEP13" s="6"/>
      <c r="NEQ13" s="6"/>
      <c r="NER13" s="6"/>
      <c r="NES13" s="6"/>
      <c r="NET13" s="6"/>
      <c r="NEU13" s="6"/>
      <c r="NEV13" s="6"/>
      <c r="NEW13" s="6"/>
      <c r="NEX13" s="6"/>
      <c r="NEY13" s="6"/>
      <c r="NEZ13" s="6"/>
      <c r="NFA13" s="6"/>
      <c r="NFB13" s="6"/>
      <c r="NFC13" s="6"/>
      <c r="NFD13" s="6"/>
      <c r="NFE13" s="6"/>
      <c r="NFF13" s="6"/>
      <c r="NFG13" s="6"/>
      <c r="NFH13" s="6"/>
      <c r="NFI13" s="6"/>
      <c r="NFJ13" s="6"/>
      <c r="NFK13" s="6"/>
      <c r="NFL13" s="6"/>
      <c r="NFM13" s="6"/>
      <c r="NFN13" s="6"/>
      <c r="NFO13" s="6"/>
      <c r="NFP13" s="6"/>
      <c r="NFQ13" s="6"/>
      <c r="NFR13" s="6"/>
      <c r="NFS13" s="6"/>
      <c r="NFT13" s="6"/>
      <c r="NFU13" s="6"/>
      <c r="NFV13" s="6"/>
      <c r="NFW13" s="6"/>
      <c r="NFX13" s="6"/>
      <c r="NFY13" s="6"/>
      <c r="NFZ13" s="6"/>
      <c r="NGA13" s="6"/>
      <c r="NGB13" s="6"/>
      <c r="NGC13" s="6"/>
      <c r="NGD13" s="6"/>
      <c r="NGE13" s="6"/>
      <c r="NGF13" s="6"/>
      <c r="NGG13" s="6"/>
      <c r="NGH13" s="6"/>
      <c r="NGI13" s="6"/>
      <c r="NGJ13" s="6"/>
      <c r="NGK13" s="6"/>
      <c r="NGL13" s="6"/>
      <c r="NGM13" s="6"/>
      <c r="NGN13" s="6"/>
      <c r="NGO13" s="6"/>
      <c r="NGP13" s="6"/>
      <c r="NGQ13" s="6"/>
      <c r="NGR13" s="6"/>
      <c r="NGS13" s="6"/>
      <c r="NGT13" s="6"/>
      <c r="NGU13" s="6"/>
      <c r="NGV13" s="6"/>
      <c r="NGW13" s="6"/>
      <c r="NGX13" s="6"/>
      <c r="NGY13" s="6"/>
      <c r="NGZ13" s="6"/>
      <c r="NHA13" s="6"/>
      <c r="NHB13" s="6"/>
      <c r="NHC13" s="6"/>
      <c r="NHD13" s="6"/>
      <c r="NHE13" s="6"/>
      <c r="NHF13" s="6"/>
      <c r="NHG13" s="6"/>
      <c r="NHH13" s="6"/>
      <c r="NHI13" s="6"/>
      <c r="NHJ13" s="6"/>
      <c r="NHK13" s="6"/>
      <c r="NHL13" s="6"/>
      <c r="NHM13" s="6"/>
      <c r="NHN13" s="6"/>
      <c r="NHO13" s="6"/>
      <c r="NHP13" s="6"/>
      <c r="NHQ13" s="6"/>
      <c r="NHR13" s="6"/>
      <c r="NHS13" s="6"/>
      <c r="NHT13" s="6"/>
      <c r="NHU13" s="6"/>
      <c r="NHV13" s="6"/>
      <c r="NHW13" s="6"/>
      <c r="NHX13" s="6"/>
      <c r="NHY13" s="6"/>
      <c r="NHZ13" s="6"/>
      <c r="NIA13" s="6"/>
      <c r="NIB13" s="6"/>
      <c r="NIC13" s="6"/>
      <c r="NID13" s="6"/>
      <c r="NIE13" s="6"/>
      <c r="NIF13" s="6"/>
      <c r="NIG13" s="6"/>
      <c r="NIH13" s="6"/>
      <c r="NII13" s="6"/>
      <c r="NIJ13" s="6"/>
      <c r="NIK13" s="6"/>
      <c r="NIL13" s="6"/>
      <c r="NIM13" s="6"/>
      <c r="NIN13" s="6"/>
      <c r="NIO13" s="6"/>
      <c r="NIP13" s="6"/>
      <c r="NIQ13" s="6"/>
      <c r="NIR13" s="6"/>
      <c r="NIS13" s="6"/>
      <c r="NIT13" s="6"/>
      <c r="NIU13" s="6"/>
      <c r="NIV13" s="6"/>
      <c r="NIW13" s="6"/>
      <c r="NIX13" s="6"/>
      <c r="NIY13" s="6"/>
      <c r="NIZ13" s="6"/>
      <c r="NJA13" s="6"/>
      <c r="NJB13" s="6"/>
      <c r="NJC13" s="6"/>
      <c r="NJD13" s="6"/>
      <c r="NJE13" s="6"/>
      <c r="NJF13" s="6"/>
      <c r="NJG13" s="6"/>
      <c r="NJH13" s="6"/>
      <c r="NJI13" s="6"/>
      <c r="NJJ13" s="6"/>
      <c r="NJK13" s="6"/>
      <c r="NJL13" s="6"/>
      <c r="NJM13" s="6"/>
      <c r="NJN13" s="6"/>
      <c r="NJO13" s="6"/>
      <c r="NJP13" s="6"/>
      <c r="NJQ13" s="6"/>
      <c r="NJR13" s="6"/>
      <c r="NJS13" s="6"/>
      <c r="NJT13" s="6"/>
      <c r="NJU13" s="6"/>
      <c r="NJV13" s="6"/>
      <c r="NJW13" s="6"/>
      <c r="NJX13" s="6"/>
      <c r="NJY13" s="6"/>
      <c r="NJZ13" s="6"/>
      <c r="NKA13" s="6"/>
      <c r="NKB13" s="6"/>
      <c r="NKC13" s="6"/>
      <c r="NKD13" s="6"/>
      <c r="NKE13" s="6"/>
      <c r="NKF13" s="6"/>
      <c r="NKG13" s="6"/>
      <c r="NKH13" s="6"/>
      <c r="NKI13" s="6"/>
      <c r="NKJ13" s="6"/>
      <c r="NKK13" s="6"/>
      <c r="NKL13" s="6"/>
      <c r="NKM13" s="6"/>
      <c r="NKN13" s="6"/>
      <c r="NKO13" s="6"/>
      <c r="NKP13" s="6"/>
      <c r="NKQ13" s="6"/>
      <c r="NKR13" s="6"/>
      <c r="NKS13" s="6"/>
      <c r="NKT13" s="6"/>
      <c r="NKU13" s="6"/>
      <c r="NKV13" s="6"/>
      <c r="NKW13" s="6"/>
      <c r="NKX13" s="6"/>
      <c r="NKY13" s="6"/>
      <c r="NKZ13" s="6"/>
      <c r="NLA13" s="6"/>
      <c r="NLB13" s="6"/>
      <c r="NLC13" s="6"/>
      <c r="NLD13" s="6"/>
      <c r="NLE13" s="6"/>
      <c r="NLF13" s="6"/>
      <c r="NLG13" s="6"/>
      <c r="NLH13" s="6"/>
      <c r="NLI13" s="6"/>
      <c r="NLJ13" s="6"/>
      <c r="NLK13" s="6"/>
      <c r="NLL13" s="6"/>
      <c r="NLM13" s="6"/>
      <c r="NLN13" s="6"/>
      <c r="NLO13" s="6"/>
      <c r="NLP13" s="6"/>
      <c r="NLQ13" s="6"/>
      <c r="NLR13" s="6"/>
      <c r="NLS13" s="6"/>
      <c r="NLT13" s="6"/>
      <c r="NLU13" s="6"/>
      <c r="NLV13" s="6"/>
      <c r="NLW13" s="6"/>
      <c r="NLX13" s="6"/>
      <c r="NLY13" s="6"/>
      <c r="NLZ13" s="6"/>
      <c r="NMA13" s="6"/>
      <c r="NMB13" s="6"/>
      <c r="NMC13" s="6"/>
      <c r="NMD13" s="6"/>
      <c r="NME13" s="6"/>
      <c r="NMF13" s="6"/>
      <c r="NMG13" s="6"/>
      <c r="NMH13" s="6"/>
      <c r="NMI13" s="6"/>
      <c r="NMJ13" s="6"/>
      <c r="NMK13" s="6"/>
      <c r="NML13" s="6"/>
      <c r="NMM13" s="6"/>
      <c r="NMN13" s="6"/>
      <c r="NMO13" s="6"/>
      <c r="NMP13" s="6"/>
      <c r="NMQ13" s="6"/>
      <c r="NMR13" s="6"/>
      <c r="NMS13" s="6"/>
      <c r="NMT13" s="6"/>
      <c r="NMU13" s="6"/>
      <c r="NMV13" s="6"/>
      <c r="NMW13" s="6"/>
      <c r="NMX13" s="6"/>
      <c r="NMY13" s="6"/>
      <c r="NMZ13" s="6"/>
      <c r="NNA13" s="6"/>
      <c r="NNB13" s="6"/>
      <c r="NNC13" s="6"/>
      <c r="NND13" s="6"/>
      <c r="NNE13" s="6"/>
      <c r="NNF13" s="6"/>
      <c r="NNG13" s="6"/>
      <c r="NNH13" s="6"/>
      <c r="NNI13" s="6"/>
      <c r="NNJ13" s="6"/>
      <c r="NNK13" s="6"/>
      <c r="NNL13" s="6"/>
      <c r="NNM13" s="6"/>
      <c r="NNN13" s="6"/>
      <c r="NNO13" s="6"/>
      <c r="NNP13" s="6"/>
      <c r="NNQ13" s="6"/>
      <c r="NNR13" s="6"/>
      <c r="NNS13" s="6"/>
      <c r="NNT13" s="6"/>
      <c r="NNU13" s="6"/>
      <c r="NNV13" s="6"/>
      <c r="NNW13" s="6"/>
      <c r="NNX13" s="6"/>
      <c r="NNY13" s="6"/>
      <c r="NNZ13" s="6"/>
      <c r="NOA13" s="6"/>
      <c r="NOB13" s="6"/>
      <c r="NOC13" s="6"/>
      <c r="NOD13" s="6"/>
      <c r="NOE13" s="6"/>
      <c r="NOF13" s="6"/>
      <c r="NOG13" s="6"/>
      <c r="NOH13" s="6"/>
      <c r="NOI13" s="6"/>
      <c r="NOJ13" s="6"/>
      <c r="NOK13" s="6"/>
      <c r="NOL13" s="6"/>
      <c r="NOM13" s="6"/>
      <c r="NON13" s="6"/>
      <c r="NOO13" s="6"/>
      <c r="NOP13" s="6"/>
      <c r="NOQ13" s="6"/>
      <c r="NOR13" s="6"/>
      <c r="NOS13" s="6"/>
      <c r="NOT13" s="6"/>
      <c r="NOU13" s="6"/>
      <c r="NOV13" s="6"/>
      <c r="NOW13" s="6"/>
      <c r="NOX13" s="6"/>
      <c r="NOY13" s="6"/>
      <c r="NOZ13" s="6"/>
      <c r="NPA13" s="6"/>
      <c r="NPB13" s="6"/>
      <c r="NPC13" s="6"/>
      <c r="NPD13" s="6"/>
      <c r="NPE13" s="6"/>
      <c r="NPF13" s="6"/>
      <c r="NPG13" s="6"/>
      <c r="NPH13" s="6"/>
      <c r="NPI13" s="6"/>
      <c r="NPJ13" s="6"/>
      <c r="NPK13" s="6"/>
      <c r="NPL13" s="6"/>
      <c r="NPM13" s="6"/>
      <c r="NPN13" s="6"/>
      <c r="NPO13" s="6"/>
      <c r="NPP13" s="6"/>
      <c r="NPQ13" s="6"/>
      <c r="NPR13" s="6"/>
      <c r="NPS13" s="6"/>
      <c r="NPT13" s="6"/>
      <c r="NPU13" s="6"/>
      <c r="NPV13" s="6"/>
      <c r="NPW13" s="6"/>
      <c r="NPX13" s="6"/>
      <c r="NPY13" s="6"/>
      <c r="NPZ13" s="6"/>
      <c r="NQA13" s="6"/>
      <c r="NQB13" s="6"/>
      <c r="NQC13" s="6"/>
      <c r="NQD13" s="6"/>
      <c r="NQE13" s="6"/>
      <c r="NQF13" s="6"/>
      <c r="NQG13" s="6"/>
      <c r="NQH13" s="6"/>
      <c r="NQI13" s="6"/>
      <c r="NQJ13" s="6"/>
      <c r="NQK13" s="6"/>
      <c r="NQL13" s="6"/>
      <c r="NQM13" s="6"/>
      <c r="NQN13" s="6"/>
      <c r="NQO13" s="6"/>
      <c r="NQP13" s="6"/>
      <c r="NQQ13" s="6"/>
      <c r="NQR13" s="6"/>
      <c r="NQS13" s="6"/>
      <c r="NQT13" s="6"/>
      <c r="NQU13" s="6"/>
      <c r="NQV13" s="6"/>
      <c r="NQW13" s="6"/>
      <c r="NQX13" s="6"/>
      <c r="NQY13" s="6"/>
      <c r="NQZ13" s="6"/>
      <c r="NRA13" s="6"/>
      <c r="NRB13" s="6"/>
      <c r="NRC13" s="6"/>
      <c r="NRD13" s="6"/>
      <c r="NRE13" s="6"/>
      <c r="NRF13" s="6"/>
      <c r="NRG13" s="6"/>
      <c r="NRH13" s="6"/>
      <c r="NRI13" s="6"/>
      <c r="NRJ13" s="6"/>
      <c r="NRK13" s="6"/>
      <c r="NRL13" s="6"/>
      <c r="NRM13" s="6"/>
      <c r="NRN13" s="6"/>
      <c r="NRO13" s="6"/>
      <c r="NRP13" s="6"/>
      <c r="NRQ13" s="6"/>
      <c r="NRR13" s="6"/>
      <c r="NRS13" s="6"/>
      <c r="NRT13" s="6"/>
      <c r="NRU13" s="6"/>
      <c r="NRV13" s="6"/>
      <c r="NRW13" s="6"/>
      <c r="NRX13" s="6"/>
      <c r="NRY13" s="6"/>
      <c r="NRZ13" s="6"/>
      <c r="NSA13" s="6"/>
      <c r="NSB13" s="6"/>
      <c r="NSC13" s="6"/>
      <c r="NSD13" s="6"/>
      <c r="NSE13" s="6"/>
      <c r="NSF13" s="6"/>
      <c r="NSG13" s="6"/>
      <c r="NSH13" s="6"/>
      <c r="NSI13" s="6"/>
      <c r="NSJ13" s="6"/>
      <c r="NSK13" s="6"/>
      <c r="NSL13" s="6"/>
      <c r="NSM13" s="6"/>
      <c r="NSN13" s="6"/>
      <c r="NSO13" s="6"/>
      <c r="NSP13" s="6"/>
      <c r="NSQ13" s="6"/>
      <c r="NSR13" s="6"/>
      <c r="NSS13" s="6"/>
      <c r="NST13" s="6"/>
      <c r="NSU13" s="6"/>
      <c r="NSV13" s="6"/>
      <c r="NSW13" s="6"/>
      <c r="NSX13" s="6"/>
      <c r="NSY13" s="6"/>
      <c r="NSZ13" s="6"/>
      <c r="NTA13" s="6"/>
      <c r="NTB13" s="6"/>
      <c r="NTC13" s="6"/>
      <c r="NTD13" s="6"/>
      <c r="NTE13" s="6"/>
      <c r="NTF13" s="6"/>
      <c r="NTG13" s="6"/>
      <c r="NTH13" s="6"/>
      <c r="NTI13" s="6"/>
      <c r="NTJ13" s="6"/>
      <c r="NTK13" s="6"/>
      <c r="NTL13" s="6"/>
      <c r="NTM13" s="6"/>
      <c r="NTN13" s="6"/>
      <c r="NTO13" s="6"/>
      <c r="NTP13" s="6"/>
      <c r="NTQ13" s="6"/>
      <c r="NTR13" s="6"/>
      <c r="NTS13" s="6"/>
      <c r="NTT13" s="6"/>
      <c r="NTU13" s="6"/>
      <c r="NTV13" s="6"/>
      <c r="NTW13" s="6"/>
      <c r="NTX13" s="6"/>
      <c r="NTY13" s="6"/>
      <c r="NTZ13" s="6"/>
      <c r="NUA13" s="6"/>
      <c r="NUB13" s="6"/>
      <c r="NUC13" s="6"/>
      <c r="NUD13" s="6"/>
      <c r="NUE13" s="6"/>
      <c r="NUF13" s="6"/>
      <c r="NUG13" s="6"/>
      <c r="NUH13" s="6"/>
      <c r="NUI13" s="6"/>
      <c r="NUJ13" s="6"/>
      <c r="NUK13" s="6"/>
      <c r="NUL13" s="6"/>
      <c r="NUM13" s="6"/>
      <c r="NUN13" s="6"/>
      <c r="NUO13" s="6"/>
      <c r="NUP13" s="6"/>
      <c r="NUQ13" s="6"/>
      <c r="NUR13" s="6"/>
      <c r="NUS13" s="6"/>
      <c r="NUT13" s="6"/>
      <c r="NUU13" s="6"/>
      <c r="NUV13" s="6"/>
      <c r="NUW13" s="6"/>
      <c r="NUX13" s="6"/>
      <c r="NUY13" s="6"/>
      <c r="NUZ13" s="6"/>
      <c r="NVA13" s="6"/>
      <c r="NVB13" s="6"/>
      <c r="NVC13" s="6"/>
      <c r="NVD13" s="6"/>
      <c r="NVE13" s="6"/>
      <c r="NVF13" s="6"/>
      <c r="NVG13" s="6"/>
      <c r="NVH13" s="6"/>
      <c r="NVI13" s="6"/>
      <c r="NVJ13" s="6"/>
      <c r="NVK13" s="6"/>
      <c r="NVL13" s="6"/>
      <c r="NVM13" s="6"/>
      <c r="NVN13" s="6"/>
      <c r="NVO13" s="6"/>
      <c r="NVP13" s="6"/>
      <c r="NVQ13" s="6"/>
      <c r="NVR13" s="6"/>
      <c r="NVS13" s="6"/>
      <c r="NVT13" s="6"/>
      <c r="NVU13" s="6"/>
      <c r="NVV13" s="6"/>
      <c r="NVW13" s="6"/>
      <c r="NVX13" s="6"/>
      <c r="NVY13" s="6"/>
      <c r="NVZ13" s="6"/>
      <c r="NWA13" s="6"/>
      <c r="NWB13" s="6"/>
      <c r="NWC13" s="6"/>
      <c r="NWD13" s="6"/>
      <c r="NWE13" s="6"/>
      <c r="NWF13" s="6"/>
      <c r="NWG13" s="6"/>
      <c r="NWH13" s="6"/>
      <c r="NWI13" s="6"/>
      <c r="NWJ13" s="6"/>
      <c r="NWK13" s="6"/>
      <c r="NWL13" s="6"/>
      <c r="NWM13" s="6"/>
      <c r="NWN13" s="6"/>
      <c r="NWO13" s="6"/>
      <c r="NWP13" s="6"/>
      <c r="NWQ13" s="6"/>
      <c r="NWR13" s="6"/>
      <c r="NWS13" s="6"/>
      <c r="NWT13" s="6"/>
      <c r="NWU13" s="6"/>
      <c r="NWV13" s="6"/>
      <c r="NWW13" s="6"/>
      <c r="NWX13" s="6"/>
      <c r="NWY13" s="6"/>
      <c r="NWZ13" s="6"/>
      <c r="NXA13" s="6"/>
      <c r="NXB13" s="6"/>
      <c r="NXC13" s="6"/>
      <c r="NXD13" s="6"/>
      <c r="NXE13" s="6"/>
      <c r="NXF13" s="6"/>
      <c r="NXG13" s="6"/>
      <c r="NXH13" s="6"/>
      <c r="NXI13" s="6"/>
      <c r="NXJ13" s="6"/>
      <c r="NXK13" s="6"/>
      <c r="NXL13" s="6"/>
      <c r="NXM13" s="6"/>
      <c r="NXN13" s="6"/>
      <c r="NXO13" s="6"/>
      <c r="NXP13" s="6"/>
      <c r="NXQ13" s="6"/>
      <c r="NXR13" s="6"/>
      <c r="NXS13" s="6"/>
      <c r="NXT13" s="6"/>
      <c r="NXU13" s="6"/>
      <c r="NXV13" s="6"/>
      <c r="NXW13" s="6"/>
      <c r="NXX13" s="6"/>
      <c r="NXY13" s="6"/>
      <c r="NXZ13" s="6"/>
      <c r="NYA13" s="6"/>
      <c r="NYB13" s="6"/>
      <c r="NYC13" s="6"/>
      <c r="NYD13" s="6"/>
      <c r="NYE13" s="6"/>
      <c r="NYF13" s="6"/>
      <c r="NYG13" s="6"/>
      <c r="NYH13" s="6"/>
      <c r="NYI13" s="6"/>
      <c r="NYJ13" s="6"/>
      <c r="NYK13" s="6"/>
      <c r="NYL13" s="6"/>
      <c r="NYM13" s="6"/>
      <c r="NYN13" s="6"/>
      <c r="NYO13" s="6"/>
      <c r="NYP13" s="6"/>
      <c r="NYQ13" s="6"/>
      <c r="NYR13" s="6"/>
      <c r="NYS13" s="6"/>
      <c r="NYT13" s="6"/>
      <c r="NYU13" s="6"/>
      <c r="NYV13" s="6"/>
      <c r="NYW13" s="6"/>
      <c r="NYX13" s="6"/>
      <c r="NYY13" s="6"/>
      <c r="NYZ13" s="6"/>
      <c r="NZA13" s="6"/>
      <c r="NZB13" s="6"/>
      <c r="NZC13" s="6"/>
      <c r="NZD13" s="6"/>
      <c r="NZE13" s="6"/>
      <c r="NZF13" s="6"/>
      <c r="NZG13" s="6"/>
      <c r="NZH13" s="6"/>
      <c r="NZI13" s="6"/>
      <c r="NZJ13" s="6"/>
      <c r="NZK13" s="6"/>
      <c r="NZL13" s="6"/>
      <c r="NZM13" s="6"/>
      <c r="NZN13" s="6"/>
      <c r="NZO13" s="6"/>
      <c r="NZP13" s="6"/>
      <c r="NZQ13" s="6"/>
      <c r="NZR13" s="6"/>
      <c r="NZS13" s="6"/>
      <c r="NZT13" s="6"/>
      <c r="NZU13" s="6"/>
      <c r="NZV13" s="6"/>
      <c r="NZW13" s="6"/>
      <c r="NZX13" s="6"/>
      <c r="NZY13" s="6"/>
      <c r="NZZ13" s="6"/>
      <c r="OAA13" s="6"/>
      <c r="OAB13" s="6"/>
      <c r="OAC13" s="6"/>
      <c r="OAD13" s="6"/>
      <c r="OAE13" s="6"/>
      <c r="OAF13" s="6"/>
      <c r="OAG13" s="6"/>
      <c r="OAH13" s="6"/>
      <c r="OAI13" s="6"/>
      <c r="OAJ13" s="6"/>
      <c r="OAK13" s="6"/>
      <c r="OAL13" s="6"/>
      <c r="OAM13" s="6"/>
      <c r="OAN13" s="6"/>
      <c r="OAO13" s="6"/>
      <c r="OAP13" s="6"/>
      <c r="OAQ13" s="6"/>
      <c r="OAR13" s="6"/>
      <c r="OAS13" s="6"/>
      <c r="OAT13" s="6"/>
      <c r="OAU13" s="6"/>
      <c r="OAV13" s="6"/>
      <c r="OAW13" s="6"/>
      <c r="OAX13" s="6"/>
      <c r="OAY13" s="6"/>
      <c r="OAZ13" s="6"/>
      <c r="OBA13" s="6"/>
      <c r="OBB13" s="6"/>
      <c r="OBC13" s="6"/>
      <c r="OBD13" s="6"/>
      <c r="OBE13" s="6"/>
      <c r="OBF13" s="6"/>
      <c r="OBG13" s="6"/>
      <c r="OBH13" s="6"/>
      <c r="OBI13" s="6"/>
      <c r="OBJ13" s="6"/>
      <c r="OBK13" s="6"/>
      <c r="OBL13" s="6"/>
      <c r="OBM13" s="6"/>
      <c r="OBN13" s="6"/>
      <c r="OBO13" s="6"/>
      <c r="OBP13" s="6"/>
      <c r="OBQ13" s="6"/>
      <c r="OBR13" s="6"/>
      <c r="OBS13" s="6"/>
      <c r="OBT13" s="6"/>
      <c r="OBU13" s="6"/>
      <c r="OBV13" s="6"/>
      <c r="OBW13" s="6"/>
      <c r="OBX13" s="6"/>
      <c r="OBY13" s="6"/>
      <c r="OBZ13" s="6"/>
      <c r="OCA13" s="6"/>
      <c r="OCB13" s="6"/>
      <c r="OCC13" s="6"/>
      <c r="OCD13" s="6"/>
      <c r="OCE13" s="6"/>
      <c r="OCF13" s="6"/>
      <c r="OCG13" s="6"/>
      <c r="OCH13" s="6"/>
      <c r="OCI13" s="6"/>
      <c r="OCJ13" s="6"/>
      <c r="OCK13" s="6"/>
      <c r="OCL13" s="6"/>
      <c r="OCM13" s="6"/>
      <c r="OCN13" s="6"/>
      <c r="OCO13" s="6"/>
      <c r="OCP13" s="6"/>
      <c r="OCQ13" s="6"/>
      <c r="OCR13" s="6"/>
      <c r="OCS13" s="6"/>
      <c r="OCT13" s="6"/>
      <c r="OCU13" s="6"/>
      <c r="OCV13" s="6"/>
      <c r="OCW13" s="6"/>
      <c r="OCX13" s="6"/>
      <c r="OCY13" s="6"/>
      <c r="OCZ13" s="6"/>
      <c r="ODA13" s="6"/>
      <c r="ODB13" s="6"/>
      <c r="ODC13" s="6"/>
      <c r="ODD13" s="6"/>
      <c r="ODE13" s="6"/>
      <c r="ODF13" s="6"/>
      <c r="ODG13" s="6"/>
      <c r="ODH13" s="6"/>
      <c r="ODI13" s="6"/>
      <c r="ODJ13" s="6"/>
      <c r="ODK13" s="6"/>
      <c r="ODL13" s="6"/>
      <c r="ODM13" s="6"/>
      <c r="ODN13" s="6"/>
      <c r="ODO13" s="6"/>
      <c r="ODP13" s="6"/>
      <c r="ODQ13" s="6"/>
      <c r="ODR13" s="6"/>
      <c r="ODS13" s="6"/>
      <c r="ODT13" s="6"/>
      <c r="ODU13" s="6"/>
      <c r="ODV13" s="6"/>
      <c r="ODW13" s="6"/>
      <c r="ODX13" s="6"/>
      <c r="ODY13" s="6"/>
      <c r="ODZ13" s="6"/>
      <c r="OEA13" s="6"/>
      <c r="OEB13" s="6"/>
      <c r="OEC13" s="6"/>
      <c r="OED13" s="6"/>
      <c r="OEE13" s="6"/>
      <c r="OEF13" s="6"/>
      <c r="OEG13" s="6"/>
      <c r="OEH13" s="6"/>
      <c r="OEI13" s="6"/>
      <c r="OEJ13" s="6"/>
      <c r="OEK13" s="6"/>
      <c r="OEL13" s="6"/>
      <c r="OEM13" s="6"/>
      <c r="OEN13" s="6"/>
      <c r="OEO13" s="6"/>
      <c r="OEP13" s="6"/>
      <c r="OEQ13" s="6"/>
      <c r="OER13" s="6"/>
      <c r="OES13" s="6"/>
      <c r="OET13" s="6"/>
      <c r="OEU13" s="6"/>
      <c r="OEV13" s="6"/>
      <c r="OEW13" s="6"/>
      <c r="OEX13" s="6"/>
      <c r="OEY13" s="6"/>
      <c r="OEZ13" s="6"/>
      <c r="OFA13" s="6"/>
      <c r="OFB13" s="6"/>
      <c r="OFC13" s="6"/>
      <c r="OFD13" s="6"/>
      <c r="OFE13" s="6"/>
      <c r="OFF13" s="6"/>
      <c r="OFG13" s="6"/>
      <c r="OFH13" s="6"/>
      <c r="OFI13" s="6"/>
      <c r="OFJ13" s="6"/>
      <c r="OFK13" s="6"/>
      <c r="OFL13" s="6"/>
      <c r="OFM13" s="6"/>
      <c r="OFN13" s="6"/>
      <c r="OFO13" s="6"/>
      <c r="OFP13" s="6"/>
      <c r="OFQ13" s="6"/>
      <c r="OFR13" s="6"/>
      <c r="OFS13" s="6"/>
      <c r="OFT13" s="6"/>
      <c r="OFU13" s="6"/>
      <c r="OFV13" s="6"/>
      <c r="OFW13" s="6"/>
      <c r="OFX13" s="6"/>
      <c r="OFY13" s="6"/>
      <c r="OFZ13" s="6"/>
      <c r="OGA13" s="6"/>
      <c r="OGB13" s="6"/>
      <c r="OGC13" s="6"/>
      <c r="OGD13" s="6"/>
      <c r="OGE13" s="6"/>
      <c r="OGF13" s="6"/>
      <c r="OGG13" s="6"/>
      <c r="OGH13" s="6"/>
      <c r="OGI13" s="6"/>
      <c r="OGJ13" s="6"/>
      <c r="OGK13" s="6"/>
      <c r="OGL13" s="6"/>
      <c r="OGM13" s="6"/>
      <c r="OGN13" s="6"/>
      <c r="OGO13" s="6"/>
      <c r="OGP13" s="6"/>
      <c r="OGQ13" s="6"/>
      <c r="OGR13" s="6"/>
      <c r="OGS13" s="6"/>
      <c r="OGT13" s="6"/>
      <c r="OGU13" s="6"/>
      <c r="OGV13" s="6"/>
      <c r="OGW13" s="6"/>
      <c r="OGX13" s="6"/>
      <c r="OGY13" s="6"/>
      <c r="OGZ13" s="6"/>
      <c r="OHA13" s="6"/>
      <c r="OHB13" s="6"/>
      <c r="OHC13" s="6"/>
      <c r="OHD13" s="6"/>
      <c r="OHE13" s="6"/>
      <c r="OHF13" s="6"/>
      <c r="OHG13" s="6"/>
      <c r="OHH13" s="6"/>
      <c r="OHI13" s="6"/>
      <c r="OHJ13" s="6"/>
      <c r="OHK13" s="6"/>
      <c r="OHL13" s="6"/>
      <c r="OHM13" s="6"/>
      <c r="OHN13" s="6"/>
      <c r="OHO13" s="6"/>
      <c r="OHP13" s="6"/>
      <c r="OHQ13" s="6"/>
      <c r="OHR13" s="6"/>
      <c r="OHS13" s="6"/>
      <c r="OHT13" s="6"/>
      <c r="OHU13" s="6"/>
      <c r="OHV13" s="6"/>
      <c r="OHW13" s="6"/>
      <c r="OHX13" s="6"/>
      <c r="OHY13" s="6"/>
      <c r="OHZ13" s="6"/>
      <c r="OIA13" s="6"/>
      <c r="OIB13" s="6"/>
      <c r="OIC13" s="6"/>
      <c r="OID13" s="6"/>
      <c r="OIE13" s="6"/>
      <c r="OIF13" s="6"/>
      <c r="OIG13" s="6"/>
      <c r="OIH13" s="6"/>
      <c r="OII13" s="6"/>
      <c r="OIJ13" s="6"/>
      <c r="OIK13" s="6"/>
      <c r="OIL13" s="6"/>
      <c r="OIM13" s="6"/>
      <c r="OIN13" s="6"/>
      <c r="OIO13" s="6"/>
      <c r="OIP13" s="6"/>
      <c r="OIQ13" s="6"/>
      <c r="OIR13" s="6"/>
      <c r="OIS13" s="6"/>
      <c r="OIT13" s="6"/>
      <c r="OIU13" s="6"/>
      <c r="OIV13" s="6"/>
      <c r="OIW13" s="6"/>
      <c r="OIX13" s="6"/>
      <c r="OIY13" s="6"/>
      <c r="OIZ13" s="6"/>
      <c r="OJA13" s="6"/>
      <c r="OJB13" s="6"/>
      <c r="OJC13" s="6"/>
      <c r="OJD13" s="6"/>
      <c r="OJE13" s="6"/>
      <c r="OJF13" s="6"/>
      <c r="OJG13" s="6"/>
      <c r="OJH13" s="6"/>
      <c r="OJI13" s="6"/>
      <c r="OJJ13" s="6"/>
      <c r="OJK13" s="6"/>
      <c r="OJL13" s="6"/>
      <c r="OJM13" s="6"/>
      <c r="OJN13" s="6"/>
      <c r="OJO13" s="6"/>
      <c r="OJP13" s="6"/>
      <c r="OJQ13" s="6"/>
      <c r="OJR13" s="6"/>
      <c r="OJS13" s="6"/>
      <c r="OJT13" s="6"/>
      <c r="OJU13" s="6"/>
      <c r="OJV13" s="6"/>
      <c r="OJW13" s="6"/>
      <c r="OJX13" s="6"/>
      <c r="OJY13" s="6"/>
      <c r="OJZ13" s="6"/>
      <c r="OKA13" s="6"/>
      <c r="OKB13" s="6"/>
      <c r="OKC13" s="6"/>
      <c r="OKD13" s="6"/>
      <c r="OKE13" s="6"/>
      <c r="OKF13" s="6"/>
      <c r="OKG13" s="6"/>
      <c r="OKH13" s="6"/>
      <c r="OKI13" s="6"/>
      <c r="OKJ13" s="6"/>
      <c r="OKK13" s="6"/>
      <c r="OKL13" s="6"/>
      <c r="OKM13" s="6"/>
      <c r="OKN13" s="6"/>
      <c r="OKO13" s="6"/>
      <c r="OKP13" s="6"/>
      <c r="OKQ13" s="6"/>
      <c r="OKR13" s="6"/>
      <c r="OKS13" s="6"/>
      <c r="OKT13" s="6"/>
      <c r="OKU13" s="6"/>
      <c r="OKV13" s="6"/>
      <c r="OKW13" s="6"/>
      <c r="OKX13" s="6"/>
      <c r="OKY13" s="6"/>
      <c r="OKZ13" s="6"/>
      <c r="OLA13" s="6"/>
      <c r="OLB13" s="6"/>
      <c r="OLC13" s="6"/>
      <c r="OLD13" s="6"/>
      <c r="OLE13" s="6"/>
      <c r="OLF13" s="6"/>
      <c r="OLG13" s="6"/>
      <c r="OLH13" s="6"/>
      <c r="OLI13" s="6"/>
      <c r="OLJ13" s="6"/>
      <c r="OLK13" s="6"/>
      <c r="OLL13" s="6"/>
      <c r="OLM13" s="6"/>
      <c r="OLN13" s="6"/>
      <c r="OLO13" s="6"/>
      <c r="OLP13" s="6"/>
      <c r="OLQ13" s="6"/>
      <c r="OLR13" s="6"/>
      <c r="OLS13" s="6"/>
      <c r="OLT13" s="6"/>
      <c r="OLU13" s="6"/>
      <c r="OLV13" s="6"/>
      <c r="OLW13" s="6"/>
      <c r="OLX13" s="6"/>
      <c r="OLY13" s="6"/>
      <c r="OLZ13" s="6"/>
      <c r="OMA13" s="6"/>
      <c r="OMB13" s="6"/>
      <c r="OMC13" s="6"/>
      <c r="OMD13" s="6"/>
      <c r="OME13" s="6"/>
      <c r="OMF13" s="6"/>
      <c r="OMG13" s="6"/>
      <c r="OMH13" s="6"/>
      <c r="OMI13" s="6"/>
      <c r="OMJ13" s="6"/>
      <c r="OMK13" s="6"/>
      <c r="OML13" s="6"/>
      <c r="OMM13" s="6"/>
      <c r="OMN13" s="6"/>
      <c r="OMO13" s="6"/>
      <c r="OMP13" s="6"/>
      <c r="OMQ13" s="6"/>
      <c r="OMR13" s="6"/>
      <c r="OMS13" s="6"/>
      <c r="OMT13" s="6"/>
      <c r="OMU13" s="6"/>
      <c r="OMV13" s="6"/>
      <c r="OMW13" s="6"/>
      <c r="OMX13" s="6"/>
      <c r="OMY13" s="6"/>
      <c r="OMZ13" s="6"/>
      <c r="ONA13" s="6"/>
      <c r="ONB13" s="6"/>
      <c r="ONC13" s="6"/>
      <c r="OND13" s="6"/>
      <c r="ONE13" s="6"/>
      <c r="ONF13" s="6"/>
      <c r="ONG13" s="6"/>
      <c r="ONH13" s="6"/>
      <c r="ONI13" s="6"/>
      <c r="ONJ13" s="6"/>
      <c r="ONK13" s="6"/>
      <c r="ONL13" s="6"/>
      <c r="ONM13" s="6"/>
      <c r="ONN13" s="6"/>
      <c r="ONO13" s="6"/>
      <c r="ONP13" s="6"/>
      <c r="ONQ13" s="6"/>
      <c r="ONR13" s="6"/>
      <c r="ONS13" s="6"/>
      <c r="ONT13" s="6"/>
      <c r="ONU13" s="6"/>
      <c r="ONV13" s="6"/>
      <c r="ONW13" s="6"/>
      <c r="ONX13" s="6"/>
      <c r="ONY13" s="6"/>
      <c r="ONZ13" s="6"/>
      <c r="OOA13" s="6"/>
      <c r="OOB13" s="6"/>
      <c r="OOC13" s="6"/>
      <c r="OOD13" s="6"/>
      <c r="OOE13" s="6"/>
      <c r="OOF13" s="6"/>
      <c r="OOG13" s="6"/>
      <c r="OOH13" s="6"/>
      <c r="OOI13" s="6"/>
      <c r="OOJ13" s="6"/>
      <c r="OOK13" s="6"/>
      <c r="OOL13" s="6"/>
      <c r="OOM13" s="6"/>
      <c r="OON13" s="6"/>
      <c r="OOO13" s="6"/>
      <c r="OOP13" s="6"/>
      <c r="OOQ13" s="6"/>
      <c r="OOR13" s="6"/>
      <c r="OOS13" s="6"/>
      <c r="OOT13" s="6"/>
      <c r="OOU13" s="6"/>
      <c r="OOV13" s="6"/>
      <c r="OOW13" s="6"/>
      <c r="OOX13" s="6"/>
      <c r="OOY13" s="6"/>
      <c r="OOZ13" s="6"/>
      <c r="OPA13" s="6"/>
      <c r="OPB13" s="6"/>
      <c r="OPC13" s="6"/>
      <c r="OPD13" s="6"/>
      <c r="OPE13" s="6"/>
      <c r="OPF13" s="6"/>
      <c r="OPG13" s="6"/>
      <c r="OPH13" s="6"/>
      <c r="OPI13" s="6"/>
      <c r="OPJ13" s="6"/>
      <c r="OPK13" s="6"/>
      <c r="OPL13" s="6"/>
      <c r="OPM13" s="6"/>
      <c r="OPN13" s="6"/>
      <c r="OPO13" s="6"/>
      <c r="OPP13" s="6"/>
      <c r="OPQ13" s="6"/>
      <c r="OPR13" s="6"/>
      <c r="OPS13" s="6"/>
      <c r="OPT13" s="6"/>
      <c r="OPU13" s="6"/>
      <c r="OPV13" s="6"/>
      <c r="OPW13" s="6"/>
      <c r="OPX13" s="6"/>
      <c r="OPY13" s="6"/>
      <c r="OPZ13" s="6"/>
      <c r="OQA13" s="6"/>
      <c r="OQB13" s="6"/>
      <c r="OQC13" s="6"/>
      <c r="OQD13" s="6"/>
      <c r="OQE13" s="6"/>
      <c r="OQF13" s="6"/>
      <c r="OQG13" s="6"/>
      <c r="OQH13" s="6"/>
      <c r="OQI13" s="6"/>
      <c r="OQJ13" s="6"/>
      <c r="OQK13" s="6"/>
      <c r="OQL13" s="6"/>
      <c r="OQM13" s="6"/>
      <c r="OQN13" s="6"/>
      <c r="OQO13" s="6"/>
      <c r="OQP13" s="6"/>
      <c r="OQQ13" s="6"/>
      <c r="OQR13" s="6"/>
      <c r="OQS13" s="6"/>
      <c r="OQT13" s="6"/>
      <c r="OQU13" s="6"/>
      <c r="OQV13" s="6"/>
      <c r="OQW13" s="6"/>
      <c r="OQX13" s="6"/>
      <c r="OQY13" s="6"/>
      <c r="OQZ13" s="6"/>
      <c r="ORA13" s="6"/>
      <c r="ORB13" s="6"/>
      <c r="ORC13" s="6"/>
      <c r="ORD13" s="6"/>
      <c r="ORE13" s="6"/>
      <c r="ORF13" s="6"/>
      <c r="ORG13" s="6"/>
      <c r="ORH13" s="6"/>
      <c r="ORI13" s="6"/>
      <c r="ORJ13" s="6"/>
      <c r="ORK13" s="6"/>
      <c r="ORL13" s="6"/>
      <c r="ORM13" s="6"/>
      <c r="ORN13" s="6"/>
      <c r="ORO13" s="6"/>
      <c r="ORP13" s="6"/>
      <c r="ORQ13" s="6"/>
      <c r="ORR13" s="6"/>
      <c r="ORS13" s="6"/>
      <c r="ORT13" s="6"/>
      <c r="ORU13" s="6"/>
      <c r="ORV13" s="6"/>
      <c r="ORW13" s="6"/>
      <c r="ORX13" s="6"/>
      <c r="ORY13" s="6"/>
      <c r="ORZ13" s="6"/>
      <c r="OSA13" s="6"/>
      <c r="OSB13" s="6"/>
      <c r="OSC13" s="6"/>
      <c r="OSD13" s="6"/>
      <c r="OSE13" s="6"/>
      <c r="OSF13" s="6"/>
      <c r="OSG13" s="6"/>
      <c r="OSH13" s="6"/>
      <c r="OSI13" s="6"/>
      <c r="OSJ13" s="6"/>
      <c r="OSK13" s="6"/>
      <c r="OSL13" s="6"/>
      <c r="OSM13" s="6"/>
      <c r="OSN13" s="6"/>
      <c r="OSO13" s="6"/>
      <c r="OSP13" s="6"/>
      <c r="OSQ13" s="6"/>
      <c r="OSR13" s="6"/>
      <c r="OSS13" s="6"/>
      <c r="OST13" s="6"/>
      <c r="OSU13" s="6"/>
      <c r="OSV13" s="6"/>
      <c r="OSW13" s="6"/>
      <c r="OSX13" s="6"/>
      <c r="OSY13" s="6"/>
      <c r="OSZ13" s="6"/>
      <c r="OTA13" s="6"/>
      <c r="OTB13" s="6"/>
      <c r="OTC13" s="6"/>
      <c r="OTD13" s="6"/>
      <c r="OTE13" s="6"/>
      <c r="OTF13" s="6"/>
      <c r="OTG13" s="6"/>
      <c r="OTH13" s="6"/>
      <c r="OTI13" s="6"/>
      <c r="OTJ13" s="6"/>
      <c r="OTK13" s="6"/>
      <c r="OTL13" s="6"/>
      <c r="OTM13" s="6"/>
      <c r="OTN13" s="6"/>
      <c r="OTO13" s="6"/>
      <c r="OTP13" s="6"/>
      <c r="OTQ13" s="6"/>
      <c r="OTR13" s="6"/>
      <c r="OTS13" s="6"/>
      <c r="OTT13" s="6"/>
      <c r="OTU13" s="6"/>
      <c r="OTV13" s="6"/>
      <c r="OTW13" s="6"/>
      <c r="OTX13" s="6"/>
      <c r="OTY13" s="6"/>
      <c r="OTZ13" s="6"/>
      <c r="OUA13" s="6"/>
      <c r="OUB13" s="6"/>
      <c r="OUC13" s="6"/>
      <c r="OUD13" s="6"/>
      <c r="OUE13" s="6"/>
      <c r="OUF13" s="6"/>
      <c r="OUG13" s="6"/>
      <c r="OUH13" s="6"/>
      <c r="OUI13" s="6"/>
      <c r="OUJ13" s="6"/>
      <c r="OUK13" s="6"/>
      <c r="OUL13" s="6"/>
      <c r="OUM13" s="6"/>
      <c r="OUN13" s="6"/>
      <c r="OUO13" s="6"/>
      <c r="OUP13" s="6"/>
      <c r="OUQ13" s="6"/>
      <c r="OUR13" s="6"/>
      <c r="OUS13" s="6"/>
      <c r="OUT13" s="6"/>
      <c r="OUU13" s="6"/>
      <c r="OUV13" s="6"/>
      <c r="OUW13" s="6"/>
      <c r="OUX13" s="6"/>
      <c r="OUY13" s="6"/>
      <c r="OUZ13" s="6"/>
      <c r="OVA13" s="6"/>
      <c r="OVB13" s="6"/>
      <c r="OVC13" s="6"/>
      <c r="OVD13" s="6"/>
      <c r="OVE13" s="6"/>
      <c r="OVF13" s="6"/>
      <c r="OVG13" s="6"/>
      <c r="OVH13" s="6"/>
      <c r="OVI13" s="6"/>
      <c r="OVJ13" s="6"/>
      <c r="OVK13" s="6"/>
      <c r="OVL13" s="6"/>
      <c r="OVM13" s="6"/>
      <c r="OVN13" s="6"/>
      <c r="OVO13" s="6"/>
      <c r="OVP13" s="6"/>
      <c r="OVQ13" s="6"/>
      <c r="OVR13" s="6"/>
      <c r="OVS13" s="6"/>
      <c r="OVT13" s="6"/>
      <c r="OVU13" s="6"/>
      <c r="OVV13" s="6"/>
      <c r="OVW13" s="6"/>
      <c r="OVX13" s="6"/>
      <c r="OVY13" s="6"/>
      <c r="OVZ13" s="6"/>
      <c r="OWA13" s="6"/>
      <c r="OWB13" s="6"/>
      <c r="OWC13" s="6"/>
      <c r="OWD13" s="6"/>
      <c r="OWE13" s="6"/>
      <c r="OWF13" s="6"/>
      <c r="OWG13" s="6"/>
      <c r="OWH13" s="6"/>
      <c r="OWI13" s="6"/>
      <c r="OWJ13" s="6"/>
      <c r="OWK13" s="6"/>
      <c r="OWL13" s="6"/>
      <c r="OWM13" s="6"/>
      <c r="OWN13" s="6"/>
      <c r="OWO13" s="6"/>
      <c r="OWP13" s="6"/>
      <c r="OWQ13" s="6"/>
      <c r="OWR13" s="6"/>
      <c r="OWS13" s="6"/>
      <c r="OWT13" s="6"/>
      <c r="OWU13" s="6"/>
      <c r="OWV13" s="6"/>
      <c r="OWW13" s="6"/>
      <c r="OWX13" s="6"/>
      <c r="OWY13" s="6"/>
      <c r="OWZ13" s="6"/>
      <c r="OXA13" s="6"/>
      <c r="OXB13" s="6"/>
      <c r="OXC13" s="6"/>
      <c r="OXD13" s="6"/>
      <c r="OXE13" s="6"/>
      <c r="OXF13" s="6"/>
      <c r="OXG13" s="6"/>
      <c r="OXH13" s="6"/>
      <c r="OXI13" s="6"/>
      <c r="OXJ13" s="6"/>
      <c r="OXK13" s="6"/>
      <c r="OXL13" s="6"/>
      <c r="OXM13" s="6"/>
      <c r="OXN13" s="6"/>
      <c r="OXO13" s="6"/>
      <c r="OXP13" s="6"/>
      <c r="OXQ13" s="6"/>
      <c r="OXR13" s="6"/>
      <c r="OXS13" s="6"/>
      <c r="OXT13" s="6"/>
      <c r="OXU13" s="6"/>
      <c r="OXV13" s="6"/>
      <c r="OXW13" s="6"/>
      <c r="OXX13" s="6"/>
      <c r="OXY13" s="6"/>
      <c r="OXZ13" s="6"/>
      <c r="OYA13" s="6"/>
      <c r="OYB13" s="6"/>
      <c r="OYC13" s="6"/>
      <c r="OYD13" s="6"/>
      <c r="OYE13" s="6"/>
      <c r="OYF13" s="6"/>
      <c r="OYG13" s="6"/>
      <c r="OYH13" s="6"/>
      <c r="OYI13" s="6"/>
      <c r="OYJ13" s="6"/>
      <c r="OYK13" s="6"/>
      <c r="OYL13" s="6"/>
      <c r="OYM13" s="6"/>
      <c r="OYN13" s="6"/>
      <c r="OYO13" s="6"/>
      <c r="OYP13" s="6"/>
      <c r="OYQ13" s="6"/>
      <c r="OYR13" s="6"/>
      <c r="OYS13" s="6"/>
      <c r="OYT13" s="6"/>
      <c r="OYU13" s="6"/>
      <c r="OYV13" s="6"/>
      <c r="OYW13" s="6"/>
      <c r="OYX13" s="6"/>
      <c r="OYY13" s="6"/>
      <c r="OYZ13" s="6"/>
      <c r="OZA13" s="6"/>
      <c r="OZB13" s="6"/>
      <c r="OZC13" s="6"/>
      <c r="OZD13" s="6"/>
      <c r="OZE13" s="6"/>
      <c r="OZF13" s="6"/>
      <c r="OZG13" s="6"/>
      <c r="OZH13" s="6"/>
      <c r="OZI13" s="6"/>
      <c r="OZJ13" s="6"/>
      <c r="OZK13" s="6"/>
      <c r="OZL13" s="6"/>
      <c r="OZM13" s="6"/>
      <c r="OZN13" s="6"/>
      <c r="OZO13" s="6"/>
      <c r="OZP13" s="6"/>
      <c r="OZQ13" s="6"/>
      <c r="OZR13" s="6"/>
      <c r="OZS13" s="6"/>
      <c r="OZT13" s="6"/>
      <c r="OZU13" s="6"/>
      <c r="OZV13" s="6"/>
      <c r="OZW13" s="6"/>
      <c r="OZX13" s="6"/>
      <c r="OZY13" s="6"/>
      <c r="OZZ13" s="6"/>
      <c r="PAA13" s="6"/>
      <c r="PAB13" s="6"/>
      <c r="PAC13" s="6"/>
      <c r="PAD13" s="6"/>
      <c r="PAE13" s="6"/>
      <c r="PAF13" s="6"/>
      <c r="PAG13" s="6"/>
      <c r="PAH13" s="6"/>
      <c r="PAI13" s="6"/>
      <c r="PAJ13" s="6"/>
      <c r="PAK13" s="6"/>
      <c r="PAL13" s="6"/>
      <c r="PAM13" s="6"/>
      <c r="PAN13" s="6"/>
      <c r="PAO13" s="6"/>
      <c r="PAP13" s="6"/>
      <c r="PAQ13" s="6"/>
      <c r="PAR13" s="6"/>
      <c r="PAS13" s="6"/>
      <c r="PAT13" s="6"/>
      <c r="PAU13" s="6"/>
      <c r="PAV13" s="6"/>
      <c r="PAW13" s="6"/>
      <c r="PAX13" s="6"/>
      <c r="PAY13" s="6"/>
      <c r="PAZ13" s="6"/>
      <c r="PBA13" s="6"/>
      <c r="PBB13" s="6"/>
      <c r="PBC13" s="6"/>
      <c r="PBD13" s="6"/>
      <c r="PBE13" s="6"/>
      <c r="PBF13" s="6"/>
      <c r="PBG13" s="6"/>
      <c r="PBH13" s="6"/>
      <c r="PBI13" s="6"/>
      <c r="PBJ13" s="6"/>
      <c r="PBK13" s="6"/>
      <c r="PBL13" s="6"/>
      <c r="PBM13" s="6"/>
      <c r="PBN13" s="6"/>
      <c r="PBO13" s="6"/>
      <c r="PBP13" s="6"/>
      <c r="PBQ13" s="6"/>
      <c r="PBR13" s="6"/>
      <c r="PBS13" s="6"/>
      <c r="PBT13" s="6"/>
      <c r="PBU13" s="6"/>
      <c r="PBV13" s="6"/>
      <c r="PBW13" s="6"/>
      <c r="PBX13" s="6"/>
      <c r="PBY13" s="6"/>
      <c r="PBZ13" s="6"/>
      <c r="PCA13" s="6"/>
      <c r="PCB13" s="6"/>
      <c r="PCC13" s="6"/>
      <c r="PCD13" s="6"/>
      <c r="PCE13" s="6"/>
      <c r="PCF13" s="6"/>
      <c r="PCG13" s="6"/>
      <c r="PCH13" s="6"/>
      <c r="PCI13" s="6"/>
      <c r="PCJ13" s="6"/>
      <c r="PCK13" s="6"/>
      <c r="PCL13" s="6"/>
      <c r="PCM13" s="6"/>
      <c r="PCN13" s="6"/>
      <c r="PCO13" s="6"/>
      <c r="PCP13" s="6"/>
      <c r="PCQ13" s="6"/>
      <c r="PCR13" s="6"/>
      <c r="PCS13" s="6"/>
      <c r="PCT13" s="6"/>
      <c r="PCU13" s="6"/>
      <c r="PCV13" s="6"/>
      <c r="PCW13" s="6"/>
      <c r="PCX13" s="6"/>
      <c r="PCY13" s="6"/>
      <c r="PCZ13" s="6"/>
      <c r="PDA13" s="6"/>
      <c r="PDB13" s="6"/>
      <c r="PDC13" s="6"/>
      <c r="PDD13" s="6"/>
      <c r="PDE13" s="6"/>
      <c r="PDF13" s="6"/>
      <c r="PDG13" s="6"/>
      <c r="PDH13" s="6"/>
      <c r="PDI13" s="6"/>
      <c r="PDJ13" s="6"/>
      <c r="PDK13" s="6"/>
      <c r="PDL13" s="6"/>
      <c r="PDM13" s="6"/>
      <c r="PDN13" s="6"/>
      <c r="PDO13" s="6"/>
      <c r="PDP13" s="6"/>
      <c r="PDQ13" s="6"/>
      <c r="PDR13" s="6"/>
      <c r="PDS13" s="6"/>
      <c r="PDT13" s="6"/>
      <c r="PDU13" s="6"/>
      <c r="PDV13" s="6"/>
      <c r="PDW13" s="6"/>
      <c r="PDX13" s="6"/>
      <c r="PDY13" s="6"/>
      <c r="PDZ13" s="6"/>
      <c r="PEA13" s="6"/>
      <c r="PEB13" s="6"/>
      <c r="PEC13" s="6"/>
      <c r="PED13" s="6"/>
      <c r="PEE13" s="6"/>
      <c r="PEF13" s="6"/>
      <c r="PEG13" s="6"/>
      <c r="PEH13" s="6"/>
      <c r="PEI13" s="6"/>
      <c r="PEJ13" s="6"/>
      <c r="PEK13" s="6"/>
      <c r="PEL13" s="6"/>
      <c r="PEM13" s="6"/>
      <c r="PEN13" s="6"/>
      <c r="PEO13" s="6"/>
      <c r="PEP13" s="6"/>
      <c r="PEQ13" s="6"/>
      <c r="PER13" s="6"/>
      <c r="PES13" s="6"/>
      <c r="PET13" s="6"/>
      <c r="PEU13" s="6"/>
      <c r="PEV13" s="6"/>
      <c r="PEW13" s="6"/>
      <c r="PEX13" s="6"/>
      <c r="PEY13" s="6"/>
      <c r="PEZ13" s="6"/>
      <c r="PFA13" s="6"/>
      <c r="PFB13" s="6"/>
      <c r="PFC13" s="6"/>
      <c r="PFD13" s="6"/>
      <c r="PFE13" s="6"/>
      <c r="PFF13" s="6"/>
      <c r="PFG13" s="6"/>
      <c r="PFH13" s="6"/>
      <c r="PFI13" s="6"/>
      <c r="PFJ13" s="6"/>
      <c r="PFK13" s="6"/>
      <c r="PFL13" s="6"/>
      <c r="PFM13" s="6"/>
      <c r="PFN13" s="6"/>
      <c r="PFO13" s="6"/>
      <c r="PFP13" s="6"/>
      <c r="PFQ13" s="6"/>
      <c r="PFR13" s="6"/>
      <c r="PFS13" s="6"/>
      <c r="PFT13" s="6"/>
      <c r="PFU13" s="6"/>
      <c r="PFV13" s="6"/>
      <c r="PFW13" s="6"/>
      <c r="PFX13" s="6"/>
      <c r="PFY13" s="6"/>
      <c r="PFZ13" s="6"/>
      <c r="PGA13" s="6"/>
      <c r="PGB13" s="6"/>
      <c r="PGC13" s="6"/>
      <c r="PGD13" s="6"/>
      <c r="PGE13" s="6"/>
      <c r="PGF13" s="6"/>
      <c r="PGG13" s="6"/>
      <c r="PGH13" s="6"/>
      <c r="PGI13" s="6"/>
      <c r="PGJ13" s="6"/>
      <c r="PGK13" s="6"/>
      <c r="PGL13" s="6"/>
      <c r="PGM13" s="6"/>
      <c r="PGN13" s="6"/>
      <c r="PGO13" s="6"/>
      <c r="PGP13" s="6"/>
      <c r="PGQ13" s="6"/>
      <c r="PGR13" s="6"/>
      <c r="PGS13" s="6"/>
      <c r="PGT13" s="6"/>
      <c r="PGU13" s="6"/>
      <c r="PGV13" s="6"/>
      <c r="PGW13" s="6"/>
      <c r="PGX13" s="6"/>
      <c r="PGY13" s="6"/>
      <c r="PGZ13" s="6"/>
      <c r="PHA13" s="6"/>
      <c r="PHB13" s="6"/>
      <c r="PHC13" s="6"/>
      <c r="PHD13" s="6"/>
      <c r="PHE13" s="6"/>
      <c r="PHF13" s="6"/>
      <c r="PHG13" s="6"/>
      <c r="PHH13" s="6"/>
      <c r="PHI13" s="6"/>
      <c r="PHJ13" s="6"/>
      <c r="PHK13" s="6"/>
      <c r="PHL13" s="6"/>
      <c r="PHM13" s="6"/>
      <c r="PHN13" s="6"/>
      <c r="PHO13" s="6"/>
      <c r="PHP13" s="6"/>
      <c r="PHQ13" s="6"/>
      <c r="PHR13" s="6"/>
      <c r="PHS13" s="6"/>
      <c r="PHT13" s="6"/>
      <c r="PHU13" s="6"/>
      <c r="PHV13" s="6"/>
      <c r="PHW13" s="6"/>
      <c r="PHX13" s="6"/>
      <c r="PHY13" s="6"/>
      <c r="PHZ13" s="6"/>
      <c r="PIA13" s="6"/>
      <c r="PIB13" s="6"/>
      <c r="PIC13" s="6"/>
      <c r="PID13" s="6"/>
      <c r="PIE13" s="6"/>
      <c r="PIF13" s="6"/>
      <c r="PIG13" s="6"/>
      <c r="PIH13" s="6"/>
      <c r="PII13" s="6"/>
      <c r="PIJ13" s="6"/>
      <c r="PIK13" s="6"/>
      <c r="PIL13" s="6"/>
      <c r="PIM13" s="6"/>
      <c r="PIN13" s="6"/>
      <c r="PIO13" s="6"/>
      <c r="PIP13" s="6"/>
      <c r="PIQ13" s="6"/>
      <c r="PIR13" s="6"/>
      <c r="PIS13" s="6"/>
      <c r="PIT13" s="6"/>
      <c r="PIU13" s="6"/>
      <c r="PIV13" s="6"/>
      <c r="PIW13" s="6"/>
      <c r="PIX13" s="6"/>
      <c r="PIY13" s="6"/>
      <c r="PIZ13" s="6"/>
      <c r="PJA13" s="6"/>
      <c r="PJB13" s="6"/>
      <c r="PJC13" s="6"/>
      <c r="PJD13" s="6"/>
      <c r="PJE13" s="6"/>
      <c r="PJF13" s="6"/>
      <c r="PJG13" s="6"/>
      <c r="PJH13" s="6"/>
      <c r="PJI13" s="6"/>
      <c r="PJJ13" s="6"/>
      <c r="PJK13" s="6"/>
      <c r="PJL13" s="6"/>
      <c r="PJM13" s="6"/>
      <c r="PJN13" s="6"/>
      <c r="PJO13" s="6"/>
      <c r="PJP13" s="6"/>
      <c r="PJQ13" s="6"/>
      <c r="PJR13" s="6"/>
      <c r="PJS13" s="6"/>
      <c r="PJT13" s="6"/>
      <c r="PJU13" s="6"/>
      <c r="PJV13" s="6"/>
      <c r="PJW13" s="6"/>
      <c r="PJX13" s="6"/>
      <c r="PJY13" s="6"/>
      <c r="PJZ13" s="6"/>
      <c r="PKA13" s="6"/>
      <c r="PKB13" s="6"/>
      <c r="PKC13" s="6"/>
      <c r="PKD13" s="6"/>
      <c r="PKE13" s="6"/>
      <c r="PKF13" s="6"/>
      <c r="PKG13" s="6"/>
      <c r="PKH13" s="6"/>
      <c r="PKI13" s="6"/>
      <c r="PKJ13" s="6"/>
      <c r="PKK13" s="6"/>
      <c r="PKL13" s="6"/>
      <c r="PKM13" s="6"/>
      <c r="PKN13" s="6"/>
      <c r="PKO13" s="6"/>
      <c r="PKP13" s="6"/>
      <c r="PKQ13" s="6"/>
      <c r="PKR13" s="6"/>
      <c r="PKS13" s="6"/>
      <c r="PKT13" s="6"/>
      <c r="PKU13" s="6"/>
      <c r="PKV13" s="6"/>
      <c r="PKW13" s="6"/>
      <c r="PKX13" s="6"/>
      <c r="PKY13" s="6"/>
      <c r="PKZ13" s="6"/>
      <c r="PLA13" s="6"/>
      <c r="PLB13" s="6"/>
      <c r="PLC13" s="6"/>
      <c r="PLD13" s="6"/>
      <c r="PLE13" s="6"/>
      <c r="PLF13" s="6"/>
      <c r="PLG13" s="6"/>
      <c r="PLH13" s="6"/>
      <c r="PLI13" s="6"/>
      <c r="PLJ13" s="6"/>
      <c r="PLK13" s="6"/>
      <c r="PLL13" s="6"/>
      <c r="PLM13" s="6"/>
      <c r="PLN13" s="6"/>
      <c r="PLO13" s="6"/>
      <c r="PLP13" s="6"/>
      <c r="PLQ13" s="6"/>
      <c r="PLR13" s="6"/>
      <c r="PLS13" s="6"/>
      <c r="PLT13" s="6"/>
      <c r="PLU13" s="6"/>
      <c r="PLV13" s="6"/>
      <c r="PLW13" s="6"/>
      <c r="PLX13" s="6"/>
      <c r="PLY13" s="6"/>
      <c r="PLZ13" s="6"/>
      <c r="PMA13" s="6"/>
      <c r="PMB13" s="6"/>
      <c r="PMC13" s="6"/>
      <c r="PMD13" s="6"/>
      <c r="PME13" s="6"/>
      <c r="PMF13" s="6"/>
      <c r="PMG13" s="6"/>
      <c r="PMH13" s="6"/>
      <c r="PMI13" s="6"/>
      <c r="PMJ13" s="6"/>
      <c r="PMK13" s="6"/>
      <c r="PML13" s="6"/>
      <c r="PMM13" s="6"/>
      <c r="PMN13" s="6"/>
      <c r="PMO13" s="6"/>
      <c r="PMP13" s="6"/>
      <c r="PMQ13" s="6"/>
      <c r="PMR13" s="6"/>
      <c r="PMS13" s="6"/>
      <c r="PMT13" s="6"/>
      <c r="PMU13" s="6"/>
      <c r="PMV13" s="6"/>
      <c r="PMW13" s="6"/>
      <c r="PMX13" s="6"/>
      <c r="PMY13" s="6"/>
      <c r="PMZ13" s="6"/>
      <c r="PNA13" s="6"/>
      <c r="PNB13" s="6"/>
      <c r="PNC13" s="6"/>
      <c r="PND13" s="6"/>
      <c r="PNE13" s="6"/>
      <c r="PNF13" s="6"/>
      <c r="PNG13" s="6"/>
      <c r="PNH13" s="6"/>
      <c r="PNI13" s="6"/>
      <c r="PNJ13" s="6"/>
      <c r="PNK13" s="6"/>
      <c r="PNL13" s="6"/>
      <c r="PNM13" s="6"/>
      <c r="PNN13" s="6"/>
      <c r="PNO13" s="6"/>
      <c r="PNP13" s="6"/>
      <c r="PNQ13" s="6"/>
      <c r="PNR13" s="6"/>
      <c r="PNS13" s="6"/>
      <c r="PNT13" s="6"/>
      <c r="PNU13" s="6"/>
      <c r="PNV13" s="6"/>
      <c r="PNW13" s="6"/>
      <c r="PNX13" s="6"/>
      <c r="PNY13" s="6"/>
      <c r="PNZ13" s="6"/>
      <c r="POA13" s="6"/>
      <c r="POB13" s="6"/>
      <c r="POC13" s="6"/>
      <c r="POD13" s="6"/>
      <c r="POE13" s="6"/>
      <c r="POF13" s="6"/>
      <c r="POG13" s="6"/>
      <c r="POH13" s="6"/>
      <c r="POI13" s="6"/>
      <c r="POJ13" s="6"/>
      <c r="POK13" s="6"/>
      <c r="POL13" s="6"/>
      <c r="POM13" s="6"/>
      <c r="PON13" s="6"/>
      <c r="POO13" s="6"/>
      <c r="POP13" s="6"/>
      <c r="POQ13" s="6"/>
      <c r="POR13" s="6"/>
      <c r="POS13" s="6"/>
      <c r="POT13" s="6"/>
      <c r="POU13" s="6"/>
      <c r="POV13" s="6"/>
      <c r="POW13" s="6"/>
      <c r="POX13" s="6"/>
      <c r="POY13" s="6"/>
      <c r="POZ13" s="6"/>
      <c r="PPA13" s="6"/>
      <c r="PPB13" s="6"/>
      <c r="PPC13" s="6"/>
      <c r="PPD13" s="6"/>
      <c r="PPE13" s="6"/>
      <c r="PPF13" s="6"/>
      <c r="PPG13" s="6"/>
      <c r="PPH13" s="6"/>
      <c r="PPI13" s="6"/>
      <c r="PPJ13" s="6"/>
      <c r="PPK13" s="6"/>
      <c r="PPL13" s="6"/>
      <c r="PPM13" s="6"/>
      <c r="PPN13" s="6"/>
      <c r="PPO13" s="6"/>
      <c r="PPP13" s="6"/>
      <c r="PPQ13" s="6"/>
      <c r="PPR13" s="6"/>
      <c r="PPS13" s="6"/>
      <c r="PPT13" s="6"/>
      <c r="PPU13" s="6"/>
      <c r="PPV13" s="6"/>
      <c r="PPW13" s="6"/>
      <c r="PPX13" s="6"/>
      <c r="PPY13" s="6"/>
      <c r="PPZ13" s="6"/>
      <c r="PQA13" s="6"/>
      <c r="PQB13" s="6"/>
      <c r="PQC13" s="6"/>
      <c r="PQD13" s="6"/>
      <c r="PQE13" s="6"/>
      <c r="PQF13" s="6"/>
      <c r="PQG13" s="6"/>
      <c r="PQH13" s="6"/>
      <c r="PQI13" s="6"/>
      <c r="PQJ13" s="6"/>
      <c r="PQK13" s="6"/>
      <c r="PQL13" s="6"/>
      <c r="PQM13" s="6"/>
      <c r="PQN13" s="6"/>
      <c r="PQO13" s="6"/>
      <c r="PQP13" s="6"/>
      <c r="PQQ13" s="6"/>
      <c r="PQR13" s="6"/>
      <c r="PQS13" s="6"/>
      <c r="PQT13" s="6"/>
      <c r="PQU13" s="6"/>
      <c r="PQV13" s="6"/>
      <c r="PQW13" s="6"/>
      <c r="PQX13" s="6"/>
      <c r="PQY13" s="6"/>
      <c r="PQZ13" s="6"/>
      <c r="PRA13" s="6"/>
      <c r="PRB13" s="6"/>
      <c r="PRC13" s="6"/>
      <c r="PRD13" s="6"/>
      <c r="PRE13" s="6"/>
      <c r="PRF13" s="6"/>
      <c r="PRG13" s="6"/>
      <c r="PRH13" s="6"/>
      <c r="PRI13" s="6"/>
      <c r="PRJ13" s="6"/>
      <c r="PRK13" s="6"/>
      <c r="PRL13" s="6"/>
      <c r="PRM13" s="6"/>
      <c r="PRN13" s="6"/>
      <c r="PRO13" s="6"/>
      <c r="PRP13" s="6"/>
      <c r="PRQ13" s="6"/>
      <c r="PRR13" s="6"/>
      <c r="PRS13" s="6"/>
      <c r="PRT13" s="6"/>
      <c r="PRU13" s="6"/>
      <c r="PRV13" s="6"/>
      <c r="PRW13" s="6"/>
      <c r="PRX13" s="6"/>
      <c r="PRY13" s="6"/>
      <c r="PRZ13" s="6"/>
      <c r="PSA13" s="6"/>
      <c r="PSB13" s="6"/>
      <c r="PSC13" s="6"/>
      <c r="PSD13" s="6"/>
      <c r="PSE13" s="6"/>
      <c r="PSF13" s="6"/>
      <c r="PSG13" s="6"/>
      <c r="PSH13" s="6"/>
      <c r="PSI13" s="6"/>
      <c r="PSJ13" s="6"/>
      <c r="PSK13" s="6"/>
      <c r="PSL13" s="6"/>
      <c r="PSM13" s="6"/>
      <c r="PSN13" s="6"/>
      <c r="PSO13" s="6"/>
      <c r="PSP13" s="6"/>
      <c r="PSQ13" s="6"/>
      <c r="PSR13" s="6"/>
      <c r="PSS13" s="6"/>
      <c r="PST13" s="6"/>
      <c r="PSU13" s="6"/>
      <c r="PSV13" s="6"/>
      <c r="PSW13" s="6"/>
      <c r="PSX13" s="6"/>
      <c r="PSY13" s="6"/>
      <c r="PSZ13" s="6"/>
      <c r="PTA13" s="6"/>
      <c r="PTB13" s="6"/>
      <c r="PTC13" s="6"/>
      <c r="PTD13" s="6"/>
      <c r="PTE13" s="6"/>
      <c r="PTF13" s="6"/>
      <c r="PTG13" s="6"/>
      <c r="PTH13" s="6"/>
      <c r="PTI13" s="6"/>
      <c r="PTJ13" s="6"/>
      <c r="PTK13" s="6"/>
      <c r="PTL13" s="6"/>
      <c r="PTM13" s="6"/>
      <c r="PTN13" s="6"/>
      <c r="PTO13" s="6"/>
      <c r="PTP13" s="6"/>
      <c r="PTQ13" s="6"/>
      <c r="PTR13" s="6"/>
      <c r="PTS13" s="6"/>
      <c r="PTT13" s="6"/>
      <c r="PTU13" s="6"/>
      <c r="PTV13" s="6"/>
      <c r="PTW13" s="6"/>
      <c r="PTX13" s="6"/>
      <c r="PTY13" s="6"/>
      <c r="PTZ13" s="6"/>
      <c r="PUA13" s="6"/>
      <c r="PUB13" s="6"/>
      <c r="PUC13" s="6"/>
      <c r="PUD13" s="6"/>
      <c r="PUE13" s="6"/>
      <c r="PUF13" s="6"/>
      <c r="PUG13" s="6"/>
      <c r="PUH13" s="6"/>
      <c r="PUI13" s="6"/>
      <c r="PUJ13" s="6"/>
      <c r="PUK13" s="6"/>
      <c r="PUL13" s="6"/>
      <c r="PUM13" s="6"/>
      <c r="PUN13" s="6"/>
      <c r="PUO13" s="6"/>
      <c r="PUP13" s="6"/>
      <c r="PUQ13" s="6"/>
      <c r="PUR13" s="6"/>
      <c r="PUS13" s="6"/>
      <c r="PUT13" s="6"/>
      <c r="PUU13" s="6"/>
      <c r="PUV13" s="6"/>
      <c r="PUW13" s="6"/>
      <c r="PUX13" s="6"/>
      <c r="PUY13" s="6"/>
      <c r="PUZ13" s="6"/>
      <c r="PVA13" s="6"/>
      <c r="PVB13" s="6"/>
      <c r="PVC13" s="6"/>
      <c r="PVD13" s="6"/>
      <c r="PVE13" s="6"/>
      <c r="PVF13" s="6"/>
      <c r="PVG13" s="6"/>
      <c r="PVH13" s="6"/>
      <c r="PVI13" s="6"/>
      <c r="PVJ13" s="6"/>
      <c r="PVK13" s="6"/>
      <c r="PVL13" s="6"/>
      <c r="PVM13" s="6"/>
      <c r="PVN13" s="6"/>
      <c r="PVO13" s="6"/>
      <c r="PVP13" s="6"/>
      <c r="PVQ13" s="6"/>
      <c r="PVR13" s="6"/>
      <c r="PVS13" s="6"/>
      <c r="PVT13" s="6"/>
      <c r="PVU13" s="6"/>
      <c r="PVV13" s="6"/>
      <c r="PVW13" s="6"/>
      <c r="PVX13" s="6"/>
      <c r="PVY13" s="6"/>
      <c r="PVZ13" s="6"/>
      <c r="PWA13" s="6"/>
      <c r="PWB13" s="6"/>
      <c r="PWC13" s="6"/>
      <c r="PWD13" s="6"/>
      <c r="PWE13" s="6"/>
      <c r="PWF13" s="6"/>
      <c r="PWG13" s="6"/>
      <c r="PWH13" s="6"/>
      <c r="PWI13" s="6"/>
      <c r="PWJ13" s="6"/>
      <c r="PWK13" s="6"/>
      <c r="PWL13" s="6"/>
      <c r="PWM13" s="6"/>
      <c r="PWN13" s="6"/>
      <c r="PWO13" s="6"/>
      <c r="PWP13" s="6"/>
      <c r="PWQ13" s="6"/>
      <c r="PWR13" s="6"/>
      <c r="PWS13" s="6"/>
      <c r="PWT13" s="6"/>
      <c r="PWU13" s="6"/>
      <c r="PWV13" s="6"/>
      <c r="PWW13" s="6"/>
      <c r="PWX13" s="6"/>
      <c r="PWY13" s="6"/>
      <c r="PWZ13" s="6"/>
      <c r="PXA13" s="6"/>
      <c r="PXB13" s="6"/>
      <c r="PXC13" s="6"/>
      <c r="PXD13" s="6"/>
      <c r="PXE13" s="6"/>
      <c r="PXF13" s="6"/>
      <c r="PXG13" s="6"/>
      <c r="PXH13" s="6"/>
      <c r="PXI13" s="6"/>
      <c r="PXJ13" s="6"/>
      <c r="PXK13" s="6"/>
      <c r="PXL13" s="6"/>
      <c r="PXM13" s="6"/>
      <c r="PXN13" s="6"/>
      <c r="PXO13" s="6"/>
      <c r="PXP13" s="6"/>
      <c r="PXQ13" s="6"/>
      <c r="PXR13" s="6"/>
      <c r="PXS13" s="6"/>
      <c r="PXT13" s="6"/>
      <c r="PXU13" s="6"/>
      <c r="PXV13" s="6"/>
      <c r="PXW13" s="6"/>
      <c r="PXX13" s="6"/>
      <c r="PXY13" s="6"/>
      <c r="PXZ13" s="6"/>
      <c r="PYA13" s="6"/>
      <c r="PYB13" s="6"/>
      <c r="PYC13" s="6"/>
      <c r="PYD13" s="6"/>
      <c r="PYE13" s="6"/>
      <c r="PYF13" s="6"/>
      <c r="PYG13" s="6"/>
      <c r="PYH13" s="6"/>
      <c r="PYI13" s="6"/>
      <c r="PYJ13" s="6"/>
      <c r="PYK13" s="6"/>
      <c r="PYL13" s="6"/>
      <c r="PYM13" s="6"/>
      <c r="PYN13" s="6"/>
      <c r="PYO13" s="6"/>
      <c r="PYP13" s="6"/>
      <c r="PYQ13" s="6"/>
      <c r="PYR13" s="6"/>
      <c r="PYS13" s="6"/>
      <c r="PYT13" s="6"/>
      <c r="PYU13" s="6"/>
      <c r="PYV13" s="6"/>
      <c r="PYW13" s="6"/>
      <c r="PYX13" s="6"/>
      <c r="PYY13" s="6"/>
      <c r="PYZ13" s="6"/>
      <c r="PZA13" s="6"/>
      <c r="PZB13" s="6"/>
      <c r="PZC13" s="6"/>
      <c r="PZD13" s="6"/>
      <c r="PZE13" s="6"/>
      <c r="PZF13" s="6"/>
      <c r="PZG13" s="6"/>
      <c r="PZH13" s="6"/>
      <c r="PZI13" s="6"/>
      <c r="PZJ13" s="6"/>
      <c r="PZK13" s="6"/>
      <c r="PZL13" s="6"/>
      <c r="PZM13" s="6"/>
      <c r="PZN13" s="6"/>
      <c r="PZO13" s="6"/>
      <c r="PZP13" s="6"/>
      <c r="PZQ13" s="6"/>
      <c r="PZR13" s="6"/>
      <c r="PZS13" s="6"/>
      <c r="PZT13" s="6"/>
      <c r="PZU13" s="6"/>
      <c r="PZV13" s="6"/>
      <c r="PZW13" s="6"/>
      <c r="PZX13" s="6"/>
      <c r="PZY13" s="6"/>
      <c r="PZZ13" s="6"/>
      <c r="QAA13" s="6"/>
      <c r="QAB13" s="6"/>
      <c r="QAC13" s="6"/>
      <c r="QAD13" s="6"/>
      <c r="QAE13" s="6"/>
      <c r="QAF13" s="6"/>
      <c r="QAG13" s="6"/>
      <c r="QAH13" s="6"/>
      <c r="QAI13" s="6"/>
      <c r="QAJ13" s="6"/>
      <c r="QAK13" s="6"/>
      <c r="QAL13" s="6"/>
      <c r="QAM13" s="6"/>
      <c r="QAN13" s="6"/>
      <c r="QAO13" s="6"/>
      <c r="QAP13" s="6"/>
      <c r="QAQ13" s="6"/>
      <c r="QAR13" s="6"/>
      <c r="QAS13" s="6"/>
      <c r="QAT13" s="6"/>
      <c r="QAU13" s="6"/>
      <c r="QAV13" s="6"/>
      <c r="QAW13" s="6"/>
      <c r="QAX13" s="6"/>
      <c r="QAY13" s="6"/>
      <c r="QAZ13" s="6"/>
      <c r="QBA13" s="6"/>
      <c r="QBB13" s="6"/>
      <c r="QBC13" s="6"/>
      <c r="QBD13" s="6"/>
      <c r="QBE13" s="6"/>
      <c r="QBF13" s="6"/>
      <c r="QBG13" s="6"/>
      <c r="QBH13" s="6"/>
      <c r="QBI13" s="6"/>
      <c r="QBJ13" s="6"/>
      <c r="QBK13" s="6"/>
      <c r="QBL13" s="6"/>
      <c r="QBM13" s="6"/>
      <c r="QBN13" s="6"/>
      <c r="QBO13" s="6"/>
      <c r="QBP13" s="6"/>
      <c r="QBQ13" s="6"/>
      <c r="QBR13" s="6"/>
      <c r="QBS13" s="6"/>
      <c r="QBT13" s="6"/>
      <c r="QBU13" s="6"/>
      <c r="QBV13" s="6"/>
      <c r="QBW13" s="6"/>
      <c r="QBX13" s="6"/>
      <c r="QBY13" s="6"/>
      <c r="QBZ13" s="6"/>
      <c r="QCA13" s="6"/>
      <c r="QCB13" s="6"/>
      <c r="QCC13" s="6"/>
      <c r="QCD13" s="6"/>
      <c r="QCE13" s="6"/>
      <c r="QCF13" s="6"/>
      <c r="QCG13" s="6"/>
      <c r="QCH13" s="6"/>
      <c r="QCI13" s="6"/>
      <c r="QCJ13" s="6"/>
      <c r="QCK13" s="6"/>
      <c r="QCL13" s="6"/>
      <c r="QCM13" s="6"/>
      <c r="QCN13" s="6"/>
      <c r="QCO13" s="6"/>
      <c r="QCP13" s="6"/>
      <c r="QCQ13" s="6"/>
      <c r="QCR13" s="6"/>
      <c r="QCS13" s="6"/>
      <c r="QCT13" s="6"/>
      <c r="QCU13" s="6"/>
      <c r="QCV13" s="6"/>
      <c r="QCW13" s="6"/>
      <c r="QCX13" s="6"/>
      <c r="QCY13" s="6"/>
      <c r="QCZ13" s="6"/>
      <c r="QDA13" s="6"/>
      <c r="QDB13" s="6"/>
      <c r="QDC13" s="6"/>
      <c r="QDD13" s="6"/>
      <c r="QDE13" s="6"/>
      <c r="QDF13" s="6"/>
      <c r="QDG13" s="6"/>
      <c r="QDH13" s="6"/>
      <c r="QDI13" s="6"/>
      <c r="QDJ13" s="6"/>
      <c r="QDK13" s="6"/>
      <c r="QDL13" s="6"/>
      <c r="QDM13" s="6"/>
      <c r="QDN13" s="6"/>
      <c r="QDO13" s="6"/>
      <c r="QDP13" s="6"/>
      <c r="QDQ13" s="6"/>
      <c r="QDR13" s="6"/>
      <c r="QDS13" s="6"/>
      <c r="QDT13" s="6"/>
      <c r="QDU13" s="6"/>
      <c r="QDV13" s="6"/>
      <c r="QDW13" s="6"/>
      <c r="QDX13" s="6"/>
      <c r="QDY13" s="6"/>
      <c r="QDZ13" s="6"/>
      <c r="QEA13" s="6"/>
      <c r="QEB13" s="6"/>
      <c r="QEC13" s="6"/>
      <c r="QED13" s="6"/>
      <c r="QEE13" s="6"/>
      <c r="QEF13" s="6"/>
      <c r="QEG13" s="6"/>
      <c r="QEH13" s="6"/>
      <c r="QEI13" s="6"/>
      <c r="QEJ13" s="6"/>
      <c r="QEK13" s="6"/>
      <c r="QEL13" s="6"/>
      <c r="QEM13" s="6"/>
      <c r="QEN13" s="6"/>
      <c r="QEO13" s="6"/>
      <c r="QEP13" s="6"/>
      <c r="QEQ13" s="6"/>
      <c r="QER13" s="6"/>
      <c r="QES13" s="6"/>
      <c r="QET13" s="6"/>
      <c r="QEU13" s="6"/>
      <c r="QEV13" s="6"/>
      <c r="QEW13" s="6"/>
      <c r="QEX13" s="6"/>
      <c r="QEY13" s="6"/>
      <c r="QEZ13" s="6"/>
      <c r="QFA13" s="6"/>
      <c r="QFB13" s="6"/>
      <c r="QFC13" s="6"/>
      <c r="QFD13" s="6"/>
      <c r="QFE13" s="6"/>
      <c r="QFF13" s="6"/>
      <c r="QFG13" s="6"/>
      <c r="QFH13" s="6"/>
      <c r="QFI13" s="6"/>
      <c r="QFJ13" s="6"/>
      <c r="QFK13" s="6"/>
      <c r="QFL13" s="6"/>
      <c r="QFM13" s="6"/>
      <c r="QFN13" s="6"/>
      <c r="QFO13" s="6"/>
      <c r="QFP13" s="6"/>
      <c r="QFQ13" s="6"/>
      <c r="QFR13" s="6"/>
      <c r="QFS13" s="6"/>
      <c r="QFT13" s="6"/>
      <c r="QFU13" s="6"/>
      <c r="QFV13" s="6"/>
      <c r="QFW13" s="6"/>
      <c r="QFX13" s="6"/>
      <c r="QFY13" s="6"/>
      <c r="QFZ13" s="6"/>
      <c r="QGA13" s="6"/>
      <c r="QGB13" s="6"/>
      <c r="QGC13" s="6"/>
      <c r="QGD13" s="6"/>
      <c r="QGE13" s="6"/>
      <c r="QGF13" s="6"/>
      <c r="QGG13" s="6"/>
      <c r="QGH13" s="6"/>
      <c r="QGI13" s="6"/>
      <c r="QGJ13" s="6"/>
      <c r="QGK13" s="6"/>
      <c r="QGL13" s="6"/>
      <c r="QGM13" s="6"/>
      <c r="QGN13" s="6"/>
      <c r="QGO13" s="6"/>
      <c r="QGP13" s="6"/>
      <c r="QGQ13" s="6"/>
      <c r="QGR13" s="6"/>
      <c r="QGS13" s="6"/>
      <c r="QGT13" s="6"/>
      <c r="QGU13" s="6"/>
      <c r="QGV13" s="6"/>
      <c r="QGW13" s="6"/>
      <c r="QGX13" s="6"/>
      <c r="QGY13" s="6"/>
      <c r="QGZ13" s="6"/>
      <c r="QHA13" s="6"/>
      <c r="QHB13" s="6"/>
      <c r="QHC13" s="6"/>
      <c r="QHD13" s="6"/>
      <c r="QHE13" s="6"/>
      <c r="QHF13" s="6"/>
      <c r="QHG13" s="6"/>
      <c r="QHH13" s="6"/>
      <c r="QHI13" s="6"/>
      <c r="QHJ13" s="6"/>
      <c r="QHK13" s="6"/>
      <c r="QHL13" s="6"/>
      <c r="QHM13" s="6"/>
      <c r="QHN13" s="6"/>
      <c r="QHO13" s="6"/>
      <c r="QHP13" s="6"/>
      <c r="QHQ13" s="6"/>
      <c r="QHR13" s="6"/>
      <c r="QHS13" s="6"/>
      <c r="QHT13" s="6"/>
      <c r="QHU13" s="6"/>
      <c r="QHV13" s="6"/>
      <c r="QHW13" s="6"/>
      <c r="QHX13" s="6"/>
      <c r="QHY13" s="6"/>
      <c r="QHZ13" s="6"/>
      <c r="QIA13" s="6"/>
      <c r="QIB13" s="6"/>
      <c r="QIC13" s="6"/>
      <c r="QID13" s="6"/>
      <c r="QIE13" s="6"/>
      <c r="QIF13" s="6"/>
      <c r="QIG13" s="6"/>
      <c r="QIH13" s="6"/>
      <c r="QII13" s="6"/>
      <c r="QIJ13" s="6"/>
      <c r="QIK13" s="6"/>
      <c r="QIL13" s="6"/>
      <c r="QIM13" s="6"/>
      <c r="QIN13" s="6"/>
      <c r="QIO13" s="6"/>
      <c r="QIP13" s="6"/>
      <c r="QIQ13" s="6"/>
      <c r="QIR13" s="6"/>
      <c r="QIS13" s="6"/>
      <c r="QIT13" s="6"/>
      <c r="QIU13" s="6"/>
      <c r="QIV13" s="6"/>
      <c r="QIW13" s="6"/>
      <c r="QIX13" s="6"/>
      <c r="QIY13" s="6"/>
      <c r="QIZ13" s="6"/>
      <c r="QJA13" s="6"/>
      <c r="QJB13" s="6"/>
      <c r="QJC13" s="6"/>
      <c r="QJD13" s="6"/>
      <c r="QJE13" s="6"/>
      <c r="QJF13" s="6"/>
      <c r="QJG13" s="6"/>
      <c r="QJH13" s="6"/>
      <c r="QJI13" s="6"/>
      <c r="QJJ13" s="6"/>
      <c r="QJK13" s="6"/>
      <c r="QJL13" s="6"/>
      <c r="QJM13" s="6"/>
      <c r="QJN13" s="6"/>
      <c r="QJO13" s="6"/>
      <c r="QJP13" s="6"/>
      <c r="QJQ13" s="6"/>
      <c r="QJR13" s="6"/>
      <c r="QJS13" s="6"/>
      <c r="QJT13" s="6"/>
      <c r="QJU13" s="6"/>
      <c r="QJV13" s="6"/>
      <c r="QJW13" s="6"/>
      <c r="QJX13" s="6"/>
      <c r="QJY13" s="6"/>
      <c r="QJZ13" s="6"/>
      <c r="QKA13" s="6"/>
      <c r="QKB13" s="6"/>
      <c r="QKC13" s="6"/>
      <c r="QKD13" s="6"/>
      <c r="QKE13" s="6"/>
      <c r="QKF13" s="6"/>
      <c r="QKG13" s="6"/>
      <c r="QKH13" s="6"/>
      <c r="QKI13" s="6"/>
      <c r="QKJ13" s="6"/>
      <c r="QKK13" s="6"/>
      <c r="QKL13" s="6"/>
      <c r="QKM13" s="6"/>
      <c r="QKN13" s="6"/>
      <c r="QKO13" s="6"/>
      <c r="QKP13" s="6"/>
      <c r="QKQ13" s="6"/>
      <c r="QKR13" s="6"/>
      <c r="QKS13" s="6"/>
      <c r="QKT13" s="6"/>
      <c r="QKU13" s="6"/>
      <c r="QKV13" s="6"/>
      <c r="QKW13" s="6"/>
      <c r="QKX13" s="6"/>
      <c r="QKY13" s="6"/>
      <c r="QKZ13" s="6"/>
      <c r="QLA13" s="6"/>
      <c r="QLB13" s="6"/>
      <c r="QLC13" s="6"/>
      <c r="QLD13" s="6"/>
      <c r="QLE13" s="6"/>
      <c r="QLF13" s="6"/>
      <c r="QLG13" s="6"/>
      <c r="QLH13" s="6"/>
      <c r="QLI13" s="6"/>
      <c r="QLJ13" s="6"/>
      <c r="QLK13" s="6"/>
      <c r="QLL13" s="6"/>
      <c r="QLM13" s="6"/>
      <c r="QLN13" s="6"/>
      <c r="QLO13" s="6"/>
      <c r="QLP13" s="6"/>
      <c r="QLQ13" s="6"/>
      <c r="QLR13" s="6"/>
      <c r="QLS13" s="6"/>
      <c r="QLT13" s="6"/>
      <c r="QLU13" s="6"/>
      <c r="QLV13" s="6"/>
      <c r="QLW13" s="6"/>
      <c r="QLX13" s="6"/>
      <c r="QLY13" s="6"/>
      <c r="QLZ13" s="6"/>
      <c r="QMA13" s="6"/>
      <c r="QMB13" s="6"/>
      <c r="QMC13" s="6"/>
      <c r="QMD13" s="6"/>
      <c r="QME13" s="6"/>
      <c r="QMF13" s="6"/>
      <c r="QMG13" s="6"/>
      <c r="QMH13" s="6"/>
      <c r="QMI13" s="6"/>
      <c r="QMJ13" s="6"/>
      <c r="QMK13" s="6"/>
      <c r="QML13" s="6"/>
      <c r="QMM13" s="6"/>
      <c r="QMN13" s="6"/>
      <c r="QMO13" s="6"/>
      <c r="QMP13" s="6"/>
      <c r="QMQ13" s="6"/>
      <c r="QMR13" s="6"/>
      <c r="QMS13" s="6"/>
      <c r="QMT13" s="6"/>
      <c r="QMU13" s="6"/>
      <c r="QMV13" s="6"/>
      <c r="QMW13" s="6"/>
      <c r="QMX13" s="6"/>
      <c r="QMY13" s="6"/>
      <c r="QMZ13" s="6"/>
      <c r="QNA13" s="6"/>
      <c r="QNB13" s="6"/>
      <c r="QNC13" s="6"/>
      <c r="QND13" s="6"/>
      <c r="QNE13" s="6"/>
      <c r="QNF13" s="6"/>
      <c r="QNG13" s="6"/>
      <c r="QNH13" s="6"/>
      <c r="QNI13" s="6"/>
      <c r="QNJ13" s="6"/>
      <c r="QNK13" s="6"/>
      <c r="QNL13" s="6"/>
      <c r="QNM13" s="6"/>
      <c r="QNN13" s="6"/>
      <c r="QNO13" s="6"/>
      <c r="QNP13" s="6"/>
      <c r="QNQ13" s="6"/>
      <c r="QNR13" s="6"/>
      <c r="QNS13" s="6"/>
      <c r="QNT13" s="6"/>
      <c r="QNU13" s="6"/>
      <c r="QNV13" s="6"/>
      <c r="QNW13" s="6"/>
      <c r="QNX13" s="6"/>
      <c r="QNY13" s="6"/>
      <c r="QNZ13" s="6"/>
      <c r="QOA13" s="6"/>
      <c r="QOB13" s="6"/>
      <c r="QOC13" s="6"/>
      <c r="QOD13" s="6"/>
      <c r="QOE13" s="6"/>
      <c r="QOF13" s="6"/>
      <c r="QOG13" s="6"/>
      <c r="QOH13" s="6"/>
      <c r="QOI13" s="6"/>
      <c r="QOJ13" s="6"/>
      <c r="QOK13" s="6"/>
      <c r="QOL13" s="6"/>
      <c r="QOM13" s="6"/>
      <c r="QON13" s="6"/>
      <c r="QOO13" s="6"/>
      <c r="QOP13" s="6"/>
      <c r="QOQ13" s="6"/>
      <c r="QOR13" s="6"/>
      <c r="QOS13" s="6"/>
      <c r="QOT13" s="6"/>
      <c r="QOU13" s="6"/>
      <c r="QOV13" s="6"/>
      <c r="QOW13" s="6"/>
      <c r="QOX13" s="6"/>
      <c r="QOY13" s="6"/>
      <c r="QOZ13" s="6"/>
      <c r="QPA13" s="6"/>
      <c r="QPB13" s="6"/>
      <c r="QPC13" s="6"/>
      <c r="QPD13" s="6"/>
      <c r="QPE13" s="6"/>
      <c r="QPF13" s="6"/>
      <c r="QPG13" s="6"/>
      <c r="QPH13" s="6"/>
      <c r="QPI13" s="6"/>
      <c r="QPJ13" s="6"/>
      <c r="QPK13" s="6"/>
      <c r="QPL13" s="6"/>
      <c r="QPM13" s="6"/>
      <c r="QPN13" s="6"/>
      <c r="QPO13" s="6"/>
      <c r="QPP13" s="6"/>
      <c r="QPQ13" s="6"/>
      <c r="QPR13" s="6"/>
      <c r="QPS13" s="6"/>
      <c r="QPT13" s="6"/>
      <c r="QPU13" s="6"/>
      <c r="QPV13" s="6"/>
      <c r="QPW13" s="6"/>
      <c r="QPX13" s="6"/>
      <c r="QPY13" s="6"/>
      <c r="QPZ13" s="6"/>
      <c r="QQA13" s="6"/>
      <c r="QQB13" s="6"/>
      <c r="QQC13" s="6"/>
      <c r="QQD13" s="6"/>
      <c r="QQE13" s="6"/>
      <c r="QQF13" s="6"/>
      <c r="QQG13" s="6"/>
      <c r="QQH13" s="6"/>
      <c r="QQI13" s="6"/>
      <c r="QQJ13" s="6"/>
      <c r="QQK13" s="6"/>
      <c r="QQL13" s="6"/>
      <c r="QQM13" s="6"/>
      <c r="QQN13" s="6"/>
      <c r="QQO13" s="6"/>
      <c r="QQP13" s="6"/>
      <c r="QQQ13" s="6"/>
      <c r="QQR13" s="6"/>
      <c r="QQS13" s="6"/>
      <c r="QQT13" s="6"/>
      <c r="QQU13" s="6"/>
      <c r="QQV13" s="6"/>
      <c r="QQW13" s="6"/>
      <c r="QQX13" s="6"/>
      <c r="QQY13" s="6"/>
      <c r="QQZ13" s="6"/>
      <c r="QRA13" s="6"/>
      <c r="QRB13" s="6"/>
      <c r="QRC13" s="6"/>
      <c r="QRD13" s="6"/>
      <c r="QRE13" s="6"/>
      <c r="QRF13" s="6"/>
      <c r="QRG13" s="6"/>
      <c r="QRH13" s="6"/>
      <c r="QRI13" s="6"/>
      <c r="QRJ13" s="6"/>
      <c r="QRK13" s="6"/>
      <c r="QRL13" s="6"/>
      <c r="QRM13" s="6"/>
      <c r="QRN13" s="6"/>
      <c r="QRO13" s="6"/>
      <c r="QRP13" s="6"/>
      <c r="QRQ13" s="6"/>
      <c r="QRR13" s="6"/>
      <c r="QRS13" s="6"/>
      <c r="QRT13" s="6"/>
      <c r="QRU13" s="6"/>
      <c r="QRV13" s="6"/>
      <c r="QRW13" s="6"/>
      <c r="QRX13" s="6"/>
      <c r="QRY13" s="6"/>
      <c r="QRZ13" s="6"/>
      <c r="QSA13" s="6"/>
      <c r="QSB13" s="6"/>
      <c r="QSC13" s="6"/>
      <c r="QSD13" s="6"/>
      <c r="QSE13" s="6"/>
      <c r="QSF13" s="6"/>
      <c r="QSG13" s="6"/>
      <c r="QSH13" s="6"/>
      <c r="QSI13" s="6"/>
      <c r="QSJ13" s="6"/>
      <c r="QSK13" s="6"/>
      <c r="QSL13" s="6"/>
      <c r="QSM13" s="6"/>
      <c r="QSN13" s="6"/>
      <c r="QSO13" s="6"/>
      <c r="QSP13" s="6"/>
      <c r="QSQ13" s="6"/>
      <c r="QSR13" s="6"/>
      <c r="QSS13" s="6"/>
      <c r="QST13" s="6"/>
      <c r="QSU13" s="6"/>
      <c r="QSV13" s="6"/>
      <c r="QSW13" s="6"/>
      <c r="QSX13" s="6"/>
      <c r="QSY13" s="6"/>
      <c r="QSZ13" s="6"/>
      <c r="QTA13" s="6"/>
      <c r="QTB13" s="6"/>
      <c r="QTC13" s="6"/>
      <c r="QTD13" s="6"/>
      <c r="QTE13" s="6"/>
      <c r="QTF13" s="6"/>
      <c r="QTG13" s="6"/>
      <c r="QTH13" s="6"/>
      <c r="QTI13" s="6"/>
      <c r="QTJ13" s="6"/>
      <c r="QTK13" s="6"/>
      <c r="QTL13" s="6"/>
      <c r="QTM13" s="6"/>
      <c r="QTN13" s="6"/>
      <c r="QTO13" s="6"/>
      <c r="QTP13" s="6"/>
      <c r="QTQ13" s="6"/>
      <c r="QTR13" s="6"/>
      <c r="QTS13" s="6"/>
      <c r="QTT13" s="6"/>
      <c r="QTU13" s="6"/>
      <c r="QTV13" s="6"/>
      <c r="QTW13" s="6"/>
      <c r="QTX13" s="6"/>
      <c r="QTY13" s="6"/>
      <c r="QTZ13" s="6"/>
      <c r="QUA13" s="6"/>
      <c r="QUB13" s="6"/>
      <c r="QUC13" s="6"/>
      <c r="QUD13" s="6"/>
      <c r="QUE13" s="6"/>
      <c r="QUF13" s="6"/>
      <c r="QUG13" s="6"/>
      <c r="QUH13" s="6"/>
      <c r="QUI13" s="6"/>
      <c r="QUJ13" s="6"/>
      <c r="QUK13" s="6"/>
      <c r="QUL13" s="6"/>
      <c r="QUM13" s="6"/>
      <c r="QUN13" s="6"/>
      <c r="QUO13" s="6"/>
      <c r="QUP13" s="6"/>
      <c r="QUQ13" s="6"/>
      <c r="QUR13" s="6"/>
      <c r="QUS13" s="6"/>
      <c r="QUT13" s="6"/>
      <c r="QUU13" s="6"/>
      <c r="QUV13" s="6"/>
      <c r="QUW13" s="6"/>
      <c r="QUX13" s="6"/>
      <c r="QUY13" s="6"/>
      <c r="QUZ13" s="6"/>
      <c r="QVA13" s="6"/>
      <c r="QVB13" s="6"/>
      <c r="QVC13" s="6"/>
      <c r="QVD13" s="6"/>
      <c r="QVE13" s="6"/>
      <c r="QVF13" s="6"/>
      <c r="QVG13" s="6"/>
      <c r="QVH13" s="6"/>
      <c r="QVI13" s="6"/>
      <c r="QVJ13" s="6"/>
      <c r="QVK13" s="6"/>
      <c r="QVL13" s="6"/>
      <c r="QVM13" s="6"/>
      <c r="QVN13" s="6"/>
      <c r="QVO13" s="6"/>
      <c r="QVP13" s="6"/>
      <c r="QVQ13" s="6"/>
      <c r="QVR13" s="6"/>
      <c r="QVS13" s="6"/>
      <c r="QVT13" s="6"/>
      <c r="QVU13" s="6"/>
      <c r="QVV13" s="6"/>
      <c r="QVW13" s="6"/>
      <c r="QVX13" s="6"/>
      <c r="QVY13" s="6"/>
      <c r="QVZ13" s="6"/>
      <c r="QWA13" s="6"/>
      <c r="QWB13" s="6"/>
      <c r="QWC13" s="6"/>
      <c r="QWD13" s="6"/>
      <c r="QWE13" s="6"/>
      <c r="QWF13" s="6"/>
      <c r="QWG13" s="6"/>
      <c r="QWH13" s="6"/>
      <c r="QWI13" s="6"/>
      <c r="QWJ13" s="6"/>
      <c r="QWK13" s="6"/>
      <c r="QWL13" s="6"/>
      <c r="QWM13" s="6"/>
      <c r="QWN13" s="6"/>
      <c r="QWO13" s="6"/>
      <c r="QWP13" s="6"/>
      <c r="QWQ13" s="6"/>
      <c r="QWR13" s="6"/>
      <c r="QWS13" s="6"/>
      <c r="QWT13" s="6"/>
      <c r="QWU13" s="6"/>
      <c r="QWV13" s="6"/>
      <c r="QWW13" s="6"/>
      <c r="QWX13" s="6"/>
      <c r="QWY13" s="6"/>
      <c r="QWZ13" s="6"/>
      <c r="QXA13" s="6"/>
      <c r="QXB13" s="6"/>
      <c r="QXC13" s="6"/>
      <c r="QXD13" s="6"/>
      <c r="QXE13" s="6"/>
      <c r="QXF13" s="6"/>
      <c r="QXG13" s="6"/>
      <c r="QXH13" s="6"/>
      <c r="QXI13" s="6"/>
      <c r="QXJ13" s="6"/>
      <c r="QXK13" s="6"/>
      <c r="QXL13" s="6"/>
      <c r="QXM13" s="6"/>
      <c r="QXN13" s="6"/>
      <c r="QXO13" s="6"/>
      <c r="QXP13" s="6"/>
      <c r="QXQ13" s="6"/>
      <c r="QXR13" s="6"/>
      <c r="QXS13" s="6"/>
      <c r="QXT13" s="6"/>
      <c r="QXU13" s="6"/>
      <c r="QXV13" s="6"/>
      <c r="QXW13" s="6"/>
      <c r="QXX13" s="6"/>
      <c r="QXY13" s="6"/>
      <c r="QXZ13" s="6"/>
      <c r="QYA13" s="6"/>
      <c r="QYB13" s="6"/>
      <c r="QYC13" s="6"/>
      <c r="QYD13" s="6"/>
      <c r="QYE13" s="6"/>
      <c r="QYF13" s="6"/>
      <c r="QYG13" s="6"/>
      <c r="QYH13" s="6"/>
      <c r="QYI13" s="6"/>
      <c r="QYJ13" s="6"/>
      <c r="QYK13" s="6"/>
      <c r="QYL13" s="6"/>
      <c r="QYM13" s="6"/>
      <c r="QYN13" s="6"/>
      <c r="QYO13" s="6"/>
      <c r="QYP13" s="6"/>
      <c r="QYQ13" s="6"/>
      <c r="QYR13" s="6"/>
      <c r="QYS13" s="6"/>
      <c r="QYT13" s="6"/>
      <c r="QYU13" s="6"/>
      <c r="QYV13" s="6"/>
      <c r="QYW13" s="6"/>
      <c r="QYX13" s="6"/>
      <c r="QYY13" s="6"/>
      <c r="QYZ13" s="6"/>
      <c r="QZA13" s="6"/>
      <c r="QZB13" s="6"/>
      <c r="QZC13" s="6"/>
      <c r="QZD13" s="6"/>
      <c r="QZE13" s="6"/>
      <c r="QZF13" s="6"/>
      <c r="QZG13" s="6"/>
      <c r="QZH13" s="6"/>
      <c r="QZI13" s="6"/>
      <c r="QZJ13" s="6"/>
      <c r="QZK13" s="6"/>
      <c r="QZL13" s="6"/>
      <c r="QZM13" s="6"/>
      <c r="QZN13" s="6"/>
      <c r="QZO13" s="6"/>
      <c r="QZP13" s="6"/>
      <c r="QZQ13" s="6"/>
      <c r="QZR13" s="6"/>
      <c r="QZS13" s="6"/>
      <c r="QZT13" s="6"/>
      <c r="QZU13" s="6"/>
      <c r="QZV13" s="6"/>
      <c r="QZW13" s="6"/>
      <c r="QZX13" s="6"/>
      <c r="QZY13" s="6"/>
      <c r="QZZ13" s="6"/>
      <c r="RAA13" s="6"/>
      <c r="RAB13" s="6"/>
      <c r="RAC13" s="6"/>
      <c r="RAD13" s="6"/>
      <c r="RAE13" s="6"/>
      <c r="RAF13" s="6"/>
      <c r="RAG13" s="6"/>
      <c r="RAH13" s="6"/>
      <c r="RAI13" s="6"/>
      <c r="RAJ13" s="6"/>
      <c r="RAK13" s="6"/>
      <c r="RAL13" s="6"/>
      <c r="RAM13" s="6"/>
      <c r="RAN13" s="6"/>
      <c r="RAO13" s="6"/>
      <c r="RAP13" s="6"/>
      <c r="RAQ13" s="6"/>
      <c r="RAR13" s="6"/>
      <c r="RAS13" s="6"/>
      <c r="RAT13" s="6"/>
      <c r="RAU13" s="6"/>
      <c r="RAV13" s="6"/>
      <c r="RAW13" s="6"/>
      <c r="RAX13" s="6"/>
      <c r="RAY13" s="6"/>
      <c r="RAZ13" s="6"/>
      <c r="RBA13" s="6"/>
      <c r="RBB13" s="6"/>
      <c r="RBC13" s="6"/>
      <c r="RBD13" s="6"/>
      <c r="RBE13" s="6"/>
      <c r="RBF13" s="6"/>
      <c r="RBG13" s="6"/>
      <c r="RBH13" s="6"/>
      <c r="RBI13" s="6"/>
      <c r="RBJ13" s="6"/>
      <c r="RBK13" s="6"/>
      <c r="RBL13" s="6"/>
      <c r="RBM13" s="6"/>
      <c r="RBN13" s="6"/>
      <c r="RBO13" s="6"/>
      <c r="RBP13" s="6"/>
      <c r="RBQ13" s="6"/>
      <c r="RBR13" s="6"/>
      <c r="RBS13" s="6"/>
      <c r="RBT13" s="6"/>
      <c r="RBU13" s="6"/>
      <c r="RBV13" s="6"/>
      <c r="RBW13" s="6"/>
      <c r="RBX13" s="6"/>
      <c r="RBY13" s="6"/>
      <c r="RBZ13" s="6"/>
      <c r="RCA13" s="6"/>
      <c r="RCB13" s="6"/>
      <c r="RCC13" s="6"/>
      <c r="RCD13" s="6"/>
      <c r="RCE13" s="6"/>
      <c r="RCF13" s="6"/>
      <c r="RCG13" s="6"/>
      <c r="RCH13" s="6"/>
      <c r="RCI13" s="6"/>
      <c r="RCJ13" s="6"/>
      <c r="RCK13" s="6"/>
      <c r="RCL13" s="6"/>
      <c r="RCM13" s="6"/>
      <c r="RCN13" s="6"/>
      <c r="RCO13" s="6"/>
      <c r="RCP13" s="6"/>
      <c r="RCQ13" s="6"/>
      <c r="RCR13" s="6"/>
      <c r="RCS13" s="6"/>
      <c r="RCT13" s="6"/>
      <c r="RCU13" s="6"/>
      <c r="RCV13" s="6"/>
      <c r="RCW13" s="6"/>
      <c r="RCX13" s="6"/>
      <c r="RCY13" s="6"/>
      <c r="RCZ13" s="6"/>
      <c r="RDA13" s="6"/>
      <c r="RDB13" s="6"/>
      <c r="RDC13" s="6"/>
      <c r="RDD13" s="6"/>
      <c r="RDE13" s="6"/>
      <c r="RDF13" s="6"/>
      <c r="RDG13" s="6"/>
      <c r="RDH13" s="6"/>
      <c r="RDI13" s="6"/>
      <c r="RDJ13" s="6"/>
      <c r="RDK13" s="6"/>
      <c r="RDL13" s="6"/>
      <c r="RDM13" s="6"/>
      <c r="RDN13" s="6"/>
      <c r="RDO13" s="6"/>
      <c r="RDP13" s="6"/>
      <c r="RDQ13" s="6"/>
      <c r="RDR13" s="6"/>
      <c r="RDS13" s="6"/>
      <c r="RDT13" s="6"/>
      <c r="RDU13" s="6"/>
      <c r="RDV13" s="6"/>
      <c r="RDW13" s="6"/>
      <c r="RDX13" s="6"/>
      <c r="RDY13" s="6"/>
      <c r="RDZ13" s="6"/>
      <c r="REA13" s="6"/>
      <c r="REB13" s="6"/>
      <c r="REC13" s="6"/>
      <c r="RED13" s="6"/>
      <c r="REE13" s="6"/>
      <c r="REF13" s="6"/>
      <c r="REG13" s="6"/>
      <c r="REH13" s="6"/>
      <c r="REI13" s="6"/>
      <c r="REJ13" s="6"/>
      <c r="REK13" s="6"/>
      <c r="REL13" s="6"/>
      <c r="REM13" s="6"/>
      <c r="REN13" s="6"/>
      <c r="REO13" s="6"/>
      <c r="REP13" s="6"/>
      <c r="REQ13" s="6"/>
      <c r="RER13" s="6"/>
      <c r="RES13" s="6"/>
      <c r="RET13" s="6"/>
      <c r="REU13" s="6"/>
      <c r="REV13" s="6"/>
      <c r="REW13" s="6"/>
      <c r="REX13" s="6"/>
      <c r="REY13" s="6"/>
      <c r="REZ13" s="6"/>
      <c r="RFA13" s="6"/>
      <c r="RFB13" s="6"/>
      <c r="RFC13" s="6"/>
      <c r="RFD13" s="6"/>
      <c r="RFE13" s="6"/>
      <c r="RFF13" s="6"/>
      <c r="RFG13" s="6"/>
      <c r="RFH13" s="6"/>
      <c r="RFI13" s="6"/>
      <c r="RFJ13" s="6"/>
      <c r="RFK13" s="6"/>
      <c r="RFL13" s="6"/>
      <c r="RFM13" s="6"/>
      <c r="RFN13" s="6"/>
      <c r="RFO13" s="6"/>
      <c r="RFP13" s="6"/>
      <c r="RFQ13" s="6"/>
      <c r="RFR13" s="6"/>
      <c r="RFS13" s="6"/>
      <c r="RFT13" s="6"/>
      <c r="RFU13" s="6"/>
      <c r="RFV13" s="6"/>
      <c r="RFW13" s="6"/>
      <c r="RFX13" s="6"/>
      <c r="RFY13" s="6"/>
      <c r="RFZ13" s="6"/>
      <c r="RGA13" s="6"/>
      <c r="RGB13" s="6"/>
      <c r="RGC13" s="6"/>
      <c r="RGD13" s="6"/>
      <c r="RGE13" s="6"/>
      <c r="RGF13" s="6"/>
      <c r="RGG13" s="6"/>
      <c r="RGH13" s="6"/>
      <c r="RGI13" s="6"/>
      <c r="RGJ13" s="6"/>
      <c r="RGK13" s="6"/>
      <c r="RGL13" s="6"/>
      <c r="RGM13" s="6"/>
      <c r="RGN13" s="6"/>
      <c r="RGO13" s="6"/>
      <c r="RGP13" s="6"/>
      <c r="RGQ13" s="6"/>
      <c r="RGR13" s="6"/>
      <c r="RGS13" s="6"/>
      <c r="RGT13" s="6"/>
      <c r="RGU13" s="6"/>
      <c r="RGV13" s="6"/>
      <c r="RGW13" s="6"/>
      <c r="RGX13" s="6"/>
      <c r="RGY13" s="6"/>
      <c r="RGZ13" s="6"/>
      <c r="RHA13" s="6"/>
      <c r="RHB13" s="6"/>
      <c r="RHC13" s="6"/>
      <c r="RHD13" s="6"/>
      <c r="RHE13" s="6"/>
      <c r="RHF13" s="6"/>
      <c r="RHG13" s="6"/>
      <c r="RHH13" s="6"/>
      <c r="RHI13" s="6"/>
      <c r="RHJ13" s="6"/>
      <c r="RHK13" s="6"/>
      <c r="RHL13" s="6"/>
      <c r="RHM13" s="6"/>
      <c r="RHN13" s="6"/>
      <c r="RHO13" s="6"/>
      <c r="RHP13" s="6"/>
      <c r="RHQ13" s="6"/>
      <c r="RHR13" s="6"/>
      <c r="RHS13" s="6"/>
      <c r="RHT13" s="6"/>
      <c r="RHU13" s="6"/>
      <c r="RHV13" s="6"/>
      <c r="RHW13" s="6"/>
      <c r="RHX13" s="6"/>
      <c r="RHY13" s="6"/>
      <c r="RHZ13" s="6"/>
      <c r="RIA13" s="6"/>
      <c r="RIB13" s="6"/>
      <c r="RIC13" s="6"/>
      <c r="RID13" s="6"/>
      <c r="RIE13" s="6"/>
      <c r="RIF13" s="6"/>
      <c r="RIG13" s="6"/>
      <c r="RIH13" s="6"/>
      <c r="RII13" s="6"/>
      <c r="RIJ13" s="6"/>
      <c r="RIK13" s="6"/>
      <c r="RIL13" s="6"/>
      <c r="RIM13" s="6"/>
      <c r="RIN13" s="6"/>
      <c r="RIO13" s="6"/>
      <c r="RIP13" s="6"/>
      <c r="RIQ13" s="6"/>
      <c r="RIR13" s="6"/>
      <c r="RIS13" s="6"/>
      <c r="RIT13" s="6"/>
      <c r="RIU13" s="6"/>
      <c r="RIV13" s="6"/>
      <c r="RIW13" s="6"/>
      <c r="RIX13" s="6"/>
      <c r="RIY13" s="6"/>
      <c r="RIZ13" s="6"/>
      <c r="RJA13" s="6"/>
      <c r="RJB13" s="6"/>
      <c r="RJC13" s="6"/>
      <c r="RJD13" s="6"/>
      <c r="RJE13" s="6"/>
      <c r="RJF13" s="6"/>
      <c r="RJG13" s="6"/>
      <c r="RJH13" s="6"/>
      <c r="RJI13" s="6"/>
      <c r="RJJ13" s="6"/>
      <c r="RJK13" s="6"/>
      <c r="RJL13" s="6"/>
      <c r="RJM13" s="6"/>
      <c r="RJN13" s="6"/>
      <c r="RJO13" s="6"/>
      <c r="RJP13" s="6"/>
      <c r="RJQ13" s="6"/>
      <c r="RJR13" s="6"/>
      <c r="RJS13" s="6"/>
      <c r="RJT13" s="6"/>
      <c r="RJU13" s="6"/>
      <c r="RJV13" s="6"/>
      <c r="RJW13" s="6"/>
      <c r="RJX13" s="6"/>
      <c r="RJY13" s="6"/>
      <c r="RJZ13" s="6"/>
      <c r="RKA13" s="6"/>
      <c r="RKB13" s="6"/>
      <c r="RKC13" s="6"/>
      <c r="RKD13" s="6"/>
      <c r="RKE13" s="6"/>
      <c r="RKF13" s="6"/>
      <c r="RKG13" s="6"/>
      <c r="RKH13" s="6"/>
      <c r="RKI13" s="6"/>
      <c r="RKJ13" s="6"/>
      <c r="RKK13" s="6"/>
      <c r="RKL13" s="6"/>
      <c r="RKM13" s="6"/>
      <c r="RKN13" s="6"/>
      <c r="RKO13" s="6"/>
      <c r="RKP13" s="6"/>
      <c r="RKQ13" s="6"/>
      <c r="RKR13" s="6"/>
      <c r="RKS13" s="6"/>
      <c r="RKT13" s="6"/>
      <c r="RKU13" s="6"/>
      <c r="RKV13" s="6"/>
      <c r="RKW13" s="6"/>
      <c r="RKX13" s="6"/>
      <c r="RKY13" s="6"/>
      <c r="RKZ13" s="6"/>
      <c r="RLA13" s="6"/>
      <c r="RLB13" s="6"/>
      <c r="RLC13" s="6"/>
      <c r="RLD13" s="6"/>
      <c r="RLE13" s="6"/>
      <c r="RLF13" s="6"/>
      <c r="RLG13" s="6"/>
      <c r="RLH13" s="6"/>
      <c r="RLI13" s="6"/>
      <c r="RLJ13" s="6"/>
      <c r="RLK13" s="6"/>
      <c r="RLL13" s="6"/>
      <c r="RLM13" s="6"/>
      <c r="RLN13" s="6"/>
      <c r="RLO13" s="6"/>
      <c r="RLP13" s="6"/>
      <c r="RLQ13" s="6"/>
      <c r="RLR13" s="6"/>
      <c r="RLS13" s="6"/>
      <c r="RLT13" s="6"/>
      <c r="RLU13" s="6"/>
      <c r="RLV13" s="6"/>
      <c r="RLW13" s="6"/>
      <c r="RLX13" s="6"/>
      <c r="RLY13" s="6"/>
      <c r="RLZ13" s="6"/>
      <c r="RMA13" s="6"/>
      <c r="RMB13" s="6"/>
      <c r="RMC13" s="6"/>
      <c r="RMD13" s="6"/>
      <c r="RME13" s="6"/>
      <c r="RMF13" s="6"/>
      <c r="RMG13" s="6"/>
      <c r="RMH13" s="6"/>
      <c r="RMI13" s="6"/>
      <c r="RMJ13" s="6"/>
      <c r="RMK13" s="6"/>
      <c r="RML13" s="6"/>
      <c r="RMM13" s="6"/>
      <c r="RMN13" s="6"/>
      <c r="RMO13" s="6"/>
      <c r="RMP13" s="6"/>
      <c r="RMQ13" s="6"/>
      <c r="RMR13" s="6"/>
      <c r="RMS13" s="6"/>
      <c r="RMT13" s="6"/>
      <c r="RMU13" s="6"/>
      <c r="RMV13" s="6"/>
      <c r="RMW13" s="6"/>
      <c r="RMX13" s="6"/>
      <c r="RMY13" s="6"/>
      <c r="RMZ13" s="6"/>
      <c r="RNA13" s="6"/>
      <c r="RNB13" s="6"/>
      <c r="RNC13" s="6"/>
      <c r="RND13" s="6"/>
      <c r="RNE13" s="6"/>
      <c r="RNF13" s="6"/>
      <c r="RNG13" s="6"/>
      <c r="RNH13" s="6"/>
      <c r="RNI13" s="6"/>
      <c r="RNJ13" s="6"/>
      <c r="RNK13" s="6"/>
      <c r="RNL13" s="6"/>
      <c r="RNM13" s="6"/>
      <c r="RNN13" s="6"/>
      <c r="RNO13" s="6"/>
      <c r="RNP13" s="6"/>
      <c r="RNQ13" s="6"/>
      <c r="RNR13" s="6"/>
      <c r="RNS13" s="6"/>
      <c r="RNT13" s="6"/>
      <c r="RNU13" s="6"/>
      <c r="RNV13" s="6"/>
      <c r="RNW13" s="6"/>
      <c r="RNX13" s="6"/>
      <c r="RNY13" s="6"/>
      <c r="RNZ13" s="6"/>
      <c r="ROA13" s="6"/>
      <c r="ROB13" s="6"/>
      <c r="ROC13" s="6"/>
      <c r="ROD13" s="6"/>
      <c r="ROE13" s="6"/>
      <c r="ROF13" s="6"/>
      <c r="ROG13" s="6"/>
      <c r="ROH13" s="6"/>
      <c r="ROI13" s="6"/>
      <c r="ROJ13" s="6"/>
      <c r="ROK13" s="6"/>
      <c r="ROL13" s="6"/>
      <c r="ROM13" s="6"/>
      <c r="RON13" s="6"/>
      <c r="ROO13" s="6"/>
      <c r="ROP13" s="6"/>
      <c r="ROQ13" s="6"/>
      <c r="ROR13" s="6"/>
      <c r="ROS13" s="6"/>
      <c r="ROT13" s="6"/>
      <c r="ROU13" s="6"/>
      <c r="ROV13" s="6"/>
      <c r="ROW13" s="6"/>
      <c r="ROX13" s="6"/>
      <c r="ROY13" s="6"/>
      <c r="ROZ13" s="6"/>
      <c r="RPA13" s="6"/>
      <c r="RPB13" s="6"/>
      <c r="RPC13" s="6"/>
      <c r="RPD13" s="6"/>
      <c r="RPE13" s="6"/>
      <c r="RPF13" s="6"/>
      <c r="RPG13" s="6"/>
      <c r="RPH13" s="6"/>
      <c r="RPI13" s="6"/>
      <c r="RPJ13" s="6"/>
      <c r="RPK13" s="6"/>
      <c r="RPL13" s="6"/>
      <c r="RPM13" s="6"/>
      <c r="RPN13" s="6"/>
      <c r="RPO13" s="6"/>
      <c r="RPP13" s="6"/>
      <c r="RPQ13" s="6"/>
      <c r="RPR13" s="6"/>
      <c r="RPS13" s="6"/>
      <c r="RPT13" s="6"/>
      <c r="RPU13" s="6"/>
      <c r="RPV13" s="6"/>
      <c r="RPW13" s="6"/>
      <c r="RPX13" s="6"/>
      <c r="RPY13" s="6"/>
      <c r="RPZ13" s="6"/>
      <c r="RQA13" s="6"/>
      <c r="RQB13" s="6"/>
      <c r="RQC13" s="6"/>
      <c r="RQD13" s="6"/>
      <c r="RQE13" s="6"/>
      <c r="RQF13" s="6"/>
      <c r="RQG13" s="6"/>
      <c r="RQH13" s="6"/>
      <c r="RQI13" s="6"/>
      <c r="RQJ13" s="6"/>
      <c r="RQK13" s="6"/>
      <c r="RQL13" s="6"/>
      <c r="RQM13" s="6"/>
      <c r="RQN13" s="6"/>
      <c r="RQO13" s="6"/>
      <c r="RQP13" s="6"/>
      <c r="RQQ13" s="6"/>
      <c r="RQR13" s="6"/>
      <c r="RQS13" s="6"/>
      <c r="RQT13" s="6"/>
      <c r="RQU13" s="6"/>
      <c r="RQV13" s="6"/>
      <c r="RQW13" s="6"/>
      <c r="RQX13" s="6"/>
      <c r="RQY13" s="6"/>
      <c r="RQZ13" s="6"/>
      <c r="RRA13" s="6"/>
      <c r="RRB13" s="6"/>
      <c r="RRC13" s="6"/>
      <c r="RRD13" s="6"/>
      <c r="RRE13" s="6"/>
      <c r="RRF13" s="6"/>
      <c r="RRG13" s="6"/>
      <c r="RRH13" s="6"/>
      <c r="RRI13" s="6"/>
      <c r="RRJ13" s="6"/>
      <c r="RRK13" s="6"/>
      <c r="RRL13" s="6"/>
      <c r="RRM13" s="6"/>
      <c r="RRN13" s="6"/>
      <c r="RRO13" s="6"/>
      <c r="RRP13" s="6"/>
      <c r="RRQ13" s="6"/>
      <c r="RRR13" s="6"/>
      <c r="RRS13" s="6"/>
      <c r="RRT13" s="6"/>
      <c r="RRU13" s="6"/>
      <c r="RRV13" s="6"/>
      <c r="RRW13" s="6"/>
      <c r="RRX13" s="6"/>
      <c r="RRY13" s="6"/>
      <c r="RRZ13" s="6"/>
      <c r="RSA13" s="6"/>
      <c r="RSB13" s="6"/>
      <c r="RSC13" s="6"/>
      <c r="RSD13" s="6"/>
      <c r="RSE13" s="6"/>
      <c r="RSF13" s="6"/>
      <c r="RSG13" s="6"/>
      <c r="RSH13" s="6"/>
      <c r="RSI13" s="6"/>
      <c r="RSJ13" s="6"/>
      <c r="RSK13" s="6"/>
      <c r="RSL13" s="6"/>
      <c r="RSM13" s="6"/>
      <c r="RSN13" s="6"/>
      <c r="RSO13" s="6"/>
      <c r="RSP13" s="6"/>
      <c r="RSQ13" s="6"/>
      <c r="RSR13" s="6"/>
      <c r="RSS13" s="6"/>
      <c r="RST13" s="6"/>
      <c r="RSU13" s="6"/>
      <c r="RSV13" s="6"/>
      <c r="RSW13" s="6"/>
      <c r="RSX13" s="6"/>
      <c r="RSY13" s="6"/>
      <c r="RSZ13" s="6"/>
      <c r="RTA13" s="6"/>
      <c r="RTB13" s="6"/>
      <c r="RTC13" s="6"/>
      <c r="RTD13" s="6"/>
      <c r="RTE13" s="6"/>
      <c r="RTF13" s="6"/>
      <c r="RTG13" s="6"/>
      <c r="RTH13" s="6"/>
      <c r="RTI13" s="6"/>
      <c r="RTJ13" s="6"/>
      <c r="RTK13" s="6"/>
      <c r="RTL13" s="6"/>
      <c r="RTM13" s="6"/>
      <c r="RTN13" s="6"/>
      <c r="RTO13" s="6"/>
      <c r="RTP13" s="6"/>
      <c r="RTQ13" s="6"/>
      <c r="RTR13" s="6"/>
      <c r="RTS13" s="6"/>
      <c r="RTT13" s="6"/>
      <c r="RTU13" s="6"/>
      <c r="RTV13" s="6"/>
      <c r="RTW13" s="6"/>
      <c r="RTX13" s="6"/>
      <c r="RTY13" s="6"/>
      <c r="RTZ13" s="6"/>
      <c r="RUA13" s="6"/>
      <c r="RUB13" s="6"/>
      <c r="RUC13" s="6"/>
      <c r="RUD13" s="6"/>
      <c r="RUE13" s="6"/>
      <c r="RUF13" s="6"/>
      <c r="RUG13" s="6"/>
      <c r="RUH13" s="6"/>
      <c r="RUI13" s="6"/>
      <c r="RUJ13" s="6"/>
      <c r="RUK13" s="6"/>
      <c r="RUL13" s="6"/>
      <c r="RUM13" s="6"/>
      <c r="RUN13" s="6"/>
      <c r="RUO13" s="6"/>
      <c r="RUP13" s="6"/>
      <c r="RUQ13" s="6"/>
      <c r="RUR13" s="6"/>
      <c r="RUS13" s="6"/>
      <c r="RUT13" s="6"/>
      <c r="RUU13" s="6"/>
      <c r="RUV13" s="6"/>
      <c r="RUW13" s="6"/>
      <c r="RUX13" s="6"/>
      <c r="RUY13" s="6"/>
      <c r="RUZ13" s="6"/>
      <c r="RVA13" s="6"/>
      <c r="RVB13" s="6"/>
      <c r="RVC13" s="6"/>
      <c r="RVD13" s="6"/>
      <c r="RVE13" s="6"/>
      <c r="RVF13" s="6"/>
      <c r="RVG13" s="6"/>
      <c r="RVH13" s="6"/>
      <c r="RVI13" s="6"/>
      <c r="RVJ13" s="6"/>
      <c r="RVK13" s="6"/>
      <c r="RVL13" s="6"/>
      <c r="RVM13" s="6"/>
      <c r="RVN13" s="6"/>
      <c r="RVO13" s="6"/>
      <c r="RVP13" s="6"/>
      <c r="RVQ13" s="6"/>
      <c r="RVR13" s="6"/>
      <c r="RVS13" s="6"/>
      <c r="RVT13" s="6"/>
      <c r="RVU13" s="6"/>
      <c r="RVV13" s="6"/>
      <c r="RVW13" s="6"/>
      <c r="RVX13" s="6"/>
      <c r="RVY13" s="6"/>
      <c r="RVZ13" s="6"/>
      <c r="RWA13" s="6"/>
      <c r="RWB13" s="6"/>
      <c r="RWC13" s="6"/>
      <c r="RWD13" s="6"/>
      <c r="RWE13" s="6"/>
      <c r="RWF13" s="6"/>
      <c r="RWG13" s="6"/>
      <c r="RWH13" s="6"/>
      <c r="RWI13" s="6"/>
      <c r="RWJ13" s="6"/>
      <c r="RWK13" s="6"/>
      <c r="RWL13" s="6"/>
      <c r="RWM13" s="6"/>
      <c r="RWN13" s="6"/>
      <c r="RWO13" s="6"/>
      <c r="RWP13" s="6"/>
      <c r="RWQ13" s="6"/>
      <c r="RWR13" s="6"/>
      <c r="RWS13" s="6"/>
      <c r="RWT13" s="6"/>
      <c r="RWU13" s="6"/>
      <c r="RWV13" s="6"/>
      <c r="RWW13" s="6"/>
      <c r="RWX13" s="6"/>
      <c r="RWY13" s="6"/>
      <c r="RWZ13" s="6"/>
      <c r="RXA13" s="6"/>
      <c r="RXB13" s="6"/>
      <c r="RXC13" s="6"/>
      <c r="RXD13" s="6"/>
      <c r="RXE13" s="6"/>
      <c r="RXF13" s="6"/>
      <c r="RXG13" s="6"/>
      <c r="RXH13" s="6"/>
      <c r="RXI13" s="6"/>
      <c r="RXJ13" s="6"/>
      <c r="RXK13" s="6"/>
      <c r="RXL13" s="6"/>
      <c r="RXM13" s="6"/>
      <c r="RXN13" s="6"/>
      <c r="RXO13" s="6"/>
      <c r="RXP13" s="6"/>
      <c r="RXQ13" s="6"/>
      <c r="RXR13" s="6"/>
      <c r="RXS13" s="6"/>
      <c r="RXT13" s="6"/>
      <c r="RXU13" s="6"/>
      <c r="RXV13" s="6"/>
      <c r="RXW13" s="6"/>
      <c r="RXX13" s="6"/>
      <c r="RXY13" s="6"/>
      <c r="RXZ13" s="6"/>
      <c r="RYA13" s="6"/>
      <c r="RYB13" s="6"/>
      <c r="RYC13" s="6"/>
      <c r="RYD13" s="6"/>
      <c r="RYE13" s="6"/>
      <c r="RYF13" s="6"/>
      <c r="RYG13" s="6"/>
      <c r="RYH13" s="6"/>
      <c r="RYI13" s="6"/>
      <c r="RYJ13" s="6"/>
      <c r="RYK13" s="6"/>
      <c r="RYL13" s="6"/>
      <c r="RYM13" s="6"/>
      <c r="RYN13" s="6"/>
      <c r="RYO13" s="6"/>
      <c r="RYP13" s="6"/>
      <c r="RYQ13" s="6"/>
      <c r="RYR13" s="6"/>
      <c r="RYS13" s="6"/>
      <c r="RYT13" s="6"/>
      <c r="RYU13" s="6"/>
      <c r="RYV13" s="6"/>
      <c r="RYW13" s="6"/>
      <c r="RYX13" s="6"/>
      <c r="RYY13" s="6"/>
      <c r="RYZ13" s="6"/>
      <c r="RZA13" s="6"/>
      <c r="RZB13" s="6"/>
      <c r="RZC13" s="6"/>
      <c r="RZD13" s="6"/>
      <c r="RZE13" s="6"/>
      <c r="RZF13" s="6"/>
      <c r="RZG13" s="6"/>
      <c r="RZH13" s="6"/>
      <c r="RZI13" s="6"/>
      <c r="RZJ13" s="6"/>
      <c r="RZK13" s="6"/>
      <c r="RZL13" s="6"/>
      <c r="RZM13" s="6"/>
      <c r="RZN13" s="6"/>
      <c r="RZO13" s="6"/>
      <c r="RZP13" s="6"/>
      <c r="RZQ13" s="6"/>
      <c r="RZR13" s="6"/>
      <c r="RZS13" s="6"/>
      <c r="RZT13" s="6"/>
      <c r="RZU13" s="6"/>
      <c r="RZV13" s="6"/>
      <c r="RZW13" s="6"/>
      <c r="RZX13" s="6"/>
      <c r="RZY13" s="6"/>
      <c r="RZZ13" s="6"/>
      <c r="SAA13" s="6"/>
      <c r="SAB13" s="6"/>
      <c r="SAC13" s="6"/>
      <c r="SAD13" s="6"/>
      <c r="SAE13" s="6"/>
      <c r="SAF13" s="6"/>
      <c r="SAG13" s="6"/>
      <c r="SAH13" s="6"/>
      <c r="SAI13" s="6"/>
      <c r="SAJ13" s="6"/>
      <c r="SAK13" s="6"/>
      <c r="SAL13" s="6"/>
      <c r="SAM13" s="6"/>
      <c r="SAN13" s="6"/>
      <c r="SAO13" s="6"/>
      <c r="SAP13" s="6"/>
      <c r="SAQ13" s="6"/>
      <c r="SAR13" s="6"/>
      <c r="SAS13" s="6"/>
      <c r="SAT13" s="6"/>
      <c r="SAU13" s="6"/>
      <c r="SAV13" s="6"/>
      <c r="SAW13" s="6"/>
      <c r="SAX13" s="6"/>
      <c r="SAY13" s="6"/>
      <c r="SAZ13" s="6"/>
      <c r="SBA13" s="6"/>
      <c r="SBB13" s="6"/>
      <c r="SBC13" s="6"/>
      <c r="SBD13" s="6"/>
      <c r="SBE13" s="6"/>
      <c r="SBF13" s="6"/>
      <c r="SBG13" s="6"/>
      <c r="SBH13" s="6"/>
      <c r="SBI13" s="6"/>
      <c r="SBJ13" s="6"/>
      <c r="SBK13" s="6"/>
      <c r="SBL13" s="6"/>
      <c r="SBM13" s="6"/>
      <c r="SBN13" s="6"/>
      <c r="SBO13" s="6"/>
      <c r="SBP13" s="6"/>
      <c r="SBQ13" s="6"/>
      <c r="SBR13" s="6"/>
      <c r="SBS13" s="6"/>
      <c r="SBT13" s="6"/>
      <c r="SBU13" s="6"/>
      <c r="SBV13" s="6"/>
      <c r="SBW13" s="6"/>
      <c r="SBX13" s="6"/>
      <c r="SBY13" s="6"/>
      <c r="SBZ13" s="6"/>
      <c r="SCA13" s="6"/>
      <c r="SCB13" s="6"/>
      <c r="SCC13" s="6"/>
      <c r="SCD13" s="6"/>
      <c r="SCE13" s="6"/>
      <c r="SCF13" s="6"/>
      <c r="SCG13" s="6"/>
      <c r="SCH13" s="6"/>
      <c r="SCI13" s="6"/>
      <c r="SCJ13" s="6"/>
      <c r="SCK13" s="6"/>
      <c r="SCL13" s="6"/>
      <c r="SCM13" s="6"/>
      <c r="SCN13" s="6"/>
      <c r="SCO13" s="6"/>
      <c r="SCP13" s="6"/>
      <c r="SCQ13" s="6"/>
      <c r="SCR13" s="6"/>
      <c r="SCS13" s="6"/>
      <c r="SCT13" s="6"/>
      <c r="SCU13" s="6"/>
      <c r="SCV13" s="6"/>
      <c r="SCW13" s="6"/>
      <c r="SCX13" s="6"/>
      <c r="SCY13" s="6"/>
      <c r="SCZ13" s="6"/>
      <c r="SDA13" s="6"/>
      <c r="SDB13" s="6"/>
      <c r="SDC13" s="6"/>
      <c r="SDD13" s="6"/>
      <c r="SDE13" s="6"/>
      <c r="SDF13" s="6"/>
      <c r="SDG13" s="6"/>
      <c r="SDH13" s="6"/>
      <c r="SDI13" s="6"/>
      <c r="SDJ13" s="6"/>
      <c r="SDK13" s="6"/>
      <c r="SDL13" s="6"/>
      <c r="SDM13" s="6"/>
      <c r="SDN13" s="6"/>
      <c r="SDO13" s="6"/>
      <c r="SDP13" s="6"/>
      <c r="SDQ13" s="6"/>
      <c r="SDR13" s="6"/>
      <c r="SDS13" s="6"/>
      <c r="SDT13" s="6"/>
      <c r="SDU13" s="6"/>
      <c r="SDV13" s="6"/>
      <c r="SDW13" s="6"/>
      <c r="SDX13" s="6"/>
      <c r="SDY13" s="6"/>
      <c r="SDZ13" s="6"/>
      <c r="SEA13" s="6"/>
      <c r="SEB13" s="6"/>
      <c r="SEC13" s="6"/>
      <c r="SED13" s="6"/>
      <c r="SEE13" s="6"/>
      <c r="SEF13" s="6"/>
      <c r="SEG13" s="6"/>
      <c r="SEH13" s="6"/>
      <c r="SEI13" s="6"/>
      <c r="SEJ13" s="6"/>
      <c r="SEK13" s="6"/>
      <c r="SEL13" s="6"/>
      <c r="SEM13" s="6"/>
      <c r="SEN13" s="6"/>
      <c r="SEO13" s="6"/>
      <c r="SEP13" s="6"/>
      <c r="SEQ13" s="6"/>
      <c r="SER13" s="6"/>
      <c r="SES13" s="6"/>
      <c r="SET13" s="6"/>
      <c r="SEU13" s="6"/>
      <c r="SEV13" s="6"/>
      <c r="SEW13" s="6"/>
      <c r="SEX13" s="6"/>
      <c r="SEY13" s="6"/>
      <c r="SEZ13" s="6"/>
      <c r="SFA13" s="6"/>
      <c r="SFB13" s="6"/>
      <c r="SFC13" s="6"/>
      <c r="SFD13" s="6"/>
      <c r="SFE13" s="6"/>
      <c r="SFF13" s="6"/>
      <c r="SFG13" s="6"/>
      <c r="SFH13" s="6"/>
      <c r="SFI13" s="6"/>
      <c r="SFJ13" s="6"/>
      <c r="SFK13" s="6"/>
      <c r="SFL13" s="6"/>
      <c r="SFM13" s="6"/>
      <c r="SFN13" s="6"/>
      <c r="SFO13" s="6"/>
      <c r="SFP13" s="6"/>
      <c r="SFQ13" s="6"/>
      <c r="SFR13" s="6"/>
      <c r="SFS13" s="6"/>
      <c r="SFT13" s="6"/>
      <c r="SFU13" s="6"/>
      <c r="SFV13" s="6"/>
      <c r="SFW13" s="6"/>
      <c r="SFX13" s="6"/>
      <c r="SFY13" s="6"/>
      <c r="SFZ13" s="6"/>
      <c r="SGA13" s="6"/>
      <c r="SGB13" s="6"/>
      <c r="SGC13" s="6"/>
      <c r="SGD13" s="6"/>
      <c r="SGE13" s="6"/>
      <c r="SGF13" s="6"/>
      <c r="SGG13" s="6"/>
      <c r="SGH13" s="6"/>
      <c r="SGI13" s="6"/>
      <c r="SGJ13" s="6"/>
      <c r="SGK13" s="6"/>
      <c r="SGL13" s="6"/>
      <c r="SGM13" s="6"/>
      <c r="SGN13" s="6"/>
      <c r="SGO13" s="6"/>
      <c r="SGP13" s="6"/>
      <c r="SGQ13" s="6"/>
      <c r="SGR13" s="6"/>
      <c r="SGS13" s="6"/>
      <c r="SGT13" s="6"/>
      <c r="SGU13" s="6"/>
      <c r="SGV13" s="6"/>
      <c r="SGW13" s="6"/>
      <c r="SGX13" s="6"/>
      <c r="SGY13" s="6"/>
      <c r="SGZ13" s="6"/>
      <c r="SHA13" s="6"/>
      <c r="SHB13" s="6"/>
      <c r="SHC13" s="6"/>
      <c r="SHD13" s="6"/>
      <c r="SHE13" s="6"/>
      <c r="SHF13" s="6"/>
      <c r="SHG13" s="6"/>
      <c r="SHH13" s="6"/>
      <c r="SHI13" s="6"/>
      <c r="SHJ13" s="6"/>
      <c r="SHK13" s="6"/>
      <c r="SHL13" s="6"/>
      <c r="SHM13" s="6"/>
      <c r="SHN13" s="6"/>
      <c r="SHO13" s="6"/>
      <c r="SHP13" s="6"/>
      <c r="SHQ13" s="6"/>
      <c r="SHR13" s="6"/>
      <c r="SHS13" s="6"/>
      <c r="SHT13" s="6"/>
      <c r="SHU13" s="6"/>
      <c r="SHV13" s="6"/>
      <c r="SHW13" s="6"/>
      <c r="SHX13" s="6"/>
      <c r="SHY13" s="6"/>
      <c r="SHZ13" s="6"/>
      <c r="SIA13" s="6"/>
      <c r="SIB13" s="6"/>
      <c r="SIC13" s="6"/>
      <c r="SID13" s="6"/>
      <c r="SIE13" s="6"/>
      <c r="SIF13" s="6"/>
      <c r="SIG13" s="6"/>
      <c r="SIH13" s="6"/>
      <c r="SII13" s="6"/>
      <c r="SIJ13" s="6"/>
      <c r="SIK13" s="6"/>
      <c r="SIL13" s="6"/>
      <c r="SIM13" s="6"/>
      <c r="SIN13" s="6"/>
      <c r="SIO13" s="6"/>
      <c r="SIP13" s="6"/>
      <c r="SIQ13" s="6"/>
      <c r="SIR13" s="6"/>
      <c r="SIS13" s="6"/>
      <c r="SIT13" s="6"/>
      <c r="SIU13" s="6"/>
      <c r="SIV13" s="6"/>
      <c r="SIW13" s="6"/>
      <c r="SIX13" s="6"/>
      <c r="SIY13" s="6"/>
      <c r="SIZ13" s="6"/>
      <c r="SJA13" s="6"/>
      <c r="SJB13" s="6"/>
      <c r="SJC13" s="6"/>
      <c r="SJD13" s="6"/>
      <c r="SJE13" s="6"/>
      <c r="SJF13" s="6"/>
      <c r="SJG13" s="6"/>
      <c r="SJH13" s="6"/>
      <c r="SJI13" s="6"/>
      <c r="SJJ13" s="6"/>
      <c r="SJK13" s="6"/>
      <c r="SJL13" s="6"/>
      <c r="SJM13" s="6"/>
      <c r="SJN13" s="6"/>
      <c r="SJO13" s="6"/>
      <c r="SJP13" s="6"/>
      <c r="SJQ13" s="6"/>
      <c r="SJR13" s="6"/>
      <c r="SJS13" s="6"/>
      <c r="SJT13" s="6"/>
      <c r="SJU13" s="6"/>
      <c r="SJV13" s="6"/>
      <c r="SJW13" s="6"/>
      <c r="SJX13" s="6"/>
      <c r="SJY13" s="6"/>
      <c r="SJZ13" s="6"/>
      <c r="SKA13" s="6"/>
      <c r="SKB13" s="6"/>
      <c r="SKC13" s="6"/>
      <c r="SKD13" s="6"/>
      <c r="SKE13" s="6"/>
      <c r="SKF13" s="6"/>
      <c r="SKG13" s="6"/>
      <c r="SKH13" s="6"/>
      <c r="SKI13" s="6"/>
      <c r="SKJ13" s="6"/>
      <c r="SKK13" s="6"/>
      <c r="SKL13" s="6"/>
      <c r="SKM13" s="6"/>
      <c r="SKN13" s="6"/>
      <c r="SKO13" s="6"/>
      <c r="SKP13" s="6"/>
      <c r="SKQ13" s="6"/>
      <c r="SKR13" s="6"/>
      <c r="SKS13" s="6"/>
      <c r="SKT13" s="6"/>
      <c r="SKU13" s="6"/>
      <c r="SKV13" s="6"/>
      <c r="SKW13" s="6"/>
      <c r="SKX13" s="6"/>
      <c r="SKY13" s="6"/>
      <c r="SKZ13" s="6"/>
      <c r="SLA13" s="6"/>
      <c r="SLB13" s="6"/>
      <c r="SLC13" s="6"/>
      <c r="SLD13" s="6"/>
      <c r="SLE13" s="6"/>
      <c r="SLF13" s="6"/>
      <c r="SLG13" s="6"/>
      <c r="SLH13" s="6"/>
      <c r="SLI13" s="6"/>
      <c r="SLJ13" s="6"/>
      <c r="SLK13" s="6"/>
      <c r="SLL13" s="6"/>
      <c r="SLM13" s="6"/>
      <c r="SLN13" s="6"/>
      <c r="SLO13" s="6"/>
      <c r="SLP13" s="6"/>
      <c r="SLQ13" s="6"/>
      <c r="SLR13" s="6"/>
      <c r="SLS13" s="6"/>
      <c r="SLT13" s="6"/>
      <c r="SLU13" s="6"/>
      <c r="SLV13" s="6"/>
      <c r="SLW13" s="6"/>
      <c r="SLX13" s="6"/>
      <c r="SLY13" s="6"/>
      <c r="SLZ13" s="6"/>
      <c r="SMA13" s="6"/>
      <c r="SMB13" s="6"/>
      <c r="SMC13" s="6"/>
      <c r="SMD13" s="6"/>
      <c r="SME13" s="6"/>
      <c r="SMF13" s="6"/>
      <c r="SMG13" s="6"/>
      <c r="SMH13" s="6"/>
      <c r="SMI13" s="6"/>
      <c r="SMJ13" s="6"/>
      <c r="SMK13" s="6"/>
      <c r="SML13" s="6"/>
      <c r="SMM13" s="6"/>
      <c r="SMN13" s="6"/>
      <c r="SMO13" s="6"/>
      <c r="SMP13" s="6"/>
      <c r="SMQ13" s="6"/>
      <c r="SMR13" s="6"/>
      <c r="SMS13" s="6"/>
      <c r="SMT13" s="6"/>
      <c r="SMU13" s="6"/>
      <c r="SMV13" s="6"/>
      <c r="SMW13" s="6"/>
      <c r="SMX13" s="6"/>
      <c r="SMY13" s="6"/>
      <c r="SMZ13" s="6"/>
      <c r="SNA13" s="6"/>
      <c r="SNB13" s="6"/>
      <c r="SNC13" s="6"/>
      <c r="SND13" s="6"/>
      <c r="SNE13" s="6"/>
      <c r="SNF13" s="6"/>
      <c r="SNG13" s="6"/>
      <c r="SNH13" s="6"/>
      <c r="SNI13" s="6"/>
      <c r="SNJ13" s="6"/>
      <c r="SNK13" s="6"/>
      <c r="SNL13" s="6"/>
      <c r="SNM13" s="6"/>
      <c r="SNN13" s="6"/>
      <c r="SNO13" s="6"/>
      <c r="SNP13" s="6"/>
      <c r="SNQ13" s="6"/>
      <c r="SNR13" s="6"/>
      <c r="SNS13" s="6"/>
      <c r="SNT13" s="6"/>
      <c r="SNU13" s="6"/>
      <c r="SNV13" s="6"/>
      <c r="SNW13" s="6"/>
      <c r="SNX13" s="6"/>
      <c r="SNY13" s="6"/>
      <c r="SNZ13" s="6"/>
      <c r="SOA13" s="6"/>
      <c r="SOB13" s="6"/>
      <c r="SOC13" s="6"/>
      <c r="SOD13" s="6"/>
      <c r="SOE13" s="6"/>
      <c r="SOF13" s="6"/>
      <c r="SOG13" s="6"/>
      <c r="SOH13" s="6"/>
      <c r="SOI13" s="6"/>
      <c r="SOJ13" s="6"/>
      <c r="SOK13" s="6"/>
      <c r="SOL13" s="6"/>
      <c r="SOM13" s="6"/>
      <c r="SON13" s="6"/>
      <c r="SOO13" s="6"/>
      <c r="SOP13" s="6"/>
      <c r="SOQ13" s="6"/>
      <c r="SOR13" s="6"/>
      <c r="SOS13" s="6"/>
      <c r="SOT13" s="6"/>
      <c r="SOU13" s="6"/>
      <c r="SOV13" s="6"/>
      <c r="SOW13" s="6"/>
      <c r="SOX13" s="6"/>
      <c r="SOY13" s="6"/>
      <c r="SOZ13" s="6"/>
      <c r="SPA13" s="6"/>
      <c r="SPB13" s="6"/>
      <c r="SPC13" s="6"/>
      <c r="SPD13" s="6"/>
      <c r="SPE13" s="6"/>
      <c r="SPF13" s="6"/>
      <c r="SPG13" s="6"/>
      <c r="SPH13" s="6"/>
      <c r="SPI13" s="6"/>
      <c r="SPJ13" s="6"/>
      <c r="SPK13" s="6"/>
      <c r="SPL13" s="6"/>
      <c r="SPM13" s="6"/>
      <c r="SPN13" s="6"/>
      <c r="SPO13" s="6"/>
      <c r="SPP13" s="6"/>
      <c r="SPQ13" s="6"/>
      <c r="SPR13" s="6"/>
      <c r="SPS13" s="6"/>
      <c r="SPT13" s="6"/>
      <c r="SPU13" s="6"/>
      <c r="SPV13" s="6"/>
      <c r="SPW13" s="6"/>
      <c r="SPX13" s="6"/>
      <c r="SPY13" s="6"/>
      <c r="SPZ13" s="6"/>
      <c r="SQA13" s="6"/>
      <c r="SQB13" s="6"/>
      <c r="SQC13" s="6"/>
      <c r="SQD13" s="6"/>
      <c r="SQE13" s="6"/>
      <c r="SQF13" s="6"/>
      <c r="SQG13" s="6"/>
      <c r="SQH13" s="6"/>
      <c r="SQI13" s="6"/>
      <c r="SQJ13" s="6"/>
      <c r="SQK13" s="6"/>
      <c r="SQL13" s="6"/>
      <c r="SQM13" s="6"/>
      <c r="SQN13" s="6"/>
      <c r="SQO13" s="6"/>
      <c r="SQP13" s="6"/>
      <c r="SQQ13" s="6"/>
      <c r="SQR13" s="6"/>
      <c r="SQS13" s="6"/>
      <c r="SQT13" s="6"/>
      <c r="SQU13" s="6"/>
      <c r="SQV13" s="6"/>
      <c r="SQW13" s="6"/>
      <c r="SQX13" s="6"/>
      <c r="SQY13" s="6"/>
      <c r="SQZ13" s="6"/>
      <c r="SRA13" s="6"/>
      <c r="SRB13" s="6"/>
      <c r="SRC13" s="6"/>
      <c r="SRD13" s="6"/>
      <c r="SRE13" s="6"/>
      <c r="SRF13" s="6"/>
      <c r="SRG13" s="6"/>
      <c r="SRH13" s="6"/>
      <c r="SRI13" s="6"/>
      <c r="SRJ13" s="6"/>
      <c r="SRK13" s="6"/>
      <c r="SRL13" s="6"/>
      <c r="SRM13" s="6"/>
      <c r="SRN13" s="6"/>
      <c r="SRO13" s="6"/>
      <c r="SRP13" s="6"/>
      <c r="SRQ13" s="6"/>
      <c r="SRR13" s="6"/>
      <c r="SRS13" s="6"/>
      <c r="SRT13" s="6"/>
      <c r="SRU13" s="6"/>
      <c r="SRV13" s="6"/>
      <c r="SRW13" s="6"/>
      <c r="SRX13" s="6"/>
      <c r="SRY13" s="6"/>
      <c r="SRZ13" s="6"/>
      <c r="SSA13" s="6"/>
      <c r="SSB13" s="6"/>
      <c r="SSC13" s="6"/>
      <c r="SSD13" s="6"/>
      <c r="SSE13" s="6"/>
      <c r="SSF13" s="6"/>
      <c r="SSG13" s="6"/>
      <c r="SSH13" s="6"/>
      <c r="SSI13" s="6"/>
      <c r="SSJ13" s="6"/>
      <c r="SSK13" s="6"/>
      <c r="SSL13" s="6"/>
      <c r="SSM13" s="6"/>
      <c r="SSN13" s="6"/>
      <c r="SSO13" s="6"/>
      <c r="SSP13" s="6"/>
      <c r="SSQ13" s="6"/>
      <c r="SSR13" s="6"/>
      <c r="SSS13" s="6"/>
      <c r="SST13" s="6"/>
      <c r="SSU13" s="6"/>
      <c r="SSV13" s="6"/>
      <c r="SSW13" s="6"/>
      <c r="SSX13" s="6"/>
      <c r="SSY13" s="6"/>
      <c r="SSZ13" s="6"/>
      <c r="STA13" s="6"/>
      <c r="STB13" s="6"/>
      <c r="STC13" s="6"/>
      <c r="STD13" s="6"/>
      <c r="STE13" s="6"/>
      <c r="STF13" s="6"/>
      <c r="STG13" s="6"/>
      <c r="STH13" s="6"/>
      <c r="STI13" s="6"/>
      <c r="STJ13" s="6"/>
      <c r="STK13" s="6"/>
      <c r="STL13" s="6"/>
      <c r="STM13" s="6"/>
      <c r="STN13" s="6"/>
      <c r="STO13" s="6"/>
      <c r="STP13" s="6"/>
      <c r="STQ13" s="6"/>
      <c r="STR13" s="6"/>
      <c r="STS13" s="6"/>
      <c r="STT13" s="6"/>
      <c r="STU13" s="6"/>
      <c r="STV13" s="6"/>
      <c r="STW13" s="6"/>
      <c r="STX13" s="6"/>
      <c r="STY13" s="6"/>
      <c r="STZ13" s="6"/>
      <c r="SUA13" s="6"/>
      <c r="SUB13" s="6"/>
      <c r="SUC13" s="6"/>
      <c r="SUD13" s="6"/>
      <c r="SUE13" s="6"/>
      <c r="SUF13" s="6"/>
      <c r="SUG13" s="6"/>
      <c r="SUH13" s="6"/>
      <c r="SUI13" s="6"/>
      <c r="SUJ13" s="6"/>
      <c r="SUK13" s="6"/>
      <c r="SUL13" s="6"/>
      <c r="SUM13" s="6"/>
      <c r="SUN13" s="6"/>
      <c r="SUO13" s="6"/>
      <c r="SUP13" s="6"/>
      <c r="SUQ13" s="6"/>
      <c r="SUR13" s="6"/>
      <c r="SUS13" s="6"/>
      <c r="SUT13" s="6"/>
      <c r="SUU13" s="6"/>
      <c r="SUV13" s="6"/>
      <c r="SUW13" s="6"/>
      <c r="SUX13" s="6"/>
      <c r="SUY13" s="6"/>
      <c r="SUZ13" s="6"/>
      <c r="SVA13" s="6"/>
      <c r="SVB13" s="6"/>
      <c r="SVC13" s="6"/>
      <c r="SVD13" s="6"/>
      <c r="SVE13" s="6"/>
      <c r="SVF13" s="6"/>
      <c r="SVG13" s="6"/>
      <c r="SVH13" s="6"/>
      <c r="SVI13" s="6"/>
      <c r="SVJ13" s="6"/>
      <c r="SVK13" s="6"/>
      <c r="SVL13" s="6"/>
      <c r="SVM13" s="6"/>
      <c r="SVN13" s="6"/>
      <c r="SVO13" s="6"/>
      <c r="SVP13" s="6"/>
      <c r="SVQ13" s="6"/>
      <c r="SVR13" s="6"/>
      <c r="SVS13" s="6"/>
      <c r="SVT13" s="6"/>
      <c r="SVU13" s="6"/>
      <c r="SVV13" s="6"/>
      <c r="SVW13" s="6"/>
      <c r="SVX13" s="6"/>
      <c r="SVY13" s="6"/>
      <c r="SVZ13" s="6"/>
      <c r="SWA13" s="6"/>
      <c r="SWB13" s="6"/>
      <c r="SWC13" s="6"/>
      <c r="SWD13" s="6"/>
      <c r="SWE13" s="6"/>
      <c r="SWF13" s="6"/>
      <c r="SWG13" s="6"/>
      <c r="SWH13" s="6"/>
      <c r="SWI13" s="6"/>
      <c r="SWJ13" s="6"/>
      <c r="SWK13" s="6"/>
      <c r="SWL13" s="6"/>
      <c r="SWM13" s="6"/>
      <c r="SWN13" s="6"/>
      <c r="SWO13" s="6"/>
      <c r="SWP13" s="6"/>
      <c r="SWQ13" s="6"/>
      <c r="SWR13" s="6"/>
      <c r="SWS13" s="6"/>
      <c r="SWT13" s="6"/>
      <c r="SWU13" s="6"/>
      <c r="SWV13" s="6"/>
      <c r="SWW13" s="6"/>
      <c r="SWX13" s="6"/>
      <c r="SWY13" s="6"/>
      <c r="SWZ13" s="6"/>
      <c r="SXA13" s="6"/>
      <c r="SXB13" s="6"/>
      <c r="SXC13" s="6"/>
      <c r="SXD13" s="6"/>
      <c r="SXE13" s="6"/>
      <c r="SXF13" s="6"/>
      <c r="SXG13" s="6"/>
      <c r="SXH13" s="6"/>
      <c r="SXI13" s="6"/>
      <c r="SXJ13" s="6"/>
      <c r="SXK13" s="6"/>
      <c r="SXL13" s="6"/>
      <c r="SXM13" s="6"/>
      <c r="SXN13" s="6"/>
      <c r="SXO13" s="6"/>
      <c r="SXP13" s="6"/>
      <c r="SXQ13" s="6"/>
      <c r="SXR13" s="6"/>
      <c r="SXS13" s="6"/>
      <c r="SXT13" s="6"/>
      <c r="SXU13" s="6"/>
      <c r="SXV13" s="6"/>
      <c r="SXW13" s="6"/>
      <c r="SXX13" s="6"/>
      <c r="SXY13" s="6"/>
      <c r="SXZ13" s="6"/>
      <c r="SYA13" s="6"/>
      <c r="SYB13" s="6"/>
      <c r="SYC13" s="6"/>
      <c r="SYD13" s="6"/>
      <c r="SYE13" s="6"/>
      <c r="SYF13" s="6"/>
      <c r="SYG13" s="6"/>
      <c r="SYH13" s="6"/>
      <c r="SYI13" s="6"/>
      <c r="SYJ13" s="6"/>
      <c r="SYK13" s="6"/>
      <c r="SYL13" s="6"/>
      <c r="SYM13" s="6"/>
      <c r="SYN13" s="6"/>
      <c r="SYO13" s="6"/>
      <c r="SYP13" s="6"/>
      <c r="SYQ13" s="6"/>
      <c r="SYR13" s="6"/>
      <c r="SYS13" s="6"/>
      <c r="SYT13" s="6"/>
      <c r="SYU13" s="6"/>
      <c r="SYV13" s="6"/>
      <c r="SYW13" s="6"/>
      <c r="SYX13" s="6"/>
      <c r="SYY13" s="6"/>
      <c r="SYZ13" s="6"/>
      <c r="SZA13" s="6"/>
      <c r="SZB13" s="6"/>
      <c r="SZC13" s="6"/>
      <c r="SZD13" s="6"/>
      <c r="SZE13" s="6"/>
      <c r="SZF13" s="6"/>
      <c r="SZG13" s="6"/>
      <c r="SZH13" s="6"/>
      <c r="SZI13" s="6"/>
      <c r="SZJ13" s="6"/>
      <c r="SZK13" s="6"/>
      <c r="SZL13" s="6"/>
      <c r="SZM13" s="6"/>
      <c r="SZN13" s="6"/>
      <c r="SZO13" s="6"/>
      <c r="SZP13" s="6"/>
      <c r="SZQ13" s="6"/>
      <c r="SZR13" s="6"/>
      <c r="SZS13" s="6"/>
      <c r="SZT13" s="6"/>
      <c r="SZU13" s="6"/>
      <c r="SZV13" s="6"/>
      <c r="SZW13" s="6"/>
      <c r="SZX13" s="6"/>
      <c r="SZY13" s="6"/>
      <c r="SZZ13" s="6"/>
      <c r="TAA13" s="6"/>
      <c r="TAB13" s="6"/>
      <c r="TAC13" s="6"/>
      <c r="TAD13" s="6"/>
      <c r="TAE13" s="6"/>
      <c r="TAF13" s="6"/>
      <c r="TAG13" s="6"/>
      <c r="TAH13" s="6"/>
      <c r="TAI13" s="6"/>
      <c r="TAJ13" s="6"/>
      <c r="TAK13" s="6"/>
      <c r="TAL13" s="6"/>
      <c r="TAM13" s="6"/>
      <c r="TAN13" s="6"/>
      <c r="TAO13" s="6"/>
      <c r="TAP13" s="6"/>
      <c r="TAQ13" s="6"/>
      <c r="TAR13" s="6"/>
      <c r="TAS13" s="6"/>
      <c r="TAT13" s="6"/>
      <c r="TAU13" s="6"/>
      <c r="TAV13" s="6"/>
      <c r="TAW13" s="6"/>
      <c r="TAX13" s="6"/>
      <c r="TAY13" s="6"/>
      <c r="TAZ13" s="6"/>
      <c r="TBA13" s="6"/>
      <c r="TBB13" s="6"/>
      <c r="TBC13" s="6"/>
      <c r="TBD13" s="6"/>
      <c r="TBE13" s="6"/>
      <c r="TBF13" s="6"/>
      <c r="TBG13" s="6"/>
      <c r="TBH13" s="6"/>
      <c r="TBI13" s="6"/>
      <c r="TBJ13" s="6"/>
      <c r="TBK13" s="6"/>
      <c r="TBL13" s="6"/>
      <c r="TBM13" s="6"/>
      <c r="TBN13" s="6"/>
      <c r="TBO13" s="6"/>
      <c r="TBP13" s="6"/>
      <c r="TBQ13" s="6"/>
      <c r="TBR13" s="6"/>
      <c r="TBS13" s="6"/>
      <c r="TBT13" s="6"/>
      <c r="TBU13" s="6"/>
      <c r="TBV13" s="6"/>
      <c r="TBW13" s="6"/>
      <c r="TBX13" s="6"/>
      <c r="TBY13" s="6"/>
      <c r="TBZ13" s="6"/>
      <c r="TCA13" s="6"/>
      <c r="TCB13" s="6"/>
      <c r="TCC13" s="6"/>
      <c r="TCD13" s="6"/>
      <c r="TCE13" s="6"/>
      <c r="TCF13" s="6"/>
      <c r="TCG13" s="6"/>
      <c r="TCH13" s="6"/>
      <c r="TCI13" s="6"/>
      <c r="TCJ13" s="6"/>
      <c r="TCK13" s="6"/>
      <c r="TCL13" s="6"/>
      <c r="TCM13" s="6"/>
      <c r="TCN13" s="6"/>
      <c r="TCO13" s="6"/>
      <c r="TCP13" s="6"/>
      <c r="TCQ13" s="6"/>
      <c r="TCR13" s="6"/>
      <c r="TCS13" s="6"/>
      <c r="TCT13" s="6"/>
      <c r="TCU13" s="6"/>
      <c r="TCV13" s="6"/>
      <c r="TCW13" s="6"/>
      <c r="TCX13" s="6"/>
      <c r="TCY13" s="6"/>
      <c r="TCZ13" s="6"/>
      <c r="TDA13" s="6"/>
      <c r="TDB13" s="6"/>
      <c r="TDC13" s="6"/>
      <c r="TDD13" s="6"/>
      <c r="TDE13" s="6"/>
      <c r="TDF13" s="6"/>
      <c r="TDG13" s="6"/>
      <c r="TDH13" s="6"/>
      <c r="TDI13" s="6"/>
      <c r="TDJ13" s="6"/>
      <c r="TDK13" s="6"/>
      <c r="TDL13" s="6"/>
      <c r="TDM13" s="6"/>
      <c r="TDN13" s="6"/>
      <c r="TDO13" s="6"/>
      <c r="TDP13" s="6"/>
      <c r="TDQ13" s="6"/>
      <c r="TDR13" s="6"/>
      <c r="TDS13" s="6"/>
      <c r="TDT13" s="6"/>
      <c r="TDU13" s="6"/>
      <c r="TDV13" s="6"/>
      <c r="TDW13" s="6"/>
      <c r="TDX13" s="6"/>
      <c r="TDY13" s="6"/>
      <c r="TDZ13" s="6"/>
      <c r="TEA13" s="6"/>
      <c r="TEB13" s="6"/>
      <c r="TEC13" s="6"/>
      <c r="TED13" s="6"/>
      <c r="TEE13" s="6"/>
      <c r="TEF13" s="6"/>
      <c r="TEG13" s="6"/>
      <c r="TEH13" s="6"/>
      <c r="TEI13" s="6"/>
      <c r="TEJ13" s="6"/>
      <c r="TEK13" s="6"/>
      <c r="TEL13" s="6"/>
      <c r="TEM13" s="6"/>
      <c r="TEN13" s="6"/>
      <c r="TEO13" s="6"/>
      <c r="TEP13" s="6"/>
      <c r="TEQ13" s="6"/>
      <c r="TER13" s="6"/>
      <c r="TES13" s="6"/>
      <c r="TET13" s="6"/>
      <c r="TEU13" s="6"/>
      <c r="TEV13" s="6"/>
      <c r="TEW13" s="6"/>
      <c r="TEX13" s="6"/>
      <c r="TEY13" s="6"/>
      <c r="TEZ13" s="6"/>
      <c r="TFA13" s="6"/>
      <c r="TFB13" s="6"/>
      <c r="TFC13" s="6"/>
      <c r="TFD13" s="6"/>
      <c r="TFE13" s="6"/>
      <c r="TFF13" s="6"/>
      <c r="TFG13" s="6"/>
      <c r="TFH13" s="6"/>
      <c r="TFI13" s="6"/>
      <c r="TFJ13" s="6"/>
      <c r="TFK13" s="6"/>
      <c r="TFL13" s="6"/>
      <c r="TFM13" s="6"/>
      <c r="TFN13" s="6"/>
      <c r="TFO13" s="6"/>
      <c r="TFP13" s="6"/>
      <c r="TFQ13" s="6"/>
      <c r="TFR13" s="6"/>
      <c r="TFS13" s="6"/>
      <c r="TFT13" s="6"/>
      <c r="TFU13" s="6"/>
      <c r="TFV13" s="6"/>
      <c r="TFW13" s="6"/>
      <c r="TFX13" s="6"/>
      <c r="TFY13" s="6"/>
      <c r="TFZ13" s="6"/>
      <c r="TGA13" s="6"/>
      <c r="TGB13" s="6"/>
      <c r="TGC13" s="6"/>
      <c r="TGD13" s="6"/>
      <c r="TGE13" s="6"/>
      <c r="TGF13" s="6"/>
      <c r="TGG13" s="6"/>
      <c r="TGH13" s="6"/>
      <c r="TGI13" s="6"/>
      <c r="TGJ13" s="6"/>
      <c r="TGK13" s="6"/>
      <c r="TGL13" s="6"/>
      <c r="TGM13" s="6"/>
      <c r="TGN13" s="6"/>
      <c r="TGO13" s="6"/>
      <c r="TGP13" s="6"/>
      <c r="TGQ13" s="6"/>
      <c r="TGR13" s="6"/>
      <c r="TGS13" s="6"/>
      <c r="TGT13" s="6"/>
      <c r="TGU13" s="6"/>
      <c r="TGV13" s="6"/>
      <c r="TGW13" s="6"/>
      <c r="TGX13" s="6"/>
      <c r="TGY13" s="6"/>
      <c r="TGZ13" s="6"/>
      <c r="THA13" s="6"/>
      <c r="THB13" s="6"/>
      <c r="THC13" s="6"/>
      <c r="THD13" s="6"/>
      <c r="THE13" s="6"/>
      <c r="THF13" s="6"/>
      <c r="THG13" s="6"/>
      <c r="THH13" s="6"/>
      <c r="THI13" s="6"/>
      <c r="THJ13" s="6"/>
      <c r="THK13" s="6"/>
      <c r="THL13" s="6"/>
      <c r="THM13" s="6"/>
      <c r="THN13" s="6"/>
      <c r="THO13" s="6"/>
      <c r="THP13" s="6"/>
      <c r="THQ13" s="6"/>
      <c r="THR13" s="6"/>
      <c r="THS13" s="6"/>
      <c r="THT13" s="6"/>
      <c r="THU13" s="6"/>
      <c r="THV13" s="6"/>
      <c r="THW13" s="6"/>
      <c r="THX13" s="6"/>
      <c r="THY13" s="6"/>
      <c r="THZ13" s="6"/>
      <c r="TIA13" s="6"/>
      <c r="TIB13" s="6"/>
      <c r="TIC13" s="6"/>
      <c r="TID13" s="6"/>
      <c r="TIE13" s="6"/>
      <c r="TIF13" s="6"/>
      <c r="TIG13" s="6"/>
      <c r="TIH13" s="6"/>
      <c r="TII13" s="6"/>
      <c r="TIJ13" s="6"/>
      <c r="TIK13" s="6"/>
      <c r="TIL13" s="6"/>
      <c r="TIM13" s="6"/>
      <c r="TIN13" s="6"/>
      <c r="TIO13" s="6"/>
      <c r="TIP13" s="6"/>
      <c r="TIQ13" s="6"/>
      <c r="TIR13" s="6"/>
      <c r="TIS13" s="6"/>
      <c r="TIT13" s="6"/>
      <c r="TIU13" s="6"/>
      <c r="TIV13" s="6"/>
      <c r="TIW13" s="6"/>
      <c r="TIX13" s="6"/>
      <c r="TIY13" s="6"/>
      <c r="TIZ13" s="6"/>
      <c r="TJA13" s="6"/>
      <c r="TJB13" s="6"/>
      <c r="TJC13" s="6"/>
      <c r="TJD13" s="6"/>
      <c r="TJE13" s="6"/>
      <c r="TJF13" s="6"/>
      <c r="TJG13" s="6"/>
      <c r="TJH13" s="6"/>
      <c r="TJI13" s="6"/>
      <c r="TJJ13" s="6"/>
      <c r="TJK13" s="6"/>
      <c r="TJL13" s="6"/>
      <c r="TJM13" s="6"/>
      <c r="TJN13" s="6"/>
      <c r="TJO13" s="6"/>
      <c r="TJP13" s="6"/>
      <c r="TJQ13" s="6"/>
      <c r="TJR13" s="6"/>
      <c r="TJS13" s="6"/>
      <c r="TJT13" s="6"/>
      <c r="TJU13" s="6"/>
      <c r="TJV13" s="6"/>
      <c r="TJW13" s="6"/>
      <c r="TJX13" s="6"/>
      <c r="TJY13" s="6"/>
      <c r="TJZ13" s="6"/>
      <c r="TKA13" s="6"/>
      <c r="TKB13" s="6"/>
      <c r="TKC13" s="6"/>
      <c r="TKD13" s="6"/>
      <c r="TKE13" s="6"/>
      <c r="TKF13" s="6"/>
      <c r="TKG13" s="6"/>
      <c r="TKH13" s="6"/>
      <c r="TKI13" s="6"/>
      <c r="TKJ13" s="6"/>
      <c r="TKK13" s="6"/>
      <c r="TKL13" s="6"/>
      <c r="TKM13" s="6"/>
      <c r="TKN13" s="6"/>
      <c r="TKO13" s="6"/>
      <c r="TKP13" s="6"/>
      <c r="TKQ13" s="6"/>
      <c r="TKR13" s="6"/>
      <c r="TKS13" s="6"/>
      <c r="TKT13" s="6"/>
      <c r="TKU13" s="6"/>
      <c r="TKV13" s="6"/>
      <c r="TKW13" s="6"/>
      <c r="TKX13" s="6"/>
      <c r="TKY13" s="6"/>
      <c r="TKZ13" s="6"/>
      <c r="TLA13" s="6"/>
      <c r="TLB13" s="6"/>
      <c r="TLC13" s="6"/>
      <c r="TLD13" s="6"/>
      <c r="TLE13" s="6"/>
      <c r="TLF13" s="6"/>
      <c r="TLG13" s="6"/>
      <c r="TLH13" s="6"/>
      <c r="TLI13" s="6"/>
      <c r="TLJ13" s="6"/>
      <c r="TLK13" s="6"/>
      <c r="TLL13" s="6"/>
      <c r="TLM13" s="6"/>
      <c r="TLN13" s="6"/>
      <c r="TLO13" s="6"/>
      <c r="TLP13" s="6"/>
      <c r="TLQ13" s="6"/>
      <c r="TLR13" s="6"/>
      <c r="TLS13" s="6"/>
      <c r="TLT13" s="6"/>
      <c r="TLU13" s="6"/>
      <c r="TLV13" s="6"/>
      <c r="TLW13" s="6"/>
      <c r="TLX13" s="6"/>
      <c r="TLY13" s="6"/>
      <c r="TLZ13" s="6"/>
      <c r="TMA13" s="6"/>
      <c r="TMB13" s="6"/>
      <c r="TMC13" s="6"/>
      <c r="TMD13" s="6"/>
      <c r="TME13" s="6"/>
      <c r="TMF13" s="6"/>
      <c r="TMG13" s="6"/>
      <c r="TMH13" s="6"/>
      <c r="TMI13" s="6"/>
      <c r="TMJ13" s="6"/>
      <c r="TMK13" s="6"/>
      <c r="TML13" s="6"/>
      <c r="TMM13" s="6"/>
      <c r="TMN13" s="6"/>
      <c r="TMO13" s="6"/>
      <c r="TMP13" s="6"/>
      <c r="TMQ13" s="6"/>
      <c r="TMR13" s="6"/>
      <c r="TMS13" s="6"/>
      <c r="TMT13" s="6"/>
      <c r="TMU13" s="6"/>
      <c r="TMV13" s="6"/>
      <c r="TMW13" s="6"/>
      <c r="TMX13" s="6"/>
      <c r="TMY13" s="6"/>
      <c r="TMZ13" s="6"/>
      <c r="TNA13" s="6"/>
      <c r="TNB13" s="6"/>
      <c r="TNC13" s="6"/>
      <c r="TND13" s="6"/>
      <c r="TNE13" s="6"/>
      <c r="TNF13" s="6"/>
      <c r="TNG13" s="6"/>
      <c r="TNH13" s="6"/>
      <c r="TNI13" s="6"/>
      <c r="TNJ13" s="6"/>
      <c r="TNK13" s="6"/>
      <c r="TNL13" s="6"/>
      <c r="TNM13" s="6"/>
      <c r="TNN13" s="6"/>
      <c r="TNO13" s="6"/>
      <c r="TNP13" s="6"/>
      <c r="TNQ13" s="6"/>
      <c r="TNR13" s="6"/>
      <c r="TNS13" s="6"/>
      <c r="TNT13" s="6"/>
      <c r="TNU13" s="6"/>
      <c r="TNV13" s="6"/>
      <c r="TNW13" s="6"/>
      <c r="TNX13" s="6"/>
      <c r="TNY13" s="6"/>
      <c r="TNZ13" s="6"/>
      <c r="TOA13" s="6"/>
      <c r="TOB13" s="6"/>
      <c r="TOC13" s="6"/>
      <c r="TOD13" s="6"/>
      <c r="TOE13" s="6"/>
      <c r="TOF13" s="6"/>
      <c r="TOG13" s="6"/>
      <c r="TOH13" s="6"/>
      <c r="TOI13" s="6"/>
      <c r="TOJ13" s="6"/>
      <c r="TOK13" s="6"/>
      <c r="TOL13" s="6"/>
      <c r="TOM13" s="6"/>
      <c r="TON13" s="6"/>
      <c r="TOO13" s="6"/>
      <c r="TOP13" s="6"/>
      <c r="TOQ13" s="6"/>
      <c r="TOR13" s="6"/>
      <c r="TOS13" s="6"/>
      <c r="TOT13" s="6"/>
      <c r="TOU13" s="6"/>
      <c r="TOV13" s="6"/>
      <c r="TOW13" s="6"/>
      <c r="TOX13" s="6"/>
      <c r="TOY13" s="6"/>
      <c r="TOZ13" s="6"/>
      <c r="TPA13" s="6"/>
      <c r="TPB13" s="6"/>
      <c r="TPC13" s="6"/>
      <c r="TPD13" s="6"/>
      <c r="TPE13" s="6"/>
      <c r="TPF13" s="6"/>
      <c r="TPG13" s="6"/>
      <c r="TPH13" s="6"/>
      <c r="TPI13" s="6"/>
      <c r="TPJ13" s="6"/>
      <c r="TPK13" s="6"/>
      <c r="TPL13" s="6"/>
      <c r="TPM13" s="6"/>
      <c r="TPN13" s="6"/>
      <c r="TPO13" s="6"/>
      <c r="TPP13" s="6"/>
      <c r="TPQ13" s="6"/>
      <c r="TPR13" s="6"/>
      <c r="TPS13" s="6"/>
      <c r="TPT13" s="6"/>
      <c r="TPU13" s="6"/>
      <c r="TPV13" s="6"/>
      <c r="TPW13" s="6"/>
      <c r="TPX13" s="6"/>
      <c r="TPY13" s="6"/>
      <c r="TPZ13" s="6"/>
      <c r="TQA13" s="6"/>
      <c r="TQB13" s="6"/>
      <c r="TQC13" s="6"/>
      <c r="TQD13" s="6"/>
      <c r="TQE13" s="6"/>
      <c r="TQF13" s="6"/>
      <c r="TQG13" s="6"/>
      <c r="TQH13" s="6"/>
      <c r="TQI13" s="6"/>
      <c r="TQJ13" s="6"/>
      <c r="TQK13" s="6"/>
      <c r="TQL13" s="6"/>
      <c r="TQM13" s="6"/>
      <c r="TQN13" s="6"/>
      <c r="TQO13" s="6"/>
      <c r="TQP13" s="6"/>
      <c r="TQQ13" s="6"/>
      <c r="TQR13" s="6"/>
      <c r="TQS13" s="6"/>
      <c r="TQT13" s="6"/>
      <c r="TQU13" s="6"/>
      <c r="TQV13" s="6"/>
      <c r="TQW13" s="6"/>
      <c r="TQX13" s="6"/>
      <c r="TQY13" s="6"/>
      <c r="TQZ13" s="6"/>
      <c r="TRA13" s="6"/>
      <c r="TRB13" s="6"/>
      <c r="TRC13" s="6"/>
      <c r="TRD13" s="6"/>
      <c r="TRE13" s="6"/>
      <c r="TRF13" s="6"/>
      <c r="TRG13" s="6"/>
      <c r="TRH13" s="6"/>
      <c r="TRI13" s="6"/>
      <c r="TRJ13" s="6"/>
      <c r="TRK13" s="6"/>
      <c r="TRL13" s="6"/>
      <c r="TRM13" s="6"/>
      <c r="TRN13" s="6"/>
      <c r="TRO13" s="6"/>
      <c r="TRP13" s="6"/>
      <c r="TRQ13" s="6"/>
      <c r="TRR13" s="6"/>
      <c r="TRS13" s="6"/>
      <c r="TRT13" s="6"/>
      <c r="TRU13" s="6"/>
      <c r="TRV13" s="6"/>
      <c r="TRW13" s="6"/>
      <c r="TRX13" s="6"/>
      <c r="TRY13" s="6"/>
      <c r="TRZ13" s="6"/>
      <c r="TSA13" s="6"/>
      <c r="TSB13" s="6"/>
      <c r="TSC13" s="6"/>
      <c r="TSD13" s="6"/>
      <c r="TSE13" s="6"/>
      <c r="TSF13" s="6"/>
      <c r="TSG13" s="6"/>
      <c r="TSH13" s="6"/>
      <c r="TSI13" s="6"/>
      <c r="TSJ13" s="6"/>
      <c r="TSK13" s="6"/>
      <c r="TSL13" s="6"/>
      <c r="TSM13" s="6"/>
      <c r="TSN13" s="6"/>
      <c r="TSO13" s="6"/>
      <c r="TSP13" s="6"/>
      <c r="TSQ13" s="6"/>
      <c r="TSR13" s="6"/>
      <c r="TSS13" s="6"/>
      <c r="TST13" s="6"/>
      <c r="TSU13" s="6"/>
      <c r="TSV13" s="6"/>
      <c r="TSW13" s="6"/>
      <c r="TSX13" s="6"/>
      <c r="TSY13" s="6"/>
      <c r="TSZ13" s="6"/>
      <c r="TTA13" s="6"/>
      <c r="TTB13" s="6"/>
      <c r="TTC13" s="6"/>
      <c r="TTD13" s="6"/>
      <c r="TTE13" s="6"/>
      <c r="TTF13" s="6"/>
      <c r="TTG13" s="6"/>
      <c r="TTH13" s="6"/>
      <c r="TTI13" s="6"/>
      <c r="TTJ13" s="6"/>
      <c r="TTK13" s="6"/>
      <c r="TTL13" s="6"/>
      <c r="TTM13" s="6"/>
      <c r="TTN13" s="6"/>
      <c r="TTO13" s="6"/>
      <c r="TTP13" s="6"/>
      <c r="TTQ13" s="6"/>
      <c r="TTR13" s="6"/>
      <c r="TTS13" s="6"/>
      <c r="TTT13" s="6"/>
      <c r="TTU13" s="6"/>
      <c r="TTV13" s="6"/>
      <c r="TTW13" s="6"/>
      <c r="TTX13" s="6"/>
      <c r="TTY13" s="6"/>
      <c r="TTZ13" s="6"/>
      <c r="TUA13" s="6"/>
      <c r="TUB13" s="6"/>
      <c r="TUC13" s="6"/>
      <c r="TUD13" s="6"/>
      <c r="TUE13" s="6"/>
      <c r="TUF13" s="6"/>
      <c r="TUG13" s="6"/>
      <c r="TUH13" s="6"/>
      <c r="TUI13" s="6"/>
      <c r="TUJ13" s="6"/>
      <c r="TUK13" s="6"/>
      <c r="TUL13" s="6"/>
      <c r="TUM13" s="6"/>
      <c r="TUN13" s="6"/>
      <c r="TUO13" s="6"/>
      <c r="TUP13" s="6"/>
      <c r="TUQ13" s="6"/>
      <c r="TUR13" s="6"/>
      <c r="TUS13" s="6"/>
      <c r="TUT13" s="6"/>
      <c r="TUU13" s="6"/>
      <c r="TUV13" s="6"/>
      <c r="TUW13" s="6"/>
      <c r="TUX13" s="6"/>
      <c r="TUY13" s="6"/>
      <c r="TUZ13" s="6"/>
      <c r="TVA13" s="6"/>
      <c r="TVB13" s="6"/>
      <c r="TVC13" s="6"/>
      <c r="TVD13" s="6"/>
      <c r="TVE13" s="6"/>
      <c r="TVF13" s="6"/>
      <c r="TVG13" s="6"/>
      <c r="TVH13" s="6"/>
      <c r="TVI13" s="6"/>
      <c r="TVJ13" s="6"/>
      <c r="TVK13" s="6"/>
      <c r="TVL13" s="6"/>
      <c r="TVM13" s="6"/>
      <c r="TVN13" s="6"/>
      <c r="TVO13" s="6"/>
      <c r="TVP13" s="6"/>
      <c r="TVQ13" s="6"/>
      <c r="TVR13" s="6"/>
      <c r="TVS13" s="6"/>
      <c r="TVT13" s="6"/>
      <c r="TVU13" s="6"/>
      <c r="TVV13" s="6"/>
      <c r="TVW13" s="6"/>
      <c r="TVX13" s="6"/>
      <c r="TVY13" s="6"/>
      <c r="TVZ13" s="6"/>
      <c r="TWA13" s="6"/>
      <c r="TWB13" s="6"/>
      <c r="TWC13" s="6"/>
      <c r="TWD13" s="6"/>
      <c r="TWE13" s="6"/>
      <c r="TWF13" s="6"/>
      <c r="TWG13" s="6"/>
      <c r="TWH13" s="6"/>
      <c r="TWI13" s="6"/>
      <c r="TWJ13" s="6"/>
      <c r="TWK13" s="6"/>
      <c r="TWL13" s="6"/>
      <c r="TWM13" s="6"/>
      <c r="TWN13" s="6"/>
      <c r="TWO13" s="6"/>
      <c r="TWP13" s="6"/>
      <c r="TWQ13" s="6"/>
      <c r="TWR13" s="6"/>
      <c r="TWS13" s="6"/>
      <c r="TWT13" s="6"/>
      <c r="TWU13" s="6"/>
      <c r="TWV13" s="6"/>
      <c r="TWW13" s="6"/>
      <c r="TWX13" s="6"/>
      <c r="TWY13" s="6"/>
      <c r="TWZ13" s="6"/>
      <c r="TXA13" s="6"/>
      <c r="TXB13" s="6"/>
      <c r="TXC13" s="6"/>
      <c r="TXD13" s="6"/>
      <c r="TXE13" s="6"/>
      <c r="TXF13" s="6"/>
      <c r="TXG13" s="6"/>
      <c r="TXH13" s="6"/>
      <c r="TXI13" s="6"/>
      <c r="TXJ13" s="6"/>
      <c r="TXK13" s="6"/>
      <c r="TXL13" s="6"/>
      <c r="TXM13" s="6"/>
      <c r="TXN13" s="6"/>
      <c r="TXO13" s="6"/>
      <c r="TXP13" s="6"/>
      <c r="TXQ13" s="6"/>
      <c r="TXR13" s="6"/>
      <c r="TXS13" s="6"/>
      <c r="TXT13" s="6"/>
      <c r="TXU13" s="6"/>
      <c r="TXV13" s="6"/>
      <c r="TXW13" s="6"/>
      <c r="TXX13" s="6"/>
      <c r="TXY13" s="6"/>
      <c r="TXZ13" s="6"/>
      <c r="TYA13" s="6"/>
      <c r="TYB13" s="6"/>
      <c r="TYC13" s="6"/>
      <c r="TYD13" s="6"/>
      <c r="TYE13" s="6"/>
      <c r="TYF13" s="6"/>
      <c r="TYG13" s="6"/>
      <c r="TYH13" s="6"/>
      <c r="TYI13" s="6"/>
      <c r="TYJ13" s="6"/>
      <c r="TYK13" s="6"/>
      <c r="TYL13" s="6"/>
      <c r="TYM13" s="6"/>
      <c r="TYN13" s="6"/>
      <c r="TYO13" s="6"/>
      <c r="TYP13" s="6"/>
      <c r="TYQ13" s="6"/>
      <c r="TYR13" s="6"/>
      <c r="TYS13" s="6"/>
      <c r="TYT13" s="6"/>
      <c r="TYU13" s="6"/>
      <c r="TYV13" s="6"/>
      <c r="TYW13" s="6"/>
      <c r="TYX13" s="6"/>
      <c r="TYY13" s="6"/>
      <c r="TYZ13" s="6"/>
      <c r="TZA13" s="6"/>
      <c r="TZB13" s="6"/>
      <c r="TZC13" s="6"/>
      <c r="TZD13" s="6"/>
      <c r="TZE13" s="6"/>
      <c r="TZF13" s="6"/>
      <c r="TZG13" s="6"/>
      <c r="TZH13" s="6"/>
      <c r="TZI13" s="6"/>
      <c r="TZJ13" s="6"/>
      <c r="TZK13" s="6"/>
      <c r="TZL13" s="6"/>
      <c r="TZM13" s="6"/>
      <c r="TZN13" s="6"/>
      <c r="TZO13" s="6"/>
      <c r="TZP13" s="6"/>
      <c r="TZQ13" s="6"/>
      <c r="TZR13" s="6"/>
      <c r="TZS13" s="6"/>
      <c r="TZT13" s="6"/>
      <c r="TZU13" s="6"/>
      <c r="TZV13" s="6"/>
      <c r="TZW13" s="6"/>
      <c r="TZX13" s="6"/>
      <c r="TZY13" s="6"/>
      <c r="TZZ13" s="6"/>
      <c r="UAA13" s="6"/>
      <c r="UAB13" s="6"/>
      <c r="UAC13" s="6"/>
      <c r="UAD13" s="6"/>
      <c r="UAE13" s="6"/>
      <c r="UAF13" s="6"/>
      <c r="UAG13" s="6"/>
      <c r="UAH13" s="6"/>
      <c r="UAI13" s="6"/>
      <c r="UAJ13" s="6"/>
      <c r="UAK13" s="6"/>
      <c r="UAL13" s="6"/>
      <c r="UAM13" s="6"/>
      <c r="UAN13" s="6"/>
      <c r="UAO13" s="6"/>
      <c r="UAP13" s="6"/>
      <c r="UAQ13" s="6"/>
      <c r="UAR13" s="6"/>
      <c r="UAS13" s="6"/>
      <c r="UAT13" s="6"/>
      <c r="UAU13" s="6"/>
      <c r="UAV13" s="6"/>
      <c r="UAW13" s="6"/>
      <c r="UAX13" s="6"/>
      <c r="UAY13" s="6"/>
      <c r="UAZ13" s="6"/>
      <c r="UBA13" s="6"/>
      <c r="UBB13" s="6"/>
      <c r="UBC13" s="6"/>
      <c r="UBD13" s="6"/>
      <c r="UBE13" s="6"/>
      <c r="UBF13" s="6"/>
      <c r="UBG13" s="6"/>
      <c r="UBH13" s="6"/>
      <c r="UBI13" s="6"/>
      <c r="UBJ13" s="6"/>
      <c r="UBK13" s="6"/>
      <c r="UBL13" s="6"/>
      <c r="UBM13" s="6"/>
      <c r="UBN13" s="6"/>
      <c r="UBO13" s="6"/>
      <c r="UBP13" s="6"/>
      <c r="UBQ13" s="6"/>
      <c r="UBR13" s="6"/>
      <c r="UBS13" s="6"/>
      <c r="UBT13" s="6"/>
      <c r="UBU13" s="6"/>
      <c r="UBV13" s="6"/>
      <c r="UBW13" s="6"/>
      <c r="UBX13" s="6"/>
      <c r="UBY13" s="6"/>
      <c r="UBZ13" s="6"/>
      <c r="UCA13" s="6"/>
      <c r="UCB13" s="6"/>
      <c r="UCC13" s="6"/>
      <c r="UCD13" s="6"/>
      <c r="UCE13" s="6"/>
      <c r="UCF13" s="6"/>
      <c r="UCG13" s="6"/>
      <c r="UCH13" s="6"/>
      <c r="UCI13" s="6"/>
      <c r="UCJ13" s="6"/>
      <c r="UCK13" s="6"/>
      <c r="UCL13" s="6"/>
      <c r="UCM13" s="6"/>
      <c r="UCN13" s="6"/>
      <c r="UCO13" s="6"/>
      <c r="UCP13" s="6"/>
      <c r="UCQ13" s="6"/>
      <c r="UCR13" s="6"/>
      <c r="UCS13" s="6"/>
      <c r="UCT13" s="6"/>
      <c r="UCU13" s="6"/>
      <c r="UCV13" s="6"/>
      <c r="UCW13" s="6"/>
      <c r="UCX13" s="6"/>
      <c r="UCY13" s="6"/>
      <c r="UCZ13" s="6"/>
      <c r="UDA13" s="6"/>
      <c r="UDB13" s="6"/>
      <c r="UDC13" s="6"/>
      <c r="UDD13" s="6"/>
      <c r="UDE13" s="6"/>
      <c r="UDF13" s="6"/>
      <c r="UDG13" s="6"/>
      <c r="UDH13" s="6"/>
      <c r="UDI13" s="6"/>
      <c r="UDJ13" s="6"/>
      <c r="UDK13" s="6"/>
      <c r="UDL13" s="6"/>
      <c r="UDM13" s="6"/>
      <c r="UDN13" s="6"/>
      <c r="UDO13" s="6"/>
      <c r="UDP13" s="6"/>
      <c r="UDQ13" s="6"/>
      <c r="UDR13" s="6"/>
      <c r="UDS13" s="6"/>
      <c r="UDT13" s="6"/>
      <c r="UDU13" s="6"/>
      <c r="UDV13" s="6"/>
      <c r="UDW13" s="6"/>
      <c r="UDX13" s="6"/>
      <c r="UDY13" s="6"/>
      <c r="UDZ13" s="6"/>
      <c r="UEA13" s="6"/>
      <c r="UEB13" s="6"/>
      <c r="UEC13" s="6"/>
      <c r="UED13" s="6"/>
      <c r="UEE13" s="6"/>
      <c r="UEF13" s="6"/>
      <c r="UEG13" s="6"/>
      <c r="UEH13" s="6"/>
      <c r="UEI13" s="6"/>
      <c r="UEJ13" s="6"/>
      <c r="UEK13" s="6"/>
      <c r="UEL13" s="6"/>
      <c r="UEM13" s="6"/>
      <c r="UEN13" s="6"/>
      <c r="UEO13" s="6"/>
      <c r="UEP13" s="6"/>
      <c r="UEQ13" s="6"/>
      <c r="UER13" s="6"/>
      <c r="UES13" s="6"/>
      <c r="UET13" s="6"/>
      <c r="UEU13" s="6"/>
      <c r="UEV13" s="6"/>
      <c r="UEW13" s="6"/>
      <c r="UEX13" s="6"/>
      <c r="UEY13" s="6"/>
      <c r="UEZ13" s="6"/>
      <c r="UFA13" s="6"/>
      <c r="UFB13" s="6"/>
      <c r="UFC13" s="6"/>
      <c r="UFD13" s="6"/>
      <c r="UFE13" s="6"/>
      <c r="UFF13" s="6"/>
      <c r="UFG13" s="6"/>
      <c r="UFH13" s="6"/>
      <c r="UFI13" s="6"/>
      <c r="UFJ13" s="6"/>
      <c r="UFK13" s="6"/>
      <c r="UFL13" s="6"/>
      <c r="UFM13" s="6"/>
      <c r="UFN13" s="6"/>
      <c r="UFO13" s="6"/>
      <c r="UFP13" s="6"/>
      <c r="UFQ13" s="6"/>
      <c r="UFR13" s="6"/>
      <c r="UFS13" s="6"/>
      <c r="UFT13" s="6"/>
      <c r="UFU13" s="6"/>
      <c r="UFV13" s="6"/>
      <c r="UFW13" s="6"/>
      <c r="UFX13" s="6"/>
      <c r="UFY13" s="6"/>
      <c r="UFZ13" s="6"/>
      <c r="UGA13" s="6"/>
      <c r="UGB13" s="6"/>
      <c r="UGC13" s="6"/>
      <c r="UGD13" s="6"/>
      <c r="UGE13" s="6"/>
      <c r="UGF13" s="6"/>
      <c r="UGG13" s="6"/>
      <c r="UGH13" s="6"/>
      <c r="UGI13" s="6"/>
      <c r="UGJ13" s="6"/>
      <c r="UGK13" s="6"/>
      <c r="UGL13" s="6"/>
      <c r="UGM13" s="6"/>
      <c r="UGN13" s="6"/>
      <c r="UGO13" s="6"/>
      <c r="UGP13" s="6"/>
      <c r="UGQ13" s="6"/>
      <c r="UGR13" s="6"/>
      <c r="UGS13" s="6"/>
      <c r="UGT13" s="6"/>
      <c r="UGU13" s="6"/>
      <c r="UGV13" s="6"/>
      <c r="UGW13" s="6"/>
      <c r="UGX13" s="6"/>
      <c r="UGY13" s="6"/>
      <c r="UGZ13" s="6"/>
      <c r="UHA13" s="6"/>
      <c r="UHB13" s="6"/>
      <c r="UHC13" s="6"/>
      <c r="UHD13" s="6"/>
      <c r="UHE13" s="6"/>
      <c r="UHF13" s="6"/>
      <c r="UHG13" s="6"/>
      <c r="UHH13" s="6"/>
      <c r="UHI13" s="6"/>
      <c r="UHJ13" s="6"/>
      <c r="UHK13" s="6"/>
      <c r="UHL13" s="6"/>
      <c r="UHM13" s="6"/>
      <c r="UHN13" s="6"/>
      <c r="UHO13" s="6"/>
      <c r="UHP13" s="6"/>
      <c r="UHQ13" s="6"/>
      <c r="UHR13" s="6"/>
      <c r="UHS13" s="6"/>
      <c r="UHT13" s="6"/>
      <c r="UHU13" s="6"/>
      <c r="UHV13" s="6"/>
      <c r="UHW13" s="6"/>
      <c r="UHX13" s="6"/>
      <c r="UHY13" s="6"/>
      <c r="UHZ13" s="6"/>
      <c r="UIA13" s="6"/>
      <c r="UIB13" s="6"/>
      <c r="UIC13" s="6"/>
      <c r="UID13" s="6"/>
      <c r="UIE13" s="6"/>
      <c r="UIF13" s="6"/>
      <c r="UIG13" s="6"/>
      <c r="UIH13" s="6"/>
      <c r="UII13" s="6"/>
      <c r="UIJ13" s="6"/>
      <c r="UIK13" s="6"/>
      <c r="UIL13" s="6"/>
      <c r="UIM13" s="6"/>
      <c r="UIN13" s="6"/>
      <c r="UIO13" s="6"/>
      <c r="UIP13" s="6"/>
      <c r="UIQ13" s="6"/>
      <c r="UIR13" s="6"/>
      <c r="UIS13" s="6"/>
      <c r="UIT13" s="6"/>
      <c r="UIU13" s="6"/>
      <c r="UIV13" s="6"/>
      <c r="UIW13" s="6"/>
      <c r="UIX13" s="6"/>
      <c r="UIY13" s="6"/>
      <c r="UIZ13" s="6"/>
      <c r="UJA13" s="6"/>
      <c r="UJB13" s="6"/>
      <c r="UJC13" s="6"/>
      <c r="UJD13" s="6"/>
      <c r="UJE13" s="6"/>
      <c r="UJF13" s="6"/>
      <c r="UJG13" s="6"/>
      <c r="UJH13" s="6"/>
      <c r="UJI13" s="6"/>
      <c r="UJJ13" s="6"/>
      <c r="UJK13" s="6"/>
      <c r="UJL13" s="6"/>
      <c r="UJM13" s="6"/>
      <c r="UJN13" s="6"/>
      <c r="UJO13" s="6"/>
      <c r="UJP13" s="6"/>
      <c r="UJQ13" s="6"/>
      <c r="UJR13" s="6"/>
      <c r="UJS13" s="6"/>
      <c r="UJT13" s="6"/>
      <c r="UJU13" s="6"/>
      <c r="UJV13" s="6"/>
      <c r="UJW13" s="6"/>
      <c r="UJX13" s="6"/>
      <c r="UJY13" s="6"/>
      <c r="UJZ13" s="6"/>
      <c r="UKA13" s="6"/>
      <c r="UKB13" s="6"/>
      <c r="UKC13" s="6"/>
      <c r="UKD13" s="6"/>
      <c r="UKE13" s="6"/>
      <c r="UKF13" s="6"/>
      <c r="UKG13" s="6"/>
      <c r="UKH13" s="6"/>
      <c r="UKI13" s="6"/>
      <c r="UKJ13" s="6"/>
      <c r="UKK13" s="6"/>
      <c r="UKL13" s="6"/>
      <c r="UKM13" s="6"/>
      <c r="UKN13" s="6"/>
      <c r="UKO13" s="6"/>
      <c r="UKP13" s="6"/>
      <c r="UKQ13" s="6"/>
      <c r="UKR13" s="6"/>
      <c r="UKS13" s="6"/>
      <c r="UKT13" s="6"/>
      <c r="UKU13" s="6"/>
      <c r="UKV13" s="6"/>
      <c r="UKW13" s="6"/>
      <c r="UKX13" s="6"/>
      <c r="UKY13" s="6"/>
      <c r="UKZ13" s="6"/>
      <c r="ULA13" s="6"/>
      <c r="ULB13" s="6"/>
      <c r="ULC13" s="6"/>
      <c r="ULD13" s="6"/>
      <c r="ULE13" s="6"/>
      <c r="ULF13" s="6"/>
      <c r="ULG13" s="6"/>
      <c r="ULH13" s="6"/>
      <c r="ULI13" s="6"/>
      <c r="ULJ13" s="6"/>
      <c r="ULK13" s="6"/>
      <c r="ULL13" s="6"/>
      <c r="ULM13" s="6"/>
      <c r="ULN13" s="6"/>
      <c r="ULO13" s="6"/>
      <c r="ULP13" s="6"/>
      <c r="ULQ13" s="6"/>
      <c r="ULR13" s="6"/>
      <c r="ULS13" s="6"/>
      <c r="ULT13" s="6"/>
      <c r="ULU13" s="6"/>
      <c r="ULV13" s="6"/>
      <c r="ULW13" s="6"/>
      <c r="ULX13" s="6"/>
      <c r="ULY13" s="6"/>
      <c r="ULZ13" s="6"/>
      <c r="UMA13" s="6"/>
      <c r="UMB13" s="6"/>
      <c r="UMC13" s="6"/>
      <c r="UMD13" s="6"/>
      <c r="UME13" s="6"/>
      <c r="UMF13" s="6"/>
      <c r="UMG13" s="6"/>
      <c r="UMH13" s="6"/>
      <c r="UMI13" s="6"/>
      <c r="UMJ13" s="6"/>
      <c r="UMK13" s="6"/>
      <c r="UML13" s="6"/>
      <c r="UMM13" s="6"/>
      <c r="UMN13" s="6"/>
      <c r="UMO13" s="6"/>
      <c r="UMP13" s="6"/>
      <c r="UMQ13" s="6"/>
      <c r="UMR13" s="6"/>
      <c r="UMS13" s="6"/>
      <c r="UMT13" s="6"/>
      <c r="UMU13" s="6"/>
      <c r="UMV13" s="6"/>
      <c r="UMW13" s="6"/>
      <c r="UMX13" s="6"/>
      <c r="UMY13" s="6"/>
      <c r="UMZ13" s="6"/>
      <c r="UNA13" s="6"/>
      <c r="UNB13" s="6"/>
      <c r="UNC13" s="6"/>
      <c r="UND13" s="6"/>
      <c r="UNE13" s="6"/>
      <c r="UNF13" s="6"/>
      <c r="UNG13" s="6"/>
      <c r="UNH13" s="6"/>
      <c r="UNI13" s="6"/>
      <c r="UNJ13" s="6"/>
      <c r="UNK13" s="6"/>
      <c r="UNL13" s="6"/>
      <c r="UNM13" s="6"/>
      <c r="UNN13" s="6"/>
      <c r="UNO13" s="6"/>
      <c r="UNP13" s="6"/>
      <c r="UNQ13" s="6"/>
      <c r="UNR13" s="6"/>
      <c r="UNS13" s="6"/>
      <c r="UNT13" s="6"/>
      <c r="UNU13" s="6"/>
      <c r="UNV13" s="6"/>
      <c r="UNW13" s="6"/>
      <c r="UNX13" s="6"/>
      <c r="UNY13" s="6"/>
      <c r="UNZ13" s="6"/>
      <c r="UOA13" s="6"/>
      <c r="UOB13" s="6"/>
      <c r="UOC13" s="6"/>
      <c r="UOD13" s="6"/>
      <c r="UOE13" s="6"/>
      <c r="UOF13" s="6"/>
      <c r="UOG13" s="6"/>
      <c r="UOH13" s="6"/>
      <c r="UOI13" s="6"/>
      <c r="UOJ13" s="6"/>
      <c r="UOK13" s="6"/>
      <c r="UOL13" s="6"/>
      <c r="UOM13" s="6"/>
      <c r="UON13" s="6"/>
      <c r="UOO13" s="6"/>
      <c r="UOP13" s="6"/>
      <c r="UOQ13" s="6"/>
      <c r="UOR13" s="6"/>
      <c r="UOS13" s="6"/>
      <c r="UOT13" s="6"/>
      <c r="UOU13" s="6"/>
      <c r="UOV13" s="6"/>
      <c r="UOW13" s="6"/>
      <c r="UOX13" s="6"/>
      <c r="UOY13" s="6"/>
      <c r="UOZ13" s="6"/>
      <c r="UPA13" s="6"/>
      <c r="UPB13" s="6"/>
      <c r="UPC13" s="6"/>
      <c r="UPD13" s="6"/>
      <c r="UPE13" s="6"/>
      <c r="UPF13" s="6"/>
      <c r="UPG13" s="6"/>
      <c r="UPH13" s="6"/>
      <c r="UPI13" s="6"/>
      <c r="UPJ13" s="6"/>
      <c r="UPK13" s="6"/>
      <c r="UPL13" s="6"/>
      <c r="UPM13" s="6"/>
      <c r="UPN13" s="6"/>
      <c r="UPO13" s="6"/>
      <c r="UPP13" s="6"/>
      <c r="UPQ13" s="6"/>
      <c r="UPR13" s="6"/>
      <c r="UPS13" s="6"/>
      <c r="UPT13" s="6"/>
      <c r="UPU13" s="6"/>
      <c r="UPV13" s="6"/>
      <c r="UPW13" s="6"/>
      <c r="UPX13" s="6"/>
      <c r="UPY13" s="6"/>
      <c r="UPZ13" s="6"/>
      <c r="UQA13" s="6"/>
      <c r="UQB13" s="6"/>
      <c r="UQC13" s="6"/>
      <c r="UQD13" s="6"/>
      <c r="UQE13" s="6"/>
      <c r="UQF13" s="6"/>
      <c r="UQG13" s="6"/>
      <c r="UQH13" s="6"/>
      <c r="UQI13" s="6"/>
      <c r="UQJ13" s="6"/>
      <c r="UQK13" s="6"/>
      <c r="UQL13" s="6"/>
      <c r="UQM13" s="6"/>
      <c r="UQN13" s="6"/>
      <c r="UQO13" s="6"/>
      <c r="UQP13" s="6"/>
      <c r="UQQ13" s="6"/>
      <c r="UQR13" s="6"/>
      <c r="UQS13" s="6"/>
      <c r="UQT13" s="6"/>
      <c r="UQU13" s="6"/>
      <c r="UQV13" s="6"/>
      <c r="UQW13" s="6"/>
      <c r="UQX13" s="6"/>
      <c r="UQY13" s="6"/>
      <c r="UQZ13" s="6"/>
      <c r="URA13" s="6"/>
      <c r="URB13" s="6"/>
      <c r="URC13" s="6"/>
      <c r="URD13" s="6"/>
      <c r="URE13" s="6"/>
      <c r="URF13" s="6"/>
      <c r="URG13" s="6"/>
      <c r="URH13" s="6"/>
      <c r="URI13" s="6"/>
      <c r="URJ13" s="6"/>
      <c r="URK13" s="6"/>
      <c r="URL13" s="6"/>
      <c r="URM13" s="6"/>
      <c r="URN13" s="6"/>
      <c r="URO13" s="6"/>
      <c r="URP13" s="6"/>
      <c r="URQ13" s="6"/>
      <c r="URR13" s="6"/>
      <c r="URS13" s="6"/>
      <c r="URT13" s="6"/>
      <c r="URU13" s="6"/>
      <c r="URV13" s="6"/>
      <c r="URW13" s="6"/>
      <c r="URX13" s="6"/>
      <c r="URY13" s="6"/>
      <c r="URZ13" s="6"/>
      <c r="USA13" s="6"/>
      <c r="USB13" s="6"/>
      <c r="USC13" s="6"/>
      <c r="USD13" s="6"/>
      <c r="USE13" s="6"/>
      <c r="USF13" s="6"/>
      <c r="USG13" s="6"/>
      <c r="USH13" s="6"/>
      <c r="USI13" s="6"/>
      <c r="USJ13" s="6"/>
      <c r="USK13" s="6"/>
      <c r="USL13" s="6"/>
      <c r="USM13" s="6"/>
      <c r="USN13" s="6"/>
      <c r="USO13" s="6"/>
      <c r="USP13" s="6"/>
      <c r="USQ13" s="6"/>
      <c r="USR13" s="6"/>
      <c r="USS13" s="6"/>
      <c r="UST13" s="6"/>
      <c r="USU13" s="6"/>
      <c r="USV13" s="6"/>
      <c r="USW13" s="6"/>
      <c r="USX13" s="6"/>
      <c r="USY13" s="6"/>
      <c r="USZ13" s="6"/>
      <c r="UTA13" s="6"/>
      <c r="UTB13" s="6"/>
      <c r="UTC13" s="6"/>
      <c r="UTD13" s="6"/>
      <c r="UTE13" s="6"/>
      <c r="UTF13" s="6"/>
      <c r="UTG13" s="6"/>
      <c r="UTH13" s="6"/>
      <c r="UTI13" s="6"/>
      <c r="UTJ13" s="6"/>
      <c r="UTK13" s="6"/>
      <c r="UTL13" s="6"/>
      <c r="UTM13" s="6"/>
      <c r="UTN13" s="6"/>
      <c r="UTO13" s="6"/>
      <c r="UTP13" s="6"/>
      <c r="UTQ13" s="6"/>
      <c r="UTR13" s="6"/>
      <c r="UTS13" s="6"/>
      <c r="UTT13" s="6"/>
      <c r="UTU13" s="6"/>
      <c r="UTV13" s="6"/>
      <c r="UTW13" s="6"/>
      <c r="UTX13" s="6"/>
      <c r="UTY13" s="6"/>
      <c r="UTZ13" s="6"/>
      <c r="UUA13" s="6"/>
      <c r="UUB13" s="6"/>
      <c r="UUC13" s="6"/>
      <c r="UUD13" s="6"/>
      <c r="UUE13" s="6"/>
      <c r="UUF13" s="6"/>
      <c r="UUG13" s="6"/>
      <c r="UUH13" s="6"/>
      <c r="UUI13" s="6"/>
      <c r="UUJ13" s="6"/>
      <c r="UUK13" s="6"/>
      <c r="UUL13" s="6"/>
      <c r="UUM13" s="6"/>
      <c r="UUN13" s="6"/>
      <c r="UUO13" s="6"/>
      <c r="UUP13" s="6"/>
      <c r="UUQ13" s="6"/>
      <c r="UUR13" s="6"/>
      <c r="UUS13" s="6"/>
      <c r="UUT13" s="6"/>
      <c r="UUU13" s="6"/>
      <c r="UUV13" s="6"/>
      <c r="UUW13" s="6"/>
      <c r="UUX13" s="6"/>
      <c r="UUY13" s="6"/>
      <c r="UUZ13" s="6"/>
      <c r="UVA13" s="6"/>
      <c r="UVB13" s="6"/>
      <c r="UVC13" s="6"/>
      <c r="UVD13" s="6"/>
      <c r="UVE13" s="6"/>
      <c r="UVF13" s="6"/>
      <c r="UVG13" s="6"/>
      <c r="UVH13" s="6"/>
      <c r="UVI13" s="6"/>
      <c r="UVJ13" s="6"/>
      <c r="UVK13" s="6"/>
      <c r="UVL13" s="6"/>
      <c r="UVM13" s="6"/>
      <c r="UVN13" s="6"/>
      <c r="UVO13" s="6"/>
      <c r="UVP13" s="6"/>
      <c r="UVQ13" s="6"/>
      <c r="UVR13" s="6"/>
      <c r="UVS13" s="6"/>
      <c r="UVT13" s="6"/>
      <c r="UVU13" s="6"/>
      <c r="UVV13" s="6"/>
      <c r="UVW13" s="6"/>
      <c r="UVX13" s="6"/>
      <c r="UVY13" s="6"/>
      <c r="UVZ13" s="6"/>
      <c r="UWA13" s="6"/>
      <c r="UWB13" s="6"/>
      <c r="UWC13" s="6"/>
      <c r="UWD13" s="6"/>
      <c r="UWE13" s="6"/>
      <c r="UWF13" s="6"/>
      <c r="UWG13" s="6"/>
      <c r="UWH13" s="6"/>
      <c r="UWI13" s="6"/>
      <c r="UWJ13" s="6"/>
      <c r="UWK13" s="6"/>
      <c r="UWL13" s="6"/>
      <c r="UWM13" s="6"/>
      <c r="UWN13" s="6"/>
      <c r="UWO13" s="6"/>
      <c r="UWP13" s="6"/>
      <c r="UWQ13" s="6"/>
      <c r="UWR13" s="6"/>
      <c r="UWS13" s="6"/>
      <c r="UWT13" s="6"/>
      <c r="UWU13" s="6"/>
      <c r="UWV13" s="6"/>
      <c r="UWW13" s="6"/>
      <c r="UWX13" s="6"/>
      <c r="UWY13" s="6"/>
      <c r="UWZ13" s="6"/>
      <c r="UXA13" s="6"/>
      <c r="UXB13" s="6"/>
      <c r="UXC13" s="6"/>
      <c r="UXD13" s="6"/>
      <c r="UXE13" s="6"/>
      <c r="UXF13" s="6"/>
      <c r="UXG13" s="6"/>
      <c r="UXH13" s="6"/>
      <c r="UXI13" s="6"/>
      <c r="UXJ13" s="6"/>
      <c r="UXK13" s="6"/>
      <c r="UXL13" s="6"/>
      <c r="UXM13" s="6"/>
      <c r="UXN13" s="6"/>
      <c r="UXO13" s="6"/>
      <c r="UXP13" s="6"/>
      <c r="UXQ13" s="6"/>
      <c r="UXR13" s="6"/>
      <c r="UXS13" s="6"/>
      <c r="UXT13" s="6"/>
      <c r="UXU13" s="6"/>
      <c r="UXV13" s="6"/>
      <c r="UXW13" s="6"/>
      <c r="UXX13" s="6"/>
      <c r="UXY13" s="6"/>
      <c r="UXZ13" s="6"/>
      <c r="UYA13" s="6"/>
      <c r="UYB13" s="6"/>
      <c r="UYC13" s="6"/>
      <c r="UYD13" s="6"/>
      <c r="UYE13" s="6"/>
      <c r="UYF13" s="6"/>
      <c r="UYG13" s="6"/>
      <c r="UYH13" s="6"/>
      <c r="UYI13" s="6"/>
      <c r="UYJ13" s="6"/>
      <c r="UYK13" s="6"/>
      <c r="UYL13" s="6"/>
      <c r="UYM13" s="6"/>
      <c r="UYN13" s="6"/>
      <c r="UYO13" s="6"/>
      <c r="UYP13" s="6"/>
      <c r="UYQ13" s="6"/>
      <c r="UYR13" s="6"/>
      <c r="UYS13" s="6"/>
      <c r="UYT13" s="6"/>
      <c r="UYU13" s="6"/>
      <c r="UYV13" s="6"/>
      <c r="UYW13" s="6"/>
      <c r="UYX13" s="6"/>
      <c r="UYY13" s="6"/>
      <c r="UYZ13" s="6"/>
      <c r="UZA13" s="6"/>
      <c r="UZB13" s="6"/>
      <c r="UZC13" s="6"/>
      <c r="UZD13" s="6"/>
      <c r="UZE13" s="6"/>
      <c r="UZF13" s="6"/>
      <c r="UZG13" s="6"/>
      <c r="UZH13" s="6"/>
      <c r="UZI13" s="6"/>
      <c r="UZJ13" s="6"/>
      <c r="UZK13" s="6"/>
      <c r="UZL13" s="6"/>
      <c r="UZM13" s="6"/>
      <c r="UZN13" s="6"/>
      <c r="UZO13" s="6"/>
      <c r="UZP13" s="6"/>
      <c r="UZQ13" s="6"/>
      <c r="UZR13" s="6"/>
      <c r="UZS13" s="6"/>
      <c r="UZT13" s="6"/>
      <c r="UZU13" s="6"/>
      <c r="UZV13" s="6"/>
      <c r="UZW13" s="6"/>
      <c r="UZX13" s="6"/>
      <c r="UZY13" s="6"/>
      <c r="UZZ13" s="6"/>
      <c r="VAA13" s="6"/>
      <c r="VAB13" s="6"/>
      <c r="VAC13" s="6"/>
      <c r="VAD13" s="6"/>
      <c r="VAE13" s="6"/>
      <c r="VAF13" s="6"/>
      <c r="VAG13" s="6"/>
      <c r="VAH13" s="6"/>
      <c r="VAI13" s="6"/>
      <c r="VAJ13" s="6"/>
      <c r="VAK13" s="6"/>
      <c r="VAL13" s="6"/>
      <c r="VAM13" s="6"/>
      <c r="VAN13" s="6"/>
      <c r="VAO13" s="6"/>
      <c r="VAP13" s="6"/>
      <c r="VAQ13" s="6"/>
      <c r="VAR13" s="6"/>
      <c r="VAS13" s="6"/>
      <c r="VAT13" s="6"/>
      <c r="VAU13" s="6"/>
      <c r="VAV13" s="6"/>
      <c r="VAW13" s="6"/>
      <c r="VAX13" s="6"/>
      <c r="VAY13" s="6"/>
      <c r="VAZ13" s="6"/>
      <c r="VBA13" s="6"/>
      <c r="VBB13" s="6"/>
      <c r="VBC13" s="6"/>
      <c r="VBD13" s="6"/>
      <c r="VBE13" s="6"/>
      <c r="VBF13" s="6"/>
      <c r="VBG13" s="6"/>
      <c r="VBH13" s="6"/>
      <c r="VBI13" s="6"/>
      <c r="VBJ13" s="6"/>
      <c r="VBK13" s="6"/>
      <c r="VBL13" s="6"/>
      <c r="VBM13" s="6"/>
      <c r="VBN13" s="6"/>
      <c r="VBO13" s="6"/>
      <c r="VBP13" s="6"/>
      <c r="VBQ13" s="6"/>
      <c r="VBR13" s="6"/>
      <c r="VBS13" s="6"/>
      <c r="VBT13" s="6"/>
      <c r="VBU13" s="6"/>
      <c r="VBV13" s="6"/>
      <c r="VBW13" s="6"/>
      <c r="VBX13" s="6"/>
      <c r="VBY13" s="6"/>
      <c r="VBZ13" s="6"/>
      <c r="VCA13" s="6"/>
      <c r="VCB13" s="6"/>
      <c r="VCC13" s="6"/>
      <c r="VCD13" s="6"/>
      <c r="VCE13" s="6"/>
      <c r="VCF13" s="6"/>
      <c r="VCG13" s="6"/>
      <c r="VCH13" s="6"/>
      <c r="VCI13" s="6"/>
      <c r="VCJ13" s="6"/>
      <c r="VCK13" s="6"/>
      <c r="VCL13" s="6"/>
      <c r="VCM13" s="6"/>
      <c r="VCN13" s="6"/>
      <c r="VCO13" s="6"/>
      <c r="VCP13" s="6"/>
      <c r="VCQ13" s="6"/>
      <c r="VCR13" s="6"/>
      <c r="VCS13" s="6"/>
      <c r="VCT13" s="6"/>
      <c r="VCU13" s="6"/>
      <c r="VCV13" s="6"/>
      <c r="VCW13" s="6"/>
      <c r="VCX13" s="6"/>
      <c r="VCY13" s="6"/>
      <c r="VCZ13" s="6"/>
      <c r="VDA13" s="6"/>
      <c r="VDB13" s="6"/>
      <c r="VDC13" s="6"/>
      <c r="VDD13" s="6"/>
      <c r="VDE13" s="6"/>
      <c r="VDF13" s="6"/>
      <c r="VDG13" s="6"/>
      <c r="VDH13" s="6"/>
      <c r="VDI13" s="6"/>
      <c r="VDJ13" s="6"/>
      <c r="VDK13" s="6"/>
      <c r="VDL13" s="6"/>
      <c r="VDM13" s="6"/>
      <c r="VDN13" s="6"/>
      <c r="VDO13" s="6"/>
      <c r="VDP13" s="6"/>
      <c r="VDQ13" s="6"/>
      <c r="VDR13" s="6"/>
      <c r="VDS13" s="6"/>
      <c r="VDT13" s="6"/>
      <c r="VDU13" s="6"/>
      <c r="VDV13" s="6"/>
      <c r="VDW13" s="6"/>
      <c r="VDX13" s="6"/>
      <c r="VDY13" s="6"/>
      <c r="VDZ13" s="6"/>
      <c r="VEA13" s="6"/>
      <c r="VEB13" s="6"/>
      <c r="VEC13" s="6"/>
      <c r="VED13" s="6"/>
      <c r="VEE13" s="6"/>
      <c r="VEF13" s="6"/>
      <c r="VEG13" s="6"/>
      <c r="VEH13" s="6"/>
      <c r="VEI13" s="6"/>
      <c r="VEJ13" s="6"/>
      <c r="VEK13" s="6"/>
      <c r="VEL13" s="6"/>
      <c r="VEM13" s="6"/>
      <c r="VEN13" s="6"/>
      <c r="VEO13" s="6"/>
      <c r="VEP13" s="6"/>
      <c r="VEQ13" s="6"/>
      <c r="VER13" s="6"/>
      <c r="VES13" s="6"/>
      <c r="VET13" s="6"/>
      <c r="VEU13" s="6"/>
      <c r="VEV13" s="6"/>
      <c r="VEW13" s="6"/>
      <c r="VEX13" s="6"/>
      <c r="VEY13" s="6"/>
      <c r="VEZ13" s="6"/>
      <c r="VFA13" s="6"/>
      <c r="VFB13" s="6"/>
      <c r="VFC13" s="6"/>
      <c r="VFD13" s="6"/>
      <c r="VFE13" s="6"/>
      <c r="VFF13" s="6"/>
      <c r="VFG13" s="6"/>
      <c r="VFH13" s="6"/>
      <c r="VFI13" s="6"/>
      <c r="VFJ13" s="6"/>
      <c r="VFK13" s="6"/>
      <c r="VFL13" s="6"/>
      <c r="VFM13" s="6"/>
      <c r="VFN13" s="6"/>
      <c r="VFO13" s="6"/>
      <c r="VFP13" s="6"/>
      <c r="VFQ13" s="6"/>
      <c r="VFR13" s="6"/>
      <c r="VFS13" s="6"/>
      <c r="VFT13" s="6"/>
      <c r="VFU13" s="6"/>
      <c r="VFV13" s="6"/>
      <c r="VFW13" s="6"/>
      <c r="VFX13" s="6"/>
      <c r="VFY13" s="6"/>
      <c r="VFZ13" s="6"/>
      <c r="VGA13" s="6"/>
      <c r="VGB13" s="6"/>
      <c r="VGC13" s="6"/>
      <c r="VGD13" s="6"/>
      <c r="VGE13" s="6"/>
      <c r="VGF13" s="6"/>
      <c r="VGG13" s="6"/>
      <c r="VGH13" s="6"/>
      <c r="VGI13" s="6"/>
      <c r="VGJ13" s="6"/>
      <c r="VGK13" s="6"/>
      <c r="VGL13" s="6"/>
      <c r="VGM13" s="6"/>
      <c r="VGN13" s="6"/>
      <c r="VGO13" s="6"/>
      <c r="VGP13" s="6"/>
      <c r="VGQ13" s="6"/>
      <c r="VGR13" s="6"/>
      <c r="VGS13" s="6"/>
      <c r="VGT13" s="6"/>
      <c r="VGU13" s="6"/>
      <c r="VGV13" s="6"/>
      <c r="VGW13" s="6"/>
      <c r="VGX13" s="6"/>
      <c r="VGY13" s="6"/>
      <c r="VGZ13" s="6"/>
      <c r="VHA13" s="6"/>
      <c r="VHB13" s="6"/>
      <c r="VHC13" s="6"/>
      <c r="VHD13" s="6"/>
      <c r="VHE13" s="6"/>
      <c r="VHF13" s="6"/>
      <c r="VHG13" s="6"/>
      <c r="VHH13" s="6"/>
      <c r="VHI13" s="6"/>
      <c r="VHJ13" s="6"/>
      <c r="VHK13" s="6"/>
      <c r="VHL13" s="6"/>
      <c r="VHM13" s="6"/>
      <c r="VHN13" s="6"/>
      <c r="VHO13" s="6"/>
      <c r="VHP13" s="6"/>
      <c r="VHQ13" s="6"/>
      <c r="VHR13" s="6"/>
      <c r="VHS13" s="6"/>
      <c r="VHT13" s="6"/>
      <c r="VHU13" s="6"/>
      <c r="VHV13" s="6"/>
      <c r="VHW13" s="6"/>
      <c r="VHX13" s="6"/>
      <c r="VHY13" s="6"/>
      <c r="VHZ13" s="6"/>
      <c r="VIA13" s="6"/>
      <c r="VIB13" s="6"/>
      <c r="VIC13" s="6"/>
      <c r="VID13" s="6"/>
      <c r="VIE13" s="6"/>
      <c r="VIF13" s="6"/>
      <c r="VIG13" s="6"/>
      <c r="VIH13" s="6"/>
      <c r="VII13" s="6"/>
      <c r="VIJ13" s="6"/>
      <c r="VIK13" s="6"/>
      <c r="VIL13" s="6"/>
      <c r="VIM13" s="6"/>
      <c r="VIN13" s="6"/>
      <c r="VIO13" s="6"/>
      <c r="VIP13" s="6"/>
      <c r="VIQ13" s="6"/>
      <c r="VIR13" s="6"/>
      <c r="VIS13" s="6"/>
      <c r="VIT13" s="6"/>
      <c r="VIU13" s="6"/>
      <c r="VIV13" s="6"/>
      <c r="VIW13" s="6"/>
      <c r="VIX13" s="6"/>
      <c r="VIY13" s="6"/>
      <c r="VIZ13" s="6"/>
      <c r="VJA13" s="6"/>
      <c r="VJB13" s="6"/>
      <c r="VJC13" s="6"/>
      <c r="VJD13" s="6"/>
      <c r="VJE13" s="6"/>
      <c r="VJF13" s="6"/>
      <c r="VJG13" s="6"/>
      <c r="VJH13" s="6"/>
      <c r="VJI13" s="6"/>
      <c r="VJJ13" s="6"/>
      <c r="VJK13" s="6"/>
      <c r="VJL13" s="6"/>
      <c r="VJM13" s="6"/>
      <c r="VJN13" s="6"/>
      <c r="VJO13" s="6"/>
      <c r="VJP13" s="6"/>
      <c r="VJQ13" s="6"/>
      <c r="VJR13" s="6"/>
      <c r="VJS13" s="6"/>
      <c r="VJT13" s="6"/>
      <c r="VJU13" s="6"/>
      <c r="VJV13" s="6"/>
      <c r="VJW13" s="6"/>
      <c r="VJX13" s="6"/>
      <c r="VJY13" s="6"/>
      <c r="VJZ13" s="6"/>
      <c r="VKA13" s="6"/>
      <c r="VKB13" s="6"/>
      <c r="VKC13" s="6"/>
      <c r="VKD13" s="6"/>
      <c r="VKE13" s="6"/>
      <c r="VKF13" s="6"/>
      <c r="VKG13" s="6"/>
      <c r="VKH13" s="6"/>
      <c r="VKI13" s="6"/>
      <c r="VKJ13" s="6"/>
      <c r="VKK13" s="6"/>
      <c r="VKL13" s="6"/>
      <c r="VKM13" s="6"/>
      <c r="VKN13" s="6"/>
      <c r="VKO13" s="6"/>
      <c r="VKP13" s="6"/>
      <c r="VKQ13" s="6"/>
      <c r="VKR13" s="6"/>
      <c r="VKS13" s="6"/>
      <c r="VKT13" s="6"/>
      <c r="VKU13" s="6"/>
      <c r="VKV13" s="6"/>
      <c r="VKW13" s="6"/>
      <c r="VKX13" s="6"/>
      <c r="VKY13" s="6"/>
      <c r="VKZ13" s="6"/>
      <c r="VLA13" s="6"/>
      <c r="VLB13" s="6"/>
      <c r="VLC13" s="6"/>
      <c r="VLD13" s="6"/>
      <c r="VLE13" s="6"/>
      <c r="VLF13" s="6"/>
      <c r="VLG13" s="6"/>
      <c r="VLH13" s="6"/>
      <c r="VLI13" s="6"/>
      <c r="VLJ13" s="6"/>
      <c r="VLK13" s="6"/>
      <c r="VLL13" s="6"/>
      <c r="VLM13" s="6"/>
      <c r="VLN13" s="6"/>
      <c r="VLO13" s="6"/>
      <c r="VLP13" s="6"/>
      <c r="VLQ13" s="6"/>
      <c r="VLR13" s="6"/>
      <c r="VLS13" s="6"/>
      <c r="VLT13" s="6"/>
      <c r="VLU13" s="6"/>
      <c r="VLV13" s="6"/>
      <c r="VLW13" s="6"/>
      <c r="VLX13" s="6"/>
      <c r="VLY13" s="6"/>
      <c r="VLZ13" s="6"/>
      <c r="VMA13" s="6"/>
      <c r="VMB13" s="6"/>
      <c r="VMC13" s="6"/>
      <c r="VMD13" s="6"/>
      <c r="VME13" s="6"/>
      <c r="VMF13" s="6"/>
      <c r="VMG13" s="6"/>
      <c r="VMH13" s="6"/>
      <c r="VMI13" s="6"/>
      <c r="VMJ13" s="6"/>
      <c r="VMK13" s="6"/>
      <c r="VML13" s="6"/>
      <c r="VMM13" s="6"/>
      <c r="VMN13" s="6"/>
      <c r="VMO13" s="6"/>
      <c r="VMP13" s="6"/>
      <c r="VMQ13" s="6"/>
      <c r="VMR13" s="6"/>
      <c r="VMS13" s="6"/>
      <c r="VMT13" s="6"/>
      <c r="VMU13" s="6"/>
      <c r="VMV13" s="6"/>
      <c r="VMW13" s="6"/>
      <c r="VMX13" s="6"/>
      <c r="VMY13" s="6"/>
      <c r="VMZ13" s="6"/>
      <c r="VNA13" s="6"/>
      <c r="VNB13" s="6"/>
      <c r="VNC13" s="6"/>
      <c r="VND13" s="6"/>
      <c r="VNE13" s="6"/>
      <c r="VNF13" s="6"/>
      <c r="VNG13" s="6"/>
      <c r="VNH13" s="6"/>
      <c r="VNI13" s="6"/>
      <c r="VNJ13" s="6"/>
      <c r="VNK13" s="6"/>
      <c r="VNL13" s="6"/>
      <c r="VNM13" s="6"/>
      <c r="VNN13" s="6"/>
      <c r="VNO13" s="6"/>
      <c r="VNP13" s="6"/>
      <c r="VNQ13" s="6"/>
      <c r="VNR13" s="6"/>
      <c r="VNS13" s="6"/>
      <c r="VNT13" s="6"/>
      <c r="VNU13" s="6"/>
      <c r="VNV13" s="6"/>
      <c r="VNW13" s="6"/>
      <c r="VNX13" s="6"/>
      <c r="VNY13" s="6"/>
      <c r="VNZ13" s="6"/>
      <c r="VOA13" s="6"/>
      <c r="VOB13" s="6"/>
      <c r="VOC13" s="6"/>
      <c r="VOD13" s="6"/>
      <c r="VOE13" s="6"/>
      <c r="VOF13" s="6"/>
      <c r="VOG13" s="6"/>
      <c r="VOH13" s="6"/>
      <c r="VOI13" s="6"/>
      <c r="VOJ13" s="6"/>
      <c r="VOK13" s="6"/>
      <c r="VOL13" s="6"/>
      <c r="VOM13" s="6"/>
      <c r="VON13" s="6"/>
      <c r="VOO13" s="6"/>
      <c r="VOP13" s="6"/>
      <c r="VOQ13" s="6"/>
      <c r="VOR13" s="6"/>
      <c r="VOS13" s="6"/>
      <c r="VOT13" s="6"/>
      <c r="VOU13" s="6"/>
      <c r="VOV13" s="6"/>
      <c r="VOW13" s="6"/>
      <c r="VOX13" s="6"/>
      <c r="VOY13" s="6"/>
      <c r="VOZ13" s="6"/>
      <c r="VPA13" s="6"/>
      <c r="VPB13" s="6"/>
      <c r="VPC13" s="6"/>
      <c r="VPD13" s="6"/>
      <c r="VPE13" s="6"/>
      <c r="VPF13" s="6"/>
      <c r="VPG13" s="6"/>
      <c r="VPH13" s="6"/>
      <c r="VPI13" s="6"/>
      <c r="VPJ13" s="6"/>
      <c r="VPK13" s="6"/>
      <c r="VPL13" s="6"/>
      <c r="VPM13" s="6"/>
      <c r="VPN13" s="6"/>
      <c r="VPO13" s="6"/>
      <c r="VPP13" s="6"/>
      <c r="VPQ13" s="6"/>
      <c r="VPR13" s="6"/>
      <c r="VPS13" s="6"/>
      <c r="VPT13" s="6"/>
      <c r="VPU13" s="6"/>
      <c r="VPV13" s="6"/>
      <c r="VPW13" s="6"/>
      <c r="VPX13" s="6"/>
      <c r="VPY13" s="6"/>
      <c r="VPZ13" s="6"/>
      <c r="VQA13" s="6"/>
      <c r="VQB13" s="6"/>
      <c r="VQC13" s="6"/>
      <c r="VQD13" s="6"/>
      <c r="VQE13" s="6"/>
      <c r="VQF13" s="6"/>
      <c r="VQG13" s="6"/>
      <c r="VQH13" s="6"/>
      <c r="VQI13" s="6"/>
      <c r="VQJ13" s="6"/>
      <c r="VQK13" s="6"/>
      <c r="VQL13" s="6"/>
      <c r="VQM13" s="6"/>
      <c r="VQN13" s="6"/>
      <c r="VQO13" s="6"/>
      <c r="VQP13" s="6"/>
      <c r="VQQ13" s="6"/>
      <c r="VQR13" s="6"/>
      <c r="VQS13" s="6"/>
      <c r="VQT13" s="6"/>
      <c r="VQU13" s="6"/>
      <c r="VQV13" s="6"/>
      <c r="VQW13" s="6"/>
      <c r="VQX13" s="6"/>
      <c r="VQY13" s="6"/>
      <c r="VQZ13" s="6"/>
      <c r="VRA13" s="6"/>
      <c r="VRB13" s="6"/>
      <c r="VRC13" s="6"/>
      <c r="VRD13" s="6"/>
      <c r="VRE13" s="6"/>
      <c r="VRF13" s="6"/>
      <c r="VRG13" s="6"/>
      <c r="VRH13" s="6"/>
      <c r="VRI13" s="6"/>
      <c r="VRJ13" s="6"/>
      <c r="VRK13" s="6"/>
      <c r="VRL13" s="6"/>
      <c r="VRM13" s="6"/>
      <c r="VRN13" s="6"/>
      <c r="VRO13" s="6"/>
      <c r="VRP13" s="6"/>
      <c r="VRQ13" s="6"/>
      <c r="VRR13" s="6"/>
      <c r="VRS13" s="6"/>
      <c r="VRT13" s="6"/>
      <c r="VRU13" s="6"/>
      <c r="VRV13" s="6"/>
      <c r="VRW13" s="6"/>
      <c r="VRX13" s="6"/>
      <c r="VRY13" s="6"/>
      <c r="VRZ13" s="6"/>
      <c r="VSA13" s="6"/>
      <c r="VSB13" s="6"/>
      <c r="VSC13" s="6"/>
      <c r="VSD13" s="6"/>
      <c r="VSE13" s="6"/>
      <c r="VSF13" s="6"/>
      <c r="VSG13" s="6"/>
      <c r="VSH13" s="6"/>
      <c r="VSI13" s="6"/>
      <c r="VSJ13" s="6"/>
      <c r="VSK13" s="6"/>
      <c r="VSL13" s="6"/>
      <c r="VSM13" s="6"/>
      <c r="VSN13" s="6"/>
      <c r="VSO13" s="6"/>
      <c r="VSP13" s="6"/>
      <c r="VSQ13" s="6"/>
      <c r="VSR13" s="6"/>
      <c r="VSS13" s="6"/>
      <c r="VST13" s="6"/>
      <c r="VSU13" s="6"/>
      <c r="VSV13" s="6"/>
      <c r="VSW13" s="6"/>
      <c r="VSX13" s="6"/>
      <c r="VSY13" s="6"/>
      <c r="VSZ13" s="6"/>
      <c r="VTA13" s="6"/>
      <c r="VTB13" s="6"/>
      <c r="VTC13" s="6"/>
      <c r="VTD13" s="6"/>
      <c r="VTE13" s="6"/>
      <c r="VTF13" s="6"/>
      <c r="VTG13" s="6"/>
      <c r="VTH13" s="6"/>
      <c r="VTI13" s="6"/>
      <c r="VTJ13" s="6"/>
      <c r="VTK13" s="6"/>
      <c r="VTL13" s="6"/>
      <c r="VTM13" s="6"/>
      <c r="VTN13" s="6"/>
      <c r="VTO13" s="6"/>
      <c r="VTP13" s="6"/>
      <c r="VTQ13" s="6"/>
      <c r="VTR13" s="6"/>
      <c r="VTS13" s="6"/>
      <c r="VTT13" s="6"/>
      <c r="VTU13" s="6"/>
      <c r="VTV13" s="6"/>
      <c r="VTW13" s="6"/>
      <c r="VTX13" s="6"/>
      <c r="VTY13" s="6"/>
      <c r="VTZ13" s="6"/>
      <c r="VUA13" s="6"/>
      <c r="VUB13" s="6"/>
      <c r="VUC13" s="6"/>
      <c r="VUD13" s="6"/>
      <c r="VUE13" s="6"/>
      <c r="VUF13" s="6"/>
      <c r="VUG13" s="6"/>
      <c r="VUH13" s="6"/>
      <c r="VUI13" s="6"/>
      <c r="VUJ13" s="6"/>
      <c r="VUK13" s="6"/>
      <c r="VUL13" s="6"/>
      <c r="VUM13" s="6"/>
      <c r="VUN13" s="6"/>
      <c r="VUO13" s="6"/>
      <c r="VUP13" s="6"/>
      <c r="VUQ13" s="6"/>
      <c r="VUR13" s="6"/>
      <c r="VUS13" s="6"/>
      <c r="VUT13" s="6"/>
      <c r="VUU13" s="6"/>
      <c r="VUV13" s="6"/>
      <c r="VUW13" s="6"/>
      <c r="VUX13" s="6"/>
      <c r="VUY13" s="6"/>
      <c r="VUZ13" s="6"/>
      <c r="VVA13" s="6"/>
      <c r="VVB13" s="6"/>
      <c r="VVC13" s="6"/>
      <c r="VVD13" s="6"/>
      <c r="VVE13" s="6"/>
      <c r="VVF13" s="6"/>
      <c r="VVG13" s="6"/>
      <c r="VVH13" s="6"/>
      <c r="VVI13" s="6"/>
      <c r="VVJ13" s="6"/>
      <c r="VVK13" s="6"/>
      <c r="VVL13" s="6"/>
      <c r="VVM13" s="6"/>
      <c r="VVN13" s="6"/>
      <c r="VVO13" s="6"/>
      <c r="VVP13" s="6"/>
      <c r="VVQ13" s="6"/>
      <c r="VVR13" s="6"/>
      <c r="VVS13" s="6"/>
      <c r="VVT13" s="6"/>
      <c r="VVU13" s="6"/>
      <c r="VVV13" s="6"/>
      <c r="VVW13" s="6"/>
      <c r="VVX13" s="6"/>
      <c r="VVY13" s="6"/>
      <c r="VVZ13" s="6"/>
      <c r="VWA13" s="6"/>
      <c r="VWB13" s="6"/>
      <c r="VWC13" s="6"/>
      <c r="VWD13" s="6"/>
      <c r="VWE13" s="6"/>
      <c r="VWF13" s="6"/>
      <c r="VWG13" s="6"/>
      <c r="VWH13" s="6"/>
      <c r="VWI13" s="6"/>
      <c r="VWJ13" s="6"/>
      <c r="VWK13" s="6"/>
      <c r="VWL13" s="6"/>
      <c r="VWM13" s="6"/>
      <c r="VWN13" s="6"/>
      <c r="VWO13" s="6"/>
      <c r="VWP13" s="6"/>
      <c r="VWQ13" s="6"/>
      <c r="VWR13" s="6"/>
      <c r="VWS13" s="6"/>
      <c r="VWT13" s="6"/>
      <c r="VWU13" s="6"/>
      <c r="VWV13" s="6"/>
      <c r="VWW13" s="6"/>
      <c r="VWX13" s="6"/>
      <c r="VWY13" s="6"/>
      <c r="VWZ13" s="6"/>
      <c r="VXA13" s="6"/>
      <c r="VXB13" s="6"/>
      <c r="VXC13" s="6"/>
      <c r="VXD13" s="6"/>
      <c r="VXE13" s="6"/>
      <c r="VXF13" s="6"/>
      <c r="VXG13" s="6"/>
      <c r="VXH13" s="6"/>
      <c r="VXI13" s="6"/>
      <c r="VXJ13" s="6"/>
      <c r="VXK13" s="6"/>
      <c r="VXL13" s="6"/>
      <c r="VXM13" s="6"/>
      <c r="VXN13" s="6"/>
      <c r="VXO13" s="6"/>
      <c r="VXP13" s="6"/>
      <c r="VXQ13" s="6"/>
      <c r="VXR13" s="6"/>
      <c r="VXS13" s="6"/>
      <c r="VXT13" s="6"/>
      <c r="VXU13" s="6"/>
      <c r="VXV13" s="6"/>
      <c r="VXW13" s="6"/>
      <c r="VXX13" s="6"/>
      <c r="VXY13" s="6"/>
      <c r="VXZ13" s="6"/>
      <c r="VYA13" s="6"/>
      <c r="VYB13" s="6"/>
      <c r="VYC13" s="6"/>
      <c r="VYD13" s="6"/>
      <c r="VYE13" s="6"/>
      <c r="VYF13" s="6"/>
      <c r="VYG13" s="6"/>
      <c r="VYH13" s="6"/>
      <c r="VYI13" s="6"/>
      <c r="VYJ13" s="6"/>
      <c r="VYK13" s="6"/>
      <c r="VYL13" s="6"/>
      <c r="VYM13" s="6"/>
      <c r="VYN13" s="6"/>
      <c r="VYO13" s="6"/>
      <c r="VYP13" s="6"/>
      <c r="VYQ13" s="6"/>
      <c r="VYR13" s="6"/>
      <c r="VYS13" s="6"/>
      <c r="VYT13" s="6"/>
      <c r="VYU13" s="6"/>
      <c r="VYV13" s="6"/>
      <c r="VYW13" s="6"/>
      <c r="VYX13" s="6"/>
      <c r="VYY13" s="6"/>
      <c r="VYZ13" s="6"/>
      <c r="VZA13" s="6"/>
      <c r="VZB13" s="6"/>
      <c r="VZC13" s="6"/>
      <c r="VZD13" s="6"/>
      <c r="VZE13" s="6"/>
      <c r="VZF13" s="6"/>
      <c r="VZG13" s="6"/>
      <c r="VZH13" s="6"/>
      <c r="VZI13" s="6"/>
      <c r="VZJ13" s="6"/>
      <c r="VZK13" s="6"/>
      <c r="VZL13" s="6"/>
      <c r="VZM13" s="6"/>
      <c r="VZN13" s="6"/>
      <c r="VZO13" s="6"/>
      <c r="VZP13" s="6"/>
      <c r="VZQ13" s="6"/>
      <c r="VZR13" s="6"/>
      <c r="VZS13" s="6"/>
      <c r="VZT13" s="6"/>
      <c r="VZU13" s="6"/>
      <c r="VZV13" s="6"/>
      <c r="VZW13" s="6"/>
      <c r="VZX13" s="6"/>
      <c r="VZY13" s="6"/>
      <c r="VZZ13" s="6"/>
      <c r="WAA13" s="6"/>
      <c r="WAB13" s="6"/>
      <c r="WAC13" s="6"/>
      <c r="WAD13" s="6"/>
      <c r="WAE13" s="6"/>
      <c r="WAF13" s="6"/>
      <c r="WAG13" s="6"/>
      <c r="WAH13" s="6"/>
      <c r="WAI13" s="6"/>
      <c r="WAJ13" s="6"/>
      <c r="WAK13" s="6"/>
      <c r="WAL13" s="6"/>
      <c r="WAM13" s="6"/>
      <c r="WAN13" s="6"/>
      <c r="WAO13" s="6"/>
      <c r="WAP13" s="6"/>
      <c r="WAQ13" s="6"/>
      <c r="WAR13" s="6"/>
      <c r="WAS13" s="6"/>
      <c r="WAT13" s="6"/>
      <c r="WAU13" s="6"/>
      <c r="WAV13" s="6"/>
      <c r="WAW13" s="6"/>
      <c r="WAX13" s="6"/>
      <c r="WAY13" s="6"/>
      <c r="WAZ13" s="6"/>
      <c r="WBA13" s="6"/>
      <c r="WBB13" s="6"/>
      <c r="WBC13" s="6"/>
      <c r="WBD13" s="6"/>
      <c r="WBE13" s="6"/>
      <c r="WBF13" s="6"/>
      <c r="WBG13" s="6"/>
      <c r="WBH13" s="6"/>
      <c r="WBI13" s="6"/>
      <c r="WBJ13" s="6"/>
      <c r="WBK13" s="6"/>
      <c r="WBL13" s="6"/>
      <c r="WBM13" s="6"/>
      <c r="WBN13" s="6"/>
      <c r="WBO13" s="6"/>
      <c r="WBP13" s="6"/>
      <c r="WBQ13" s="6"/>
      <c r="WBR13" s="6"/>
      <c r="WBS13" s="6"/>
      <c r="WBT13" s="6"/>
      <c r="WBU13" s="6"/>
      <c r="WBV13" s="6"/>
      <c r="WBW13" s="6"/>
      <c r="WBX13" s="6"/>
      <c r="WBY13" s="6"/>
      <c r="WBZ13" s="6"/>
      <c r="WCA13" s="6"/>
      <c r="WCB13" s="6"/>
      <c r="WCC13" s="6"/>
      <c r="WCD13" s="6"/>
      <c r="WCE13" s="6"/>
      <c r="WCF13" s="6"/>
      <c r="WCG13" s="6"/>
      <c r="WCH13" s="6"/>
      <c r="WCI13" s="6"/>
      <c r="WCJ13" s="6"/>
      <c r="WCK13" s="6"/>
      <c r="WCL13" s="6"/>
      <c r="WCM13" s="6"/>
      <c r="WCN13" s="6"/>
      <c r="WCO13" s="6"/>
      <c r="WCP13" s="6"/>
      <c r="WCQ13" s="6"/>
      <c r="WCR13" s="6"/>
      <c r="WCS13" s="6"/>
      <c r="WCT13" s="6"/>
      <c r="WCU13" s="6"/>
      <c r="WCV13" s="6"/>
      <c r="WCW13" s="6"/>
      <c r="WCX13" s="6"/>
      <c r="WCY13" s="6"/>
      <c r="WCZ13" s="6"/>
      <c r="WDA13" s="6"/>
      <c r="WDB13" s="6"/>
      <c r="WDC13" s="6"/>
      <c r="WDD13" s="6"/>
      <c r="WDE13" s="6"/>
      <c r="WDF13" s="6"/>
      <c r="WDG13" s="6"/>
      <c r="WDH13" s="6"/>
      <c r="WDI13" s="6"/>
      <c r="WDJ13" s="6"/>
      <c r="WDK13" s="6"/>
      <c r="WDL13" s="6"/>
      <c r="WDM13" s="6"/>
      <c r="WDN13" s="6"/>
      <c r="WDO13" s="6"/>
      <c r="WDP13" s="6"/>
      <c r="WDQ13" s="6"/>
      <c r="WDR13" s="6"/>
      <c r="WDS13" s="6"/>
      <c r="WDT13" s="6"/>
      <c r="WDU13" s="6"/>
      <c r="WDV13" s="6"/>
      <c r="WDW13" s="6"/>
      <c r="WDX13" s="6"/>
      <c r="WDY13" s="6"/>
      <c r="WDZ13" s="6"/>
      <c r="WEA13" s="6"/>
      <c r="WEB13" s="6"/>
      <c r="WEC13" s="6"/>
      <c r="WED13" s="6"/>
      <c r="WEE13" s="6"/>
      <c r="WEF13" s="6"/>
      <c r="WEG13" s="6"/>
      <c r="WEH13" s="6"/>
      <c r="WEI13" s="6"/>
      <c r="WEJ13" s="6"/>
      <c r="WEK13" s="6"/>
      <c r="WEL13" s="6"/>
      <c r="WEM13" s="6"/>
      <c r="WEN13" s="6"/>
      <c r="WEO13" s="6"/>
      <c r="WEP13" s="6"/>
      <c r="WEQ13" s="6"/>
      <c r="WER13" s="6"/>
      <c r="WES13" s="6"/>
      <c r="WET13" s="6"/>
      <c r="WEU13" s="6"/>
      <c r="WEV13" s="6"/>
      <c r="WEW13" s="6"/>
      <c r="WEX13" s="6"/>
      <c r="WEY13" s="6"/>
      <c r="WEZ13" s="6"/>
      <c r="WFA13" s="6"/>
      <c r="WFB13" s="6"/>
      <c r="WFC13" s="6"/>
      <c r="WFD13" s="6"/>
      <c r="WFE13" s="6"/>
      <c r="WFF13" s="6"/>
      <c r="WFG13" s="6"/>
      <c r="WFH13" s="6"/>
      <c r="WFI13" s="6"/>
      <c r="WFJ13" s="6"/>
      <c r="WFK13" s="6"/>
      <c r="WFL13" s="6"/>
      <c r="WFM13" s="6"/>
      <c r="WFN13" s="6"/>
      <c r="WFO13" s="6"/>
      <c r="WFP13" s="6"/>
      <c r="WFQ13" s="6"/>
      <c r="WFR13" s="6"/>
      <c r="WFS13" s="6"/>
      <c r="WFT13" s="6"/>
      <c r="WFU13" s="6"/>
      <c r="WFV13" s="6"/>
      <c r="WFW13" s="6"/>
      <c r="WFX13" s="6"/>
      <c r="WFY13" s="6"/>
      <c r="WFZ13" s="6"/>
      <c r="WGA13" s="6"/>
      <c r="WGB13" s="6"/>
      <c r="WGC13" s="6"/>
      <c r="WGD13" s="6"/>
      <c r="WGE13" s="6"/>
      <c r="WGF13" s="6"/>
      <c r="WGG13" s="6"/>
      <c r="WGH13" s="6"/>
      <c r="WGI13" s="6"/>
      <c r="WGJ13" s="6"/>
      <c r="WGK13" s="6"/>
      <c r="WGL13" s="6"/>
      <c r="WGM13" s="6"/>
      <c r="WGN13" s="6"/>
      <c r="WGO13" s="6"/>
      <c r="WGP13" s="6"/>
      <c r="WGQ13" s="6"/>
      <c r="WGR13" s="6"/>
      <c r="WGS13" s="6"/>
      <c r="WGT13" s="6"/>
      <c r="WGU13" s="6"/>
      <c r="WGV13" s="6"/>
      <c r="WGW13" s="6"/>
      <c r="WGX13" s="6"/>
      <c r="WGY13" s="6"/>
      <c r="WGZ13" s="6"/>
      <c r="WHA13" s="6"/>
      <c r="WHB13" s="6"/>
      <c r="WHC13" s="6"/>
      <c r="WHD13" s="6"/>
      <c r="WHE13" s="6"/>
      <c r="WHF13" s="6"/>
      <c r="WHG13" s="6"/>
      <c r="WHH13" s="6"/>
      <c r="WHI13" s="6"/>
      <c r="WHJ13" s="6"/>
      <c r="WHK13" s="6"/>
      <c r="WHL13" s="6"/>
      <c r="WHM13" s="6"/>
      <c r="WHN13" s="6"/>
      <c r="WHO13" s="6"/>
      <c r="WHP13" s="6"/>
      <c r="WHQ13" s="6"/>
      <c r="WHR13" s="6"/>
      <c r="WHS13" s="6"/>
      <c r="WHT13" s="6"/>
      <c r="WHU13" s="6"/>
      <c r="WHV13" s="6"/>
      <c r="WHW13" s="6"/>
      <c r="WHX13" s="6"/>
      <c r="WHY13" s="6"/>
      <c r="WHZ13" s="6"/>
      <c r="WIA13" s="6"/>
      <c r="WIB13" s="6"/>
      <c r="WIC13" s="6"/>
      <c r="WID13" s="6"/>
      <c r="WIE13" s="6"/>
      <c r="WIF13" s="6"/>
      <c r="WIG13" s="6"/>
      <c r="WIH13" s="6"/>
      <c r="WII13" s="6"/>
      <c r="WIJ13" s="6"/>
      <c r="WIK13" s="6"/>
      <c r="WIL13" s="6"/>
      <c r="WIM13" s="6"/>
      <c r="WIN13" s="6"/>
      <c r="WIO13" s="6"/>
      <c r="WIP13" s="6"/>
      <c r="WIQ13" s="6"/>
      <c r="WIR13" s="6"/>
      <c r="WIS13" s="6"/>
      <c r="WIT13" s="6"/>
      <c r="WIU13" s="6"/>
      <c r="WIV13" s="6"/>
      <c r="WIW13" s="6"/>
      <c r="WIX13" s="6"/>
      <c r="WIY13" s="6"/>
      <c r="WIZ13" s="6"/>
      <c r="WJA13" s="6"/>
      <c r="WJB13" s="6"/>
      <c r="WJC13" s="6"/>
      <c r="WJD13" s="6"/>
      <c r="WJE13" s="6"/>
      <c r="WJF13" s="6"/>
      <c r="WJG13" s="6"/>
      <c r="WJH13" s="6"/>
      <c r="WJI13" s="6"/>
      <c r="WJJ13" s="6"/>
      <c r="WJK13" s="6"/>
      <c r="WJL13" s="6"/>
      <c r="WJM13" s="6"/>
      <c r="WJN13" s="6"/>
      <c r="WJO13" s="6"/>
      <c r="WJP13" s="6"/>
      <c r="WJQ13" s="6"/>
      <c r="WJR13" s="6"/>
      <c r="WJS13" s="6"/>
      <c r="WJT13" s="6"/>
      <c r="WJU13" s="6"/>
      <c r="WJV13" s="6"/>
      <c r="WJW13" s="6"/>
      <c r="WJX13" s="6"/>
      <c r="WJY13" s="6"/>
      <c r="WJZ13" s="6"/>
      <c r="WKA13" s="6"/>
      <c r="WKB13" s="6"/>
      <c r="WKC13" s="6"/>
      <c r="WKD13" s="6"/>
      <c r="WKE13" s="6"/>
      <c r="WKF13" s="6"/>
      <c r="WKG13" s="6"/>
      <c r="WKH13" s="6"/>
      <c r="WKI13" s="6"/>
      <c r="WKJ13" s="6"/>
      <c r="WKK13" s="6"/>
      <c r="WKL13" s="6"/>
      <c r="WKM13" s="6"/>
      <c r="WKN13" s="6"/>
      <c r="WKO13" s="6"/>
      <c r="WKP13" s="6"/>
      <c r="WKQ13" s="6"/>
      <c r="WKR13" s="6"/>
      <c r="WKS13" s="6"/>
      <c r="WKT13" s="6"/>
      <c r="WKU13" s="6"/>
      <c r="WKV13" s="6"/>
      <c r="WKW13" s="6"/>
      <c r="WKX13" s="6"/>
      <c r="WKY13" s="6"/>
      <c r="WKZ13" s="6"/>
      <c r="WLA13" s="6"/>
      <c r="WLB13" s="6"/>
      <c r="WLC13" s="6"/>
      <c r="WLD13" s="6"/>
      <c r="WLE13" s="6"/>
      <c r="WLF13" s="6"/>
      <c r="WLG13" s="6"/>
      <c r="WLH13" s="6"/>
      <c r="WLI13" s="6"/>
      <c r="WLJ13" s="6"/>
      <c r="WLK13" s="6"/>
      <c r="WLL13" s="6"/>
      <c r="WLM13" s="6"/>
      <c r="WLN13" s="6"/>
      <c r="WLO13" s="6"/>
      <c r="WLP13" s="6"/>
      <c r="WLQ13" s="6"/>
      <c r="WLR13" s="6"/>
      <c r="WLS13" s="6"/>
      <c r="WLT13" s="6"/>
      <c r="WLU13" s="6"/>
      <c r="WLV13" s="6"/>
      <c r="WLW13" s="6"/>
      <c r="WLX13" s="6"/>
      <c r="WLY13" s="6"/>
      <c r="WLZ13" s="6"/>
      <c r="WMA13" s="6"/>
      <c r="WMB13" s="6"/>
      <c r="WMC13" s="6"/>
      <c r="WMD13" s="6"/>
      <c r="WME13" s="6"/>
      <c r="WMF13" s="6"/>
      <c r="WMG13" s="6"/>
      <c r="WMH13" s="6"/>
      <c r="WMI13" s="6"/>
      <c r="WMJ13" s="6"/>
      <c r="WMK13" s="6"/>
      <c r="WML13" s="6"/>
      <c r="WMM13" s="6"/>
      <c r="WMN13" s="6"/>
      <c r="WMO13" s="6"/>
      <c r="WMP13" s="6"/>
      <c r="WMQ13" s="6"/>
      <c r="WMR13" s="6"/>
      <c r="WMS13" s="6"/>
      <c r="WMT13" s="6"/>
      <c r="WMU13" s="6"/>
      <c r="WMV13" s="6"/>
      <c r="WMW13" s="6"/>
      <c r="WMX13" s="6"/>
      <c r="WMY13" s="6"/>
      <c r="WMZ13" s="6"/>
      <c r="WNA13" s="6"/>
      <c r="WNB13" s="6"/>
      <c r="WNC13" s="6"/>
      <c r="WND13" s="6"/>
      <c r="WNE13" s="6"/>
      <c r="WNF13" s="6"/>
      <c r="WNG13" s="6"/>
      <c r="WNH13" s="6"/>
      <c r="WNI13" s="6"/>
      <c r="WNJ13" s="6"/>
      <c r="WNK13" s="6"/>
      <c r="WNL13" s="6"/>
      <c r="WNM13" s="6"/>
      <c r="WNN13" s="6"/>
      <c r="WNO13" s="6"/>
      <c r="WNP13" s="6"/>
      <c r="WNQ13" s="6"/>
      <c r="WNR13" s="6"/>
      <c r="WNS13" s="6"/>
      <c r="WNT13" s="6"/>
      <c r="WNU13" s="6"/>
      <c r="WNV13" s="6"/>
      <c r="WNW13" s="6"/>
      <c r="WNX13" s="6"/>
      <c r="WNY13" s="6"/>
      <c r="WNZ13" s="6"/>
      <c r="WOA13" s="6"/>
      <c r="WOB13" s="6"/>
      <c r="WOC13" s="6"/>
      <c r="WOD13" s="6"/>
      <c r="WOE13" s="6"/>
      <c r="WOF13" s="6"/>
      <c r="WOG13" s="6"/>
      <c r="WOH13" s="6"/>
      <c r="WOI13" s="6"/>
      <c r="WOJ13" s="6"/>
      <c r="WOK13" s="6"/>
      <c r="WOL13" s="6"/>
      <c r="WOM13" s="6"/>
      <c r="WON13" s="6"/>
      <c r="WOO13" s="6"/>
      <c r="WOP13" s="6"/>
      <c r="WOQ13" s="6"/>
      <c r="WOR13" s="6"/>
      <c r="WOS13" s="6"/>
      <c r="WOT13" s="6"/>
      <c r="WOU13" s="6"/>
      <c r="WOV13" s="6"/>
      <c r="WOW13" s="6"/>
      <c r="WOX13" s="6"/>
      <c r="WOY13" s="6"/>
      <c r="WOZ13" s="6"/>
      <c r="WPA13" s="6"/>
      <c r="WPB13" s="6"/>
      <c r="WPC13" s="6"/>
      <c r="WPD13" s="6"/>
      <c r="WPE13" s="6"/>
      <c r="WPF13" s="6"/>
      <c r="WPG13" s="6"/>
      <c r="WPH13" s="6"/>
      <c r="WPI13" s="6"/>
      <c r="WPJ13" s="6"/>
      <c r="WPK13" s="6"/>
      <c r="WPL13" s="6"/>
      <c r="WPM13" s="6"/>
      <c r="WPN13" s="6"/>
      <c r="WPO13" s="6"/>
      <c r="WPP13" s="6"/>
      <c r="WPQ13" s="6"/>
      <c r="WPR13" s="6"/>
      <c r="WPS13" s="6"/>
      <c r="WPT13" s="6"/>
      <c r="WPU13" s="6"/>
      <c r="WPV13" s="6"/>
      <c r="WPW13" s="6"/>
      <c r="WPX13" s="6"/>
      <c r="WPY13" s="6"/>
      <c r="WPZ13" s="6"/>
      <c r="WQA13" s="6"/>
      <c r="WQB13" s="6"/>
      <c r="WQC13" s="6"/>
      <c r="WQD13" s="6"/>
      <c r="WQE13" s="6"/>
      <c r="WQF13" s="6"/>
      <c r="WQG13" s="6"/>
      <c r="WQH13" s="6"/>
      <c r="WQI13" s="6"/>
      <c r="WQJ13" s="6"/>
      <c r="WQK13" s="6"/>
      <c r="WQL13" s="6"/>
      <c r="WQM13" s="6"/>
      <c r="WQN13" s="6"/>
      <c r="WQO13" s="6"/>
      <c r="WQP13" s="6"/>
      <c r="WQQ13" s="6"/>
      <c r="WQR13" s="6"/>
      <c r="WQS13" s="6"/>
      <c r="WQT13" s="6"/>
      <c r="WQU13" s="6"/>
      <c r="WQV13" s="6"/>
      <c r="WQW13" s="6"/>
      <c r="WQX13" s="6"/>
      <c r="WQY13" s="6"/>
      <c r="WQZ13" s="6"/>
      <c r="WRA13" s="6"/>
      <c r="WRB13" s="6"/>
      <c r="WRC13" s="6"/>
      <c r="WRD13" s="6"/>
      <c r="WRE13" s="6"/>
      <c r="WRF13" s="6"/>
      <c r="WRG13" s="6"/>
      <c r="WRH13" s="6"/>
      <c r="WRI13" s="6"/>
      <c r="WRJ13" s="6"/>
      <c r="WRK13" s="6"/>
      <c r="WRL13" s="6"/>
      <c r="WRM13" s="6"/>
      <c r="WRN13" s="6"/>
      <c r="WRO13" s="6"/>
      <c r="WRP13" s="6"/>
      <c r="WRQ13" s="6"/>
      <c r="WRR13" s="6"/>
      <c r="WRS13" s="6"/>
      <c r="WRT13" s="6"/>
      <c r="WRU13" s="6"/>
      <c r="WRV13" s="6"/>
      <c r="WRW13" s="6"/>
      <c r="WRX13" s="6"/>
      <c r="WRY13" s="6"/>
      <c r="WRZ13" s="6"/>
      <c r="WSA13" s="6"/>
      <c r="WSB13" s="6"/>
      <c r="WSC13" s="6"/>
      <c r="WSD13" s="6"/>
      <c r="WSE13" s="6"/>
      <c r="WSF13" s="6"/>
      <c r="WSG13" s="6"/>
      <c r="WSH13" s="6"/>
      <c r="WSI13" s="6"/>
      <c r="WSJ13" s="6"/>
      <c r="WSK13" s="6"/>
      <c r="WSL13" s="6"/>
      <c r="WSM13" s="6"/>
      <c r="WSN13" s="6"/>
      <c r="WSO13" s="6"/>
      <c r="WSP13" s="6"/>
      <c r="WSQ13" s="6"/>
      <c r="WSR13" s="6"/>
      <c r="WSS13" s="6"/>
      <c r="WST13" s="6"/>
      <c r="WSU13" s="6"/>
      <c r="WSV13" s="6"/>
      <c r="WSW13" s="6"/>
      <c r="WSX13" s="6"/>
      <c r="WSY13" s="6"/>
      <c r="WSZ13" s="6"/>
      <c r="WTA13" s="6"/>
      <c r="WTB13" s="6"/>
      <c r="WTC13" s="6"/>
      <c r="WTD13" s="6"/>
      <c r="WTE13" s="6"/>
      <c r="WTF13" s="6"/>
      <c r="WTG13" s="6"/>
      <c r="WTH13" s="6"/>
      <c r="WTI13" s="6"/>
      <c r="WTJ13" s="6"/>
      <c r="WTK13" s="6"/>
      <c r="WTL13" s="6"/>
      <c r="WTM13" s="6"/>
      <c r="WTN13" s="6"/>
      <c r="WTO13" s="6"/>
      <c r="WTP13" s="6"/>
      <c r="WTQ13" s="6"/>
      <c r="WTR13" s="6"/>
      <c r="WTS13" s="6"/>
      <c r="WTT13" s="6"/>
      <c r="WTU13" s="6"/>
      <c r="WTV13" s="6"/>
      <c r="WTW13" s="6"/>
      <c r="WTX13" s="6"/>
      <c r="WTY13" s="6"/>
      <c r="WTZ13" s="6"/>
      <c r="WUA13" s="6"/>
      <c r="WUB13" s="6"/>
      <c r="WUC13" s="6"/>
      <c r="WUD13" s="6"/>
      <c r="WUE13" s="6"/>
      <c r="WUF13" s="6"/>
      <c r="WUG13" s="6"/>
      <c r="WUH13" s="6"/>
      <c r="WUI13" s="6"/>
      <c r="WUJ13" s="6"/>
      <c r="WUK13" s="6"/>
      <c r="WUL13" s="6"/>
      <c r="WUM13" s="6"/>
      <c r="WUN13" s="6"/>
      <c r="WUO13" s="6"/>
      <c r="WUP13" s="6"/>
      <c r="WUQ13" s="6"/>
      <c r="WUR13" s="6"/>
      <c r="WUS13" s="6"/>
      <c r="WUT13" s="6"/>
      <c r="WUU13" s="6"/>
      <c r="WUV13" s="6"/>
      <c r="WUW13" s="6"/>
      <c r="WUX13" s="6"/>
      <c r="WUY13" s="6"/>
      <c r="WUZ13" s="6"/>
      <c r="WVA13" s="6"/>
      <c r="WVB13" s="6"/>
      <c r="WVC13" s="6"/>
      <c r="WVD13" s="6"/>
      <c r="WVE13" s="6"/>
      <c r="WVF13" s="6"/>
      <c r="WVG13" s="6"/>
      <c r="WVH13" s="6"/>
      <c r="WVI13" s="6"/>
      <c r="WVJ13" s="6"/>
      <c r="WVK13" s="6"/>
      <c r="WVL13" s="6"/>
      <c r="WVM13" s="6"/>
      <c r="WVN13" s="6"/>
      <c r="WVO13" s="6"/>
      <c r="WVP13" s="6"/>
      <c r="WVQ13" s="6"/>
      <c r="WVR13" s="6"/>
      <c r="WVS13" s="6"/>
      <c r="WVT13" s="6"/>
      <c r="WVU13" s="6"/>
      <c r="WVV13" s="6"/>
      <c r="WVW13" s="6"/>
      <c r="WVX13" s="6"/>
      <c r="WVY13" s="6"/>
      <c r="WVZ13" s="6"/>
      <c r="WWA13" s="6"/>
      <c r="WWB13" s="6"/>
      <c r="WWC13" s="6"/>
      <c r="WWD13" s="6"/>
      <c r="WWE13" s="6"/>
      <c r="WWF13" s="6"/>
      <c r="WWG13" s="6"/>
      <c r="WWH13" s="6"/>
      <c r="WWI13" s="6"/>
      <c r="WWJ13" s="6"/>
      <c r="WWK13" s="6"/>
      <c r="WWL13" s="6"/>
      <c r="WWM13" s="6"/>
      <c r="WWN13" s="6"/>
      <c r="WWO13" s="6"/>
      <c r="WWP13" s="6"/>
      <c r="WWQ13" s="6"/>
      <c r="WWR13" s="6"/>
      <c r="WWS13" s="6"/>
      <c r="WWT13" s="6"/>
      <c r="WWU13" s="6"/>
      <c r="WWV13" s="6"/>
      <c r="WWW13" s="6"/>
      <c r="WWX13" s="6"/>
      <c r="WWY13" s="6"/>
      <c r="WWZ13" s="6"/>
      <c r="WXA13" s="6"/>
      <c r="WXB13" s="6"/>
      <c r="WXC13" s="6"/>
      <c r="WXD13" s="6"/>
      <c r="WXE13" s="6"/>
      <c r="WXF13" s="6"/>
      <c r="WXG13" s="6"/>
      <c r="WXH13" s="6"/>
      <c r="WXI13" s="6"/>
      <c r="WXJ13" s="6"/>
      <c r="WXK13" s="6"/>
      <c r="WXL13" s="6"/>
      <c r="WXM13" s="6"/>
      <c r="WXN13" s="6"/>
      <c r="WXO13" s="6"/>
      <c r="WXP13" s="6"/>
      <c r="WXQ13" s="6"/>
      <c r="WXR13" s="6"/>
      <c r="WXS13" s="6"/>
      <c r="WXT13" s="6"/>
      <c r="WXU13" s="6"/>
      <c r="WXV13" s="6"/>
      <c r="WXW13" s="6"/>
      <c r="WXX13" s="6"/>
      <c r="WXY13" s="6"/>
      <c r="WXZ13" s="6"/>
      <c r="WYA13" s="6"/>
      <c r="WYB13" s="6"/>
      <c r="WYC13" s="6"/>
      <c r="WYD13" s="6"/>
      <c r="WYE13" s="6"/>
      <c r="WYF13" s="6"/>
      <c r="WYG13" s="6"/>
      <c r="WYH13" s="6"/>
      <c r="WYI13" s="6"/>
      <c r="WYJ13" s="6"/>
      <c r="WYK13" s="6"/>
      <c r="WYL13" s="6"/>
      <c r="WYM13" s="6"/>
      <c r="WYN13" s="6"/>
      <c r="WYO13" s="6"/>
      <c r="WYP13" s="6"/>
      <c r="WYQ13" s="6"/>
      <c r="WYR13" s="6"/>
      <c r="WYS13" s="6"/>
      <c r="WYT13" s="6"/>
      <c r="WYU13" s="6"/>
      <c r="WYV13" s="6"/>
      <c r="WYW13" s="6"/>
      <c r="WYX13" s="6"/>
      <c r="WYY13" s="6"/>
      <c r="WYZ13" s="6"/>
      <c r="WZA13" s="6"/>
      <c r="WZB13" s="6"/>
      <c r="WZC13" s="6"/>
      <c r="WZD13" s="6"/>
      <c r="WZE13" s="6"/>
      <c r="WZF13" s="6"/>
      <c r="WZG13" s="6"/>
      <c r="WZH13" s="6"/>
      <c r="WZI13" s="6"/>
      <c r="WZJ13" s="6"/>
      <c r="WZK13" s="6"/>
      <c r="WZL13" s="6"/>
      <c r="WZM13" s="6"/>
      <c r="WZN13" s="6"/>
      <c r="WZO13" s="6"/>
      <c r="WZP13" s="6"/>
      <c r="WZQ13" s="6"/>
      <c r="WZR13" s="6"/>
      <c r="WZS13" s="6"/>
      <c r="WZT13" s="6"/>
      <c r="WZU13" s="6"/>
      <c r="WZV13" s="6"/>
      <c r="WZW13" s="6"/>
      <c r="WZX13" s="6"/>
      <c r="WZY13" s="6"/>
      <c r="WZZ13" s="6"/>
      <c r="XAA13" s="6"/>
      <c r="XAB13" s="6"/>
      <c r="XAC13" s="6"/>
      <c r="XAD13" s="6"/>
      <c r="XAE13" s="6"/>
      <c r="XAF13" s="6"/>
      <c r="XAG13" s="6"/>
      <c r="XAH13" s="6"/>
      <c r="XAI13" s="6"/>
      <c r="XAJ13" s="6"/>
      <c r="XAK13" s="6"/>
      <c r="XAL13" s="6"/>
      <c r="XAM13" s="6"/>
      <c r="XAN13" s="6"/>
      <c r="XAO13" s="6"/>
      <c r="XAP13" s="6"/>
      <c r="XAQ13" s="6"/>
      <c r="XAR13" s="6"/>
      <c r="XAS13" s="6"/>
      <c r="XAT13" s="6"/>
      <c r="XAU13" s="6"/>
      <c r="XAV13" s="6"/>
      <c r="XAW13" s="6"/>
      <c r="XAX13" s="6"/>
      <c r="XAY13" s="6"/>
      <c r="XAZ13" s="6"/>
      <c r="XBA13" s="6"/>
      <c r="XBB13" s="6"/>
      <c r="XBC13" s="6"/>
      <c r="XBD13" s="6"/>
      <c r="XBE13" s="6"/>
      <c r="XBF13" s="6"/>
      <c r="XBG13" s="6"/>
      <c r="XBH13" s="6"/>
      <c r="XBI13" s="6"/>
      <c r="XBJ13" s="6"/>
      <c r="XBK13" s="6"/>
      <c r="XBL13" s="6"/>
      <c r="XBM13" s="6"/>
      <c r="XBN13" s="6"/>
      <c r="XBO13" s="6"/>
      <c r="XBP13" s="6"/>
      <c r="XBQ13" s="6"/>
      <c r="XBR13" s="6"/>
      <c r="XBS13" s="6"/>
      <c r="XBT13" s="6"/>
      <c r="XBU13" s="6"/>
      <c r="XBV13" s="6"/>
      <c r="XBW13" s="6"/>
      <c r="XBX13" s="6"/>
      <c r="XBY13" s="6"/>
      <c r="XBZ13" s="6"/>
      <c r="XCA13" s="6"/>
      <c r="XCB13" s="6"/>
      <c r="XCC13" s="6"/>
      <c r="XCD13" s="6"/>
      <c r="XCE13" s="6"/>
      <c r="XCF13" s="6"/>
      <c r="XCG13" s="6"/>
      <c r="XCH13" s="6"/>
      <c r="XCI13" s="6"/>
      <c r="XCJ13" s="6"/>
      <c r="XCK13" s="6"/>
      <c r="XCL13" s="6"/>
      <c r="XCM13" s="6"/>
      <c r="XCN13" s="6"/>
      <c r="XCO13" s="6"/>
      <c r="XCP13" s="6"/>
      <c r="XCQ13" s="6"/>
      <c r="XCR13" s="6"/>
      <c r="XCS13" s="6"/>
      <c r="XCT13" s="6"/>
      <c r="XCU13" s="6"/>
      <c r="XCV13" s="6"/>
      <c r="XCW13" s="6"/>
      <c r="XCX13" s="6"/>
      <c r="XCY13" s="6"/>
      <c r="XCZ13" s="6"/>
      <c r="XDA13" s="6"/>
      <c r="XDB13" s="6"/>
      <c r="XDC13" s="6"/>
      <c r="XDD13" s="6"/>
      <c r="XDE13" s="6"/>
      <c r="XDF13" s="6"/>
      <c r="XDG13" s="6"/>
      <c r="XDH13" s="6"/>
      <c r="XDI13" s="6"/>
      <c r="XDJ13" s="6"/>
      <c r="XDK13" s="6"/>
      <c r="XDL13" s="6"/>
      <c r="XDM13" s="6"/>
      <c r="XDN13" s="6"/>
      <c r="XDO13" s="6"/>
      <c r="XDP13" s="6"/>
      <c r="XDQ13" s="6"/>
      <c r="XDR13" s="6"/>
      <c r="XDS13" s="6"/>
      <c r="XDT13" s="6"/>
      <c r="XDU13" s="6"/>
      <c r="XDV13" s="6"/>
      <c r="XDW13" s="6"/>
      <c r="XDX13" s="6"/>
      <c r="XDY13" s="6"/>
      <c r="XDZ13" s="6"/>
      <c r="XEA13" s="6"/>
      <c r="XEB13" s="6"/>
      <c r="XEC13" s="6"/>
      <c r="XED13" s="6"/>
      <c r="XEE13" s="6"/>
      <c r="XEF13" s="6"/>
      <c r="XEG13" s="6"/>
      <c r="XEH13" s="6"/>
      <c r="XEI13" s="6"/>
      <c r="XEJ13" s="6"/>
      <c r="XEK13" s="6"/>
      <c r="XEL13" s="6"/>
      <c r="XEM13" s="6"/>
      <c r="XEN13" s="6"/>
      <c r="XEO13" s="6"/>
      <c r="XEP13" s="6"/>
      <c r="XEQ13" s="6"/>
      <c r="XER13" s="6"/>
      <c r="XES13" s="6"/>
      <c r="XET13" s="6"/>
      <c r="XEU13" s="6"/>
      <c r="XEV13" s="6"/>
      <c r="XEW13" s="6"/>
      <c r="XEX13" s="6"/>
      <c r="XEY13" s="6"/>
      <c r="XEZ13" s="6"/>
      <c r="XFA13" s="6"/>
      <c r="XFB13" s="6"/>
      <c r="XFC13" s="6"/>
      <c r="XFD13" s="6"/>
    </row>
    <row r="14" spans="1:16384" s="857" customFormat="1" ht="17.25" thickBot="1" x14ac:dyDescent="0.35">
      <c r="A14" s="891"/>
      <c r="B14" s="892" t="s">
        <v>179</v>
      </c>
      <c r="C14" s="893"/>
      <c r="D14" s="895"/>
      <c r="E14" s="894"/>
      <c r="F14" s="1880"/>
      <c r="G14" s="895">
        <f>ROUND(G13*0.22,2)</f>
        <v>3795</v>
      </c>
      <c r="K14" s="2"/>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c r="PU14" s="6"/>
      <c r="PV14" s="6"/>
      <c r="PW14" s="6"/>
      <c r="PX14" s="6"/>
      <c r="PY14" s="6"/>
      <c r="PZ14" s="6"/>
      <c r="QA14" s="6"/>
      <c r="QB14" s="6"/>
      <c r="QC14" s="6"/>
      <c r="QD14" s="6"/>
      <c r="QE14" s="6"/>
      <c r="QF14" s="6"/>
      <c r="QG14" s="6"/>
      <c r="QH14" s="6"/>
      <c r="QI14" s="6"/>
      <c r="QJ14" s="6"/>
      <c r="QK14" s="6"/>
      <c r="QL14" s="6"/>
      <c r="QM14" s="6"/>
      <c r="QN14" s="6"/>
      <c r="QO14" s="6"/>
      <c r="QP14" s="6"/>
      <c r="QQ14" s="6"/>
      <c r="QR14" s="6"/>
      <c r="QS14" s="6"/>
      <c r="QT14" s="6"/>
      <c r="QU14" s="6"/>
      <c r="QV14" s="6"/>
      <c r="QW14" s="6"/>
      <c r="QX14" s="6"/>
      <c r="QY14" s="6"/>
      <c r="QZ14" s="6"/>
      <c r="RA14" s="6"/>
      <c r="RB14" s="6"/>
      <c r="RC14" s="6"/>
      <c r="RD14" s="6"/>
      <c r="RE14" s="6"/>
      <c r="RF14" s="6"/>
      <c r="RG14" s="6"/>
      <c r="RH14" s="6"/>
      <c r="RI14" s="6"/>
      <c r="RJ14" s="6"/>
      <c r="RK14" s="6"/>
      <c r="RL14" s="6"/>
      <c r="RM14" s="6"/>
      <c r="RN14" s="6"/>
      <c r="RO14" s="6"/>
      <c r="RP14" s="6"/>
      <c r="RQ14" s="6"/>
      <c r="RR14" s="6"/>
      <c r="RS14" s="6"/>
      <c r="RT14" s="6"/>
      <c r="RU14" s="6"/>
      <c r="RV14" s="6"/>
      <c r="RW14" s="6"/>
      <c r="RX14" s="6"/>
      <c r="RY14" s="6"/>
      <c r="RZ14" s="6"/>
      <c r="SA14" s="6"/>
      <c r="SB14" s="6"/>
      <c r="SC14" s="6"/>
      <c r="SD14" s="6"/>
      <c r="SE14" s="6"/>
      <c r="SF14" s="6"/>
      <c r="SG14" s="6"/>
      <c r="SH14" s="6"/>
      <c r="SI14" s="6"/>
      <c r="SJ14" s="6"/>
      <c r="SK14" s="6"/>
      <c r="SL14" s="6"/>
      <c r="SM14" s="6"/>
      <c r="SN14" s="6"/>
      <c r="SO14" s="6"/>
      <c r="SP14" s="6"/>
      <c r="SQ14" s="6"/>
      <c r="SR14" s="6"/>
      <c r="SS14" s="6"/>
      <c r="ST14" s="6"/>
      <c r="SU14" s="6"/>
      <c r="SV14" s="6"/>
      <c r="SW14" s="6"/>
      <c r="SX14" s="6"/>
      <c r="SY14" s="6"/>
      <c r="SZ14" s="6"/>
      <c r="TA14" s="6"/>
      <c r="TB14" s="6"/>
      <c r="TC14" s="6"/>
      <c r="TD14" s="6"/>
      <c r="TE14" s="6"/>
      <c r="TF14" s="6"/>
      <c r="TG14" s="6"/>
      <c r="TH14" s="6"/>
      <c r="TI14" s="6"/>
      <c r="TJ14" s="6"/>
      <c r="TK14" s="6"/>
      <c r="TL14" s="6"/>
      <c r="TM14" s="6"/>
      <c r="TN14" s="6"/>
      <c r="TO14" s="6"/>
      <c r="TP14" s="6"/>
      <c r="TQ14" s="6"/>
      <c r="TR14" s="6"/>
      <c r="TS14" s="6"/>
      <c r="TT14" s="6"/>
      <c r="TU14" s="6"/>
      <c r="TV14" s="6"/>
      <c r="TW14" s="6"/>
      <c r="TX14" s="6"/>
      <c r="TY14" s="6"/>
      <c r="TZ14" s="6"/>
      <c r="UA14" s="6"/>
      <c r="UB14" s="6"/>
      <c r="UC14" s="6"/>
      <c r="UD14" s="6"/>
      <c r="UE14" s="6"/>
      <c r="UF14" s="6"/>
      <c r="UG14" s="6"/>
      <c r="UH14" s="6"/>
      <c r="UI14" s="6"/>
      <c r="UJ14" s="6"/>
      <c r="UK14" s="6"/>
      <c r="UL14" s="6"/>
      <c r="UM14" s="6"/>
      <c r="UN14" s="6"/>
      <c r="UO14" s="6"/>
      <c r="UP14" s="6"/>
      <c r="UQ14" s="6"/>
      <c r="UR14" s="6"/>
      <c r="US14" s="6"/>
      <c r="UT14" s="6"/>
      <c r="UU14" s="6"/>
      <c r="UV14" s="6"/>
      <c r="UW14" s="6"/>
      <c r="UX14" s="6"/>
      <c r="UY14" s="6"/>
      <c r="UZ14" s="6"/>
      <c r="VA14" s="6"/>
      <c r="VB14" s="6"/>
      <c r="VC14" s="6"/>
      <c r="VD14" s="6"/>
      <c r="VE14" s="6"/>
      <c r="VF14" s="6"/>
      <c r="VG14" s="6"/>
      <c r="VH14" s="6"/>
      <c r="VI14" s="6"/>
      <c r="VJ14" s="6"/>
      <c r="VK14" s="6"/>
      <c r="VL14" s="6"/>
      <c r="VM14" s="6"/>
      <c r="VN14" s="6"/>
      <c r="VO14" s="6"/>
      <c r="VP14" s="6"/>
      <c r="VQ14" s="6"/>
      <c r="VR14" s="6"/>
      <c r="VS14" s="6"/>
      <c r="VT14" s="6"/>
      <c r="VU14" s="6"/>
      <c r="VV14" s="6"/>
      <c r="VW14" s="6"/>
      <c r="VX14" s="6"/>
      <c r="VY14" s="6"/>
      <c r="VZ14" s="6"/>
      <c r="WA14" s="6"/>
      <c r="WB14" s="6"/>
      <c r="WC14" s="6"/>
      <c r="WD14" s="6"/>
      <c r="WE14" s="6"/>
      <c r="WF14" s="6"/>
      <c r="WG14" s="6"/>
      <c r="WH14" s="6"/>
      <c r="WI14" s="6"/>
      <c r="WJ14" s="6"/>
      <c r="WK14" s="6"/>
      <c r="WL14" s="6"/>
      <c r="WM14" s="6"/>
      <c r="WN14" s="6"/>
      <c r="WO14" s="6"/>
      <c r="WP14" s="6"/>
      <c r="WQ14" s="6"/>
      <c r="WR14" s="6"/>
      <c r="WS14" s="6"/>
      <c r="WT14" s="6"/>
      <c r="WU14" s="6"/>
      <c r="WV14" s="6"/>
      <c r="WW14" s="6"/>
      <c r="WX14" s="6"/>
      <c r="WY14" s="6"/>
      <c r="WZ14" s="6"/>
      <c r="XA14" s="6"/>
      <c r="XB14" s="6"/>
      <c r="XC14" s="6"/>
      <c r="XD14" s="6"/>
      <c r="XE14" s="6"/>
      <c r="XF14" s="6"/>
      <c r="XG14" s="6"/>
      <c r="XH14" s="6"/>
      <c r="XI14" s="6"/>
      <c r="XJ14" s="6"/>
      <c r="XK14" s="6"/>
      <c r="XL14" s="6"/>
      <c r="XM14" s="6"/>
      <c r="XN14" s="6"/>
      <c r="XO14" s="6"/>
      <c r="XP14" s="6"/>
      <c r="XQ14" s="6"/>
      <c r="XR14" s="6"/>
      <c r="XS14" s="6"/>
      <c r="XT14" s="6"/>
      <c r="XU14" s="6"/>
      <c r="XV14" s="6"/>
      <c r="XW14" s="6"/>
      <c r="XX14" s="6"/>
      <c r="XY14" s="6"/>
      <c r="XZ14" s="6"/>
      <c r="YA14" s="6"/>
      <c r="YB14" s="6"/>
      <c r="YC14" s="6"/>
      <c r="YD14" s="6"/>
      <c r="YE14" s="6"/>
      <c r="YF14" s="6"/>
      <c r="YG14" s="6"/>
      <c r="YH14" s="6"/>
      <c r="YI14" s="6"/>
      <c r="YJ14" s="6"/>
      <c r="YK14" s="6"/>
      <c r="YL14" s="6"/>
      <c r="YM14" s="6"/>
      <c r="YN14" s="6"/>
      <c r="YO14" s="6"/>
      <c r="YP14" s="6"/>
      <c r="YQ14" s="6"/>
      <c r="YR14" s="6"/>
      <c r="YS14" s="6"/>
      <c r="YT14" s="6"/>
      <c r="YU14" s="6"/>
      <c r="YV14" s="6"/>
      <c r="YW14" s="6"/>
      <c r="YX14" s="6"/>
      <c r="YY14" s="6"/>
      <c r="YZ14" s="6"/>
      <c r="ZA14" s="6"/>
      <c r="ZB14" s="6"/>
      <c r="ZC14" s="6"/>
      <c r="ZD14" s="6"/>
      <c r="ZE14" s="6"/>
      <c r="ZF14" s="6"/>
      <c r="ZG14" s="6"/>
      <c r="ZH14" s="6"/>
      <c r="ZI14" s="6"/>
      <c r="ZJ14" s="6"/>
      <c r="ZK14" s="6"/>
      <c r="ZL14" s="6"/>
      <c r="ZM14" s="6"/>
      <c r="ZN14" s="6"/>
      <c r="ZO14" s="6"/>
      <c r="ZP14" s="6"/>
      <c r="ZQ14" s="6"/>
      <c r="ZR14" s="6"/>
      <c r="ZS14" s="6"/>
      <c r="ZT14" s="6"/>
      <c r="ZU14" s="6"/>
      <c r="ZV14" s="6"/>
      <c r="ZW14" s="6"/>
      <c r="ZX14" s="6"/>
      <c r="ZY14" s="6"/>
      <c r="ZZ14" s="6"/>
      <c r="AAA14" s="6"/>
      <c r="AAB14" s="6"/>
      <c r="AAC14" s="6"/>
      <c r="AAD14" s="6"/>
      <c r="AAE14" s="6"/>
      <c r="AAF14" s="6"/>
      <c r="AAG14" s="6"/>
      <c r="AAH14" s="6"/>
      <c r="AAI14" s="6"/>
      <c r="AAJ14" s="6"/>
      <c r="AAK14" s="6"/>
      <c r="AAL14" s="6"/>
      <c r="AAM14" s="6"/>
      <c r="AAN14" s="6"/>
      <c r="AAO14" s="6"/>
      <c r="AAP14" s="6"/>
      <c r="AAQ14" s="6"/>
      <c r="AAR14" s="6"/>
      <c r="AAS14" s="6"/>
      <c r="AAT14" s="6"/>
      <c r="AAU14" s="6"/>
      <c r="AAV14" s="6"/>
      <c r="AAW14" s="6"/>
      <c r="AAX14" s="6"/>
      <c r="AAY14" s="6"/>
      <c r="AAZ14" s="6"/>
      <c r="ABA14" s="6"/>
      <c r="ABB14" s="6"/>
      <c r="ABC14" s="6"/>
      <c r="ABD14" s="6"/>
      <c r="ABE14" s="6"/>
      <c r="ABF14" s="6"/>
      <c r="ABG14" s="6"/>
      <c r="ABH14" s="6"/>
      <c r="ABI14" s="6"/>
      <c r="ABJ14" s="6"/>
      <c r="ABK14" s="6"/>
      <c r="ABL14" s="6"/>
      <c r="ABM14" s="6"/>
      <c r="ABN14" s="6"/>
      <c r="ABO14" s="6"/>
      <c r="ABP14" s="6"/>
      <c r="ABQ14" s="6"/>
      <c r="ABR14" s="6"/>
      <c r="ABS14" s="6"/>
      <c r="ABT14" s="6"/>
      <c r="ABU14" s="6"/>
      <c r="ABV14" s="6"/>
      <c r="ABW14" s="6"/>
      <c r="ABX14" s="6"/>
      <c r="ABY14" s="6"/>
      <c r="ABZ14" s="6"/>
      <c r="ACA14" s="6"/>
      <c r="ACB14" s="6"/>
      <c r="ACC14" s="6"/>
      <c r="ACD14" s="6"/>
      <c r="ACE14" s="6"/>
      <c r="ACF14" s="6"/>
      <c r="ACG14" s="6"/>
      <c r="ACH14" s="6"/>
      <c r="ACI14" s="6"/>
      <c r="ACJ14" s="6"/>
      <c r="ACK14" s="6"/>
      <c r="ACL14" s="6"/>
      <c r="ACM14" s="6"/>
      <c r="ACN14" s="6"/>
      <c r="ACO14" s="6"/>
      <c r="ACP14" s="6"/>
      <c r="ACQ14" s="6"/>
      <c r="ACR14" s="6"/>
      <c r="ACS14" s="6"/>
      <c r="ACT14" s="6"/>
      <c r="ACU14" s="6"/>
      <c r="ACV14" s="6"/>
      <c r="ACW14" s="6"/>
      <c r="ACX14" s="6"/>
      <c r="ACY14" s="6"/>
      <c r="ACZ14" s="6"/>
      <c r="ADA14" s="6"/>
      <c r="ADB14" s="6"/>
      <c r="ADC14" s="6"/>
      <c r="ADD14" s="6"/>
      <c r="ADE14" s="6"/>
      <c r="ADF14" s="6"/>
      <c r="ADG14" s="6"/>
      <c r="ADH14" s="6"/>
      <c r="ADI14" s="6"/>
      <c r="ADJ14" s="6"/>
      <c r="ADK14" s="6"/>
      <c r="ADL14" s="6"/>
      <c r="ADM14" s="6"/>
      <c r="ADN14" s="6"/>
      <c r="ADO14" s="6"/>
      <c r="ADP14" s="6"/>
      <c r="ADQ14" s="6"/>
      <c r="ADR14" s="6"/>
      <c r="ADS14" s="6"/>
      <c r="ADT14" s="6"/>
      <c r="ADU14" s="6"/>
      <c r="ADV14" s="6"/>
      <c r="ADW14" s="6"/>
      <c r="ADX14" s="6"/>
      <c r="ADY14" s="6"/>
      <c r="ADZ14" s="6"/>
      <c r="AEA14" s="6"/>
      <c r="AEB14" s="6"/>
      <c r="AEC14" s="6"/>
      <c r="AED14" s="6"/>
      <c r="AEE14" s="6"/>
      <c r="AEF14" s="6"/>
      <c r="AEG14" s="6"/>
      <c r="AEH14" s="6"/>
      <c r="AEI14" s="6"/>
      <c r="AEJ14" s="6"/>
      <c r="AEK14" s="6"/>
      <c r="AEL14" s="6"/>
      <c r="AEM14" s="6"/>
      <c r="AEN14" s="6"/>
      <c r="AEO14" s="6"/>
      <c r="AEP14" s="6"/>
      <c r="AEQ14" s="6"/>
      <c r="AER14" s="6"/>
      <c r="AES14" s="6"/>
      <c r="AET14" s="6"/>
      <c r="AEU14" s="6"/>
      <c r="AEV14" s="6"/>
      <c r="AEW14" s="6"/>
      <c r="AEX14" s="6"/>
      <c r="AEY14" s="6"/>
      <c r="AEZ14" s="6"/>
      <c r="AFA14" s="6"/>
      <c r="AFB14" s="6"/>
      <c r="AFC14" s="6"/>
      <c r="AFD14" s="6"/>
      <c r="AFE14" s="6"/>
      <c r="AFF14" s="6"/>
      <c r="AFG14" s="6"/>
      <c r="AFH14" s="6"/>
      <c r="AFI14" s="6"/>
      <c r="AFJ14" s="6"/>
      <c r="AFK14" s="6"/>
      <c r="AFL14" s="6"/>
      <c r="AFM14" s="6"/>
      <c r="AFN14" s="6"/>
      <c r="AFO14" s="6"/>
      <c r="AFP14" s="6"/>
      <c r="AFQ14" s="6"/>
      <c r="AFR14" s="6"/>
      <c r="AFS14" s="6"/>
      <c r="AFT14" s="6"/>
      <c r="AFU14" s="6"/>
      <c r="AFV14" s="6"/>
      <c r="AFW14" s="6"/>
      <c r="AFX14" s="6"/>
      <c r="AFY14" s="6"/>
      <c r="AFZ14" s="6"/>
      <c r="AGA14" s="6"/>
      <c r="AGB14" s="6"/>
      <c r="AGC14" s="6"/>
      <c r="AGD14" s="6"/>
      <c r="AGE14" s="6"/>
      <c r="AGF14" s="6"/>
      <c r="AGG14" s="6"/>
      <c r="AGH14" s="6"/>
      <c r="AGI14" s="6"/>
      <c r="AGJ14" s="6"/>
      <c r="AGK14" s="6"/>
      <c r="AGL14" s="6"/>
      <c r="AGM14" s="6"/>
      <c r="AGN14" s="6"/>
      <c r="AGO14" s="6"/>
      <c r="AGP14" s="6"/>
      <c r="AGQ14" s="6"/>
      <c r="AGR14" s="6"/>
      <c r="AGS14" s="6"/>
      <c r="AGT14" s="6"/>
      <c r="AGU14" s="6"/>
      <c r="AGV14" s="6"/>
      <c r="AGW14" s="6"/>
      <c r="AGX14" s="6"/>
      <c r="AGY14" s="6"/>
      <c r="AGZ14" s="6"/>
      <c r="AHA14" s="6"/>
      <c r="AHB14" s="6"/>
      <c r="AHC14" s="6"/>
      <c r="AHD14" s="6"/>
      <c r="AHE14" s="6"/>
      <c r="AHF14" s="6"/>
      <c r="AHG14" s="6"/>
      <c r="AHH14" s="6"/>
      <c r="AHI14" s="6"/>
      <c r="AHJ14" s="6"/>
      <c r="AHK14" s="6"/>
      <c r="AHL14" s="6"/>
      <c r="AHM14" s="6"/>
      <c r="AHN14" s="6"/>
      <c r="AHO14" s="6"/>
      <c r="AHP14" s="6"/>
      <c r="AHQ14" s="6"/>
      <c r="AHR14" s="6"/>
      <c r="AHS14" s="6"/>
      <c r="AHT14" s="6"/>
      <c r="AHU14" s="6"/>
      <c r="AHV14" s="6"/>
      <c r="AHW14" s="6"/>
      <c r="AHX14" s="6"/>
      <c r="AHY14" s="6"/>
      <c r="AHZ14" s="6"/>
      <c r="AIA14" s="6"/>
      <c r="AIB14" s="6"/>
      <c r="AIC14" s="6"/>
      <c r="AID14" s="6"/>
      <c r="AIE14" s="6"/>
      <c r="AIF14" s="6"/>
      <c r="AIG14" s="6"/>
      <c r="AIH14" s="6"/>
      <c r="AII14" s="6"/>
      <c r="AIJ14" s="6"/>
      <c r="AIK14" s="6"/>
      <c r="AIL14" s="6"/>
      <c r="AIM14" s="6"/>
      <c r="AIN14" s="6"/>
      <c r="AIO14" s="6"/>
      <c r="AIP14" s="6"/>
      <c r="AIQ14" s="6"/>
      <c r="AIR14" s="6"/>
      <c r="AIS14" s="6"/>
      <c r="AIT14" s="6"/>
      <c r="AIU14" s="6"/>
      <c r="AIV14" s="6"/>
      <c r="AIW14" s="6"/>
      <c r="AIX14" s="6"/>
      <c r="AIY14" s="6"/>
      <c r="AIZ14" s="6"/>
      <c r="AJA14" s="6"/>
      <c r="AJB14" s="6"/>
      <c r="AJC14" s="6"/>
      <c r="AJD14" s="6"/>
      <c r="AJE14" s="6"/>
      <c r="AJF14" s="6"/>
      <c r="AJG14" s="6"/>
      <c r="AJH14" s="6"/>
      <c r="AJI14" s="6"/>
      <c r="AJJ14" s="6"/>
      <c r="AJK14" s="6"/>
      <c r="AJL14" s="6"/>
      <c r="AJM14" s="6"/>
      <c r="AJN14" s="6"/>
      <c r="AJO14" s="6"/>
      <c r="AJP14" s="6"/>
      <c r="AJQ14" s="6"/>
      <c r="AJR14" s="6"/>
      <c r="AJS14" s="6"/>
      <c r="AJT14" s="6"/>
      <c r="AJU14" s="6"/>
      <c r="AJV14" s="6"/>
      <c r="AJW14" s="6"/>
      <c r="AJX14" s="6"/>
      <c r="AJY14" s="6"/>
      <c r="AJZ14" s="6"/>
      <c r="AKA14" s="6"/>
      <c r="AKB14" s="6"/>
      <c r="AKC14" s="6"/>
      <c r="AKD14" s="6"/>
      <c r="AKE14" s="6"/>
      <c r="AKF14" s="6"/>
      <c r="AKG14" s="6"/>
      <c r="AKH14" s="6"/>
      <c r="AKI14" s="6"/>
      <c r="AKJ14" s="6"/>
      <c r="AKK14" s="6"/>
      <c r="AKL14" s="6"/>
      <c r="AKM14" s="6"/>
      <c r="AKN14" s="6"/>
      <c r="AKO14" s="6"/>
      <c r="AKP14" s="6"/>
      <c r="AKQ14" s="6"/>
      <c r="AKR14" s="6"/>
      <c r="AKS14" s="6"/>
      <c r="AKT14" s="6"/>
      <c r="AKU14" s="6"/>
      <c r="AKV14" s="6"/>
      <c r="AKW14" s="6"/>
      <c r="AKX14" s="6"/>
      <c r="AKY14" s="6"/>
      <c r="AKZ14" s="6"/>
      <c r="ALA14" s="6"/>
      <c r="ALB14" s="6"/>
      <c r="ALC14" s="6"/>
      <c r="ALD14" s="6"/>
      <c r="ALE14" s="6"/>
      <c r="ALF14" s="6"/>
      <c r="ALG14" s="6"/>
      <c r="ALH14" s="6"/>
      <c r="ALI14" s="6"/>
      <c r="ALJ14" s="6"/>
      <c r="ALK14" s="6"/>
      <c r="ALL14" s="6"/>
      <c r="ALM14" s="6"/>
      <c r="ALN14" s="6"/>
      <c r="ALO14" s="6"/>
      <c r="ALP14" s="6"/>
      <c r="ALQ14" s="6"/>
      <c r="ALR14" s="6"/>
      <c r="ALS14" s="6"/>
      <c r="ALT14" s="6"/>
      <c r="ALU14" s="6"/>
      <c r="ALV14" s="6"/>
      <c r="ALW14" s="6"/>
      <c r="ALX14" s="6"/>
      <c r="ALY14" s="6"/>
      <c r="ALZ14" s="6"/>
      <c r="AMA14" s="6"/>
      <c r="AMB14" s="6"/>
      <c r="AMC14" s="6"/>
      <c r="AMD14" s="6"/>
      <c r="AME14" s="6"/>
      <c r="AMF14" s="6"/>
      <c r="AMG14" s="6"/>
      <c r="AMH14" s="6"/>
      <c r="AMI14" s="6"/>
      <c r="AMJ14" s="6"/>
      <c r="AMK14" s="6"/>
      <c r="AML14" s="6"/>
      <c r="AMM14" s="6"/>
      <c r="AMN14" s="6"/>
      <c r="AMO14" s="6"/>
      <c r="AMP14" s="6"/>
      <c r="AMQ14" s="6"/>
      <c r="AMR14" s="6"/>
      <c r="AMS14" s="6"/>
      <c r="AMT14" s="6"/>
      <c r="AMU14" s="6"/>
      <c r="AMV14" s="6"/>
      <c r="AMW14" s="6"/>
      <c r="AMX14" s="6"/>
      <c r="AMY14" s="6"/>
      <c r="AMZ14" s="6"/>
      <c r="ANA14" s="6"/>
      <c r="ANB14" s="6"/>
      <c r="ANC14" s="6"/>
      <c r="AND14" s="6"/>
      <c r="ANE14" s="6"/>
      <c r="ANF14" s="6"/>
      <c r="ANG14" s="6"/>
      <c r="ANH14" s="6"/>
      <c r="ANI14" s="6"/>
      <c r="ANJ14" s="6"/>
      <c r="ANK14" s="6"/>
      <c r="ANL14" s="6"/>
      <c r="ANM14" s="6"/>
      <c r="ANN14" s="6"/>
      <c r="ANO14" s="6"/>
      <c r="ANP14" s="6"/>
      <c r="ANQ14" s="6"/>
      <c r="ANR14" s="6"/>
      <c r="ANS14" s="6"/>
      <c r="ANT14" s="6"/>
      <c r="ANU14" s="6"/>
      <c r="ANV14" s="6"/>
      <c r="ANW14" s="6"/>
      <c r="ANX14" s="6"/>
      <c r="ANY14" s="6"/>
      <c r="ANZ14" s="6"/>
      <c r="AOA14" s="6"/>
      <c r="AOB14" s="6"/>
      <c r="AOC14" s="6"/>
      <c r="AOD14" s="6"/>
      <c r="AOE14" s="6"/>
      <c r="AOF14" s="6"/>
      <c r="AOG14" s="6"/>
      <c r="AOH14" s="6"/>
      <c r="AOI14" s="6"/>
      <c r="AOJ14" s="6"/>
      <c r="AOK14" s="6"/>
      <c r="AOL14" s="6"/>
      <c r="AOM14" s="6"/>
      <c r="AON14" s="6"/>
      <c r="AOO14" s="6"/>
      <c r="AOP14" s="6"/>
      <c r="AOQ14" s="6"/>
      <c r="AOR14" s="6"/>
      <c r="AOS14" s="6"/>
      <c r="AOT14" s="6"/>
      <c r="AOU14" s="6"/>
      <c r="AOV14" s="6"/>
      <c r="AOW14" s="6"/>
      <c r="AOX14" s="6"/>
      <c r="AOY14" s="6"/>
      <c r="AOZ14" s="6"/>
      <c r="APA14" s="6"/>
      <c r="APB14" s="6"/>
      <c r="APC14" s="6"/>
      <c r="APD14" s="6"/>
      <c r="APE14" s="6"/>
      <c r="APF14" s="6"/>
      <c r="APG14" s="6"/>
      <c r="APH14" s="6"/>
      <c r="API14" s="6"/>
      <c r="APJ14" s="6"/>
      <c r="APK14" s="6"/>
      <c r="APL14" s="6"/>
      <c r="APM14" s="6"/>
      <c r="APN14" s="6"/>
      <c r="APO14" s="6"/>
      <c r="APP14" s="6"/>
      <c r="APQ14" s="6"/>
      <c r="APR14" s="6"/>
      <c r="APS14" s="6"/>
      <c r="APT14" s="6"/>
      <c r="APU14" s="6"/>
      <c r="APV14" s="6"/>
      <c r="APW14" s="6"/>
      <c r="APX14" s="6"/>
      <c r="APY14" s="6"/>
      <c r="APZ14" s="6"/>
      <c r="AQA14" s="6"/>
      <c r="AQB14" s="6"/>
      <c r="AQC14" s="6"/>
      <c r="AQD14" s="6"/>
      <c r="AQE14" s="6"/>
      <c r="AQF14" s="6"/>
      <c r="AQG14" s="6"/>
      <c r="AQH14" s="6"/>
      <c r="AQI14" s="6"/>
      <c r="AQJ14" s="6"/>
      <c r="AQK14" s="6"/>
      <c r="AQL14" s="6"/>
      <c r="AQM14" s="6"/>
      <c r="AQN14" s="6"/>
      <c r="AQO14" s="6"/>
      <c r="AQP14" s="6"/>
      <c r="AQQ14" s="6"/>
      <c r="AQR14" s="6"/>
      <c r="AQS14" s="6"/>
      <c r="AQT14" s="6"/>
      <c r="AQU14" s="6"/>
      <c r="AQV14" s="6"/>
      <c r="AQW14" s="6"/>
      <c r="AQX14" s="6"/>
      <c r="AQY14" s="6"/>
      <c r="AQZ14" s="6"/>
      <c r="ARA14" s="6"/>
      <c r="ARB14" s="6"/>
      <c r="ARC14" s="6"/>
      <c r="ARD14" s="6"/>
      <c r="ARE14" s="6"/>
      <c r="ARF14" s="6"/>
      <c r="ARG14" s="6"/>
      <c r="ARH14" s="6"/>
      <c r="ARI14" s="6"/>
      <c r="ARJ14" s="6"/>
      <c r="ARK14" s="6"/>
      <c r="ARL14" s="6"/>
      <c r="ARM14" s="6"/>
      <c r="ARN14" s="6"/>
      <c r="ARO14" s="6"/>
      <c r="ARP14" s="6"/>
      <c r="ARQ14" s="6"/>
      <c r="ARR14" s="6"/>
      <c r="ARS14" s="6"/>
      <c r="ART14" s="6"/>
      <c r="ARU14" s="6"/>
      <c r="ARV14" s="6"/>
      <c r="ARW14" s="6"/>
      <c r="ARX14" s="6"/>
      <c r="ARY14" s="6"/>
      <c r="ARZ14" s="6"/>
      <c r="ASA14" s="6"/>
      <c r="ASB14" s="6"/>
      <c r="ASC14" s="6"/>
      <c r="ASD14" s="6"/>
      <c r="ASE14" s="6"/>
      <c r="ASF14" s="6"/>
      <c r="ASG14" s="6"/>
      <c r="ASH14" s="6"/>
      <c r="ASI14" s="6"/>
      <c r="ASJ14" s="6"/>
      <c r="ASK14" s="6"/>
      <c r="ASL14" s="6"/>
      <c r="ASM14" s="6"/>
      <c r="ASN14" s="6"/>
      <c r="ASO14" s="6"/>
      <c r="ASP14" s="6"/>
      <c r="ASQ14" s="6"/>
      <c r="ASR14" s="6"/>
      <c r="ASS14" s="6"/>
      <c r="AST14" s="6"/>
      <c r="ASU14" s="6"/>
      <c r="ASV14" s="6"/>
      <c r="ASW14" s="6"/>
      <c r="ASX14" s="6"/>
      <c r="ASY14" s="6"/>
      <c r="ASZ14" s="6"/>
      <c r="ATA14" s="6"/>
      <c r="ATB14" s="6"/>
      <c r="ATC14" s="6"/>
      <c r="ATD14" s="6"/>
      <c r="ATE14" s="6"/>
      <c r="ATF14" s="6"/>
      <c r="ATG14" s="6"/>
      <c r="ATH14" s="6"/>
      <c r="ATI14" s="6"/>
      <c r="ATJ14" s="6"/>
      <c r="ATK14" s="6"/>
      <c r="ATL14" s="6"/>
      <c r="ATM14" s="6"/>
      <c r="ATN14" s="6"/>
      <c r="ATO14" s="6"/>
      <c r="ATP14" s="6"/>
      <c r="ATQ14" s="6"/>
      <c r="ATR14" s="6"/>
      <c r="ATS14" s="6"/>
      <c r="ATT14" s="6"/>
      <c r="ATU14" s="6"/>
      <c r="ATV14" s="6"/>
      <c r="ATW14" s="6"/>
      <c r="ATX14" s="6"/>
      <c r="ATY14" s="6"/>
      <c r="ATZ14" s="6"/>
      <c r="AUA14" s="6"/>
      <c r="AUB14" s="6"/>
      <c r="AUC14" s="6"/>
      <c r="AUD14" s="6"/>
      <c r="AUE14" s="6"/>
      <c r="AUF14" s="6"/>
      <c r="AUG14" s="6"/>
      <c r="AUH14" s="6"/>
      <c r="AUI14" s="6"/>
      <c r="AUJ14" s="6"/>
      <c r="AUK14" s="6"/>
      <c r="AUL14" s="6"/>
      <c r="AUM14" s="6"/>
      <c r="AUN14" s="6"/>
      <c r="AUO14" s="6"/>
      <c r="AUP14" s="6"/>
      <c r="AUQ14" s="6"/>
      <c r="AUR14" s="6"/>
      <c r="AUS14" s="6"/>
      <c r="AUT14" s="6"/>
      <c r="AUU14" s="6"/>
      <c r="AUV14" s="6"/>
      <c r="AUW14" s="6"/>
      <c r="AUX14" s="6"/>
      <c r="AUY14" s="6"/>
      <c r="AUZ14" s="6"/>
      <c r="AVA14" s="6"/>
      <c r="AVB14" s="6"/>
      <c r="AVC14" s="6"/>
      <c r="AVD14" s="6"/>
      <c r="AVE14" s="6"/>
      <c r="AVF14" s="6"/>
      <c r="AVG14" s="6"/>
      <c r="AVH14" s="6"/>
      <c r="AVI14" s="6"/>
      <c r="AVJ14" s="6"/>
      <c r="AVK14" s="6"/>
      <c r="AVL14" s="6"/>
      <c r="AVM14" s="6"/>
      <c r="AVN14" s="6"/>
      <c r="AVO14" s="6"/>
      <c r="AVP14" s="6"/>
      <c r="AVQ14" s="6"/>
      <c r="AVR14" s="6"/>
      <c r="AVS14" s="6"/>
      <c r="AVT14" s="6"/>
      <c r="AVU14" s="6"/>
      <c r="AVV14" s="6"/>
      <c r="AVW14" s="6"/>
      <c r="AVX14" s="6"/>
      <c r="AVY14" s="6"/>
      <c r="AVZ14" s="6"/>
      <c r="AWA14" s="6"/>
      <c r="AWB14" s="6"/>
      <c r="AWC14" s="6"/>
      <c r="AWD14" s="6"/>
      <c r="AWE14" s="6"/>
      <c r="AWF14" s="6"/>
      <c r="AWG14" s="6"/>
      <c r="AWH14" s="6"/>
      <c r="AWI14" s="6"/>
      <c r="AWJ14" s="6"/>
      <c r="AWK14" s="6"/>
      <c r="AWL14" s="6"/>
      <c r="AWM14" s="6"/>
      <c r="AWN14" s="6"/>
      <c r="AWO14" s="6"/>
      <c r="AWP14" s="6"/>
      <c r="AWQ14" s="6"/>
      <c r="AWR14" s="6"/>
      <c r="AWS14" s="6"/>
      <c r="AWT14" s="6"/>
      <c r="AWU14" s="6"/>
      <c r="AWV14" s="6"/>
      <c r="AWW14" s="6"/>
      <c r="AWX14" s="6"/>
      <c r="AWY14" s="6"/>
      <c r="AWZ14" s="6"/>
      <c r="AXA14" s="6"/>
      <c r="AXB14" s="6"/>
      <c r="AXC14" s="6"/>
      <c r="AXD14" s="6"/>
      <c r="AXE14" s="6"/>
      <c r="AXF14" s="6"/>
      <c r="AXG14" s="6"/>
      <c r="AXH14" s="6"/>
      <c r="AXI14" s="6"/>
      <c r="AXJ14" s="6"/>
      <c r="AXK14" s="6"/>
      <c r="AXL14" s="6"/>
      <c r="AXM14" s="6"/>
      <c r="AXN14" s="6"/>
      <c r="AXO14" s="6"/>
      <c r="AXP14" s="6"/>
      <c r="AXQ14" s="6"/>
      <c r="AXR14" s="6"/>
      <c r="AXS14" s="6"/>
      <c r="AXT14" s="6"/>
      <c r="AXU14" s="6"/>
      <c r="AXV14" s="6"/>
      <c r="AXW14" s="6"/>
      <c r="AXX14" s="6"/>
      <c r="AXY14" s="6"/>
      <c r="AXZ14" s="6"/>
      <c r="AYA14" s="6"/>
      <c r="AYB14" s="6"/>
      <c r="AYC14" s="6"/>
      <c r="AYD14" s="6"/>
      <c r="AYE14" s="6"/>
      <c r="AYF14" s="6"/>
      <c r="AYG14" s="6"/>
      <c r="AYH14" s="6"/>
      <c r="AYI14" s="6"/>
      <c r="AYJ14" s="6"/>
      <c r="AYK14" s="6"/>
      <c r="AYL14" s="6"/>
      <c r="AYM14" s="6"/>
      <c r="AYN14" s="6"/>
      <c r="AYO14" s="6"/>
      <c r="AYP14" s="6"/>
      <c r="AYQ14" s="6"/>
      <c r="AYR14" s="6"/>
      <c r="AYS14" s="6"/>
      <c r="AYT14" s="6"/>
      <c r="AYU14" s="6"/>
      <c r="AYV14" s="6"/>
      <c r="AYW14" s="6"/>
      <c r="AYX14" s="6"/>
      <c r="AYY14" s="6"/>
      <c r="AYZ14" s="6"/>
      <c r="AZA14" s="6"/>
      <c r="AZB14" s="6"/>
      <c r="AZC14" s="6"/>
      <c r="AZD14" s="6"/>
      <c r="AZE14" s="6"/>
      <c r="AZF14" s="6"/>
      <c r="AZG14" s="6"/>
      <c r="AZH14" s="6"/>
      <c r="AZI14" s="6"/>
      <c r="AZJ14" s="6"/>
      <c r="AZK14" s="6"/>
      <c r="AZL14" s="6"/>
      <c r="AZM14" s="6"/>
      <c r="AZN14" s="6"/>
      <c r="AZO14" s="6"/>
      <c r="AZP14" s="6"/>
      <c r="AZQ14" s="6"/>
      <c r="AZR14" s="6"/>
      <c r="AZS14" s="6"/>
      <c r="AZT14" s="6"/>
      <c r="AZU14" s="6"/>
      <c r="AZV14" s="6"/>
      <c r="AZW14" s="6"/>
      <c r="AZX14" s="6"/>
      <c r="AZY14" s="6"/>
      <c r="AZZ14" s="6"/>
      <c r="BAA14" s="6"/>
      <c r="BAB14" s="6"/>
      <c r="BAC14" s="6"/>
      <c r="BAD14" s="6"/>
      <c r="BAE14" s="6"/>
      <c r="BAF14" s="6"/>
      <c r="BAG14" s="6"/>
      <c r="BAH14" s="6"/>
      <c r="BAI14" s="6"/>
      <c r="BAJ14" s="6"/>
      <c r="BAK14" s="6"/>
      <c r="BAL14" s="6"/>
      <c r="BAM14" s="6"/>
      <c r="BAN14" s="6"/>
      <c r="BAO14" s="6"/>
      <c r="BAP14" s="6"/>
      <c r="BAQ14" s="6"/>
      <c r="BAR14" s="6"/>
      <c r="BAS14" s="6"/>
      <c r="BAT14" s="6"/>
      <c r="BAU14" s="6"/>
      <c r="BAV14" s="6"/>
      <c r="BAW14" s="6"/>
      <c r="BAX14" s="6"/>
      <c r="BAY14" s="6"/>
      <c r="BAZ14" s="6"/>
      <c r="BBA14" s="6"/>
      <c r="BBB14" s="6"/>
      <c r="BBC14" s="6"/>
      <c r="BBD14" s="6"/>
      <c r="BBE14" s="6"/>
      <c r="BBF14" s="6"/>
      <c r="BBG14" s="6"/>
      <c r="BBH14" s="6"/>
      <c r="BBI14" s="6"/>
      <c r="BBJ14" s="6"/>
      <c r="BBK14" s="6"/>
      <c r="BBL14" s="6"/>
      <c r="BBM14" s="6"/>
      <c r="BBN14" s="6"/>
      <c r="BBO14" s="6"/>
      <c r="BBP14" s="6"/>
      <c r="BBQ14" s="6"/>
      <c r="BBR14" s="6"/>
      <c r="BBS14" s="6"/>
      <c r="BBT14" s="6"/>
      <c r="BBU14" s="6"/>
      <c r="BBV14" s="6"/>
      <c r="BBW14" s="6"/>
      <c r="BBX14" s="6"/>
      <c r="BBY14" s="6"/>
      <c r="BBZ14" s="6"/>
      <c r="BCA14" s="6"/>
      <c r="BCB14" s="6"/>
      <c r="BCC14" s="6"/>
      <c r="BCD14" s="6"/>
      <c r="BCE14" s="6"/>
      <c r="BCF14" s="6"/>
      <c r="BCG14" s="6"/>
      <c r="BCH14" s="6"/>
      <c r="BCI14" s="6"/>
      <c r="BCJ14" s="6"/>
      <c r="BCK14" s="6"/>
      <c r="BCL14" s="6"/>
      <c r="BCM14" s="6"/>
      <c r="BCN14" s="6"/>
      <c r="BCO14" s="6"/>
      <c r="BCP14" s="6"/>
      <c r="BCQ14" s="6"/>
      <c r="BCR14" s="6"/>
      <c r="BCS14" s="6"/>
      <c r="BCT14" s="6"/>
      <c r="BCU14" s="6"/>
      <c r="BCV14" s="6"/>
      <c r="BCW14" s="6"/>
      <c r="BCX14" s="6"/>
      <c r="BCY14" s="6"/>
      <c r="BCZ14" s="6"/>
      <c r="BDA14" s="6"/>
      <c r="BDB14" s="6"/>
      <c r="BDC14" s="6"/>
      <c r="BDD14" s="6"/>
      <c r="BDE14" s="6"/>
      <c r="BDF14" s="6"/>
      <c r="BDG14" s="6"/>
      <c r="BDH14" s="6"/>
      <c r="BDI14" s="6"/>
      <c r="BDJ14" s="6"/>
      <c r="BDK14" s="6"/>
      <c r="BDL14" s="6"/>
      <c r="BDM14" s="6"/>
      <c r="BDN14" s="6"/>
      <c r="BDO14" s="6"/>
      <c r="BDP14" s="6"/>
      <c r="BDQ14" s="6"/>
      <c r="BDR14" s="6"/>
      <c r="BDS14" s="6"/>
      <c r="BDT14" s="6"/>
      <c r="BDU14" s="6"/>
      <c r="BDV14" s="6"/>
      <c r="BDW14" s="6"/>
      <c r="BDX14" s="6"/>
      <c r="BDY14" s="6"/>
      <c r="BDZ14" s="6"/>
      <c r="BEA14" s="6"/>
      <c r="BEB14" s="6"/>
      <c r="BEC14" s="6"/>
      <c r="BED14" s="6"/>
      <c r="BEE14" s="6"/>
      <c r="BEF14" s="6"/>
      <c r="BEG14" s="6"/>
      <c r="BEH14" s="6"/>
      <c r="BEI14" s="6"/>
      <c r="BEJ14" s="6"/>
      <c r="BEK14" s="6"/>
      <c r="BEL14" s="6"/>
      <c r="BEM14" s="6"/>
      <c r="BEN14" s="6"/>
      <c r="BEO14" s="6"/>
      <c r="BEP14" s="6"/>
      <c r="BEQ14" s="6"/>
      <c r="BER14" s="6"/>
      <c r="BES14" s="6"/>
      <c r="BET14" s="6"/>
      <c r="BEU14" s="6"/>
      <c r="BEV14" s="6"/>
      <c r="BEW14" s="6"/>
      <c r="BEX14" s="6"/>
      <c r="BEY14" s="6"/>
      <c r="BEZ14" s="6"/>
      <c r="BFA14" s="6"/>
      <c r="BFB14" s="6"/>
      <c r="BFC14" s="6"/>
      <c r="BFD14" s="6"/>
      <c r="BFE14" s="6"/>
      <c r="BFF14" s="6"/>
      <c r="BFG14" s="6"/>
      <c r="BFH14" s="6"/>
      <c r="BFI14" s="6"/>
      <c r="BFJ14" s="6"/>
      <c r="BFK14" s="6"/>
      <c r="BFL14" s="6"/>
      <c r="BFM14" s="6"/>
      <c r="BFN14" s="6"/>
      <c r="BFO14" s="6"/>
      <c r="BFP14" s="6"/>
      <c r="BFQ14" s="6"/>
      <c r="BFR14" s="6"/>
      <c r="BFS14" s="6"/>
      <c r="BFT14" s="6"/>
      <c r="BFU14" s="6"/>
      <c r="BFV14" s="6"/>
      <c r="BFW14" s="6"/>
      <c r="BFX14" s="6"/>
      <c r="BFY14" s="6"/>
      <c r="BFZ14" s="6"/>
      <c r="BGA14" s="6"/>
      <c r="BGB14" s="6"/>
      <c r="BGC14" s="6"/>
      <c r="BGD14" s="6"/>
      <c r="BGE14" s="6"/>
      <c r="BGF14" s="6"/>
      <c r="BGG14" s="6"/>
      <c r="BGH14" s="6"/>
      <c r="BGI14" s="6"/>
      <c r="BGJ14" s="6"/>
      <c r="BGK14" s="6"/>
      <c r="BGL14" s="6"/>
      <c r="BGM14" s="6"/>
      <c r="BGN14" s="6"/>
      <c r="BGO14" s="6"/>
      <c r="BGP14" s="6"/>
      <c r="BGQ14" s="6"/>
      <c r="BGR14" s="6"/>
      <c r="BGS14" s="6"/>
      <c r="BGT14" s="6"/>
      <c r="BGU14" s="6"/>
      <c r="BGV14" s="6"/>
      <c r="BGW14" s="6"/>
      <c r="BGX14" s="6"/>
      <c r="BGY14" s="6"/>
      <c r="BGZ14" s="6"/>
      <c r="BHA14" s="6"/>
      <c r="BHB14" s="6"/>
      <c r="BHC14" s="6"/>
      <c r="BHD14" s="6"/>
      <c r="BHE14" s="6"/>
      <c r="BHF14" s="6"/>
      <c r="BHG14" s="6"/>
      <c r="BHH14" s="6"/>
      <c r="BHI14" s="6"/>
      <c r="BHJ14" s="6"/>
      <c r="BHK14" s="6"/>
      <c r="BHL14" s="6"/>
      <c r="BHM14" s="6"/>
      <c r="BHN14" s="6"/>
      <c r="BHO14" s="6"/>
      <c r="BHP14" s="6"/>
      <c r="BHQ14" s="6"/>
      <c r="BHR14" s="6"/>
      <c r="BHS14" s="6"/>
      <c r="BHT14" s="6"/>
      <c r="BHU14" s="6"/>
      <c r="BHV14" s="6"/>
      <c r="BHW14" s="6"/>
      <c r="BHX14" s="6"/>
      <c r="BHY14" s="6"/>
      <c r="BHZ14" s="6"/>
      <c r="BIA14" s="6"/>
      <c r="BIB14" s="6"/>
      <c r="BIC14" s="6"/>
      <c r="BID14" s="6"/>
      <c r="BIE14" s="6"/>
      <c r="BIF14" s="6"/>
      <c r="BIG14" s="6"/>
      <c r="BIH14" s="6"/>
      <c r="BII14" s="6"/>
      <c r="BIJ14" s="6"/>
      <c r="BIK14" s="6"/>
      <c r="BIL14" s="6"/>
      <c r="BIM14" s="6"/>
      <c r="BIN14" s="6"/>
      <c r="BIO14" s="6"/>
      <c r="BIP14" s="6"/>
      <c r="BIQ14" s="6"/>
      <c r="BIR14" s="6"/>
      <c r="BIS14" s="6"/>
      <c r="BIT14" s="6"/>
      <c r="BIU14" s="6"/>
      <c r="BIV14" s="6"/>
      <c r="BIW14" s="6"/>
      <c r="BIX14" s="6"/>
      <c r="BIY14" s="6"/>
      <c r="BIZ14" s="6"/>
      <c r="BJA14" s="6"/>
      <c r="BJB14" s="6"/>
      <c r="BJC14" s="6"/>
      <c r="BJD14" s="6"/>
      <c r="BJE14" s="6"/>
      <c r="BJF14" s="6"/>
      <c r="BJG14" s="6"/>
      <c r="BJH14" s="6"/>
      <c r="BJI14" s="6"/>
      <c r="BJJ14" s="6"/>
      <c r="BJK14" s="6"/>
      <c r="BJL14" s="6"/>
      <c r="BJM14" s="6"/>
      <c r="BJN14" s="6"/>
      <c r="BJO14" s="6"/>
      <c r="BJP14" s="6"/>
      <c r="BJQ14" s="6"/>
      <c r="BJR14" s="6"/>
      <c r="BJS14" s="6"/>
      <c r="BJT14" s="6"/>
      <c r="BJU14" s="6"/>
      <c r="BJV14" s="6"/>
      <c r="BJW14" s="6"/>
      <c r="BJX14" s="6"/>
      <c r="BJY14" s="6"/>
      <c r="BJZ14" s="6"/>
      <c r="BKA14" s="6"/>
      <c r="BKB14" s="6"/>
      <c r="BKC14" s="6"/>
      <c r="BKD14" s="6"/>
      <c r="BKE14" s="6"/>
      <c r="BKF14" s="6"/>
      <c r="BKG14" s="6"/>
      <c r="BKH14" s="6"/>
      <c r="BKI14" s="6"/>
      <c r="BKJ14" s="6"/>
      <c r="BKK14" s="6"/>
      <c r="BKL14" s="6"/>
      <c r="BKM14" s="6"/>
      <c r="BKN14" s="6"/>
      <c r="BKO14" s="6"/>
      <c r="BKP14" s="6"/>
      <c r="BKQ14" s="6"/>
      <c r="BKR14" s="6"/>
      <c r="BKS14" s="6"/>
      <c r="BKT14" s="6"/>
      <c r="BKU14" s="6"/>
      <c r="BKV14" s="6"/>
      <c r="BKW14" s="6"/>
      <c r="BKX14" s="6"/>
      <c r="BKY14" s="6"/>
      <c r="BKZ14" s="6"/>
      <c r="BLA14" s="6"/>
      <c r="BLB14" s="6"/>
      <c r="BLC14" s="6"/>
      <c r="BLD14" s="6"/>
      <c r="BLE14" s="6"/>
      <c r="BLF14" s="6"/>
      <c r="BLG14" s="6"/>
      <c r="BLH14" s="6"/>
      <c r="BLI14" s="6"/>
      <c r="BLJ14" s="6"/>
      <c r="BLK14" s="6"/>
      <c r="BLL14" s="6"/>
      <c r="BLM14" s="6"/>
      <c r="BLN14" s="6"/>
      <c r="BLO14" s="6"/>
      <c r="BLP14" s="6"/>
      <c r="BLQ14" s="6"/>
      <c r="BLR14" s="6"/>
      <c r="BLS14" s="6"/>
      <c r="BLT14" s="6"/>
      <c r="BLU14" s="6"/>
      <c r="BLV14" s="6"/>
      <c r="BLW14" s="6"/>
      <c r="BLX14" s="6"/>
      <c r="BLY14" s="6"/>
      <c r="BLZ14" s="6"/>
      <c r="BMA14" s="6"/>
      <c r="BMB14" s="6"/>
      <c r="BMC14" s="6"/>
      <c r="BMD14" s="6"/>
      <c r="BME14" s="6"/>
      <c r="BMF14" s="6"/>
      <c r="BMG14" s="6"/>
      <c r="BMH14" s="6"/>
      <c r="BMI14" s="6"/>
      <c r="BMJ14" s="6"/>
      <c r="BMK14" s="6"/>
      <c r="BML14" s="6"/>
      <c r="BMM14" s="6"/>
      <c r="BMN14" s="6"/>
      <c r="BMO14" s="6"/>
      <c r="BMP14" s="6"/>
      <c r="BMQ14" s="6"/>
      <c r="BMR14" s="6"/>
      <c r="BMS14" s="6"/>
      <c r="BMT14" s="6"/>
      <c r="BMU14" s="6"/>
      <c r="BMV14" s="6"/>
      <c r="BMW14" s="6"/>
      <c r="BMX14" s="6"/>
      <c r="BMY14" s="6"/>
      <c r="BMZ14" s="6"/>
      <c r="BNA14" s="6"/>
      <c r="BNB14" s="6"/>
      <c r="BNC14" s="6"/>
      <c r="BND14" s="6"/>
      <c r="BNE14" s="6"/>
      <c r="BNF14" s="6"/>
      <c r="BNG14" s="6"/>
      <c r="BNH14" s="6"/>
      <c r="BNI14" s="6"/>
      <c r="BNJ14" s="6"/>
      <c r="BNK14" s="6"/>
      <c r="BNL14" s="6"/>
      <c r="BNM14" s="6"/>
      <c r="BNN14" s="6"/>
      <c r="BNO14" s="6"/>
      <c r="BNP14" s="6"/>
      <c r="BNQ14" s="6"/>
      <c r="BNR14" s="6"/>
      <c r="BNS14" s="6"/>
      <c r="BNT14" s="6"/>
      <c r="BNU14" s="6"/>
      <c r="BNV14" s="6"/>
      <c r="BNW14" s="6"/>
      <c r="BNX14" s="6"/>
      <c r="BNY14" s="6"/>
      <c r="BNZ14" s="6"/>
      <c r="BOA14" s="6"/>
      <c r="BOB14" s="6"/>
      <c r="BOC14" s="6"/>
      <c r="BOD14" s="6"/>
      <c r="BOE14" s="6"/>
      <c r="BOF14" s="6"/>
      <c r="BOG14" s="6"/>
      <c r="BOH14" s="6"/>
      <c r="BOI14" s="6"/>
      <c r="BOJ14" s="6"/>
      <c r="BOK14" s="6"/>
      <c r="BOL14" s="6"/>
      <c r="BOM14" s="6"/>
      <c r="BON14" s="6"/>
      <c r="BOO14" s="6"/>
      <c r="BOP14" s="6"/>
      <c r="BOQ14" s="6"/>
      <c r="BOR14" s="6"/>
      <c r="BOS14" s="6"/>
      <c r="BOT14" s="6"/>
      <c r="BOU14" s="6"/>
      <c r="BOV14" s="6"/>
      <c r="BOW14" s="6"/>
      <c r="BOX14" s="6"/>
      <c r="BOY14" s="6"/>
      <c r="BOZ14" s="6"/>
      <c r="BPA14" s="6"/>
      <c r="BPB14" s="6"/>
      <c r="BPC14" s="6"/>
      <c r="BPD14" s="6"/>
      <c r="BPE14" s="6"/>
      <c r="BPF14" s="6"/>
      <c r="BPG14" s="6"/>
      <c r="BPH14" s="6"/>
      <c r="BPI14" s="6"/>
      <c r="BPJ14" s="6"/>
      <c r="BPK14" s="6"/>
      <c r="BPL14" s="6"/>
      <c r="BPM14" s="6"/>
      <c r="BPN14" s="6"/>
      <c r="BPO14" s="6"/>
      <c r="BPP14" s="6"/>
      <c r="BPQ14" s="6"/>
      <c r="BPR14" s="6"/>
      <c r="BPS14" s="6"/>
      <c r="BPT14" s="6"/>
      <c r="BPU14" s="6"/>
      <c r="BPV14" s="6"/>
      <c r="BPW14" s="6"/>
      <c r="BPX14" s="6"/>
      <c r="BPY14" s="6"/>
      <c r="BPZ14" s="6"/>
      <c r="BQA14" s="6"/>
      <c r="BQB14" s="6"/>
      <c r="BQC14" s="6"/>
      <c r="BQD14" s="6"/>
      <c r="BQE14" s="6"/>
      <c r="BQF14" s="6"/>
      <c r="BQG14" s="6"/>
      <c r="BQH14" s="6"/>
      <c r="BQI14" s="6"/>
      <c r="BQJ14" s="6"/>
      <c r="BQK14" s="6"/>
      <c r="BQL14" s="6"/>
      <c r="BQM14" s="6"/>
      <c r="BQN14" s="6"/>
      <c r="BQO14" s="6"/>
      <c r="BQP14" s="6"/>
      <c r="BQQ14" s="6"/>
      <c r="BQR14" s="6"/>
      <c r="BQS14" s="6"/>
      <c r="BQT14" s="6"/>
      <c r="BQU14" s="6"/>
      <c r="BQV14" s="6"/>
      <c r="BQW14" s="6"/>
      <c r="BQX14" s="6"/>
      <c r="BQY14" s="6"/>
      <c r="BQZ14" s="6"/>
      <c r="BRA14" s="6"/>
      <c r="BRB14" s="6"/>
      <c r="BRC14" s="6"/>
      <c r="BRD14" s="6"/>
      <c r="BRE14" s="6"/>
      <c r="BRF14" s="6"/>
      <c r="BRG14" s="6"/>
      <c r="BRH14" s="6"/>
      <c r="BRI14" s="6"/>
      <c r="BRJ14" s="6"/>
      <c r="BRK14" s="6"/>
      <c r="BRL14" s="6"/>
      <c r="BRM14" s="6"/>
      <c r="BRN14" s="6"/>
      <c r="BRO14" s="6"/>
      <c r="BRP14" s="6"/>
      <c r="BRQ14" s="6"/>
      <c r="BRR14" s="6"/>
      <c r="BRS14" s="6"/>
      <c r="BRT14" s="6"/>
      <c r="BRU14" s="6"/>
      <c r="BRV14" s="6"/>
      <c r="BRW14" s="6"/>
      <c r="BRX14" s="6"/>
      <c r="BRY14" s="6"/>
      <c r="BRZ14" s="6"/>
      <c r="BSA14" s="6"/>
      <c r="BSB14" s="6"/>
      <c r="BSC14" s="6"/>
      <c r="BSD14" s="6"/>
      <c r="BSE14" s="6"/>
      <c r="BSF14" s="6"/>
      <c r="BSG14" s="6"/>
      <c r="BSH14" s="6"/>
      <c r="BSI14" s="6"/>
      <c r="BSJ14" s="6"/>
      <c r="BSK14" s="6"/>
      <c r="BSL14" s="6"/>
      <c r="BSM14" s="6"/>
      <c r="BSN14" s="6"/>
      <c r="BSO14" s="6"/>
      <c r="BSP14" s="6"/>
      <c r="BSQ14" s="6"/>
      <c r="BSR14" s="6"/>
      <c r="BSS14" s="6"/>
      <c r="BST14" s="6"/>
      <c r="BSU14" s="6"/>
      <c r="BSV14" s="6"/>
      <c r="BSW14" s="6"/>
      <c r="BSX14" s="6"/>
      <c r="BSY14" s="6"/>
      <c r="BSZ14" s="6"/>
      <c r="BTA14" s="6"/>
      <c r="BTB14" s="6"/>
      <c r="BTC14" s="6"/>
      <c r="BTD14" s="6"/>
      <c r="BTE14" s="6"/>
      <c r="BTF14" s="6"/>
      <c r="BTG14" s="6"/>
      <c r="BTH14" s="6"/>
      <c r="BTI14" s="6"/>
      <c r="BTJ14" s="6"/>
      <c r="BTK14" s="6"/>
      <c r="BTL14" s="6"/>
      <c r="BTM14" s="6"/>
      <c r="BTN14" s="6"/>
      <c r="BTO14" s="6"/>
      <c r="BTP14" s="6"/>
      <c r="BTQ14" s="6"/>
      <c r="BTR14" s="6"/>
      <c r="BTS14" s="6"/>
      <c r="BTT14" s="6"/>
      <c r="BTU14" s="6"/>
      <c r="BTV14" s="6"/>
      <c r="BTW14" s="6"/>
      <c r="BTX14" s="6"/>
      <c r="BTY14" s="6"/>
      <c r="BTZ14" s="6"/>
      <c r="BUA14" s="6"/>
      <c r="BUB14" s="6"/>
      <c r="BUC14" s="6"/>
      <c r="BUD14" s="6"/>
      <c r="BUE14" s="6"/>
      <c r="BUF14" s="6"/>
      <c r="BUG14" s="6"/>
      <c r="BUH14" s="6"/>
      <c r="BUI14" s="6"/>
      <c r="BUJ14" s="6"/>
      <c r="BUK14" s="6"/>
      <c r="BUL14" s="6"/>
      <c r="BUM14" s="6"/>
      <c r="BUN14" s="6"/>
      <c r="BUO14" s="6"/>
      <c r="BUP14" s="6"/>
      <c r="BUQ14" s="6"/>
      <c r="BUR14" s="6"/>
      <c r="BUS14" s="6"/>
      <c r="BUT14" s="6"/>
      <c r="BUU14" s="6"/>
      <c r="BUV14" s="6"/>
      <c r="BUW14" s="6"/>
      <c r="BUX14" s="6"/>
      <c r="BUY14" s="6"/>
      <c r="BUZ14" s="6"/>
      <c r="BVA14" s="6"/>
      <c r="BVB14" s="6"/>
      <c r="BVC14" s="6"/>
      <c r="BVD14" s="6"/>
      <c r="BVE14" s="6"/>
      <c r="BVF14" s="6"/>
      <c r="BVG14" s="6"/>
      <c r="BVH14" s="6"/>
      <c r="BVI14" s="6"/>
      <c r="BVJ14" s="6"/>
      <c r="BVK14" s="6"/>
      <c r="BVL14" s="6"/>
      <c r="BVM14" s="6"/>
      <c r="BVN14" s="6"/>
      <c r="BVO14" s="6"/>
      <c r="BVP14" s="6"/>
      <c r="BVQ14" s="6"/>
      <c r="BVR14" s="6"/>
      <c r="BVS14" s="6"/>
      <c r="BVT14" s="6"/>
      <c r="BVU14" s="6"/>
      <c r="BVV14" s="6"/>
      <c r="BVW14" s="6"/>
      <c r="BVX14" s="6"/>
      <c r="BVY14" s="6"/>
      <c r="BVZ14" s="6"/>
      <c r="BWA14" s="6"/>
      <c r="BWB14" s="6"/>
      <c r="BWC14" s="6"/>
      <c r="BWD14" s="6"/>
      <c r="BWE14" s="6"/>
      <c r="BWF14" s="6"/>
      <c r="BWG14" s="6"/>
      <c r="BWH14" s="6"/>
      <c r="BWI14" s="6"/>
      <c r="BWJ14" s="6"/>
      <c r="BWK14" s="6"/>
      <c r="BWL14" s="6"/>
      <c r="BWM14" s="6"/>
      <c r="BWN14" s="6"/>
      <c r="BWO14" s="6"/>
      <c r="BWP14" s="6"/>
      <c r="BWQ14" s="6"/>
      <c r="BWR14" s="6"/>
      <c r="BWS14" s="6"/>
      <c r="BWT14" s="6"/>
      <c r="BWU14" s="6"/>
      <c r="BWV14" s="6"/>
      <c r="BWW14" s="6"/>
      <c r="BWX14" s="6"/>
      <c r="BWY14" s="6"/>
      <c r="BWZ14" s="6"/>
      <c r="BXA14" s="6"/>
      <c r="BXB14" s="6"/>
      <c r="BXC14" s="6"/>
      <c r="BXD14" s="6"/>
      <c r="BXE14" s="6"/>
      <c r="BXF14" s="6"/>
      <c r="BXG14" s="6"/>
      <c r="BXH14" s="6"/>
      <c r="BXI14" s="6"/>
      <c r="BXJ14" s="6"/>
      <c r="BXK14" s="6"/>
      <c r="BXL14" s="6"/>
      <c r="BXM14" s="6"/>
      <c r="BXN14" s="6"/>
      <c r="BXO14" s="6"/>
      <c r="BXP14" s="6"/>
      <c r="BXQ14" s="6"/>
      <c r="BXR14" s="6"/>
      <c r="BXS14" s="6"/>
      <c r="BXT14" s="6"/>
      <c r="BXU14" s="6"/>
      <c r="BXV14" s="6"/>
      <c r="BXW14" s="6"/>
      <c r="BXX14" s="6"/>
      <c r="BXY14" s="6"/>
      <c r="BXZ14" s="6"/>
      <c r="BYA14" s="6"/>
      <c r="BYB14" s="6"/>
      <c r="BYC14" s="6"/>
      <c r="BYD14" s="6"/>
      <c r="BYE14" s="6"/>
      <c r="BYF14" s="6"/>
      <c r="BYG14" s="6"/>
      <c r="BYH14" s="6"/>
      <c r="BYI14" s="6"/>
      <c r="BYJ14" s="6"/>
      <c r="BYK14" s="6"/>
      <c r="BYL14" s="6"/>
      <c r="BYM14" s="6"/>
      <c r="BYN14" s="6"/>
      <c r="BYO14" s="6"/>
      <c r="BYP14" s="6"/>
      <c r="BYQ14" s="6"/>
      <c r="BYR14" s="6"/>
      <c r="BYS14" s="6"/>
      <c r="BYT14" s="6"/>
      <c r="BYU14" s="6"/>
      <c r="BYV14" s="6"/>
      <c r="BYW14" s="6"/>
      <c r="BYX14" s="6"/>
      <c r="BYY14" s="6"/>
      <c r="BYZ14" s="6"/>
      <c r="BZA14" s="6"/>
      <c r="BZB14" s="6"/>
      <c r="BZC14" s="6"/>
      <c r="BZD14" s="6"/>
      <c r="BZE14" s="6"/>
      <c r="BZF14" s="6"/>
      <c r="BZG14" s="6"/>
      <c r="BZH14" s="6"/>
      <c r="BZI14" s="6"/>
      <c r="BZJ14" s="6"/>
      <c r="BZK14" s="6"/>
      <c r="BZL14" s="6"/>
      <c r="BZM14" s="6"/>
      <c r="BZN14" s="6"/>
      <c r="BZO14" s="6"/>
      <c r="BZP14" s="6"/>
      <c r="BZQ14" s="6"/>
      <c r="BZR14" s="6"/>
      <c r="BZS14" s="6"/>
      <c r="BZT14" s="6"/>
      <c r="BZU14" s="6"/>
      <c r="BZV14" s="6"/>
      <c r="BZW14" s="6"/>
      <c r="BZX14" s="6"/>
      <c r="BZY14" s="6"/>
      <c r="BZZ14" s="6"/>
      <c r="CAA14" s="6"/>
      <c r="CAB14" s="6"/>
      <c r="CAC14" s="6"/>
      <c r="CAD14" s="6"/>
      <c r="CAE14" s="6"/>
      <c r="CAF14" s="6"/>
      <c r="CAG14" s="6"/>
      <c r="CAH14" s="6"/>
      <c r="CAI14" s="6"/>
      <c r="CAJ14" s="6"/>
      <c r="CAK14" s="6"/>
      <c r="CAL14" s="6"/>
      <c r="CAM14" s="6"/>
      <c r="CAN14" s="6"/>
      <c r="CAO14" s="6"/>
      <c r="CAP14" s="6"/>
      <c r="CAQ14" s="6"/>
      <c r="CAR14" s="6"/>
      <c r="CAS14" s="6"/>
      <c r="CAT14" s="6"/>
      <c r="CAU14" s="6"/>
      <c r="CAV14" s="6"/>
      <c r="CAW14" s="6"/>
      <c r="CAX14" s="6"/>
      <c r="CAY14" s="6"/>
      <c r="CAZ14" s="6"/>
      <c r="CBA14" s="6"/>
      <c r="CBB14" s="6"/>
      <c r="CBC14" s="6"/>
      <c r="CBD14" s="6"/>
      <c r="CBE14" s="6"/>
      <c r="CBF14" s="6"/>
      <c r="CBG14" s="6"/>
      <c r="CBH14" s="6"/>
      <c r="CBI14" s="6"/>
      <c r="CBJ14" s="6"/>
      <c r="CBK14" s="6"/>
      <c r="CBL14" s="6"/>
      <c r="CBM14" s="6"/>
      <c r="CBN14" s="6"/>
      <c r="CBO14" s="6"/>
      <c r="CBP14" s="6"/>
      <c r="CBQ14" s="6"/>
      <c r="CBR14" s="6"/>
      <c r="CBS14" s="6"/>
      <c r="CBT14" s="6"/>
      <c r="CBU14" s="6"/>
      <c r="CBV14" s="6"/>
      <c r="CBW14" s="6"/>
      <c r="CBX14" s="6"/>
      <c r="CBY14" s="6"/>
      <c r="CBZ14" s="6"/>
      <c r="CCA14" s="6"/>
      <c r="CCB14" s="6"/>
      <c r="CCC14" s="6"/>
      <c r="CCD14" s="6"/>
      <c r="CCE14" s="6"/>
      <c r="CCF14" s="6"/>
      <c r="CCG14" s="6"/>
      <c r="CCH14" s="6"/>
      <c r="CCI14" s="6"/>
      <c r="CCJ14" s="6"/>
      <c r="CCK14" s="6"/>
      <c r="CCL14" s="6"/>
      <c r="CCM14" s="6"/>
      <c r="CCN14" s="6"/>
      <c r="CCO14" s="6"/>
      <c r="CCP14" s="6"/>
      <c r="CCQ14" s="6"/>
      <c r="CCR14" s="6"/>
      <c r="CCS14" s="6"/>
      <c r="CCT14" s="6"/>
      <c r="CCU14" s="6"/>
      <c r="CCV14" s="6"/>
      <c r="CCW14" s="6"/>
      <c r="CCX14" s="6"/>
      <c r="CCY14" s="6"/>
      <c r="CCZ14" s="6"/>
      <c r="CDA14" s="6"/>
      <c r="CDB14" s="6"/>
      <c r="CDC14" s="6"/>
      <c r="CDD14" s="6"/>
      <c r="CDE14" s="6"/>
      <c r="CDF14" s="6"/>
      <c r="CDG14" s="6"/>
      <c r="CDH14" s="6"/>
      <c r="CDI14" s="6"/>
      <c r="CDJ14" s="6"/>
      <c r="CDK14" s="6"/>
      <c r="CDL14" s="6"/>
      <c r="CDM14" s="6"/>
      <c r="CDN14" s="6"/>
      <c r="CDO14" s="6"/>
      <c r="CDP14" s="6"/>
      <c r="CDQ14" s="6"/>
      <c r="CDR14" s="6"/>
      <c r="CDS14" s="6"/>
      <c r="CDT14" s="6"/>
      <c r="CDU14" s="6"/>
      <c r="CDV14" s="6"/>
      <c r="CDW14" s="6"/>
      <c r="CDX14" s="6"/>
      <c r="CDY14" s="6"/>
      <c r="CDZ14" s="6"/>
      <c r="CEA14" s="6"/>
      <c r="CEB14" s="6"/>
      <c r="CEC14" s="6"/>
      <c r="CED14" s="6"/>
      <c r="CEE14" s="6"/>
      <c r="CEF14" s="6"/>
      <c r="CEG14" s="6"/>
      <c r="CEH14" s="6"/>
      <c r="CEI14" s="6"/>
      <c r="CEJ14" s="6"/>
      <c r="CEK14" s="6"/>
      <c r="CEL14" s="6"/>
      <c r="CEM14" s="6"/>
      <c r="CEN14" s="6"/>
      <c r="CEO14" s="6"/>
      <c r="CEP14" s="6"/>
      <c r="CEQ14" s="6"/>
      <c r="CER14" s="6"/>
      <c r="CES14" s="6"/>
      <c r="CET14" s="6"/>
      <c r="CEU14" s="6"/>
      <c r="CEV14" s="6"/>
      <c r="CEW14" s="6"/>
      <c r="CEX14" s="6"/>
      <c r="CEY14" s="6"/>
      <c r="CEZ14" s="6"/>
      <c r="CFA14" s="6"/>
      <c r="CFB14" s="6"/>
      <c r="CFC14" s="6"/>
      <c r="CFD14" s="6"/>
      <c r="CFE14" s="6"/>
      <c r="CFF14" s="6"/>
      <c r="CFG14" s="6"/>
      <c r="CFH14" s="6"/>
      <c r="CFI14" s="6"/>
      <c r="CFJ14" s="6"/>
      <c r="CFK14" s="6"/>
      <c r="CFL14" s="6"/>
      <c r="CFM14" s="6"/>
      <c r="CFN14" s="6"/>
      <c r="CFO14" s="6"/>
      <c r="CFP14" s="6"/>
      <c r="CFQ14" s="6"/>
      <c r="CFR14" s="6"/>
      <c r="CFS14" s="6"/>
      <c r="CFT14" s="6"/>
      <c r="CFU14" s="6"/>
      <c r="CFV14" s="6"/>
      <c r="CFW14" s="6"/>
      <c r="CFX14" s="6"/>
      <c r="CFY14" s="6"/>
      <c r="CFZ14" s="6"/>
      <c r="CGA14" s="6"/>
      <c r="CGB14" s="6"/>
      <c r="CGC14" s="6"/>
      <c r="CGD14" s="6"/>
      <c r="CGE14" s="6"/>
      <c r="CGF14" s="6"/>
      <c r="CGG14" s="6"/>
      <c r="CGH14" s="6"/>
      <c r="CGI14" s="6"/>
      <c r="CGJ14" s="6"/>
      <c r="CGK14" s="6"/>
      <c r="CGL14" s="6"/>
      <c r="CGM14" s="6"/>
      <c r="CGN14" s="6"/>
      <c r="CGO14" s="6"/>
      <c r="CGP14" s="6"/>
      <c r="CGQ14" s="6"/>
      <c r="CGR14" s="6"/>
      <c r="CGS14" s="6"/>
      <c r="CGT14" s="6"/>
      <c r="CGU14" s="6"/>
      <c r="CGV14" s="6"/>
      <c r="CGW14" s="6"/>
      <c r="CGX14" s="6"/>
      <c r="CGY14" s="6"/>
      <c r="CGZ14" s="6"/>
      <c r="CHA14" s="6"/>
      <c r="CHB14" s="6"/>
      <c r="CHC14" s="6"/>
      <c r="CHD14" s="6"/>
      <c r="CHE14" s="6"/>
      <c r="CHF14" s="6"/>
      <c r="CHG14" s="6"/>
      <c r="CHH14" s="6"/>
      <c r="CHI14" s="6"/>
      <c r="CHJ14" s="6"/>
      <c r="CHK14" s="6"/>
      <c r="CHL14" s="6"/>
      <c r="CHM14" s="6"/>
      <c r="CHN14" s="6"/>
      <c r="CHO14" s="6"/>
      <c r="CHP14" s="6"/>
      <c r="CHQ14" s="6"/>
      <c r="CHR14" s="6"/>
      <c r="CHS14" s="6"/>
      <c r="CHT14" s="6"/>
      <c r="CHU14" s="6"/>
      <c r="CHV14" s="6"/>
      <c r="CHW14" s="6"/>
      <c r="CHX14" s="6"/>
      <c r="CHY14" s="6"/>
      <c r="CHZ14" s="6"/>
      <c r="CIA14" s="6"/>
      <c r="CIB14" s="6"/>
      <c r="CIC14" s="6"/>
      <c r="CID14" s="6"/>
      <c r="CIE14" s="6"/>
      <c r="CIF14" s="6"/>
      <c r="CIG14" s="6"/>
      <c r="CIH14" s="6"/>
      <c r="CII14" s="6"/>
      <c r="CIJ14" s="6"/>
      <c r="CIK14" s="6"/>
      <c r="CIL14" s="6"/>
      <c r="CIM14" s="6"/>
      <c r="CIN14" s="6"/>
      <c r="CIO14" s="6"/>
      <c r="CIP14" s="6"/>
      <c r="CIQ14" s="6"/>
      <c r="CIR14" s="6"/>
      <c r="CIS14" s="6"/>
      <c r="CIT14" s="6"/>
      <c r="CIU14" s="6"/>
      <c r="CIV14" s="6"/>
      <c r="CIW14" s="6"/>
      <c r="CIX14" s="6"/>
      <c r="CIY14" s="6"/>
      <c r="CIZ14" s="6"/>
      <c r="CJA14" s="6"/>
      <c r="CJB14" s="6"/>
      <c r="CJC14" s="6"/>
      <c r="CJD14" s="6"/>
      <c r="CJE14" s="6"/>
      <c r="CJF14" s="6"/>
      <c r="CJG14" s="6"/>
      <c r="CJH14" s="6"/>
      <c r="CJI14" s="6"/>
      <c r="CJJ14" s="6"/>
      <c r="CJK14" s="6"/>
      <c r="CJL14" s="6"/>
      <c r="CJM14" s="6"/>
      <c r="CJN14" s="6"/>
      <c r="CJO14" s="6"/>
      <c r="CJP14" s="6"/>
      <c r="CJQ14" s="6"/>
      <c r="CJR14" s="6"/>
      <c r="CJS14" s="6"/>
      <c r="CJT14" s="6"/>
      <c r="CJU14" s="6"/>
      <c r="CJV14" s="6"/>
      <c r="CJW14" s="6"/>
      <c r="CJX14" s="6"/>
      <c r="CJY14" s="6"/>
      <c r="CJZ14" s="6"/>
      <c r="CKA14" s="6"/>
      <c r="CKB14" s="6"/>
      <c r="CKC14" s="6"/>
      <c r="CKD14" s="6"/>
      <c r="CKE14" s="6"/>
      <c r="CKF14" s="6"/>
      <c r="CKG14" s="6"/>
      <c r="CKH14" s="6"/>
      <c r="CKI14" s="6"/>
      <c r="CKJ14" s="6"/>
      <c r="CKK14" s="6"/>
      <c r="CKL14" s="6"/>
      <c r="CKM14" s="6"/>
      <c r="CKN14" s="6"/>
      <c r="CKO14" s="6"/>
      <c r="CKP14" s="6"/>
      <c r="CKQ14" s="6"/>
      <c r="CKR14" s="6"/>
      <c r="CKS14" s="6"/>
      <c r="CKT14" s="6"/>
      <c r="CKU14" s="6"/>
      <c r="CKV14" s="6"/>
      <c r="CKW14" s="6"/>
      <c r="CKX14" s="6"/>
      <c r="CKY14" s="6"/>
      <c r="CKZ14" s="6"/>
      <c r="CLA14" s="6"/>
      <c r="CLB14" s="6"/>
      <c r="CLC14" s="6"/>
      <c r="CLD14" s="6"/>
      <c r="CLE14" s="6"/>
      <c r="CLF14" s="6"/>
      <c r="CLG14" s="6"/>
      <c r="CLH14" s="6"/>
      <c r="CLI14" s="6"/>
      <c r="CLJ14" s="6"/>
      <c r="CLK14" s="6"/>
      <c r="CLL14" s="6"/>
      <c r="CLM14" s="6"/>
      <c r="CLN14" s="6"/>
      <c r="CLO14" s="6"/>
      <c r="CLP14" s="6"/>
      <c r="CLQ14" s="6"/>
      <c r="CLR14" s="6"/>
      <c r="CLS14" s="6"/>
      <c r="CLT14" s="6"/>
      <c r="CLU14" s="6"/>
      <c r="CLV14" s="6"/>
      <c r="CLW14" s="6"/>
      <c r="CLX14" s="6"/>
      <c r="CLY14" s="6"/>
      <c r="CLZ14" s="6"/>
      <c r="CMA14" s="6"/>
      <c r="CMB14" s="6"/>
      <c r="CMC14" s="6"/>
      <c r="CMD14" s="6"/>
      <c r="CME14" s="6"/>
      <c r="CMF14" s="6"/>
      <c r="CMG14" s="6"/>
      <c r="CMH14" s="6"/>
      <c r="CMI14" s="6"/>
      <c r="CMJ14" s="6"/>
      <c r="CMK14" s="6"/>
      <c r="CML14" s="6"/>
      <c r="CMM14" s="6"/>
      <c r="CMN14" s="6"/>
      <c r="CMO14" s="6"/>
      <c r="CMP14" s="6"/>
      <c r="CMQ14" s="6"/>
      <c r="CMR14" s="6"/>
      <c r="CMS14" s="6"/>
      <c r="CMT14" s="6"/>
      <c r="CMU14" s="6"/>
      <c r="CMV14" s="6"/>
      <c r="CMW14" s="6"/>
      <c r="CMX14" s="6"/>
      <c r="CMY14" s="6"/>
      <c r="CMZ14" s="6"/>
      <c r="CNA14" s="6"/>
      <c r="CNB14" s="6"/>
      <c r="CNC14" s="6"/>
      <c r="CND14" s="6"/>
      <c r="CNE14" s="6"/>
      <c r="CNF14" s="6"/>
      <c r="CNG14" s="6"/>
      <c r="CNH14" s="6"/>
      <c r="CNI14" s="6"/>
      <c r="CNJ14" s="6"/>
      <c r="CNK14" s="6"/>
      <c r="CNL14" s="6"/>
      <c r="CNM14" s="6"/>
      <c r="CNN14" s="6"/>
      <c r="CNO14" s="6"/>
      <c r="CNP14" s="6"/>
      <c r="CNQ14" s="6"/>
      <c r="CNR14" s="6"/>
      <c r="CNS14" s="6"/>
      <c r="CNT14" s="6"/>
      <c r="CNU14" s="6"/>
      <c r="CNV14" s="6"/>
      <c r="CNW14" s="6"/>
      <c r="CNX14" s="6"/>
      <c r="CNY14" s="6"/>
      <c r="CNZ14" s="6"/>
      <c r="COA14" s="6"/>
      <c r="COB14" s="6"/>
      <c r="COC14" s="6"/>
      <c r="COD14" s="6"/>
      <c r="COE14" s="6"/>
      <c r="COF14" s="6"/>
      <c r="COG14" s="6"/>
      <c r="COH14" s="6"/>
      <c r="COI14" s="6"/>
      <c r="COJ14" s="6"/>
      <c r="COK14" s="6"/>
      <c r="COL14" s="6"/>
      <c r="COM14" s="6"/>
      <c r="CON14" s="6"/>
      <c r="COO14" s="6"/>
      <c r="COP14" s="6"/>
      <c r="COQ14" s="6"/>
      <c r="COR14" s="6"/>
      <c r="COS14" s="6"/>
      <c r="COT14" s="6"/>
      <c r="COU14" s="6"/>
      <c r="COV14" s="6"/>
      <c r="COW14" s="6"/>
      <c r="COX14" s="6"/>
      <c r="COY14" s="6"/>
      <c r="COZ14" s="6"/>
      <c r="CPA14" s="6"/>
      <c r="CPB14" s="6"/>
      <c r="CPC14" s="6"/>
      <c r="CPD14" s="6"/>
      <c r="CPE14" s="6"/>
      <c r="CPF14" s="6"/>
      <c r="CPG14" s="6"/>
      <c r="CPH14" s="6"/>
      <c r="CPI14" s="6"/>
      <c r="CPJ14" s="6"/>
      <c r="CPK14" s="6"/>
      <c r="CPL14" s="6"/>
      <c r="CPM14" s="6"/>
      <c r="CPN14" s="6"/>
      <c r="CPO14" s="6"/>
      <c r="CPP14" s="6"/>
      <c r="CPQ14" s="6"/>
      <c r="CPR14" s="6"/>
      <c r="CPS14" s="6"/>
      <c r="CPT14" s="6"/>
      <c r="CPU14" s="6"/>
      <c r="CPV14" s="6"/>
      <c r="CPW14" s="6"/>
      <c r="CPX14" s="6"/>
      <c r="CPY14" s="6"/>
      <c r="CPZ14" s="6"/>
      <c r="CQA14" s="6"/>
      <c r="CQB14" s="6"/>
      <c r="CQC14" s="6"/>
      <c r="CQD14" s="6"/>
      <c r="CQE14" s="6"/>
      <c r="CQF14" s="6"/>
      <c r="CQG14" s="6"/>
      <c r="CQH14" s="6"/>
      <c r="CQI14" s="6"/>
      <c r="CQJ14" s="6"/>
      <c r="CQK14" s="6"/>
      <c r="CQL14" s="6"/>
      <c r="CQM14" s="6"/>
      <c r="CQN14" s="6"/>
      <c r="CQO14" s="6"/>
      <c r="CQP14" s="6"/>
      <c r="CQQ14" s="6"/>
      <c r="CQR14" s="6"/>
      <c r="CQS14" s="6"/>
      <c r="CQT14" s="6"/>
      <c r="CQU14" s="6"/>
      <c r="CQV14" s="6"/>
      <c r="CQW14" s="6"/>
      <c r="CQX14" s="6"/>
      <c r="CQY14" s="6"/>
      <c r="CQZ14" s="6"/>
      <c r="CRA14" s="6"/>
      <c r="CRB14" s="6"/>
      <c r="CRC14" s="6"/>
      <c r="CRD14" s="6"/>
      <c r="CRE14" s="6"/>
      <c r="CRF14" s="6"/>
      <c r="CRG14" s="6"/>
      <c r="CRH14" s="6"/>
      <c r="CRI14" s="6"/>
      <c r="CRJ14" s="6"/>
      <c r="CRK14" s="6"/>
      <c r="CRL14" s="6"/>
      <c r="CRM14" s="6"/>
      <c r="CRN14" s="6"/>
      <c r="CRO14" s="6"/>
      <c r="CRP14" s="6"/>
      <c r="CRQ14" s="6"/>
      <c r="CRR14" s="6"/>
      <c r="CRS14" s="6"/>
      <c r="CRT14" s="6"/>
      <c r="CRU14" s="6"/>
      <c r="CRV14" s="6"/>
      <c r="CRW14" s="6"/>
      <c r="CRX14" s="6"/>
      <c r="CRY14" s="6"/>
      <c r="CRZ14" s="6"/>
      <c r="CSA14" s="6"/>
      <c r="CSB14" s="6"/>
      <c r="CSC14" s="6"/>
      <c r="CSD14" s="6"/>
      <c r="CSE14" s="6"/>
      <c r="CSF14" s="6"/>
      <c r="CSG14" s="6"/>
      <c r="CSH14" s="6"/>
      <c r="CSI14" s="6"/>
      <c r="CSJ14" s="6"/>
      <c r="CSK14" s="6"/>
      <c r="CSL14" s="6"/>
      <c r="CSM14" s="6"/>
      <c r="CSN14" s="6"/>
      <c r="CSO14" s="6"/>
      <c r="CSP14" s="6"/>
      <c r="CSQ14" s="6"/>
      <c r="CSR14" s="6"/>
      <c r="CSS14" s="6"/>
      <c r="CST14" s="6"/>
      <c r="CSU14" s="6"/>
      <c r="CSV14" s="6"/>
      <c r="CSW14" s="6"/>
      <c r="CSX14" s="6"/>
      <c r="CSY14" s="6"/>
      <c r="CSZ14" s="6"/>
      <c r="CTA14" s="6"/>
      <c r="CTB14" s="6"/>
      <c r="CTC14" s="6"/>
      <c r="CTD14" s="6"/>
      <c r="CTE14" s="6"/>
      <c r="CTF14" s="6"/>
      <c r="CTG14" s="6"/>
      <c r="CTH14" s="6"/>
      <c r="CTI14" s="6"/>
      <c r="CTJ14" s="6"/>
      <c r="CTK14" s="6"/>
      <c r="CTL14" s="6"/>
      <c r="CTM14" s="6"/>
      <c r="CTN14" s="6"/>
      <c r="CTO14" s="6"/>
      <c r="CTP14" s="6"/>
      <c r="CTQ14" s="6"/>
      <c r="CTR14" s="6"/>
      <c r="CTS14" s="6"/>
      <c r="CTT14" s="6"/>
      <c r="CTU14" s="6"/>
      <c r="CTV14" s="6"/>
      <c r="CTW14" s="6"/>
      <c r="CTX14" s="6"/>
      <c r="CTY14" s="6"/>
      <c r="CTZ14" s="6"/>
      <c r="CUA14" s="6"/>
      <c r="CUB14" s="6"/>
      <c r="CUC14" s="6"/>
      <c r="CUD14" s="6"/>
      <c r="CUE14" s="6"/>
      <c r="CUF14" s="6"/>
      <c r="CUG14" s="6"/>
      <c r="CUH14" s="6"/>
      <c r="CUI14" s="6"/>
      <c r="CUJ14" s="6"/>
      <c r="CUK14" s="6"/>
      <c r="CUL14" s="6"/>
      <c r="CUM14" s="6"/>
      <c r="CUN14" s="6"/>
      <c r="CUO14" s="6"/>
      <c r="CUP14" s="6"/>
      <c r="CUQ14" s="6"/>
      <c r="CUR14" s="6"/>
      <c r="CUS14" s="6"/>
      <c r="CUT14" s="6"/>
      <c r="CUU14" s="6"/>
      <c r="CUV14" s="6"/>
      <c r="CUW14" s="6"/>
      <c r="CUX14" s="6"/>
      <c r="CUY14" s="6"/>
      <c r="CUZ14" s="6"/>
      <c r="CVA14" s="6"/>
      <c r="CVB14" s="6"/>
      <c r="CVC14" s="6"/>
      <c r="CVD14" s="6"/>
      <c r="CVE14" s="6"/>
      <c r="CVF14" s="6"/>
      <c r="CVG14" s="6"/>
      <c r="CVH14" s="6"/>
      <c r="CVI14" s="6"/>
      <c r="CVJ14" s="6"/>
      <c r="CVK14" s="6"/>
      <c r="CVL14" s="6"/>
      <c r="CVM14" s="6"/>
      <c r="CVN14" s="6"/>
      <c r="CVO14" s="6"/>
      <c r="CVP14" s="6"/>
      <c r="CVQ14" s="6"/>
      <c r="CVR14" s="6"/>
      <c r="CVS14" s="6"/>
      <c r="CVT14" s="6"/>
      <c r="CVU14" s="6"/>
      <c r="CVV14" s="6"/>
      <c r="CVW14" s="6"/>
      <c r="CVX14" s="6"/>
      <c r="CVY14" s="6"/>
      <c r="CVZ14" s="6"/>
      <c r="CWA14" s="6"/>
      <c r="CWB14" s="6"/>
      <c r="CWC14" s="6"/>
      <c r="CWD14" s="6"/>
      <c r="CWE14" s="6"/>
      <c r="CWF14" s="6"/>
      <c r="CWG14" s="6"/>
      <c r="CWH14" s="6"/>
      <c r="CWI14" s="6"/>
      <c r="CWJ14" s="6"/>
      <c r="CWK14" s="6"/>
      <c r="CWL14" s="6"/>
      <c r="CWM14" s="6"/>
      <c r="CWN14" s="6"/>
      <c r="CWO14" s="6"/>
      <c r="CWP14" s="6"/>
      <c r="CWQ14" s="6"/>
      <c r="CWR14" s="6"/>
      <c r="CWS14" s="6"/>
      <c r="CWT14" s="6"/>
      <c r="CWU14" s="6"/>
      <c r="CWV14" s="6"/>
      <c r="CWW14" s="6"/>
      <c r="CWX14" s="6"/>
      <c r="CWY14" s="6"/>
      <c r="CWZ14" s="6"/>
      <c r="CXA14" s="6"/>
      <c r="CXB14" s="6"/>
      <c r="CXC14" s="6"/>
      <c r="CXD14" s="6"/>
      <c r="CXE14" s="6"/>
      <c r="CXF14" s="6"/>
      <c r="CXG14" s="6"/>
      <c r="CXH14" s="6"/>
      <c r="CXI14" s="6"/>
      <c r="CXJ14" s="6"/>
      <c r="CXK14" s="6"/>
      <c r="CXL14" s="6"/>
      <c r="CXM14" s="6"/>
      <c r="CXN14" s="6"/>
      <c r="CXO14" s="6"/>
      <c r="CXP14" s="6"/>
      <c r="CXQ14" s="6"/>
      <c r="CXR14" s="6"/>
      <c r="CXS14" s="6"/>
      <c r="CXT14" s="6"/>
      <c r="CXU14" s="6"/>
      <c r="CXV14" s="6"/>
      <c r="CXW14" s="6"/>
      <c r="CXX14" s="6"/>
      <c r="CXY14" s="6"/>
      <c r="CXZ14" s="6"/>
      <c r="CYA14" s="6"/>
      <c r="CYB14" s="6"/>
      <c r="CYC14" s="6"/>
      <c r="CYD14" s="6"/>
      <c r="CYE14" s="6"/>
      <c r="CYF14" s="6"/>
      <c r="CYG14" s="6"/>
      <c r="CYH14" s="6"/>
      <c r="CYI14" s="6"/>
      <c r="CYJ14" s="6"/>
      <c r="CYK14" s="6"/>
      <c r="CYL14" s="6"/>
      <c r="CYM14" s="6"/>
      <c r="CYN14" s="6"/>
      <c r="CYO14" s="6"/>
      <c r="CYP14" s="6"/>
      <c r="CYQ14" s="6"/>
      <c r="CYR14" s="6"/>
      <c r="CYS14" s="6"/>
      <c r="CYT14" s="6"/>
      <c r="CYU14" s="6"/>
      <c r="CYV14" s="6"/>
      <c r="CYW14" s="6"/>
      <c r="CYX14" s="6"/>
      <c r="CYY14" s="6"/>
      <c r="CYZ14" s="6"/>
      <c r="CZA14" s="6"/>
      <c r="CZB14" s="6"/>
      <c r="CZC14" s="6"/>
      <c r="CZD14" s="6"/>
      <c r="CZE14" s="6"/>
      <c r="CZF14" s="6"/>
      <c r="CZG14" s="6"/>
      <c r="CZH14" s="6"/>
      <c r="CZI14" s="6"/>
      <c r="CZJ14" s="6"/>
      <c r="CZK14" s="6"/>
      <c r="CZL14" s="6"/>
      <c r="CZM14" s="6"/>
      <c r="CZN14" s="6"/>
      <c r="CZO14" s="6"/>
      <c r="CZP14" s="6"/>
      <c r="CZQ14" s="6"/>
      <c r="CZR14" s="6"/>
      <c r="CZS14" s="6"/>
      <c r="CZT14" s="6"/>
      <c r="CZU14" s="6"/>
      <c r="CZV14" s="6"/>
      <c r="CZW14" s="6"/>
      <c r="CZX14" s="6"/>
      <c r="CZY14" s="6"/>
      <c r="CZZ14" s="6"/>
      <c r="DAA14" s="6"/>
      <c r="DAB14" s="6"/>
      <c r="DAC14" s="6"/>
      <c r="DAD14" s="6"/>
      <c r="DAE14" s="6"/>
      <c r="DAF14" s="6"/>
      <c r="DAG14" s="6"/>
      <c r="DAH14" s="6"/>
      <c r="DAI14" s="6"/>
      <c r="DAJ14" s="6"/>
      <c r="DAK14" s="6"/>
      <c r="DAL14" s="6"/>
      <c r="DAM14" s="6"/>
      <c r="DAN14" s="6"/>
      <c r="DAO14" s="6"/>
      <c r="DAP14" s="6"/>
      <c r="DAQ14" s="6"/>
      <c r="DAR14" s="6"/>
      <c r="DAS14" s="6"/>
      <c r="DAT14" s="6"/>
      <c r="DAU14" s="6"/>
      <c r="DAV14" s="6"/>
      <c r="DAW14" s="6"/>
      <c r="DAX14" s="6"/>
      <c r="DAY14" s="6"/>
      <c r="DAZ14" s="6"/>
      <c r="DBA14" s="6"/>
      <c r="DBB14" s="6"/>
      <c r="DBC14" s="6"/>
      <c r="DBD14" s="6"/>
      <c r="DBE14" s="6"/>
      <c r="DBF14" s="6"/>
      <c r="DBG14" s="6"/>
      <c r="DBH14" s="6"/>
      <c r="DBI14" s="6"/>
      <c r="DBJ14" s="6"/>
      <c r="DBK14" s="6"/>
      <c r="DBL14" s="6"/>
      <c r="DBM14" s="6"/>
      <c r="DBN14" s="6"/>
      <c r="DBO14" s="6"/>
      <c r="DBP14" s="6"/>
      <c r="DBQ14" s="6"/>
      <c r="DBR14" s="6"/>
      <c r="DBS14" s="6"/>
      <c r="DBT14" s="6"/>
      <c r="DBU14" s="6"/>
      <c r="DBV14" s="6"/>
      <c r="DBW14" s="6"/>
      <c r="DBX14" s="6"/>
      <c r="DBY14" s="6"/>
      <c r="DBZ14" s="6"/>
      <c r="DCA14" s="6"/>
      <c r="DCB14" s="6"/>
      <c r="DCC14" s="6"/>
      <c r="DCD14" s="6"/>
      <c r="DCE14" s="6"/>
      <c r="DCF14" s="6"/>
      <c r="DCG14" s="6"/>
      <c r="DCH14" s="6"/>
      <c r="DCI14" s="6"/>
      <c r="DCJ14" s="6"/>
      <c r="DCK14" s="6"/>
      <c r="DCL14" s="6"/>
      <c r="DCM14" s="6"/>
      <c r="DCN14" s="6"/>
      <c r="DCO14" s="6"/>
      <c r="DCP14" s="6"/>
      <c r="DCQ14" s="6"/>
      <c r="DCR14" s="6"/>
      <c r="DCS14" s="6"/>
      <c r="DCT14" s="6"/>
      <c r="DCU14" s="6"/>
      <c r="DCV14" s="6"/>
      <c r="DCW14" s="6"/>
      <c r="DCX14" s="6"/>
      <c r="DCY14" s="6"/>
      <c r="DCZ14" s="6"/>
      <c r="DDA14" s="6"/>
      <c r="DDB14" s="6"/>
      <c r="DDC14" s="6"/>
      <c r="DDD14" s="6"/>
      <c r="DDE14" s="6"/>
      <c r="DDF14" s="6"/>
      <c r="DDG14" s="6"/>
      <c r="DDH14" s="6"/>
      <c r="DDI14" s="6"/>
      <c r="DDJ14" s="6"/>
      <c r="DDK14" s="6"/>
      <c r="DDL14" s="6"/>
      <c r="DDM14" s="6"/>
      <c r="DDN14" s="6"/>
      <c r="DDO14" s="6"/>
      <c r="DDP14" s="6"/>
      <c r="DDQ14" s="6"/>
      <c r="DDR14" s="6"/>
      <c r="DDS14" s="6"/>
      <c r="DDT14" s="6"/>
      <c r="DDU14" s="6"/>
      <c r="DDV14" s="6"/>
      <c r="DDW14" s="6"/>
      <c r="DDX14" s="6"/>
      <c r="DDY14" s="6"/>
      <c r="DDZ14" s="6"/>
      <c r="DEA14" s="6"/>
      <c r="DEB14" s="6"/>
      <c r="DEC14" s="6"/>
      <c r="DED14" s="6"/>
      <c r="DEE14" s="6"/>
      <c r="DEF14" s="6"/>
      <c r="DEG14" s="6"/>
      <c r="DEH14" s="6"/>
      <c r="DEI14" s="6"/>
      <c r="DEJ14" s="6"/>
      <c r="DEK14" s="6"/>
      <c r="DEL14" s="6"/>
      <c r="DEM14" s="6"/>
      <c r="DEN14" s="6"/>
      <c r="DEO14" s="6"/>
      <c r="DEP14" s="6"/>
      <c r="DEQ14" s="6"/>
      <c r="DER14" s="6"/>
      <c r="DES14" s="6"/>
      <c r="DET14" s="6"/>
      <c r="DEU14" s="6"/>
      <c r="DEV14" s="6"/>
      <c r="DEW14" s="6"/>
      <c r="DEX14" s="6"/>
      <c r="DEY14" s="6"/>
      <c r="DEZ14" s="6"/>
      <c r="DFA14" s="6"/>
      <c r="DFB14" s="6"/>
      <c r="DFC14" s="6"/>
      <c r="DFD14" s="6"/>
      <c r="DFE14" s="6"/>
      <c r="DFF14" s="6"/>
      <c r="DFG14" s="6"/>
      <c r="DFH14" s="6"/>
      <c r="DFI14" s="6"/>
      <c r="DFJ14" s="6"/>
      <c r="DFK14" s="6"/>
      <c r="DFL14" s="6"/>
      <c r="DFM14" s="6"/>
      <c r="DFN14" s="6"/>
      <c r="DFO14" s="6"/>
      <c r="DFP14" s="6"/>
      <c r="DFQ14" s="6"/>
      <c r="DFR14" s="6"/>
      <c r="DFS14" s="6"/>
      <c r="DFT14" s="6"/>
      <c r="DFU14" s="6"/>
      <c r="DFV14" s="6"/>
      <c r="DFW14" s="6"/>
      <c r="DFX14" s="6"/>
      <c r="DFY14" s="6"/>
      <c r="DFZ14" s="6"/>
      <c r="DGA14" s="6"/>
      <c r="DGB14" s="6"/>
      <c r="DGC14" s="6"/>
      <c r="DGD14" s="6"/>
      <c r="DGE14" s="6"/>
      <c r="DGF14" s="6"/>
      <c r="DGG14" s="6"/>
      <c r="DGH14" s="6"/>
      <c r="DGI14" s="6"/>
      <c r="DGJ14" s="6"/>
      <c r="DGK14" s="6"/>
      <c r="DGL14" s="6"/>
      <c r="DGM14" s="6"/>
      <c r="DGN14" s="6"/>
      <c r="DGO14" s="6"/>
      <c r="DGP14" s="6"/>
      <c r="DGQ14" s="6"/>
      <c r="DGR14" s="6"/>
      <c r="DGS14" s="6"/>
      <c r="DGT14" s="6"/>
      <c r="DGU14" s="6"/>
      <c r="DGV14" s="6"/>
      <c r="DGW14" s="6"/>
      <c r="DGX14" s="6"/>
      <c r="DGY14" s="6"/>
      <c r="DGZ14" s="6"/>
      <c r="DHA14" s="6"/>
      <c r="DHB14" s="6"/>
      <c r="DHC14" s="6"/>
      <c r="DHD14" s="6"/>
      <c r="DHE14" s="6"/>
      <c r="DHF14" s="6"/>
      <c r="DHG14" s="6"/>
      <c r="DHH14" s="6"/>
      <c r="DHI14" s="6"/>
      <c r="DHJ14" s="6"/>
      <c r="DHK14" s="6"/>
      <c r="DHL14" s="6"/>
      <c r="DHM14" s="6"/>
      <c r="DHN14" s="6"/>
      <c r="DHO14" s="6"/>
      <c r="DHP14" s="6"/>
      <c r="DHQ14" s="6"/>
      <c r="DHR14" s="6"/>
      <c r="DHS14" s="6"/>
      <c r="DHT14" s="6"/>
      <c r="DHU14" s="6"/>
      <c r="DHV14" s="6"/>
      <c r="DHW14" s="6"/>
      <c r="DHX14" s="6"/>
      <c r="DHY14" s="6"/>
      <c r="DHZ14" s="6"/>
      <c r="DIA14" s="6"/>
      <c r="DIB14" s="6"/>
      <c r="DIC14" s="6"/>
      <c r="DID14" s="6"/>
      <c r="DIE14" s="6"/>
      <c r="DIF14" s="6"/>
      <c r="DIG14" s="6"/>
      <c r="DIH14" s="6"/>
      <c r="DII14" s="6"/>
      <c r="DIJ14" s="6"/>
      <c r="DIK14" s="6"/>
      <c r="DIL14" s="6"/>
      <c r="DIM14" s="6"/>
      <c r="DIN14" s="6"/>
      <c r="DIO14" s="6"/>
      <c r="DIP14" s="6"/>
      <c r="DIQ14" s="6"/>
      <c r="DIR14" s="6"/>
      <c r="DIS14" s="6"/>
      <c r="DIT14" s="6"/>
      <c r="DIU14" s="6"/>
      <c r="DIV14" s="6"/>
      <c r="DIW14" s="6"/>
      <c r="DIX14" s="6"/>
      <c r="DIY14" s="6"/>
      <c r="DIZ14" s="6"/>
      <c r="DJA14" s="6"/>
      <c r="DJB14" s="6"/>
      <c r="DJC14" s="6"/>
      <c r="DJD14" s="6"/>
      <c r="DJE14" s="6"/>
      <c r="DJF14" s="6"/>
      <c r="DJG14" s="6"/>
      <c r="DJH14" s="6"/>
      <c r="DJI14" s="6"/>
      <c r="DJJ14" s="6"/>
      <c r="DJK14" s="6"/>
      <c r="DJL14" s="6"/>
      <c r="DJM14" s="6"/>
      <c r="DJN14" s="6"/>
      <c r="DJO14" s="6"/>
      <c r="DJP14" s="6"/>
      <c r="DJQ14" s="6"/>
      <c r="DJR14" s="6"/>
      <c r="DJS14" s="6"/>
      <c r="DJT14" s="6"/>
      <c r="DJU14" s="6"/>
      <c r="DJV14" s="6"/>
      <c r="DJW14" s="6"/>
      <c r="DJX14" s="6"/>
      <c r="DJY14" s="6"/>
      <c r="DJZ14" s="6"/>
      <c r="DKA14" s="6"/>
      <c r="DKB14" s="6"/>
      <c r="DKC14" s="6"/>
      <c r="DKD14" s="6"/>
      <c r="DKE14" s="6"/>
      <c r="DKF14" s="6"/>
      <c r="DKG14" s="6"/>
      <c r="DKH14" s="6"/>
      <c r="DKI14" s="6"/>
      <c r="DKJ14" s="6"/>
      <c r="DKK14" s="6"/>
      <c r="DKL14" s="6"/>
      <c r="DKM14" s="6"/>
      <c r="DKN14" s="6"/>
      <c r="DKO14" s="6"/>
      <c r="DKP14" s="6"/>
      <c r="DKQ14" s="6"/>
      <c r="DKR14" s="6"/>
      <c r="DKS14" s="6"/>
      <c r="DKT14" s="6"/>
      <c r="DKU14" s="6"/>
      <c r="DKV14" s="6"/>
      <c r="DKW14" s="6"/>
      <c r="DKX14" s="6"/>
      <c r="DKY14" s="6"/>
      <c r="DKZ14" s="6"/>
      <c r="DLA14" s="6"/>
      <c r="DLB14" s="6"/>
      <c r="DLC14" s="6"/>
      <c r="DLD14" s="6"/>
      <c r="DLE14" s="6"/>
      <c r="DLF14" s="6"/>
      <c r="DLG14" s="6"/>
      <c r="DLH14" s="6"/>
      <c r="DLI14" s="6"/>
      <c r="DLJ14" s="6"/>
      <c r="DLK14" s="6"/>
      <c r="DLL14" s="6"/>
      <c r="DLM14" s="6"/>
      <c r="DLN14" s="6"/>
      <c r="DLO14" s="6"/>
      <c r="DLP14" s="6"/>
      <c r="DLQ14" s="6"/>
      <c r="DLR14" s="6"/>
      <c r="DLS14" s="6"/>
      <c r="DLT14" s="6"/>
      <c r="DLU14" s="6"/>
      <c r="DLV14" s="6"/>
      <c r="DLW14" s="6"/>
      <c r="DLX14" s="6"/>
      <c r="DLY14" s="6"/>
      <c r="DLZ14" s="6"/>
      <c r="DMA14" s="6"/>
      <c r="DMB14" s="6"/>
      <c r="DMC14" s="6"/>
      <c r="DMD14" s="6"/>
      <c r="DME14" s="6"/>
      <c r="DMF14" s="6"/>
      <c r="DMG14" s="6"/>
      <c r="DMH14" s="6"/>
      <c r="DMI14" s="6"/>
      <c r="DMJ14" s="6"/>
      <c r="DMK14" s="6"/>
      <c r="DML14" s="6"/>
      <c r="DMM14" s="6"/>
      <c r="DMN14" s="6"/>
      <c r="DMO14" s="6"/>
      <c r="DMP14" s="6"/>
      <c r="DMQ14" s="6"/>
      <c r="DMR14" s="6"/>
      <c r="DMS14" s="6"/>
      <c r="DMT14" s="6"/>
      <c r="DMU14" s="6"/>
      <c r="DMV14" s="6"/>
      <c r="DMW14" s="6"/>
      <c r="DMX14" s="6"/>
      <c r="DMY14" s="6"/>
      <c r="DMZ14" s="6"/>
      <c r="DNA14" s="6"/>
      <c r="DNB14" s="6"/>
      <c r="DNC14" s="6"/>
      <c r="DND14" s="6"/>
      <c r="DNE14" s="6"/>
      <c r="DNF14" s="6"/>
      <c r="DNG14" s="6"/>
      <c r="DNH14" s="6"/>
      <c r="DNI14" s="6"/>
      <c r="DNJ14" s="6"/>
      <c r="DNK14" s="6"/>
      <c r="DNL14" s="6"/>
      <c r="DNM14" s="6"/>
      <c r="DNN14" s="6"/>
      <c r="DNO14" s="6"/>
      <c r="DNP14" s="6"/>
      <c r="DNQ14" s="6"/>
      <c r="DNR14" s="6"/>
      <c r="DNS14" s="6"/>
      <c r="DNT14" s="6"/>
      <c r="DNU14" s="6"/>
      <c r="DNV14" s="6"/>
      <c r="DNW14" s="6"/>
      <c r="DNX14" s="6"/>
      <c r="DNY14" s="6"/>
      <c r="DNZ14" s="6"/>
      <c r="DOA14" s="6"/>
      <c r="DOB14" s="6"/>
      <c r="DOC14" s="6"/>
      <c r="DOD14" s="6"/>
      <c r="DOE14" s="6"/>
      <c r="DOF14" s="6"/>
      <c r="DOG14" s="6"/>
      <c r="DOH14" s="6"/>
      <c r="DOI14" s="6"/>
      <c r="DOJ14" s="6"/>
      <c r="DOK14" s="6"/>
      <c r="DOL14" s="6"/>
      <c r="DOM14" s="6"/>
      <c r="DON14" s="6"/>
      <c r="DOO14" s="6"/>
      <c r="DOP14" s="6"/>
      <c r="DOQ14" s="6"/>
      <c r="DOR14" s="6"/>
      <c r="DOS14" s="6"/>
      <c r="DOT14" s="6"/>
      <c r="DOU14" s="6"/>
      <c r="DOV14" s="6"/>
      <c r="DOW14" s="6"/>
      <c r="DOX14" s="6"/>
      <c r="DOY14" s="6"/>
      <c r="DOZ14" s="6"/>
      <c r="DPA14" s="6"/>
      <c r="DPB14" s="6"/>
      <c r="DPC14" s="6"/>
      <c r="DPD14" s="6"/>
      <c r="DPE14" s="6"/>
      <c r="DPF14" s="6"/>
      <c r="DPG14" s="6"/>
      <c r="DPH14" s="6"/>
      <c r="DPI14" s="6"/>
      <c r="DPJ14" s="6"/>
      <c r="DPK14" s="6"/>
      <c r="DPL14" s="6"/>
      <c r="DPM14" s="6"/>
      <c r="DPN14" s="6"/>
      <c r="DPO14" s="6"/>
      <c r="DPP14" s="6"/>
      <c r="DPQ14" s="6"/>
      <c r="DPR14" s="6"/>
      <c r="DPS14" s="6"/>
      <c r="DPT14" s="6"/>
      <c r="DPU14" s="6"/>
      <c r="DPV14" s="6"/>
      <c r="DPW14" s="6"/>
      <c r="DPX14" s="6"/>
      <c r="DPY14" s="6"/>
      <c r="DPZ14" s="6"/>
      <c r="DQA14" s="6"/>
      <c r="DQB14" s="6"/>
      <c r="DQC14" s="6"/>
      <c r="DQD14" s="6"/>
      <c r="DQE14" s="6"/>
      <c r="DQF14" s="6"/>
      <c r="DQG14" s="6"/>
      <c r="DQH14" s="6"/>
      <c r="DQI14" s="6"/>
      <c r="DQJ14" s="6"/>
      <c r="DQK14" s="6"/>
      <c r="DQL14" s="6"/>
      <c r="DQM14" s="6"/>
      <c r="DQN14" s="6"/>
      <c r="DQO14" s="6"/>
      <c r="DQP14" s="6"/>
      <c r="DQQ14" s="6"/>
      <c r="DQR14" s="6"/>
      <c r="DQS14" s="6"/>
      <c r="DQT14" s="6"/>
      <c r="DQU14" s="6"/>
      <c r="DQV14" s="6"/>
      <c r="DQW14" s="6"/>
      <c r="DQX14" s="6"/>
      <c r="DQY14" s="6"/>
      <c r="DQZ14" s="6"/>
      <c r="DRA14" s="6"/>
      <c r="DRB14" s="6"/>
      <c r="DRC14" s="6"/>
      <c r="DRD14" s="6"/>
      <c r="DRE14" s="6"/>
      <c r="DRF14" s="6"/>
      <c r="DRG14" s="6"/>
      <c r="DRH14" s="6"/>
      <c r="DRI14" s="6"/>
      <c r="DRJ14" s="6"/>
      <c r="DRK14" s="6"/>
      <c r="DRL14" s="6"/>
      <c r="DRM14" s="6"/>
      <c r="DRN14" s="6"/>
      <c r="DRO14" s="6"/>
      <c r="DRP14" s="6"/>
      <c r="DRQ14" s="6"/>
      <c r="DRR14" s="6"/>
      <c r="DRS14" s="6"/>
      <c r="DRT14" s="6"/>
      <c r="DRU14" s="6"/>
      <c r="DRV14" s="6"/>
      <c r="DRW14" s="6"/>
      <c r="DRX14" s="6"/>
      <c r="DRY14" s="6"/>
      <c r="DRZ14" s="6"/>
      <c r="DSA14" s="6"/>
      <c r="DSB14" s="6"/>
      <c r="DSC14" s="6"/>
      <c r="DSD14" s="6"/>
      <c r="DSE14" s="6"/>
      <c r="DSF14" s="6"/>
      <c r="DSG14" s="6"/>
      <c r="DSH14" s="6"/>
      <c r="DSI14" s="6"/>
      <c r="DSJ14" s="6"/>
      <c r="DSK14" s="6"/>
      <c r="DSL14" s="6"/>
      <c r="DSM14" s="6"/>
      <c r="DSN14" s="6"/>
      <c r="DSO14" s="6"/>
      <c r="DSP14" s="6"/>
      <c r="DSQ14" s="6"/>
      <c r="DSR14" s="6"/>
      <c r="DSS14" s="6"/>
      <c r="DST14" s="6"/>
      <c r="DSU14" s="6"/>
      <c r="DSV14" s="6"/>
      <c r="DSW14" s="6"/>
      <c r="DSX14" s="6"/>
      <c r="DSY14" s="6"/>
      <c r="DSZ14" s="6"/>
      <c r="DTA14" s="6"/>
      <c r="DTB14" s="6"/>
      <c r="DTC14" s="6"/>
      <c r="DTD14" s="6"/>
      <c r="DTE14" s="6"/>
      <c r="DTF14" s="6"/>
      <c r="DTG14" s="6"/>
      <c r="DTH14" s="6"/>
      <c r="DTI14" s="6"/>
      <c r="DTJ14" s="6"/>
      <c r="DTK14" s="6"/>
      <c r="DTL14" s="6"/>
      <c r="DTM14" s="6"/>
      <c r="DTN14" s="6"/>
      <c r="DTO14" s="6"/>
      <c r="DTP14" s="6"/>
      <c r="DTQ14" s="6"/>
      <c r="DTR14" s="6"/>
      <c r="DTS14" s="6"/>
      <c r="DTT14" s="6"/>
      <c r="DTU14" s="6"/>
      <c r="DTV14" s="6"/>
      <c r="DTW14" s="6"/>
      <c r="DTX14" s="6"/>
      <c r="DTY14" s="6"/>
      <c r="DTZ14" s="6"/>
      <c r="DUA14" s="6"/>
      <c r="DUB14" s="6"/>
      <c r="DUC14" s="6"/>
      <c r="DUD14" s="6"/>
      <c r="DUE14" s="6"/>
      <c r="DUF14" s="6"/>
      <c r="DUG14" s="6"/>
      <c r="DUH14" s="6"/>
      <c r="DUI14" s="6"/>
      <c r="DUJ14" s="6"/>
      <c r="DUK14" s="6"/>
      <c r="DUL14" s="6"/>
      <c r="DUM14" s="6"/>
      <c r="DUN14" s="6"/>
      <c r="DUO14" s="6"/>
      <c r="DUP14" s="6"/>
      <c r="DUQ14" s="6"/>
      <c r="DUR14" s="6"/>
      <c r="DUS14" s="6"/>
      <c r="DUT14" s="6"/>
      <c r="DUU14" s="6"/>
      <c r="DUV14" s="6"/>
      <c r="DUW14" s="6"/>
      <c r="DUX14" s="6"/>
      <c r="DUY14" s="6"/>
      <c r="DUZ14" s="6"/>
      <c r="DVA14" s="6"/>
      <c r="DVB14" s="6"/>
      <c r="DVC14" s="6"/>
      <c r="DVD14" s="6"/>
      <c r="DVE14" s="6"/>
      <c r="DVF14" s="6"/>
      <c r="DVG14" s="6"/>
      <c r="DVH14" s="6"/>
      <c r="DVI14" s="6"/>
      <c r="DVJ14" s="6"/>
      <c r="DVK14" s="6"/>
      <c r="DVL14" s="6"/>
      <c r="DVM14" s="6"/>
      <c r="DVN14" s="6"/>
      <c r="DVO14" s="6"/>
      <c r="DVP14" s="6"/>
      <c r="DVQ14" s="6"/>
      <c r="DVR14" s="6"/>
      <c r="DVS14" s="6"/>
      <c r="DVT14" s="6"/>
      <c r="DVU14" s="6"/>
      <c r="DVV14" s="6"/>
      <c r="DVW14" s="6"/>
      <c r="DVX14" s="6"/>
      <c r="DVY14" s="6"/>
      <c r="DVZ14" s="6"/>
      <c r="DWA14" s="6"/>
      <c r="DWB14" s="6"/>
      <c r="DWC14" s="6"/>
      <c r="DWD14" s="6"/>
      <c r="DWE14" s="6"/>
      <c r="DWF14" s="6"/>
      <c r="DWG14" s="6"/>
      <c r="DWH14" s="6"/>
      <c r="DWI14" s="6"/>
      <c r="DWJ14" s="6"/>
      <c r="DWK14" s="6"/>
      <c r="DWL14" s="6"/>
      <c r="DWM14" s="6"/>
      <c r="DWN14" s="6"/>
      <c r="DWO14" s="6"/>
      <c r="DWP14" s="6"/>
      <c r="DWQ14" s="6"/>
      <c r="DWR14" s="6"/>
      <c r="DWS14" s="6"/>
      <c r="DWT14" s="6"/>
      <c r="DWU14" s="6"/>
      <c r="DWV14" s="6"/>
      <c r="DWW14" s="6"/>
      <c r="DWX14" s="6"/>
      <c r="DWY14" s="6"/>
      <c r="DWZ14" s="6"/>
      <c r="DXA14" s="6"/>
      <c r="DXB14" s="6"/>
      <c r="DXC14" s="6"/>
      <c r="DXD14" s="6"/>
      <c r="DXE14" s="6"/>
      <c r="DXF14" s="6"/>
      <c r="DXG14" s="6"/>
      <c r="DXH14" s="6"/>
      <c r="DXI14" s="6"/>
      <c r="DXJ14" s="6"/>
      <c r="DXK14" s="6"/>
      <c r="DXL14" s="6"/>
      <c r="DXM14" s="6"/>
      <c r="DXN14" s="6"/>
      <c r="DXO14" s="6"/>
      <c r="DXP14" s="6"/>
      <c r="DXQ14" s="6"/>
      <c r="DXR14" s="6"/>
      <c r="DXS14" s="6"/>
      <c r="DXT14" s="6"/>
      <c r="DXU14" s="6"/>
      <c r="DXV14" s="6"/>
      <c r="DXW14" s="6"/>
      <c r="DXX14" s="6"/>
      <c r="DXY14" s="6"/>
      <c r="DXZ14" s="6"/>
      <c r="DYA14" s="6"/>
      <c r="DYB14" s="6"/>
      <c r="DYC14" s="6"/>
      <c r="DYD14" s="6"/>
      <c r="DYE14" s="6"/>
      <c r="DYF14" s="6"/>
      <c r="DYG14" s="6"/>
      <c r="DYH14" s="6"/>
      <c r="DYI14" s="6"/>
      <c r="DYJ14" s="6"/>
      <c r="DYK14" s="6"/>
      <c r="DYL14" s="6"/>
      <c r="DYM14" s="6"/>
      <c r="DYN14" s="6"/>
      <c r="DYO14" s="6"/>
      <c r="DYP14" s="6"/>
      <c r="DYQ14" s="6"/>
      <c r="DYR14" s="6"/>
      <c r="DYS14" s="6"/>
      <c r="DYT14" s="6"/>
      <c r="DYU14" s="6"/>
      <c r="DYV14" s="6"/>
      <c r="DYW14" s="6"/>
      <c r="DYX14" s="6"/>
      <c r="DYY14" s="6"/>
      <c r="DYZ14" s="6"/>
      <c r="DZA14" s="6"/>
      <c r="DZB14" s="6"/>
      <c r="DZC14" s="6"/>
      <c r="DZD14" s="6"/>
      <c r="DZE14" s="6"/>
      <c r="DZF14" s="6"/>
      <c r="DZG14" s="6"/>
      <c r="DZH14" s="6"/>
      <c r="DZI14" s="6"/>
      <c r="DZJ14" s="6"/>
      <c r="DZK14" s="6"/>
      <c r="DZL14" s="6"/>
      <c r="DZM14" s="6"/>
      <c r="DZN14" s="6"/>
      <c r="DZO14" s="6"/>
      <c r="DZP14" s="6"/>
      <c r="DZQ14" s="6"/>
      <c r="DZR14" s="6"/>
      <c r="DZS14" s="6"/>
      <c r="DZT14" s="6"/>
      <c r="DZU14" s="6"/>
      <c r="DZV14" s="6"/>
      <c r="DZW14" s="6"/>
      <c r="DZX14" s="6"/>
      <c r="DZY14" s="6"/>
      <c r="DZZ14" s="6"/>
      <c r="EAA14" s="6"/>
      <c r="EAB14" s="6"/>
      <c r="EAC14" s="6"/>
      <c r="EAD14" s="6"/>
      <c r="EAE14" s="6"/>
      <c r="EAF14" s="6"/>
      <c r="EAG14" s="6"/>
      <c r="EAH14" s="6"/>
      <c r="EAI14" s="6"/>
      <c r="EAJ14" s="6"/>
      <c r="EAK14" s="6"/>
      <c r="EAL14" s="6"/>
      <c r="EAM14" s="6"/>
      <c r="EAN14" s="6"/>
      <c r="EAO14" s="6"/>
      <c r="EAP14" s="6"/>
      <c r="EAQ14" s="6"/>
      <c r="EAR14" s="6"/>
      <c r="EAS14" s="6"/>
      <c r="EAT14" s="6"/>
      <c r="EAU14" s="6"/>
      <c r="EAV14" s="6"/>
      <c r="EAW14" s="6"/>
      <c r="EAX14" s="6"/>
      <c r="EAY14" s="6"/>
      <c r="EAZ14" s="6"/>
      <c r="EBA14" s="6"/>
      <c r="EBB14" s="6"/>
      <c r="EBC14" s="6"/>
      <c r="EBD14" s="6"/>
      <c r="EBE14" s="6"/>
      <c r="EBF14" s="6"/>
      <c r="EBG14" s="6"/>
      <c r="EBH14" s="6"/>
      <c r="EBI14" s="6"/>
      <c r="EBJ14" s="6"/>
      <c r="EBK14" s="6"/>
      <c r="EBL14" s="6"/>
      <c r="EBM14" s="6"/>
      <c r="EBN14" s="6"/>
      <c r="EBO14" s="6"/>
      <c r="EBP14" s="6"/>
      <c r="EBQ14" s="6"/>
      <c r="EBR14" s="6"/>
      <c r="EBS14" s="6"/>
      <c r="EBT14" s="6"/>
      <c r="EBU14" s="6"/>
      <c r="EBV14" s="6"/>
      <c r="EBW14" s="6"/>
      <c r="EBX14" s="6"/>
      <c r="EBY14" s="6"/>
      <c r="EBZ14" s="6"/>
      <c r="ECA14" s="6"/>
      <c r="ECB14" s="6"/>
      <c r="ECC14" s="6"/>
      <c r="ECD14" s="6"/>
      <c r="ECE14" s="6"/>
      <c r="ECF14" s="6"/>
      <c r="ECG14" s="6"/>
      <c r="ECH14" s="6"/>
      <c r="ECI14" s="6"/>
      <c r="ECJ14" s="6"/>
      <c r="ECK14" s="6"/>
      <c r="ECL14" s="6"/>
      <c r="ECM14" s="6"/>
      <c r="ECN14" s="6"/>
      <c r="ECO14" s="6"/>
      <c r="ECP14" s="6"/>
      <c r="ECQ14" s="6"/>
      <c r="ECR14" s="6"/>
      <c r="ECS14" s="6"/>
      <c r="ECT14" s="6"/>
      <c r="ECU14" s="6"/>
      <c r="ECV14" s="6"/>
      <c r="ECW14" s="6"/>
      <c r="ECX14" s="6"/>
      <c r="ECY14" s="6"/>
      <c r="ECZ14" s="6"/>
      <c r="EDA14" s="6"/>
      <c r="EDB14" s="6"/>
      <c r="EDC14" s="6"/>
      <c r="EDD14" s="6"/>
      <c r="EDE14" s="6"/>
      <c r="EDF14" s="6"/>
      <c r="EDG14" s="6"/>
      <c r="EDH14" s="6"/>
      <c r="EDI14" s="6"/>
      <c r="EDJ14" s="6"/>
      <c r="EDK14" s="6"/>
      <c r="EDL14" s="6"/>
      <c r="EDM14" s="6"/>
      <c r="EDN14" s="6"/>
      <c r="EDO14" s="6"/>
      <c r="EDP14" s="6"/>
      <c r="EDQ14" s="6"/>
      <c r="EDR14" s="6"/>
      <c r="EDS14" s="6"/>
      <c r="EDT14" s="6"/>
      <c r="EDU14" s="6"/>
      <c r="EDV14" s="6"/>
      <c r="EDW14" s="6"/>
      <c r="EDX14" s="6"/>
      <c r="EDY14" s="6"/>
      <c r="EDZ14" s="6"/>
      <c r="EEA14" s="6"/>
      <c r="EEB14" s="6"/>
      <c r="EEC14" s="6"/>
      <c r="EED14" s="6"/>
      <c r="EEE14" s="6"/>
      <c r="EEF14" s="6"/>
      <c r="EEG14" s="6"/>
      <c r="EEH14" s="6"/>
      <c r="EEI14" s="6"/>
      <c r="EEJ14" s="6"/>
      <c r="EEK14" s="6"/>
      <c r="EEL14" s="6"/>
      <c r="EEM14" s="6"/>
      <c r="EEN14" s="6"/>
      <c r="EEO14" s="6"/>
      <c r="EEP14" s="6"/>
      <c r="EEQ14" s="6"/>
      <c r="EER14" s="6"/>
      <c r="EES14" s="6"/>
      <c r="EET14" s="6"/>
      <c r="EEU14" s="6"/>
      <c r="EEV14" s="6"/>
      <c r="EEW14" s="6"/>
      <c r="EEX14" s="6"/>
      <c r="EEY14" s="6"/>
      <c r="EEZ14" s="6"/>
      <c r="EFA14" s="6"/>
      <c r="EFB14" s="6"/>
      <c r="EFC14" s="6"/>
      <c r="EFD14" s="6"/>
      <c r="EFE14" s="6"/>
      <c r="EFF14" s="6"/>
      <c r="EFG14" s="6"/>
      <c r="EFH14" s="6"/>
      <c r="EFI14" s="6"/>
      <c r="EFJ14" s="6"/>
      <c r="EFK14" s="6"/>
      <c r="EFL14" s="6"/>
      <c r="EFM14" s="6"/>
      <c r="EFN14" s="6"/>
      <c r="EFO14" s="6"/>
      <c r="EFP14" s="6"/>
      <c r="EFQ14" s="6"/>
      <c r="EFR14" s="6"/>
      <c r="EFS14" s="6"/>
      <c r="EFT14" s="6"/>
      <c r="EFU14" s="6"/>
      <c r="EFV14" s="6"/>
      <c r="EFW14" s="6"/>
      <c r="EFX14" s="6"/>
      <c r="EFY14" s="6"/>
      <c r="EFZ14" s="6"/>
      <c r="EGA14" s="6"/>
      <c r="EGB14" s="6"/>
      <c r="EGC14" s="6"/>
      <c r="EGD14" s="6"/>
      <c r="EGE14" s="6"/>
      <c r="EGF14" s="6"/>
      <c r="EGG14" s="6"/>
      <c r="EGH14" s="6"/>
      <c r="EGI14" s="6"/>
      <c r="EGJ14" s="6"/>
      <c r="EGK14" s="6"/>
      <c r="EGL14" s="6"/>
      <c r="EGM14" s="6"/>
      <c r="EGN14" s="6"/>
      <c r="EGO14" s="6"/>
      <c r="EGP14" s="6"/>
      <c r="EGQ14" s="6"/>
      <c r="EGR14" s="6"/>
      <c r="EGS14" s="6"/>
      <c r="EGT14" s="6"/>
      <c r="EGU14" s="6"/>
      <c r="EGV14" s="6"/>
      <c r="EGW14" s="6"/>
      <c r="EGX14" s="6"/>
      <c r="EGY14" s="6"/>
      <c r="EGZ14" s="6"/>
      <c r="EHA14" s="6"/>
      <c r="EHB14" s="6"/>
      <c r="EHC14" s="6"/>
      <c r="EHD14" s="6"/>
      <c r="EHE14" s="6"/>
      <c r="EHF14" s="6"/>
      <c r="EHG14" s="6"/>
      <c r="EHH14" s="6"/>
      <c r="EHI14" s="6"/>
      <c r="EHJ14" s="6"/>
      <c r="EHK14" s="6"/>
      <c r="EHL14" s="6"/>
      <c r="EHM14" s="6"/>
      <c r="EHN14" s="6"/>
      <c r="EHO14" s="6"/>
      <c r="EHP14" s="6"/>
      <c r="EHQ14" s="6"/>
      <c r="EHR14" s="6"/>
      <c r="EHS14" s="6"/>
      <c r="EHT14" s="6"/>
      <c r="EHU14" s="6"/>
      <c r="EHV14" s="6"/>
      <c r="EHW14" s="6"/>
      <c r="EHX14" s="6"/>
      <c r="EHY14" s="6"/>
      <c r="EHZ14" s="6"/>
      <c r="EIA14" s="6"/>
      <c r="EIB14" s="6"/>
      <c r="EIC14" s="6"/>
      <c r="EID14" s="6"/>
      <c r="EIE14" s="6"/>
      <c r="EIF14" s="6"/>
      <c r="EIG14" s="6"/>
      <c r="EIH14" s="6"/>
      <c r="EII14" s="6"/>
      <c r="EIJ14" s="6"/>
      <c r="EIK14" s="6"/>
      <c r="EIL14" s="6"/>
      <c r="EIM14" s="6"/>
      <c r="EIN14" s="6"/>
      <c r="EIO14" s="6"/>
      <c r="EIP14" s="6"/>
      <c r="EIQ14" s="6"/>
      <c r="EIR14" s="6"/>
      <c r="EIS14" s="6"/>
      <c r="EIT14" s="6"/>
      <c r="EIU14" s="6"/>
      <c r="EIV14" s="6"/>
      <c r="EIW14" s="6"/>
      <c r="EIX14" s="6"/>
      <c r="EIY14" s="6"/>
      <c r="EIZ14" s="6"/>
      <c r="EJA14" s="6"/>
      <c r="EJB14" s="6"/>
      <c r="EJC14" s="6"/>
      <c r="EJD14" s="6"/>
      <c r="EJE14" s="6"/>
      <c r="EJF14" s="6"/>
      <c r="EJG14" s="6"/>
      <c r="EJH14" s="6"/>
      <c r="EJI14" s="6"/>
      <c r="EJJ14" s="6"/>
      <c r="EJK14" s="6"/>
      <c r="EJL14" s="6"/>
      <c r="EJM14" s="6"/>
      <c r="EJN14" s="6"/>
      <c r="EJO14" s="6"/>
      <c r="EJP14" s="6"/>
      <c r="EJQ14" s="6"/>
      <c r="EJR14" s="6"/>
      <c r="EJS14" s="6"/>
      <c r="EJT14" s="6"/>
      <c r="EJU14" s="6"/>
      <c r="EJV14" s="6"/>
      <c r="EJW14" s="6"/>
      <c r="EJX14" s="6"/>
      <c r="EJY14" s="6"/>
      <c r="EJZ14" s="6"/>
      <c r="EKA14" s="6"/>
      <c r="EKB14" s="6"/>
      <c r="EKC14" s="6"/>
      <c r="EKD14" s="6"/>
      <c r="EKE14" s="6"/>
      <c r="EKF14" s="6"/>
      <c r="EKG14" s="6"/>
      <c r="EKH14" s="6"/>
      <c r="EKI14" s="6"/>
      <c r="EKJ14" s="6"/>
      <c r="EKK14" s="6"/>
      <c r="EKL14" s="6"/>
      <c r="EKM14" s="6"/>
      <c r="EKN14" s="6"/>
      <c r="EKO14" s="6"/>
      <c r="EKP14" s="6"/>
      <c r="EKQ14" s="6"/>
      <c r="EKR14" s="6"/>
      <c r="EKS14" s="6"/>
      <c r="EKT14" s="6"/>
      <c r="EKU14" s="6"/>
      <c r="EKV14" s="6"/>
      <c r="EKW14" s="6"/>
      <c r="EKX14" s="6"/>
      <c r="EKY14" s="6"/>
      <c r="EKZ14" s="6"/>
      <c r="ELA14" s="6"/>
      <c r="ELB14" s="6"/>
      <c r="ELC14" s="6"/>
      <c r="ELD14" s="6"/>
      <c r="ELE14" s="6"/>
      <c r="ELF14" s="6"/>
      <c r="ELG14" s="6"/>
      <c r="ELH14" s="6"/>
      <c r="ELI14" s="6"/>
      <c r="ELJ14" s="6"/>
      <c r="ELK14" s="6"/>
      <c r="ELL14" s="6"/>
      <c r="ELM14" s="6"/>
      <c r="ELN14" s="6"/>
      <c r="ELO14" s="6"/>
      <c r="ELP14" s="6"/>
      <c r="ELQ14" s="6"/>
      <c r="ELR14" s="6"/>
      <c r="ELS14" s="6"/>
      <c r="ELT14" s="6"/>
      <c r="ELU14" s="6"/>
      <c r="ELV14" s="6"/>
      <c r="ELW14" s="6"/>
      <c r="ELX14" s="6"/>
      <c r="ELY14" s="6"/>
      <c r="ELZ14" s="6"/>
      <c r="EMA14" s="6"/>
      <c r="EMB14" s="6"/>
      <c r="EMC14" s="6"/>
      <c r="EMD14" s="6"/>
      <c r="EME14" s="6"/>
      <c r="EMF14" s="6"/>
      <c r="EMG14" s="6"/>
      <c r="EMH14" s="6"/>
      <c r="EMI14" s="6"/>
      <c r="EMJ14" s="6"/>
      <c r="EMK14" s="6"/>
      <c r="EML14" s="6"/>
      <c r="EMM14" s="6"/>
      <c r="EMN14" s="6"/>
      <c r="EMO14" s="6"/>
      <c r="EMP14" s="6"/>
      <c r="EMQ14" s="6"/>
      <c r="EMR14" s="6"/>
      <c r="EMS14" s="6"/>
      <c r="EMT14" s="6"/>
      <c r="EMU14" s="6"/>
      <c r="EMV14" s="6"/>
      <c r="EMW14" s="6"/>
      <c r="EMX14" s="6"/>
      <c r="EMY14" s="6"/>
      <c r="EMZ14" s="6"/>
      <c r="ENA14" s="6"/>
      <c r="ENB14" s="6"/>
      <c r="ENC14" s="6"/>
      <c r="END14" s="6"/>
      <c r="ENE14" s="6"/>
      <c r="ENF14" s="6"/>
      <c r="ENG14" s="6"/>
      <c r="ENH14" s="6"/>
      <c r="ENI14" s="6"/>
      <c r="ENJ14" s="6"/>
      <c r="ENK14" s="6"/>
      <c r="ENL14" s="6"/>
      <c r="ENM14" s="6"/>
      <c r="ENN14" s="6"/>
      <c r="ENO14" s="6"/>
      <c r="ENP14" s="6"/>
      <c r="ENQ14" s="6"/>
      <c r="ENR14" s="6"/>
      <c r="ENS14" s="6"/>
      <c r="ENT14" s="6"/>
      <c r="ENU14" s="6"/>
      <c r="ENV14" s="6"/>
      <c r="ENW14" s="6"/>
      <c r="ENX14" s="6"/>
      <c r="ENY14" s="6"/>
      <c r="ENZ14" s="6"/>
      <c r="EOA14" s="6"/>
      <c r="EOB14" s="6"/>
      <c r="EOC14" s="6"/>
      <c r="EOD14" s="6"/>
      <c r="EOE14" s="6"/>
      <c r="EOF14" s="6"/>
      <c r="EOG14" s="6"/>
      <c r="EOH14" s="6"/>
      <c r="EOI14" s="6"/>
      <c r="EOJ14" s="6"/>
      <c r="EOK14" s="6"/>
      <c r="EOL14" s="6"/>
      <c r="EOM14" s="6"/>
      <c r="EON14" s="6"/>
      <c r="EOO14" s="6"/>
      <c r="EOP14" s="6"/>
      <c r="EOQ14" s="6"/>
      <c r="EOR14" s="6"/>
      <c r="EOS14" s="6"/>
      <c r="EOT14" s="6"/>
      <c r="EOU14" s="6"/>
      <c r="EOV14" s="6"/>
      <c r="EOW14" s="6"/>
      <c r="EOX14" s="6"/>
      <c r="EOY14" s="6"/>
      <c r="EOZ14" s="6"/>
      <c r="EPA14" s="6"/>
      <c r="EPB14" s="6"/>
      <c r="EPC14" s="6"/>
      <c r="EPD14" s="6"/>
      <c r="EPE14" s="6"/>
      <c r="EPF14" s="6"/>
      <c r="EPG14" s="6"/>
      <c r="EPH14" s="6"/>
      <c r="EPI14" s="6"/>
      <c r="EPJ14" s="6"/>
      <c r="EPK14" s="6"/>
      <c r="EPL14" s="6"/>
      <c r="EPM14" s="6"/>
      <c r="EPN14" s="6"/>
      <c r="EPO14" s="6"/>
      <c r="EPP14" s="6"/>
      <c r="EPQ14" s="6"/>
      <c r="EPR14" s="6"/>
      <c r="EPS14" s="6"/>
      <c r="EPT14" s="6"/>
      <c r="EPU14" s="6"/>
      <c r="EPV14" s="6"/>
      <c r="EPW14" s="6"/>
      <c r="EPX14" s="6"/>
      <c r="EPY14" s="6"/>
      <c r="EPZ14" s="6"/>
      <c r="EQA14" s="6"/>
      <c r="EQB14" s="6"/>
      <c r="EQC14" s="6"/>
      <c r="EQD14" s="6"/>
      <c r="EQE14" s="6"/>
      <c r="EQF14" s="6"/>
      <c r="EQG14" s="6"/>
      <c r="EQH14" s="6"/>
      <c r="EQI14" s="6"/>
      <c r="EQJ14" s="6"/>
      <c r="EQK14" s="6"/>
      <c r="EQL14" s="6"/>
      <c r="EQM14" s="6"/>
      <c r="EQN14" s="6"/>
      <c r="EQO14" s="6"/>
      <c r="EQP14" s="6"/>
      <c r="EQQ14" s="6"/>
      <c r="EQR14" s="6"/>
      <c r="EQS14" s="6"/>
      <c r="EQT14" s="6"/>
      <c r="EQU14" s="6"/>
      <c r="EQV14" s="6"/>
      <c r="EQW14" s="6"/>
      <c r="EQX14" s="6"/>
      <c r="EQY14" s="6"/>
      <c r="EQZ14" s="6"/>
      <c r="ERA14" s="6"/>
      <c r="ERB14" s="6"/>
      <c r="ERC14" s="6"/>
      <c r="ERD14" s="6"/>
      <c r="ERE14" s="6"/>
      <c r="ERF14" s="6"/>
      <c r="ERG14" s="6"/>
      <c r="ERH14" s="6"/>
      <c r="ERI14" s="6"/>
      <c r="ERJ14" s="6"/>
      <c r="ERK14" s="6"/>
      <c r="ERL14" s="6"/>
      <c r="ERM14" s="6"/>
      <c r="ERN14" s="6"/>
      <c r="ERO14" s="6"/>
      <c r="ERP14" s="6"/>
      <c r="ERQ14" s="6"/>
      <c r="ERR14" s="6"/>
      <c r="ERS14" s="6"/>
      <c r="ERT14" s="6"/>
      <c r="ERU14" s="6"/>
      <c r="ERV14" s="6"/>
      <c r="ERW14" s="6"/>
      <c r="ERX14" s="6"/>
      <c r="ERY14" s="6"/>
      <c r="ERZ14" s="6"/>
      <c r="ESA14" s="6"/>
      <c r="ESB14" s="6"/>
      <c r="ESC14" s="6"/>
      <c r="ESD14" s="6"/>
      <c r="ESE14" s="6"/>
      <c r="ESF14" s="6"/>
      <c r="ESG14" s="6"/>
      <c r="ESH14" s="6"/>
      <c r="ESI14" s="6"/>
      <c r="ESJ14" s="6"/>
      <c r="ESK14" s="6"/>
      <c r="ESL14" s="6"/>
      <c r="ESM14" s="6"/>
      <c r="ESN14" s="6"/>
      <c r="ESO14" s="6"/>
      <c r="ESP14" s="6"/>
      <c r="ESQ14" s="6"/>
      <c r="ESR14" s="6"/>
      <c r="ESS14" s="6"/>
      <c r="EST14" s="6"/>
      <c r="ESU14" s="6"/>
      <c r="ESV14" s="6"/>
      <c r="ESW14" s="6"/>
      <c r="ESX14" s="6"/>
      <c r="ESY14" s="6"/>
      <c r="ESZ14" s="6"/>
      <c r="ETA14" s="6"/>
      <c r="ETB14" s="6"/>
      <c r="ETC14" s="6"/>
      <c r="ETD14" s="6"/>
      <c r="ETE14" s="6"/>
      <c r="ETF14" s="6"/>
      <c r="ETG14" s="6"/>
      <c r="ETH14" s="6"/>
      <c r="ETI14" s="6"/>
      <c r="ETJ14" s="6"/>
      <c r="ETK14" s="6"/>
      <c r="ETL14" s="6"/>
      <c r="ETM14" s="6"/>
      <c r="ETN14" s="6"/>
      <c r="ETO14" s="6"/>
      <c r="ETP14" s="6"/>
      <c r="ETQ14" s="6"/>
      <c r="ETR14" s="6"/>
      <c r="ETS14" s="6"/>
      <c r="ETT14" s="6"/>
      <c r="ETU14" s="6"/>
      <c r="ETV14" s="6"/>
      <c r="ETW14" s="6"/>
      <c r="ETX14" s="6"/>
      <c r="ETY14" s="6"/>
      <c r="ETZ14" s="6"/>
      <c r="EUA14" s="6"/>
      <c r="EUB14" s="6"/>
      <c r="EUC14" s="6"/>
      <c r="EUD14" s="6"/>
      <c r="EUE14" s="6"/>
      <c r="EUF14" s="6"/>
      <c r="EUG14" s="6"/>
      <c r="EUH14" s="6"/>
      <c r="EUI14" s="6"/>
      <c r="EUJ14" s="6"/>
      <c r="EUK14" s="6"/>
      <c r="EUL14" s="6"/>
      <c r="EUM14" s="6"/>
      <c r="EUN14" s="6"/>
      <c r="EUO14" s="6"/>
      <c r="EUP14" s="6"/>
      <c r="EUQ14" s="6"/>
      <c r="EUR14" s="6"/>
      <c r="EUS14" s="6"/>
      <c r="EUT14" s="6"/>
      <c r="EUU14" s="6"/>
      <c r="EUV14" s="6"/>
      <c r="EUW14" s="6"/>
      <c r="EUX14" s="6"/>
      <c r="EUY14" s="6"/>
      <c r="EUZ14" s="6"/>
      <c r="EVA14" s="6"/>
      <c r="EVB14" s="6"/>
      <c r="EVC14" s="6"/>
      <c r="EVD14" s="6"/>
      <c r="EVE14" s="6"/>
      <c r="EVF14" s="6"/>
      <c r="EVG14" s="6"/>
      <c r="EVH14" s="6"/>
      <c r="EVI14" s="6"/>
      <c r="EVJ14" s="6"/>
      <c r="EVK14" s="6"/>
      <c r="EVL14" s="6"/>
      <c r="EVM14" s="6"/>
      <c r="EVN14" s="6"/>
      <c r="EVO14" s="6"/>
      <c r="EVP14" s="6"/>
      <c r="EVQ14" s="6"/>
      <c r="EVR14" s="6"/>
      <c r="EVS14" s="6"/>
      <c r="EVT14" s="6"/>
      <c r="EVU14" s="6"/>
      <c r="EVV14" s="6"/>
      <c r="EVW14" s="6"/>
      <c r="EVX14" s="6"/>
      <c r="EVY14" s="6"/>
      <c r="EVZ14" s="6"/>
      <c r="EWA14" s="6"/>
      <c r="EWB14" s="6"/>
      <c r="EWC14" s="6"/>
      <c r="EWD14" s="6"/>
      <c r="EWE14" s="6"/>
      <c r="EWF14" s="6"/>
      <c r="EWG14" s="6"/>
      <c r="EWH14" s="6"/>
      <c r="EWI14" s="6"/>
      <c r="EWJ14" s="6"/>
      <c r="EWK14" s="6"/>
      <c r="EWL14" s="6"/>
      <c r="EWM14" s="6"/>
      <c r="EWN14" s="6"/>
      <c r="EWO14" s="6"/>
      <c r="EWP14" s="6"/>
      <c r="EWQ14" s="6"/>
      <c r="EWR14" s="6"/>
      <c r="EWS14" s="6"/>
      <c r="EWT14" s="6"/>
      <c r="EWU14" s="6"/>
      <c r="EWV14" s="6"/>
      <c r="EWW14" s="6"/>
      <c r="EWX14" s="6"/>
      <c r="EWY14" s="6"/>
      <c r="EWZ14" s="6"/>
      <c r="EXA14" s="6"/>
      <c r="EXB14" s="6"/>
      <c r="EXC14" s="6"/>
      <c r="EXD14" s="6"/>
      <c r="EXE14" s="6"/>
      <c r="EXF14" s="6"/>
      <c r="EXG14" s="6"/>
      <c r="EXH14" s="6"/>
      <c r="EXI14" s="6"/>
      <c r="EXJ14" s="6"/>
      <c r="EXK14" s="6"/>
      <c r="EXL14" s="6"/>
      <c r="EXM14" s="6"/>
      <c r="EXN14" s="6"/>
      <c r="EXO14" s="6"/>
      <c r="EXP14" s="6"/>
      <c r="EXQ14" s="6"/>
      <c r="EXR14" s="6"/>
      <c r="EXS14" s="6"/>
      <c r="EXT14" s="6"/>
      <c r="EXU14" s="6"/>
      <c r="EXV14" s="6"/>
      <c r="EXW14" s="6"/>
      <c r="EXX14" s="6"/>
      <c r="EXY14" s="6"/>
      <c r="EXZ14" s="6"/>
      <c r="EYA14" s="6"/>
      <c r="EYB14" s="6"/>
      <c r="EYC14" s="6"/>
      <c r="EYD14" s="6"/>
      <c r="EYE14" s="6"/>
      <c r="EYF14" s="6"/>
      <c r="EYG14" s="6"/>
      <c r="EYH14" s="6"/>
      <c r="EYI14" s="6"/>
      <c r="EYJ14" s="6"/>
      <c r="EYK14" s="6"/>
      <c r="EYL14" s="6"/>
      <c r="EYM14" s="6"/>
      <c r="EYN14" s="6"/>
      <c r="EYO14" s="6"/>
      <c r="EYP14" s="6"/>
      <c r="EYQ14" s="6"/>
      <c r="EYR14" s="6"/>
      <c r="EYS14" s="6"/>
      <c r="EYT14" s="6"/>
      <c r="EYU14" s="6"/>
      <c r="EYV14" s="6"/>
      <c r="EYW14" s="6"/>
      <c r="EYX14" s="6"/>
      <c r="EYY14" s="6"/>
      <c r="EYZ14" s="6"/>
      <c r="EZA14" s="6"/>
      <c r="EZB14" s="6"/>
      <c r="EZC14" s="6"/>
      <c r="EZD14" s="6"/>
      <c r="EZE14" s="6"/>
      <c r="EZF14" s="6"/>
      <c r="EZG14" s="6"/>
      <c r="EZH14" s="6"/>
      <c r="EZI14" s="6"/>
      <c r="EZJ14" s="6"/>
      <c r="EZK14" s="6"/>
      <c r="EZL14" s="6"/>
      <c r="EZM14" s="6"/>
      <c r="EZN14" s="6"/>
      <c r="EZO14" s="6"/>
      <c r="EZP14" s="6"/>
      <c r="EZQ14" s="6"/>
      <c r="EZR14" s="6"/>
      <c r="EZS14" s="6"/>
      <c r="EZT14" s="6"/>
      <c r="EZU14" s="6"/>
      <c r="EZV14" s="6"/>
      <c r="EZW14" s="6"/>
      <c r="EZX14" s="6"/>
      <c r="EZY14" s="6"/>
      <c r="EZZ14" s="6"/>
      <c r="FAA14" s="6"/>
      <c r="FAB14" s="6"/>
      <c r="FAC14" s="6"/>
      <c r="FAD14" s="6"/>
      <c r="FAE14" s="6"/>
      <c r="FAF14" s="6"/>
      <c r="FAG14" s="6"/>
      <c r="FAH14" s="6"/>
      <c r="FAI14" s="6"/>
      <c r="FAJ14" s="6"/>
      <c r="FAK14" s="6"/>
      <c r="FAL14" s="6"/>
      <c r="FAM14" s="6"/>
      <c r="FAN14" s="6"/>
      <c r="FAO14" s="6"/>
      <c r="FAP14" s="6"/>
      <c r="FAQ14" s="6"/>
      <c r="FAR14" s="6"/>
      <c r="FAS14" s="6"/>
      <c r="FAT14" s="6"/>
      <c r="FAU14" s="6"/>
      <c r="FAV14" s="6"/>
      <c r="FAW14" s="6"/>
      <c r="FAX14" s="6"/>
      <c r="FAY14" s="6"/>
      <c r="FAZ14" s="6"/>
      <c r="FBA14" s="6"/>
      <c r="FBB14" s="6"/>
      <c r="FBC14" s="6"/>
      <c r="FBD14" s="6"/>
      <c r="FBE14" s="6"/>
      <c r="FBF14" s="6"/>
      <c r="FBG14" s="6"/>
      <c r="FBH14" s="6"/>
      <c r="FBI14" s="6"/>
      <c r="FBJ14" s="6"/>
      <c r="FBK14" s="6"/>
      <c r="FBL14" s="6"/>
      <c r="FBM14" s="6"/>
      <c r="FBN14" s="6"/>
      <c r="FBO14" s="6"/>
      <c r="FBP14" s="6"/>
      <c r="FBQ14" s="6"/>
      <c r="FBR14" s="6"/>
      <c r="FBS14" s="6"/>
      <c r="FBT14" s="6"/>
      <c r="FBU14" s="6"/>
      <c r="FBV14" s="6"/>
      <c r="FBW14" s="6"/>
      <c r="FBX14" s="6"/>
      <c r="FBY14" s="6"/>
      <c r="FBZ14" s="6"/>
      <c r="FCA14" s="6"/>
      <c r="FCB14" s="6"/>
      <c r="FCC14" s="6"/>
      <c r="FCD14" s="6"/>
      <c r="FCE14" s="6"/>
      <c r="FCF14" s="6"/>
      <c r="FCG14" s="6"/>
      <c r="FCH14" s="6"/>
      <c r="FCI14" s="6"/>
      <c r="FCJ14" s="6"/>
      <c r="FCK14" s="6"/>
      <c r="FCL14" s="6"/>
      <c r="FCM14" s="6"/>
      <c r="FCN14" s="6"/>
      <c r="FCO14" s="6"/>
      <c r="FCP14" s="6"/>
      <c r="FCQ14" s="6"/>
      <c r="FCR14" s="6"/>
      <c r="FCS14" s="6"/>
      <c r="FCT14" s="6"/>
      <c r="FCU14" s="6"/>
      <c r="FCV14" s="6"/>
      <c r="FCW14" s="6"/>
      <c r="FCX14" s="6"/>
      <c r="FCY14" s="6"/>
      <c r="FCZ14" s="6"/>
      <c r="FDA14" s="6"/>
      <c r="FDB14" s="6"/>
      <c r="FDC14" s="6"/>
      <c r="FDD14" s="6"/>
      <c r="FDE14" s="6"/>
      <c r="FDF14" s="6"/>
      <c r="FDG14" s="6"/>
      <c r="FDH14" s="6"/>
      <c r="FDI14" s="6"/>
      <c r="FDJ14" s="6"/>
      <c r="FDK14" s="6"/>
      <c r="FDL14" s="6"/>
      <c r="FDM14" s="6"/>
      <c r="FDN14" s="6"/>
      <c r="FDO14" s="6"/>
      <c r="FDP14" s="6"/>
      <c r="FDQ14" s="6"/>
      <c r="FDR14" s="6"/>
      <c r="FDS14" s="6"/>
      <c r="FDT14" s="6"/>
      <c r="FDU14" s="6"/>
      <c r="FDV14" s="6"/>
      <c r="FDW14" s="6"/>
      <c r="FDX14" s="6"/>
      <c r="FDY14" s="6"/>
      <c r="FDZ14" s="6"/>
      <c r="FEA14" s="6"/>
      <c r="FEB14" s="6"/>
      <c r="FEC14" s="6"/>
      <c r="FED14" s="6"/>
      <c r="FEE14" s="6"/>
      <c r="FEF14" s="6"/>
      <c r="FEG14" s="6"/>
      <c r="FEH14" s="6"/>
      <c r="FEI14" s="6"/>
      <c r="FEJ14" s="6"/>
      <c r="FEK14" s="6"/>
      <c r="FEL14" s="6"/>
      <c r="FEM14" s="6"/>
      <c r="FEN14" s="6"/>
      <c r="FEO14" s="6"/>
      <c r="FEP14" s="6"/>
      <c r="FEQ14" s="6"/>
      <c r="FER14" s="6"/>
      <c r="FES14" s="6"/>
      <c r="FET14" s="6"/>
      <c r="FEU14" s="6"/>
      <c r="FEV14" s="6"/>
      <c r="FEW14" s="6"/>
      <c r="FEX14" s="6"/>
      <c r="FEY14" s="6"/>
      <c r="FEZ14" s="6"/>
      <c r="FFA14" s="6"/>
      <c r="FFB14" s="6"/>
      <c r="FFC14" s="6"/>
      <c r="FFD14" s="6"/>
      <c r="FFE14" s="6"/>
      <c r="FFF14" s="6"/>
      <c r="FFG14" s="6"/>
      <c r="FFH14" s="6"/>
      <c r="FFI14" s="6"/>
      <c r="FFJ14" s="6"/>
      <c r="FFK14" s="6"/>
      <c r="FFL14" s="6"/>
      <c r="FFM14" s="6"/>
      <c r="FFN14" s="6"/>
      <c r="FFO14" s="6"/>
      <c r="FFP14" s="6"/>
      <c r="FFQ14" s="6"/>
      <c r="FFR14" s="6"/>
      <c r="FFS14" s="6"/>
      <c r="FFT14" s="6"/>
      <c r="FFU14" s="6"/>
      <c r="FFV14" s="6"/>
      <c r="FFW14" s="6"/>
      <c r="FFX14" s="6"/>
      <c r="FFY14" s="6"/>
      <c r="FFZ14" s="6"/>
      <c r="FGA14" s="6"/>
      <c r="FGB14" s="6"/>
      <c r="FGC14" s="6"/>
      <c r="FGD14" s="6"/>
      <c r="FGE14" s="6"/>
      <c r="FGF14" s="6"/>
      <c r="FGG14" s="6"/>
      <c r="FGH14" s="6"/>
      <c r="FGI14" s="6"/>
      <c r="FGJ14" s="6"/>
      <c r="FGK14" s="6"/>
      <c r="FGL14" s="6"/>
      <c r="FGM14" s="6"/>
      <c r="FGN14" s="6"/>
      <c r="FGO14" s="6"/>
      <c r="FGP14" s="6"/>
      <c r="FGQ14" s="6"/>
      <c r="FGR14" s="6"/>
      <c r="FGS14" s="6"/>
      <c r="FGT14" s="6"/>
      <c r="FGU14" s="6"/>
      <c r="FGV14" s="6"/>
      <c r="FGW14" s="6"/>
      <c r="FGX14" s="6"/>
      <c r="FGY14" s="6"/>
      <c r="FGZ14" s="6"/>
      <c r="FHA14" s="6"/>
      <c r="FHB14" s="6"/>
      <c r="FHC14" s="6"/>
      <c r="FHD14" s="6"/>
      <c r="FHE14" s="6"/>
      <c r="FHF14" s="6"/>
      <c r="FHG14" s="6"/>
      <c r="FHH14" s="6"/>
      <c r="FHI14" s="6"/>
      <c r="FHJ14" s="6"/>
      <c r="FHK14" s="6"/>
      <c r="FHL14" s="6"/>
      <c r="FHM14" s="6"/>
      <c r="FHN14" s="6"/>
      <c r="FHO14" s="6"/>
      <c r="FHP14" s="6"/>
      <c r="FHQ14" s="6"/>
      <c r="FHR14" s="6"/>
      <c r="FHS14" s="6"/>
      <c r="FHT14" s="6"/>
      <c r="FHU14" s="6"/>
      <c r="FHV14" s="6"/>
      <c r="FHW14" s="6"/>
      <c r="FHX14" s="6"/>
      <c r="FHY14" s="6"/>
      <c r="FHZ14" s="6"/>
      <c r="FIA14" s="6"/>
      <c r="FIB14" s="6"/>
      <c r="FIC14" s="6"/>
      <c r="FID14" s="6"/>
      <c r="FIE14" s="6"/>
      <c r="FIF14" s="6"/>
      <c r="FIG14" s="6"/>
      <c r="FIH14" s="6"/>
      <c r="FII14" s="6"/>
      <c r="FIJ14" s="6"/>
      <c r="FIK14" s="6"/>
      <c r="FIL14" s="6"/>
      <c r="FIM14" s="6"/>
      <c r="FIN14" s="6"/>
      <c r="FIO14" s="6"/>
      <c r="FIP14" s="6"/>
      <c r="FIQ14" s="6"/>
      <c r="FIR14" s="6"/>
      <c r="FIS14" s="6"/>
      <c r="FIT14" s="6"/>
      <c r="FIU14" s="6"/>
      <c r="FIV14" s="6"/>
      <c r="FIW14" s="6"/>
      <c r="FIX14" s="6"/>
      <c r="FIY14" s="6"/>
      <c r="FIZ14" s="6"/>
      <c r="FJA14" s="6"/>
      <c r="FJB14" s="6"/>
      <c r="FJC14" s="6"/>
      <c r="FJD14" s="6"/>
      <c r="FJE14" s="6"/>
      <c r="FJF14" s="6"/>
      <c r="FJG14" s="6"/>
      <c r="FJH14" s="6"/>
      <c r="FJI14" s="6"/>
      <c r="FJJ14" s="6"/>
      <c r="FJK14" s="6"/>
      <c r="FJL14" s="6"/>
      <c r="FJM14" s="6"/>
      <c r="FJN14" s="6"/>
      <c r="FJO14" s="6"/>
      <c r="FJP14" s="6"/>
      <c r="FJQ14" s="6"/>
      <c r="FJR14" s="6"/>
      <c r="FJS14" s="6"/>
      <c r="FJT14" s="6"/>
      <c r="FJU14" s="6"/>
      <c r="FJV14" s="6"/>
      <c r="FJW14" s="6"/>
      <c r="FJX14" s="6"/>
      <c r="FJY14" s="6"/>
      <c r="FJZ14" s="6"/>
      <c r="FKA14" s="6"/>
      <c r="FKB14" s="6"/>
      <c r="FKC14" s="6"/>
      <c r="FKD14" s="6"/>
      <c r="FKE14" s="6"/>
      <c r="FKF14" s="6"/>
      <c r="FKG14" s="6"/>
      <c r="FKH14" s="6"/>
      <c r="FKI14" s="6"/>
      <c r="FKJ14" s="6"/>
      <c r="FKK14" s="6"/>
      <c r="FKL14" s="6"/>
      <c r="FKM14" s="6"/>
      <c r="FKN14" s="6"/>
      <c r="FKO14" s="6"/>
      <c r="FKP14" s="6"/>
      <c r="FKQ14" s="6"/>
      <c r="FKR14" s="6"/>
      <c r="FKS14" s="6"/>
      <c r="FKT14" s="6"/>
      <c r="FKU14" s="6"/>
      <c r="FKV14" s="6"/>
      <c r="FKW14" s="6"/>
      <c r="FKX14" s="6"/>
      <c r="FKY14" s="6"/>
      <c r="FKZ14" s="6"/>
      <c r="FLA14" s="6"/>
      <c r="FLB14" s="6"/>
      <c r="FLC14" s="6"/>
      <c r="FLD14" s="6"/>
      <c r="FLE14" s="6"/>
      <c r="FLF14" s="6"/>
      <c r="FLG14" s="6"/>
      <c r="FLH14" s="6"/>
      <c r="FLI14" s="6"/>
      <c r="FLJ14" s="6"/>
      <c r="FLK14" s="6"/>
      <c r="FLL14" s="6"/>
      <c r="FLM14" s="6"/>
      <c r="FLN14" s="6"/>
      <c r="FLO14" s="6"/>
      <c r="FLP14" s="6"/>
      <c r="FLQ14" s="6"/>
      <c r="FLR14" s="6"/>
      <c r="FLS14" s="6"/>
      <c r="FLT14" s="6"/>
      <c r="FLU14" s="6"/>
      <c r="FLV14" s="6"/>
      <c r="FLW14" s="6"/>
      <c r="FLX14" s="6"/>
      <c r="FLY14" s="6"/>
      <c r="FLZ14" s="6"/>
      <c r="FMA14" s="6"/>
      <c r="FMB14" s="6"/>
      <c r="FMC14" s="6"/>
      <c r="FMD14" s="6"/>
      <c r="FME14" s="6"/>
      <c r="FMF14" s="6"/>
      <c r="FMG14" s="6"/>
      <c r="FMH14" s="6"/>
      <c r="FMI14" s="6"/>
      <c r="FMJ14" s="6"/>
      <c r="FMK14" s="6"/>
      <c r="FML14" s="6"/>
      <c r="FMM14" s="6"/>
      <c r="FMN14" s="6"/>
      <c r="FMO14" s="6"/>
      <c r="FMP14" s="6"/>
      <c r="FMQ14" s="6"/>
      <c r="FMR14" s="6"/>
      <c r="FMS14" s="6"/>
      <c r="FMT14" s="6"/>
      <c r="FMU14" s="6"/>
      <c r="FMV14" s="6"/>
      <c r="FMW14" s="6"/>
      <c r="FMX14" s="6"/>
      <c r="FMY14" s="6"/>
      <c r="FMZ14" s="6"/>
      <c r="FNA14" s="6"/>
      <c r="FNB14" s="6"/>
      <c r="FNC14" s="6"/>
      <c r="FND14" s="6"/>
      <c r="FNE14" s="6"/>
      <c r="FNF14" s="6"/>
      <c r="FNG14" s="6"/>
      <c r="FNH14" s="6"/>
      <c r="FNI14" s="6"/>
      <c r="FNJ14" s="6"/>
      <c r="FNK14" s="6"/>
      <c r="FNL14" s="6"/>
      <c r="FNM14" s="6"/>
      <c r="FNN14" s="6"/>
      <c r="FNO14" s="6"/>
      <c r="FNP14" s="6"/>
      <c r="FNQ14" s="6"/>
      <c r="FNR14" s="6"/>
      <c r="FNS14" s="6"/>
      <c r="FNT14" s="6"/>
      <c r="FNU14" s="6"/>
      <c r="FNV14" s="6"/>
      <c r="FNW14" s="6"/>
      <c r="FNX14" s="6"/>
      <c r="FNY14" s="6"/>
      <c r="FNZ14" s="6"/>
      <c r="FOA14" s="6"/>
      <c r="FOB14" s="6"/>
      <c r="FOC14" s="6"/>
      <c r="FOD14" s="6"/>
      <c r="FOE14" s="6"/>
      <c r="FOF14" s="6"/>
      <c r="FOG14" s="6"/>
      <c r="FOH14" s="6"/>
      <c r="FOI14" s="6"/>
      <c r="FOJ14" s="6"/>
      <c r="FOK14" s="6"/>
      <c r="FOL14" s="6"/>
      <c r="FOM14" s="6"/>
      <c r="FON14" s="6"/>
      <c r="FOO14" s="6"/>
      <c r="FOP14" s="6"/>
      <c r="FOQ14" s="6"/>
      <c r="FOR14" s="6"/>
      <c r="FOS14" s="6"/>
      <c r="FOT14" s="6"/>
      <c r="FOU14" s="6"/>
      <c r="FOV14" s="6"/>
      <c r="FOW14" s="6"/>
      <c r="FOX14" s="6"/>
      <c r="FOY14" s="6"/>
      <c r="FOZ14" s="6"/>
      <c r="FPA14" s="6"/>
      <c r="FPB14" s="6"/>
      <c r="FPC14" s="6"/>
      <c r="FPD14" s="6"/>
      <c r="FPE14" s="6"/>
      <c r="FPF14" s="6"/>
      <c r="FPG14" s="6"/>
      <c r="FPH14" s="6"/>
      <c r="FPI14" s="6"/>
      <c r="FPJ14" s="6"/>
      <c r="FPK14" s="6"/>
      <c r="FPL14" s="6"/>
      <c r="FPM14" s="6"/>
      <c r="FPN14" s="6"/>
      <c r="FPO14" s="6"/>
      <c r="FPP14" s="6"/>
      <c r="FPQ14" s="6"/>
      <c r="FPR14" s="6"/>
      <c r="FPS14" s="6"/>
      <c r="FPT14" s="6"/>
      <c r="FPU14" s="6"/>
      <c r="FPV14" s="6"/>
      <c r="FPW14" s="6"/>
      <c r="FPX14" s="6"/>
      <c r="FPY14" s="6"/>
      <c r="FPZ14" s="6"/>
      <c r="FQA14" s="6"/>
      <c r="FQB14" s="6"/>
      <c r="FQC14" s="6"/>
      <c r="FQD14" s="6"/>
      <c r="FQE14" s="6"/>
      <c r="FQF14" s="6"/>
      <c r="FQG14" s="6"/>
      <c r="FQH14" s="6"/>
      <c r="FQI14" s="6"/>
      <c r="FQJ14" s="6"/>
      <c r="FQK14" s="6"/>
      <c r="FQL14" s="6"/>
      <c r="FQM14" s="6"/>
      <c r="FQN14" s="6"/>
      <c r="FQO14" s="6"/>
      <c r="FQP14" s="6"/>
      <c r="FQQ14" s="6"/>
      <c r="FQR14" s="6"/>
      <c r="FQS14" s="6"/>
      <c r="FQT14" s="6"/>
      <c r="FQU14" s="6"/>
      <c r="FQV14" s="6"/>
      <c r="FQW14" s="6"/>
      <c r="FQX14" s="6"/>
      <c r="FQY14" s="6"/>
      <c r="FQZ14" s="6"/>
      <c r="FRA14" s="6"/>
      <c r="FRB14" s="6"/>
      <c r="FRC14" s="6"/>
      <c r="FRD14" s="6"/>
      <c r="FRE14" s="6"/>
      <c r="FRF14" s="6"/>
      <c r="FRG14" s="6"/>
      <c r="FRH14" s="6"/>
      <c r="FRI14" s="6"/>
      <c r="FRJ14" s="6"/>
      <c r="FRK14" s="6"/>
      <c r="FRL14" s="6"/>
      <c r="FRM14" s="6"/>
      <c r="FRN14" s="6"/>
      <c r="FRO14" s="6"/>
      <c r="FRP14" s="6"/>
      <c r="FRQ14" s="6"/>
      <c r="FRR14" s="6"/>
      <c r="FRS14" s="6"/>
      <c r="FRT14" s="6"/>
      <c r="FRU14" s="6"/>
      <c r="FRV14" s="6"/>
      <c r="FRW14" s="6"/>
      <c r="FRX14" s="6"/>
      <c r="FRY14" s="6"/>
      <c r="FRZ14" s="6"/>
      <c r="FSA14" s="6"/>
      <c r="FSB14" s="6"/>
      <c r="FSC14" s="6"/>
      <c r="FSD14" s="6"/>
      <c r="FSE14" s="6"/>
      <c r="FSF14" s="6"/>
      <c r="FSG14" s="6"/>
      <c r="FSH14" s="6"/>
      <c r="FSI14" s="6"/>
      <c r="FSJ14" s="6"/>
      <c r="FSK14" s="6"/>
      <c r="FSL14" s="6"/>
      <c r="FSM14" s="6"/>
      <c r="FSN14" s="6"/>
      <c r="FSO14" s="6"/>
      <c r="FSP14" s="6"/>
      <c r="FSQ14" s="6"/>
      <c r="FSR14" s="6"/>
      <c r="FSS14" s="6"/>
      <c r="FST14" s="6"/>
      <c r="FSU14" s="6"/>
      <c r="FSV14" s="6"/>
      <c r="FSW14" s="6"/>
      <c r="FSX14" s="6"/>
      <c r="FSY14" s="6"/>
      <c r="FSZ14" s="6"/>
      <c r="FTA14" s="6"/>
      <c r="FTB14" s="6"/>
      <c r="FTC14" s="6"/>
      <c r="FTD14" s="6"/>
      <c r="FTE14" s="6"/>
      <c r="FTF14" s="6"/>
      <c r="FTG14" s="6"/>
      <c r="FTH14" s="6"/>
      <c r="FTI14" s="6"/>
      <c r="FTJ14" s="6"/>
      <c r="FTK14" s="6"/>
      <c r="FTL14" s="6"/>
      <c r="FTM14" s="6"/>
      <c r="FTN14" s="6"/>
      <c r="FTO14" s="6"/>
      <c r="FTP14" s="6"/>
      <c r="FTQ14" s="6"/>
      <c r="FTR14" s="6"/>
      <c r="FTS14" s="6"/>
      <c r="FTT14" s="6"/>
      <c r="FTU14" s="6"/>
      <c r="FTV14" s="6"/>
      <c r="FTW14" s="6"/>
      <c r="FTX14" s="6"/>
      <c r="FTY14" s="6"/>
      <c r="FTZ14" s="6"/>
      <c r="FUA14" s="6"/>
      <c r="FUB14" s="6"/>
      <c r="FUC14" s="6"/>
      <c r="FUD14" s="6"/>
      <c r="FUE14" s="6"/>
      <c r="FUF14" s="6"/>
      <c r="FUG14" s="6"/>
      <c r="FUH14" s="6"/>
      <c r="FUI14" s="6"/>
      <c r="FUJ14" s="6"/>
      <c r="FUK14" s="6"/>
      <c r="FUL14" s="6"/>
      <c r="FUM14" s="6"/>
      <c r="FUN14" s="6"/>
      <c r="FUO14" s="6"/>
      <c r="FUP14" s="6"/>
      <c r="FUQ14" s="6"/>
      <c r="FUR14" s="6"/>
      <c r="FUS14" s="6"/>
      <c r="FUT14" s="6"/>
      <c r="FUU14" s="6"/>
      <c r="FUV14" s="6"/>
      <c r="FUW14" s="6"/>
      <c r="FUX14" s="6"/>
      <c r="FUY14" s="6"/>
      <c r="FUZ14" s="6"/>
      <c r="FVA14" s="6"/>
      <c r="FVB14" s="6"/>
      <c r="FVC14" s="6"/>
      <c r="FVD14" s="6"/>
      <c r="FVE14" s="6"/>
      <c r="FVF14" s="6"/>
      <c r="FVG14" s="6"/>
      <c r="FVH14" s="6"/>
      <c r="FVI14" s="6"/>
      <c r="FVJ14" s="6"/>
      <c r="FVK14" s="6"/>
      <c r="FVL14" s="6"/>
      <c r="FVM14" s="6"/>
      <c r="FVN14" s="6"/>
      <c r="FVO14" s="6"/>
      <c r="FVP14" s="6"/>
      <c r="FVQ14" s="6"/>
      <c r="FVR14" s="6"/>
      <c r="FVS14" s="6"/>
      <c r="FVT14" s="6"/>
      <c r="FVU14" s="6"/>
      <c r="FVV14" s="6"/>
      <c r="FVW14" s="6"/>
      <c r="FVX14" s="6"/>
      <c r="FVY14" s="6"/>
      <c r="FVZ14" s="6"/>
      <c r="FWA14" s="6"/>
      <c r="FWB14" s="6"/>
      <c r="FWC14" s="6"/>
      <c r="FWD14" s="6"/>
      <c r="FWE14" s="6"/>
      <c r="FWF14" s="6"/>
      <c r="FWG14" s="6"/>
      <c r="FWH14" s="6"/>
      <c r="FWI14" s="6"/>
      <c r="FWJ14" s="6"/>
      <c r="FWK14" s="6"/>
      <c r="FWL14" s="6"/>
      <c r="FWM14" s="6"/>
      <c r="FWN14" s="6"/>
      <c r="FWO14" s="6"/>
      <c r="FWP14" s="6"/>
      <c r="FWQ14" s="6"/>
      <c r="FWR14" s="6"/>
      <c r="FWS14" s="6"/>
      <c r="FWT14" s="6"/>
      <c r="FWU14" s="6"/>
      <c r="FWV14" s="6"/>
      <c r="FWW14" s="6"/>
      <c r="FWX14" s="6"/>
      <c r="FWY14" s="6"/>
      <c r="FWZ14" s="6"/>
      <c r="FXA14" s="6"/>
      <c r="FXB14" s="6"/>
      <c r="FXC14" s="6"/>
      <c r="FXD14" s="6"/>
      <c r="FXE14" s="6"/>
      <c r="FXF14" s="6"/>
      <c r="FXG14" s="6"/>
      <c r="FXH14" s="6"/>
      <c r="FXI14" s="6"/>
      <c r="FXJ14" s="6"/>
      <c r="FXK14" s="6"/>
      <c r="FXL14" s="6"/>
      <c r="FXM14" s="6"/>
      <c r="FXN14" s="6"/>
      <c r="FXO14" s="6"/>
      <c r="FXP14" s="6"/>
      <c r="FXQ14" s="6"/>
      <c r="FXR14" s="6"/>
      <c r="FXS14" s="6"/>
      <c r="FXT14" s="6"/>
      <c r="FXU14" s="6"/>
      <c r="FXV14" s="6"/>
      <c r="FXW14" s="6"/>
      <c r="FXX14" s="6"/>
      <c r="FXY14" s="6"/>
      <c r="FXZ14" s="6"/>
      <c r="FYA14" s="6"/>
      <c r="FYB14" s="6"/>
      <c r="FYC14" s="6"/>
      <c r="FYD14" s="6"/>
      <c r="FYE14" s="6"/>
      <c r="FYF14" s="6"/>
      <c r="FYG14" s="6"/>
      <c r="FYH14" s="6"/>
      <c r="FYI14" s="6"/>
      <c r="FYJ14" s="6"/>
      <c r="FYK14" s="6"/>
      <c r="FYL14" s="6"/>
      <c r="FYM14" s="6"/>
      <c r="FYN14" s="6"/>
      <c r="FYO14" s="6"/>
      <c r="FYP14" s="6"/>
      <c r="FYQ14" s="6"/>
      <c r="FYR14" s="6"/>
      <c r="FYS14" s="6"/>
      <c r="FYT14" s="6"/>
      <c r="FYU14" s="6"/>
      <c r="FYV14" s="6"/>
      <c r="FYW14" s="6"/>
      <c r="FYX14" s="6"/>
      <c r="FYY14" s="6"/>
      <c r="FYZ14" s="6"/>
      <c r="FZA14" s="6"/>
      <c r="FZB14" s="6"/>
      <c r="FZC14" s="6"/>
      <c r="FZD14" s="6"/>
      <c r="FZE14" s="6"/>
      <c r="FZF14" s="6"/>
      <c r="FZG14" s="6"/>
      <c r="FZH14" s="6"/>
      <c r="FZI14" s="6"/>
      <c r="FZJ14" s="6"/>
      <c r="FZK14" s="6"/>
      <c r="FZL14" s="6"/>
      <c r="FZM14" s="6"/>
      <c r="FZN14" s="6"/>
      <c r="FZO14" s="6"/>
      <c r="FZP14" s="6"/>
      <c r="FZQ14" s="6"/>
      <c r="FZR14" s="6"/>
      <c r="FZS14" s="6"/>
      <c r="FZT14" s="6"/>
      <c r="FZU14" s="6"/>
      <c r="FZV14" s="6"/>
      <c r="FZW14" s="6"/>
      <c r="FZX14" s="6"/>
      <c r="FZY14" s="6"/>
      <c r="FZZ14" s="6"/>
      <c r="GAA14" s="6"/>
      <c r="GAB14" s="6"/>
      <c r="GAC14" s="6"/>
      <c r="GAD14" s="6"/>
      <c r="GAE14" s="6"/>
      <c r="GAF14" s="6"/>
      <c r="GAG14" s="6"/>
      <c r="GAH14" s="6"/>
      <c r="GAI14" s="6"/>
      <c r="GAJ14" s="6"/>
      <c r="GAK14" s="6"/>
      <c r="GAL14" s="6"/>
      <c r="GAM14" s="6"/>
      <c r="GAN14" s="6"/>
      <c r="GAO14" s="6"/>
      <c r="GAP14" s="6"/>
      <c r="GAQ14" s="6"/>
      <c r="GAR14" s="6"/>
      <c r="GAS14" s="6"/>
      <c r="GAT14" s="6"/>
      <c r="GAU14" s="6"/>
      <c r="GAV14" s="6"/>
      <c r="GAW14" s="6"/>
      <c r="GAX14" s="6"/>
      <c r="GAY14" s="6"/>
      <c r="GAZ14" s="6"/>
      <c r="GBA14" s="6"/>
      <c r="GBB14" s="6"/>
      <c r="GBC14" s="6"/>
      <c r="GBD14" s="6"/>
      <c r="GBE14" s="6"/>
      <c r="GBF14" s="6"/>
      <c r="GBG14" s="6"/>
      <c r="GBH14" s="6"/>
      <c r="GBI14" s="6"/>
      <c r="GBJ14" s="6"/>
      <c r="GBK14" s="6"/>
      <c r="GBL14" s="6"/>
      <c r="GBM14" s="6"/>
      <c r="GBN14" s="6"/>
      <c r="GBO14" s="6"/>
      <c r="GBP14" s="6"/>
      <c r="GBQ14" s="6"/>
      <c r="GBR14" s="6"/>
      <c r="GBS14" s="6"/>
      <c r="GBT14" s="6"/>
      <c r="GBU14" s="6"/>
      <c r="GBV14" s="6"/>
      <c r="GBW14" s="6"/>
      <c r="GBX14" s="6"/>
      <c r="GBY14" s="6"/>
      <c r="GBZ14" s="6"/>
      <c r="GCA14" s="6"/>
      <c r="GCB14" s="6"/>
      <c r="GCC14" s="6"/>
      <c r="GCD14" s="6"/>
      <c r="GCE14" s="6"/>
      <c r="GCF14" s="6"/>
      <c r="GCG14" s="6"/>
      <c r="GCH14" s="6"/>
      <c r="GCI14" s="6"/>
      <c r="GCJ14" s="6"/>
      <c r="GCK14" s="6"/>
      <c r="GCL14" s="6"/>
      <c r="GCM14" s="6"/>
      <c r="GCN14" s="6"/>
      <c r="GCO14" s="6"/>
      <c r="GCP14" s="6"/>
      <c r="GCQ14" s="6"/>
      <c r="GCR14" s="6"/>
      <c r="GCS14" s="6"/>
      <c r="GCT14" s="6"/>
      <c r="GCU14" s="6"/>
      <c r="GCV14" s="6"/>
      <c r="GCW14" s="6"/>
      <c r="GCX14" s="6"/>
      <c r="GCY14" s="6"/>
      <c r="GCZ14" s="6"/>
      <c r="GDA14" s="6"/>
      <c r="GDB14" s="6"/>
      <c r="GDC14" s="6"/>
      <c r="GDD14" s="6"/>
      <c r="GDE14" s="6"/>
      <c r="GDF14" s="6"/>
      <c r="GDG14" s="6"/>
      <c r="GDH14" s="6"/>
      <c r="GDI14" s="6"/>
      <c r="GDJ14" s="6"/>
      <c r="GDK14" s="6"/>
      <c r="GDL14" s="6"/>
      <c r="GDM14" s="6"/>
      <c r="GDN14" s="6"/>
      <c r="GDO14" s="6"/>
      <c r="GDP14" s="6"/>
      <c r="GDQ14" s="6"/>
      <c r="GDR14" s="6"/>
      <c r="GDS14" s="6"/>
      <c r="GDT14" s="6"/>
      <c r="GDU14" s="6"/>
      <c r="GDV14" s="6"/>
      <c r="GDW14" s="6"/>
      <c r="GDX14" s="6"/>
      <c r="GDY14" s="6"/>
      <c r="GDZ14" s="6"/>
      <c r="GEA14" s="6"/>
      <c r="GEB14" s="6"/>
      <c r="GEC14" s="6"/>
      <c r="GED14" s="6"/>
      <c r="GEE14" s="6"/>
      <c r="GEF14" s="6"/>
      <c r="GEG14" s="6"/>
      <c r="GEH14" s="6"/>
      <c r="GEI14" s="6"/>
      <c r="GEJ14" s="6"/>
      <c r="GEK14" s="6"/>
      <c r="GEL14" s="6"/>
      <c r="GEM14" s="6"/>
      <c r="GEN14" s="6"/>
      <c r="GEO14" s="6"/>
      <c r="GEP14" s="6"/>
      <c r="GEQ14" s="6"/>
      <c r="GER14" s="6"/>
      <c r="GES14" s="6"/>
      <c r="GET14" s="6"/>
      <c r="GEU14" s="6"/>
      <c r="GEV14" s="6"/>
      <c r="GEW14" s="6"/>
      <c r="GEX14" s="6"/>
      <c r="GEY14" s="6"/>
      <c r="GEZ14" s="6"/>
      <c r="GFA14" s="6"/>
      <c r="GFB14" s="6"/>
      <c r="GFC14" s="6"/>
      <c r="GFD14" s="6"/>
      <c r="GFE14" s="6"/>
      <c r="GFF14" s="6"/>
      <c r="GFG14" s="6"/>
      <c r="GFH14" s="6"/>
      <c r="GFI14" s="6"/>
      <c r="GFJ14" s="6"/>
      <c r="GFK14" s="6"/>
      <c r="GFL14" s="6"/>
      <c r="GFM14" s="6"/>
      <c r="GFN14" s="6"/>
      <c r="GFO14" s="6"/>
      <c r="GFP14" s="6"/>
      <c r="GFQ14" s="6"/>
      <c r="GFR14" s="6"/>
      <c r="GFS14" s="6"/>
      <c r="GFT14" s="6"/>
      <c r="GFU14" s="6"/>
      <c r="GFV14" s="6"/>
      <c r="GFW14" s="6"/>
      <c r="GFX14" s="6"/>
      <c r="GFY14" s="6"/>
      <c r="GFZ14" s="6"/>
      <c r="GGA14" s="6"/>
      <c r="GGB14" s="6"/>
      <c r="GGC14" s="6"/>
      <c r="GGD14" s="6"/>
      <c r="GGE14" s="6"/>
      <c r="GGF14" s="6"/>
      <c r="GGG14" s="6"/>
      <c r="GGH14" s="6"/>
      <c r="GGI14" s="6"/>
      <c r="GGJ14" s="6"/>
      <c r="GGK14" s="6"/>
      <c r="GGL14" s="6"/>
      <c r="GGM14" s="6"/>
      <c r="GGN14" s="6"/>
      <c r="GGO14" s="6"/>
      <c r="GGP14" s="6"/>
      <c r="GGQ14" s="6"/>
      <c r="GGR14" s="6"/>
      <c r="GGS14" s="6"/>
      <c r="GGT14" s="6"/>
      <c r="GGU14" s="6"/>
      <c r="GGV14" s="6"/>
      <c r="GGW14" s="6"/>
      <c r="GGX14" s="6"/>
      <c r="GGY14" s="6"/>
      <c r="GGZ14" s="6"/>
      <c r="GHA14" s="6"/>
      <c r="GHB14" s="6"/>
      <c r="GHC14" s="6"/>
      <c r="GHD14" s="6"/>
      <c r="GHE14" s="6"/>
      <c r="GHF14" s="6"/>
      <c r="GHG14" s="6"/>
      <c r="GHH14" s="6"/>
      <c r="GHI14" s="6"/>
      <c r="GHJ14" s="6"/>
      <c r="GHK14" s="6"/>
      <c r="GHL14" s="6"/>
      <c r="GHM14" s="6"/>
      <c r="GHN14" s="6"/>
      <c r="GHO14" s="6"/>
      <c r="GHP14" s="6"/>
      <c r="GHQ14" s="6"/>
      <c r="GHR14" s="6"/>
      <c r="GHS14" s="6"/>
      <c r="GHT14" s="6"/>
      <c r="GHU14" s="6"/>
      <c r="GHV14" s="6"/>
      <c r="GHW14" s="6"/>
      <c r="GHX14" s="6"/>
      <c r="GHY14" s="6"/>
      <c r="GHZ14" s="6"/>
      <c r="GIA14" s="6"/>
      <c r="GIB14" s="6"/>
      <c r="GIC14" s="6"/>
      <c r="GID14" s="6"/>
      <c r="GIE14" s="6"/>
      <c r="GIF14" s="6"/>
      <c r="GIG14" s="6"/>
      <c r="GIH14" s="6"/>
      <c r="GII14" s="6"/>
      <c r="GIJ14" s="6"/>
      <c r="GIK14" s="6"/>
      <c r="GIL14" s="6"/>
      <c r="GIM14" s="6"/>
      <c r="GIN14" s="6"/>
      <c r="GIO14" s="6"/>
      <c r="GIP14" s="6"/>
      <c r="GIQ14" s="6"/>
      <c r="GIR14" s="6"/>
      <c r="GIS14" s="6"/>
      <c r="GIT14" s="6"/>
      <c r="GIU14" s="6"/>
      <c r="GIV14" s="6"/>
      <c r="GIW14" s="6"/>
      <c r="GIX14" s="6"/>
      <c r="GIY14" s="6"/>
      <c r="GIZ14" s="6"/>
      <c r="GJA14" s="6"/>
      <c r="GJB14" s="6"/>
      <c r="GJC14" s="6"/>
      <c r="GJD14" s="6"/>
      <c r="GJE14" s="6"/>
      <c r="GJF14" s="6"/>
      <c r="GJG14" s="6"/>
      <c r="GJH14" s="6"/>
      <c r="GJI14" s="6"/>
      <c r="GJJ14" s="6"/>
      <c r="GJK14" s="6"/>
      <c r="GJL14" s="6"/>
      <c r="GJM14" s="6"/>
      <c r="GJN14" s="6"/>
      <c r="GJO14" s="6"/>
      <c r="GJP14" s="6"/>
      <c r="GJQ14" s="6"/>
      <c r="GJR14" s="6"/>
      <c r="GJS14" s="6"/>
      <c r="GJT14" s="6"/>
      <c r="GJU14" s="6"/>
      <c r="GJV14" s="6"/>
      <c r="GJW14" s="6"/>
      <c r="GJX14" s="6"/>
      <c r="GJY14" s="6"/>
      <c r="GJZ14" s="6"/>
      <c r="GKA14" s="6"/>
      <c r="GKB14" s="6"/>
      <c r="GKC14" s="6"/>
      <c r="GKD14" s="6"/>
      <c r="GKE14" s="6"/>
      <c r="GKF14" s="6"/>
      <c r="GKG14" s="6"/>
      <c r="GKH14" s="6"/>
      <c r="GKI14" s="6"/>
      <c r="GKJ14" s="6"/>
      <c r="GKK14" s="6"/>
      <c r="GKL14" s="6"/>
      <c r="GKM14" s="6"/>
      <c r="GKN14" s="6"/>
      <c r="GKO14" s="6"/>
      <c r="GKP14" s="6"/>
      <c r="GKQ14" s="6"/>
      <c r="GKR14" s="6"/>
      <c r="GKS14" s="6"/>
      <c r="GKT14" s="6"/>
      <c r="GKU14" s="6"/>
      <c r="GKV14" s="6"/>
      <c r="GKW14" s="6"/>
      <c r="GKX14" s="6"/>
      <c r="GKY14" s="6"/>
      <c r="GKZ14" s="6"/>
      <c r="GLA14" s="6"/>
      <c r="GLB14" s="6"/>
      <c r="GLC14" s="6"/>
      <c r="GLD14" s="6"/>
      <c r="GLE14" s="6"/>
      <c r="GLF14" s="6"/>
      <c r="GLG14" s="6"/>
      <c r="GLH14" s="6"/>
      <c r="GLI14" s="6"/>
      <c r="GLJ14" s="6"/>
      <c r="GLK14" s="6"/>
      <c r="GLL14" s="6"/>
      <c r="GLM14" s="6"/>
      <c r="GLN14" s="6"/>
      <c r="GLO14" s="6"/>
      <c r="GLP14" s="6"/>
      <c r="GLQ14" s="6"/>
      <c r="GLR14" s="6"/>
      <c r="GLS14" s="6"/>
      <c r="GLT14" s="6"/>
      <c r="GLU14" s="6"/>
      <c r="GLV14" s="6"/>
      <c r="GLW14" s="6"/>
      <c r="GLX14" s="6"/>
      <c r="GLY14" s="6"/>
      <c r="GLZ14" s="6"/>
      <c r="GMA14" s="6"/>
      <c r="GMB14" s="6"/>
      <c r="GMC14" s="6"/>
      <c r="GMD14" s="6"/>
      <c r="GME14" s="6"/>
      <c r="GMF14" s="6"/>
      <c r="GMG14" s="6"/>
      <c r="GMH14" s="6"/>
      <c r="GMI14" s="6"/>
      <c r="GMJ14" s="6"/>
      <c r="GMK14" s="6"/>
      <c r="GML14" s="6"/>
      <c r="GMM14" s="6"/>
      <c r="GMN14" s="6"/>
      <c r="GMO14" s="6"/>
      <c r="GMP14" s="6"/>
      <c r="GMQ14" s="6"/>
      <c r="GMR14" s="6"/>
      <c r="GMS14" s="6"/>
      <c r="GMT14" s="6"/>
      <c r="GMU14" s="6"/>
      <c r="GMV14" s="6"/>
      <c r="GMW14" s="6"/>
      <c r="GMX14" s="6"/>
      <c r="GMY14" s="6"/>
      <c r="GMZ14" s="6"/>
      <c r="GNA14" s="6"/>
      <c r="GNB14" s="6"/>
      <c r="GNC14" s="6"/>
      <c r="GND14" s="6"/>
      <c r="GNE14" s="6"/>
      <c r="GNF14" s="6"/>
      <c r="GNG14" s="6"/>
      <c r="GNH14" s="6"/>
      <c r="GNI14" s="6"/>
      <c r="GNJ14" s="6"/>
      <c r="GNK14" s="6"/>
      <c r="GNL14" s="6"/>
      <c r="GNM14" s="6"/>
      <c r="GNN14" s="6"/>
      <c r="GNO14" s="6"/>
      <c r="GNP14" s="6"/>
      <c r="GNQ14" s="6"/>
      <c r="GNR14" s="6"/>
      <c r="GNS14" s="6"/>
      <c r="GNT14" s="6"/>
      <c r="GNU14" s="6"/>
      <c r="GNV14" s="6"/>
      <c r="GNW14" s="6"/>
      <c r="GNX14" s="6"/>
      <c r="GNY14" s="6"/>
      <c r="GNZ14" s="6"/>
      <c r="GOA14" s="6"/>
      <c r="GOB14" s="6"/>
      <c r="GOC14" s="6"/>
      <c r="GOD14" s="6"/>
      <c r="GOE14" s="6"/>
      <c r="GOF14" s="6"/>
      <c r="GOG14" s="6"/>
      <c r="GOH14" s="6"/>
      <c r="GOI14" s="6"/>
      <c r="GOJ14" s="6"/>
      <c r="GOK14" s="6"/>
      <c r="GOL14" s="6"/>
      <c r="GOM14" s="6"/>
      <c r="GON14" s="6"/>
      <c r="GOO14" s="6"/>
      <c r="GOP14" s="6"/>
      <c r="GOQ14" s="6"/>
      <c r="GOR14" s="6"/>
      <c r="GOS14" s="6"/>
      <c r="GOT14" s="6"/>
      <c r="GOU14" s="6"/>
      <c r="GOV14" s="6"/>
      <c r="GOW14" s="6"/>
      <c r="GOX14" s="6"/>
      <c r="GOY14" s="6"/>
      <c r="GOZ14" s="6"/>
      <c r="GPA14" s="6"/>
      <c r="GPB14" s="6"/>
      <c r="GPC14" s="6"/>
      <c r="GPD14" s="6"/>
      <c r="GPE14" s="6"/>
      <c r="GPF14" s="6"/>
      <c r="GPG14" s="6"/>
      <c r="GPH14" s="6"/>
      <c r="GPI14" s="6"/>
      <c r="GPJ14" s="6"/>
      <c r="GPK14" s="6"/>
      <c r="GPL14" s="6"/>
      <c r="GPM14" s="6"/>
      <c r="GPN14" s="6"/>
      <c r="GPO14" s="6"/>
      <c r="GPP14" s="6"/>
      <c r="GPQ14" s="6"/>
      <c r="GPR14" s="6"/>
      <c r="GPS14" s="6"/>
      <c r="GPT14" s="6"/>
      <c r="GPU14" s="6"/>
      <c r="GPV14" s="6"/>
      <c r="GPW14" s="6"/>
      <c r="GPX14" s="6"/>
      <c r="GPY14" s="6"/>
      <c r="GPZ14" s="6"/>
      <c r="GQA14" s="6"/>
      <c r="GQB14" s="6"/>
      <c r="GQC14" s="6"/>
      <c r="GQD14" s="6"/>
      <c r="GQE14" s="6"/>
      <c r="GQF14" s="6"/>
      <c r="GQG14" s="6"/>
      <c r="GQH14" s="6"/>
      <c r="GQI14" s="6"/>
      <c r="GQJ14" s="6"/>
      <c r="GQK14" s="6"/>
      <c r="GQL14" s="6"/>
      <c r="GQM14" s="6"/>
      <c r="GQN14" s="6"/>
      <c r="GQO14" s="6"/>
      <c r="GQP14" s="6"/>
      <c r="GQQ14" s="6"/>
      <c r="GQR14" s="6"/>
      <c r="GQS14" s="6"/>
      <c r="GQT14" s="6"/>
      <c r="GQU14" s="6"/>
      <c r="GQV14" s="6"/>
      <c r="GQW14" s="6"/>
      <c r="GQX14" s="6"/>
      <c r="GQY14" s="6"/>
      <c r="GQZ14" s="6"/>
      <c r="GRA14" s="6"/>
      <c r="GRB14" s="6"/>
      <c r="GRC14" s="6"/>
      <c r="GRD14" s="6"/>
      <c r="GRE14" s="6"/>
      <c r="GRF14" s="6"/>
      <c r="GRG14" s="6"/>
      <c r="GRH14" s="6"/>
      <c r="GRI14" s="6"/>
      <c r="GRJ14" s="6"/>
      <c r="GRK14" s="6"/>
      <c r="GRL14" s="6"/>
      <c r="GRM14" s="6"/>
      <c r="GRN14" s="6"/>
      <c r="GRO14" s="6"/>
      <c r="GRP14" s="6"/>
      <c r="GRQ14" s="6"/>
      <c r="GRR14" s="6"/>
      <c r="GRS14" s="6"/>
      <c r="GRT14" s="6"/>
      <c r="GRU14" s="6"/>
      <c r="GRV14" s="6"/>
      <c r="GRW14" s="6"/>
      <c r="GRX14" s="6"/>
      <c r="GRY14" s="6"/>
      <c r="GRZ14" s="6"/>
      <c r="GSA14" s="6"/>
      <c r="GSB14" s="6"/>
      <c r="GSC14" s="6"/>
      <c r="GSD14" s="6"/>
      <c r="GSE14" s="6"/>
      <c r="GSF14" s="6"/>
      <c r="GSG14" s="6"/>
      <c r="GSH14" s="6"/>
      <c r="GSI14" s="6"/>
      <c r="GSJ14" s="6"/>
      <c r="GSK14" s="6"/>
      <c r="GSL14" s="6"/>
      <c r="GSM14" s="6"/>
      <c r="GSN14" s="6"/>
      <c r="GSO14" s="6"/>
      <c r="GSP14" s="6"/>
      <c r="GSQ14" s="6"/>
      <c r="GSR14" s="6"/>
      <c r="GSS14" s="6"/>
      <c r="GST14" s="6"/>
      <c r="GSU14" s="6"/>
      <c r="GSV14" s="6"/>
      <c r="GSW14" s="6"/>
      <c r="GSX14" s="6"/>
      <c r="GSY14" s="6"/>
      <c r="GSZ14" s="6"/>
      <c r="GTA14" s="6"/>
      <c r="GTB14" s="6"/>
      <c r="GTC14" s="6"/>
      <c r="GTD14" s="6"/>
      <c r="GTE14" s="6"/>
      <c r="GTF14" s="6"/>
      <c r="GTG14" s="6"/>
      <c r="GTH14" s="6"/>
      <c r="GTI14" s="6"/>
      <c r="GTJ14" s="6"/>
      <c r="GTK14" s="6"/>
      <c r="GTL14" s="6"/>
      <c r="GTM14" s="6"/>
      <c r="GTN14" s="6"/>
      <c r="GTO14" s="6"/>
      <c r="GTP14" s="6"/>
      <c r="GTQ14" s="6"/>
      <c r="GTR14" s="6"/>
      <c r="GTS14" s="6"/>
      <c r="GTT14" s="6"/>
      <c r="GTU14" s="6"/>
      <c r="GTV14" s="6"/>
      <c r="GTW14" s="6"/>
      <c r="GTX14" s="6"/>
      <c r="GTY14" s="6"/>
      <c r="GTZ14" s="6"/>
      <c r="GUA14" s="6"/>
      <c r="GUB14" s="6"/>
      <c r="GUC14" s="6"/>
      <c r="GUD14" s="6"/>
      <c r="GUE14" s="6"/>
      <c r="GUF14" s="6"/>
      <c r="GUG14" s="6"/>
      <c r="GUH14" s="6"/>
      <c r="GUI14" s="6"/>
      <c r="GUJ14" s="6"/>
      <c r="GUK14" s="6"/>
      <c r="GUL14" s="6"/>
      <c r="GUM14" s="6"/>
      <c r="GUN14" s="6"/>
      <c r="GUO14" s="6"/>
      <c r="GUP14" s="6"/>
      <c r="GUQ14" s="6"/>
      <c r="GUR14" s="6"/>
      <c r="GUS14" s="6"/>
      <c r="GUT14" s="6"/>
      <c r="GUU14" s="6"/>
      <c r="GUV14" s="6"/>
      <c r="GUW14" s="6"/>
      <c r="GUX14" s="6"/>
      <c r="GUY14" s="6"/>
      <c r="GUZ14" s="6"/>
      <c r="GVA14" s="6"/>
      <c r="GVB14" s="6"/>
      <c r="GVC14" s="6"/>
      <c r="GVD14" s="6"/>
      <c r="GVE14" s="6"/>
      <c r="GVF14" s="6"/>
      <c r="GVG14" s="6"/>
      <c r="GVH14" s="6"/>
      <c r="GVI14" s="6"/>
      <c r="GVJ14" s="6"/>
      <c r="GVK14" s="6"/>
      <c r="GVL14" s="6"/>
      <c r="GVM14" s="6"/>
      <c r="GVN14" s="6"/>
      <c r="GVO14" s="6"/>
      <c r="GVP14" s="6"/>
      <c r="GVQ14" s="6"/>
      <c r="GVR14" s="6"/>
      <c r="GVS14" s="6"/>
      <c r="GVT14" s="6"/>
      <c r="GVU14" s="6"/>
      <c r="GVV14" s="6"/>
      <c r="GVW14" s="6"/>
      <c r="GVX14" s="6"/>
      <c r="GVY14" s="6"/>
      <c r="GVZ14" s="6"/>
      <c r="GWA14" s="6"/>
      <c r="GWB14" s="6"/>
      <c r="GWC14" s="6"/>
      <c r="GWD14" s="6"/>
      <c r="GWE14" s="6"/>
      <c r="GWF14" s="6"/>
      <c r="GWG14" s="6"/>
      <c r="GWH14" s="6"/>
      <c r="GWI14" s="6"/>
      <c r="GWJ14" s="6"/>
      <c r="GWK14" s="6"/>
      <c r="GWL14" s="6"/>
      <c r="GWM14" s="6"/>
      <c r="GWN14" s="6"/>
      <c r="GWO14" s="6"/>
      <c r="GWP14" s="6"/>
      <c r="GWQ14" s="6"/>
      <c r="GWR14" s="6"/>
      <c r="GWS14" s="6"/>
      <c r="GWT14" s="6"/>
      <c r="GWU14" s="6"/>
      <c r="GWV14" s="6"/>
      <c r="GWW14" s="6"/>
      <c r="GWX14" s="6"/>
      <c r="GWY14" s="6"/>
      <c r="GWZ14" s="6"/>
      <c r="GXA14" s="6"/>
      <c r="GXB14" s="6"/>
      <c r="GXC14" s="6"/>
      <c r="GXD14" s="6"/>
      <c r="GXE14" s="6"/>
      <c r="GXF14" s="6"/>
      <c r="GXG14" s="6"/>
      <c r="GXH14" s="6"/>
      <c r="GXI14" s="6"/>
      <c r="GXJ14" s="6"/>
      <c r="GXK14" s="6"/>
      <c r="GXL14" s="6"/>
      <c r="GXM14" s="6"/>
      <c r="GXN14" s="6"/>
      <c r="GXO14" s="6"/>
      <c r="GXP14" s="6"/>
      <c r="GXQ14" s="6"/>
      <c r="GXR14" s="6"/>
      <c r="GXS14" s="6"/>
      <c r="GXT14" s="6"/>
      <c r="GXU14" s="6"/>
      <c r="GXV14" s="6"/>
      <c r="GXW14" s="6"/>
      <c r="GXX14" s="6"/>
      <c r="GXY14" s="6"/>
      <c r="GXZ14" s="6"/>
      <c r="GYA14" s="6"/>
      <c r="GYB14" s="6"/>
      <c r="GYC14" s="6"/>
      <c r="GYD14" s="6"/>
      <c r="GYE14" s="6"/>
      <c r="GYF14" s="6"/>
      <c r="GYG14" s="6"/>
      <c r="GYH14" s="6"/>
      <c r="GYI14" s="6"/>
      <c r="GYJ14" s="6"/>
      <c r="GYK14" s="6"/>
      <c r="GYL14" s="6"/>
      <c r="GYM14" s="6"/>
      <c r="GYN14" s="6"/>
      <c r="GYO14" s="6"/>
      <c r="GYP14" s="6"/>
      <c r="GYQ14" s="6"/>
      <c r="GYR14" s="6"/>
      <c r="GYS14" s="6"/>
      <c r="GYT14" s="6"/>
      <c r="GYU14" s="6"/>
      <c r="GYV14" s="6"/>
      <c r="GYW14" s="6"/>
      <c r="GYX14" s="6"/>
      <c r="GYY14" s="6"/>
      <c r="GYZ14" s="6"/>
      <c r="GZA14" s="6"/>
      <c r="GZB14" s="6"/>
      <c r="GZC14" s="6"/>
      <c r="GZD14" s="6"/>
      <c r="GZE14" s="6"/>
      <c r="GZF14" s="6"/>
      <c r="GZG14" s="6"/>
      <c r="GZH14" s="6"/>
      <c r="GZI14" s="6"/>
      <c r="GZJ14" s="6"/>
      <c r="GZK14" s="6"/>
      <c r="GZL14" s="6"/>
      <c r="GZM14" s="6"/>
      <c r="GZN14" s="6"/>
      <c r="GZO14" s="6"/>
      <c r="GZP14" s="6"/>
      <c r="GZQ14" s="6"/>
      <c r="GZR14" s="6"/>
      <c r="GZS14" s="6"/>
      <c r="GZT14" s="6"/>
      <c r="GZU14" s="6"/>
      <c r="GZV14" s="6"/>
      <c r="GZW14" s="6"/>
      <c r="GZX14" s="6"/>
      <c r="GZY14" s="6"/>
      <c r="GZZ14" s="6"/>
      <c r="HAA14" s="6"/>
      <c r="HAB14" s="6"/>
      <c r="HAC14" s="6"/>
      <c r="HAD14" s="6"/>
      <c r="HAE14" s="6"/>
      <c r="HAF14" s="6"/>
      <c r="HAG14" s="6"/>
      <c r="HAH14" s="6"/>
      <c r="HAI14" s="6"/>
      <c r="HAJ14" s="6"/>
      <c r="HAK14" s="6"/>
      <c r="HAL14" s="6"/>
      <c r="HAM14" s="6"/>
      <c r="HAN14" s="6"/>
      <c r="HAO14" s="6"/>
      <c r="HAP14" s="6"/>
      <c r="HAQ14" s="6"/>
      <c r="HAR14" s="6"/>
      <c r="HAS14" s="6"/>
      <c r="HAT14" s="6"/>
      <c r="HAU14" s="6"/>
      <c r="HAV14" s="6"/>
      <c r="HAW14" s="6"/>
      <c r="HAX14" s="6"/>
      <c r="HAY14" s="6"/>
      <c r="HAZ14" s="6"/>
      <c r="HBA14" s="6"/>
      <c r="HBB14" s="6"/>
      <c r="HBC14" s="6"/>
      <c r="HBD14" s="6"/>
      <c r="HBE14" s="6"/>
      <c r="HBF14" s="6"/>
      <c r="HBG14" s="6"/>
      <c r="HBH14" s="6"/>
      <c r="HBI14" s="6"/>
      <c r="HBJ14" s="6"/>
      <c r="HBK14" s="6"/>
      <c r="HBL14" s="6"/>
      <c r="HBM14" s="6"/>
      <c r="HBN14" s="6"/>
      <c r="HBO14" s="6"/>
      <c r="HBP14" s="6"/>
      <c r="HBQ14" s="6"/>
      <c r="HBR14" s="6"/>
      <c r="HBS14" s="6"/>
      <c r="HBT14" s="6"/>
      <c r="HBU14" s="6"/>
      <c r="HBV14" s="6"/>
      <c r="HBW14" s="6"/>
      <c r="HBX14" s="6"/>
      <c r="HBY14" s="6"/>
      <c r="HBZ14" s="6"/>
      <c r="HCA14" s="6"/>
      <c r="HCB14" s="6"/>
      <c r="HCC14" s="6"/>
      <c r="HCD14" s="6"/>
      <c r="HCE14" s="6"/>
      <c r="HCF14" s="6"/>
      <c r="HCG14" s="6"/>
      <c r="HCH14" s="6"/>
      <c r="HCI14" s="6"/>
      <c r="HCJ14" s="6"/>
      <c r="HCK14" s="6"/>
      <c r="HCL14" s="6"/>
      <c r="HCM14" s="6"/>
      <c r="HCN14" s="6"/>
      <c r="HCO14" s="6"/>
      <c r="HCP14" s="6"/>
      <c r="HCQ14" s="6"/>
      <c r="HCR14" s="6"/>
      <c r="HCS14" s="6"/>
      <c r="HCT14" s="6"/>
      <c r="HCU14" s="6"/>
      <c r="HCV14" s="6"/>
      <c r="HCW14" s="6"/>
      <c r="HCX14" s="6"/>
      <c r="HCY14" s="6"/>
      <c r="HCZ14" s="6"/>
      <c r="HDA14" s="6"/>
      <c r="HDB14" s="6"/>
      <c r="HDC14" s="6"/>
      <c r="HDD14" s="6"/>
      <c r="HDE14" s="6"/>
      <c r="HDF14" s="6"/>
      <c r="HDG14" s="6"/>
      <c r="HDH14" s="6"/>
      <c r="HDI14" s="6"/>
      <c r="HDJ14" s="6"/>
      <c r="HDK14" s="6"/>
      <c r="HDL14" s="6"/>
      <c r="HDM14" s="6"/>
      <c r="HDN14" s="6"/>
      <c r="HDO14" s="6"/>
      <c r="HDP14" s="6"/>
      <c r="HDQ14" s="6"/>
      <c r="HDR14" s="6"/>
      <c r="HDS14" s="6"/>
      <c r="HDT14" s="6"/>
      <c r="HDU14" s="6"/>
      <c r="HDV14" s="6"/>
      <c r="HDW14" s="6"/>
      <c r="HDX14" s="6"/>
      <c r="HDY14" s="6"/>
      <c r="HDZ14" s="6"/>
      <c r="HEA14" s="6"/>
      <c r="HEB14" s="6"/>
      <c r="HEC14" s="6"/>
      <c r="HED14" s="6"/>
      <c r="HEE14" s="6"/>
      <c r="HEF14" s="6"/>
      <c r="HEG14" s="6"/>
      <c r="HEH14" s="6"/>
      <c r="HEI14" s="6"/>
      <c r="HEJ14" s="6"/>
      <c r="HEK14" s="6"/>
      <c r="HEL14" s="6"/>
      <c r="HEM14" s="6"/>
      <c r="HEN14" s="6"/>
      <c r="HEO14" s="6"/>
      <c r="HEP14" s="6"/>
      <c r="HEQ14" s="6"/>
      <c r="HER14" s="6"/>
      <c r="HES14" s="6"/>
      <c r="HET14" s="6"/>
      <c r="HEU14" s="6"/>
      <c r="HEV14" s="6"/>
      <c r="HEW14" s="6"/>
      <c r="HEX14" s="6"/>
      <c r="HEY14" s="6"/>
      <c r="HEZ14" s="6"/>
      <c r="HFA14" s="6"/>
      <c r="HFB14" s="6"/>
      <c r="HFC14" s="6"/>
      <c r="HFD14" s="6"/>
      <c r="HFE14" s="6"/>
      <c r="HFF14" s="6"/>
      <c r="HFG14" s="6"/>
      <c r="HFH14" s="6"/>
      <c r="HFI14" s="6"/>
      <c r="HFJ14" s="6"/>
      <c r="HFK14" s="6"/>
      <c r="HFL14" s="6"/>
      <c r="HFM14" s="6"/>
      <c r="HFN14" s="6"/>
      <c r="HFO14" s="6"/>
      <c r="HFP14" s="6"/>
      <c r="HFQ14" s="6"/>
      <c r="HFR14" s="6"/>
      <c r="HFS14" s="6"/>
      <c r="HFT14" s="6"/>
      <c r="HFU14" s="6"/>
      <c r="HFV14" s="6"/>
      <c r="HFW14" s="6"/>
      <c r="HFX14" s="6"/>
      <c r="HFY14" s="6"/>
      <c r="HFZ14" s="6"/>
      <c r="HGA14" s="6"/>
      <c r="HGB14" s="6"/>
      <c r="HGC14" s="6"/>
      <c r="HGD14" s="6"/>
      <c r="HGE14" s="6"/>
      <c r="HGF14" s="6"/>
      <c r="HGG14" s="6"/>
      <c r="HGH14" s="6"/>
      <c r="HGI14" s="6"/>
      <c r="HGJ14" s="6"/>
      <c r="HGK14" s="6"/>
      <c r="HGL14" s="6"/>
      <c r="HGM14" s="6"/>
      <c r="HGN14" s="6"/>
      <c r="HGO14" s="6"/>
      <c r="HGP14" s="6"/>
      <c r="HGQ14" s="6"/>
      <c r="HGR14" s="6"/>
      <c r="HGS14" s="6"/>
      <c r="HGT14" s="6"/>
      <c r="HGU14" s="6"/>
      <c r="HGV14" s="6"/>
      <c r="HGW14" s="6"/>
      <c r="HGX14" s="6"/>
      <c r="HGY14" s="6"/>
      <c r="HGZ14" s="6"/>
      <c r="HHA14" s="6"/>
      <c r="HHB14" s="6"/>
      <c r="HHC14" s="6"/>
      <c r="HHD14" s="6"/>
      <c r="HHE14" s="6"/>
      <c r="HHF14" s="6"/>
      <c r="HHG14" s="6"/>
      <c r="HHH14" s="6"/>
      <c r="HHI14" s="6"/>
      <c r="HHJ14" s="6"/>
      <c r="HHK14" s="6"/>
      <c r="HHL14" s="6"/>
      <c r="HHM14" s="6"/>
      <c r="HHN14" s="6"/>
      <c r="HHO14" s="6"/>
      <c r="HHP14" s="6"/>
      <c r="HHQ14" s="6"/>
      <c r="HHR14" s="6"/>
      <c r="HHS14" s="6"/>
      <c r="HHT14" s="6"/>
      <c r="HHU14" s="6"/>
      <c r="HHV14" s="6"/>
      <c r="HHW14" s="6"/>
      <c r="HHX14" s="6"/>
      <c r="HHY14" s="6"/>
      <c r="HHZ14" s="6"/>
      <c r="HIA14" s="6"/>
      <c r="HIB14" s="6"/>
      <c r="HIC14" s="6"/>
      <c r="HID14" s="6"/>
      <c r="HIE14" s="6"/>
      <c r="HIF14" s="6"/>
      <c r="HIG14" s="6"/>
      <c r="HIH14" s="6"/>
      <c r="HII14" s="6"/>
      <c r="HIJ14" s="6"/>
      <c r="HIK14" s="6"/>
      <c r="HIL14" s="6"/>
      <c r="HIM14" s="6"/>
      <c r="HIN14" s="6"/>
      <c r="HIO14" s="6"/>
      <c r="HIP14" s="6"/>
      <c r="HIQ14" s="6"/>
      <c r="HIR14" s="6"/>
      <c r="HIS14" s="6"/>
      <c r="HIT14" s="6"/>
      <c r="HIU14" s="6"/>
      <c r="HIV14" s="6"/>
      <c r="HIW14" s="6"/>
      <c r="HIX14" s="6"/>
      <c r="HIY14" s="6"/>
      <c r="HIZ14" s="6"/>
      <c r="HJA14" s="6"/>
      <c r="HJB14" s="6"/>
      <c r="HJC14" s="6"/>
      <c r="HJD14" s="6"/>
      <c r="HJE14" s="6"/>
      <c r="HJF14" s="6"/>
      <c r="HJG14" s="6"/>
      <c r="HJH14" s="6"/>
      <c r="HJI14" s="6"/>
      <c r="HJJ14" s="6"/>
      <c r="HJK14" s="6"/>
      <c r="HJL14" s="6"/>
      <c r="HJM14" s="6"/>
      <c r="HJN14" s="6"/>
      <c r="HJO14" s="6"/>
      <c r="HJP14" s="6"/>
      <c r="HJQ14" s="6"/>
      <c r="HJR14" s="6"/>
      <c r="HJS14" s="6"/>
      <c r="HJT14" s="6"/>
      <c r="HJU14" s="6"/>
      <c r="HJV14" s="6"/>
      <c r="HJW14" s="6"/>
      <c r="HJX14" s="6"/>
      <c r="HJY14" s="6"/>
      <c r="HJZ14" s="6"/>
      <c r="HKA14" s="6"/>
      <c r="HKB14" s="6"/>
      <c r="HKC14" s="6"/>
      <c r="HKD14" s="6"/>
      <c r="HKE14" s="6"/>
      <c r="HKF14" s="6"/>
      <c r="HKG14" s="6"/>
      <c r="HKH14" s="6"/>
      <c r="HKI14" s="6"/>
      <c r="HKJ14" s="6"/>
      <c r="HKK14" s="6"/>
      <c r="HKL14" s="6"/>
      <c r="HKM14" s="6"/>
      <c r="HKN14" s="6"/>
      <c r="HKO14" s="6"/>
      <c r="HKP14" s="6"/>
      <c r="HKQ14" s="6"/>
      <c r="HKR14" s="6"/>
      <c r="HKS14" s="6"/>
      <c r="HKT14" s="6"/>
      <c r="HKU14" s="6"/>
      <c r="HKV14" s="6"/>
      <c r="HKW14" s="6"/>
      <c r="HKX14" s="6"/>
      <c r="HKY14" s="6"/>
      <c r="HKZ14" s="6"/>
      <c r="HLA14" s="6"/>
      <c r="HLB14" s="6"/>
      <c r="HLC14" s="6"/>
      <c r="HLD14" s="6"/>
      <c r="HLE14" s="6"/>
      <c r="HLF14" s="6"/>
      <c r="HLG14" s="6"/>
      <c r="HLH14" s="6"/>
      <c r="HLI14" s="6"/>
      <c r="HLJ14" s="6"/>
      <c r="HLK14" s="6"/>
      <c r="HLL14" s="6"/>
      <c r="HLM14" s="6"/>
      <c r="HLN14" s="6"/>
      <c r="HLO14" s="6"/>
      <c r="HLP14" s="6"/>
      <c r="HLQ14" s="6"/>
      <c r="HLR14" s="6"/>
      <c r="HLS14" s="6"/>
      <c r="HLT14" s="6"/>
      <c r="HLU14" s="6"/>
      <c r="HLV14" s="6"/>
      <c r="HLW14" s="6"/>
      <c r="HLX14" s="6"/>
      <c r="HLY14" s="6"/>
      <c r="HLZ14" s="6"/>
      <c r="HMA14" s="6"/>
      <c r="HMB14" s="6"/>
      <c r="HMC14" s="6"/>
      <c r="HMD14" s="6"/>
      <c r="HME14" s="6"/>
      <c r="HMF14" s="6"/>
      <c r="HMG14" s="6"/>
      <c r="HMH14" s="6"/>
      <c r="HMI14" s="6"/>
      <c r="HMJ14" s="6"/>
      <c r="HMK14" s="6"/>
      <c r="HML14" s="6"/>
      <c r="HMM14" s="6"/>
      <c r="HMN14" s="6"/>
      <c r="HMO14" s="6"/>
      <c r="HMP14" s="6"/>
      <c r="HMQ14" s="6"/>
      <c r="HMR14" s="6"/>
      <c r="HMS14" s="6"/>
      <c r="HMT14" s="6"/>
      <c r="HMU14" s="6"/>
      <c r="HMV14" s="6"/>
      <c r="HMW14" s="6"/>
      <c r="HMX14" s="6"/>
      <c r="HMY14" s="6"/>
      <c r="HMZ14" s="6"/>
      <c r="HNA14" s="6"/>
      <c r="HNB14" s="6"/>
      <c r="HNC14" s="6"/>
      <c r="HND14" s="6"/>
      <c r="HNE14" s="6"/>
      <c r="HNF14" s="6"/>
      <c r="HNG14" s="6"/>
      <c r="HNH14" s="6"/>
      <c r="HNI14" s="6"/>
      <c r="HNJ14" s="6"/>
      <c r="HNK14" s="6"/>
      <c r="HNL14" s="6"/>
      <c r="HNM14" s="6"/>
      <c r="HNN14" s="6"/>
      <c r="HNO14" s="6"/>
      <c r="HNP14" s="6"/>
      <c r="HNQ14" s="6"/>
      <c r="HNR14" s="6"/>
      <c r="HNS14" s="6"/>
      <c r="HNT14" s="6"/>
      <c r="HNU14" s="6"/>
      <c r="HNV14" s="6"/>
      <c r="HNW14" s="6"/>
      <c r="HNX14" s="6"/>
      <c r="HNY14" s="6"/>
      <c r="HNZ14" s="6"/>
      <c r="HOA14" s="6"/>
      <c r="HOB14" s="6"/>
      <c r="HOC14" s="6"/>
      <c r="HOD14" s="6"/>
      <c r="HOE14" s="6"/>
      <c r="HOF14" s="6"/>
      <c r="HOG14" s="6"/>
      <c r="HOH14" s="6"/>
      <c r="HOI14" s="6"/>
      <c r="HOJ14" s="6"/>
      <c r="HOK14" s="6"/>
      <c r="HOL14" s="6"/>
      <c r="HOM14" s="6"/>
      <c r="HON14" s="6"/>
      <c r="HOO14" s="6"/>
      <c r="HOP14" s="6"/>
      <c r="HOQ14" s="6"/>
      <c r="HOR14" s="6"/>
      <c r="HOS14" s="6"/>
      <c r="HOT14" s="6"/>
      <c r="HOU14" s="6"/>
      <c r="HOV14" s="6"/>
      <c r="HOW14" s="6"/>
      <c r="HOX14" s="6"/>
      <c r="HOY14" s="6"/>
      <c r="HOZ14" s="6"/>
      <c r="HPA14" s="6"/>
      <c r="HPB14" s="6"/>
      <c r="HPC14" s="6"/>
      <c r="HPD14" s="6"/>
      <c r="HPE14" s="6"/>
      <c r="HPF14" s="6"/>
      <c r="HPG14" s="6"/>
      <c r="HPH14" s="6"/>
      <c r="HPI14" s="6"/>
      <c r="HPJ14" s="6"/>
      <c r="HPK14" s="6"/>
      <c r="HPL14" s="6"/>
      <c r="HPM14" s="6"/>
      <c r="HPN14" s="6"/>
      <c r="HPO14" s="6"/>
      <c r="HPP14" s="6"/>
      <c r="HPQ14" s="6"/>
      <c r="HPR14" s="6"/>
      <c r="HPS14" s="6"/>
      <c r="HPT14" s="6"/>
      <c r="HPU14" s="6"/>
      <c r="HPV14" s="6"/>
      <c r="HPW14" s="6"/>
      <c r="HPX14" s="6"/>
      <c r="HPY14" s="6"/>
      <c r="HPZ14" s="6"/>
      <c r="HQA14" s="6"/>
      <c r="HQB14" s="6"/>
      <c r="HQC14" s="6"/>
      <c r="HQD14" s="6"/>
      <c r="HQE14" s="6"/>
      <c r="HQF14" s="6"/>
      <c r="HQG14" s="6"/>
      <c r="HQH14" s="6"/>
      <c r="HQI14" s="6"/>
      <c r="HQJ14" s="6"/>
      <c r="HQK14" s="6"/>
      <c r="HQL14" s="6"/>
      <c r="HQM14" s="6"/>
      <c r="HQN14" s="6"/>
      <c r="HQO14" s="6"/>
      <c r="HQP14" s="6"/>
      <c r="HQQ14" s="6"/>
      <c r="HQR14" s="6"/>
      <c r="HQS14" s="6"/>
      <c r="HQT14" s="6"/>
      <c r="HQU14" s="6"/>
      <c r="HQV14" s="6"/>
      <c r="HQW14" s="6"/>
      <c r="HQX14" s="6"/>
      <c r="HQY14" s="6"/>
      <c r="HQZ14" s="6"/>
      <c r="HRA14" s="6"/>
      <c r="HRB14" s="6"/>
      <c r="HRC14" s="6"/>
      <c r="HRD14" s="6"/>
      <c r="HRE14" s="6"/>
      <c r="HRF14" s="6"/>
      <c r="HRG14" s="6"/>
      <c r="HRH14" s="6"/>
      <c r="HRI14" s="6"/>
      <c r="HRJ14" s="6"/>
      <c r="HRK14" s="6"/>
      <c r="HRL14" s="6"/>
      <c r="HRM14" s="6"/>
      <c r="HRN14" s="6"/>
      <c r="HRO14" s="6"/>
      <c r="HRP14" s="6"/>
      <c r="HRQ14" s="6"/>
      <c r="HRR14" s="6"/>
      <c r="HRS14" s="6"/>
      <c r="HRT14" s="6"/>
      <c r="HRU14" s="6"/>
      <c r="HRV14" s="6"/>
      <c r="HRW14" s="6"/>
      <c r="HRX14" s="6"/>
      <c r="HRY14" s="6"/>
      <c r="HRZ14" s="6"/>
      <c r="HSA14" s="6"/>
      <c r="HSB14" s="6"/>
      <c r="HSC14" s="6"/>
      <c r="HSD14" s="6"/>
      <c r="HSE14" s="6"/>
      <c r="HSF14" s="6"/>
      <c r="HSG14" s="6"/>
      <c r="HSH14" s="6"/>
      <c r="HSI14" s="6"/>
      <c r="HSJ14" s="6"/>
      <c r="HSK14" s="6"/>
      <c r="HSL14" s="6"/>
      <c r="HSM14" s="6"/>
      <c r="HSN14" s="6"/>
      <c r="HSO14" s="6"/>
      <c r="HSP14" s="6"/>
      <c r="HSQ14" s="6"/>
      <c r="HSR14" s="6"/>
      <c r="HSS14" s="6"/>
      <c r="HST14" s="6"/>
      <c r="HSU14" s="6"/>
      <c r="HSV14" s="6"/>
      <c r="HSW14" s="6"/>
      <c r="HSX14" s="6"/>
      <c r="HSY14" s="6"/>
      <c r="HSZ14" s="6"/>
      <c r="HTA14" s="6"/>
      <c r="HTB14" s="6"/>
      <c r="HTC14" s="6"/>
      <c r="HTD14" s="6"/>
      <c r="HTE14" s="6"/>
      <c r="HTF14" s="6"/>
      <c r="HTG14" s="6"/>
      <c r="HTH14" s="6"/>
      <c r="HTI14" s="6"/>
      <c r="HTJ14" s="6"/>
      <c r="HTK14" s="6"/>
      <c r="HTL14" s="6"/>
      <c r="HTM14" s="6"/>
      <c r="HTN14" s="6"/>
      <c r="HTO14" s="6"/>
      <c r="HTP14" s="6"/>
      <c r="HTQ14" s="6"/>
      <c r="HTR14" s="6"/>
      <c r="HTS14" s="6"/>
      <c r="HTT14" s="6"/>
      <c r="HTU14" s="6"/>
      <c r="HTV14" s="6"/>
      <c r="HTW14" s="6"/>
      <c r="HTX14" s="6"/>
      <c r="HTY14" s="6"/>
      <c r="HTZ14" s="6"/>
      <c r="HUA14" s="6"/>
      <c r="HUB14" s="6"/>
      <c r="HUC14" s="6"/>
      <c r="HUD14" s="6"/>
      <c r="HUE14" s="6"/>
      <c r="HUF14" s="6"/>
      <c r="HUG14" s="6"/>
      <c r="HUH14" s="6"/>
      <c r="HUI14" s="6"/>
      <c r="HUJ14" s="6"/>
      <c r="HUK14" s="6"/>
      <c r="HUL14" s="6"/>
      <c r="HUM14" s="6"/>
      <c r="HUN14" s="6"/>
      <c r="HUO14" s="6"/>
      <c r="HUP14" s="6"/>
      <c r="HUQ14" s="6"/>
      <c r="HUR14" s="6"/>
      <c r="HUS14" s="6"/>
      <c r="HUT14" s="6"/>
      <c r="HUU14" s="6"/>
      <c r="HUV14" s="6"/>
      <c r="HUW14" s="6"/>
      <c r="HUX14" s="6"/>
      <c r="HUY14" s="6"/>
      <c r="HUZ14" s="6"/>
      <c r="HVA14" s="6"/>
      <c r="HVB14" s="6"/>
      <c r="HVC14" s="6"/>
      <c r="HVD14" s="6"/>
      <c r="HVE14" s="6"/>
      <c r="HVF14" s="6"/>
      <c r="HVG14" s="6"/>
      <c r="HVH14" s="6"/>
      <c r="HVI14" s="6"/>
      <c r="HVJ14" s="6"/>
      <c r="HVK14" s="6"/>
      <c r="HVL14" s="6"/>
      <c r="HVM14" s="6"/>
      <c r="HVN14" s="6"/>
      <c r="HVO14" s="6"/>
      <c r="HVP14" s="6"/>
      <c r="HVQ14" s="6"/>
      <c r="HVR14" s="6"/>
      <c r="HVS14" s="6"/>
      <c r="HVT14" s="6"/>
      <c r="HVU14" s="6"/>
      <c r="HVV14" s="6"/>
      <c r="HVW14" s="6"/>
      <c r="HVX14" s="6"/>
      <c r="HVY14" s="6"/>
      <c r="HVZ14" s="6"/>
      <c r="HWA14" s="6"/>
      <c r="HWB14" s="6"/>
      <c r="HWC14" s="6"/>
      <c r="HWD14" s="6"/>
      <c r="HWE14" s="6"/>
      <c r="HWF14" s="6"/>
      <c r="HWG14" s="6"/>
      <c r="HWH14" s="6"/>
      <c r="HWI14" s="6"/>
      <c r="HWJ14" s="6"/>
      <c r="HWK14" s="6"/>
      <c r="HWL14" s="6"/>
      <c r="HWM14" s="6"/>
      <c r="HWN14" s="6"/>
      <c r="HWO14" s="6"/>
      <c r="HWP14" s="6"/>
      <c r="HWQ14" s="6"/>
      <c r="HWR14" s="6"/>
      <c r="HWS14" s="6"/>
      <c r="HWT14" s="6"/>
      <c r="HWU14" s="6"/>
      <c r="HWV14" s="6"/>
      <c r="HWW14" s="6"/>
      <c r="HWX14" s="6"/>
      <c r="HWY14" s="6"/>
      <c r="HWZ14" s="6"/>
      <c r="HXA14" s="6"/>
      <c r="HXB14" s="6"/>
      <c r="HXC14" s="6"/>
      <c r="HXD14" s="6"/>
      <c r="HXE14" s="6"/>
      <c r="HXF14" s="6"/>
      <c r="HXG14" s="6"/>
      <c r="HXH14" s="6"/>
      <c r="HXI14" s="6"/>
      <c r="HXJ14" s="6"/>
      <c r="HXK14" s="6"/>
      <c r="HXL14" s="6"/>
      <c r="HXM14" s="6"/>
      <c r="HXN14" s="6"/>
      <c r="HXO14" s="6"/>
      <c r="HXP14" s="6"/>
      <c r="HXQ14" s="6"/>
      <c r="HXR14" s="6"/>
      <c r="HXS14" s="6"/>
      <c r="HXT14" s="6"/>
      <c r="HXU14" s="6"/>
      <c r="HXV14" s="6"/>
      <c r="HXW14" s="6"/>
      <c r="HXX14" s="6"/>
      <c r="HXY14" s="6"/>
      <c r="HXZ14" s="6"/>
      <c r="HYA14" s="6"/>
      <c r="HYB14" s="6"/>
      <c r="HYC14" s="6"/>
      <c r="HYD14" s="6"/>
      <c r="HYE14" s="6"/>
      <c r="HYF14" s="6"/>
      <c r="HYG14" s="6"/>
      <c r="HYH14" s="6"/>
      <c r="HYI14" s="6"/>
      <c r="HYJ14" s="6"/>
      <c r="HYK14" s="6"/>
      <c r="HYL14" s="6"/>
      <c r="HYM14" s="6"/>
      <c r="HYN14" s="6"/>
      <c r="HYO14" s="6"/>
      <c r="HYP14" s="6"/>
      <c r="HYQ14" s="6"/>
      <c r="HYR14" s="6"/>
      <c r="HYS14" s="6"/>
      <c r="HYT14" s="6"/>
      <c r="HYU14" s="6"/>
      <c r="HYV14" s="6"/>
      <c r="HYW14" s="6"/>
      <c r="HYX14" s="6"/>
      <c r="HYY14" s="6"/>
      <c r="HYZ14" s="6"/>
      <c r="HZA14" s="6"/>
      <c r="HZB14" s="6"/>
      <c r="HZC14" s="6"/>
      <c r="HZD14" s="6"/>
      <c r="HZE14" s="6"/>
      <c r="HZF14" s="6"/>
      <c r="HZG14" s="6"/>
      <c r="HZH14" s="6"/>
      <c r="HZI14" s="6"/>
      <c r="HZJ14" s="6"/>
      <c r="HZK14" s="6"/>
      <c r="HZL14" s="6"/>
      <c r="HZM14" s="6"/>
      <c r="HZN14" s="6"/>
      <c r="HZO14" s="6"/>
      <c r="HZP14" s="6"/>
      <c r="HZQ14" s="6"/>
      <c r="HZR14" s="6"/>
      <c r="HZS14" s="6"/>
      <c r="HZT14" s="6"/>
      <c r="HZU14" s="6"/>
      <c r="HZV14" s="6"/>
      <c r="HZW14" s="6"/>
      <c r="HZX14" s="6"/>
      <c r="HZY14" s="6"/>
      <c r="HZZ14" s="6"/>
      <c r="IAA14" s="6"/>
      <c r="IAB14" s="6"/>
      <c r="IAC14" s="6"/>
      <c r="IAD14" s="6"/>
      <c r="IAE14" s="6"/>
      <c r="IAF14" s="6"/>
      <c r="IAG14" s="6"/>
      <c r="IAH14" s="6"/>
      <c r="IAI14" s="6"/>
      <c r="IAJ14" s="6"/>
      <c r="IAK14" s="6"/>
      <c r="IAL14" s="6"/>
      <c r="IAM14" s="6"/>
      <c r="IAN14" s="6"/>
      <c r="IAO14" s="6"/>
      <c r="IAP14" s="6"/>
      <c r="IAQ14" s="6"/>
      <c r="IAR14" s="6"/>
      <c r="IAS14" s="6"/>
      <c r="IAT14" s="6"/>
      <c r="IAU14" s="6"/>
      <c r="IAV14" s="6"/>
      <c r="IAW14" s="6"/>
      <c r="IAX14" s="6"/>
      <c r="IAY14" s="6"/>
      <c r="IAZ14" s="6"/>
      <c r="IBA14" s="6"/>
      <c r="IBB14" s="6"/>
      <c r="IBC14" s="6"/>
      <c r="IBD14" s="6"/>
      <c r="IBE14" s="6"/>
      <c r="IBF14" s="6"/>
      <c r="IBG14" s="6"/>
      <c r="IBH14" s="6"/>
      <c r="IBI14" s="6"/>
      <c r="IBJ14" s="6"/>
      <c r="IBK14" s="6"/>
      <c r="IBL14" s="6"/>
      <c r="IBM14" s="6"/>
      <c r="IBN14" s="6"/>
      <c r="IBO14" s="6"/>
      <c r="IBP14" s="6"/>
      <c r="IBQ14" s="6"/>
      <c r="IBR14" s="6"/>
      <c r="IBS14" s="6"/>
      <c r="IBT14" s="6"/>
      <c r="IBU14" s="6"/>
      <c r="IBV14" s="6"/>
      <c r="IBW14" s="6"/>
      <c r="IBX14" s="6"/>
      <c r="IBY14" s="6"/>
      <c r="IBZ14" s="6"/>
      <c r="ICA14" s="6"/>
      <c r="ICB14" s="6"/>
      <c r="ICC14" s="6"/>
      <c r="ICD14" s="6"/>
      <c r="ICE14" s="6"/>
      <c r="ICF14" s="6"/>
      <c r="ICG14" s="6"/>
      <c r="ICH14" s="6"/>
      <c r="ICI14" s="6"/>
      <c r="ICJ14" s="6"/>
      <c r="ICK14" s="6"/>
      <c r="ICL14" s="6"/>
      <c r="ICM14" s="6"/>
      <c r="ICN14" s="6"/>
      <c r="ICO14" s="6"/>
      <c r="ICP14" s="6"/>
      <c r="ICQ14" s="6"/>
      <c r="ICR14" s="6"/>
      <c r="ICS14" s="6"/>
      <c r="ICT14" s="6"/>
      <c r="ICU14" s="6"/>
      <c r="ICV14" s="6"/>
      <c r="ICW14" s="6"/>
      <c r="ICX14" s="6"/>
      <c r="ICY14" s="6"/>
      <c r="ICZ14" s="6"/>
      <c r="IDA14" s="6"/>
      <c r="IDB14" s="6"/>
      <c r="IDC14" s="6"/>
      <c r="IDD14" s="6"/>
      <c r="IDE14" s="6"/>
      <c r="IDF14" s="6"/>
      <c r="IDG14" s="6"/>
      <c r="IDH14" s="6"/>
      <c r="IDI14" s="6"/>
      <c r="IDJ14" s="6"/>
      <c r="IDK14" s="6"/>
      <c r="IDL14" s="6"/>
      <c r="IDM14" s="6"/>
      <c r="IDN14" s="6"/>
      <c r="IDO14" s="6"/>
      <c r="IDP14" s="6"/>
      <c r="IDQ14" s="6"/>
      <c r="IDR14" s="6"/>
      <c r="IDS14" s="6"/>
      <c r="IDT14" s="6"/>
      <c r="IDU14" s="6"/>
      <c r="IDV14" s="6"/>
      <c r="IDW14" s="6"/>
      <c r="IDX14" s="6"/>
      <c r="IDY14" s="6"/>
      <c r="IDZ14" s="6"/>
      <c r="IEA14" s="6"/>
      <c r="IEB14" s="6"/>
      <c r="IEC14" s="6"/>
      <c r="IED14" s="6"/>
      <c r="IEE14" s="6"/>
      <c r="IEF14" s="6"/>
      <c r="IEG14" s="6"/>
      <c r="IEH14" s="6"/>
      <c r="IEI14" s="6"/>
      <c r="IEJ14" s="6"/>
      <c r="IEK14" s="6"/>
      <c r="IEL14" s="6"/>
      <c r="IEM14" s="6"/>
      <c r="IEN14" s="6"/>
      <c r="IEO14" s="6"/>
      <c r="IEP14" s="6"/>
      <c r="IEQ14" s="6"/>
      <c r="IER14" s="6"/>
      <c r="IES14" s="6"/>
      <c r="IET14" s="6"/>
      <c r="IEU14" s="6"/>
      <c r="IEV14" s="6"/>
      <c r="IEW14" s="6"/>
      <c r="IEX14" s="6"/>
      <c r="IEY14" s="6"/>
      <c r="IEZ14" s="6"/>
      <c r="IFA14" s="6"/>
      <c r="IFB14" s="6"/>
      <c r="IFC14" s="6"/>
      <c r="IFD14" s="6"/>
      <c r="IFE14" s="6"/>
      <c r="IFF14" s="6"/>
      <c r="IFG14" s="6"/>
      <c r="IFH14" s="6"/>
      <c r="IFI14" s="6"/>
      <c r="IFJ14" s="6"/>
      <c r="IFK14" s="6"/>
      <c r="IFL14" s="6"/>
      <c r="IFM14" s="6"/>
      <c r="IFN14" s="6"/>
      <c r="IFO14" s="6"/>
      <c r="IFP14" s="6"/>
      <c r="IFQ14" s="6"/>
      <c r="IFR14" s="6"/>
      <c r="IFS14" s="6"/>
      <c r="IFT14" s="6"/>
      <c r="IFU14" s="6"/>
      <c r="IFV14" s="6"/>
      <c r="IFW14" s="6"/>
      <c r="IFX14" s="6"/>
      <c r="IFY14" s="6"/>
      <c r="IFZ14" s="6"/>
      <c r="IGA14" s="6"/>
      <c r="IGB14" s="6"/>
      <c r="IGC14" s="6"/>
      <c r="IGD14" s="6"/>
      <c r="IGE14" s="6"/>
      <c r="IGF14" s="6"/>
      <c r="IGG14" s="6"/>
      <c r="IGH14" s="6"/>
      <c r="IGI14" s="6"/>
      <c r="IGJ14" s="6"/>
      <c r="IGK14" s="6"/>
      <c r="IGL14" s="6"/>
      <c r="IGM14" s="6"/>
      <c r="IGN14" s="6"/>
      <c r="IGO14" s="6"/>
      <c r="IGP14" s="6"/>
      <c r="IGQ14" s="6"/>
      <c r="IGR14" s="6"/>
      <c r="IGS14" s="6"/>
      <c r="IGT14" s="6"/>
      <c r="IGU14" s="6"/>
      <c r="IGV14" s="6"/>
      <c r="IGW14" s="6"/>
      <c r="IGX14" s="6"/>
      <c r="IGY14" s="6"/>
      <c r="IGZ14" s="6"/>
      <c r="IHA14" s="6"/>
      <c r="IHB14" s="6"/>
      <c r="IHC14" s="6"/>
      <c r="IHD14" s="6"/>
      <c r="IHE14" s="6"/>
      <c r="IHF14" s="6"/>
      <c r="IHG14" s="6"/>
      <c r="IHH14" s="6"/>
      <c r="IHI14" s="6"/>
      <c r="IHJ14" s="6"/>
      <c r="IHK14" s="6"/>
      <c r="IHL14" s="6"/>
      <c r="IHM14" s="6"/>
      <c r="IHN14" s="6"/>
      <c r="IHO14" s="6"/>
      <c r="IHP14" s="6"/>
      <c r="IHQ14" s="6"/>
      <c r="IHR14" s="6"/>
      <c r="IHS14" s="6"/>
      <c r="IHT14" s="6"/>
      <c r="IHU14" s="6"/>
      <c r="IHV14" s="6"/>
      <c r="IHW14" s="6"/>
      <c r="IHX14" s="6"/>
      <c r="IHY14" s="6"/>
      <c r="IHZ14" s="6"/>
      <c r="IIA14" s="6"/>
      <c r="IIB14" s="6"/>
      <c r="IIC14" s="6"/>
      <c r="IID14" s="6"/>
      <c r="IIE14" s="6"/>
      <c r="IIF14" s="6"/>
      <c r="IIG14" s="6"/>
      <c r="IIH14" s="6"/>
      <c r="III14" s="6"/>
      <c r="IIJ14" s="6"/>
      <c r="IIK14" s="6"/>
      <c r="IIL14" s="6"/>
      <c r="IIM14" s="6"/>
      <c r="IIN14" s="6"/>
      <c r="IIO14" s="6"/>
      <c r="IIP14" s="6"/>
      <c r="IIQ14" s="6"/>
      <c r="IIR14" s="6"/>
      <c r="IIS14" s="6"/>
      <c r="IIT14" s="6"/>
      <c r="IIU14" s="6"/>
      <c r="IIV14" s="6"/>
      <c r="IIW14" s="6"/>
      <c r="IIX14" s="6"/>
      <c r="IIY14" s="6"/>
      <c r="IIZ14" s="6"/>
      <c r="IJA14" s="6"/>
      <c r="IJB14" s="6"/>
      <c r="IJC14" s="6"/>
      <c r="IJD14" s="6"/>
      <c r="IJE14" s="6"/>
      <c r="IJF14" s="6"/>
      <c r="IJG14" s="6"/>
      <c r="IJH14" s="6"/>
      <c r="IJI14" s="6"/>
      <c r="IJJ14" s="6"/>
      <c r="IJK14" s="6"/>
      <c r="IJL14" s="6"/>
      <c r="IJM14" s="6"/>
      <c r="IJN14" s="6"/>
      <c r="IJO14" s="6"/>
      <c r="IJP14" s="6"/>
      <c r="IJQ14" s="6"/>
      <c r="IJR14" s="6"/>
      <c r="IJS14" s="6"/>
      <c r="IJT14" s="6"/>
      <c r="IJU14" s="6"/>
      <c r="IJV14" s="6"/>
      <c r="IJW14" s="6"/>
      <c r="IJX14" s="6"/>
      <c r="IJY14" s="6"/>
      <c r="IJZ14" s="6"/>
      <c r="IKA14" s="6"/>
      <c r="IKB14" s="6"/>
      <c r="IKC14" s="6"/>
      <c r="IKD14" s="6"/>
      <c r="IKE14" s="6"/>
      <c r="IKF14" s="6"/>
      <c r="IKG14" s="6"/>
      <c r="IKH14" s="6"/>
      <c r="IKI14" s="6"/>
      <c r="IKJ14" s="6"/>
      <c r="IKK14" s="6"/>
      <c r="IKL14" s="6"/>
      <c r="IKM14" s="6"/>
      <c r="IKN14" s="6"/>
      <c r="IKO14" s="6"/>
      <c r="IKP14" s="6"/>
      <c r="IKQ14" s="6"/>
      <c r="IKR14" s="6"/>
      <c r="IKS14" s="6"/>
      <c r="IKT14" s="6"/>
      <c r="IKU14" s="6"/>
      <c r="IKV14" s="6"/>
      <c r="IKW14" s="6"/>
      <c r="IKX14" s="6"/>
      <c r="IKY14" s="6"/>
      <c r="IKZ14" s="6"/>
      <c r="ILA14" s="6"/>
      <c r="ILB14" s="6"/>
      <c r="ILC14" s="6"/>
      <c r="ILD14" s="6"/>
      <c r="ILE14" s="6"/>
      <c r="ILF14" s="6"/>
      <c r="ILG14" s="6"/>
      <c r="ILH14" s="6"/>
      <c r="ILI14" s="6"/>
      <c r="ILJ14" s="6"/>
      <c r="ILK14" s="6"/>
      <c r="ILL14" s="6"/>
      <c r="ILM14" s="6"/>
      <c r="ILN14" s="6"/>
      <c r="ILO14" s="6"/>
      <c r="ILP14" s="6"/>
      <c r="ILQ14" s="6"/>
      <c r="ILR14" s="6"/>
      <c r="ILS14" s="6"/>
      <c r="ILT14" s="6"/>
      <c r="ILU14" s="6"/>
      <c r="ILV14" s="6"/>
      <c r="ILW14" s="6"/>
      <c r="ILX14" s="6"/>
      <c r="ILY14" s="6"/>
      <c r="ILZ14" s="6"/>
      <c r="IMA14" s="6"/>
      <c r="IMB14" s="6"/>
      <c r="IMC14" s="6"/>
      <c r="IMD14" s="6"/>
      <c r="IME14" s="6"/>
      <c r="IMF14" s="6"/>
      <c r="IMG14" s="6"/>
      <c r="IMH14" s="6"/>
      <c r="IMI14" s="6"/>
      <c r="IMJ14" s="6"/>
      <c r="IMK14" s="6"/>
      <c r="IML14" s="6"/>
      <c r="IMM14" s="6"/>
      <c r="IMN14" s="6"/>
      <c r="IMO14" s="6"/>
      <c r="IMP14" s="6"/>
      <c r="IMQ14" s="6"/>
      <c r="IMR14" s="6"/>
      <c r="IMS14" s="6"/>
      <c r="IMT14" s="6"/>
      <c r="IMU14" s="6"/>
      <c r="IMV14" s="6"/>
      <c r="IMW14" s="6"/>
      <c r="IMX14" s="6"/>
      <c r="IMY14" s="6"/>
      <c r="IMZ14" s="6"/>
      <c r="INA14" s="6"/>
      <c r="INB14" s="6"/>
      <c r="INC14" s="6"/>
      <c r="IND14" s="6"/>
      <c r="INE14" s="6"/>
      <c r="INF14" s="6"/>
      <c r="ING14" s="6"/>
      <c r="INH14" s="6"/>
      <c r="INI14" s="6"/>
      <c r="INJ14" s="6"/>
      <c r="INK14" s="6"/>
      <c r="INL14" s="6"/>
      <c r="INM14" s="6"/>
      <c r="INN14" s="6"/>
      <c r="INO14" s="6"/>
      <c r="INP14" s="6"/>
      <c r="INQ14" s="6"/>
      <c r="INR14" s="6"/>
      <c r="INS14" s="6"/>
      <c r="INT14" s="6"/>
      <c r="INU14" s="6"/>
      <c r="INV14" s="6"/>
      <c r="INW14" s="6"/>
      <c r="INX14" s="6"/>
      <c r="INY14" s="6"/>
      <c r="INZ14" s="6"/>
      <c r="IOA14" s="6"/>
      <c r="IOB14" s="6"/>
      <c r="IOC14" s="6"/>
      <c r="IOD14" s="6"/>
      <c r="IOE14" s="6"/>
      <c r="IOF14" s="6"/>
      <c r="IOG14" s="6"/>
      <c r="IOH14" s="6"/>
      <c r="IOI14" s="6"/>
      <c r="IOJ14" s="6"/>
      <c r="IOK14" s="6"/>
      <c r="IOL14" s="6"/>
      <c r="IOM14" s="6"/>
      <c r="ION14" s="6"/>
      <c r="IOO14" s="6"/>
      <c r="IOP14" s="6"/>
      <c r="IOQ14" s="6"/>
      <c r="IOR14" s="6"/>
      <c r="IOS14" s="6"/>
      <c r="IOT14" s="6"/>
      <c r="IOU14" s="6"/>
      <c r="IOV14" s="6"/>
      <c r="IOW14" s="6"/>
      <c r="IOX14" s="6"/>
      <c r="IOY14" s="6"/>
      <c r="IOZ14" s="6"/>
      <c r="IPA14" s="6"/>
      <c r="IPB14" s="6"/>
      <c r="IPC14" s="6"/>
      <c r="IPD14" s="6"/>
      <c r="IPE14" s="6"/>
      <c r="IPF14" s="6"/>
      <c r="IPG14" s="6"/>
      <c r="IPH14" s="6"/>
      <c r="IPI14" s="6"/>
      <c r="IPJ14" s="6"/>
      <c r="IPK14" s="6"/>
      <c r="IPL14" s="6"/>
      <c r="IPM14" s="6"/>
      <c r="IPN14" s="6"/>
      <c r="IPO14" s="6"/>
      <c r="IPP14" s="6"/>
      <c r="IPQ14" s="6"/>
      <c r="IPR14" s="6"/>
      <c r="IPS14" s="6"/>
      <c r="IPT14" s="6"/>
      <c r="IPU14" s="6"/>
      <c r="IPV14" s="6"/>
      <c r="IPW14" s="6"/>
      <c r="IPX14" s="6"/>
      <c r="IPY14" s="6"/>
      <c r="IPZ14" s="6"/>
      <c r="IQA14" s="6"/>
      <c r="IQB14" s="6"/>
      <c r="IQC14" s="6"/>
      <c r="IQD14" s="6"/>
      <c r="IQE14" s="6"/>
      <c r="IQF14" s="6"/>
      <c r="IQG14" s="6"/>
      <c r="IQH14" s="6"/>
      <c r="IQI14" s="6"/>
      <c r="IQJ14" s="6"/>
      <c r="IQK14" s="6"/>
      <c r="IQL14" s="6"/>
      <c r="IQM14" s="6"/>
      <c r="IQN14" s="6"/>
      <c r="IQO14" s="6"/>
      <c r="IQP14" s="6"/>
      <c r="IQQ14" s="6"/>
      <c r="IQR14" s="6"/>
      <c r="IQS14" s="6"/>
      <c r="IQT14" s="6"/>
      <c r="IQU14" s="6"/>
      <c r="IQV14" s="6"/>
      <c r="IQW14" s="6"/>
      <c r="IQX14" s="6"/>
      <c r="IQY14" s="6"/>
      <c r="IQZ14" s="6"/>
      <c r="IRA14" s="6"/>
      <c r="IRB14" s="6"/>
      <c r="IRC14" s="6"/>
      <c r="IRD14" s="6"/>
      <c r="IRE14" s="6"/>
      <c r="IRF14" s="6"/>
      <c r="IRG14" s="6"/>
      <c r="IRH14" s="6"/>
      <c r="IRI14" s="6"/>
      <c r="IRJ14" s="6"/>
      <c r="IRK14" s="6"/>
      <c r="IRL14" s="6"/>
      <c r="IRM14" s="6"/>
      <c r="IRN14" s="6"/>
      <c r="IRO14" s="6"/>
      <c r="IRP14" s="6"/>
      <c r="IRQ14" s="6"/>
      <c r="IRR14" s="6"/>
      <c r="IRS14" s="6"/>
      <c r="IRT14" s="6"/>
      <c r="IRU14" s="6"/>
      <c r="IRV14" s="6"/>
      <c r="IRW14" s="6"/>
      <c r="IRX14" s="6"/>
      <c r="IRY14" s="6"/>
      <c r="IRZ14" s="6"/>
      <c r="ISA14" s="6"/>
      <c r="ISB14" s="6"/>
      <c r="ISC14" s="6"/>
      <c r="ISD14" s="6"/>
      <c r="ISE14" s="6"/>
      <c r="ISF14" s="6"/>
      <c r="ISG14" s="6"/>
      <c r="ISH14" s="6"/>
      <c r="ISI14" s="6"/>
      <c r="ISJ14" s="6"/>
      <c r="ISK14" s="6"/>
      <c r="ISL14" s="6"/>
      <c r="ISM14" s="6"/>
      <c r="ISN14" s="6"/>
      <c r="ISO14" s="6"/>
      <c r="ISP14" s="6"/>
      <c r="ISQ14" s="6"/>
      <c r="ISR14" s="6"/>
      <c r="ISS14" s="6"/>
      <c r="IST14" s="6"/>
      <c r="ISU14" s="6"/>
      <c r="ISV14" s="6"/>
      <c r="ISW14" s="6"/>
      <c r="ISX14" s="6"/>
      <c r="ISY14" s="6"/>
      <c r="ISZ14" s="6"/>
      <c r="ITA14" s="6"/>
      <c r="ITB14" s="6"/>
      <c r="ITC14" s="6"/>
      <c r="ITD14" s="6"/>
      <c r="ITE14" s="6"/>
      <c r="ITF14" s="6"/>
      <c r="ITG14" s="6"/>
      <c r="ITH14" s="6"/>
      <c r="ITI14" s="6"/>
      <c r="ITJ14" s="6"/>
      <c r="ITK14" s="6"/>
      <c r="ITL14" s="6"/>
      <c r="ITM14" s="6"/>
      <c r="ITN14" s="6"/>
      <c r="ITO14" s="6"/>
      <c r="ITP14" s="6"/>
      <c r="ITQ14" s="6"/>
      <c r="ITR14" s="6"/>
      <c r="ITS14" s="6"/>
      <c r="ITT14" s="6"/>
      <c r="ITU14" s="6"/>
      <c r="ITV14" s="6"/>
      <c r="ITW14" s="6"/>
      <c r="ITX14" s="6"/>
      <c r="ITY14" s="6"/>
      <c r="ITZ14" s="6"/>
      <c r="IUA14" s="6"/>
      <c r="IUB14" s="6"/>
      <c r="IUC14" s="6"/>
      <c r="IUD14" s="6"/>
      <c r="IUE14" s="6"/>
      <c r="IUF14" s="6"/>
      <c r="IUG14" s="6"/>
      <c r="IUH14" s="6"/>
      <c r="IUI14" s="6"/>
      <c r="IUJ14" s="6"/>
      <c r="IUK14" s="6"/>
      <c r="IUL14" s="6"/>
      <c r="IUM14" s="6"/>
      <c r="IUN14" s="6"/>
      <c r="IUO14" s="6"/>
      <c r="IUP14" s="6"/>
      <c r="IUQ14" s="6"/>
      <c r="IUR14" s="6"/>
      <c r="IUS14" s="6"/>
      <c r="IUT14" s="6"/>
      <c r="IUU14" s="6"/>
      <c r="IUV14" s="6"/>
      <c r="IUW14" s="6"/>
      <c r="IUX14" s="6"/>
      <c r="IUY14" s="6"/>
      <c r="IUZ14" s="6"/>
      <c r="IVA14" s="6"/>
      <c r="IVB14" s="6"/>
      <c r="IVC14" s="6"/>
      <c r="IVD14" s="6"/>
      <c r="IVE14" s="6"/>
      <c r="IVF14" s="6"/>
      <c r="IVG14" s="6"/>
      <c r="IVH14" s="6"/>
      <c r="IVI14" s="6"/>
      <c r="IVJ14" s="6"/>
      <c r="IVK14" s="6"/>
      <c r="IVL14" s="6"/>
      <c r="IVM14" s="6"/>
      <c r="IVN14" s="6"/>
      <c r="IVO14" s="6"/>
      <c r="IVP14" s="6"/>
      <c r="IVQ14" s="6"/>
      <c r="IVR14" s="6"/>
      <c r="IVS14" s="6"/>
      <c r="IVT14" s="6"/>
      <c r="IVU14" s="6"/>
      <c r="IVV14" s="6"/>
      <c r="IVW14" s="6"/>
      <c r="IVX14" s="6"/>
      <c r="IVY14" s="6"/>
      <c r="IVZ14" s="6"/>
      <c r="IWA14" s="6"/>
      <c r="IWB14" s="6"/>
      <c r="IWC14" s="6"/>
      <c r="IWD14" s="6"/>
      <c r="IWE14" s="6"/>
      <c r="IWF14" s="6"/>
      <c r="IWG14" s="6"/>
      <c r="IWH14" s="6"/>
      <c r="IWI14" s="6"/>
      <c r="IWJ14" s="6"/>
      <c r="IWK14" s="6"/>
      <c r="IWL14" s="6"/>
      <c r="IWM14" s="6"/>
      <c r="IWN14" s="6"/>
      <c r="IWO14" s="6"/>
      <c r="IWP14" s="6"/>
      <c r="IWQ14" s="6"/>
      <c r="IWR14" s="6"/>
      <c r="IWS14" s="6"/>
      <c r="IWT14" s="6"/>
      <c r="IWU14" s="6"/>
      <c r="IWV14" s="6"/>
      <c r="IWW14" s="6"/>
      <c r="IWX14" s="6"/>
      <c r="IWY14" s="6"/>
      <c r="IWZ14" s="6"/>
      <c r="IXA14" s="6"/>
      <c r="IXB14" s="6"/>
      <c r="IXC14" s="6"/>
      <c r="IXD14" s="6"/>
      <c r="IXE14" s="6"/>
      <c r="IXF14" s="6"/>
      <c r="IXG14" s="6"/>
      <c r="IXH14" s="6"/>
      <c r="IXI14" s="6"/>
      <c r="IXJ14" s="6"/>
      <c r="IXK14" s="6"/>
      <c r="IXL14" s="6"/>
      <c r="IXM14" s="6"/>
      <c r="IXN14" s="6"/>
      <c r="IXO14" s="6"/>
      <c r="IXP14" s="6"/>
      <c r="IXQ14" s="6"/>
      <c r="IXR14" s="6"/>
      <c r="IXS14" s="6"/>
      <c r="IXT14" s="6"/>
      <c r="IXU14" s="6"/>
      <c r="IXV14" s="6"/>
      <c r="IXW14" s="6"/>
      <c r="IXX14" s="6"/>
      <c r="IXY14" s="6"/>
      <c r="IXZ14" s="6"/>
      <c r="IYA14" s="6"/>
      <c r="IYB14" s="6"/>
      <c r="IYC14" s="6"/>
      <c r="IYD14" s="6"/>
      <c r="IYE14" s="6"/>
      <c r="IYF14" s="6"/>
      <c r="IYG14" s="6"/>
      <c r="IYH14" s="6"/>
      <c r="IYI14" s="6"/>
      <c r="IYJ14" s="6"/>
      <c r="IYK14" s="6"/>
      <c r="IYL14" s="6"/>
      <c r="IYM14" s="6"/>
      <c r="IYN14" s="6"/>
      <c r="IYO14" s="6"/>
      <c r="IYP14" s="6"/>
      <c r="IYQ14" s="6"/>
      <c r="IYR14" s="6"/>
      <c r="IYS14" s="6"/>
      <c r="IYT14" s="6"/>
      <c r="IYU14" s="6"/>
      <c r="IYV14" s="6"/>
      <c r="IYW14" s="6"/>
      <c r="IYX14" s="6"/>
      <c r="IYY14" s="6"/>
      <c r="IYZ14" s="6"/>
      <c r="IZA14" s="6"/>
      <c r="IZB14" s="6"/>
      <c r="IZC14" s="6"/>
      <c r="IZD14" s="6"/>
      <c r="IZE14" s="6"/>
      <c r="IZF14" s="6"/>
      <c r="IZG14" s="6"/>
      <c r="IZH14" s="6"/>
      <c r="IZI14" s="6"/>
      <c r="IZJ14" s="6"/>
      <c r="IZK14" s="6"/>
      <c r="IZL14" s="6"/>
      <c r="IZM14" s="6"/>
      <c r="IZN14" s="6"/>
      <c r="IZO14" s="6"/>
      <c r="IZP14" s="6"/>
      <c r="IZQ14" s="6"/>
      <c r="IZR14" s="6"/>
      <c r="IZS14" s="6"/>
      <c r="IZT14" s="6"/>
      <c r="IZU14" s="6"/>
      <c r="IZV14" s="6"/>
      <c r="IZW14" s="6"/>
      <c r="IZX14" s="6"/>
      <c r="IZY14" s="6"/>
      <c r="IZZ14" s="6"/>
      <c r="JAA14" s="6"/>
      <c r="JAB14" s="6"/>
      <c r="JAC14" s="6"/>
      <c r="JAD14" s="6"/>
      <c r="JAE14" s="6"/>
      <c r="JAF14" s="6"/>
      <c r="JAG14" s="6"/>
      <c r="JAH14" s="6"/>
      <c r="JAI14" s="6"/>
      <c r="JAJ14" s="6"/>
      <c r="JAK14" s="6"/>
      <c r="JAL14" s="6"/>
      <c r="JAM14" s="6"/>
      <c r="JAN14" s="6"/>
      <c r="JAO14" s="6"/>
      <c r="JAP14" s="6"/>
      <c r="JAQ14" s="6"/>
      <c r="JAR14" s="6"/>
      <c r="JAS14" s="6"/>
      <c r="JAT14" s="6"/>
      <c r="JAU14" s="6"/>
      <c r="JAV14" s="6"/>
      <c r="JAW14" s="6"/>
      <c r="JAX14" s="6"/>
      <c r="JAY14" s="6"/>
      <c r="JAZ14" s="6"/>
      <c r="JBA14" s="6"/>
      <c r="JBB14" s="6"/>
      <c r="JBC14" s="6"/>
      <c r="JBD14" s="6"/>
      <c r="JBE14" s="6"/>
      <c r="JBF14" s="6"/>
      <c r="JBG14" s="6"/>
      <c r="JBH14" s="6"/>
      <c r="JBI14" s="6"/>
      <c r="JBJ14" s="6"/>
      <c r="JBK14" s="6"/>
      <c r="JBL14" s="6"/>
      <c r="JBM14" s="6"/>
      <c r="JBN14" s="6"/>
      <c r="JBO14" s="6"/>
      <c r="JBP14" s="6"/>
      <c r="JBQ14" s="6"/>
      <c r="JBR14" s="6"/>
      <c r="JBS14" s="6"/>
      <c r="JBT14" s="6"/>
      <c r="JBU14" s="6"/>
      <c r="JBV14" s="6"/>
      <c r="JBW14" s="6"/>
      <c r="JBX14" s="6"/>
      <c r="JBY14" s="6"/>
      <c r="JBZ14" s="6"/>
      <c r="JCA14" s="6"/>
      <c r="JCB14" s="6"/>
      <c r="JCC14" s="6"/>
      <c r="JCD14" s="6"/>
      <c r="JCE14" s="6"/>
      <c r="JCF14" s="6"/>
      <c r="JCG14" s="6"/>
      <c r="JCH14" s="6"/>
      <c r="JCI14" s="6"/>
      <c r="JCJ14" s="6"/>
      <c r="JCK14" s="6"/>
      <c r="JCL14" s="6"/>
      <c r="JCM14" s="6"/>
      <c r="JCN14" s="6"/>
      <c r="JCO14" s="6"/>
      <c r="JCP14" s="6"/>
      <c r="JCQ14" s="6"/>
      <c r="JCR14" s="6"/>
      <c r="JCS14" s="6"/>
      <c r="JCT14" s="6"/>
      <c r="JCU14" s="6"/>
      <c r="JCV14" s="6"/>
      <c r="JCW14" s="6"/>
      <c r="JCX14" s="6"/>
      <c r="JCY14" s="6"/>
      <c r="JCZ14" s="6"/>
      <c r="JDA14" s="6"/>
      <c r="JDB14" s="6"/>
      <c r="JDC14" s="6"/>
      <c r="JDD14" s="6"/>
      <c r="JDE14" s="6"/>
      <c r="JDF14" s="6"/>
      <c r="JDG14" s="6"/>
      <c r="JDH14" s="6"/>
      <c r="JDI14" s="6"/>
      <c r="JDJ14" s="6"/>
      <c r="JDK14" s="6"/>
      <c r="JDL14" s="6"/>
      <c r="JDM14" s="6"/>
      <c r="JDN14" s="6"/>
      <c r="JDO14" s="6"/>
      <c r="JDP14" s="6"/>
      <c r="JDQ14" s="6"/>
      <c r="JDR14" s="6"/>
      <c r="JDS14" s="6"/>
      <c r="JDT14" s="6"/>
      <c r="JDU14" s="6"/>
      <c r="JDV14" s="6"/>
      <c r="JDW14" s="6"/>
      <c r="JDX14" s="6"/>
      <c r="JDY14" s="6"/>
      <c r="JDZ14" s="6"/>
      <c r="JEA14" s="6"/>
      <c r="JEB14" s="6"/>
      <c r="JEC14" s="6"/>
      <c r="JED14" s="6"/>
      <c r="JEE14" s="6"/>
      <c r="JEF14" s="6"/>
      <c r="JEG14" s="6"/>
      <c r="JEH14" s="6"/>
      <c r="JEI14" s="6"/>
      <c r="JEJ14" s="6"/>
      <c r="JEK14" s="6"/>
      <c r="JEL14" s="6"/>
      <c r="JEM14" s="6"/>
      <c r="JEN14" s="6"/>
      <c r="JEO14" s="6"/>
      <c r="JEP14" s="6"/>
      <c r="JEQ14" s="6"/>
      <c r="JER14" s="6"/>
      <c r="JES14" s="6"/>
      <c r="JET14" s="6"/>
      <c r="JEU14" s="6"/>
      <c r="JEV14" s="6"/>
      <c r="JEW14" s="6"/>
      <c r="JEX14" s="6"/>
      <c r="JEY14" s="6"/>
      <c r="JEZ14" s="6"/>
      <c r="JFA14" s="6"/>
      <c r="JFB14" s="6"/>
      <c r="JFC14" s="6"/>
      <c r="JFD14" s="6"/>
      <c r="JFE14" s="6"/>
      <c r="JFF14" s="6"/>
      <c r="JFG14" s="6"/>
      <c r="JFH14" s="6"/>
      <c r="JFI14" s="6"/>
      <c r="JFJ14" s="6"/>
      <c r="JFK14" s="6"/>
      <c r="JFL14" s="6"/>
      <c r="JFM14" s="6"/>
      <c r="JFN14" s="6"/>
      <c r="JFO14" s="6"/>
      <c r="JFP14" s="6"/>
      <c r="JFQ14" s="6"/>
      <c r="JFR14" s="6"/>
      <c r="JFS14" s="6"/>
      <c r="JFT14" s="6"/>
      <c r="JFU14" s="6"/>
      <c r="JFV14" s="6"/>
      <c r="JFW14" s="6"/>
      <c r="JFX14" s="6"/>
      <c r="JFY14" s="6"/>
      <c r="JFZ14" s="6"/>
      <c r="JGA14" s="6"/>
      <c r="JGB14" s="6"/>
      <c r="JGC14" s="6"/>
      <c r="JGD14" s="6"/>
      <c r="JGE14" s="6"/>
      <c r="JGF14" s="6"/>
      <c r="JGG14" s="6"/>
      <c r="JGH14" s="6"/>
      <c r="JGI14" s="6"/>
      <c r="JGJ14" s="6"/>
      <c r="JGK14" s="6"/>
      <c r="JGL14" s="6"/>
      <c r="JGM14" s="6"/>
      <c r="JGN14" s="6"/>
      <c r="JGO14" s="6"/>
      <c r="JGP14" s="6"/>
      <c r="JGQ14" s="6"/>
      <c r="JGR14" s="6"/>
      <c r="JGS14" s="6"/>
      <c r="JGT14" s="6"/>
      <c r="JGU14" s="6"/>
      <c r="JGV14" s="6"/>
      <c r="JGW14" s="6"/>
      <c r="JGX14" s="6"/>
      <c r="JGY14" s="6"/>
      <c r="JGZ14" s="6"/>
      <c r="JHA14" s="6"/>
      <c r="JHB14" s="6"/>
      <c r="JHC14" s="6"/>
      <c r="JHD14" s="6"/>
      <c r="JHE14" s="6"/>
      <c r="JHF14" s="6"/>
      <c r="JHG14" s="6"/>
      <c r="JHH14" s="6"/>
      <c r="JHI14" s="6"/>
      <c r="JHJ14" s="6"/>
      <c r="JHK14" s="6"/>
      <c r="JHL14" s="6"/>
      <c r="JHM14" s="6"/>
      <c r="JHN14" s="6"/>
      <c r="JHO14" s="6"/>
      <c r="JHP14" s="6"/>
      <c r="JHQ14" s="6"/>
      <c r="JHR14" s="6"/>
      <c r="JHS14" s="6"/>
      <c r="JHT14" s="6"/>
      <c r="JHU14" s="6"/>
      <c r="JHV14" s="6"/>
      <c r="JHW14" s="6"/>
      <c r="JHX14" s="6"/>
      <c r="JHY14" s="6"/>
      <c r="JHZ14" s="6"/>
      <c r="JIA14" s="6"/>
      <c r="JIB14" s="6"/>
      <c r="JIC14" s="6"/>
      <c r="JID14" s="6"/>
      <c r="JIE14" s="6"/>
      <c r="JIF14" s="6"/>
      <c r="JIG14" s="6"/>
      <c r="JIH14" s="6"/>
      <c r="JII14" s="6"/>
      <c r="JIJ14" s="6"/>
      <c r="JIK14" s="6"/>
      <c r="JIL14" s="6"/>
      <c r="JIM14" s="6"/>
      <c r="JIN14" s="6"/>
      <c r="JIO14" s="6"/>
      <c r="JIP14" s="6"/>
      <c r="JIQ14" s="6"/>
      <c r="JIR14" s="6"/>
      <c r="JIS14" s="6"/>
      <c r="JIT14" s="6"/>
      <c r="JIU14" s="6"/>
      <c r="JIV14" s="6"/>
      <c r="JIW14" s="6"/>
      <c r="JIX14" s="6"/>
      <c r="JIY14" s="6"/>
      <c r="JIZ14" s="6"/>
      <c r="JJA14" s="6"/>
      <c r="JJB14" s="6"/>
      <c r="JJC14" s="6"/>
      <c r="JJD14" s="6"/>
      <c r="JJE14" s="6"/>
      <c r="JJF14" s="6"/>
      <c r="JJG14" s="6"/>
      <c r="JJH14" s="6"/>
      <c r="JJI14" s="6"/>
      <c r="JJJ14" s="6"/>
      <c r="JJK14" s="6"/>
      <c r="JJL14" s="6"/>
      <c r="JJM14" s="6"/>
      <c r="JJN14" s="6"/>
      <c r="JJO14" s="6"/>
      <c r="JJP14" s="6"/>
      <c r="JJQ14" s="6"/>
      <c r="JJR14" s="6"/>
      <c r="JJS14" s="6"/>
      <c r="JJT14" s="6"/>
      <c r="JJU14" s="6"/>
      <c r="JJV14" s="6"/>
      <c r="JJW14" s="6"/>
      <c r="JJX14" s="6"/>
      <c r="JJY14" s="6"/>
      <c r="JJZ14" s="6"/>
      <c r="JKA14" s="6"/>
      <c r="JKB14" s="6"/>
      <c r="JKC14" s="6"/>
      <c r="JKD14" s="6"/>
      <c r="JKE14" s="6"/>
      <c r="JKF14" s="6"/>
      <c r="JKG14" s="6"/>
      <c r="JKH14" s="6"/>
      <c r="JKI14" s="6"/>
      <c r="JKJ14" s="6"/>
      <c r="JKK14" s="6"/>
      <c r="JKL14" s="6"/>
      <c r="JKM14" s="6"/>
      <c r="JKN14" s="6"/>
      <c r="JKO14" s="6"/>
      <c r="JKP14" s="6"/>
      <c r="JKQ14" s="6"/>
      <c r="JKR14" s="6"/>
      <c r="JKS14" s="6"/>
      <c r="JKT14" s="6"/>
      <c r="JKU14" s="6"/>
      <c r="JKV14" s="6"/>
      <c r="JKW14" s="6"/>
      <c r="JKX14" s="6"/>
      <c r="JKY14" s="6"/>
      <c r="JKZ14" s="6"/>
      <c r="JLA14" s="6"/>
      <c r="JLB14" s="6"/>
      <c r="JLC14" s="6"/>
      <c r="JLD14" s="6"/>
      <c r="JLE14" s="6"/>
      <c r="JLF14" s="6"/>
      <c r="JLG14" s="6"/>
      <c r="JLH14" s="6"/>
      <c r="JLI14" s="6"/>
      <c r="JLJ14" s="6"/>
      <c r="JLK14" s="6"/>
      <c r="JLL14" s="6"/>
      <c r="JLM14" s="6"/>
      <c r="JLN14" s="6"/>
      <c r="JLO14" s="6"/>
      <c r="JLP14" s="6"/>
      <c r="JLQ14" s="6"/>
      <c r="JLR14" s="6"/>
      <c r="JLS14" s="6"/>
      <c r="JLT14" s="6"/>
      <c r="JLU14" s="6"/>
      <c r="JLV14" s="6"/>
      <c r="JLW14" s="6"/>
      <c r="JLX14" s="6"/>
      <c r="JLY14" s="6"/>
      <c r="JLZ14" s="6"/>
      <c r="JMA14" s="6"/>
      <c r="JMB14" s="6"/>
      <c r="JMC14" s="6"/>
      <c r="JMD14" s="6"/>
      <c r="JME14" s="6"/>
      <c r="JMF14" s="6"/>
      <c r="JMG14" s="6"/>
      <c r="JMH14" s="6"/>
      <c r="JMI14" s="6"/>
      <c r="JMJ14" s="6"/>
      <c r="JMK14" s="6"/>
      <c r="JML14" s="6"/>
      <c r="JMM14" s="6"/>
      <c r="JMN14" s="6"/>
      <c r="JMO14" s="6"/>
      <c r="JMP14" s="6"/>
      <c r="JMQ14" s="6"/>
      <c r="JMR14" s="6"/>
      <c r="JMS14" s="6"/>
      <c r="JMT14" s="6"/>
      <c r="JMU14" s="6"/>
      <c r="JMV14" s="6"/>
      <c r="JMW14" s="6"/>
      <c r="JMX14" s="6"/>
      <c r="JMY14" s="6"/>
      <c r="JMZ14" s="6"/>
      <c r="JNA14" s="6"/>
      <c r="JNB14" s="6"/>
      <c r="JNC14" s="6"/>
      <c r="JND14" s="6"/>
      <c r="JNE14" s="6"/>
      <c r="JNF14" s="6"/>
      <c r="JNG14" s="6"/>
      <c r="JNH14" s="6"/>
      <c r="JNI14" s="6"/>
      <c r="JNJ14" s="6"/>
      <c r="JNK14" s="6"/>
      <c r="JNL14" s="6"/>
      <c r="JNM14" s="6"/>
      <c r="JNN14" s="6"/>
      <c r="JNO14" s="6"/>
      <c r="JNP14" s="6"/>
      <c r="JNQ14" s="6"/>
      <c r="JNR14" s="6"/>
      <c r="JNS14" s="6"/>
      <c r="JNT14" s="6"/>
      <c r="JNU14" s="6"/>
      <c r="JNV14" s="6"/>
      <c r="JNW14" s="6"/>
      <c r="JNX14" s="6"/>
      <c r="JNY14" s="6"/>
      <c r="JNZ14" s="6"/>
      <c r="JOA14" s="6"/>
      <c r="JOB14" s="6"/>
      <c r="JOC14" s="6"/>
      <c r="JOD14" s="6"/>
      <c r="JOE14" s="6"/>
      <c r="JOF14" s="6"/>
      <c r="JOG14" s="6"/>
      <c r="JOH14" s="6"/>
      <c r="JOI14" s="6"/>
      <c r="JOJ14" s="6"/>
      <c r="JOK14" s="6"/>
      <c r="JOL14" s="6"/>
      <c r="JOM14" s="6"/>
      <c r="JON14" s="6"/>
      <c r="JOO14" s="6"/>
      <c r="JOP14" s="6"/>
      <c r="JOQ14" s="6"/>
      <c r="JOR14" s="6"/>
      <c r="JOS14" s="6"/>
      <c r="JOT14" s="6"/>
      <c r="JOU14" s="6"/>
      <c r="JOV14" s="6"/>
      <c r="JOW14" s="6"/>
      <c r="JOX14" s="6"/>
      <c r="JOY14" s="6"/>
      <c r="JOZ14" s="6"/>
      <c r="JPA14" s="6"/>
      <c r="JPB14" s="6"/>
      <c r="JPC14" s="6"/>
      <c r="JPD14" s="6"/>
      <c r="JPE14" s="6"/>
      <c r="JPF14" s="6"/>
      <c r="JPG14" s="6"/>
      <c r="JPH14" s="6"/>
      <c r="JPI14" s="6"/>
      <c r="JPJ14" s="6"/>
      <c r="JPK14" s="6"/>
      <c r="JPL14" s="6"/>
      <c r="JPM14" s="6"/>
      <c r="JPN14" s="6"/>
      <c r="JPO14" s="6"/>
      <c r="JPP14" s="6"/>
      <c r="JPQ14" s="6"/>
      <c r="JPR14" s="6"/>
      <c r="JPS14" s="6"/>
      <c r="JPT14" s="6"/>
      <c r="JPU14" s="6"/>
      <c r="JPV14" s="6"/>
      <c r="JPW14" s="6"/>
      <c r="JPX14" s="6"/>
      <c r="JPY14" s="6"/>
      <c r="JPZ14" s="6"/>
      <c r="JQA14" s="6"/>
      <c r="JQB14" s="6"/>
      <c r="JQC14" s="6"/>
      <c r="JQD14" s="6"/>
      <c r="JQE14" s="6"/>
      <c r="JQF14" s="6"/>
      <c r="JQG14" s="6"/>
      <c r="JQH14" s="6"/>
      <c r="JQI14" s="6"/>
      <c r="JQJ14" s="6"/>
      <c r="JQK14" s="6"/>
      <c r="JQL14" s="6"/>
      <c r="JQM14" s="6"/>
      <c r="JQN14" s="6"/>
      <c r="JQO14" s="6"/>
      <c r="JQP14" s="6"/>
      <c r="JQQ14" s="6"/>
      <c r="JQR14" s="6"/>
      <c r="JQS14" s="6"/>
      <c r="JQT14" s="6"/>
      <c r="JQU14" s="6"/>
      <c r="JQV14" s="6"/>
      <c r="JQW14" s="6"/>
      <c r="JQX14" s="6"/>
      <c r="JQY14" s="6"/>
      <c r="JQZ14" s="6"/>
      <c r="JRA14" s="6"/>
      <c r="JRB14" s="6"/>
      <c r="JRC14" s="6"/>
      <c r="JRD14" s="6"/>
      <c r="JRE14" s="6"/>
      <c r="JRF14" s="6"/>
      <c r="JRG14" s="6"/>
      <c r="JRH14" s="6"/>
      <c r="JRI14" s="6"/>
      <c r="JRJ14" s="6"/>
      <c r="JRK14" s="6"/>
      <c r="JRL14" s="6"/>
      <c r="JRM14" s="6"/>
      <c r="JRN14" s="6"/>
      <c r="JRO14" s="6"/>
      <c r="JRP14" s="6"/>
      <c r="JRQ14" s="6"/>
      <c r="JRR14" s="6"/>
      <c r="JRS14" s="6"/>
      <c r="JRT14" s="6"/>
      <c r="JRU14" s="6"/>
      <c r="JRV14" s="6"/>
      <c r="JRW14" s="6"/>
      <c r="JRX14" s="6"/>
      <c r="JRY14" s="6"/>
      <c r="JRZ14" s="6"/>
      <c r="JSA14" s="6"/>
      <c r="JSB14" s="6"/>
      <c r="JSC14" s="6"/>
      <c r="JSD14" s="6"/>
      <c r="JSE14" s="6"/>
      <c r="JSF14" s="6"/>
      <c r="JSG14" s="6"/>
      <c r="JSH14" s="6"/>
      <c r="JSI14" s="6"/>
      <c r="JSJ14" s="6"/>
      <c r="JSK14" s="6"/>
      <c r="JSL14" s="6"/>
      <c r="JSM14" s="6"/>
      <c r="JSN14" s="6"/>
      <c r="JSO14" s="6"/>
      <c r="JSP14" s="6"/>
      <c r="JSQ14" s="6"/>
      <c r="JSR14" s="6"/>
      <c r="JSS14" s="6"/>
      <c r="JST14" s="6"/>
      <c r="JSU14" s="6"/>
      <c r="JSV14" s="6"/>
      <c r="JSW14" s="6"/>
      <c r="JSX14" s="6"/>
      <c r="JSY14" s="6"/>
      <c r="JSZ14" s="6"/>
      <c r="JTA14" s="6"/>
      <c r="JTB14" s="6"/>
      <c r="JTC14" s="6"/>
      <c r="JTD14" s="6"/>
      <c r="JTE14" s="6"/>
      <c r="JTF14" s="6"/>
      <c r="JTG14" s="6"/>
      <c r="JTH14" s="6"/>
      <c r="JTI14" s="6"/>
      <c r="JTJ14" s="6"/>
      <c r="JTK14" s="6"/>
      <c r="JTL14" s="6"/>
      <c r="JTM14" s="6"/>
      <c r="JTN14" s="6"/>
      <c r="JTO14" s="6"/>
      <c r="JTP14" s="6"/>
      <c r="JTQ14" s="6"/>
      <c r="JTR14" s="6"/>
      <c r="JTS14" s="6"/>
      <c r="JTT14" s="6"/>
      <c r="JTU14" s="6"/>
      <c r="JTV14" s="6"/>
      <c r="JTW14" s="6"/>
      <c r="JTX14" s="6"/>
      <c r="JTY14" s="6"/>
      <c r="JTZ14" s="6"/>
      <c r="JUA14" s="6"/>
      <c r="JUB14" s="6"/>
      <c r="JUC14" s="6"/>
      <c r="JUD14" s="6"/>
      <c r="JUE14" s="6"/>
      <c r="JUF14" s="6"/>
      <c r="JUG14" s="6"/>
      <c r="JUH14" s="6"/>
      <c r="JUI14" s="6"/>
      <c r="JUJ14" s="6"/>
      <c r="JUK14" s="6"/>
      <c r="JUL14" s="6"/>
      <c r="JUM14" s="6"/>
      <c r="JUN14" s="6"/>
      <c r="JUO14" s="6"/>
      <c r="JUP14" s="6"/>
      <c r="JUQ14" s="6"/>
      <c r="JUR14" s="6"/>
      <c r="JUS14" s="6"/>
      <c r="JUT14" s="6"/>
      <c r="JUU14" s="6"/>
      <c r="JUV14" s="6"/>
      <c r="JUW14" s="6"/>
      <c r="JUX14" s="6"/>
      <c r="JUY14" s="6"/>
      <c r="JUZ14" s="6"/>
      <c r="JVA14" s="6"/>
      <c r="JVB14" s="6"/>
      <c r="JVC14" s="6"/>
      <c r="JVD14" s="6"/>
      <c r="JVE14" s="6"/>
      <c r="JVF14" s="6"/>
      <c r="JVG14" s="6"/>
      <c r="JVH14" s="6"/>
      <c r="JVI14" s="6"/>
      <c r="JVJ14" s="6"/>
      <c r="JVK14" s="6"/>
      <c r="JVL14" s="6"/>
      <c r="JVM14" s="6"/>
      <c r="JVN14" s="6"/>
      <c r="JVO14" s="6"/>
      <c r="JVP14" s="6"/>
      <c r="JVQ14" s="6"/>
      <c r="JVR14" s="6"/>
      <c r="JVS14" s="6"/>
      <c r="JVT14" s="6"/>
      <c r="JVU14" s="6"/>
      <c r="JVV14" s="6"/>
      <c r="JVW14" s="6"/>
      <c r="JVX14" s="6"/>
      <c r="JVY14" s="6"/>
      <c r="JVZ14" s="6"/>
      <c r="JWA14" s="6"/>
      <c r="JWB14" s="6"/>
      <c r="JWC14" s="6"/>
      <c r="JWD14" s="6"/>
      <c r="JWE14" s="6"/>
      <c r="JWF14" s="6"/>
      <c r="JWG14" s="6"/>
      <c r="JWH14" s="6"/>
      <c r="JWI14" s="6"/>
      <c r="JWJ14" s="6"/>
      <c r="JWK14" s="6"/>
      <c r="JWL14" s="6"/>
      <c r="JWM14" s="6"/>
      <c r="JWN14" s="6"/>
      <c r="JWO14" s="6"/>
      <c r="JWP14" s="6"/>
      <c r="JWQ14" s="6"/>
      <c r="JWR14" s="6"/>
      <c r="JWS14" s="6"/>
      <c r="JWT14" s="6"/>
      <c r="JWU14" s="6"/>
      <c r="JWV14" s="6"/>
      <c r="JWW14" s="6"/>
      <c r="JWX14" s="6"/>
      <c r="JWY14" s="6"/>
      <c r="JWZ14" s="6"/>
      <c r="JXA14" s="6"/>
      <c r="JXB14" s="6"/>
      <c r="JXC14" s="6"/>
      <c r="JXD14" s="6"/>
      <c r="JXE14" s="6"/>
      <c r="JXF14" s="6"/>
      <c r="JXG14" s="6"/>
      <c r="JXH14" s="6"/>
      <c r="JXI14" s="6"/>
      <c r="JXJ14" s="6"/>
      <c r="JXK14" s="6"/>
      <c r="JXL14" s="6"/>
      <c r="JXM14" s="6"/>
      <c r="JXN14" s="6"/>
      <c r="JXO14" s="6"/>
      <c r="JXP14" s="6"/>
      <c r="JXQ14" s="6"/>
      <c r="JXR14" s="6"/>
      <c r="JXS14" s="6"/>
      <c r="JXT14" s="6"/>
      <c r="JXU14" s="6"/>
      <c r="JXV14" s="6"/>
      <c r="JXW14" s="6"/>
      <c r="JXX14" s="6"/>
      <c r="JXY14" s="6"/>
      <c r="JXZ14" s="6"/>
      <c r="JYA14" s="6"/>
      <c r="JYB14" s="6"/>
      <c r="JYC14" s="6"/>
      <c r="JYD14" s="6"/>
      <c r="JYE14" s="6"/>
      <c r="JYF14" s="6"/>
      <c r="JYG14" s="6"/>
      <c r="JYH14" s="6"/>
      <c r="JYI14" s="6"/>
      <c r="JYJ14" s="6"/>
      <c r="JYK14" s="6"/>
      <c r="JYL14" s="6"/>
      <c r="JYM14" s="6"/>
      <c r="JYN14" s="6"/>
      <c r="JYO14" s="6"/>
      <c r="JYP14" s="6"/>
      <c r="JYQ14" s="6"/>
      <c r="JYR14" s="6"/>
      <c r="JYS14" s="6"/>
      <c r="JYT14" s="6"/>
      <c r="JYU14" s="6"/>
      <c r="JYV14" s="6"/>
      <c r="JYW14" s="6"/>
      <c r="JYX14" s="6"/>
      <c r="JYY14" s="6"/>
      <c r="JYZ14" s="6"/>
      <c r="JZA14" s="6"/>
      <c r="JZB14" s="6"/>
      <c r="JZC14" s="6"/>
      <c r="JZD14" s="6"/>
      <c r="JZE14" s="6"/>
      <c r="JZF14" s="6"/>
      <c r="JZG14" s="6"/>
      <c r="JZH14" s="6"/>
      <c r="JZI14" s="6"/>
      <c r="JZJ14" s="6"/>
      <c r="JZK14" s="6"/>
      <c r="JZL14" s="6"/>
      <c r="JZM14" s="6"/>
      <c r="JZN14" s="6"/>
      <c r="JZO14" s="6"/>
      <c r="JZP14" s="6"/>
      <c r="JZQ14" s="6"/>
      <c r="JZR14" s="6"/>
      <c r="JZS14" s="6"/>
      <c r="JZT14" s="6"/>
      <c r="JZU14" s="6"/>
      <c r="JZV14" s="6"/>
      <c r="JZW14" s="6"/>
      <c r="JZX14" s="6"/>
      <c r="JZY14" s="6"/>
      <c r="JZZ14" s="6"/>
      <c r="KAA14" s="6"/>
      <c r="KAB14" s="6"/>
      <c r="KAC14" s="6"/>
      <c r="KAD14" s="6"/>
      <c r="KAE14" s="6"/>
      <c r="KAF14" s="6"/>
      <c r="KAG14" s="6"/>
      <c r="KAH14" s="6"/>
      <c r="KAI14" s="6"/>
      <c r="KAJ14" s="6"/>
      <c r="KAK14" s="6"/>
      <c r="KAL14" s="6"/>
      <c r="KAM14" s="6"/>
      <c r="KAN14" s="6"/>
      <c r="KAO14" s="6"/>
      <c r="KAP14" s="6"/>
      <c r="KAQ14" s="6"/>
      <c r="KAR14" s="6"/>
      <c r="KAS14" s="6"/>
      <c r="KAT14" s="6"/>
      <c r="KAU14" s="6"/>
      <c r="KAV14" s="6"/>
      <c r="KAW14" s="6"/>
      <c r="KAX14" s="6"/>
      <c r="KAY14" s="6"/>
      <c r="KAZ14" s="6"/>
      <c r="KBA14" s="6"/>
      <c r="KBB14" s="6"/>
      <c r="KBC14" s="6"/>
      <c r="KBD14" s="6"/>
      <c r="KBE14" s="6"/>
      <c r="KBF14" s="6"/>
      <c r="KBG14" s="6"/>
      <c r="KBH14" s="6"/>
      <c r="KBI14" s="6"/>
      <c r="KBJ14" s="6"/>
      <c r="KBK14" s="6"/>
      <c r="KBL14" s="6"/>
      <c r="KBM14" s="6"/>
      <c r="KBN14" s="6"/>
      <c r="KBO14" s="6"/>
      <c r="KBP14" s="6"/>
      <c r="KBQ14" s="6"/>
      <c r="KBR14" s="6"/>
      <c r="KBS14" s="6"/>
      <c r="KBT14" s="6"/>
      <c r="KBU14" s="6"/>
      <c r="KBV14" s="6"/>
      <c r="KBW14" s="6"/>
      <c r="KBX14" s="6"/>
      <c r="KBY14" s="6"/>
      <c r="KBZ14" s="6"/>
      <c r="KCA14" s="6"/>
      <c r="KCB14" s="6"/>
      <c r="KCC14" s="6"/>
      <c r="KCD14" s="6"/>
      <c r="KCE14" s="6"/>
      <c r="KCF14" s="6"/>
      <c r="KCG14" s="6"/>
      <c r="KCH14" s="6"/>
      <c r="KCI14" s="6"/>
      <c r="KCJ14" s="6"/>
      <c r="KCK14" s="6"/>
      <c r="KCL14" s="6"/>
      <c r="KCM14" s="6"/>
      <c r="KCN14" s="6"/>
      <c r="KCO14" s="6"/>
      <c r="KCP14" s="6"/>
      <c r="KCQ14" s="6"/>
      <c r="KCR14" s="6"/>
      <c r="KCS14" s="6"/>
      <c r="KCT14" s="6"/>
      <c r="KCU14" s="6"/>
      <c r="KCV14" s="6"/>
      <c r="KCW14" s="6"/>
      <c r="KCX14" s="6"/>
      <c r="KCY14" s="6"/>
      <c r="KCZ14" s="6"/>
      <c r="KDA14" s="6"/>
      <c r="KDB14" s="6"/>
      <c r="KDC14" s="6"/>
      <c r="KDD14" s="6"/>
      <c r="KDE14" s="6"/>
      <c r="KDF14" s="6"/>
      <c r="KDG14" s="6"/>
      <c r="KDH14" s="6"/>
      <c r="KDI14" s="6"/>
      <c r="KDJ14" s="6"/>
      <c r="KDK14" s="6"/>
      <c r="KDL14" s="6"/>
      <c r="KDM14" s="6"/>
      <c r="KDN14" s="6"/>
      <c r="KDO14" s="6"/>
      <c r="KDP14" s="6"/>
      <c r="KDQ14" s="6"/>
      <c r="KDR14" s="6"/>
      <c r="KDS14" s="6"/>
      <c r="KDT14" s="6"/>
      <c r="KDU14" s="6"/>
      <c r="KDV14" s="6"/>
      <c r="KDW14" s="6"/>
      <c r="KDX14" s="6"/>
      <c r="KDY14" s="6"/>
      <c r="KDZ14" s="6"/>
      <c r="KEA14" s="6"/>
      <c r="KEB14" s="6"/>
      <c r="KEC14" s="6"/>
      <c r="KED14" s="6"/>
      <c r="KEE14" s="6"/>
      <c r="KEF14" s="6"/>
      <c r="KEG14" s="6"/>
      <c r="KEH14" s="6"/>
      <c r="KEI14" s="6"/>
      <c r="KEJ14" s="6"/>
      <c r="KEK14" s="6"/>
      <c r="KEL14" s="6"/>
      <c r="KEM14" s="6"/>
      <c r="KEN14" s="6"/>
      <c r="KEO14" s="6"/>
      <c r="KEP14" s="6"/>
      <c r="KEQ14" s="6"/>
      <c r="KER14" s="6"/>
      <c r="KES14" s="6"/>
      <c r="KET14" s="6"/>
      <c r="KEU14" s="6"/>
      <c r="KEV14" s="6"/>
      <c r="KEW14" s="6"/>
      <c r="KEX14" s="6"/>
      <c r="KEY14" s="6"/>
      <c r="KEZ14" s="6"/>
      <c r="KFA14" s="6"/>
      <c r="KFB14" s="6"/>
      <c r="KFC14" s="6"/>
      <c r="KFD14" s="6"/>
      <c r="KFE14" s="6"/>
      <c r="KFF14" s="6"/>
      <c r="KFG14" s="6"/>
      <c r="KFH14" s="6"/>
      <c r="KFI14" s="6"/>
      <c r="KFJ14" s="6"/>
      <c r="KFK14" s="6"/>
      <c r="KFL14" s="6"/>
      <c r="KFM14" s="6"/>
      <c r="KFN14" s="6"/>
      <c r="KFO14" s="6"/>
      <c r="KFP14" s="6"/>
      <c r="KFQ14" s="6"/>
      <c r="KFR14" s="6"/>
      <c r="KFS14" s="6"/>
      <c r="KFT14" s="6"/>
      <c r="KFU14" s="6"/>
      <c r="KFV14" s="6"/>
      <c r="KFW14" s="6"/>
      <c r="KFX14" s="6"/>
      <c r="KFY14" s="6"/>
      <c r="KFZ14" s="6"/>
      <c r="KGA14" s="6"/>
      <c r="KGB14" s="6"/>
      <c r="KGC14" s="6"/>
      <c r="KGD14" s="6"/>
      <c r="KGE14" s="6"/>
      <c r="KGF14" s="6"/>
      <c r="KGG14" s="6"/>
      <c r="KGH14" s="6"/>
      <c r="KGI14" s="6"/>
      <c r="KGJ14" s="6"/>
      <c r="KGK14" s="6"/>
      <c r="KGL14" s="6"/>
      <c r="KGM14" s="6"/>
      <c r="KGN14" s="6"/>
      <c r="KGO14" s="6"/>
      <c r="KGP14" s="6"/>
      <c r="KGQ14" s="6"/>
      <c r="KGR14" s="6"/>
      <c r="KGS14" s="6"/>
      <c r="KGT14" s="6"/>
      <c r="KGU14" s="6"/>
      <c r="KGV14" s="6"/>
      <c r="KGW14" s="6"/>
      <c r="KGX14" s="6"/>
      <c r="KGY14" s="6"/>
      <c r="KGZ14" s="6"/>
      <c r="KHA14" s="6"/>
      <c r="KHB14" s="6"/>
      <c r="KHC14" s="6"/>
      <c r="KHD14" s="6"/>
      <c r="KHE14" s="6"/>
      <c r="KHF14" s="6"/>
      <c r="KHG14" s="6"/>
      <c r="KHH14" s="6"/>
      <c r="KHI14" s="6"/>
      <c r="KHJ14" s="6"/>
      <c r="KHK14" s="6"/>
      <c r="KHL14" s="6"/>
      <c r="KHM14" s="6"/>
      <c r="KHN14" s="6"/>
      <c r="KHO14" s="6"/>
      <c r="KHP14" s="6"/>
      <c r="KHQ14" s="6"/>
      <c r="KHR14" s="6"/>
      <c r="KHS14" s="6"/>
      <c r="KHT14" s="6"/>
      <c r="KHU14" s="6"/>
      <c r="KHV14" s="6"/>
      <c r="KHW14" s="6"/>
      <c r="KHX14" s="6"/>
      <c r="KHY14" s="6"/>
      <c r="KHZ14" s="6"/>
      <c r="KIA14" s="6"/>
      <c r="KIB14" s="6"/>
      <c r="KIC14" s="6"/>
      <c r="KID14" s="6"/>
      <c r="KIE14" s="6"/>
      <c r="KIF14" s="6"/>
      <c r="KIG14" s="6"/>
      <c r="KIH14" s="6"/>
      <c r="KII14" s="6"/>
      <c r="KIJ14" s="6"/>
      <c r="KIK14" s="6"/>
      <c r="KIL14" s="6"/>
      <c r="KIM14" s="6"/>
      <c r="KIN14" s="6"/>
      <c r="KIO14" s="6"/>
      <c r="KIP14" s="6"/>
      <c r="KIQ14" s="6"/>
      <c r="KIR14" s="6"/>
      <c r="KIS14" s="6"/>
      <c r="KIT14" s="6"/>
      <c r="KIU14" s="6"/>
      <c r="KIV14" s="6"/>
      <c r="KIW14" s="6"/>
      <c r="KIX14" s="6"/>
      <c r="KIY14" s="6"/>
      <c r="KIZ14" s="6"/>
      <c r="KJA14" s="6"/>
      <c r="KJB14" s="6"/>
      <c r="KJC14" s="6"/>
      <c r="KJD14" s="6"/>
      <c r="KJE14" s="6"/>
      <c r="KJF14" s="6"/>
      <c r="KJG14" s="6"/>
      <c r="KJH14" s="6"/>
      <c r="KJI14" s="6"/>
      <c r="KJJ14" s="6"/>
      <c r="KJK14" s="6"/>
      <c r="KJL14" s="6"/>
      <c r="KJM14" s="6"/>
      <c r="KJN14" s="6"/>
      <c r="KJO14" s="6"/>
      <c r="KJP14" s="6"/>
      <c r="KJQ14" s="6"/>
      <c r="KJR14" s="6"/>
      <c r="KJS14" s="6"/>
      <c r="KJT14" s="6"/>
      <c r="KJU14" s="6"/>
      <c r="KJV14" s="6"/>
      <c r="KJW14" s="6"/>
      <c r="KJX14" s="6"/>
      <c r="KJY14" s="6"/>
      <c r="KJZ14" s="6"/>
      <c r="KKA14" s="6"/>
      <c r="KKB14" s="6"/>
      <c r="KKC14" s="6"/>
      <c r="KKD14" s="6"/>
      <c r="KKE14" s="6"/>
      <c r="KKF14" s="6"/>
      <c r="KKG14" s="6"/>
      <c r="KKH14" s="6"/>
      <c r="KKI14" s="6"/>
      <c r="KKJ14" s="6"/>
      <c r="KKK14" s="6"/>
      <c r="KKL14" s="6"/>
      <c r="KKM14" s="6"/>
      <c r="KKN14" s="6"/>
      <c r="KKO14" s="6"/>
      <c r="KKP14" s="6"/>
      <c r="KKQ14" s="6"/>
      <c r="KKR14" s="6"/>
      <c r="KKS14" s="6"/>
      <c r="KKT14" s="6"/>
      <c r="KKU14" s="6"/>
      <c r="KKV14" s="6"/>
      <c r="KKW14" s="6"/>
      <c r="KKX14" s="6"/>
      <c r="KKY14" s="6"/>
      <c r="KKZ14" s="6"/>
      <c r="KLA14" s="6"/>
      <c r="KLB14" s="6"/>
      <c r="KLC14" s="6"/>
      <c r="KLD14" s="6"/>
      <c r="KLE14" s="6"/>
      <c r="KLF14" s="6"/>
      <c r="KLG14" s="6"/>
      <c r="KLH14" s="6"/>
      <c r="KLI14" s="6"/>
      <c r="KLJ14" s="6"/>
      <c r="KLK14" s="6"/>
      <c r="KLL14" s="6"/>
      <c r="KLM14" s="6"/>
      <c r="KLN14" s="6"/>
      <c r="KLO14" s="6"/>
      <c r="KLP14" s="6"/>
      <c r="KLQ14" s="6"/>
      <c r="KLR14" s="6"/>
      <c r="KLS14" s="6"/>
      <c r="KLT14" s="6"/>
      <c r="KLU14" s="6"/>
      <c r="KLV14" s="6"/>
      <c r="KLW14" s="6"/>
      <c r="KLX14" s="6"/>
      <c r="KLY14" s="6"/>
      <c r="KLZ14" s="6"/>
      <c r="KMA14" s="6"/>
      <c r="KMB14" s="6"/>
      <c r="KMC14" s="6"/>
      <c r="KMD14" s="6"/>
      <c r="KME14" s="6"/>
      <c r="KMF14" s="6"/>
      <c r="KMG14" s="6"/>
      <c r="KMH14" s="6"/>
      <c r="KMI14" s="6"/>
      <c r="KMJ14" s="6"/>
      <c r="KMK14" s="6"/>
      <c r="KML14" s="6"/>
      <c r="KMM14" s="6"/>
      <c r="KMN14" s="6"/>
      <c r="KMO14" s="6"/>
      <c r="KMP14" s="6"/>
      <c r="KMQ14" s="6"/>
      <c r="KMR14" s="6"/>
      <c r="KMS14" s="6"/>
      <c r="KMT14" s="6"/>
      <c r="KMU14" s="6"/>
      <c r="KMV14" s="6"/>
      <c r="KMW14" s="6"/>
      <c r="KMX14" s="6"/>
      <c r="KMY14" s="6"/>
      <c r="KMZ14" s="6"/>
      <c r="KNA14" s="6"/>
      <c r="KNB14" s="6"/>
      <c r="KNC14" s="6"/>
      <c r="KND14" s="6"/>
      <c r="KNE14" s="6"/>
      <c r="KNF14" s="6"/>
      <c r="KNG14" s="6"/>
      <c r="KNH14" s="6"/>
      <c r="KNI14" s="6"/>
      <c r="KNJ14" s="6"/>
      <c r="KNK14" s="6"/>
      <c r="KNL14" s="6"/>
      <c r="KNM14" s="6"/>
      <c r="KNN14" s="6"/>
      <c r="KNO14" s="6"/>
      <c r="KNP14" s="6"/>
      <c r="KNQ14" s="6"/>
      <c r="KNR14" s="6"/>
      <c r="KNS14" s="6"/>
      <c r="KNT14" s="6"/>
      <c r="KNU14" s="6"/>
      <c r="KNV14" s="6"/>
      <c r="KNW14" s="6"/>
      <c r="KNX14" s="6"/>
      <c r="KNY14" s="6"/>
      <c r="KNZ14" s="6"/>
      <c r="KOA14" s="6"/>
      <c r="KOB14" s="6"/>
      <c r="KOC14" s="6"/>
      <c r="KOD14" s="6"/>
      <c r="KOE14" s="6"/>
      <c r="KOF14" s="6"/>
      <c r="KOG14" s="6"/>
      <c r="KOH14" s="6"/>
      <c r="KOI14" s="6"/>
      <c r="KOJ14" s="6"/>
      <c r="KOK14" s="6"/>
      <c r="KOL14" s="6"/>
      <c r="KOM14" s="6"/>
      <c r="KON14" s="6"/>
      <c r="KOO14" s="6"/>
      <c r="KOP14" s="6"/>
      <c r="KOQ14" s="6"/>
      <c r="KOR14" s="6"/>
      <c r="KOS14" s="6"/>
      <c r="KOT14" s="6"/>
      <c r="KOU14" s="6"/>
      <c r="KOV14" s="6"/>
      <c r="KOW14" s="6"/>
      <c r="KOX14" s="6"/>
      <c r="KOY14" s="6"/>
      <c r="KOZ14" s="6"/>
      <c r="KPA14" s="6"/>
      <c r="KPB14" s="6"/>
      <c r="KPC14" s="6"/>
      <c r="KPD14" s="6"/>
      <c r="KPE14" s="6"/>
      <c r="KPF14" s="6"/>
      <c r="KPG14" s="6"/>
      <c r="KPH14" s="6"/>
      <c r="KPI14" s="6"/>
      <c r="KPJ14" s="6"/>
      <c r="KPK14" s="6"/>
      <c r="KPL14" s="6"/>
      <c r="KPM14" s="6"/>
      <c r="KPN14" s="6"/>
      <c r="KPO14" s="6"/>
      <c r="KPP14" s="6"/>
      <c r="KPQ14" s="6"/>
      <c r="KPR14" s="6"/>
      <c r="KPS14" s="6"/>
      <c r="KPT14" s="6"/>
      <c r="KPU14" s="6"/>
      <c r="KPV14" s="6"/>
      <c r="KPW14" s="6"/>
      <c r="KPX14" s="6"/>
      <c r="KPY14" s="6"/>
      <c r="KPZ14" s="6"/>
      <c r="KQA14" s="6"/>
      <c r="KQB14" s="6"/>
      <c r="KQC14" s="6"/>
      <c r="KQD14" s="6"/>
      <c r="KQE14" s="6"/>
      <c r="KQF14" s="6"/>
      <c r="KQG14" s="6"/>
      <c r="KQH14" s="6"/>
      <c r="KQI14" s="6"/>
      <c r="KQJ14" s="6"/>
      <c r="KQK14" s="6"/>
      <c r="KQL14" s="6"/>
      <c r="KQM14" s="6"/>
      <c r="KQN14" s="6"/>
      <c r="KQO14" s="6"/>
      <c r="KQP14" s="6"/>
      <c r="KQQ14" s="6"/>
      <c r="KQR14" s="6"/>
      <c r="KQS14" s="6"/>
      <c r="KQT14" s="6"/>
      <c r="KQU14" s="6"/>
      <c r="KQV14" s="6"/>
      <c r="KQW14" s="6"/>
      <c r="KQX14" s="6"/>
      <c r="KQY14" s="6"/>
      <c r="KQZ14" s="6"/>
      <c r="KRA14" s="6"/>
      <c r="KRB14" s="6"/>
      <c r="KRC14" s="6"/>
      <c r="KRD14" s="6"/>
      <c r="KRE14" s="6"/>
      <c r="KRF14" s="6"/>
      <c r="KRG14" s="6"/>
      <c r="KRH14" s="6"/>
      <c r="KRI14" s="6"/>
      <c r="KRJ14" s="6"/>
      <c r="KRK14" s="6"/>
      <c r="KRL14" s="6"/>
      <c r="KRM14" s="6"/>
      <c r="KRN14" s="6"/>
      <c r="KRO14" s="6"/>
      <c r="KRP14" s="6"/>
      <c r="KRQ14" s="6"/>
      <c r="KRR14" s="6"/>
      <c r="KRS14" s="6"/>
      <c r="KRT14" s="6"/>
      <c r="KRU14" s="6"/>
      <c r="KRV14" s="6"/>
      <c r="KRW14" s="6"/>
      <c r="KRX14" s="6"/>
      <c r="KRY14" s="6"/>
      <c r="KRZ14" s="6"/>
      <c r="KSA14" s="6"/>
      <c r="KSB14" s="6"/>
      <c r="KSC14" s="6"/>
      <c r="KSD14" s="6"/>
      <c r="KSE14" s="6"/>
      <c r="KSF14" s="6"/>
      <c r="KSG14" s="6"/>
      <c r="KSH14" s="6"/>
      <c r="KSI14" s="6"/>
      <c r="KSJ14" s="6"/>
      <c r="KSK14" s="6"/>
      <c r="KSL14" s="6"/>
      <c r="KSM14" s="6"/>
      <c r="KSN14" s="6"/>
      <c r="KSO14" s="6"/>
      <c r="KSP14" s="6"/>
      <c r="KSQ14" s="6"/>
      <c r="KSR14" s="6"/>
      <c r="KSS14" s="6"/>
      <c r="KST14" s="6"/>
      <c r="KSU14" s="6"/>
      <c r="KSV14" s="6"/>
      <c r="KSW14" s="6"/>
      <c r="KSX14" s="6"/>
      <c r="KSY14" s="6"/>
      <c r="KSZ14" s="6"/>
      <c r="KTA14" s="6"/>
      <c r="KTB14" s="6"/>
      <c r="KTC14" s="6"/>
      <c r="KTD14" s="6"/>
      <c r="KTE14" s="6"/>
      <c r="KTF14" s="6"/>
      <c r="KTG14" s="6"/>
      <c r="KTH14" s="6"/>
      <c r="KTI14" s="6"/>
      <c r="KTJ14" s="6"/>
      <c r="KTK14" s="6"/>
      <c r="KTL14" s="6"/>
      <c r="KTM14" s="6"/>
      <c r="KTN14" s="6"/>
      <c r="KTO14" s="6"/>
      <c r="KTP14" s="6"/>
      <c r="KTQ14" s="6"/>
      <c r="KTR14" s="6"/>
      <c r="KTS14" s="6"/>
      <c r="KTT14" s="6"/>
      <c r="KTU14" s="6"/>
      <c r="KTV14" s="6"/>
      <c r="KTW14" s="6"/>
      <c r="KTX14" s="6"/>
      <c r="KTY14" s="6"/>
      <c r="KTZ14" s="6"/>
      <c r="KUA14" s="6"/>
      <c r="KUB14" s="6"/>
      <c r="KUC14" s="6"/>
      <c r="KUD14" s="6"/>
      <c r="KUE14" s="6"/>
      <c r="KUF14" s="6"/>
      <c r="KUG14" s="6"/>
      <c r="KUH14" s="6"/>
      <c r="KUI14" s="6"/>
      <c r="KUJ14" s="6"/>
      <c r="KUK14" s="6"/>
      <c r="KUL14" s="6"/>
      <c r="KUM14" s="6"/>
      <c r="KUN14" s="6"/>
      <c r="KUO14" s="6"/>
      <c r="KUP14" s="6"/>
      <c r="KUQ14" s="6"/>
      <c r="KUR14" s="6"/>
      <c r="KUS14" s="6"/>
      <c r="KUT14" s="6"/>
      <c r="KUU14" s="6"/>
      <c r="KUV14" s="6"/>
      <c r="KUW14" s="6"/>
      <c r="KUX14" s="6"/>
      <c r="KUY14" s="6"/>
      <c r="KUZ14" s="6"/>
      <c r="KVA14" s="6"/>
      <c r="KVB14" s="6"/>
      <c r="KVC14" s="6"/>
      <c r="KVD14" s="6"/>
      <c r="KVE14" s="6"/>
      <c r="KVF14" s="6"/>
      <c r="KVG14" s="6"/>
      <c r="KVH14" s="6"/>
      <c r="KVI14" s="6"/>
      <c r="KVJ14" s="6"/>
      <c r="KVK14" s="6"/>
      <c r="KVL14" s="6"/>
      <c r="KVM14" s="6"/>
      <c r="KVN14" s="6"/>
      <c r="KVO14" s="6"/>
      <c r="KVP14" s="6"/>
      <c r="KVQ14" s="6"/>
      <c r="KVR14" s="6"/>
      <c r="KVS14" s="6"/>
      <c r="KVT14" s="6"/>
      <c r="KVU14" s="6"/>
      <c r="KVV14" s="6"/>
      <c r="KVW14" s="6"/>
      <c r="KVX14" s="6"/>
      <c r="KVY14" s="6"/>
      <c r="KVZ14" s="6"/>
      <c r="KWA14" s="6"/>
      <c r="KWB14" s="6"/>
      <c r="KWC14" s="6"/>
      <c r="KWD14" s="6"/>
      <c r="KWE14" s="6"/>
      <c r="KWF14" s="6"/>
      <c r="KWG14" s="6"/>
      <c r="KWH14" s="6"/>
      <c r="KWI14" s="6"/>
      <c r="KWJ14" s="6"/>
      <c r="KWK14" s="6"/>
      <c r="KWL14" s="6"/>
      <c r="KWM14" s="6"/>
      <c r="KWN14" s="6"/>
      <c r="KWO14" s="6"/>
      <c r="KWP14" s="6"/>
      <c r="KWQ14" s="6"/>
      <c r="KWR14" s="6"/>
      <c r="KWS14" s="6"/>
      <c r="KWT14" s="6"/>
      <c r="KWU14" s="6"/>
      <c r="KWV14" s="6"/>
      <c r="KWW14" s="6"/>
      <c r="KWX14" s="6"/>
      <c r="KWY14" s="6"/>
      <c r="KWZ14" s="6"/>
      <c r="KXA14" s="6"/>
      <c r="KXB14" s="6"/>
      <c r="KXC14" s="6"/>
      <c r="KXD14" s="6"/>
      <c r="KXE14" s="6"/>
      <c r="KXF14" s="6"/>
      <c r="KXG14" s="6"/>
      <c r="KXH14" s="6"/>
      <c r="KXI14" s="6"/>
      <c r="KXJ14" s="6"/>
      <c r="KXK14" s="6"/>
      <c r="KXL14" s="6"/>
      <c r="KXM14" s="6"/>
      <c r="KXN14" s="6"/>
      <c r="KXO14" s="6"/>
      <c r="KXP14" s="6"/>
      <c r="KXQ14" s="6"/>
      <c r="KXR14" s="6"/>
      <c r="KXS14" s="6"/>
      <c r="KXT14" s="6"/>
      <c r="KXU14" s="6"/>
      <c r="KXV14" s="6"/>
      <c r="KXW14" s="6"/>
      <c r="KXX14" s="6"/>
      <c r="KXY14" s="6"/>
      <c r="KXZ14" s="6"/>
      <c r="KYA14" s="6"/>
      <c r="KYB14" s="6"/>
      <c r="KYC14" s="6"/>
      <c r="KYD14" s="6"/>
      <c r="KYE14" s="6"/>
      <c r="KYF14" s="6"/>
      <c r="KYG14" s="6"/>
      <c r="KYH14" s="6"/>
      <c r="KYI14" s="6"/>
      <c r="KYJ14" s="6"/>
      <c r="KYK14" s="6"/>
      <c r="KYL14" s="6"/>
      <c r="KYM14" s="6"/>
      <c r="KYN14" s="6"/>
      <c r="KYO14" s="6"/>
      <c r="KYP14" s="6"/>
      <c r="KYQ14" s="6"/>
      <c r="KYR14" s="6"/>
      <c r="KYS14" s="6"/>
      <c r="KYT14" s="6"/>
      <c r="KYU14" s="6"/>
      <c r="KYV14" s="6"/>
      <c r="KYW14" s="6"/>
      <c r="KYX14" s="6"/>
      <c r="KYY14" s="6"/>
      <c r="KYZ14" s="6"/>
      <c r="KZA14" s="6"/>
      <c r="KZB14" s="6"/>
      <c r="KZC14" s="6"/>
      <c r="KZD14" s="6"/>
      <c r="KZE14" s="6"/>
      <c r="KZF14" s="6"/>
      <c r="KZG14" s="6"/>
      <c r="KZH14" s="6"/>
      <c r="KZI14" s="6"/>
      <c r="KZJ14" s="6"/>
      <c r="KZK14" s="6"/>
      <c r="KZL14" s="6"/>
      <c r="KZM14" s="6"/>
      <c r="KZN14" s="6"/>
      <c r="KZO14" s="6"/>
      <c r="KZP14" s="6"/>
      <c r="KZQ14" s="6"/>
      <c r="KZR14" s="6"/>
      <c r="KZS14" s="6"/>
      <c r="KZT14" s="6"/>
      <c r="KZU14" s="6"/>
      <c r="KZV14" s="6"/>
      <c r="KZW14" s="6"/>
      <c r="KZX14" s="6"/>
      <c r="KZY14" s="6"/>
      <c r="KZZ14" s="6"/>
      <c r="LAA14" s="6"/>
      <c r="LAB14" s="6"/>
      <c r="LAC14" s="6"/>
      <c r="LAD14" s="6"/>
      <c r="LAE14" s="6"/>
      <c r="LAF14" s="6"/>
      <c r="LAG14" s="6"/>
      <c r="LAH14" s="6"/>
      <c r="LAI14" s="6"/>
      <c r="LAJ14" s="6"/>
      <c r="LAK14" s="6"/>
      <c r="LAL14" s="6"/>
      <c r="LAM14" s="6"/>
      <c r="LAN14" s="6"/>
      <c r="LAO14" s="6"/>
      <c r="LAP14" s="6"/>
      <c r="LAQ14" s="6"/>
      <c r="LAR14" s="6"/>
      <c r="LAS14" s="6"/>
      <c r="LAT14" s="6"/>
      <c r="LAU14" s="6"/>
      <c r="LAV14" s="6"/>
      <c r="LAW14" s="6"/>
      <c r="LAX14" s="6"/>
      <c r="LAY14" s="6"/>
      <c r="LAZ14" s="6"/>
      <c r="LBA14" s="6"/>
      <c r="LBB14" s="6"/>
      <c r="LBC14" s="6"/>
      <c r="LBD14" s="6"/>
      <c r="LBE14" s="6"/>
      <c r="LBF14" s="6"/>
      <c r="LBG14" s="6"/>
      <c r="LBH14" s="6"/>
      <c r="LBI14" s="6"/>
      <c r="LBJ14" s="6"/>
      <c r="LBK14" s="6"/>
      <c r="LBL14" s="6"/>
      <c r="LBM14" s="6"/>
      <c r="LBN14" s="6"/>
      <c r="LBO14" s="6"/>
      <c r="LBP14" s="6"/>
      <c r="LBQ14" s="6"/>
      <c r="LBR14" s="6"/>
      <c r="LBS14" s="6"/>
      <c r="LBT14" s="6"/>
      <c r="LBU14" s="6"/>
      <c r="LBV14" s="6"/>
      <c r="LBW14" s="6"/>
      <c r="LBX14" s="6"/>
      <c r="LBY14" s="6"/>
      <c r="LBZ14" s="6"/>
      <c r="LCA14" s="6"/>
      <c r="LCB14" s="6"/>
      <c r="LCC14" s="6"/>
      <c r="LCD14" s="6"/>
      <c r="LCE14" s="6"/>
      <c r="LCF14" s="6"/>
      <c r="LCG14" s="6"/>
      <c r="LCH14" s="6"/>
      <c r="LCI14" s="6"/>
      <c r="LCJ14" s="6"/>
      <c r="LCK14" s="6"/>
      <c r="LCL14" s="6"/>
      <c r="LCM14" s="6"/>
      <c r="LCN14" s="6"/>
      <c r="LCO14" s="6"/>
      <c r="LCP14" s="6"/>
      <c r="LCQ14" s="6"/>
      <c r="LCR14" s="6"/>
      <c r="LCS14" s="6"/>
      <c r="LCT14" s="6"/>
      <c r="LCU14" s="6"/>
      <c r="LCV14" s="6"/>
      <c r="LCW14" s="6"/>
      <c r="LCX14" s="6"/>
      <c r="LCY14" s="6"/>
      <c r="LCZ14" s="6"/>
      <c r="LDA14" s="6"/>
      <c r="LDB14" s="6"/>
      <c r="LDC14" s="6"/>
      <c r="LDD14" s="6"/>
      <c r="LDE14" s="6"/>
      <c r="LDF14" s="6"/>
      <c r="LDG14" s="6"/>
      <c r="LDH14" s="6"/>
      <c r="LDI14" s="6"/>
      <c r="LDJ14" s="6"/>
      <c r="LDK14" s="6"/>
      <c r="LDL14" s="6"/>
      <c r="LDM14" s="6"/>
      <c r="LDN14" s="6"/>
      <c r="LDO14" s="6"/>
      <c r="LDP14" s="6"/>
      <c r="LDQ14" s="6"/>
      <c r="LDR14" s="6"/>
      <c r="LDS14" s="6"/>
      <c r="LDT14" s="6"/>
      <c r="LDU14" s="6"/>
      <c r="LDV14" s="6"/>
      <c r="LDW14" s="6"/>
      <c r="LDX14" s="6"/>
      <c r="LDY14" s="6"/>
      <c r="LDZ14" s="6"/>
      <c r="LEA14" s="6"/>
      <c r="LEB14" s="6"/>
      <c r="LEC14" s="6"/>
      <c r="LED14" s="6"/>
      <c r="LEE14" s="6"/>
      <c r="LEF14" s="6"/>
      <c r="LEG14" s="6"/>
      <c r="LEH14" s="6"/>
      <c r="LEI14" s="6"/>
      <c r="LEJ14" s="6"/>
      <c r="LEK14" s="6"/>
      <c r="LEL14" s="6"/>
      <c r="LEM14" s="6"/>
      <c r="LEN14" s="6"/>
      <c r="LEO14" s="6"/>
      <c r="LEP14" s="6"/>
      <c r="LEQ14" s="6"/>
      <c r="LER14" s="6"/>
      <c r="LES14" s="6"/>
      <c r="LET14" s="6"/>
      <c r="LEU14" s="6"/>
      <c r="LEV14" s="6"/>
      <c r="LEW14" s="6"/>
      <c r="LEX14" s="6"/>
      <c r="LEY14" s="6"/>
      <c r="LEZ14" s="6"/>
      <c r="LFA14" s="6"/>
      <c r="LFB14" s="6"/>
      <c r="LFC14" s="6"/>
      <c r="LFD14" s="6"/>
      <c r="LFE14" s="6"/>
      <c r="LFF14" s="6"/>
      <c r="LFG14" s="6"/>
      <c r="LFH14" s="6"/>
      <c r="LFI14" s="6"/>
      <c r="LFJ14" s="6"/>
      <c r="LFK14" s="6"/>
      <c r="LFL14" s="6"/>
      <c r="LFM14" s="6"/>
      <c r="LFN14" s="6"/>
      <c r="LFO14" s="6"/>
      <c r="LFP14" s="6"/>
      <c r="LFQ14" s="6"/>
      <c r="LFR14" s="6"/>
      <c r="LFS14" s="6"/>
      <c r="LFT14" s="6"/>
      <c r="LFU14" s="6"/>
      <c r="LFV14" s="6"/>
      <c r="LFW14" s="6"/>
      <c r="LFX14" s="6"/>
      <c r="LFY14" s="6"/>
      <c r="LFZ14" s="6"/>
      <c r="LGA14" s="6"/>
      <c r="LGB14" s="6"/>
      <c r="LGC14" s="6"/>
      <c r="LGD14" s="6"/>
      <c r="LGE14" s="6"/>
      <c r="LGF14" s="6"/>
      <c r="LGG14" s="6"/>
      <c r="LGH14" s="6"/>
      <c r="LGI14" s="6"/>
      <c r="LGJ14" s="6"/>
      <c r="LGK14" s="6"/>
      <c r="LGL14" s="6"/>
      <c r="LGM14" s="6"/>
      <c r="LGN14" s="6"/>
      <c r="LGO14" s="6"/>
      <c r="LGP14" s="6"/>
      <c r="LGQ14" s="6"/>
      <c r="LGR14" s="6"/>
      <c r="LGS14" s="6"/>
      <c r="LGT14" s="6"/>
      <c r="LGU14" s="6"/>
      <c r="LGV14" s="6"/>
      <c r="LGW14" s="6"/>
      <c r="LGX14" s="6"/>
      <c r="LGY14" s="6"/>
      <c r="LGZ14" s="6"/>
      <c r="LHA14" s="6"/>
      <c r="LHB14" s="6"/>
      <c r="LHC14" s="6"/>
      <c r="LHD14" s="6"/>
      <c r="LHE14" s="6"/>
      <c r="LHF14" s="6"/>
      <c r="LHG14" s="6"/>
      <c r="LHH14" s="6"/>
      <c r="LHI14" s="6"/>
      <c r="LHJ14" s="6"/>
      <c r="LHK14" s="6"/>
      <c r="LHL14" s="6"/>
      <c r="LHM14" s="6"/>
      <c r="LHN14" s="6"/>
      <c r="LHO14" s="6"/>
      <c r="LHP14" s="6"/>
      <c r="LHQ14" s="6"/>
      <c r="LHR14" s="6"/>
      <c r="LHS14" s="6"/>
      <c r="LHT14" s="6"/>
      <c r="LHU14" s="6"/>
      <c r="LHV14" s="6"/>
      <c r="LHW14" s="6"/>
      <c r="LHX14" s="6"/>
      <c r="LHY14" s="6"/>
      <c r="LHZ14" s="6"/>
      <c r="LIA14" s="6"/>
      <c r="LIB14" s="6"/>
      <c r="LIC14" s="6"/>
      <c r="LID14" s="6"/>
      <c r="LIE14" s="6"/>
      <c r="LIF14" s="6"/>
      <c r="LIG14" s="6"/>
      <c r="LIH14" s="6"/>
      <c r="LII14" s="6"/>
      <c r="LIJ14" s="6"/>
      <c r="LIK14" s="6"/>
      <c r="LIL14" s="6"/>
      <c r="LIM14" s="6"/>
      <c r="LIN14" s="6"/>
      <c r="LIO14" s="6"/>
      <c r="LIP14" s="6"/>
      <c r="LIQ14" s="6"/>
      <c r="LIR14" s="6"/>
      <c r="LIS14" s="6"/>
      <c r="LIT14" s="6"/>
      <c r="LIU14" s="6"/>
      <c r="LIV14" s="6"/>
      <c r="LIW14" s="6"/>
      <c r="LIX14" s="6"/>
      <c r="LIY14" s="6"/>
      <c r="LIZ14" s="6"/>
      <c r="LJA14" s="6"/>
      <c r="LJB14" s="6"/>
      <c r="LJC14" s="6"/>
      <c r="LJD14" s="6"/>
      <c r="LJE14" s="6"/>
      <c r="LJF14" s="6"/>
      <c r="LJG14" s="6"/>
      <c r="LJH14" s="6"/>
      <c r="LJI14" s="6"/>
      <c r="LJJ14" s="6"/>
      <c r="LJK14" s="6"/>
      <c r="LJL14" s="6"/>
      <c r="LJM14" s="6"/>
      <c r="LJN14" s="6"/>
      <c r="LJO14" s="6"/>
      <c r="LJP14" s="6"/>
      <c r="LJQ14" s="6"/>
      <c r="LJR14" s="6"/>
      <c r="LJS14" s="6"/>
      <c r="LJT14" s="6"/>
      <c r="LJU14" s="6"/>
      <c r="LJV14" s="6"/>
      <c r="LJW14" s="6"/>
      <c r="LJX14" s="6"/>
      <c r="LJY14" s="6"/>
      <c r="LJZ14" s="6"/>
      <c r="LKA14" s="6"/>
      <c r="LKB14" s="6"/>
      <c r="LKC14" s="6"/>
      <c r="LKD14" s="6"/>
      <c r="LKE14" s="6"/>
      <c r="LKF14" s="6"/>
      <c r="LKG14" s="6"/>
      <c r="LKH14" s="6"/>
      <c r="LKI14" s="6"/>
      <c r="LKJ14" s="6"/>
      <c r="LKK14" s="6"/>
      <c r="LKL14" s="6"/>
      <c r="LKM14" s="6"/>
      <c r="LKN14" s="6"/>
      <c r="LKO14" s="6"/>
      <c r="LKP14" s="6"/>
      <c r="LKQ14" s="6"/>
      <c r="LKR14" s="6"/>
      <c r="LKS14" s="6"/>
      <c r="LKT14" s="6"/>
      <c r="LKU14" s="6"/>
      <c r="LKV14" s="6"/>
      <c r="LKW14" s="6"/>
      <c r="LKX14" s="6"/>
      <c r="LKY14" s="6"/>
      <c r="LKZ14" s="6"/>
      <c r="LLA14" s="6"/>
      <c r="LLB14" s="6"/>
      <c r="LLC14" s="6"/>
      <c r="LLD14" s="6"/>
      <c r="LLE14" s="6"/>
      <c r="LLF14" s="6"/>
      <c r="LLG14" s="6"/>
      <c r="LLH14" s="6"/>
      <c r="LLI14" s="6"/>
      <c r="LLJ14" s="6"/>
      <c r="LLK14" s="6"/>
      <c r="LLL14" s="6"/>
      <c r="LLM14" s="6"/>
      <c r="LLN14" s="6"/>
      <c r="LLO14" s="6"/>
      <c r="LLP14" s="6"/>
      <c r="LLQ14" s="6"/>
      <c r="LLR14" s="6"/>
      <c r="LLS14" s="6"/>
      <c r="LLT14" s="6"/>
      <c r="LLU14" s="6"/>
      <c r="LLV14" s="6"/>
      <c r="LLW14" s="6"/>
      <c r="LLX14" s="6"/>
      <c r="LLY14" s="6"/>
      <c r="LLZ14" s="6"/>
      <c r="LMA14" s="6"/>
      <c r="LMB14" s="6"/>
      <c r="LMC14" s="6"/>
      <c r="LMD14" s="6"/>
      <c r="LME14" s="6"/>
      <c r="LMF14" s="6"/>
      <c r="LMG14" s="6"/>
      <c r="LMH14" s="6"/>
      <c r="LMI14" s="6"/>
      <c r="LMJ14" s="6"/>
      <c r="LMK14" s="6"/>
      <c r="LML14" s="6"/>
      <c r="LMM14" s="6"/>
      <c r="LMN14" s="6"/>
      <c r="LMO14" s="6"/>
      <c r="LMP14" s="6"/>
      <c r="LMQ14" s="6"/>
      <c r="LMR14" s="6"/>
      <c r="LMS14" s="6"/>
      <c r="LMT14" s="6"/>
      <c r="LMU14" s="6"/>
      <c r="LMV14" s="6"/>
      <c r="LMW14" s="6"/>
      <c r="LMX14" s="6"/>
      <c r="LMY14" s="6"/>
      <c r="LMZ14" s="6"/>
      <c r="LNA14" s="6"/>
      <c r="LNB14" s="6"/>
      <c r="LNC14" s="6"/>
      <c r="LND14" s="6"/>
      <c r="LNE14" s="6"/>
      <c r="LNF14" s="6"/>
      <c r="LNG14" s="6"/>
      <c r="LNH14" s="6"/>
      <c r="LNI14" s="6"/>
      <c r="LNJ14" s="6"/>
      <c r="LNK14" s="6"/>
      <c r="LNL14" s="6"/>
      <c r="LNM14" s="6"/>
      <c r="LNN14" s="6"/>
      <c r="LNO14" s="6"/>
      <c r="LNP14" s="6"/>
      <c r="LNQ14" s="6"/>
      <c r="LNR14" s="6"/>
      <c r="LNS14" s="6"/>
      <c r="LNT14" s="6"/>
      <c r="LNU14" s="6"/>
      <c r="LNV14" s="6"/>
      <c r="LNW14" s="6"/>
      <c r="LNX14" s="6"/>
      <c r="LNY14" s="6"/>
      <c r="LNZ14" s="6"/>
      <c r="LOA14" s="6"/>
      <c r="LOB14" s="6"/>
      <c r="LOC14" s="6"/>
      <c r="LOD14" s="6"/>
      <c r="LOE14" s="6"/>
      <c r="LOF14" s="6"/>
      <c r="LOG14" s="6"/>
      <c r="LOH14" s="6"/>
      <c r="LOI14" s="6"/>
      <c r="LOJ14" s="6"/>
      <c r="LOK14" s="6"/>
      <c r="LOL14" s="6"/>
      <c r="LOM14" s="6"/>
      <c r="LON14" s="6"/>
      <c r="LOO14" s="6"/>
      <c r="LOP14" s="6"/>
      <c r="LOQ14" s="6"/>
      <c r="LOR14" s="6"/>
      <c r="LOS14" s="6"/>
      <c r="LOT14" s="6"/>
      <c r="LOU14" s="6"/>
      <c r="LOV14" s="6"/>
      <c r="LOW14" s="6"/>
      <c r="LOX14" s="6"/>
      <c r="LOY14" s="6"/>
      <c r="LOZ14" s="6"/>
      <c r="LPA14" s="6"/>
      <c r="LPB14" s="6"/>
      <c r="LPC14" s="6"/>
      <c r="LPD14" s="6"/>
      <c r="LPE14" s="6"/>
      <c r="LPF14" s="6"/>
      <c r="LPG14" s="6"/>
      <c r="LPH14" s="6"/>
      <c r="LPI14" s="6"/>
      <c r="LPJ14" s="6"/>
      <c r="LPK14" s="6"/>
      <c r="LPL14" s="6"/>
      <c r="LPM14" s="6"/>
      <c r="LPN14" s="6"/>
      <c r="LPO14" s="6"/>
      <c r="LPP14" s="6"/>
      <c r="LPQ14" s="6"/>
      <c r="LPR14" s="6"/>
      <c r="LPS14" s="6"/>
      <c r="LPT14" s="6"/>
      <c r="LPU14" s="6"/>
      <c r="LPV14" s="6"/>
      <c r="LPW14" s="6"/>
      <c r="LPX14" s="6"/>
      <c r="LPY14" s="6"/>
      <c r="LPZ14" s="6"/>
      <c r="LQA14" s="6"/>
      <c r="LQB14" s="6"/>
      <c r="LQC14" s="6"/>
      <c r="LQD14" s="6"/>
      <c r="LQE14" s="6"/>
      <c r="LQF14" s="6"/>
      <c r="LQG14" s="6"/>
      <c r="LQH14" s="6"/>
      <c r="LQI14" s="6"/>
      <c r="LQJ14" s="6"/>
      <c r="LQK14" s="6"/>
      <c r="LQL14" s="6"/>
      <c r="LQM14" s="6"/>
      <c r="LQN14" s="6"/>
      <c r="LQO14" s="6"/>
      <c r="LQP14" s="6"/>
      <c r="LQQ14" s="6"/>
      <c r="LQR14" s="6"/>
      <c r="LQS14" s="6"/>
      <c r="LQT14" s="6"/>
      <c r="LQU14" s="6"/>
      <c r="LQV14" s="6"/>
      <c r="LQW14" s="6"/>
      <c r="LQX14" s="6"/>
      <c r="LQY14" s="6"/>
      <c r="LQZ14" s="6"/>
      <c r="LRA14" s="6"/>
      <c r="LRB14" s="6"/>
      <c r="LRC14" s="6"/>
      <c r="LRD14" s="6"/>
      <c r="LRE14" s="6"/>
      <c r="LRF14" s="6"/>
      <c r="LRG14" s="6"/>
      <c r="LRH14" s="6"/>
      <c r="LRI14" s="6"/>
      <c r="LRJ14" s="6"/>
      <c r="LRK14" s="6"/>
      <c r="LRL14" s="6"/>
      <c r="LRM14" s="6"/>
      <c r="LRN14" s="6"/>
      <c r="LRO14" s="6"/>
      <c r="LRP14" s="6"/>
      <c r="LRQ14" s="6"/>
      <c r="LRR14" s="6"/>
      <c r="LRS14" s="6"/>
      <c r="LRT14" s="6"/>
      <c r="LRU14" s="6"/>
      <c r="LRV14" s="6"/>
      <c r="LRW14" s="6"/>
      <c r="LRX14" s="6"/>
      <c r="LRY14" s="6"/>
      <c r="LRZ14" s="6"/>
      <c r="LSA14" s="6"/>
      <c r="LSB14" s="6"/>
      <c r="LSC14" s="6"/>
      <c r="LSD14" s="6"/>
      <c r="LSE14" s="6"/>
      <c r="LSF14" s="6"/>
      <c r="LSG14" s="6"/>
      <c r="LSH14" s="6"/>
      <c r="LSI14" s="6"/>
      <c r="LSJ14" s="6"/>
      <c r="LSK14" s="6"/>
      <c r="LSL14" s="6"/>
      <c r="LSM14" s="6"/>
      <c r="LSN14" s="6"/>
      <c r="LSO14" s="6"/>
      <c r="LSP14" s="6"/>
      <c r="LSQ14" s="6"/>
      <c r="LSR14" s="6"/>
      <c r="LSS14" s="6"/>
      <c r="LST14" s="6"/>
      <c r="LSU14" s="6"/>
      <c r="LSV14" s="6"/>
      <c r="LSW14" s="6"/>
      <c r="LSX14" s="6"/>
      <c r="LSY14" s="6"/>
      <c r="LSZ14" s="6"/>
      <c r="LTA14" s="6"/>
      <c r="LTB14" s="6"/>
      <c r="LTC14" s="6"/>
      <c r="LTD14" s="6"/>
      <c r="LTE14" s="6"/>
      <c r="LTF14" s="6"/>
      <c r="LTG14" s="6"/>
      <c r="LTH14" s="6"/>
      <c r="LTI14" s="6"/>
      <c r="LTJ14" s="6"/>
      <c r="LTK14" s="6"/>
      <c r="LTL14" s="6"/>
      <c r="LTM14" s="6"/>
      <c r="LTN14" s="6"/>
      <c r="LTO14" s="6"/>
      <c r="LTP14" s="6"/>
      <c r="LTQ14" s="6"/>
      <c r="LTR14" s="6"/>
      <c r="LTS14" s="6"/>
      <c r="LTT14" s="6"/>
      <c r="LTU14" s="6"/>
      <c r="LTV14" s="6"/>
      <c r="LTW14" s="6"/>
      <c r="LTX14" s="6"/>
      <c r="LTY14" s="6"/>
      <c r="LTZ14" s="6"/>
      <c r="LUA14" s="6"/>
      <c r="LUB14" s="6"/>
      <c r="LUC14" s="6"/>
      <c r="LUD14" s="6"/>
      <c r="LUE14" s="6"/>
      <c r="LUF14" s="6"/>
      <c r="LUG14" s="6"/>
      <c r="LUH14" s="6"/>
      <c r="LUI14" s="6"/>
      <c r="LUJ14" s="6"/>
      <c r="LUK14" s="6"/>
      <c r="LUL14" s="6"/>
      <c r="LUM14" s="6"/>
      <c r="LUN14" s="6"/>
      <c r="LUO14" s="6"/>
      <c r="LUP14" s="6"/>
      <c r="LUQ14" s="6"/>
      <c r="LUR14" s="6"/>
      <c r="LUS14" s="6"/>
      <c r="LUT14" s="6"/>
      <c r="LUU14" s="6"/>
      <c r="LUV14" s="6"/>
      <c r="LUW14" s="6"/>
      <c r="LUX14" s="6"/>
      <c r="LUY14" s="6"/>
      <c r="LUZ14" s="6"/>
      <c r="LVA14" s="6"/>
      <c r="LVB14" s="6"/>
      <c r="LVC14" s="6"/>
      <c r="LVD14" s="6"/>
      <c r="LVE14" s="6"/>
      <c r="LVF14" s="6"/>
      <c r="LVG14" s="6"/>
      <c r="LVH14" s="6"/>
      <c r="LVI14" s="6"/>
      <c r="LVJ14" s="6"/>
      <c r="LVK14" s="6"/>
      <c r="LVL14" s="6"/>
      <c r="LVM14" s="6"/>
      <c r="LVN14" s="6"/>
      <c r="LVO14" s="6"/>
      <c r="LVP14" s="6"/>
      <c r="LVQ14" s="6"/>
      <c r="LVR14" s="6"/>
      <c r="LVS14" s="6"/>
      <c r="LVT14" s="6"/>
      <c r="LVU14" s="6"/>
      <c r="LVV14" s="6"/>
      <c r="LVW14" s="6"/>
      <c r="LVX14" s="6"/>
      <c r="LVY14" s="6"/>
      <c r="LVZ14" s="6"/>
      <c r="LWA14" s="6"/>
      <c r="LWB14" s="6"/>
      <c r="LWC14" s="6"/>
      <c r="LWD14" s="6"/>
      <c r="LWE14" s="6"/>
      <c r="LWF14" s="6"/>
      <c r="LWG14" s="6"/>
      <c r="LWH14" s="6"/>
      <c r="LWI14" s="6"/>
      <c r="LWJ14" s="6"/>
      <c r="LWK14" s="6"/>
      <c r="LWL14" s="6"/>
      <c r="LWM14" s="6"/>
      <c r="LWN14" s="6"/>
      <c r="LWO14" s="6"/>
      <c r="LWP14" s="6"/>
      <c r="LWQ14" s="6"/>
      <c r="LWR14" s="6"/>
      <c r="LWS14" s="6"/>
      <c r="LWT14" s="6"/>
      <c r="LWU14" s="6"/>
      <c r="LWV14" s="6"/>
      <c r="LWW14" s="6"/>
      <c r="LWX14" s="6"/>
      <c r="LWY14" s="6"/>
      <c r="LWZ14" s="6"/>
      <c r="LXA14" s="6"/>
      <c r="LXB14" s="6"/>
      <c r="LXC14" s="6"/>
      <c r="LXD14" s="6"/>
      <c r="LXE14" s="6"/>
      <c r="LXF14" s="6"/>
      <c r="LXG14" s="6"/>
      <c r="LXH14" s="6"/>
      <c r="LXI14" s="6"/>
      <c r="LXJ14" s="6"/>
      <c r="LXK14" s="6"/>
      <c r="LXL14" s="6"/>
      <c r="LXM14" s="6"/>
      <c r="LXN14" s="6"/>
      <c r="LXO14" s="6"/>
      <c r="LXP14" s="6"/>
      <c r="LXQ14" s="6"/>
      <c r="LXR14" s="6"/>
      <c r="LXS14" s="6"/>
      <c r="LXT14" s="6"/>
      <c r="LXU14" s="6"/>
      <c r="LXV14" s="6"/>
      <c r="LXW14" s="6"/>
      <c r="LXX14" s="6"/>
      <c r="LXY14" s="6"/>
      <c r="LXZ14" s="6"/>
      <c r="LYA14" s="6"/>
      <c r="LYB14" s="6"/>
      <c r="LYC14" s="6"/>
      <c r="LYD14" s="6"/>
      <c r="LYE14" s="6"/>
      <c r="LYF14" s="6"/>
      <c r="LYG14" s="6"/>
      <c r="LYH14" s="6"/>
      <c r="LYI14" s="6"/>
      <c r="LYJ14" s="6"/>
      <c r="LYK14" s="6"/>
      <c r="LYL14" s="6"/>
      <c r="LYM14" s="6"/>
      <c r="LYN14" s="6"/>
      <c r="LYO14" s="6"/>
      <c r="LYP14" s="6"/>
      <c r="LYQ14" s="6"/>
      <c r="LYR14" s="6"/>
      <c r="LYS14" s="6"/>
      <c r="LYT14" s="6"/>
      <c r="LYU14" s="6"/>
      <c r="LYV14" s="6"/>
      <c r="LYW14" s="6"/>
      <c r="LYX14" s="6"/>
      <c r="LYY14" s="6"/>
      <c r="LYZ14" s="6"/>
      <c r="LZA14" s="6"/>
      <c r="LZB14" s="6"/>
      <c r="LZC14" s="6"/>
      <c r="LZD14" s="6"/>
      <c r="LZE14" s="6"/>
      <c r="LZF14" s="6"/>
      <c r="LZG14" s="6"/>
      <c r="LZH14" s="6"/>
      <c r="LZI14" s="6"/>
      <c r="LZJ14" s="6"/>
      <c r="LZK14" s="6"/>
      <c r="LZL14" s="6"/>
      <c r="LZM14" s="6"/>
      <c r="LZN14" s="6"/>
      <c r="LZO14" s="6"/>
      <c r="LZP14" s="6"/>
      <c r="LZQ14" s="6"/>
      <c r="LZR14" s="6"/>
      <c r="LZS14" s="6"/>
      <c r="LZT14" s="6"/>
      <c r="LZU14" s="6"/>
      <c r="LZV14" s="6"/>
      <c r="LZW14" s="6"/>
      <c r="LZX14" s="6"/>
      <c r="LZY14" s="6"/>
      <c r="LZZ14" s="6"/>
      <c r="MAA14" s="6"/>
      <c r="MAB14" s="6"/>
      <c r="MAC14" s="6"/>
      <c r="MAD14" s="6"/>
      <c r="MAE14" s="6"/>
      <c r="MAF14" s="6"/>
      <c r="MAG14" s="6"/>
      <c r="MAH14" s="6"/>
      <c r="MAI14" s="6"/>
      <c r="MAJ14" s="6"/>
      <c r="MAK14" s="6"/>
      <c r="MAL14" s="6"/>
      <c r="MAM14" s="6"/>
      <c r="MAN14" s="6"/>
      <c r="MAO14" s="6"/>
      <c r="MAP14" s="6"/>
      <c r="MAQ14" s="6"/>
      <c r="MAR14" s="6"/>
      <c r="MAS14" s="6"/>
      <c r="MAT14" s="6"/>
      <c r="MAU14" s="6"/>
      <c r="MAV14" s="6"/>
      <c r="MAW14" s="6"/>
      <c r="MAX14" s="6"/>
      <c r="MAY14" s="6"/>
      <c r="MAZ14" s="6"/>
      <c r="MBA14" s="6"/>
      <c r="MBB14" s="6"/>
      <c r="MBC14" s="6"/>
      <c r="MBD14" s="6"/>
      <c r="MBE14" s="6"/>
      <c r="MBF14" s="6"/>
      <c r="MBG14" s="6"/>
      <c r="MBH14" s="6"/>
      <c r="MBI14" s="6"/>
      <c r="MBJ14" s="6"/>
      <c r="MBK14" s="6"/>
      <c r="MBL14" s="6"/>
      <c r="MBM14" s="6"/>
      <c r="MBN14" s="6"/>
      <c r="MBO14" s="6"/>
      <c r="MBP14" s="6"/>
      <c r="MBQ14" s="6"/>
      <c r="MBR14" s="6"/>
      <c r="MBS14" s="6"/>
      <c r="MBT14" s="6"/>
      <c r="MBU14" s="6"/>
      <c r="MBV14" s="6"/>
      <c r="MBW14" s="6"/>
      <c r="MBX14" s="6"/>
      <c r="MBY14" s="6"/>
      <c r="MBZ14" s="6"/>
      <c r="MCA14" s="6"/>
      <c r="MCB14" s="6"/>
      <c r="MCC14" s="6"/>
      <c r="MCD14" s="6"/>
      <c r="MCE14" s="6"/>
      <c r="MCF14" s="6"/>
      <c r="MCG14" s="6"/>
      <c r="MCH14" s="6"/>
      <c r="MCI14" s="6"/>
      <c r="MCJ14" s="6"/>
      <c r="MCK14" s="6"/>
      <c r="MCL14" s="6"/>
      <c r="MCM14" s="6"/>
      <c r="MCN14" s="6"/>
      <c r="MCO14" s="6"/>
      <c r="MCP14" s="6"/>
      <c r="MCQ14" s="6"/>
      <c r="MCR14" s="6"/>
      <c r="MCS14" s="6"/>
      <c r="MCT14" s="6"/>
      <c r="MCU14" s="6"/>
      <c r="MCV14" s="6"/>
      <c r="MCW14" s="6"/>
      <c r="MCX14" s="6"/>
      <c r="MCY14" s="6"/>
      <c r="MCZ14" s="6"/>
      <c r="MDA14" s="6"/>
      <c r="MDB14" s="6"/>
      <c r="MDC14" s="6"/>
      <c r="MDD14" s="6"/>
      <c r="MDE14" s="6"/>
      <c r="MDF14" s="6"/>
      <c r="MDG14" s="6"/>
      <c r="MDH14" s="6"/>
      <c r="MDI14" s="6"/>
      <c r="MDJ14" s="6"/>
      <c r="MDK14" s="6"/>
      <c r="MDL14" s="6"/>
      <c r="MDM14" s="6"/>
      <c r="MDN14" s="6"/>
      <c r="MDO14" s="6"/>
      <c r="MDP14" s="6"/>
      <c r="MDQ14" s="6"/>
      <c r="MDR14" s="6"/>
      <c r="MDS14" s="6"/>
      <c r="MDT14" s="6"/>
      <c r="MDU14" s="6"/>
      <c r="MDV14" s="6"/>
      <c r="MDW14" s="6"/>
      <c r="MDX14" s="6"/>
      <c r="MDY14" s="6"/>
      <c r="MDZ14" s="6"/>
      <c r="MEA14" s="6"/>
      <c r="MEB14" s="6"/>
      <c r="MEC14" s="6"/>
      <c r="MED14" s="6"/>
      <c r="MEE14" s="6"/>
      <c r="MEF14" s="6"/>
      <c r="MEG14" s="6"/>
      <c r="MEH14" s="6"/>
      <c r="MEI14" s="6"/>
      <c r="MEJ14" s="6"/>
      <c r="MEK14" s="6"/>
      <c r="MEL14" s="6"/>
      <c r="MEM14" s="6"/>
      <c r="MEN14" s="6"/>
      <c r="MEO14" s="6"/>
      <c r="MEP14" s="6"/>
      <c r="MEQ14" s="6"/>
      <c r="MER14" s="6"/>
      <c r="MES14" s="6"/>
      <c r="MET14" s="6"/>
      <c r="MEU14" s="6"/>
      <c r="MEV14" s="6"/>
      <c r="MEW14" s="6"/>
      <c r="MEX14" s="6"/>
      <c r="MEY14" s="6"/>
      <c r="MEZ14" s="6"/>
      <c r="MFA14" s="6"/>
      <c r="MFB14" s="6"/>
      <c r="MFC14" s="6"/>
      <c r="MFD14" s="6"/>
      <c r="MFE14" s="6"/>
      <c r="MFF14" s="6"/>
      <c r="MFG14" s="6"/>
      <c r="MFH14" s="6"/>
      <c r="MFI14" s="6"/>
      <c r="MFJ14" s="6"/>
      <c r="MFK14" s="6"/>
      <c r="MFL14" s="6"/>
      <c r="MFM14" s="6"/>
      <c r="MFN14" s="6"/>
      <c r="MFO14" s="6"/>
      <c r="MFP14" s="6"/>
      <c r="MFQ14" s="6"/>
      <c r="MFR14" s="6"/>
      <c r="MFS14" s="6"/>
      <c r="MFT14" s="6"/>
      <c r="MFU14" s="6"/>
      <c r="MFV14" s="6"/>
      <c r="MFW14" s="6"/>
      <c r="MFX14" s="6"/>
      <c r="MFY14" s="6"/>
      <c r="MFZ14" s="6"/>
      <c r="MGA14" s="6"/>
      <c r="MGB14" s="6"/>
      <c r="MGC14" s="6"/>
      <c r="MGD14" s="6"/>
      <c r="MGE14" s="6"/>
      <c r="MGF14" s="6"/>
      <c r="MGG14" s="6"/>
      <c r="MGH14" s="6"/>
      <c r="MGI14" s="6"/>
      <c r="MGJ14" s="6"/>
      <c r="MGK14" s="6"/>
      <c r="MGL14" s="6"/>
      <c r="MGM14" s="6"/>
      <c r="MGN14" s="6"/>
      <c r="MGO14" s="6"/>
      <c r="MGP14" s="6"/>
      <c r="MGQ14" s="6"/>
      <c r="MGR14" s="6"/>
      <c r="MGS14" s="6"/>
      <c r="MGT14" s="6"/>
      <c r="MGU14" s="6"/>
      <c r="MGV14" s="6"/>
      <c r="MGW14" s="6"/>
      <c r="MGX14" s="6"/>
      <c r="MGY14" s="6"/>
      <c r="MGZ14" s="6"/>
      <c r="MHA14" s="6"/>
      <c r="MHB14" s="6"/>
      <c r="MHC14" s="6"/>
      <c r="MHD14" s="6"/>
      <c r="MHE14" s="6"/>
      <c r="MHF14" s="6"/>
      <c r="MHG14" s="6"/>
      <c r="MHH14" s="6"/>
      <c r="MHI14" s="6"/>
      <c r="MHJ14" s="6"/>
      <c r="MHK14" s="6"/>
      <c r="MHL14" s="6"/>
      <c r="MHM14" s="6"/>
      <c r="MHN14" s="6"/>
      <c r="MHO14" s="6"/>
      <c r="MHP14" s="6"/>
      <c r="MHQ14" s="6"/>
      <c r="MHR14" s="6"/>
      <c r="MHS14" s="6"/>
      <c r="MHT14" s="6"/>
      <c r="MHU14" s="6"/>
      <c r="MHV14" s="6"/>
      <c r="MHW14" s="6"/>
      <c r="MHX14" s="6"/>
      <c r="MHY14" s="6"/>
      <c r="MHZ14" s="6"/>
      <c r="MIA14" s="6"/>
      <c r="MIB14" s="6"/>
      <c r="MIC14" s="6"/>
      <c r="MID14" s="6"/>
      <c r="MIE14" s="6"/>
      <c r="MIF14" s="6"/>
      <c r="MIG14" s="6"/>
      <c r="MIH14" s="6"/>
      <c r="MII14" s="6"/>
      <c r="MIJ14" s="6"/>
      <c r="MIK14" s="6"/>
      <c r="MIL14" s="6"/>
      <c r="MIM14" s="6"/>
      <c r="MIN14" s="6"/>
      <c r="MIO14" s="6"/>
      <c r="MIP14" s="6"/>
      <c r="MIQ14" s="6"/>
      <c r="MIR14" s="6"/>
      <c r="MIS14" s="6"/>
      <c r="MIT14" s="6"/>
      <c r="MIU14" s="6"/>
      <c r="MIV14" s="6"/>
      <c r="MIW14" s="6"/>
      <c r="MIX14" s="6"/>
      <c r="MIY14" s="6"/>
      <c r="MIZ14" s="6"/>
      <c r="MJA14" s="6"/>
      <c r="MJB14" s="6"/>
      <c r="MJC14" s="6"/>
      <c r="MJD14" s="6"/>
      <c r="MJE14" s="6"/>
      <c r="MJF14" s="6"/>
      <c r="MJG14" s="6"/>
      <c r="MJH14" s="6"/>
      <c r="MJI14" s="6"/>
      <c r="MJJ14" s="6"/>
      <c r="MJK14" s="6"/>
      <c r="MJL14" s="6"/>
      <c r="MJM14" s="6"/>
      <c r="MJN14" s="6"/>
      <c r="MJO14" s="6"/>
      <c r="MJP14" s="6"/>
      <c r="MJQ14" s="6"/>
      <c r="MJR14" s="6"/>
      <c r="MJS14" s="6"/>
      <c r="MJT14" s="6"/>
      <c r="MJU14" s="6"/>
      <c r="MJV14" s="6"/>
      <c r="MJW14" s="6"/>
      <c r="MJX14" s="6"/>
      <c r="MJY14" s="6"/>
      <c r="MJZ14" s="6"/>
      <c r="MKA14" s="6"/>
      <c r="MKB14" s="6"/>
      <c r="MKC14" s="6"/>
      <c r="MKD14" s="6"/>
      <c r="MKE14" s="6"/>
      <c r="MKF14" s="6"/>
      <c r="MKG14" s="6"/>
      <c r="MKH14" s="6"/>
      <c r="MKI14" s="6"/>
      <c r="MKJ14" s="6"/>
      <c r="MKK14" s="6"/>
      <c r="MKL14" s="6"/>
      <c r="MKM14" s="6"/>
      <c r="MKN14" s="6"/>
      <c r="MKO14" s="6"/>
      <c r="MKP14" s="6"/>
      <c r="MKQ14" s="6"/>
      <c r="MKR14" s="6"/>
      <c r="MKS14" s="6"/>
      <c r="MKT14" s="6"/>
      <c r="MKU14" s="6"/>
      <c r="MKV14" s="6"/>
      <c r="MKW14" s="6"/>
      <c r="MKX14" s="6"/>
      <c r="MKY14" s="6"/>
      <c r="MKZ14" s="6"/>
      <c r="MLA14" s="6"/>
      <c r="MLB14" s="6"/>
      <c r="MLC14" s="6"/>
      <c r="MLD14" s="6"/>
      <c r="MLE14" s="6"/>
      <c r="MLF14" s="6"/>
      <c r="MLG14" s="6"/>
      <c r="MLH14" s="6"/>
      <c r="MLI14" s="6"/>
      <c r="MLJ14" s="6"/>
      <c r="MLK14" s="6"/>
      <c r="MLL14" s="6"/>
      <c r="MLM14" s="6"/>
      <c r="MLN14" s="6"/>
      <c r="MLO14" s="6"/>
      <c r="MLP14" s="6"/>
      <c r="MLQ14" s="6"/>
      <c r="MLR14" s="6"/>
      <c r="MLS14" s="6"/>
      <c r="MLT14" s="6"/>
      <c r="MLU14" s="6"/>
      <c r="MLV14" s="6"/>
      <c r="MLW14" s="6"/>
      <c r="MLX14" s="6"/>
      <c r="MLY14" s="6"/>
      <c r="MLZ14" s="6"/>
      <c r="MMA14" s="6"/>
      <c r="MMB14" s="6"/>
      <c r="MMC14" s="6"/>
      <c r="MMD14" s="6"/>
      <c r="MME14" s="6"/>
      <c r="MMF14" s="6"/>
      <c r="MMG14" s="6"/>
      <c r="MMH14" s="6"/>
      <c r="MMI14" s="6"/>
      <c r="MMJ14" s="6"/>
      <c r="MMK14" s="6"/>
      <c r="MML14" s="6"/>
      <c r="MMM14" s="6"/>
      <c r="MMN14" s="6"/>
      <c r="MMO14" s="6"/>
      <c r="MMP14" s="6"/>
      <c r="MMQ14" s="6"/>
      <c r="MMR14" s="6"/>
      <c r="MMS14" s="6"/>
      <c r="MMT14" s="6"/>
      <c r="MMU14" s="6"/>
      <c r="MMV14" s="6"/>
      <c r="MMW14" s="6"/>
      <c r="MMX14" s="6"/>
      <c r="MMY14" s="6"/>
      <c r="MMZ14" s="6"/>
      <c r="MNA14" s="6"/>
      <c r="MNB14" s="6"/>
      <c r="MNC14" s="6"/>
      <c r="MND14" s="6"/>
      <c r="MNE14" s="6"/>
      <c r="MNF14" s="6"/>
      <c r="MNG14" s="6"/>
      <c r="MNH14" s="6"/>
      <c r="MNI14" s="6"/>
      <c r="MNJ14" s="6"/>
      <c r="MNK14" s="6"/>
      <c r="MNL14" s="6"/>
      <c r="MNM14" s="6"/>
      <c r="MNN14" s="6"/>
      <c r="MNO14" s="6"/>
      <c r="MNP14" s="6"/>
      <c r="MNQ14" s="6"/>
      <c r="MNR14" s="6"/>
      <c r="MNS14" s="6"/>
      <c r="MNT14" s="6"/>
      <c r="MNU14" s="6"/>
      <c r="MNV14" s="6"/>
      <c r="MNW14" s="6"/>
      <c r="MNX14" s="6"/>
      <c r="MNY14" s="6"/>
      <c r="MNZ14" s="6"/>
      <c r="MOA14" s="6"/>
      <c r="MOB14" s="6"/>
      <c r="MOC14" s="6"/>
      <c r="MOD14" s="6"/>
      <c r="MOE14" s="6"/>
      <c r="MOF14" s="6"/>
      <c r="MOG14" s="6"/>
      <c r="MOH14" s="6"/>
      <c r="MOI14" s="6"/>
      <c r="MOJ14" s="6"/>
      <c r="MOK14" s="6"/>
      <c r="MOL14" s="6"/>
      <c r="MOM14" s="6"/>
      <c r="MON14" s="6"/>
      <c r="MOO14" s="6"/>
      <c r="MOP14" s="6"/>
      <c r="MOQ14" s="6"/>
      <c r="MOR14" s="6"/>
      <c r="MOS14" s="6"/>
      <c r="MOT14" s="6"/>
      <c r="MOU14" s="6"/>
      <c r="MOV14" s="6"/>
      <c r="MOW14" s="6"/>
      <c r="MOX14" s="6"/>
      <c r="MOY14" s="6"/>
      <c r="MOZ14" s="6"/>
      <c r="MPA14" s="6"/>
      <c r="MPB14" s="6"/>
      <c r="MPC14" s="6"/>
      <c r="MPD14" s="6"/>
      <c r="MPE14" s="6"/>
      <c r="MPF14" s="6"/>
      <c r="MPG14" s="6"/>
      <c r="MPH14" s="6"/>
      <c r="MPI14" s="6"/>
      <c r="MPJ14" s="6"/>
      <c r="MPK14" s="6"/>
      <c r="MPL14" s="6"/>
      <c r="MPM14" s="6"/>
      <c r="MPN14" s="6"/>
      <c r="MPO14" s="6"/>
      <c r="MPP14" s="6"/>
      <c r="MPQ14" s="6"/>
      <c r="MPR14" s="6"/>
      <c r="MPS14" s="6"/>
      <c r="MPT14" s="6"/>
      <c r="MPU14" s="6"/>
      <c r="MPV14" s="6"/>
      <c r="MPW14" s="6"/>
      <c r="MPX14" s="6"/>
      <c r="MPY14" s="6"/>
      <c r="MPZ14" s="6"/>
      <c r="MQA14" s="6"/>
      <c r="MQB14" s="6"/>
      <c r="MQC14" s="6"/>
      <c r="MQD14" s="6"/>
      <c r="MQE14" s="6"/>
      <c r="MQF14" s="6"/>
      <c r="MQG14" s="6"/>
      <c r="MQH14" s="6"/>
      <c r="MQI14" s="6"/>
      <c r="MQJ14" s="6"/>
      <c r="MQK14" s="6"/>
      <c r="MQL14" s="6"/>
      <c r="MQM14" s="6"/>
      <c r="MQN14" s="6"/>
      <c r="MQO14" s="6"/>
      <c r="MQP14" s="6"/>
      <c r="MQQ14" s="6"/>
      <c r="MQR14" s="6"/>
      <c r="MQS14" s="6"/>
      <c r="MQT14" s="6"/>
      <c r="MQU14" s="6"/>
      <c r="MQV14" s="6"/>
      <c r="MQW14" s="6"/>
      <c r="MQX14" s="6"/>
      <c r="MQY14" s="6"/>
      <c r="MQZ14" s="6"/>
      <c r="MRA14" s="6"/>
      <c r="MRB14" s="6"/>
      <c r="MRC14" s="6"/>
      <c r="MRD14" s="6"/>
      <c r="MRE14" s="6"/>
      <c r="MRF14" s="6"/>
      <c r="MRG14" s="6"/>
      <c r="MRH14" s="6"/>
      <c r="MRI14" s="6"/>
      <c r="MRJ14" s="6"/>
      <c r="MRK14" s="6"/>
      <c r="MRL14" s="6"/>
      <c r="MRM14" s="6"/>
      <c r="MRN14" s="6"/>
      <c r="MRO14" s="6"/>
      <c r="MRP14" s="6"/>
      <c r="MRQ14" s="6"/>
      <c r="MRR14" s="6"/>
      <c r="MRS14" s="6"/>
      <c r="MRT14" s="6"/>
      <c r="MRU14" s="6"/>
      <c r="MRV14" s="6"/>
      <c r="MRW14" s="6"/>
      <c r="MRX14" s="6"/>
      <c r="MRY14" s="6"/>
      <c r="MRZ14" s="6"/>
      <c r="MSA14" s="6"/>
      <c r="MSB14" s="6"/>
      <c r="MSC14" s="6"/>
      <c r="MSD14" s="6"/>
      <c r="MSE14" s="6"/>
      <c r="MSF14" s="6"/>
      <c r="MSG14" s="6"/>
      <c r="MSH14" s="6"/>
      <c r="MSI14" s="6"/>
      <c r="MSJ14" s="6"/>
      <c r="MSK14" s="6"/>
      <c r="MSL14" s="6"/>
      <c r="MSM14" s="6"/>
      <c r="MSN14" s="6"/>
      <c r="MSO14" s="6"/>
      <c r="MSP14" s="6"/>
      <c r="MSQ14" s="6"/>
      <c r="MSR14" s="6"/>
      <c r="MSS14" s="6"/>
      <c r="MST14" s="6"/>
      <c r="MSU14" s="6"/>
      <c r="MSV14" s="6"/>
      <c r="MSW14" s="6"/>
      <c r="MSX14" s="6"/>
      <c r="MSY14" s="6"/>
      <c r="MSZ14" s="6"/>
      <c r="MTA14" s="6"/>
      <c r="MTB14" s="6"/>
      <c r="MTC14" s="6"/>
      <c r="MTD14" s="6"/>
      <c r="MTE14" s="6"/>
      <c r="MTF14" s="6"/>
      <c r="MTG14" s="6"/>
      <c r="MTH14" s="6"/>
      <c r="MTI14" s="6"/>
      <c r="MTJ14" s="6"/>
      <c r="MTK14" s="6"/>
      <c r="MTL14" s="6"/>
      <c r="MTM14" s="6"/>
      <c r="MTN14" s="6"/>
      <c r="MTO14" s="6"/>
      <c r="MTP14" s="6"/>
      <c r="MTQ14" s="6"/>
      <c r="MTR14" s="6"/>
      <c r="MTS14" s="6"/>
      <c r="MTT14" s="6"/>
      <c r="MTU14" s="6"/>
      <c r="MTV14" s="6"/>
      <c r="MTW14" s="6"/>
      <c r="MTX14" s="6"/>
      <c r="MTY14" s="6"/>
      <c r="MTZ14" s="6"/>
      <c r="MUA14" s="6"/>
      <c r="MUB14" s="6"/>
      <c r="MUC14" s="6"/>
      <c r="MUD14" s="6"/>
      <c r="MUE14" s="6"/>
      <c r="MUF14" s="6"/>
      <c r="MUG14" s="6"/>
      <c r="MUH14" s="6"/>
      <c r="MUI14" s="6"/>
      <c r="MUJ14" s="6"/>
      <c r="MUK14" s="6"/>
      <c r="MUL14" s="6"/>
      <c r="MUM14" s="6"/>
      <c r="MUN14" s="6"/>
      <c r="MUO14" s="6"/>
      <c r="MUP14" s="6"/>
      <c r="MUQ14" s="6"/>
      <c r="MUR14" s="6"/>
      <c r="MUS14" s="6"/>
      <c r="MUT14" s="6"/>
      <c r="MUU14" s="6"/>
      <c r="MUV14" s="6"/>
      <c r="MUW14" s="6"/>
      <c r="MUX14" s="6"/>
      <c r="MUY14" s="6"/>
      <c r="MUZ14" s="6"/>
      <c r="MVA14" s="6"/>
      <c r="MVB14" s="6"/>
      <c r="MVC14" s="6"/>
      <c r="MVD14" s="6"/>
      <c r="MVE14" s="6"/>
      <c r="MVF14" s="6"/>
      <c r="MVG14" s="6"/>
      <c r="MVH14" s="6"/>
      <c r="MVI14" s="6"/>
      <c r="MVJ14" s="6"/>
      <c r="MVK14" s="6"/>
      <c r="MVL14" s="6"/>
      <c r="MVM14" s="6"/>
      <c r="MVN14" s="6"/>
      <c r="MVO14" s="6"/>
      <c r="MVP14" s="6"/>
      <c r="MVQ14" s="6"/>
      <c r="MVR14" s="6"/>
      <c r="MVS14" s="6"/>
      <c r="MVT14" s="6"/>
      <c r="MVU14" s="6"/>
      <c r="MVV14" s="6"/>
      <c r="MVW14" s="6"/>
      <c r="MVX14" s="6"/>
      <c r="MVY14" s="6"/>
      <c r="MVZ14" s="6"/>
      <c r="MWA14" s="6"/>
      <c r="MWB14" s="6"/>
      <c r="MWC14" s="6"/>
      <c r="MWD14" s="6"/>
      <c r="MWE14" s="6"/>
      <c r="MWF14" s="6"/>
      <c r="MWG14" s="6"/>
      <c r="MWH14" s="6"/>
      <c r="MWI14" s="6"/>
      <c r="MWJ14" s="6"/>
      <c r="MWK14" s="6"/>
      <c r="MWL14" s="6"/>
      <c r="MWM14" s="6"/>
      <c r="MWN14" s="6"/>
      <c r="MWO14" s="6"/>
      <c r="MWP14" s="6"/>
      <c r="MWQ14" s="6"/>
      <c r="MWR14" s="6"/>
      <c r="MWS14" s="6"/>
      <c r="MWT14" s="6"/>
      <c r="MWU14" s="6"/>
      <c r="MWV14" s="6"/>
      <c r="MWW14" s="6"/>
      <c r="MWX14" s="6"/>
      <c r="MWY14" s="6"/>
      <c r="MWZ14" s="6"/>
      <c r="MXA14" s="6"/>
      <c r="MXB14" s="6"/>
      <c r="MXC14" s="6"/>
      <c r="MXD14" s="6"/>
      <c r="MXE14" s="6"/>
      <c r="MXF14" s="6"/>
      <c r="MXG14" s="6"/>
      <c r="MXH14" s="6"/>
      <c r="MXI14" s="6"/>
      <c r="MXJ14" s="6"/>
      <c r="MXK14" s="6"/>
      <c r="MXL14" s="6"/>
      <c r="MXM14" s="6"/>
      <c r="MXN14" s="6"/>
      <c r="MXO14" s="6"/>
      <c r="MXP14" s="6"/>
      <c r="MXQ14" s="6"/>
      <c r="MXR14" s="6"/>
      <c r="MXS14" s="6"/>
      <c r="MXT14" s="6"/>
      <c r="MXU14" s="6"/>
      <c r="MXV14" s="6"/>
      <c r="MXW14" s="6"/>
      <c r="MXX14" s="6"/>
      <c r="MXY14" s="6"/>
      <c r="MXZ14" s="6"/>
      <c r="MYA14" s="6"/>
      <c r="MYB14" s="6"/>
      <c r="MYC14" s="6"/>
      <c r="MYD14" s="6"/>
      <c r="MYE14" s="6"/>
      <c r="MYF14" s="6"/>
      <c r="MYG14" s="6"/>
      <c r="MYH14" s="6"/>
      <c r="MYI14" s="6"/>
      <c r="MYJ14" s="6"/>
      <c r="MYK14" s="6"/>
      <c r="MYL14" s="6"/>
      <c r="MYM14" s="6"/>
      <c r="MYN14" s="6"/>
      <c r="MYO14" s="6"/>
      <c r="MYP14" s="6"/>
      <c r="MYQ14" s="6"/>
      <c r="MYR14" s="6"/>
      <c r="MYS14" s="6"/>
      <c r="MYT14" s="6"/>
      <c r="MYU14" s="6"/>
      <c r="MYV14" s="6"/>
      <c r="MYW14" s="6"/>
      <c r="MYX14" s="6"/>
      <c r="MYY14" s="6"/>
      <c r="MYZ14" s="6"/>
      <c r="MZA14" s="6"/>
      <c r="MZB14" s="6"/>
      <c r="MZC14" s="6"/>
      <c r="MZD14" s="6"/>
      <c r="MZE14" s="6"/>
      <c r="MZF14" s="6"/>
      <c r="MZG14" s="6"/>
      <c r="MZH14" s="6"/>
      <c r="MZI14" s="6"/>
      <c r="MZJ14" s="6"/>
      <c r="MZK14" s="6"/>
      <c r="MZL14" s="6"/>
      <c r="MZM14" s="6"/>
      <c r="MZN14" s="6"/>
      <c r="MZO14" s="6"/>
      <c r="MZP14" s="6"/>
      <c r="MZQ14" s="6"/>
      <c r="MZR14" s="6"/>
      <c r="MZS14" s="6"/>
      <c r="MZT14" s="6"/>
      <c r="MZU14" s="6"/>
      <c r="MZV14" s="6"/>
      <c r="MZW14" s="6"/>
      <c r="MZX14" s="6"/>
      <c r="MZY14" s="6"/>
      <c r="MZZ14" s="6"/>
      <c r="NAA14" s="6"/>
      <c r="NAB14" s="6"/>
      <c r="NAC14" s="6"/>
      <c r="NAD14" s="6"/>
      <c r="NAE14" s="6"/>
      <c r="NAF14" s="6"/>
      <c r="NAG14" s="6"/>
      <c r="NAH14" s="6"/>
      <c r="NAI14" s="6"/>
      <c r="NAJ14" s="6"/>
      <c r="NAK14" s="6"/>
      <c r="NAL14" s="6"/>
      <c r="NAM14" s="6"/>
      <c r="NAN14" s="6"/>
      <c r="NAO14" s="6"/>
      <c r="NAP14" s="6"/>
      <c r="NAQ14" s="6"/>
      <c r="NAR14" s="6"/>
      <c r="NAS14" s="6"/>
      <c r="NAT14" s="6"/>
      <c r="NAU14" s="6"/>
      <c r="NAV14" s="6"/>
      <c r="NAW14" s="6"/>
      <c r="NAX14" s="6"/>
      <c r="NAY14" s="6"/>
      <c r="NAZ14" s="6"/>
      <c r="NBA14" s="6"/>
      <c r="NBB14" s="6"/>
      <c r="NBC14" s="6"/>
      <c r="NBD14" s="6"/>
      <c r="NBE14" s="6"/>
      <c r="NBF14" s="6"/>
      <c r="NBG14" s="6"/>
      <c r="NBH14" s="6"/>
      <c r="NBI14" s="6"/>
      <c r="NBJ14" s="6"/>
      <c r="NBK14" s="6"/>
      <c r="NBL14" s="6"/>
      <c r="NBM14" s="6"/>
      <c r="NBN14" s="6"/>
      <c r="NBO14" s="6"/>
      <c r="NBP14" s="6"/>
      <c r="NBQ14" s="6"/>
      <c r="NBR14" s="6"/>
      <c r="NBS14" s="6"/>
      <c r="NBT14" s="6"/>
      <c r="NBU14" s="6"/>
      <c r="NBV14" s="6"/>
      <c r="NBW14" s="6"/>
      <c r="NBX14" s="6"/>
      <c r="NBY14" s="6"/>
      <c r="NBZ14" s="6"/>
      <c r="NCA14" s="6"/>
      <c r="NCB14" s="6"/>
      <c r="NCC14" s="6"/>
      <c r="NCD14" s="6"/>
      <c r="NCE14" s="6"/>
      <c r="NCF14" s="6"/>
      <c r="NCG14" s="6"/>
      <c r="NCH14" s="6"/>
      <c r="NCI14" s="6"/>
      <c r="NCJ14" s="6"/>
      <c r="NCK14" s="6"/>
      <c r="NCL14" s="6"/>
      <c r="NCM14" s="6"/>
      <c r="NCN14" s="6"/>
      <c r="NCO14" s="6"/>
      <c r="NCP14" s="6"/>
      <c r="NCQ14" s="6"/>
      <c r="NCR14" s="6"/>
      <c r="NCS14" s="6"/>
      <c r="NCT14" s="6"/>
      <c r="NCU14" s="6"/>
      <c r="NCV14" s="6"/>
      <c r="NCW14" s="6"/>
      <c r="NCX14" s="6"/>
      <c r="NCY14" s="6"/>
      <c r="NCZ14" s="6"/>
      <c r="NDA14" s="6"/>
      <c r="NDB14" s="6"/>
      <c r="NDC14" s="6"/>
      <c r="NDD14" s="6"/>
      <c r="NDE14" s="6"/>
      <c r="NDF14" s="6"/>
      <c r="NDG14" s="6"/>
      <c r="NDH14" s="6"/>
      <c r="NDI14" s="6"/>
      <c r="NDJ14" s="6"/>
      <c r="NDK14" s="6"/>
      <c r="NDL14" s="6"/>
      <c r="NDM14" s="6"/>
      <c r="NDN14" s="6"/>
      <c r="NDO14" s="6"/>
      <c r="NDP14" s="6"/>
      <c r="NDQ14" s="6"/>
      <c r="NDR14" s="6"/>
      <c r="NDS14" s="6"/>
      <c r="NDT14" s="6"/>
      <c r="NDU14" s="6"/>
      <c r="NDV14" s="6"/>
      <c r="NDW14" s="6"/>
      <c r="NDX14" s="6"/>
      <c r="NDY14" s="6"/>
      <c r="NDZ14" s="6"/>
      <c r="NEA14" s="6"/>
      <c r="NEB14" s="6"/>
      <c r="NEC14" s="6"/>
      <c r="NED14" s="6"/>
      <c r="NEE14" s="6"/>
      <c r="NEF14" s="6"/>
      <c r="NEG14" s="6"/>
      <c r="NEH14" s="6"/>
      <c r="NEI14" s="6"/>
      <c r="NEJ14" s="6"/>
      <c r="NEK14" s="6"/>
      <c r="NEL14" s="6"/>
      <c r="NEM14" s="6"/>
      <c r="NEN14" s="6"/>
      <c r="NEO14" s="6"/>
      <c r="NEP14" s="6"/>
      <c r="NEQ14" s="6"/>
      <c r="NER14" s="6"/>
      <c r="NES14" s="6"/>
      <c r="NET14" s="6"/>
      <c r="NEU14" s="6"/>
      <c r="NEV14" s="6"/>
      <c r="NEW14" s="6"/>
      <c r="NEX14" s="6"/>
      <c r="NEY14" s="6"/>
      <c r="NEZ14" s="6"/>
      <c r="NFA14" s="6"/>
      <c r="NFB14" s="6"/>
      <c r="NFC14" s="6"/>
      <c r="NFD14" s="6"/>
      <c r="NFE14" s="6"/>
      <c r="NFF14" s="6"/>
      <c r="NFG14" s="6"/>
      <c r="NFH14" s="6"/>
      <c r="NFI14" s="6"/>
      <c r="NFJ14" s="6"/>
      <c r="NFK14" s="6"/>
      <c r="NFL14" s="6"/>
      <c r="NFM14" s="6"/>
      <c r="NFN14" s="6"/>
      <c r="NFO14" s="6"/>
      <c r="NFP14" s="6"/>
      <c r="NFQ14" s="6"/>
      <c r="NFR14" s="6"/>
      <c r="NFS14" s="6"/>
      <c r="NFT14" s="6"/>
      <c r="NFU14" s="6"/>
      <c r="NFV14" s="6"/>
      <c r="NFW14" s="6"/>
      <c r="NFX14" s="6"/>
      <c r="NFY14" s="6"/>
      <c r="NFZ14" s="6"/>
      <c r="NGA14" s="6"/>
      <c r="NGB14" s="6"/>
      <c r="NGC14" s="6"/>
      <c r="NGD14" s="6"/>
      <c r="NGE14" s="6"/>
      <c r="NGF14" s="6"/>
      <c r="NGG14" s="6"/>
      <c r="NGH14" s="6"/>
      <c r="NGI14" s="6"/>
      <c r="NGJ14" s="6"/>
      <c r="NGK14" s="6"/>
      <c r="NGL14" s="6"/>
      <c r="NGM14" s="6"/>
      <c r="NGN14" s="6"/>
      <c r="NGO14" s="6"/>
      <c r="NGP14" s="6"/>
      <c r="NGQ14" s="6"/>
      <c r="NGR14" s="6"/>
      <c r="NGS14" s="6"/>
      <c r="NGT14" s="6"/>
      <c r="NGU14" s="6"/>
      <c r="NGV14" s="6"/>
      <c r="NGW14" s="6"/>
      <c r="NGX14" s="6"/>
      <c r="NGY14" s="6"/>
      <c r="NGZ14" s="6"/>
      <c r="NHA14" s="6"/>
      <c r="NHB14" s="6"/>
      <c r="NHC14" s="6"/>
      <c r="NHD14" s="6"/>
      <c r="NHE14" s="6"/>
      <c r="NHF14" s="6"/>
      <c r="NHG14" s="6"/>
      <c r="NHH14" s="6"/>
      <c r="NHI14" s="6"/>
      <c r="NHJ14" s="6"/>
      <c r="NHK14" s="6"/>
      <c r="NHL14" s="6"/>
      <c r="NHM14" s="6"/>
      <c r="NHN14" s="6"/>
      <c r="NHO14" s="6"/>
      <c r="NHP14" s="6"/>
      <c r="NHQ14" s="6"/>
      <c r="NHR14" s="6"/>
      <c r="NHS14" s="6"/>
      <c r="NHT14" s="6"/>
      <c r="NHU14" s="6"/>
      <c r="NHV14" s="6"/>
      <c r="NHW14" s="6"/>
      <c r="NHX14" s="6"/>
      <c r="NHY14" s="6"/>
      <c r="NHZ14" s="6"/>
      <c r="NIA14" s="6"/>
      <c r="NIB14" s="6"/>
      <c r="NIC14" s="6"/>
      <c r="NID14" s="6"/>
      <c r="NIE14" s="6"/>
      <c r="NIF14" s="6"/>
      <c r="NIG14" s="6"/>
      <c r="NIH14" s="6"/>
      <c r="NII14" s="6"/>
      <c r="NIJ14" s="6"/>
      <c r="NIK14" s="6"/>
      <c r="NIL14" s="6"/>
      <c r="NIM14" s="6"/>
      <c r="NIN14" s="6"/>
      <c r="NIO14" s="6"/>
      <c r="NIP14" s="6"/>
      <c r="NIQ14" s="6"/>
      <c r="NIR14" s="6"/>
      <c r="NIS14" s="6"/>
      <c r="NIT14" s="6"/>
      <c r="NIU14" s="6"/>
      <c r="NIV14" s="6"/>
      <c r="NIW14" s="6"/>
      <c r="NIX14" s="6"/>
      <c r="NIY14" s="6"/>
      <c r="NIZ14" s="6"/>
      <c r="NJA14" s="6"/>
      <c r="NJB14" s="6"/>
      <c r="NJC14" s="6"/>
      <c r="NJD14" s="6"/>
      <c r="NJE14" s="6"/>
      <c r="NJF14" s="6"/>
      <c r="NJG14" s="6"/>
      <c r="NJH14" s="6"/>
      <c r="NJI14" s="6"/>
      <c r="NJJ14" s="6"/>
      <c r="NJK14" s="6"/>
      <c r="NJL14" s="6"/>
      <c r="NJM14" s="6"/>
      <c r="NJN14" s="6"/>
      <c r="NJO14" s="6"/>
      <c r="NJP14" s="6"/>
      <c r="NJQ14" s="6"/>
      <c r="NJR14" s="6"/>
      <c r="NJS14" s="6"/>
      <c r="NJT14" s="6"/>
      <c r="NJU14" s="6"/>
      <c r="NJV14" s="6"/>
      <c r="NJW14" s="6"/>
      <c r="NJX14" s="6"/>
      <c r="NJY14" s="6"/>
      <c r="NJZ14" s="6"/>
      <c r="NKA14" s="6"/>
      <c r="NKB14" s="6"/>
      <c r="NKC14" s="6"/>
      <c r="NKD14" s="6"/>
      <c r="NKE14" s="6"/>
      <c r="NKF14" s="6"/>
      <c r="NKG14" s="6"/>
      <c r="NKH14" s="6"/>
      <c r="NKI14" s="6"/>
      <c r="NKJ14" s="6"/>
      <c r="NKK14" s="6"/>
      <c r="NKL14" s="6"/>
      <c r="NKM14" s="6"/>
      <c r="NKN14" s="6"/>
      <c r="NKO14" s="6"/>
      <c r="NKP14" s="6"/>
      <c r="NKQ14" s="6"/>
      <c r="NKR14" s="6"/>
      <c r="NKS14" s="6"/>
      <c r="NKT14" s="6"/>
      <c r="NKU14" s="6"/>
      <c r="NKV14" s="6"/>
      <c r="NKW14" s="6"/>
      <c r="NKX14" s="6"/>
      <c r="NKY14" s="6"/>
      <c r="NKZ14" s="6"/>
      <c r="NLA14" s="6"/>
      <c r="NLB14" s="6"/>
      <c r="NLC14" s="6"/>
      <c r="NLD14" s="6"/>
      <c r="NLE14" s="6"/>
      <c r="NLF14" s="6"/>
      <c r="NLG14" s="6"/>
      <c r="NLH14" s="6"/>
      <c r="NLI14" s="6"/>
      <c r="NLJ14" s="6"/>
      <c r="NLK14" s="6"/>
      <c r="NLL14" s="6"/>
      <c r="NLM14" s="6"/>
      <c r="NLN14" s="6"/>
      <c r="NLO14" s="6"/>
      <c r="NLP14" s="6"/>
      <c r="NLQ14" s="6"/>
      <c r="NLR14" s="6"/>
      <c r="NLS14" s="6"/>
      <c r="NLT14" s="6"/>
      <c r="NLU14" s="6"/>
      <c r="NLV14" s="6"/>
      <c r="NLW14" s="6"/>
      <c r="NLX14" s="6"/>
      <c r="NLY14" s="6"/>
      <c r="NLZ14" s="6"/>
      <c r="NMA14" s="6"/>
      <c r="NMB14" s="6"/>
      <c r="NMC14" s="6"/>
      <c r="NMD14" s="6"/>
      <c r="NME14" s="6"/>
      <c r="NMF14" s="6"/>
      <c r="NMG14" s="6"/>
      <c r="NMH14" s="6"/>
      <c r="NMI14" s="6"/>
      <c r="NMJ14" s="6"/>
      <c r="NMK14" s="6"/>
      <c r="NML14" s="6"/>
      <c r="NMM14" s="6"/>
      <c r="NMN14" s="6"/>
      <c r="NMO14" s="6"/>
      <c r="NMP14" s="6"/>
      <c r="NMQ14" s="6"/>
      <c r="NMR14" s="6"/>
      <c r="NMS14" s="6"/>
      <c r="NMT14" s="6"/>
      <c r="NMU14" s="6"/>
      <c r="NMV14" s="6"/>
      <c r="NMW14" s="6"/>
      <c r="NMX14" s="6"/>
      <c r="NMY14" s="6"/>
      <c r="NMZ14" s="6"/>
      <c r="NNA14" s="6"/>
      <c r="NNB14" s="6"/>
      <c r="NNC14" s="6"/>
      <c r="NND14" s="6"/>
      <c r="NNE14" s="6"/>
      <c r="NNF14" s="6"/>
      <c r="NNG14" s="6"/>
      <c r="NNH14" s="6"/>
      <c r="NNI14" s="6"/>
      <c r="NNJ14" s="6"/>
      <c r="NNK14" s="6"/>
      <c r="NNL14" s="6"/>
      <c r="NNM14" s="6"/>
      <c r="NNN14" s="6"/>
      <c r="NNO14" s="6"/>
      <c r="NNP14" s="6"/>
      <c r="NNQ14" s="6"/>
      <c r="NNR14" s="6"/>
      <c r="NNS14" s="6"/>
      <c r="NNT14" s="6"/>
      <c r="NNU14" s="6"/>
      <c r="NNV14" s="6"/>
      <c r="NNW14" s="6"/>
      <c r="NNX14" s="6"/>
      <c r="NNY14" s="6"/>
      <c r="NNZ14" s="6"/>
      <c r="NOA14" s="6"/>
      <c r="NOB14" s="6"/>
      <c r="NOC14" s="6"/>
      <c r="NOD14" s="6"/>
      <c r="NOE14" s="6"/>
      <c r="NOF14" s="6"/>
      <c r="NOG14" s="6"/>
      <c r="NOH14" s="6"/>
      <c r="NOI14" s="6"/>
      <c r="NOJ14" s="6"/>
      <c r="NOK14" s="6"/>
      <c r="NOL14" s="6"/>
      <c r="NOM14" s="6"/>
      <c r="NON14" s="6"/>
      <c r="NOO14" s="6"/>
      <c r="NOP14" s="6"/>
      <c r="NOQ14" s="6"/>
      <c r="NOR14" s="6"/>
      <c r="NOS14" s="6"/>
      <c r="NOT14" s="6"/>
      <c r="NOU14" s="6"/>
      <c r="NOV14" s="6"/>
      <c r="NOW14" s="6"/>
      <c r="NOX14" s="6"/>
      <c r="NOY14" s="6"/>
      <c r="NOZ14" s="6"/>
      <c r="NPA14" s="6"/>
      <c r="NPB14" s="6"/>
      <c r="NPC14" s="6"/>
      <c r="NPD14" s="6"/>
      <c r="NPE14" s="6"/>
      <c r="NPF14" s="6"/>
      <c r="NPG14" s="6"/>
      <c r="NPH14" s="6"/>
      <c r="NPI14" s="6"/>
      <c r="NPJ14" s="6"/>
      <c r="NPK14" s="6"/>
      <c r="NPL14" s="6"/>
      <c r="NPM14" s="6"/>
      <c r="NPN14" s="6"/>
      <c r="NPO14" s="6"/>
      <c r="NPP14" s="6"/>
      <c r="NPQ14" s="6"/>
      <c r="NPR14" s="6"/>
      <c r="NPS14" s="6"/>
      <c r="NPT14" s="6"/>
      <c r="NPU14" s="6"/>
      <c r="NPV14" s="6"/>
      <c r="NPW14" s="6"/>
      <c r="NPX14" s="6"/>
      <c r="NPY14" s="6"/>
      <c r="NPZ14" s="6"/>
      <c r="NQA14" s="6"/>
      <c r="NQB14" s="6"/>
      <c r="NQC14" s="6"/>
      <c r="NQD14" s="6"/>
      <c r="NQE14" s="6"/>
      <c r="NQF14" s="6"/>
      <c r="NQG14" s="6"/>
      <c r="NQH14" s="6"/>
      <c r="NQI14" s="6"/>
      <c r="NQJ14" s="6"/>
      <c r="NQK14" s="6"/>
      <c r="NQL14" s="6"/>
      <c r="NQM14" s="6"/>
      <c r="NQN14" s="6"/>
      <c r="NQO14" s="6"/>
      <c r="NQP14" s="6"/>
      <c r="NQQ14" s="6"/>
      <c r="NQR14" s="6"/>
      <c r="NQS14" s="6"/>
      <c r="NQT14" s="6"/>
      <c r="NQU14" s="6"/>
      <c r="NQV14" s="6"/>
      <c r="NQW14" s="6"/>
      <c r="NQX14" s="6"/>
      <c r="NQY14" s="6"/>
      <c r="NQZ14" s="6"/>
      <c r="NRA14" s="6"/>
      <c r="NRB14" s="6"/>
      <c r="NRC14" s="6"/>
      <c r="NRD14" s="6"/>
      <c r="NRE14" s="6"/>
      <c r="NRF14" s="6"/>
      <c r="NRG14" s="6"/>
      <c r="NRH14" s="6"/>
      <c r="NRI14" s="6"/>
      <c r="NRJ14" s="6"/>
      <c r="NRK14" s="6"/>
      <c r="NRL14" s="6"/>
      <c r="NRM14" s="6"/>
      <c r="NRN14" s="6"/>
      <c r="NRO14" s="6"/>
      <c r="NRP14" s="6"/>
      <c r="NRQ14" s="6"/>
      <c r="NRR14" s="6"/>
      <c r="NRS14" s="6"/>
      <c r="NRT14" s="6"/>
      <c r="NRU14" s="6"/>
      <c r="NRV14" s="6"/>
      <c r="NRW14" s="6"/>
      <c r="NRX14" s="6"/>
      <c r="NRY14" s="6"/>
      <c r="NRZ14" s="6"/>
      <c r="NSA14" s="6"/>
      <c r="NSB14" s="6"/>
      <c r="NSC14" s="6"/>
      <c r="NSD14" s="6"/>
      <c r="NSE14" s="6"/>
      <c r="NSF14" s="6"/>
      <c r="NSG14" s="6"/>
      <c r="NSH14" s="6"/>
      <c r="NSI14" s="6"/>
      <c r="NSJ14" s="6"/>
      <c r="NSK14" s="6"/>
      <c r="NSL14" s="6"/>
      <c r="NSM14" s="6"/>
      <c r="NSN14" s="6"/>
      <c r="NSO14" s="6"/>
      <c r="NSP14" s="6"/>
      <c r="NSQ14" s="6"/>
      <c r="NSR14" s="6"/>
      <c r="NSS14" s="6"/>
      <c r="NST14" s="6"/>
      <c r="NSU14" s="6"/>
      <c r="NSV14" s="6"/>
      <c r="NSW14" s="6"/>
      <c r="NSX14" s="6"/>
      <c r="NSY14" s="6"/>
      <c r="NSZ14" s="6"/>
      <c r="NTA14" s="6"/>
      <c r="NTB14" s="6"/>
      <c r="NTC14" s="6"/>
      <c r="NTD14" s="6"/>
      <c r="NTE14" s="6"/>
      <c r="NTF14" s="6"/>
      <c r="NTG14" s="6"/>
      <c r="NTH14" s="6"/>
      <c r="NTI14" s="6"/>
      <c r="NTJ14" s="6"/>
      <c r="NTK14" s="6"/>
      <c r="NTL14" s="6"/>
      <c r="NTM14" s="6"/>
      <c r="NTN14" s="6"/>
      <c r="NTO14" s="6"/>
      <c r="NTP14" s="6"/>
      <c r="NTQ14" s="6"/>
      <c r="NTR14" s="6"/>
      <c r="NTS14" s="6"/>
      <c r="NTT14" s="6"/>
      <c r="NTU14" s="6"/>
      <c r="NTV14" s="6"/>
      <c r="NTW14" s="6"/>
      <c r="NTX14" s="6"/>
      <c r="NTY14" s="6"/>
      <c r="NTZ14" s="6"/>
      <c r="NUA14" s="6"/>
      <c r="NUB14" s="6"/>
      <c r="NUC14" s="6"/>
      <c r="NUD14" s="6"/>
      <c r="NUE14" s="6"/>
      <c r="NUF14" s="6"/>
      <c r="NUG14" s="6"/>
      <c r="NUH14" s="6"/>
      <c r="NUI14" s="6"/>
      <c r="NUJ14" s="6"/>
      <c r="NUK14" s="6"/>
      <c r="NUL14" s="6"/>
      <c r="NUM14" s="6"/>
      <c r="NUN14" s="6"/>
      <c r="NUO14" s="6"/>
      <c r="NUP14" s="6"/>
      <c r="NUQ14" s="6"/>
      <c r="NUR14" s="6"/>
      <c r="NUS14" s="6"/>
      <c r="NUT14" s="6"/>
      <c r="NUU14" s="6"/>
      <c r="NUV14" s="6"/>
      <c r="NUW14" s="6"/>
      <c r="NUX14" s="6"/>
      <c r="NUY14" s="6"/>
      <c r="NUZ14" s="6"/>
      <c r="NVA14" s="6"/>
      <c r="NVB14" s="6"/>
      <c r="NVC14" s="6"/>
      <c r="NVD14" s="6"/>
      <c r="NVE14" s="6"/>
      <c r="NVF14" s="6"/>
      <c r="NVG14" s="6"/>
      <c r="NVH14" s="6"/>
      <c r="NVI14" s="6"/>
      <c r="NVJ14" s="6"/>
      <c r="NVK14" s="6"/>
      <c r="NVL14" s="6"/>
      <c r="NVM14" s="6"/>
      <c r="NVN14" s="6"/>
      <c r="NVO14" s="6"/>
      <c r="NVP14" s="6"/>
      <c r="NVQ14" s="6"/>
      <c r="NVR14" s="6"/>
      <c r="NVS14" s="6"/>
      <c r="NVT14" s="6"/>
      <c r="NVU14" s="6"/>
      <c r="NVV14" s="6"/>
      <c r="NVW14" s="6"/>
      <c r="NVX14" s="6"/>
      <c r="NVY14" s="6"/>
      <c r="NVZ14" s="6"/>
      <c r="NWA14" s="6"/>
      <c r="NWB14" s="6"/>
      <c r="NWC14" s="6"/>
      <c r="NWD14" s="6"/>
      <c r="NWE14" s="6"/>
      <c r="NWF14" s="6"/>
      <c r="NWG14" s="6"/>
      <c r="NWH14" s="6"/>
      <c r="NWI14" s="6"/>
      <c r="NWJ14" s="6"/>
      <c r="NWK14" s="6"/>
      <c r="NWL14" s="6"/>
      <c r="NWM14" s="6"/>
      <c r="NWN14" s="6"/>
      <c r="NWO14" s="6"/>
      <c r="NWP14" s="6"/>
      <c r="NWQ14" s="6"/>
      <c r="NWR14" s="6"/>
      <c r="NWS14" s="6"/>
      <c r="NWT14" s="6"/>
      <c r="NWU14" s="6"/>
      <c r="NWV14" s="6"/>
      <c r="NWW14" s="6"/>
      <c r="NWX14" s="6"/>
      <c r="NWY14" s="6"/>
      <c r="NWZ14" s="6"/>
      <c r="NXA14" s="6"/>
      <c r="NXB14" s="6"/>
      <c r="NXC14" s="6"/>
      <c r="NXD14" s="6"/>
      <c r="NXE14" s="6"/>
      <c r="NXF14" s="6"/>
      <c r="NXG14" s="6"/>
      <c r="NXH14" s="6"/>
      <c r="NXI14" s="6"/>
      <c r="NXJ14" s="6"/>
      <c r="NXK14" s="6"/>
      <c r="NXL14" s="6"/>
      <c r="NXM14" s="6"/>
      <c r="NXN14" s="6"/>
      <c r="NXO14" s="6"/>
      <c r="NXP14" s="6"/>
      <c r="NXQ14" s="6"/>
      <c r="NXR14" s="6"/>
      <c r="NXS14" s="6"/>
      <c r="NXT14" s="6"/>
      <c r="NXU14" s="6"/>
      <c r="NXV14" s="6"/>
      <c r="NXW14" s="6"/>
      <c r="NXX14" s="6"/>
      <c r="NXY14" s="6"/>
      <c r="NXZ14" s="6"/>
      <c r="NYA14" s="6"/>
      <c r="NYB14" s="6"/>
      <c r="NYC14" s="6"/>
      <c r="NYD14" s="6"/>
      <c r="NYE14" s="6"/>
      <c r="NYF14" s="6"/>
      <c r="NYG14" s="6"/>
      <c r="NYH14" s="6"/>
      <c r="NYI14" s="6"/>
      <c r="NYJ14" s="6"/>
      <c r="NYK14" s="6"/>
      <c r="NYL14" s="6"/>
      <c r="NYM14" s="6"/>
      <c r="NYN14" s="6"/>
      <c r="NYO14" s="6"/>
      <c r="NYP14" s="6"/>
      <c r="NYQ14" s="6"/>
      <c r="NYR14" s="6"/>
      <c r="NYS14" s="6"/>
      <c r="NYT14" s="6"/>
      <c r="NYU14" s="6"/>
      <c r="NYV14" s="6"/>
      <c r="NYW14" s="6"/>
      <c r="NYX14" s="6"/>
      <c r="NYY14" s="6"/>
      <c r="NYZ14" s="6"/>
      <c r="NZA14" s="6"/>
      <c r="NZB14" s="6"/>
      <c r="NZC14" s="6"/>
      <c r="NZD14" s="6"/>
      <c r="NZE14" s="6"/>
      <c r="NZF14" s="6"/>
      <c r="NZG14" s="6"/>
      <c r="NZH14" s="6"/>
      <c r="NZI14" s="6"/>
      <c r="NZJ14" s="6"/>
      <c r="NZK14" s="6"/>
      <c r="NZL14" s="6"/>
      <c r="NZM14" s="6"/>
      <c r="NZN14" s="6"/>
      <c r="NZO14" s="6"/>
      <c r="NZP14" s="6"/>
      <c r="NZQ14" s="6"/>
      <c r="NZR14" s="6"/>
      <c r="NZS14" s="6"/>
      <c r="NZT14" s="6"/>
      <c r="NZU14" s="6"/>
      <c r="NZV14" s="6"/>
      <c r="NZW14" s="6"/>
      <c r="NZX14" s="6"/>
      <c r="NZY14" s="6"/>
      <c r="NZZ14" s="6"/>
      <c r="OAA14" s="6"/>
      <c r="OAB14" s="6"/>
      <c r="OAC14" s="6"/>
      <c r="OAD14" s="6"/>
      <c r="OAE14" s="6"/>
      <c r="OAF14" s="6"/>
      <c r="OAG14" s="6"/>
      <c r="OAH14" s="6"/>
      <c r="OAI14" s="6"/>
      <c r="OAJ14" s="6"/>
      <c r="OAK14" s="6"/>
      <c r="OAL14" s="6"/>
      <c r="OAM14" s="6"/>
      <c r="OAN14" s="6"/>
      <c r="OAO14" s="6"/>
      <c r="OAP14" s="6"/>
      <c r="OAQ14" s="6"/>
      <c r="OAR14" s="6"/>
      <c r="OAS14" s="6"/>
      <c r="OAT14" s="6"/>
      <c r="OAU14" s="6"/>
      <c r="OAV14" s="6"/>
      <c r="OAW14" s="6"/>
      <c r="OAX14" s="6"/>
      <c r="OAY14" s="6"/>
      <c r="OAZ14" s="6"/>
      <c r="OBA14" s="6"/>
      <c r="OBB14" s="6"/>
      <c r="OBC14" s="6"/>
      <c r="OBD14" s="6"/>
      <c r="OBE14" s="6"/>
      <c r="OBF14" s="6"/>
      <c r="OBG14" s="6"/>
      <c r="OBH14" s="6"/>
      <c r="OBI14" s="6"/>
      <c r="OBJ14" s="6"/>
      <c r="OBK14" s="6"/>
      <c r="OBL14" s="6"/>
      <c r="OBM14" s="6"/>
      <c r="OBN14" s="6"/>
      <c r="OBO14" s="6"/>
      <c r="OBP14" s="6"/>
      <c r="OBQ14" s="6"/>
      <c r="OBR14" s="6"/>
      <c r="OBS14" s="6"/>
      <c r="OBT14" s="6"/>
      <c r="OBU14" s="6"/>
      <c r="OBV14" s="6"/>
      <c r="OBW14" s="6"/>
      <c r="OBX14" s="6"/>
      <c r="OBY14" s="6"/>
      <c r="OBZ14" s="6"/>
      <c r="OCA14" s="6"/>
      <c r="OCB14" s="6"/>
      <c r="OCC14" s="6"/>
      <c r="OCD14" s="6"/>
      <c r="OCE14" s="6"/>
      <c r="OCF14" s="6"/>
      <c r="OCG14" s="6"/>
      <c r="OCH14" s="6"/>
      <c r="OCI14" s="6"/>
      <c r="OCJ14" s="6"/>
      <c r="OCK14" s="6"/>
      <c r="OCL14" s="6"/>
      <c r="OCM14" s="6"/>
      <c r="OCN14" s="6"/>
      <c r="OCO14" s="6"/>
      <c r="OCP14" s="6"/>
      <c r="OCQ14" s="6"/>
      <c r="OCR14" s="6"/>
      <c r="OCS14" s="6"/>
      <c r="OCT14" s="6"/>
      <c r="OCU14" s="6"/>
      <c r="OCV14" s="6"/>
      <c r="OCW14" s="6"/>
      <c r="OCX14" s="6"/>
      <c r="OCY14" s="6"/>
      <c r="OCZ14" s="6"/>
      <c r="ODA14" s="6"/>
      <c r="ODB14" s="6"/>
      <c r="ODC14" s="6"/>
      <c r="ODD14" s="6"/>
      <c r="ODE14" s="6"/>
      <c r="ODF14" s="6"/>
      <c r="ODG14" s="6"/>
      <c r="ODH14" s="6"/>
      <c r="ODI14" s="6"/>
      <c r="ODJ14" s="6"/>
      <c r="ODK14" s="6"/>
      <c r="ODL14" s="6"/>
      <c r="ODM14" s="6"/>
      <c r="ODN14" s="6"/>
      <c r="ODO14" s="6"/>
      <c r="ODP14" s="6"/>
      <c r="ODQ14" s="6"/>
      <c r="ODR14" s="6"/>
      <c r="ODS14" s="6"/>
      <c r="ODT14" s="6"/>
      <c r="ODU14" s="6"/>
      <c r="ODV14" s="6"/>
      <c r="ODW14" s="6"/>
      <c r="ODX14" s="6"/>
      <c r="ODY14" s="6"/>
      <c r="ODZ14" s="6"/>
      <c r="OEA14" s="6"/>
      <c r="OEB14" s="6"/>
      <c r="OEC14" s="6"/>
      <c r="OED14" s="6"/>
      <c r="OEE14" s="6"/>
      <c r="OEF14" s="6"/>
      <c r="OEG14" s="6"/>
      <c r="OEH14" s="6"/>
      <c r="OEI14" s="6"/>
      <c r="OEJ14" s="6"/>
      <c r="OEK14" s="6"/>
      <c r="OEL14" s="6"/>
      <c r="OEM14" s="6"/>
      <c r="OEN14" s="6"/>
      <c r="OEO14" s="6"/>
      <c r="OEP14" s="6"/>
      <c r="OEQ14" s="6"/>
      <c r="OER14" s="6"/>
      <c r="OES14" s="6"/>
      <c r="OET14" s="6"/>
      <c r="OEU14" s="6"/>
      <c r="OEV14" s="6"/>
      <c r="OEW14" s="6"/>
      <c r="OEX14" s="6"/>
      <c r="OEY14" s="6"/>
      <c r="OEZ14" s="6"/>
      <c r="OFA14" s="6"/>
      <c r="OFB14" s="6"/>
      <c r="OFC14" s="6"/>
      <c r="OFD14" s="6"/>
      <c r="OFE14" s="6"/>
      <c r="OFF14" s="6"/>
      <c r="OFG14" s="6"/>
      <c r="OFH14" s="6"/>
      <c r="OFI14" s="6"/>
      <c r="OFJ14" s="6"/>
      <c r="OFK14" s="6"/>
      <c r="OFL14" s="6"/>
      <c r="OFM14" s="6"/>
      <c r="OFN14" s="6"/>
      <c r="OFO14" s="6"/>
      <c r="OFP14" s="6"/>
      <c r="OFQ14" s="6"/>
      <c r="OFR14" s="6"/>
      <c r="OFS14" s="6"/>
      <c r="OFT14" s="6"/>
      <c r="OFU14" s="6"/>
      <c r="OFV14" s="6"/>
      <c r="OFW14" s="6"/>
      <c r="OFX14" s="6"/>
      <c r="OFY14" s="6"/>
      <c r="OFZ14" s="6"/>
      <c r="OGA14" s="6"/>
      <c r="OGB14" s="6"/>
      <c r="OGC14" s="6"/>
      <c r="OGD14" s="6"/>
      <c r="OGE14" s="6"/>
      <c r="OGF14" s="6"/>
      <c r="OGG14" s="6"/>
      <c r="OGH14" s="6"/>
      <c r="OGI14" s="6"/>
      <c r="OGJ14" s="6"/>
      <c r="OGK14" s="6"/>
      <c r="OGL14" s="6"/>
      <c r="OGM14" s="6"/>
      <c r="OGN14" s="6"/>
      <c r="OGO14" s="6"/>
      <c r="OGP14" s="6"/>
      <c r="OGQ14" s="6"/>
      <c r="OGR14" s="6"/>
      <c r="OGS14" s="6"/>
      <c r="OGT14" s="6"/>
      <c r="OGU14" s="6"/>
      <c r="OGV14" s="6"/>
      <c r="OGW14" s="6"/>
      <c r="OGX14" s="6"/>
      <c r="OGY14" s="6"/>
      <c r="OGZ14" s="6"/>
      <c r="OHA14" s="6"/>
      <c r="OHB14" s="6"/>
      <c r="OHC14" s="6"/>
      <c r="OHD14" s="6"/>
      <c r="OHE14" s="6"/>
      <c r="OHF14" s="6"/>
      <c r="OHG14" s="6"/>
      <c r="OHH14" s="6"/>
      <c r="OHI14" s="6"/>
      <c r="OHJ14" s="6"/>
      <c r="OHK14" s="6"/>
      <c r="OHL14" s="6"/>
      <c r="OHM14" s="6"/>
      <c r="OHN14" s="6"/>
      <c r="OHO14" s="6"/>
      <c r="OHP14" s="6"/>
      <c r="OHQ14" s="6"/>
      <c r="OHR14" s="6"/>
      <c r="OHS14" s="6"/>
      <c r="OHT14" s="6"/>
      <c r="OHU14" s="6"/>
      <c r="OHV14" s="6"/>
      <c r="OHW14" s="6"/>
      <c r="OHX14" s="6"/>
      <c r="OHY14" s="6"/>
      <c r="OHZ14" s="6"/>
      <c r="OIA14" s="6"/>
      <c r="OIB14" s="6"/>
      <c r="OIC14" s="6"/>
      <c r="OID14" s="6"/>
      <c r="OIE14" s="6"/>
      <c r="OIF14" s="6"/>
      <c r="OIG14" s="6"/>
      <c r="OIH14" s="6"/>
      <c r="OII14" s="6"/>
      <c r="OIJ14" s="6"/>
      <c r="OIK14" s="6"/>
      <c r="OIL14" s="6"/>
      <c r="OIM14" s="6"/>
      <c r="OIN14" s="6"/>
      <c r="OIO14" s="6"/>
      <c r="OIP14" s="6"/>
      <c r="OIQ14" s="6"/>
      <c r="OIR14" s="6"/>
      <c r="OIS14" s="6"/>
      <c r="OIT14" s="6"/>
      <c r="OIU14" s="6"/>
      <c r="OIV14" s="6"/>
      <c r="OIW14" s="6"/>
      <c r="OIX14" s="6"/>
      <c r="OIY14" s="6"/>
      <c r="OIZ14" s="6"/>
      <c r="OJA14" s="6"/>
      <c r="OJB14" s="6"/>
      <c r="OJC14" s="6"/>
      <c r="OJD14" s="6"/>
      <c r="OJE14" s="6"/>
      <c r="OJF14" s="6"/>
      <c r="OJG14" s="6"/>
      <c r="OJH14" s="6"/>
      <c r="OJI14" s="6"/>
      <c r="OJJ14" s="6"/>
      <c r="OJK14" s="6"/>
      <c r="OJL14" s="6"/>
      <c r="OJM14" s="6"/>
      <c r="OJN14" s="6"/>
      <c r="OJO14" s="6"/>
      <c r="OJP14" s="6"/>
      <c r="OJQ14" s="6"/>
      <c r="OJR14" s="6"/>
      <c r="OJS14" s="6"/>
      <c r="OJT14" s="6"/>
      <c r="OJU14" s="6"/>
      <c r="OJV14" s="6"/>
      <c r="OJW14" s="6"/>
      <c r="OJX14" s="6"/>
      <c r="OJY14" s="6"/>
      <c r="OJZ14" s="6"/>
      <c r="OKA14" s="6"/>
      <c r="OKB14" s="6"/>
      <c r="OKC14" s="6"/>
      <c r="OKD14" s="6"/>
      <c r="OKE14" s="6"/>
      <c r="OKF14" s="6"/>
      <c r="OKG14" s="6"/>
      <c r="OKH14" s="6"/>
      <c r="OKI14" s="6"/>
      <c r="OKJ14" s="6"/>
      <c r="OKK14" s="6"/>
      <c r="OKL14" s="6"/>
      <c r="OKM14" s="6"/>
      <c r="OKN14" s="6"/>
      <c r="OKO14" s="6"/>
      <c r="OKP14" s="6"/>
      <c r="OKQ14" s="6"/>
      <c r="OKR14" s="6"/>
      <c r="OKS14" s="6"/>
      <c r="OKT14" s="6"/>
      <c r="OKU14" s="6"/>
      <c r="OKV14" s="6"/>
      <c r="OKW14" s="6"/>
      <c r="OKX14" s="6"/>
      <c r="OKY14" s="6"/>
      <c r="OKZ14" s="6"/>
      <c r="OLA14" s="6"/>
      <c r="OLB14" s="6"/>
      <c r="OLC14" s="6"/>
      <c r="OLD14" s="6"/>
      <c r="OLE14" s="6"/>
      <c r="OLF14" s="6"/>
      <c r="OLG14" s="6"/>
      <c r="OLH14" s="6"/>
      <c r="OLI14" s="6"/>
      <c r="OLJ14" s="6"/>
      <c r="OLK14" s="6"/>
      <c r="OLL14" s="6"/>
      <c r="OLM14" s="6"/>
      <c r="OLN14" s="6"/>
      <c r="OLO14" s="6"/>
      <c r="OLP14" s="6"/>
      <c r="OLQ14" s="6"/>
      <c r="OLR14" s="6"/>
      <c r="OLS14" s="6"/>
      <c r="OLT14" s="6"/>
      <c r="OLU14" s="6"/>
      <c r="OLV14" s="6"/>
      <c r="OLW14" s="6"/>
      <c r="OLX14" s="6"/>
      <c r="OLY14" s="6"/>
      <c r="OLZ14" s="6"/>
      <c r="OMA14" s="6"/>
      <c r="OMB14" s="6"/>
      <c r="OMC14" s="6"/>
      <c r="OMD14" s="6"/>
      <c r="OME14" s="6"/>
      <c r="OMF14" s="6"/>
      <c r="OMG14" s="6"/>
      <c r="OMH14" s="6"/>
      <c r="OMI14" s="6"/>
      <c r="OMJ14" s="6"/>
      <c r="OMK14" s="6"/>
      <c r="OML14" s="6"/>
      <c r="OMM14" s="6"/>
      <c r="OMN14" s="6"/>
      <c r="OMO14" s="6"/>
      <c r="OMP14" s="6"/>
      <c r="OMQ14" s="6"/>
      <c r="OMR14" s="6"/>
      <c r="OMS14" s="6"/>
      <c r="OMT14" s="6"/>
      <c r="OMU14" s="6"/>
      <c r="OMV14" s="6"/>
      <c r="OMW14" s="6"/>
      <c r="OMX14" s="6"/>
      <c r="OMY14" s="6"/>
      <c r="OMZ14" s="6"/>
      <c r="ONA14" s="6"/>
      <c r="ONB14" s="6"/>
      <c r="ONC14" s="6"/>
      <c r="OND14" s="6"/>
      <c r="ONE14" s="6"/>
      <c r="ONF14" s="6"/>
      <c r="ONG14" s="6"/>
      <c r="ONH14" s="6"/>
      <c r="ONI14" s="6"/>
      <c r="ONJ14" s="6"/>
      <c r="ONK14" s="6"/>
      <c r="ONL14" s="6"/>
      <c r="ONM14" s="6"/>
      <c r="ONN14" s="6"/>
      <c r="ONO14" s="6"/>
      <c r="ONP14" s="6"/>
      <c r="ONQ14" s="6"/>
      <c r="ONR14" s="6"/>
      <c r="ONS14" s="6"/>
      <c r="ONT14" s="6"/>
      <c r="ONU14" s="6"/>
      <c r="ONV14" s="6"/>
      <c r="ONW14" s="6"/>
      <c r="ONX14" s="6"/>
      <c r="ONY14" s="6"/>
      <c r="ONZ14" s="6"/>
      <c r="OOA14" s="6"/>
      <c r="OOB14" s="6"/>
      <c r="OOC14" s="6"/>
      <c r="OOD14" s="6"/>
      <c r="OOE14" s="6"/>
      <c r="OOF14" s="6"/>
      <c r="OOG14" s="6"/>
      <c r="OOH14" s="6"/>
      <c r="OOI14" s="6"/>
      <c r="OOJ14" s="6"/>
      <c r="OOK14" s="6"/>
      <c r="OOL14" s="6"/>
      <c r="OOM14" s="6"/>
      <c r="OON14" s="6"/>
      <c r="OOO14" s="6"/>
      <c r="OOP14" s="6"/>
      <c r="OOQ14" s="6"/>
      <c r="OOR14" s="6"/>
      <c r="OOS14" s="6"/>
      <c r="OOT14" s="6"/>
      <c r="OOU14" s="6"/>
      <c r="OOV14" s="6"/>
      <c r="OOW14" s="6"/>
      <c r="OOX14" s="6"/>
      <c r="OOY14" s="6"/>
      <c r="OOZ14" s="6"/>
      <c r="OPA14" s="6"/>
      <c r="OPB14" s="6"/>
      <c r="OPC14" s="6"/>
      <c r="OPD14" s="6"/>
      <c r="OPE14" s="6"/>
      <c r="OPF14" s="6"/>
      <c r="OPG14" s="6"/>
      <c r="OPH14" s="6"/>
      <c r="OPI14" s="6"/>
      <c r="OPJ14" s="6"/>
      <c r="OPK14" s="6"/>
      <c r="OPL14" s="6"/>
      <c r="OPM14" s="6"/>
      <c r="OPN14" s="6"/>
      <c r="OPO14" s="6"/>
      <c r="OPP14" s="6"/>
      <c r="OPQ14" s="6"/>
      <c r="OPR14" s="6"/>
      <c r="OPS14" s="6"/>
      <c r="OPT14" s="6"/>
      <c r="OPU14" s="6"/>
      <c r="OPV14" s="6"/>
      <c r="OPW14" s="6"/>
      <c r="OPX14" s="6"/>
      <c r="OPY14" s="6"/>
      <c r="OPZ14" s="6"/>
      <c r="OQA14" s="6"/>
      <c r="OQB14" s="6"/>
      <c r="OQC14" s="6"/>
      <c r="OQD14" s="6"/>
      <c r="OQE14" s="6"/>
      <c r="OQF14" s="6"/>
      <c r="OQG14" s="6"/>
      <c r="OQH14" s="6"/>
      <c r="OQI14" s="6"/>
      <c r="OQJ14" s="6"/>
      <c r="OQK14" s="6"/>
      <c r="OQL14" s="6"/>
      <c r="OQM14" s="6"/>
      <c r="OQN14" s="6"/>
      <c r="OQO14" s="6"/>
      <c r="OQP14" s="6"/>
      <c r="OQQ14" s="6"/>
      <c r="OQR14" s="6"/>
      <c r="OQS14" s="6"/>
      <c r="OQT14" s="6"/>
      <c r="OQU14" s="6"/>
      <c r="OQV14" s="6"/>
      <c r="OQW14" s="6"/>
      <c r="OQX14" s="6"/>
      <c r="OQY14" s="6"/>
      <c r="OQZ14" s="6"/>
      <c r="ORA14" s="6"/>
      <c r="ORB14" s="6"/>
      <c r="ORC14" s="6"/>
      <c r="ORD14" s="6"/>
      <c r="ORE14" s="6"/>
      <c r="ORF14" s="6"/>
      <c r="ORG14" s="6"/>
      <c r="ORH14" s="6"/>
      <c r="ORI14" s="6"/>
      <c r="ORJ14" s="6"/>
      <c r="ORK14" s="6"/>
      <c r="ORL14" s="6"/>
      <c r="ORM14" s="6"/>
      <c r="ORN14" s="6"/>
      <c r="ORO14" s="6"/>
      <c r="ORP14" s="6"/>
      <c r="ORQ14" s="6"/>
      <c r="ORR14" s="6"/>
      <c r="ORS14" s="6"/>
      <c r="ORT14" s="6"/>
      <c r="ORU14" s="6"/>
      <c r="ORV14" s="6"/>
      <c r="ORW14" s="6"/>
      <c r="ORX14" s="6"/>
      <c r="ORY14" s="6"/>
      <c r="ORZ14" s="6"/>
      <c r="OSA14" s="6"/>
      <c r="OSB14" s="6"/>
      <c r="OSC14" s="6"/>
      <c r="OSD14" s="6"/>
      <c r="OSE14" s="6"/>
      <c r="OSF14" s="6"/>
      <c r="OSG14" s="6"/>
      <c r="OSH14" s="6"/>
      <c r="OSI14" s="6"/>
      <c r="OSJ14" s="6"/>
      <c r="OSK14" s="6"/>
      <c r="OSL14" s="6"/>
      <c r="OSM14" s="6"/>
      <c r="OSN14" s="6"/>
      <c r="OSO14" s="6"/>
      <c r="OSP14" s="6"/>
      <c r="OSQ14" s="6"/>
      <c r="OSR14" s="6"/>
      <c r="OSS14" s="6"/>
      <c r="OST14" s="6"/>
      <c r="OSU14" s="6"/>
      <c r="OSV14" s="6"/>
      <c r="OSW14" s="6"/>
      <c r="OSX14" s="6"/>
      <c r="OSY14" s="6"/>
      <c r="OSZ14" s="6"/>
      <c r="OTA14" s="6"/>
      <c r="OTB14" s="6"/>
      <c r="OTC14" s="6"/>
      <c r="OTD14" s="6"/>
      <c r="OTE14" s="6"/>
      <c r="OTF14" s="6"/>
      <c r="OTG14" s="6"/>
      <c r="OTH14" s="6"/>
      <c r="OTI14" s="6"/>
      <c r="OTJ14" s="6"/>
      <c r="OTK14" s="6"/>
      <c r="OTL14" s="6"/>
      <c r="OTM14" s="6"/>
      <c r="OTN14" s="6"/>
      <c r="OTO14" s="6"/>
      <c r="OTP14" s="6"/>
      <c r="OTQ14" s="6"/>
      <c r="OTR14" s="6"/>
      <c r="OTS14" s="6"/>
      <c r="OTT14" s="6"/>
      <c r="OTU14" s="6"/>
      <c r="OTV14" s="6"/>
      <c r="OTW14" s="6"/>
      <c r="OTX14" s="6"/>
      <c r="OTY14" s="6"/>
      <c r="OTZ14" s="6"/>
      <c r="OUA14" s="6"/>
      <c r="OUB14" s="6"/>
      <c r="OUC14" s="6"/>
      <c r="OUD14" s="6"/>
      <c r="OUE14" s="6"/>
      <c r="OUF14" s="6"/>
      <c r="OUG14" s="6"/>
      <c r="OUH14" s="6"/>
      <c r="OUI14" s="6"/>
      <c r="OUJ14" s="6"/>
      <c r="OUK14" s="6"/>
      <c r="OUL14" s="6"/>
      <c r="OUM14" s="6"/>
      <c r="OUN14" s="6"/>
      <c r="OUO14" s="6"/>
      <c r="OUP14" s="6"/>
      <c r="OUQ14" s="6"/>
      <c r="OUR14" s="6"/>
      <c r="OUS14" s="6"/>
      <c r="OUT14" s="6"/>
      <c r="OUU14" s="6"/>
      <c r="OUV14" s="6"/>
      <c r="OUW14" s="6"/>
      <c r="OUX14" s="6"/>
      <c r="OUY14" s="6"/>
      <c r="OUZ14" s="6"/>
      <c r="OVA14" s="6"/>
      <c r="OVB14" s="6"/>
      <c r="OVC14" s="6"/>
      <c r="OVD14" s="6"/>
      <c r="OVE14" s="6"/>
      <c r="OVF14" s="6"/>
      <c r="OVG14" s="6"/>
      <c r="OVH14" s="6"/>
      <c r="OVI14" s="6"/>
      <c r="OVJ14" s="6"/>
      <c r="OVK14" s="6"/>
      <c r="OVL14" s="6"/>
      <c r="OVM14" s="6"/>
      <c r="OVN14" s="6"/>
      <c r="OVO14" s="6"/>
      <c r="OVP14" s="6"/>
      <c r="OVQ14" s="6"/>
      <c r="OVR14" s="6"/>
      <c r="OVS14" s="6"/>
      <c r="OVT14" s="6"/>
      <c r="OVU14" s="6"/>
      <c r="OVV14" s="6"/>
      <c r="OVW14" s="6"/>
      <c r="OVX14" s="6"/>
      <c r="OVY14" s="6"/>
      <c r="OVZ14" s="6"/>
      <c r="OWA14" s="6"/>
      <c r="OWB14" s="6"/>
      <c r="OWC14" s="6"/>
      <c r="OWD14" s="6"/>
      <c r="OWE14" s="6"/>
      <c r="OWF14" s="6"/>
      <c r="OWG14" s="6"/>
      <c r="OWH14" s="6"/>
      <c r="OWI14" s="6"/>
      <c r="OWJ14" s="6"/>
      <c r="OWK14" s="6"/>
      <c r="OWL14" s="6"/>
      <c r="OWM14" s="6"/>
      <c r="OWN14" s="6"/>
      <c r="OWO14" s="6"/>
      <c r="OWP14" s="6"/>
      <c r="OWQ14" s="6"/>
      <c r="OWR14" s="6"/>
      <c r="OWS14" s="6"/>
      <c r="OWT14" s="6"/>
      <c r="OWU14" s="6"/>
      <c r="OWV14" s="6"/>
      <c r="OWW14" s="6"/>
      <c r="OWX14" s="6"/>
      <c r="OWY14" s="6"/>
      <c r="OWZ14" s="6"/>
      <c r="OXA14" s="6"/>
      <c r="OXB14" s="6"/>
      <c r="OXC14" s="6"/>
      <c r="OXD14" s="6"/>
      <c r="OXE14" s="6"/>
      <c r="OXF14" s="6"/>
      <c r="OXG14" s="6"/>
      <c r="OXH14" s="6"/>
      <c r="OXI14" s="6"/>
      <c r="OXJ14" s="6"/>
      <c r="OXK14" s="6"/>
      <c r="OXL14" s="6"/>
      <c r="OXM14" s="6"/>
      <c r="OXN14" s="6"/>
      <c r="OXO14" s="6"/>
      <c r="OXP14" s="6"/>
      <c r="OXQ14" s="6"/>
      <c r="OXR14" s="6"/>
      <c r="OXS14" s="6"/>
      <c r="OXT14" s="6"/>
      <c r="OXU14" s="6"/>
      <c r="OXV14" s="6"/>
      <c r="OXW14" s="6"/>
      <c r="OXX14" s="6"/>
      <c r="OXY14" s="6"/>
      <c r="OXZ14" s="6"/>
      <c r="OYA14" s="6"/>
      <c r="OYB14" s="6"/>
      <c r="OYC14" s="6"/>
      <c r="OYD14" s="6"/>
      <c r="OYE14" s="6"/>
      <c r="OYF14" s="6"/>
      <c r="OYG14" s="6"/>
      <c r="OYH14" s="6"/>
      <c r="OYI14" s="6"/>
      <c r="OYJ14" s="6"/>
      <c r="OYK14" s="6"/>
      <c r="OYL14" s="6"/>
      <c r="OYM14" s="6"/>
      <c r="OYN14" s="6"/>
      <c r="OYO14" s="6"/>
      <c r="OYP14" s="6"/>
      <c r="OYQ14" s="6"/>
      <c r="OYR14" s="6"/>
      <c r="OYS14" s="6"/>
      <c r="OYT14" s="6"/>
      <c r="OYU14" s="6"/>
      <c r="OYV14" s="6"/>
      <c r="OYW14" s="6"/>
      <c r="OYX14" s="6"/>
      <c r="OYY14" s="6"/>
      <c r="OYZ14" s="6"/>
      <c r="OZA14" s="6"/>
      <c r="OZB14" s="6"/>
      <c r="OZC14" s="6"/>
      <c r="OZD14" s="6"/>
      <c r="OZE14" s="6"/>
      <c r="OZF14" s="6"/>
      <c r="OZG14" s="6"/>
      <c r="OZH14" s="6"/>
      <c r="OZI14" s="6"/>
      <c r="OZJ14" s="6"/>
      <c r="OZK14" s="6"/>
      <c r="OZL14" s="6"/>
      <c r="OZM14" s="6"/>
      <c r="OZN14" s="6"/>
      <c r="OZO14" s="6"/>
      <c r="OZP14" s="6"/>
      <c r="OZQ14" s="6"/>
      <c r="OZR14" s="6"/>
      <c r="OZS14" s="6"/>
      <c r="OZT14" s="6"/>
      <c r="OZU14" s="6"/>
      <c r="OZV14" s="6"/>
      <c r="OZW14" s="6"/>
      <c r="OZX14" s="6"/>
      <c r="OZY14" s="6"/>
      <c r="OZZ14" s="6"/>
      <c r="PAA14" s="6"/>
      <c r="PAB14" s="6"/>
      <c r="PAC14" s="6"/>
      <c r="PAD14" s="6"/>
      <c r="PAE14" s="6"/>
      <c r="PAF14" s="6"/>
      <c r="PAG14" s="6"/>
      <c r="PAH14" s="6"/>
      <c r="PAI14" s="6"/>
      <c r="PAJ14" s="6"/>
      <c r="PAK14" s="6"/>
      <c r="PAL14" s="6"/>
      <c r="PAM14" s="6"/>
      <c r="PAN14" s="6"/>
      <c r="PAO14" s="6"/>
      <c r="PAP14" s="6"/>
      <c r="PAQ14" s="6"/>
      <c r="PAR14" s="6"/>
      <c r="PAS14" s="6"/>
      <c r="PAT14" s="6"/>
      <c r="PAU14" s="6"/>
      <c r="PAV14" s="6"/>
      <c r="PAW14" s="6"/>
      <c r="PAX14" s="6"/>
      <c r="PAY14" s="6"/>
      <c r="PAZ14" s="6"/>
      <c r="PBA14" s="6"/>
      <c r="PBB14" s="6"/>
      <c r="PBC14" s="6"/>
      <c r="PBD14" s="6"/>
      <c r="PBE14" s="6"/>
      <c r="PBF14" s="6"/>
      <c r="PBG14" s="6"/>
      <c r="PBH14" s="6"/>
      <c r="PBI14" s="6"/>
      <c r="PBJ14" s="6"/>
      <c r="PBK14" s="6"/>
      <c r="PBL14" s="6"/>
      <c r="PBM14" s="6"/>
      <c r="PBN14" s="6"/>
      <c r="PBO14" s="6"/>
      <c r="PBP14" s="6"/>
      <c r="PBQ14" s="6"/>
      <c r="PBR14" s="6"/>
      <c r="PBS14" s="6"/>
      <c r="PBT14" s="6"/>
      <c r="PBU14" s="6"/>
      <c r="PBV14" s="6"/>
      <c r="PBW14" s="6"/>
      <c r="PBX14" s="6"/>
      <c r="PBY14" s="6"/>
      <c r="PBZ14" s="6"/>
      <c r="PCA14" s="6"/>
      <c r="PCB14" s="6"/>
      <c r="PCC14" s="6"/>
      <c r="PCD14" s="6"/>
      <c r="PCE14" s="6"/>
      <c r="PCF14" s="6"/>
      <c r="PCG14" s="6"/>
      <c r="PCH14" s="6"/>
      <c r="PCI14" s="6"/>
      <c r="PCJ14" s="6"/>
      <c r="PCK14" s="6"/>
      <c r="PCL14" s="6"/>
      <c r="PCM14" s="6"/>
      <c r="PCN14" s="6"/>
      <c r="PCO14" s="6"/>
      <c r="PCP14" s="6"/>
      <c r="PCQ14" s="6"/>
      <c r="PCR14" s="6"/>
      <c r="PCS14" s="6"/>
      <c r="PCT14" s="6"/>
      <c r="PCU14" s="6"/>
      <c r="PCV14" s="6"/>
      <c r="PCW14" s="6"/>
      <c r="PCX14" s="6"/>
      <c r="PCY14" s="6"/>
      <c r="PCZ14" s="6"/>
      <c r="PDA14" s="6"/>
      <c r="PDB14" s="6"/>
      <c r="PDC14" s="6"/>
      <c r="PDD14" s="6"/>
      <c r="PDE14" s="6"/>
      <c r="PDF14" s="6"/>
      <c r="PDG14" s="6"/>
      <c r="PDH14" s="6"/>
      <c r="PDI14" s="6"/>
      <c r="PDJ14" s="6"/>
      <c r="PDK14" s="6"/>
      <c r="PDL14" s="6"/>
      <c r="PDM14" s="6"/>
      <c r="PDN14" s="6"/>
      <c r="PDO14" s="6"/>
      <c r="PDP14" s="6"/>
      <c r="PDQ14" s="6"/>
      <c r="PDR14" s="6"/>
      <c r="PDS14" s="6"/>
      <c r="PDT14" s="6"/>
      <c r="PDU14" s="6"/>
      <c r="PDV14" s="6"/>
      <c r="PDW14" s="6"/>
      <c r="PDX14" s="6"/>
      <c r="PDY14" s="6"/>
      <c r="PDZ14" s="6"/>
      <c r="PEA14" s="6"/>
      <c r="PEB14" s="6"/>
      <c r="PEC14" s="6"/>
      <c r="PED14" s="6"/>
      <c r="PEE14" s="6"/>
      <c r="PEF14" s="6"/>
      <c r="PEG14" s="6"/>
      <c r="PEH14" s="6"/>
      <c r="PEI14" s="6"/>
      <c r="PEJ14" s="6"/>
      <c r="PEK14" s="6"/>
      <c r="PEL14" s="6"/>
      <c r="PEM14" s="6"/>
      <c r="PEN14" s="6"/>
      <c r="PEO14" s="6"/>
      <c r="PEP14" s="6"/>
      <c r="PEQ14" s="6"/>
      <c r="PER14" s="6"/>
      <c r="PES14" s="6"/>
      <c r="PET14" s="6"/>
      <c r="PEU14" s="6"/>
      <c r="PEV14" s="6"/>
      <c r="PEW14" s="6"/>
      <c r="PEX14" s="6"/>
      <c r="PEY14" s="6"/>
      <c r="PEZ14" s="6"/>
      <c r="PFA14" s="6"/>
      <c r="PFB14" s="6"/>
      <c r="PFC14" s="6"/>
      <c r="PFD14" s="6"/>
      <c r="PFE14" s="6"/>
      <c r="PFF14" s="6"/>
      <c r="PFG14" s="6"/>
      <c r="PFH14" s="6"/>
      <c r="PFI14" s="6"/>
      <c r="PFJ14" s="6"/>
      <c r="PFK14" s="6"/>
      <c r="PFL14" s="6"/>
      <c r="PFM14" s="6"/>
      <c r="PFN14" s="6"/>
      <c r="PFO14" s="6"/>
      <c r="PFP14" s="6"/>
      <c r="PFQ14" s="6"/>
      <c r="PFR14" s="6"/>
      <c r="PFS14" s="6"/>
      <c r="PFT14" s="6"/>
      <c r="PFU14" s="6"/>
      <c r="PFV14" s="6"/>
      <c r="PFW14" s="6"/>
      <c r="PFX14" s="6"/>
      <c r="PFY14" s="6"/>
      <c r="PFZ14" s="6"/>
      <c r="PGA14" s="6"/>
      <c r="PGB14" s="6"/>
      <c r="PGC14" s="6"/>
      <c r="PGD14" s="6"/>
      <c r="PGE14" s="6"/>
      <c r="PGF14" s="6"/>
      <c r="PGG14" s="6"/>
      <c r="PGH14" s="6"/>
      <c r="PGI14" s="6"/>
      <c r="PGJ14" s="6"/>
      <c r="PGK14" s="6"/>
      <c r="PGL14" s="6"/>
      <c r="PGM14" s="6"/>
      <c r="PGN14" s="6"/>
      <c r="PGO14" s="6"/>
      <c r="PGP14" s="6"/>
      <c r="PGQ14" s="6"/>
      <c r="PGR14" s="6"/>
      <c r="PGS14" s="6"/>
      <c r="PGT14" s="6"/>
      <c r="PGU14" s="6"/>
      <c r="PGV14" s="6"/>
      <c r="PGW14" s="6"/>
      <c r="PGX14" s="6"/>
      <c r="PGY14" s="6"/>
      <c r="PGZ14" s="6"/>
      <c r="PHA14" s="6"/>
      <c r="PHB14" s="6"/>
      <c r="PHC14" s="6"/>
      <c r="PHD14" s="6"/>
      <c r="PHE14" s="6"/>
      <c r="PHF14" s="6"/>
      <c r="PHG14" s="6"/>
      <c r="PHH14" s="6"/>
      <c r="PHI14" s="6"/>
      <c r="PHJ14" s="6"/>
      <c r="PHK14" s="6"/>
      <c r="PHL14" s="6"/>
      <c r="PHM14" s="6"/>
      <c r="PHN14" s="6"/>
      <c r="PHO14" s="6"/>
      <c r="PHP14" s="6"/>
      <c r="PHQ14" s="6"/>
      <c r="PHR14" s="6"/>
      <c r="PHS14" s="6"/>
      <c r="PHT14" s="6"/>
      <c r="PHU14" s="6"/>
      <c r="PHV14" s="6"/>
      <c r="PHW14" s="6"/>
      <c r="PHX14" s="6"/>
      <c r="PHY14" s="6"/>
      <c r="PHZ14" s="6"/>
      <c r="PIA14" s="6"/>
      <c r="PIB14" s="6"/>
      <c r="PIC14" s="6"/>
      <c r="PID14" s="6"/>
      <c r="PIE14" s="6"/>
      <c r="PIF14" s="6"/>
      <c r="PIG14" s="6"/>
      <c r="PIH14" s="6"/>
      <c r="PII14" s="6"/>
      <c r="PIJ14" s="6"/>
      <c r="PIK14" s="6"/>
      <c r="PIL14" s="6"/>
      <c r="PIM14" s="6"/>
      <c r="PIN14" s="6"/>
      <c r="PIO14" s="6"/>
      <c r="PIP14" s="6"/>
      <c r="PIQ14" s="6"/>
      <c r="PIR14" s="6"/>
      <c r="PIS14" s="6"/>
      <c r="PIT14" s="6"/>
      <c r="PIU14" s="6"/>
      <c r="PIV14" s="6"/>
      <c r="PIW14" s="6"/>
      <c r="PIX14" s="6"/>
      <c r="PIY14" s="6"/>
      <c r="PIZ14" s="6"/>
      <c r="PJA14" s="6"/>
      <c r="PJB14" s="6"/>
      <c r="PJC14" s="6"/>
      <c r="PJD14" s="6"/>
      <c r="PJE14" s="6"/>
      <c r="PJF14" s="6"/>
      <c r="PJG14" s="6"/>
      <c r="PJH14" s="6"/>
      <c r="PJI14" s="6"/>
      <c r="PJJ14" s="6"/>
      <c r="PJK14" s="6"/>
      <c r="PJL14" s="6"/>
      <c r="PJM14" s="6"/>
      <c r="PJN14" s="6"/>
      <c r="PJO14" s="6"/>
      <c r="PJP14" s="6"/>
      <c r="PJQ14" s="6"/>
      <c r="PJR14" s="6"/>
      <c r="PJS14" s="6"/>
      <c r="PJT14" s="6"/>
      <c r="PJU14" s="6"/>
      <c r="PJV14" s="6"/>
      <c r="PJW14" s="6"/>
      <c r="PJX14" s="6"/>
      <c r="PJY14" s="6"/>
      <c r="PJZ14" s="6"/>
      <c r="PKA14" s="6"/>
      <c r="PKB14" s="6"/>
      <c r="PKC14" s="6"/>
      <c r="PKD14" s="6"/>
      <c r="PKE14" s="6"/>
      <c r="PKF14" s="6"/>
      <c r="PKG14" s="6"/>
      <c r="PKH14" s="6"/>
      <c r="PKI14" s="6"/>
      <c r="PKJ14" s="6"/>
      <c r="PKK14" s="6"/>
      <c r="PKL14" s="6"/>
      <c r="PKM14" s="6"/>
      <c r="PKN14" s="6"/>
      <c r="PKO14" s="6"/>
      <c r="PKP14" s="6"/>
      <c r="PKQ14" s="6"/>
      <c r="PKR14" s="6"/>
      <c r="PKS14" s="6"/>
      <c r="PKT14" s="6"/>
      <c r="PKU14" s="6"/>
      <c r="PKV14" s="6"/>
      <c r="PKW14" s="6"/>
      <c r="PKX14" s="6"/>
      <c r="PKY14" s="6"/>
      <c r="PKZ14" s="6"/>
      <c r="PLA14" s="6"/>
      <c r="PLB14" s="6"/>
      <c r="PLC14" s="6"/>
      <c r="PLD14" s="6"/>
      <c r="PLE14" s="6"/>
      <c r="PLF14" s="6"/>
      <c r="PLG14" s="6"/>
      <c r="PLH14" s="6"/>
      <c r="PLI14" s="6"/>
      <c r="PLJ14" s="6"/>
      <c r="PLK14" s="6"/>
      <c r="PLL14" s="6"/>
      <c r="PLM14" s="6"/>
      <c r="PLN14" s="6"/>
      <c r="PLO14" s="6"/>
      <c r="PLP14" s="6"/>
      <c r="PLQ14" s="6"/>
      <c r="PLR14" s="6"/>
      <c r="PLS14" s="6"/>
      <c r="PLT14" s="6"/>
      <c r="PLU14" s="6"/>
      <c r="PLV14" s="6"/>
      <c r="PLW14" s="6"/>
      <c r="PLX14" s="6"/>
      <c r="PLY14" s="6"/>
      <c r="PLZ14" s="6"/>
      <c r="PMA14" s="6"/>
      <c r="PMB14" s="6"/>
      <c r="PMC14" s="6"/>
      <c r="PMD14" s="6"/>
      <c r="PME14" s="6"/>
      <c r="PMF14" s="6"/>
      <c r="PMG14" s="6"/>
      <c r="PMH14" s="6"/>
      <c r="PMI14" s="6"/>
      <c r="PMJ14" s="6"/>
      <c r="PMK14" s="6"/>
      <c r="PML14" s="6"/>
      <c r="PMM14" s="6"/>
      <c r="PMN14" s="6"/>
      <c r="PMO14" s="6"/>
      <c r="PMP14" s="6"/>
      <c r="PMQ14" s="6"/>
      <c r="PMR14" s="6"/>
      <c r="PMS14" s="6"/>
      <c r="PMT14" s="6"/>
      <c r="PMU14" s="6"/>
      <c r="PMV14" s="6"/>
      <c r="PMW14" s="6"/>
      <c r="PMX14" s="6"/>
      <c r="PMY14" s="6"/>
      <c r="PMZ14" s="6"/>
      <c r="PNA14" s="6"/>
      <c r="PNB14" s="6"/>
      <c r="PNC14" s="6"/>
      <c r="PND14" s="6"/>
      <c r="PNE14" s="6"/>
      <c r="PNF14" s="6"/>
      <c r="PNG14" s="6"/>
      <c r="PNH14" s="6"/>
      <c r="PNI14" s="6"/>
      <c r="PNJ14" s="6"/>
      <c r="PNK14" s="6"/>
      <c r="PNL14" s="6"/>
      <c r="PNM14" s="6"/>
      <c r="PNN14" s="6"/>
      <c r="PNO14" s="6"/>
      <c r="PNP14" s="6"/>
      <c r="PNQ14" s="6"/>
      <c r="PNR14" s="6"/>
      <c r="PNS14" s="6"/>
      <c r="PNT14" s="6"/>
      <c r="PNU14" s="6"/>
      <c r="PNV14" s="6"/>
      <c r="PNW14" s="6"/>
      <c r="PNX14" s="6"/>
      <c r="PNY14" s="6"/>
      <c r="PNZ14" s="6"/>
      <c r="POA14" s="6"/>
      <c r="POB14" s="6"/>
      <c r="POC14" s="6"/>
      <c r="POD14" s="6"/>
      <c r="POE14" s="6"/>
      <c r="POF14" s="6"/>
      <c r="POG14" s="6"/>
      <c r="POH14" s="6"/>
      <c r="POI14" s="6"/>
      <c r="POJ14" s="6"/>
      <c r="POK14" s="6"/>
      <c r="POL14" s="6"/>
      <c r="POM14" s="6"/>
      <c r="PON14" s="6"/>
      <c r="POO14" s="6"/>
      <c r="POP14" s="6"/>
      <c r="POQ14" s="6"/>
      <c r="POR14" s="6"/>
      <c r="POS14" s="6"/>
      <c r="POT14" s="6"/>
      <c r="POU14" s="6"/>
      <c r="POV14" s="6"/>
      <c r="POW14" s="6"/>
      <c r="POX14" s="6"/>
      <c r="POY14" s="6"/>
      <c r="POZ14" s="6"/>
      <c r="PPA14" s="6"/>
      <c r="PPB14" s="6"/>
      <c r="PPC14" s="6"/>
      <c r="PPD14" s="6"/>
      <c r="PPE14" s="6"/>
      <c r="PPF14" s="6"/>
      <c r="PPG14" s="6"/>
      <c r="PPH14" s="6"/>
      <c r="PPI14" s="6"/>
      <c r="PPJ14" s="6"/>
      <c r="PPK14" s="6"/>
      <c r="PPL14" s="6"/>
      <c r="PPM14" s="6"/>
      <c r="PPN14" s="6"/>
      <c r="PPO14" s="6"/>
      <c r="PPP14" s="6"/>
      <c r="PPQ14" s="6"/>
      <c r="PPR14" s="6"/>
      <c r="PPS14" s="6"/>
      <c r="PPT14" s="6"/>
      <c r="PPU14" s="6"/>
      <c r="PPV14" s="6"/>
      <c r="PPW14" s="6"/>
      <c r="PPX14" s="6"/>
      <c r="PPY14" s="6"/>
      <c r="PPZ14" s="6"/>
      <c r="PQA14" s="6"/>
      <c r="PQB14" s="6"/>
      <c r="PQC14" s="6"/>
      <c r="PQD14" s="6"/>
      <c r="PQE14" s="6"/>
      <c r="PQF14" s="6"/>
      <c r="PQG14" s="6"/>
      <c r="PQH14" s="6"/>
      <c r="PQI14" s="6"/>
      <c r="PQJ14" s="6"/>
      <c r="PQK14" s="6"/>
      <c r="PQL14" s="6"/>
      <c r="PQM14" s="6"/>
      <c r="PQN14" s="6"/>
      <c r="PQO14" s="6"/>
      <c r="PQP14" s="6"/>
      <c r="PQQ14" s="6"/>
      <c r="PQR14" s="6"/>
      <c r="PQS14" s="6"/>
      <c r="PQT14" s="6"/>
      <c r="PQU14" s="6"/>
      <c r="PQV14" s="6"/>
      <c r="PQW14" s="6"/>
      <c r="PQX14" s="6"/>
      <c r="PQY14" s="6"/>
      <c r="PQZ14" s="6"/>
      <c r="PRA14" s="6"/>
      <c r="PRB14" s="6"/>
      <c r="PRC14" s="6"/>
      <c r="PRD14" s="6"/>
      <c r="PRE14" s="6"/>
      <c r="PRF14" s="6"/>
      <c r="PRG14" s="6"/>
      <c r="PRH14" s="6"/>
      <c r="PRI14" s="6"/>
      <c r="PRJ14" s="6"/>
      <c r="PRK14" s="6"/>
      <c r="PRL14" s="6"/>
      <c r="PRM14" s="6"/>
      <c r="PRN14" s="6"/>
      <c r="PRO14" s="6"/>
      <c r="PRP14" s="6"/>
      <c r="PRQ14" s="6"/>
      <c r="PRR14" s="6"/>
      <c r="PRS14" s="6"/>
      <c r="PRT14" s="6"/>
      <c r="PRU14" s="6"/>
      <c r="PRV14" s="6"/>
      <c r="PRW14" s="6"/>
      <c r="PRX14" s="6"/>
      <c r="PRY14" s="6"/>
      <c r="PRZ14" s="6"/>
      <c r="PSA14" s="6"/>
      <c r="PSB14" s="6"/>
      <c r="PSC14" s="6"/>
      <c r="PSD14" s="6"/>
      <c r="PSE14" s="6"/>
      <c r="PSF14" s="6"/>
      <c r="PSG14" s="6"/>
      <c r="PSH14" s="6"/>
      <c r="PSI14" s="6"/>
      <c r="PSJ14" s="6"/>
      <c r="PSK14" s="6"/>
      <c r="PSL14" s="6"/>
      <c r="PSM14" s="6"/>
      <c r="PSN14" s="6"/>
      <c r="PSO14" s="6"/>
      <c r="PSP14" s="6"/>
      <c r="PSQ14" s="6"/>
      <c r="PSR14" s="6"/>
      <c r="PSS14" s="6"/>
      <c r="PST14" s="6"/>
      <c r="PSU14" s="6"/>
      <c r="PSV14" s="6"/>
      <c r="PSW14" s="6"/>
      <c r="PSX14" s="6"/>
      <c r="PSY14" s="6"/>
      <c r="PSZ14" s="6"/>
      <c r="PTA14" s="6"/>
      <c r="PTB14" s="6"/>
      <c r="PTC14" s="6"/>
      <c r="PTD14" s="6"/>
      <c r="PTE14" s="6"/>
      <c r="PTF14" s="6"/>
      <c r="PTG14" s="6"/>
      <c r="PTH14" s="6"/>
      <c r="PTI14" s="6"/>
      <c r="PTJ14" s="6"/>
      <c r="PTK14" s="6"/>
      <c r="PTL14" s="6"/>
      <c r="PTM14" s="6"/>
      <c r="PTN14" s="6"/>
      <c r="PTO14" s="6"/>
      <c r="PTP14" s="6"/>
      <c r="PTQ14" s="6"/>
      <c r="PTR14" s="6"/>
      <c r="PTS14" s="6"/>
      <c r="PTT14" s="6"/>
      <c r="PTU14" s="6"/>
      <c r="PTV14" s="6"/>
      <c r="PTW14" s="6"/>
      <c r="PTX14" s="6"/>
      <c r="PTY14" s="6"/>
      <c r="PTZ14" s="6"/>
      <c r="PUA14" s="6"/>
      <c r="PUB14" s="6"/>
      <c r="PUC14" s="6"/>
      <c r="PUD14" s="6"/>
      <c r="PUE14" s="6"/>
      <c r="PUF14" s="6"/>
      <c r="PUG14" s="6"/>
      <c r="PUH14" s="6"/>
      <c r="PUI14" s="6"/>
      <c r="PUJ14" s="6"/>
      <c r="PUK14" s="6"/>
      <c r="PUL14" s="6"/>
      <c r="PUM14" s="6"/>
      <c r="PUN14" s="6"/>
      <c r="PUO14" s="6"/>
      <c r="PUP14" s="6"/>
      <c r="PUQ14" s="6"/>
      <c r="PUR14" s="6"/>
      <c r="PUS14" s="6"/>
      <c r="PUT14" s="6"/>
      <c r="PUU14" s="6"/>
      <c r="PUV14" s="6"/>
      <c r="PUW14" s="6"/>
      <c r="PUX14" s="6"/>
      <c r="PUY14" s="6"/>
      <c r="PUZ14" s="6"/>
      <c r="PVA14" s="6"/>
      <c r="PVB14" s="6"/>
      <c r="PVC14" s="6"/>
      <c r="PVD14" s="6"/>
      <c r="PVE14" s="6"/>
      <c r="PVF14" s="6"/>
      <c r="PVG14" s="6"/>
      <c r="PVH14" s="6"/>
      <c r="PVI14" s="6"/>
      <c r="PVJ14" s="6"/>
      <c r="PVK14" s="6"/>
      <c r="PVL14" s="6"/>
      <c r="PVM14" s="6"/>
      <c r="PVN14" s="6"/>
      <c r="PVO14" s="6"/>
      <c r="PVP14" s="6"/>
      <c r="PVQ14" s="6"/>
      <c r="PVR14" s="6"/>
      <c r="PVS14" s="6"/>
      <c r="PVT14" s="6"/>
      <c r="PVU14" s="6"/>
      <c r="PVV14" s="6"/>
      <c r="PVW14" s="6"/>
      <c r="PVX14" s="6"/>
      <c r="PVY14" s="6"/>
      <c r="PVZ14" s="6"/>
      <c r="PWA14" s="6"/>
      <c r="PWB14" s="6"/>
      <c r="PWC14" s="6"/>
      <c r="PWD14" s="6"/>
      <c r="PWE14" s="6"/>
      <c r="PWF14" s="6"/>
      <c r="PWG14" s="6"/>
      <c r="PWH14" s="6"/>
      <c r="PWI14" s="6"/>
      <c r="PWJ14" s="6"/>
      <c r="PWK14" s="6"/>
      <c r="PWL14" s="6"/>
      <c r="PWM14" s="6"/>
      <c r="PWN14" s="6"/>
      <c r="PWO14" s="6"/>
      <c r="PWP14" s="6"/>
      <c r="PWQ14" s="6"/>
      <c r="PWR14" s="6"/>
      <c r="PWS14" s="6"/>
      <c r="PWT14" s="6"/>
      <c r="PWU14" s="6"/>
      <c r="PWV14" s="6"/>
      <c r="PWW14" s="6"/>
      <c r="PWX14" s="6"/>
      <c r="PWY14" s="6"/>
      <c r="PWZ14" s="6"/>
      <c r="PXA14" s="6"/>
      <c r="PXB14" s="6"/>
      <c r="PXC14" s="6"/>
      <c r="PXD14" s="6"/>
      <c r="PXE14" s="6"/>
      <c r="PXF14" s="6"/>
      <c r="PXG14" s="6"/>
      <c r="PXH14" s="6"/>
      <c r="PXI14" s="6"/>
      <c r="PXJ14" s="6"/>
      <c r="PXK14" s="6"/>
      <c r="PXL14" s="6"/>
      <c r="PXM14" s="6"/>
      <c r="PXN14" s="6"/>
      <c r="PXO14" s="6"/>
      <c r="PXP14" s="6"/>
      <c r="PXQ14" s="6"/>
      <c r="PXR14" s="6"/>
      <c r="PXS14" s="6"/>
      <c r="PXT14" s="6"/>
      <c r="PXU14" s="6"/>
      <c r="PXV14" s="6"/>
      <c r="PXW14" s="6"/>
      <c r="PXX14" s="6"/>
      <c r="PXY14" s="6"/>
      <c r="PXZ14" s="6"/>
      <c r="PYA14" s="6"/>
      <c r="PYB14" s="6"/>
      <c r="PYC14" s="6"/>
      <c r="PYD14" s="6"/>
      <c r="PYE14" s="6"/>
      <c r="PYF14" s="6"/>
      <c r="PYG14" s="6"/>
      <c r="PYH14" s="6"/>
      <c r="PYI14" s="6"/>
      <c r="PYJ14" s="6"/>
      <c r="PYK14" s="6"/>
      <c r="PYL14" s="6"/>
      <c r="PYM14" s="6"/>
      <c r="PYN14" s="6"/>
      <c r="PYO14" s="6"/>
      <c r="PYP14" s="6"/>
      <c r="PYQ14" s="6"/>
      <c r="PYR14" s="6"/>
      <c r="PYS14" s="6"/>
      <c r="PYT14" s="6"/>
      <c r="PYU14" s="6"/>
      <c r="PYV14" s="6"/>
      <c r="PYW14" s="6"/>
      <c r="PYX14" s="6"/>
      <c r="PYY14" s="6"/>
      <c r="PYZ14" s="6"/>
      <c r="PZA14" s="6"/>
      <c r="PZB14" s="6"/>
      <c r="PZC14" s="6"/>
      <c r="PZD14" s="6"/>
      <c r="PZE14" s="6"/>
      <c r="PZF14" s="6"/>
      <c r="PZG14" s="6"/>
      <c r="PZH14" s="6"/>
      <c r="PZI14" s="6"/>
      <c r="PZJ14" s="6"/>
      <c r="PZK14" s="6"/>
      <c r="PZL14" s="6"/>
      <c r="PZM14" s="6"/>
      <c r="PZN14" s="6"/>
      <c r="PZO14" s="6"/>
      <c r="PZP14" s="6"/>
      <c r="PZQ14" s="6"/>
      <c r="PZR14" s="6"/>
      <c r="PZS14" s="6"/>
      <c r="PZT14" s="6"/>
      <c r="PZU14" s="6"/>
      <c r="PZV14" s="6"/>
      <c r="PZW14" s="6"/>
      <c r="PZX14" s="6"/>
      <c r="PZY14" s="6"/>
      <c r="PZZ14" s="6"/>
      <c r="QAA14" s="6"/>
      <c r="QAB14" s="6"/>
      <c r="QAC14" s="6"/>
      <c r="QAD14" s="6"/>
      <c r="QAE14" s="6"/>
      <c r="QAF14" s="6"/>
      <c r="QAG14" s="6"/>
      <c r="QAH14" s="6"/>
      <c r="QAI14" s="6"/>
      <c r="QAJ14" s="6"/>
      <c r="QAK14" s="6"/>
      <c r="QAL14" s="6"/>
      <c r="QAM14" s="6"/>
      <c r="QAN14" s="6"/>
      <c r="QAO14" s="6"/>
      <c r="QAP14" s="6"/>
      <c r="QAQ14" s="6"/>
      <c r="QAR14" s="6"/>
      <c r="QAS14" s="6"/>
      <c r="QAT14" s="6"/>
      <c r="QAU14" s="6"/>
      <c r="QAV14" s="6"/>
      <c r="QAW14" s="6"/>
      <c r="QAX14" s="6"/>
      <c r="QAY14" s="6"/>
      <c r="QAZ14" s="6"/>
      <c r="QBA14" s="6"/>
      <c r="QBB14" s="6"/>
      <c r="QBC14" s="6"/>
      <c r="QBD14" s="6"/>
      <c r="QBE14" s="6"/>
      <c r="QBF14" s="6"/>
      <c r="QBG14" s="6"/>
      <c r="QBH14" s="6"/>
      <c r="QBI14" s="6"/>
      <c r="QBJ14" s="6"/>
      <c r="QBK14" s="6"/>
      <c r="QBL14" s="6"/>
      <c r="QBM14" s="6"/>
      <c r="QBN14" s="6"/>
      <c r="QBO14" s="6"/>
      <c r="QBP14" s="6"/>
      <c r="QBQ14" s="6"/>
      <c r="QBR14" s="6"/>
      <c r="QBS14" s="6"/>
      <c r="QBT14" s="6"/>
      <c r="QBU14" s="6"/>
      <c r="QBV14" s="6"/>
      <c r="QBW14" s="6"/>
      <c r="QBX14" s="6"/>
      <c r="QBY14" s="6"/>
      <c r="QBZ14" s="6"/>
      <c r="QCA14" s="6"/>
      <c r="QCB14" s="6"/>
      <c r="QCC14" s="6"/>
      <c r="QCD14" s="6"/>
      <c r="QCE14" s="6"/>
      <c r="QCF14" s="6"/>
      <c r="QCG14" s="6"/>
      <c r="QCH14" s="6"/>
      <c r="QCI14" s="6"/>
      <c r="QCJ14" s="6"/>
      <c r="QCK14" s="6"/>
      <c r="QCL14" s="6"/>
      <c r="QCM14" s="6"/>
      <c r="QCN14" s="6"/>
      <c r="QCO14" s="6"/>
      <c r="QCP14" s="6"/>
      <c r="QCQ14" s="6"/>
      <c r="QCR14" s="6"/>
      <c r="QCS14" s="6"/>
      <c r="QCT14" s="6"/>
      <c r="QCU14" s="6"/>
      <c r="QCV14" s="6"/>
      <c r="QCW14" s="6"/>
      <c r="QCX14" s="6"/>
      <c r="QCY14" s="6"/>
      <c r="QCZ14" s="6"/>
      <c r="QDA14" s="6"/>
      <c r="QDB14" s="6"/>
      <c r="QDC14" s="6"/>
      <c r="QDD14" s="6"/>
      <c r="QDE14" s="6"/>
      <c r="QDF14" s="6"/>
      <c r="QDG14" s="6"/>
      <c r="QDH14" s="6"/>
      <c r="QDI14" s="6"/>
      <c r="QDJ14" s="6"/>
      <c r="QDK14" s="6"/>
      <c r="QDL14" s="6"/>
      <c r="QDM14" s="6"/>
      <c r="QDN14" s="6"/>
      <c r="QDO14" s="6"/>
      <c r="QDP14" s="6"/>
      <c r="QDQ14" s="6"/>
      <c r="QDR14" s="6"/>
      <c r="QDS14" s="6"/>
      <c r="QDT14" s="6"/>
      <c r="QDU14" s="6"/>
      <c r="QDV14" s="6"/>
      <c r="QDW14" s="6"/>
      <c r="QDX14" s="6"/>
      <c r="QDY14" s="6"/>
      <c r="QDZ14" s="6"/>
      <c r="QEA14" s="6"/>
      <c r="QEB14" s="6"/>
      <c r="QEC14" s="6"/>
      <c r="QED14" s="6"/>
      <c r="QEE14" s="6"/>
      <c r="QEF14" s="6"/>
      <c r="QEG14" s="6"/>
      <c r="QEH14" s="6"/>
      <c r="QEI14" s="6"/>
      <c r="QEJ14" s="6"/>
      <c r="QEK14" s="6"/>
      <c r="QEL14" s="6"/>
      <c r="QEM14" s="6"/>
      <c r="QEN14" s="6"/>
      <c r="QEO14" s="6"/>
      <c r="QEP14" s="6"/>
      <c r="QEQ14" s="6"/>
      <c r="QER14" s="6"/>
      <c r="QES14" s="6"/>
      <c r="QET14" s="6"/>
      <c r="QEU14" s="6"/>
      <c r="QEV14" s="6"/>
      <c r="QEW14" s="6"/>
      <c r="QEX14" s="6"/>
      <c r="QEY14" s="6"/>
      <c r="QEZ14" s="6"/>
      <c r="QFA14" s="6"/>
      <c r="QFB14" s="6"/>
      <c r="QFC14" s="6"/>
      <c r="QFD14" s="6"/>
      <c r="QFE14" s="6"/>
      <c r="QFF14" s="6"/>
      <c r="QFG14" s="6"/>
      <c r="QFH14" s="6"/>
      <c r="QFI14" s="6"/>
      <c r="QFJ14" s="6"/>
      <c r="QFK14" s="6"/>
      <c r="QFL14" s="6"/>
      <c r="QFM14" s="6"/>
      <c r="QFN14" s="6"/>
      <c r="QFO14" s="6"/>
      <c r="QFP14" s="6"/>
      <c r="QFQ14" s="6"/>
      <c r="QFR14" s="6"/>
      <c r="QFS14" s="6"/>
      <c r="QFT14" s="6"/>
      <c r="QFU14" s="6"/>
      <c r="QFV14" s="6"/>
      <c r="QFW14" s="6"/>
      <c r="QFX14" s="6"/>
      <c r="QFY14" s="6"/>
      <c r="QFZ14" s="6"/>
      <c r="QGA14" s="6"/>
      <c r="QGB14" s="6"/>
      <c r="QGC14" s="6"/>
      <c r="QGD14" s="6"/>
      <c r="QGE14" s="6"/>
      <c r="QGF14" s="6"/>
      <c r="QGG14" s="6"/>
      <c r="QGH14" s="6"/>
      <c r="QGI14" s="6"/>
      <c r="QGJ14" s="6"/>
      <c r="QGK14" s="6"/>
      <c r="QGL14" s="6"/>
      <c r="QGM14" s="6"/>
      <c r="QGN14" s="6"/>
      <c r="QGO14" s="6"/>
      <c r="QGP14" s="6"/>
      <c r="QGQ14" s="6"/>
      <c r="QGR14" s="6"/>
      <c r="QGS14" s="6"/>
      <c r="QGT14" s="6"/>
      <c r="QGU14" s="6"/>
      <c r="QGV14" s="6"/>
      <c r="QGW14" s="6"/>
      <c r="QGX14" s="6"/>
      <c r="QGY14" s="6"/>
      <c r="QGZ14" s="6"/>
      <c r="QHA14" s="6"/>
      <c r="QHB14" s="6"/>
      <c r="QHC14" s="6"/>
      <c r="QHD14" s="6"/>
      <c r="QHE14" s="6"/>
      <c r="QHF14" s="6"/>
      <c r="QHG14" s="6"/>
      <c r="QHH14" s="6"/>
      <c r="QHI14" s="6"/>
      <c r="QHJ14" s="6"/>
      <c r="QHK14" s="6"/>
      <c r="QHL14" s="6"/>
      <c r="QHM14" s="6"/>
      <c r="QHN14" s="6"/>
      <c r="QHO14" s="6"/>
      <c r="QHP14" s="6"/>
      <c r="QHQ14" s="6"/>
      <c r="QHR14" s="6"/>
      <c r="QHS14" s="6"/>
      <c r="QHT14" s="6"/>
      <c r="QHU14" s="6"/>
      <c r="QHV14" s="6"/>
      <c r="QHW14" s="6"/>
      <c r="QHX14" s="6"/>
      <c r="QHY14" s="6"/>
      <c r="QHZ14" s="6"/>
      <c r="QIA14" s="6"/>
      <c r="QIB14" s="6"/>
      <c r="QIC14" s="6"/>
      <c r="QID14" s="6"/>
      <c r="QIE14" s="6"/>
      <c r="QIF14" s="6"/>
      <c r="QIG14" s="6"/>
      <c r="QIH14" s="6"/>
      <c r="QII14" s="6"/>
      <c r="QIJ14" s="6"/>
      <c r="QIK14" s="6"/>
      <c r="QIL14" s="6"/>
      <c r="QIM14" s="6"/>
      <c r="QIN14" s="6"/>
      <c r="QIO14" s="6"/>
      <c r="QIP14" s="6"/>
      <c r="QIQ14" s="6"/>
      <c r="QIR14" s="6"/>
      <c r="QIS14" s="6"/>
      <c r="QIT14" s="6"/>
      <c r="QIU14" s="6"/>
      <c r="QIV14" s="6"/>
      <c r="QIW14" s="6"/>
      <c r="QIX14" s="6"/>
      <c r="QIY14" s="6"/>
      <c r="QIZ14" s="6"/>
      <c r="QJA14" s="6"/>
      <c r="QJB14" s="6"/>
      <c r="QJC14" s="6"/>
      <c r="QJD14" s="6"/>
      <c r="QJE14" s="6"/>
      <c r="QJF14" s="6"/>
      <c r="QJG14" s="6"/>
      <c r="QJH14" s="6"/>
      <c r="QJI14" s="6"/>
      <c r="QJJ14" s="6"/>
      <c r="QJK14" s="6"/>
      <c r="QJL14" s="6"/>
      <c r="QJM14" s="6"/>
      <c r="QJN14" s="6"/>
      <c r="QJO14" s="6"/>
      <c r="QJP14" s="6"/>
      <c r="QJQ14" s="6"/>
      <c r="QJR14" s="6"/>
      <c r="QJS14" s="6"/>
      <c r="QJT14" s="6"/>
      <c r="QJU14" s="6"/>
      <c r="QJV14" s="6"/>
      <c r="QJW14" s="6"/>
      <c r="QJX14" s="6"/>
      <c r="QJY14" s="6"/>
      <c r="QJZ14" s="6"/>
      <c r="QKA14" s="6"/>
      <c r="QKB14" s="6"/>
      <c r="QKC14" s="6"/>
      <c r="QKD14" s="6"/>
      <c r="QKE14" s="6"/>
      <c r="QKF14" s="6"/>
      <c r="QKG14" s="6"/>
      <c r="QKH14" s="6"/>
      <c r="QKI14" s="6"/>
      <c r="QKJ14" s="6"/>
      <c r="QKK14" s="6"/>
      <c r="QKL14" s="6"/>
      <c r="QKM14" s="6"/>
      <c r="QKN14" s="6"/>
      <c r="QKO14" s="6"/>
      <c r="QKP14" s="6"/>
      <c r="QKQ14" s="6"/>
      <c r="QKR14" s="6"/>
      <c r="QKS14" s="6"/>
      <c r="QKT14" s="6"/>
      <c r="QKU14" s="6"/>
      <c r="QKV14" s="6"/>
      <c r="QKW14" s="6"/>
      <c r="QKX14" s="6"/>
      <c r="QKY14" s="6"/>
      <c r="QKZ14" s="6"/>
      <c r="QLA14" s="6"/>
      <c r="QLB14" s="6"/>
      <c r="QLC14" s="6"/>
      <c r="QLD14" s="6"/>
      <c r="QLE14" s="6"/>
      <c r="QLF14" s="6"/>
      <c r="QLG14" s="6"/>
      <c r="QLH14" s="6"/>
      <c r="QLI14" s="6"/>
      <c r="QLJ14" s="6"/>
      <c r="QLK14" s="6"/>
      <c r="QLL14" s="6"/>
      <c r="QLM14" s="6"/>
      <c r="QLN14" s="6"/>
      <c r="QLO14" s="6"/>
      <c r="QLP14" s="6"/>
      <c r="QLQ14" s="6"/>
      <c r="QLR14" s="6"/>
      <c r="QLS14" s="6"/>
      <c r="QLT14" s="6"/>
      <c r="QLU14" s="6"/>
      <c r="QLV14" s="6"/>
      <c r="QLW14" s="6"/>
      <c r="QLX14" s="6"/>
      <c r="QLY14" s="6"/>
      <c r="QLZ14" s="6"/>
      <c r="QMA14" s="6"/>
      <c r="QMB14" s="6"/>
      <c r="QMC14" s="6"/>
      <c r="QMD14" s="6"/>
      <c r="QME14" s="6"/>
      <c r="QMF14" s="6"/>
      <c r="QMG14" s="6"/>
      <c r="QMH14" s="6"/>
      <c r="QMI14" s="6"/>
      <c r="QMJ14" s="6"/>
      <c r="QMK14" s="6"/>
      <c r="QML14" s="6"/>
      <c r="QMM14" s="6"/>
      <c r="QMN14" s="6"/>
      <c r="QMO14" s="6"/>
      <c r="QMP14" s="6"/>
      <c r="QMQ14" s="6"/>
      <c r="QMR14" s="6"/>
      <c r="QMS14" s="6"/>
      <c r="QMT14" s="6"/>
      <c r="QMU14" s="6"/>
      <c r="QMV14" s="6"/>
      <c r="QMW14" s="6"/>
      <c r="QMX14" s="6"/>
      <c r="QMY14" s="6"/>
      <c r="QMZ14" s="6"/>
      <c r="QNA14" s="6"/>
      <c r="QNB14" s="6"/>
      <c r="QNC14" s="6"/>
      <c r="QND14" s="6"/>
      <c r="QNE14" s="6"/>
      <c r="QNF14" s="6"/>
      <c r="QNG14" s="6"/>
      <c r="QNH14" s="6"/>
      <c r="QNI14" s="6"/>
      <c r="QNJ14" s="6"/>
      <c r="QNK14" s="6"/>
      <c r="QNL14" s="6"/>
      <c r="QNM14" s="6"/>
      <c r="QNN14" s="6"/>
      <c r="QNO14" s="6"/>
      <c r="QNP14" s="6"/>
      <c r="QNQ14" s="6"/>
      <c r="QNR14" s="6"/>
      <c r="QNS14" s="6"/>
      <c r="QNT14" s="6"/>
      <c r="QNU14" s="6"/>
      <c r="QNV14" s="6"/>
      <c r="QNW14" s="6"/>
      <c r="QNX14" s="6"/>
      <c r="QNY14" s="6"/>
      <c r="QNZ14" s="6"/>
      <c r="QOA14" s="6"/>
      <c r="QOB14" s="6"/>
      <c r="QOC14" s="6"/>
      <c r="QOD14" s="6"/>
      <c r="QOE14" s="6"/>
      <c r="QOF14" s="6"/>
      <c r="QOG14" s="6"/>
      <c r="QOH14" s="6"/>
      <c r="QOI14" s="6"/>
      <c r="QOJ14" s="6"/>
      <c r="QOK14" s="6"/>
      <c r="QOL14" s="6"/>
      <c r="QOM14" s="6"/>
      <c r="QON14" s="6"/>
      <c r="QOO14" s="6"/>
      <c r="QOP14" s="6"/>
      <c r="QOQ14" s="6"/>
      <c r="QOR14" s="6"/>
      <c r="QOS14" s="6"/>
      <c r="QOT14" s="6"/>
      <c r="QOU14" s="6"/>
      <c r="QOV14" s="6"/>
      <c r="QOW14" s="6"/>
      <c r="QOX14" s="6"/>
      <c r="QOY14" s="6"/>
      <c r="QOZ14" s="6"/>
      <c r="QPA14" s="6"/>
      <c r="QPB14" s="6"/>
      <c r="QPC14" s="6"/>
      <c r="QPD14" s="6"/>
      <c r="QPE14" s="6"/>
      <c r="QPF14" s="6"/>
      <c r="QPG14" s="6"/>
      <c r="QPH14" s="6"/>
      <c r="QPI14" s="6"/>
      <c r="QPJ14" s="6"/>
      <c r="QPK14" s="6"/>
      <c r="QPL14" s="6"/>
      <c r="QPM14" s="6"/>
      <c r="QPN14" s="6"/>
      <c r="QPO14" s="6"/>
      <c r="QPP14" s="6"/>
      <c r="QPQ14" s="6"/>
      <c r="QPR14" s="6"/>
      <c r="QPS14" s="6"/>
      <c r="QPT14" s="6"/>
      <c r="QPU14" s="6"/>
      <c r="QPV14" s="6"/>
      <c r="QPW14" s="6"/>
      <c r="QPX14" s="6"/>
      <c r="QPY14" s="6"/>
      <c r="QPZ14" s="6"/>
      <c r="QQA14" s="6"/>
      <c r="QQB14" s="6"/>
      <c r="QQC14" s="6"/>
      <c r="QQD14" s="6"/>
      <c r="QQE14" s="6"/>
      <c r="QQF14" s="6"/>
      <c r="QQG14" s="6"/>
      <c r="QQH14" s="6"/>
      <c r="QQI14" s="6"/>
      <c r="QQJ14" s="6"/>
      <c r="QQK14" s="6"/>
      <c r="QQL14" s="6"/>
      <c r="QQM14" s="6"/>
      <c r="QQN14" s="6"/>
      <c r="QQO14" s="6"/>
      <c r="QQP14" s="6"/>
      <c r="QQQ14" s="6"/>
      <c r="QQR14" s="6"/>
      <c r="QQS14" s="6"/>
      <c r="QQT14" s="6"/>
      <c r="QQU14" s="6"/>
      <c r="QQV14" s="6"/>
      <c r="QQW14" s="6"/>
      <c r="QQX14" s="6"/>
      <c r="QQY14" s="6"/>
      <c r="QQZ14" s="6"/>
      <c r="QRA14" s="6"/>
      <c r="QRB14" s="6"/>
      <c r="QRC14" s="6"/>
      <c r="QRD14" s="6"/>
      <c r="QRE14" s="6"/>
      <c r="QRF14" s="6"/>
      <c r="QRG14" s="6"/>
      <c r="QRH14" s="6"/>
      <c r="QRI14" s="6"/>
      <c r="QRJ14" s="6"/>
      <c r="QRK14" s="6"/>
      <c r="QRL14" s="6"/>
      <c r="QRM14" s="6"/>
      <c r="QRN14" s="6"/>
      <c r="QRO14" s="6"/>
      <c r="QRP14" s="6"/>
      <c r="QRQ14" s="6"/>
      <c r="QRR14" s="6"/>
      <c r="QRS14" s="6"/>
      <c r="QRT14" s="6"/>
      <c r="QRU14" s="6"/>
      <c r="QRV14" s="6"/>
      <c r="QRW14" s="6"/>
      <c r="QRX14" s="6"/>
      <c r="QRY14" s="6"/>
      <c r="QRZ14" s="6"/>
      <c r="QSA14" s="6"/>
      <c r="QSB14" s="6"/>
      <c r="QSC14" s="6"/>
      <c r="QSD14" s="6"/>
      <c r="QSE14" s="6"/>
      <c r="QSF14" s="6"/>
      <c r="QSG14" s="6"/>
      <c r="QSH14" s="6"/>
      <c r="QSI14" s="6"/>
      <c r="QSJ14" s="6"/>
      <c r="QSK14" s="6"/>
      <c r="QSL14" s="6"/>
      <c r="QSM14" s="6"/>
      <c r="QSN14" s="6"/>
      <c r="QSO14" s="6"/>
      <c r="QSP14" s="6"/>
      <c r="QSQ14" s="6"/>
      <c r="QSR14" s="6"/>
      <c r="QSS14" s="6"/>
      <c r="QST14" s="6"/>
      <c r="QSU14" s="6"/>
      <c r="QSV14" s="6"/>
      <c r="QSW14" s="6"/>
      <c r="QSX14" s="6"/>
      <c r="QSY14" s="6"/>
      <c r="QSZ14" s="6"/>
      <c r="QTA14" s="6"/>
      <c r="QTB14" s="6"/>
      <c r="QTC14" s="6"/>
      <c r="QTD14" s="6"/>
      <c r="QTE14" s="6"/>
      <c r="QTF14" s="6"/>
      <c r="QTG14" s="6"/>
      <c r="QTH14" s="6"/>
      <c r="QTI14" s="6"/>
      <c r="QTJ14" s="6"/>
      <c r="QTK14" s="6"/>
      <c r="QTL14" s="6"/>
      <c r="QTM14" s="6"/>
      <c r="QTN14" s="6"/>
      <c r="QTO14" s="6"/>
      <c r="QTP14" s="6"/>
      <c r="QTQ14" s="6"/>
      <c r="QTR14" s="6"/>
      <c r="QTS14" s="6"/>
      <c r="QTT14" s="6"/>
      <c r="QTU14" s="6"/>
      <c r="QTV14" s="6"/>
      <c r="QTW14" s="6"/>
      <c r="QTX14" s="6"/>
      <c r="QTY14" s="6"/>
      <c r="QTZ14" s="6"/>
      <c r="QUA14" s="6"/>
      <c r="QUB14" s="6"/>
      <c r="QUC14" s="6"/>
      <c r="QUD14" s="6"/>
      <c r="QUE14" s="6"/>
      <c r="QUF14" s="6"/>
      <c r="QUG14" s="6"/>
      <c r="QUH14" s="6"/>
      <c r="QUI14" s="6"/>
      <c r="QUJ14" s="6"/>
      <c r="QUK14" s="6"/>
      <c r="QUL14" s="6"/>
      <c r="QUM14" s="6"/>
      <c r="QUN14" s="6"/>
      <c r="QUO14" s="6"/>
      <c r="QUP14" s="6"/>
      <c r="QUQ14" s="6"/>
      <c r="QUR14" s="6"/>
      <c r="QUS14" s="6"/>
      <c r="QUT14" s="6"/>
      <c r="QUU14" s="6"/>
      <c r="QUV14" s="6"/>
      <c r="QUW14" s="6"/>
      <c r="QUX14" s="6"/>
      <c r="QUY14" s="6"/>
      <c r="QUZ14" s="6"/>
      <c r="QVA14" s="6"/>
      <c r="QVB14" s="6"/>
      <c r="QVC14" s="6"/>
      <c r="QVD14" s="6"/>
      <c r="QVE14" s="6"/>
      <c r="QVF14" s="6"/>
      <c r="QVG14" s="6"/>
      <c r="QVH14" s="6"/>
      <c r="QVI14" s="6"/>
      <c r="QVJ14" s="6"/>
      <c r="QVK14" s="6"/>
      <c r="QVL14" s="6"/>
      <c r="QVM14" s="6"/>
      <c r="QVN14" s="6"/>
      <c r="QVO14" s="6"/>
      <c r="QVP14" s="6"/>
      <c r="QVQ14" s="6"/>
      <c r="QVR14" s="6"/>
      <c r="QVS14" s="6"/>
      <c r="QVT14" s="6"/>
      <c r="QVU14" s="6"/>
      <c r="QVV14" s="6"/>
      <c r="QVW14" s="6"/>
      <c r="QVX14" s="6"/>
      <c r="QVY14" s="6"/>
      <c r="QVZ14" s="6"/>
      <c r="QWA14" s="6"/>
      <c r="QWB14" s="6"/>
      <c r="QWC14" s="6"/>
      <c r="QWD14" s="6"/>
      <c r="QWE14" s="6"/>
      <c r="QWF14" s="6"/>
      <c r="QWG14" s="6"/>
      <c r="QWH14" s="6"/>
      <c r="QWI14" s="6"/>
      <c r="QWJ14" s="6"/>
      <c r="QWK14" s="6"/>
      <c r="QWL14" s="6"/>
      <c r="QWM14" s="6"/>
      <c r="QWN14" s="6"/>
      <c r="QWO14" s="6"/>
      <c r="QWP14" s="6"/>
      <c r="QWQ14" s="6"/>
      <c r="QWR14" s="6"/>
      <c r="QWS14" s="6"/>
      <c r="QWT14" s="6"/>
      <c r="QWU14" s="6"/>
      <c r="QWV14" s="6"/>
      <c r="QWW14" s="6"/>
      <c r="QWX14" s="6"/>
      <c r="QWY14" s="6"/>
      <c r="QWZ14" s="6"/>
      <c r="QXA14" s="6"/>
      <c r="QXB14" s="6"/>
      <c r="QXC14" s="6"/>
      <c r="QXD14" s="6"/>
      <c r="QXE14" s="6"/>
      <c r="QXF14" s="6"/>
      <c r="QXG14" s="6"/>
      <c r="QXH14" s="6"/>
      <c r="QXI14" s="6"/>
      <c r="QXJ14" s="6"/>
      <c r="QXK14" s="6"/>
      <c r="QXL14" s="6"/>
      <c r="QXM14" s="6"/>
      <c r="QXN14" s="6"/>
      <c r="QXO14" s="6"/>
      <c r="QXP14" s="6"/>
      <c r="QXQ14" s="6"/>
      <c r="QXR14" s="6"/>
      <c r="QXS14" s="6"/>
      <c r="QXT14" s="6"/>
      <c r="QXU14" s="6"/>
      <c r="QXV14" s="6"/>
      <c r="QXW14" s="6"/>
      <c r="QXX14" s="6"/>
      <c r="QXY14" s="6"/>
      <c r="QXZ14" s="6"/>
      <c r="QYA14" s="6"/>
      <c r="QYB14" s="6"/>
      <c r="QYC14" s="6"/>
      <c r="QYD14" s="6"/>
      <c r="QYE14" s="6"/>
      <c r="QYF14" s="6"/>
      <c r="QYG14" s="6"/>
      <c r="QYH14" s="6"/>
      <c r="QYI14" s="6"/>
      <c r="QYJ14" s="6"/>
      <c r="QYK14" s="6"/>
      <c r="QYL14" s="6"/>
      <c r="QYM14" s="6"/>
      <c r="QYN14" s="6"/>
      <c r="QYO14" s="6"/>
      <c r="QYP14" s="6"/>
      <c r="QYQ14" s="6"/>
      <c r="QYR14" s="6"/>
      <c r="QYS14" s="6"/>
      <c r="QYT14" s="6"/>
      <c r="QYU14" s="6"/>
      <c r="QYV14" s="6"/>
      <c r="QYW14" s="6"/>
      <c r="QYX14" s="6"/>
      <c r="QYY14" s="6"/>
      <c r="QYZ14" s="6"/>
      <c r="QZA14" s="6"/>
      <c r="QZB14" s="6"/>
      <c r="QZC14" s="6"/>
      <c r="QZD14" s="6"/>
      <c r="QZE14" s="6"/>
      <c r="QZF14" s="6"/>
      <c r="QZG14" s="6"/>
      <c r="QZH14" s="6"/>
      <c r="QZI14" s="6"/>
      <c r="QZJ14" s="6"/>
      <c r="QZK14" s="6"/>
      <c r="QZL14" s="6"/>
      <c r="QZM14" s="6"/>
      <c r="QZN14" s="6"/>
      <c r="QZO14" s="6"/>
      <c r="QZP14" s="6"/>
      <c r="QZQ14" s="6"/>
      <c r="QZR14" s="6"/>
      <c r="QZS14" s="6"/>
      <c r="QZT14" s="6"/>
      <c r="QZU14" s="6"/>
      <c r="QZV14" s="6"/>
      <c r="QZW14" s="6"/>
      <c r="QZX14" s="6"/>
      <c r="QZY14" s="6"/>
      <c r="QZZ14" s="6"/>
      <c r="RAA14" s="6"/>
      <c r="RAB14" s="6"/>
      <c r="RAC14" s="6"/>
      <c r="RAD14" s="6"/>
      <c r="RAE14" s="6"/>
      <c r="RAF14" s="6"/>
      <c r="RAG14" s="6"/>
      <c r="RAH14" s="6"/>
      <c r="RAI14" s="6"/>
      <c r="RAJ14" s="6"/>
      <c r="RAK14" s="6"/>
      <c r="RAL14" s="6"/>
      <c r="RAM14" s="6"/>
      <c r="RAN14" s="6"/>
      <c r="RAO14" s="6"/>
      <c r="RAP14" s="6"/>
      <c r="RAQ14" s="6"/>
      <c r="RAR14" s="6"/>
      <c r="RAS14" s="6"/>
      <c r="RAT14" s="6"/>
      <c r="RAU14" s="6"/>
      <c r="RAV14" s="6"/>
      <c r="RAW14" s="6"/>
      <c r="RAX14" s="6"/>
      <c r="RAY14" s="6"/>
      <c r="RAZ14" s="6"/>
      <c r="RBA14" s="6"/>
      <c r="RBB14" s="6"/>
      <c r="RBC14" s="6"/>
      <c r="RBD14" s="6"/>
      <c r="RBE14" s="6"/>
      <c r="RBF14" s="6"/>
      <c r="RBG14" s="6"/>
      <c r="RBH14" s="6"/>
      <c r="RBI14" s="6"/>
      <c r="RBJ14" s="6"/>
      <c r="RBK14" s="6"/>
      <c r="RBL14" s="6"/>
      <c r="RBM14" s="6"/>
      <c r="RBN14" s="6"/>
      <c r="RBO14" s="6"/>
      <c r="RBP14" s="6"/>
      <c r="RBQ14" s="6"/>
      <c r="RBR14" s="6"/>
      <c r="RBS14" s="6"/>
      <c r="RBT14" s="6"/>
      <c r="RBU14" s="6"/>
      <c r="RBV14" s="6"/>
      <c r="RBW14" s="6"/>
      <c r="RBX14" s="6"/>
      <c r="RBY14" s="6"/>
      <c r="RBZ14" s="6"/>
      <c r="RCA14" s="6"/>
      <c r="RCB14" s="6"/>
      <c r="RCC14" s="6"/>
      <c r="RCD14" s="6"/>
      <c r="RCE14" s="6"/>
      <c r="RCF14" s="6"/>
      <c r="RCG14" s="6"/>
      <c r="RCH14" s="6"/>
      <c r="RCI14" s="6"/>
      <c r="RCJ14" s="6"/>
      <c r="RCK14" s="6"/>
      <c r="RCL14" s="6"/>
      <c r="RCM14" s="6"/>
      <c r="RCN14" s="6"/>
      <c r="RCO14" s="6"/>
      <c r="RCP14" s="6"/>
      <c r="RCQ14" s="6"/>
      <c r="RCR14" s="6"/>
      <c r="RCS14" s="6"/>
      <c r="RCT14" s="6"/>
      <c r="RCU14" s="6"/>
      <c r="RCV14" s="6"/>
      <c r="RCW14" s="6"/>
      <c r="RCX14" s="6"/>
      <c r="RCY14" s="6"/>
      <c r="RCZ14" s="6"/>
      <c r="RDA14" s="6"/>
      <c r="RDB14" s="6"/>
      <c r="RDC14" s="6"/>
      <c r="RDD14" s="6"/>
      <c r="RDE14" s="6"/>
      <c r="RDF14" s="6"/>
      <c r="RDG14" s="6"/>
      <c r="RDH14" s="6"/>
      <c r="RDI14" s="6"/>
      <c r="RDJ14" s="6"/>
      <c r="RDK14" s="6"/>
      <c r="RDL14" s="6"/>
      <c r="RDM14" s="6"/>
      <c r="RDN14" s="6"/>
      <c r="RDO14" s="6"/>
      <c r="RDP14" s="6"/>
      <c r="RDQ14" s="6"/>
      <c r="RDR14" s="6"/>
      <c r="RDS14" s="6"/>
      <c r="RDT14" s="6"/>
      <c r="RDU14" s="6"/>
      <c r="RDV14" s="6"/>
      <c r="RDW14" s="6"/>
      <c r="RDX14" s="6"/>
      <c r="RDY14" s="6"/>
      <c r="RDZ14" s="6"/>
      <c r="REA14" s="6"/>
      <c r="REB14" s="6"/>
      <c r="REC14" s="6"/>
      <c r="RED14" s="6"/>
      <c r="REE14" s="6"/>
      <c r="REF14" s="6"/>
      <c r="REG14" s="6"/>
      <c r="REH14" s="6"/>
      <c r="REI14" s="6"/>
      <c r="REJ14" s="6"/>
      <c r="REK14" s="6"/>
      <c r="REL14" s="6"/>
      <c r="REM14" s="6"/>
      <c r="REN14" s="6"/>
      <c r="REO14" s="6"/>
      <c r="REP14" s="6"/>
      <c r="REQ14" s="6"/>
      <c r="RER14" s="6"/>
      <c r="RES14" s="6"/>
      <c r="RET14" s="6"/>
      <c r="REU14" s="6"/>
      <c r="REV14" s="6"/>
      <c r="REW14" s="6"/>
      <c r="REX14" s="6"/>
      <c r="REY14" s="6"/>
      <c r="REZ14" s="6"/>
      <c r="RFA14" s="6"/>
      <c r="RFB14" s="6"/>
      <c r="RFC14" s="6"/>
      <c r="RFD14" s="6"/>
      <c r="RFE14" s="6"/>
      <c r="RFF14" s="6"/>
      <c r="RFG14" s="6"/>
      <c r="RFH14" s="6"/>
      <c r="RFI14" s="6"/>
      <c r="RFJ14" s="6"/>
      <c r="RFK14" s="6"/>
      <c r="RFL14" s="6"/>
      <c r="RFM14" s="6"/>
      <c r="RFN14" s="6"/>
      <c r="RFO14" s="6"/>
      <c r="RFP14" s="6"/>
      <c r="RFQ14" s="6"/>
      <c r="RFR14" s="6"/>
      <c r="RFS14" s="6"/>
      <c r="RFT14" s="6"/>
      <c r="RFU14" s="6"/>
      <c r="RFV14" s="6"/>
      <c r="RFW14" s="6"/>
      <c r="RFX14" s="6"/>
      <c r="RFY14" s="6"/>
      <c r="RFZ14" s="6"/>
      <c r="RGA14" s="6"/>
      <c r="RGB14" s="6"/>
      <c r="RGC14" s="6"/>
      <c r="RGD14" s="6"/>
      <c r="RGE14" s="6"/>
      <c r="RGF14" s="6"/>
      <c r="RGG14" s="6"/>
      <c r="RGH14" s="6"/>
      <c r="RGI14" s="6"/>
      <c r="RGJ14" s="6"/>
      <c r="RGK14" s="6"/>
      <c r="RGL14" s="6"/>
      <c r="RGM14" s="6"/>
      <c r="RGN14" s="6"/>
      <c r="RGO14" s="6"/>
      <c r="RGP14" s="6"/>
      <c r="RGQ14" s="6"/>
      <c r="RGR14" s="6"/>
      <c r="RGS14" s="6"/>
      <c r="RGT14" s="6"/>
      <c r="RGU14" s="6"/>
      <c r="RGV14" s="6"/>
      <c r="RGW14" s="6"/>
      <c r="RGX14" s="6"/>
      <c r="RGY14" s="6"/>
      <c r="RGZ14" s="6"/>
      <c r="RHA14" s="6"/>
      <c r="RHB14" s="6"/>
      <c r="RHC14" s="6"/>
      <c r="RHD14" s="6"/>
      <c r="RHE14" s="6"/>
      <c r="RHF14" s="6"/>
      <c r="RHG14" s="6"/>
      <c r="RHH14" s="6"/>
      <c r="RHI14" s="6"/>
      <c r="RHJ14" s="6"/>
      <c r="RHK14" s="6"/>
      <c r="RHL14" s="6"/>
      <c r="RHM14" s="6"/>
      <c r="RHN14" s="6"/>
      <c r="RHO14" s="6"/>
      <c r="RHP14" s="6"/>
      <c r="RHQ14" s="6"/>
      <c r="RHR14" s="6"/>
      <c r="RHS14" s="6"/>
      <c r="RHT14" s="6"/>
      <c r="RHU14" s="6"/>
      <c r="RHV14" s="6"/>
      <c r="RHW14" s="6"/>
      <c r="RHX14" s="6"/>
      <c r="RHY14" s="6"/>
      <c r="RHZ14" s="6"/>
      <c r="RIA14" s="6"/>
      <c r="RIB14" s="6"/>
      <c r="RIC14" s="6"/>
      <c r="RID14" s="6"/>
      <c r="RIE14" s="6"/>
      <c r="RIF14" s="6"/>
      <c r="RIG14" s="6"/>
      <c r="RIH14" s="6"/>
      <c r="RII14" s="6"/>
      <c r="RIJ14" s="6"/>
      <c r="RIK14" s="6"/>
      <c r="RIL14" s="6"/>
      <c r="RIM14" s="6"/>
      <c r="RIN14" s="6"/>
      <c r="RIO14" s="6"/>
      <c r="RIP14" s="6"/>
      <c r="RIQ14" s="6"/>
      <c r="RIR14" s="6"/>
      <c r="RIS14" s="6"/>
      <c r="RIT14" s="6"/>
      <c r="RIU14" s="6"/>
      <c r="RIV14" s="6"/>
      <c r="RIW14" s="6"/>
      <c r="RIX14" s="6"/>
      <c r="RIY14" s="6"/>
      <c r="RIZ14" s="6"/>
      <c r="RJA14" s="6"/>
      <c r="RJB14" s="6"/>
      <c r="RJC14" s="6"/>
      <c r="RJD14" s="6"/>
      <c r="RJE14" s="6"/>
      <c r="RJF14" s="6"/>
      <c r="RJG14" s="6"/>
      <c r="RJH14" s="6"/>
      <c r="RJI14" s="6"/>
      <c r="RJJ14" s="6"/>
      <c r="RJK14" s="6"/>
      <c r="RJL14" s="6"/>
      <c r="RJM14" s="6"/>
      <c r="RJN14" s="6"/>
      <c r="RJO14" s="6"/>
      <c r="RJP14" s="6"/>
      <c r="RJQ14" s="6"/>
      <c r="RJR14" s="6"/>
      <c r="RJS14" s="6"/>
      <c r="RJT14" s="6"/>
      <c r="RJU14" s="6"/>
      <c r="RJV14" s="6"/>
      <c r="RJW14" s="6"/>
      <c r="RJX14" s="6"/>
      <c r="RJY14" s="6"/>
      <c r="RJZ14" s="6"/>
      <c r="RKA14" s="6"/>
      <c r="RKB14" s="6"/>
      <c r="RKC14" s="6"/>
      <c r="RKD14" s="6"/>
      <c r="RKE14" s="6"/>
      <c r="RKF14" s="6"/>
      <c r="RKG14" s="6"/>
      <c r="RKH14" s="6"/>
      <c r="RKI14" s="6"/>
      <c r="RKJ14" s="6"/>
      <c r="RKK14" s="6"/>
      <c r="RKL14" s="6"/>
      <c r="RKM14" s="6"/>
      <c r="RKN14" s="6"/>
      <c r="RKO14" s="6"/>
      <c r="RKP14" s="6"/>
      <c r="RKQ14" s="6"/>
      <c r="RKR14" s="6"/>
      <c r="RKS14" s="6"/>
      <c r="RKT14" s="6"/>
      <c r="RKU14" s="6"/>
      <c r="RKV14" s="6"/>
      <c r="RKW14" s="6"/>
      <c r="RKX14" s="6"/>
      <c r="RKY14" s="6"/>
      <c r="RKZ14" s="6"/>
      <c r="RLA14" s="6"/>
      <c r="RLB14" s="6"/>
      <c r="RLC14" s="6"/>
      <c r="RLD14" s="6"/>
      <c r="RLE14" s="6"/>
      <c r="RLF14" s="6"/>
      <c r="RLG14" s="6"/>
      <c r="RLH14" s="6"/>
      <c r="RLI14" s="6"/>
      <c r="RLJ14" s="6"/>
      <c r="RLK14" s="6"/>
      <c r="RLL14" s="6"/>
      <c r="RLM14" s="6"/>
      <c r="RLN14" s="6"/>
      <c r="RLO14" s="6"/>
      <c r="RLP14" s="6"/>
      <c r="RLQ14" s="6"/>
      <c r="RLR14" s="6"/>
      <c r="RLS14" s="6"/>
      <c r="RLT14" s="6"/>
      <c r="RLU14" s="6"/>
      <c r="RLV14" s="6"/>
      <c r="RLW14" s="6"/>
      <c r="RLX14" s="6"/>
      <c r="RLY14" s="6"/>
      <c r="RLZ14" s="6"/>
      <c r="RMA14" s="6"/>
      <c r="RMB14" s="6"/>
      <c r="RMC14" s="6"/>
      <c r="RMD14" s="6"/>
      <c r="RME14" s="6"/>
      <c r="RMF14" s="6"/>
      <c r="RMG14" s="6"/>
      <c r="RMH14" s="6"/>
      <c r="RMI14" s="6"/>
      <c r="RMJ14" s="6"/>
      <c r="RMK14" s="6"/>
      <c r="RML14" s="6"/>
      <c r="RMM14" s="6"/>
      <c r="RMN14" s="6"/>
      <c r="RMO14" s="6"/>
      <c r="RMP14" s="6"/>
      <c r="RMQ14" s="6"/>
      <c r="RMR14" s="6"/>
      <c r="RMS14" s="6"/>
      <c r="RMT14" s="6"/>
      <c r="RMU14" s="6"/>
      <c r="RMV14" s="6"/>
      <c r="RMW14" s="6"/>
      <c r="RMX14" s="6"/>
      <c r="RMY14" s="6"/>
      <c r="RMZ14" s="6"/>
      <c r="RNA14" s="6"/>
      <c r="RNB14" s="6"/>
      <c r="RNC14" s="6"/>
      <c r="RND14" s="6"/>
      <c r="RNE14" s="6"/>
      <c r="RNF14" s="6"/>
      <c r="RNG14" s="6"/>
      <c r="RNH14" s="6"/>
      <c r="RNI14" s="6"/>
      <c r="RNJ14" s="6"/>
      <c r="RNK14" s="6"/>
      <c r="RNL14" s="6"/>
      <c r="RNM14" s="6"/>
      <c r="RNN14" s="6"/>
      <c r="RNO14" s="6"/>
      <c r="RNP14" s="6"/>
      <c r="RNQ14" s="6"/>
      <c r="RNR14" s="6"/>
      <c r="RNS14" s="6"/>
      <c r="RNT14" s="6"/>
      <c r="RNU14" s="6"/>
      <c r="RNV14" s="6"/>
      <c r="RNW14" s="6"/>
      <c r="RNX14" s="6"/>
      <c r="RNY14" s="6"/>
      <c r="RNZ14" s="6"/>
      <c r="ROA14" s="6"/>
      <c r="ROB14" s="6"/>
      <c r="ROC14" s="6"/>
      <c r="ROD14" s="6"/>
      <c r="ROE14" s="6"/>
      <c r="ROF14" s="6"/>
      <c r="ROG14" s="6"/>
      <c r="ROH14" s="6"/>
      <c r="ROI14" s="6"/>
      <c r="ROJ14" s="6"/>
      <c r="ROK14" s="6"/>
      <c r="ROL14" s="6"/>
      <c r="ROM14" s="6"/>
      <c r="RON14" s="6"/>
      <c r="ROO14" s="6"/>
      <c r="ROP14" s="6"/>
      <c r="ROQ14" s="6"/>
      <c r="ROR14" s="6"/>
      <c r="ROS14" s="6"/>
      <c r="ROT14" s="6"/>
      <c r="ROU14" s="6"/>
      <c r="ROV14" s="6"/>
      <c r="ROW14" s="6"/>
      <c r="ROX14" s="6"/>
      <c r="ROY14" s="6"/>
      <c r="ROZ14" s="6"/>
      <c r="RPA14" s="6"/>
      <c r="RPB14" s="6"/>
      <c r="RPC14" s="6"/>
      <c r="RPD14" s="6"/>
      <c r="RPE14" s="6"/>
      <c r="RPF14" s="6"/>
      <c r="RPG14" s="6"/>
      <c r="RPH14" s="6"/>
      <c r="RPI14" s="6"/>
      <c r="RPJ14" s="6"/>
      <c r="RPK14" s="6"/>
      <c r="RPL14" s="6"/>
      <c r="RPM14" s="6"/>
      <c r="RPN14" s="6"/>
      <c r="RPO14" s="6"/>
      <c r="RPP14" s="6"/>
      <c r="RPQ14" s="6"/>
      <c r="RPR14" s="6"/>
      <c r="RPS14" s="6"/>
      <c r="RPT14" s="6"/>
      <c r="RPU14" s="6"/>
      <c r="RPV14" s="6"/>
      <c r="RPW14" s="6"/>
      <c r="RPX14" s="6"/>
      <c r="RPY14" s="6"/>
      <c r="RPZ14" s="6"/>
      <c r="RQA14" s="6"/>
      <c r="RQB14" s="6"/>
      <c r="RQC14" s="6"/>
      <c r="RQD14" s="6"/>
      <c r="RQE14" s="6"/>
      <c r="RQF14" s="6"/>
      <c r="RQG14" s="6"/>
      <c r="RQH14" s="6"/>
      <c r="RQI14" s="6"/>
      <c r="RQJ14" s="6"/>
      <c r="RQK14" s="6"/>
      <c r="RQL14" s="6"/>
      <c r="RQM14" s="6"/>
      <c r="RQN14" s="6"/>
      <c r="RQO14" s="6"/>
      <c r="RQP14" s="6"/>
      <c r="RQQ14" s="6"/>
      <c r="RQR14" s="6"/>
      <c r="RQS14" s="6"/>
      <c r="RQT14" s="6"/>
      <c r="RQU14" s="6"/>
      <c r="RQV14" s="6"/>
      <c r="RQW14" s="6"/>
      <c r="RQX14" s="6"/>
      <c r="RQY14" s="6"/>
      <c r="RQZ14" s="6"/>
      <c r="RRA14" s="6"/>
      <c r="RRB14" s="6"/>
      <c r="RRC14" s="6"/>
      <c r="RRD14" s="6"/>
      <c r="RRE14" s="6"/>
      <c r="RRF14" s="6"/>
      <c r="RRG14" s="6"/>
      <c r="RRH14" s="6"/>
      <c r="RRI14" s="6"/>
      <c r="RRJ14" s="6"/>
      <c r="RRK14" s="6"/>
      <c r="RRL14" s="6"/>
      <c r="RRM14" s="6"/>
      <c r="RRN14" s="6"/>
      <c r="RRO14" s="6"/>
      <c r="RRP14" s="6"/>
      <c r="RRQ14" s="6"/>
      <c r="RRR14" s="6"/>
      <c r="RRS14" s="6"/>
      <c r="RRT14" s="6"/>
      <c r="RRU14" s="6"/>
      <c r="RRV14" s="6"/>
      <c r="RRW14" s="6"/>
      <c r="RRX14" s="6"/>
      <c r="RRY14" s="6"/>
      <c r="RRZ14" s="6"/>
      <c r="RSA14" s="6"/>
      <c r="RSB14" s="6"/>
      <c r="RSC14" s="6"/>
      <c r="RSD14" s="6"/>
      <c r="RSE14" s="6"/>
      <c r="RSF14" s="6"/>
      <c r="RSG14" s="6"/>
      <c r="RSH14" s="6"/>
      <c r="RSI14" s="6"/>
      <c r="RSJ14" s="6"/>
      <c r="RSK14" s="6"/>
      <c r="RSL14" s="6"/>
      <c r="RSM14" s="6"/>
      <c r="RSN14" s="6"/>
      <c r="RSO14" s="6"/>
      <c r="RSP14" s="6"/>
      <c r="RSQ14" s="6"/>
      <c r="RSR14" s="6"/>
      <c r="RSS14" s="6"/>
      <c r="RST14" s="6"/>
      <c r="RSU14" s="6"/>
      <c r="RSV14" s="6"/>
      <c r="RSW14" s="6"/>
      <c r="RSX14" s="6"/>
      <c r="RSY14" s="6"/>
      <c r="RSZ14" s="6"/>
      <c r="RTA14" s="6"/>
      <c r="RTB14" s="6"/>
      <c r="RTC14" s="6"/>
      <c r="RTD14" s="6"/>
      <c r="RTE14" s="6"/>
      <c r="RTF14" s="6"/>
      <c r="RTG14" s="6"/>
      <c r="RTH14" s="6"/>
      <c r="RTI14" s="6"/>
      <c r="RTJ14" s="6"/>
      <c r="RTK14" s="6"/>
      <c r="RTL14" s="6"/>
      <c r="RTM14" s="6"/>
      <c r="RTN14" s="6"/>
      <c r="RTO14" s="6"/>
      <c r="RTP14" s="6"/>
      <c r="RTQ14" s="6"/>
      <c r="RTR14" s="6"/>
      <c r="RTS14" s="6"/>
      <c r="RTT14" s="6"/>
      <c r="RTU14" s="6"/>
      <c r="RTV14" s="6"/>
      <c r="RTW14" s="6"/>
      <c r="RTX14" s="6"/>
      <c r="RTY14" s="6"/>
      <c r="RTZ14" s="6"/>
      <c r="RUA14" s="6"/>
      <c r="RUB14" s="6"/>
      <c r="RUC14" s="6"/>
      <c r="RUD14" s="6"/>
      <c r="RUE14" s="6"/>
      <c r="RUF14" s="6"/>
      <c r="RUG14" s="6"/>
      <c r="RUH14" s="6"/>
      <c r="RUI14" s="6"/>
      <c r="RUJ14" s="6"/>
      <c r="RUK14" s="6"/>
      <c r="RUL14" s="6"/>
      <c r="RUM14" s="6"/>
      <c r="RUN14" s="6"/>
      <c r="RUO14" s="6"/>
      <c r="RUP14" s="6"/>
      <c r="RUQ14" s="6"/>
      <c r="RUR14" s="6"/>
      <c r="RUS14" s="6"/>
      <c r="RUT14" s="6"/>
      <c r="RUU14" s="6"/>
      <c r="RUV14" s="6"/>
      <c r="RUW14" s="6"/>
      <c r="RUX14" s="6"/>
      <c r="RUY14" s="6"/>
      <c r="RUZ14" s="6"/>
      <c r="RVA14" s="6"/>
      <c r="RVB14" s="6"/>
      <c r="RVC14" s="6"/>
      <c r="RVD14" s="6"/>
      <c r="RVE14" s="6"/>
      <c r="RVF14" s="6"/>
      <c r="RVG14" s="6"/>
      <c r="RVH14" s="6"/>
      <c r="RVI14" s="6"/>
      <c r="RVJ14" s="6"/>
      <c r="RVK14" s="6"/>
      <c r="RVL14" s="6"/>
      <c r="RVM14" s="6"/>
      <c r="RVN14" s="6"/>
      <c r="RVO14" s="6"/>
      <c r="RVP14" s="6"/>
      <c r="RVQ14" s="6"/>
      <c r="RVR14" s="6"/>
      <c r="RVS14" s="6"/>
      <c r="RVT14" s="6"/>
      <c r="RVU14" s="6"/>
      <c r="RVV14" s="6"/>
      <c r="RVW14" s="6"/>
      <c r="RVX14" s="6"/>
      <c r="RVY14" s="6"/>
      <c r="RVZ14" s="6"/>
      <c r="RWA14" s="6"/>
      <c r="RWB14" s="6"/>
      <c r="RWC14" s="6"/>
      <c r="RWD14" s="6"/>
      <c r="RWE14" s="6"/>
      <c r="RWF14" s="6"/>
      <c r="RWG14" s="6"/>
      <c r="RWH14" s="6"/>
      <c r="RWI14" s="6"/>
      <c r="RWJ14" s="6"/>
      <c r="RWK14" s="6"/>
      <c r="RWL14" s="6"/>
      <c r="RWM14" s="6"/>
      <c r="RWN14" s="6"/>
      <c r="RWO14" s="6"/>
      <c r="RWP14" s="6"/>
      <c r="RWQ14" s="6"/>
      <c r="RWR14" s="6"/>
      <c r="RWS14" s="6"/>
      <c r="RWT14" s="6"/>
      <c r="RWU14" s="6"/>
      <c r="RWV14" s="6"/>
      <c r="RWW14" s="6"/>
      <c r="RWX14" s="6"/>
      <c r="RWY14" s="6"/>
      <c r="RWZ14" s="6"/>
      <c r="RXA14" s="6"/>
      <c r="RXB14" s="6"/>
      <c r="RXC14" s="6"/>
      <c r="RXD14" s="6"/>
      <c r="RXE14" s="6"/>
      <c r="RXF14" s="6"/>
      <c r="RXG14" s="6"/>
      <c r="RXH14" s="6"/>
      <c r="RXI14" s="6"/>
      <c r="RXJ14" s="6"/>
      <c r="RXK14" s="6"/>
      <c r="RXL14" s="6"/>
      <c r="RXM14" s="6"/>
      <c r="RXN14" s="6"/>
      <c r="RXO14" s="6"/>
      <c r="RXP14" s="6"/>
      <c r="RXQ14" s="6"/>
      <c r="RXR14" s="6"/>
      <c r="RXS14" s="6"/>
      <c r="RXT14" s="6"/>
      <c r="RXU14" s="6"/>
      <c r="RXV14" s="6"/>
      <c r="RXW14" s="6"/>
      <c r="RXX14" s="6"/>
      <c r="RXY14" s="6"/>
      <c r="RXZ14" s="6"/>
      <c r="RYA14" s="6"/>
      <c r="RYB14" s="6"/>
      <c r="RYC14" s="6"/>
      <c r="RYD14" s="6"/>
      <c r="RYE14" s="6"/>
      <c r="RYF14" s="6"/>
      <c r="RYG14" s="6"/>
      <c r="RYH14" s="6"/>
      <c r="RYI14" s="6"/>
      <c r="RYJ14" s="6"/>
      <c r="RYK14" s="6"/>
      <c r="RYL14" s="6"/>
      <c r="RYM14" s="6"/>
      <c r="RYN14" s="6"/>
      <c r="RYO14" s="6"/>
      <c r="RYP14" s="6"/>
      <c r="RYQ14" s="6"/>
      <c r="RYR14" s="6"/>
      <c r="RYS14" s="6"/>
      <c r="RYT14" s="6"/>
      <c r="RYU14" s="6"/>
      <c r="RYV14" s="6"/>
      <c r="RYW14" s="6"/>
      <c r="RYX14" s="6"/>
      <c r="RYY14" s="6"/>
      <c r="RYZ14" s="6"/>
      <c r="RZA14" s="6"/>
      <c r="RZB14" s="6"/>
      <c r="RZC14" s="6"/>
      <c r="RZD14" s="6"/>
      <c r="RZE14" s="6"/>
      <c r="RZF14" s="6"/>
      <c r="RZG14" s="6"/>
      <c r="RZH14" s="6"/>
      <c r="RZI14" s="6"/>
      <c r="RZJ14" s="6"/>
      <c r="RZK14" s="6"/>
      <c r="RZL14" s="6"/>
      <c r="RZM14" s="6"/>
      <c r="RZN14" s="6"/>
      <c r="RZO14" s="6"/>
      <c r="RZP14" s="6"/>
      <c r="RZQ14" s="6"/>
      <c r="RZR14" s="6"/>
      <c r="RZS14" s="6"/>
      <c r="RZT14" s="6"/>
      <c r="RZU14" s="6"/>
      <c r="RZV14" s="6"/>
      <c r="RZW14" s="6"/>
      <c r="RZX14" s="6"/>
      <c r="RZY14" s="6"/>
      <c r="RZZ14" s="6"/>
      <c r="SAA14" s="6"/>
      <c r="SAB14" s="6"/>
      <c r="SAC14" s="6"/>
      <c r="SAD14" s="6"/>
      <c r="SAE14" s="6"/>
      <c r="SAF14" s="6"/>
      <c r="SAG14" s="6"/>
      <c r="SAH14" s="6"/>
      <c r="SAI14" s="6"/>
      <c r="SAJ14" s="6"/>
      <c r="SAK14" s="6"/>
      <c r="SAL14" s="6"/>
      <c r="SAM14" s="6"/>
      <c r="SAN14" s="6"/>
      <c r="SAO14" s="6"/>
      <c r="SAP14" s="6"/>
      <c r="SAQ14" s="6"/>
      <c r="SAR14" s="6"/>
      <c r="SAS14" s="6"/>
      <c r="SAT14" s="6"/>
      <c r="SAU14" s="6"/>
      <c r="SAV14" s="6"/>
      <c r="SAW14" s="6"/>
      <c r="SAX14" s="6"/>
      <c r="SAY14" s="6"/>
      <c r="SAZ14" s="6"/>
      <c r="SBA14" s="6"/>
      <c r="SBB14" s="6"/>
      <c r="SBC14" s="6"/>
      <c r="SBD14" s="6"/>
      <c r="SBE14" s="6"/>
      <c r="SBF14" s="6"/>
      <c r="SBG14" s="6"/>
      <c r="SBH14" s="6"/>
      <c r="SBI14" s="6"/>
      <c r="SBJ14" s="6"/>
      <c r="SBK14" s="6"/>
      <c r="SBL14" s="6"/>
      <c r="SBM14" s="6"/>
      <c r="SBN14" s="6"/>
      <c r="SBO14" s="6"/>
      <c r="SBP14" s="6"/>
      <c r="SBQ14" s="6"/>
      <c r="SBR14" s="6"/>
      <c r="SBS14" s="6"/>
      <c r="SBT14" s="6"/>
      <c r="SBU14" s="6"/>
      <c r="SBV14" s="6"/>
      <c r="SBW14" s="6"/>
      <c r="SBX14" s="6"/>
      <c r="SBY14" s="6"/>
      <c r="SBZ14" s="6"/>
      <c r="SCA14" s="6"/>
      <c r="SCB14" s="6"/>
      <c r="SCC14" s="6"/>
      <c r="SCD14" s="6"/>
      <c r="SCE14" s="6"/>
      <c r="SCF14" s="6"/>
      <c r="SCG14" s="6"/>
      <c r="SCH14" s="6"/>
      <c r="SCI14" s="6"/>
      <c r="SCJ14" s="6"/>
      <c r="SCK14" s="6"/>
      <c r="SCL14" s="6"/>
      <c r="SCM14" s="6"/>
      <c r="SCN14" s="6"/>
      <c r="SCO14" s="6"/>
      <c r="SCP14" s="6"/>
      <c r="SCQ14" s="6"/>
      <c r="SCR14" s="6"/>
      <c r="SCS14" s="6"/>
      <c r="SCT14" s="6"/>
      <c r="SCU14" s="6"/>
      <c r="SCV14" s="6"/>
      <c r="SCW14" s="6"/>
      <c r="SCX14" s="6"/>
      <c r="SCY14" s="6"/>
      <c r="SCZ14" s="6"/>
      <c r="SDA14" s="6"/>
      <c r="SDB14" s="6"/>
      <c r="SDC14" s="6"/>
      <c r="SDD14" s="6"/>
      <c r="SDE14" s="6"/>
      <c r="SDF14" s="6"/>
      <c r="SDG14" s="6"/>
      <c r="SDH14" s="6"/>
      <c r="SDI14" s="6"/>
      <c r="SDJ14" s="6"/>
      <c r="SDK14" s="6"/>
      <c r="SDL14" s="6"/>
      <c r="SDM14" s="6"/>
      <c r="SDN14" s="6"/>
      <c r="SDO14" s="6"/>
      <c r="SDP14" s="6"/>
      <c r="SDQ14" s="6"/>
      <c r="SDR14" s="6"/>
      <c r="SDS14" s="6"/>
      <c r="SDT14" s="6"/>
      <c r="SDU14" s="6"/>
      <c r="SDV14" s="6"/>
      <c r="SDW14" s="6"/>
      <c r="SDX14" s="6"/>
      <c r="SDY14" s="6"/>
      <c r="SDZ14" s="6"/>
      <c r="SEA14" s="6"/>
      <c r="SEB14" s="6"/>
      <c r="SEC14" s="6"/>
      <c r="SED14" s="6"/>
      <c r="SEE14" s="6"/>
      <c r="SEF14" s="6"/>
      <c r="SEG14" s="6"/>
      <c r="SEH14" s="6"/>
      <c r="SEI14" s="6"/>
      <c r="SEJ14" s="6"/>
      <c r="SEK14" s="6"/>
      <c r="SEL14" s="6"/>
      <c r="SEM14" s="6"/>
      <c r="SEN14" s="6"/>
      <c r="SEO14" s="6"/>
      <c r="SEP14" s="6"/>
      <c r="SEQ14" s="6"/>
      <c r="SER14" s="6"/>
      <c r="SES14" s="6"/>
      <c r="SET14" s="6"/>
      <c r="SEU14" s="6"/>
      <c r="SEV14" s="6"/>
      <c r="SEW14" s="6"/>
      <c r="SEX14" s="6"/>
      <c r="SEY14" s="6"/>
      <c r="SEZ14" s="6"/>
      <c r="SFA14" s="6"/>
      <c r="SFB14" s="6"/>
      <c r="SFC14" s="6"/>
      <c r="SFD14" s="6"/>
      <c r="SFE14" s="6"/>
      <c r="SFF14" s="6"/>
      <c r="SFG14" s="6"/>
      <c r="SFH14" s="6"/>
      <c r="SFI14" s="6"/>
      <c r="SFJ14" s="6"/>
      <c r="SFK14" s="6"/>
      <c r="SFL14" s="6"/>
      <c r="SFM14" s="6"/>
      <c r="SFN14" s="6"/>
      <c r="SFO14" s="6"/>
      <c r="SFP14" s="6"/>
      <c r="SFQ14" s="6"/>
      <c r="SFR14" s="6"/>
      <c r="SFS14" s="6"/>
      <c r="SFT14" s="6"/>
      <c r="SFU14" s="6"/>
      <c r="SFV14" s="6"/>
      <c r="SFW14" s="6"/>
      <c r="SFX14" s="6"/>
      <c r="SFY14" s="6"/>
      <c r="SFZ14" s="6"/>
      <c r="SGA14" s="6"/>
      <c r="SGB14" s="6"/>
      <c r="SGC14" s="6"/>
      <c r="SGD14" s="6"/>
      <c r="SGE14" s="6"/>
      <c r="SGF14" s="6"/>
      <c r="SGG14" s="6"/>
      <c r="SGH14" s="6"/>
      <c r="SGI14" s="6"/>
      <c r="SGJ14" s="6"/>
      <c r="SGK14" s="6"/>
      <c r="SGL14" s="6"/>
      <c r="SGM14" s="6"/>
      <c r="SGN14" s="6"/>
      <c r="SGO14" s="6"/>
      <c r="SGP14" s="6"/>
      <c r="SGQ14" s="6"/>
      <c r="SGR14" s="6"/>
      <c r="SGS14" s="6"/>
      <c r="SGT14" s="6"/>
      <c r="SGU14" s="6"/>
      <c r="SGV14" s="6"/>
      <c r="SGW14" s="6"/>
      <c r="SGX14" s="6"/>
      <c r="SGY14" s="6"/>
      <c r="SGZ14" s="6"/>
      <c r="SHA14" s="6"/>
      <c r="SHB14" s="6"/>
      <c r="SHC14" s="6"/>
      <c r="SHD14" s="6"/>
      <c r="SHE14" s="6"/>
      <c r="SHF14" s="6"/>
      <c r="SHG14" s="6"/>
      <c r="SHH14" s="6"/>
      <c r="SHI14" s="6"/>
      <c r="SHJ14" s="6"/>
      <c r="SHK14" s="6"/>
      <c r="SHL14" s="6"/>
      <c r="SHM14" s="6"/>
      <c r="SHN14" s="6"/>
      <c r="SHO14" s="6"/>
      <c r="SHP14" s="6"/>
      <c r="SHQ14" s="6"/>
      <c r="SHR14" s="6"/>
      <c r="SHS14" s="6"/>
      <c r="SHT14" s="6"/>
      <c r="SHU14" s="6"/>
      <c r="SHV14" s="6"/>
      <c r="SHW14" s="6"/>
      <c r="SHX14" s="6"/>
      <c r="SHY14" s="6"/>
      <c r="SHZ14" s="6"/>
      <c r="SIA14" s="6"/>
      <c r="SIB14" s="6"/>
      <c r="SIC14" s="6"/>
      <c r="SID14" s="6"/>
      <c r="SIE14" s="6"/>
      <c r="SIF14" s="6"/>
      <c r="SIG14" s="6"/>
      <c r="SIH14" s="6"/>
      <c r="SII14" s="6"/>
      <c r="SIJ14" s="6"/>
      <c r="SIK14" s="6"/>
      <c r="SIL14" s="6"/>
      <c r="SIM14" s="6"/>
      <c r="SIN14" s="6"/>
      <c r="SIO14" s="6"/>
      <c r="SIP14" s="6"/>
      <c r="SIQ14" s="6"/>
      <c r="SIR14" s="6"/>
      <c r="SIS14" s="6"/>
      <c r="SIT14" s="6"/>
      <c r="SIU14" s="6"/>
      <c r="SIV14" s="6"/>
      <c r="SIW14" s="6"/>
      <c r="SIX14" s="6"/>
      <c r="SIY14" s="6"/>
      <c r="SIZ14" s="6"/>
      <c r="SJA14" s="6"/>
      <c r="SJB14" s="6"/>
      <c r="SJC14" s="6"/>
      <c r="SJD14" s="6"/>
      <c r="SJE14" s="6"/>
      <c r="SJF14" s="6"/>
      <c r="SJG14" s="6"/>
      <c r="SJH14" s="6"/>
      <c r="SJI14" s="6"/>
      <c r="SJJ14" s="6"/>
      <c r="SJK14" s="6"/>
      <c r="SJL14" s="6"/>
      <c r="SJM14" s="6"/>
      <c r="SJN14" s="6"/>
      <c r="SJO14" s="6"/>
      <c r="SJP14" s="6"/>
      <c r="SJQ14" s="6"/>
      <c r="SJR14" s="6"/>
      <c r="SJS14" s="6"/>
      <c r="SJT14" s="6"/>
      <c r="SJU14" s="6"/>
      <c r="SJV14" s="6"/>
      <c r="SJW14" s="6"/>
      <c r="SJX14" s="6"/>
      <c r="SJY14" s="6"/>
      <c r="SJZ14" s="6"/>
      <c r="SKA14" s="6"/>
      <c r="SKB14" s="6"/>
      <c r="SKC14" s="6"/>
      <c r="SKD14" s="6"/>
      <c r="SKE14" s="6"/>
      <c r="SKF14" s="6"/>
      <c r="SKG14" s="6"/>
      <c r="SKH14" s="6"/>
      <c r="SKI14" s="6"/>
      <c r="SKJ14" s="6"/>
      <c r="SKK14" s="6"/>
      <c r="SKL14" s="6"/>
      <c r="SKM14" s="6"/>
      <c r="SKN14" s="6"/>
      <c r="SKO14" s="6"/>
      <c r="SKP14" s="6"/>
      <c r="SKQ14" s="6"/>
      <c r="SKR14" s="6"/>
      <c r="SKS14" s="6"/>
      <c r="SKT14" s="6"/>
      <c r="SKU14" s="6"/>
      <c r="SKV14" s="6"/>
      <c r="SKW14" s="6"/>
      <c r="SKX14" s="6"/>
      <c r="SKY14" s="6"/>
      <c r="SKZ14" s="6"/>
      <c r="SLA14" s="6"/>
      <c r="SLB14" s="6"/>
      <c r="SLC14" s="6"/>
      <c r="SLD14" s="6"/>
      <c r="SLE14" s="6"/>
      <c r="SLF14" s="6"/>
      <c r="SLG14" s="6"/>
      <c r="SLH14" s="6"/>
      <c r="SLI14" s="6"/>
      <c r="SLJ14" s="6"/>
      <c r="SLK14" s="6"/>
      <c r="SLL14" s="6"/>
      <c r="SLM14" s="6"/>
      <c r="SLN14" s="6"/>
      <c r="SLO14" s="6"/>
      <c r="SLP14" s="6"/>
      <c r="SLQ14" s="6"/>
      <c r="SLR14" s="6"/>
      <c r="SLS14" s="6"/>
      <c r="SLT14" s="6"/>
      <c r="SLU14" s="6"/>
      <c r="SLV14" s="6"/>
      <c r="SLW14" s="6"/>
      <c r="SLX14" s="6"/>
      <c r="SLY14" s="6"/>
      <c r="SLZ14" s="6"/>
      <c r="SMA14" s="6"/>
      <c r="SMB14" s="6"/>
      <c r="SMC14" s="6"/>
      <c r="SMD14" s="6"/>
      <c r="SME14" s="6"/>
      <c r="SMF14" s="6"/>
      <c r="SMG14" s="6"/>
      <c r="SMH14" s="6"/>
      <c r="SMI14" s="6"/>
      <c r="SMJ14" s="6"/>
      <c r="SMK14" s="6"/>
      <c r="SML14" s="6"/>
      <c r="SMM14" s="6"/>
      <c r="SMN14" s="6"/>
      <c r="SMO14" s="6"/>
      <c r="SMP14" s="6"/>
      <c r="SMQ14" s="6"/>
      <c r="SMR14" s="6"/>
      <c r="SMS14" s="6"/>
      <c r="SMT14" s="6"/>
      <c r="SMU14" s="6"/>
      <c r="SMV14" s="6"/>
      <c r="SMW14" s="6"/>
      <c r="SMX14" s="6"/>
      <c r="SMY14" s="6"/>
      <c r="SMZ14" s="6"/>
      <c r="SNA14" s="6"/>
      <c r="SNB14" s="6"/>
      <c r="SNC14" s="6"/>
      <c r="SND14" s="6"/>
      <c r="SNE14" s="6"/>
      <c r="SNF14" s="6"/>
      <c r="SNG14" s="6"/>
      <c r="SNH14" s="6"/>
      <c r="SNI14" s="6"/>
      <c r="SNJ14" s="6"/>
      <c r="SNK14" s="6"/>
      <c r="SNL14" s="6"/>
      <c r="SNM14" s="6"/>
      <c r="SNN14" s="6"/>
      <c r="SNO14" s="6"/>
      <c r="SNP14" s="6"/>
      <c r="SNQ14" s="6"/>
      <c r="SNR14" s="6"/>
      <c r="SNS14" s="6"/>
      <c r="SNT14" s="6"/>
      <c r="SNU14" s="6"/>
      <c r="SNV14" s="6"/>
      <c r="SNW14" s="6"/>
      <c r="SNX14" s="6"/>
      <c r="SNY14" s="6"/>
      <c r="SNZ14" s="6"/>
      <c r="SOA14" s="6"/>
      <c r="SOB14" s="6"/>
      <c r="SOC14" s="6"/>
      <c r="SOD14" s="6"/>
      <c r="SOE14" s="6"/>
      <c r="SOF14" s="6"/>
      <c r="SOG14" s="6"/>
      <c r="SOH14" s="6"/>
      <c r="SOI14" s="6"/>
      <c r="SOJ14" s="6"/>
      <c r="SOK14" s="6"/>
      <c r="SOL14" s="6"/>
      <c r="SOM14" s="6"/>
      <c r="SON14" s="6"/>
      <c r="SOO14" s="6"/>
      <c r="SOP14" s="6"/>
      <c r="SOQ14" s="6"/>
      <c r="SOR14" s="6"/>
      <c r="SOS14" s="6"/>
      <c r="SOT14" s="6"/>
      <c r="SOU14" s="6"/>
      <c r="SOV14" s="6"/>
      <c r="SOW14" s="6"/>
      <c r="SOX14" s="6"/>
      <c r="SOY14" s="6"/>
      <c r="SOZ14" s="6"/>
      <c r="SPA14" s="6"/>
      <c r="SPB14" s="6"/>
      <c r="SPC14" s="6"/>
      <c r="SPD14" s="6"/>
      <c r="SPE14" s="6"/>
      <c r="SPF14" s="6"/>
      <c r="SPG14" s="6"/>
      <c r="SPH14" s="6"/>
      <c r="SPI14" s="6"/>
      <c r="SPJ14" s="6"/>
      <c r="SPK14" s="6"/>
      <c r="SPL14" s="6"/>
      <c r="SPM14" s="6"/>
      <c r="SPN14" s="6"/>
      <c r="SPO14" s="6"/>
      <c r="SPP14" s="6"/>
      <c r="SPQ14" s="6"/>
      <c r="SPR14" s="6"/>
      <c r="SPS14" s="6"/>
      <c r="SPT14" s="6"/>
      <c r="SPU14" s="6"/>
      <c r="SPV14" s="6"/>
      <c r="SPW14" s="6"/>
      <c r="SPX14" s="6"/>
      <c r="SPY14" s="6"/>
      <c r="SPZ14" s="6"/>
      <c r="SQA14" s="6"/>
      <c r="SQB14" s="6"/>
      <c r="SQC14" s="6"/>
      <c r="SQD14" s="6"/>
      <c r="SQE14" s="6"/>
      <c r="SQF14" s="6"/>
      <c r="SQG14" s="6"/>
      <c r="SQH14" s="6"/>
      <c r="SQI14" s="6"/>
      <c r="SQJ14" s="6"/>
      <c r="SQK14" s="6"/>
      <c r="SQL14" s="6"/>
      <c r="SQM14" s="6"/>
      <c r="SQN14" s="6"/>
      <c r="SQO14" s="6"/>
      <c r="SQP14" s="6"/>
      <c r="SQQ14" s="6"/>
      <c r="SQR14" s="6"/>
      <c r="SQS14" s="6"/>
      <c r="SQT14" s="6"/>
      <c r="SQU14" s="6"/>
      <c r="SQV14" s="6"/>
      <c r="SQW14" s="6"/>
      <c r="SQX14" s="6"/>
      <c r="SQY14" s="6"/>
      <c r="SQZ14" s="6"/>
      <c r="SRA14" s="6"/>
      <c r="SRB14" s="6"/>
      <c r="SRC14" s="6"/>
      <c r="SRD14" s="6"/>
      <c r="SRE14" s="6"/>
      <c r="SRF14" s="6"/>
      <c r="SRG14" s="6"/>
      <c r="SRH14" s="6"/>
      <c r="SRI14" s="6"/>
      <c r="SRJ14" s="6"/>
      <c r="SRK14" s="6"/>
      <c r="SRL14" s="6"/>
      <c r="SRM14" s="6"/>
      <c r="SRN14" s="6"/>
      <c r="SRO14" s="6"/>
      <c r="SRP14" s="6"/>
      <c r="SRQ14" s="6"/>
      <c r="SRR14" s="6"/>
      <c r="SRS14" s="6"/>
      <c r="SRT14" s="6"/>
      <c r="SRU14" s="6"/>
      <c r="SRV14" s="6"/>
      <c r="SRW14" s="6"/>
      <c r="SRX14" s="6"/>
      <c r="SRY14" s="6"/>
      <c r="SRZ14" s="6"/>
      <c r="SSA14" s="6"/>
      <c r="SSB14" s="6"/>
      <c r="SSC14" s="6"/>
      <c r="SSD14" s="6"/>
      <c r="SSE14" s="6"/>
      <c r="SSF14" s="6"/>
      <c r="SSG14" s="6"/>
      <c r="SSH14" s="6"/>
      <c r="SSI14" s="6"/>
      <c r="SSJ14" s="6"/>
      <c r="SSK14" s="6"/>
      <c r="SSL14" s="6"/>
      <c r="SSM14" s="6"/>
      <c r="SSN14" s="6"/>
      <c r="SSO14" s="6"/>
      <c r="SSP14" s="6"/>
      <c r="SSQ14" s="6"/>
      <c r="SSR14" s="6"/>
      <c r="SSS14" s="6"/>
      <c r="SST14" s="6"/>
      <c r="SSU14" s="6"/>
      <c r="SSV14" s="6"/>
      <c r="SSW14" s="6"/>
      <c r="SSX14" s="6"/>
      <c r="SSY14" s="6"/>
      <c r="SSZ14" s="6"/>
      <c r="STA14" s="6"/>
      <c r="STB14" s="6"/>
      <c r="STC14" s="6"/>
      <c r="STD14" s="6"/>
      <c r="STE14" s="6"/>
      <c r="STF14" s="6"/>
      <c r="STG14" s="6"/>
      <c r="STH14" s="6"/>
      <c r="STI14" s="6"/>
      <c r="STJ14" s="6"/>
      <c r="STK14" s="6"/>
      <c r="STL14" s="6"/>
      <c r="STM14" s="6"/>
      <c r="STN14" s="6"/>
      <c r="STO14" s="6"/>
      <c r="STP14" s="6"/>
      <c r="STQ14" s="6"/>
      <c r="STR14" s="6"/>
      <c r="STS14" s="6"/>
      <c r="STT14" s="6"/>
      <c r="STU14" s="6"/>
      <c r="STV14" s="6"/>
      <c r="STW14" s="6"/>
      <c r="STX14" s="6"/>
      <c r="STY14" s="6"/>
      <c r="STZ14" s="6"/>
      <c r="SUA14" s="6"/>
      <c r="SUB14" s="6"/>
      <c r="SUC14" s="6"/>
      <c r="SUD14" s="6"/>
      <c r="SUE14" s="6"/>
      <c r="SUF14" s="6"/>
      <c r="SUG14" s="6"/>
      <c r="SUH14" s="6"/>
      <c r="SUI14" s="6"/>
      <c r="SUJ14" s="6"/>
      <c r="SUK14" s="6"/>
      <c r="SUL14" s="6"/>
      <c r="SUM14" s="6"/>
      <c r="SUN14" s="6"/>
      <c r="SUO14" s="6"/>
      <c r="SUP14" s="6"/>
      <c r="SUQ14" s="6"/>
      <c r="SUR14" s="6"/>
      <c r="SUS14" s="6"/>
      <c r="SUT14" s="6"/>
      <c r="SUU14" s="6"/>
      <c r="SUV14" s="6"/>
      <c r="SUW14" s="6"/>
      <c r="SUX14" s="6"/>
      <c r="SUY14" s="6"/>
      <c r="SUZ14" s="6"/>
      <c r="SVA14" s="6"/>
      <c r="SVB14" s="6"/>
      <c r="SVC14" s="6"/>
      <c r="SVD14" s="6"/>
      <c r="SVE14" s="6"/>
      <c r="SVF14" s="6"/>
      <c r="SVG14" s="6"/>
      <c r="SVH14" s="6"/>
      <c r="SVI14" s="6"/>
      <c r="SVJ14" s="6"/>
      <c r="SVK14" s="6"/>
      <c r="SVL14" s="6"/>
      <c r="SVM14" s="6"/>
      <c r="SVN14" s="6"/>
      <c r="SVO14" s="6"/>
      <c r="SVP14" s="6"/>
      <c r="SVQ14" s="6"/>
      <c r="SVR14" s="6"/>
      <c r="SVS14" s="6"/>
      <c r="SVT14" s="6"/>
      <c r="SVU14" s="6"/>
      <c r="SVV14" s="6"/>
      <c r="SVW14" s="6"/>
      <c r="SVX14" s="6"/>
      <c r="SVY14" s="6"/>
      <c r="SVZ14" s="6"/>
      <c r="SWA14" s="6"/>
      <c r="SWB14" s="6"/>
      <c r="SWC14" s="6"/>
      <c r="SWD14" s="6"/>
      <c r="SWE14" s="6"/>
      <c r="SWF14" s="6"/>
      <c r="SWG14" s="6"/>
      <c r="SWH14" s="6"/>
      <c r="SWI14" s="6"/>
      <c r="SWJ14" s="6"/>
      <c r="SWK14" s="6"/>
      <c r="SWL14" s="6"/>
      <c r="SWM14" s="6"/>
      <c r="SWN14" s="6"/>
      <c r="SWO14" s="6"/>
      <c r="SWP14" s="6"/>
      <c r="SWQ14" s="6"/>
      <c r="SWR14" s="6"/>
      <c r="SWS14" s="6"/>
      <c r="SWT14" s="6"/>
      <c r="SWU14" s="6"/>
      <c r="SWV14" s="6"/>
      <c r="SWW14" s="6"/>
      <c r="SWX14" s="6"/>
      <c r="SWY14" s="6"/>
      <c r="SWZ14" s="6"/>
      <c r="SXA14" s="6"/>
      <c r="SXB14" s="6"/>
      <c r="SXC14" s="6"/>
      <c r="SXD14" s="6"/>
      <c r="SXE14" s="6"/>
      <c r="SXF14" s="6"/>
      <c r="SXG14" s="6"/>
      <c r="SXH14" s="6"/>
      <c r="SXI14" s="6"/>
      <c r="SXJ14" s="6"/>
      <c r="SXK14" s="6"/>
      <c r="SXL14" s="6"/>
      <c r="SXM14" s="6"/>
      <c r="SXN14" s="6"/>
      <c r="SXO14" s="6"/>
      <c r="SXP14" s="6"/>
      <c r="SXQ14" s="6"/>
      <c r="SXR14" s="6"/>
      <c r="SXS14" s="6"/>
      <c r="SXT14" s="6"/>
      <c r="SXU14" s="6"/>
      <c r="SXV14" s="6"/>
      <c r="SXW14" s="6"/>
      <c r="SXX14" s="6"/>
      <c r="SXY14" s="6"/>
      <c r="SXZ14" s="6"/>
      <c r="SYA14" s="6"/>
      <c r="SYB14" s="6"/>
      <c r="SYC14" s="6"/>
      <c r="SYD14" s="6"/>
      <c r="SYE14" s="6"/>
      <c r="SYF14" s="6"/>
      <c r="SYG14" s="6"/>
      <c r="SYH14" s="6"/>
      <c r="SYI14" s="6"/>
      <c r="SYJ14" s="6"/>
      <c r="SYK14" s="6"/>
      <c r="SYL14" s="6"/>
      <c r="SYM14" s="6"/>
      <c r="SYN14" s="6"/>
      <c r="SYO14" s="6"/>
      <c r="SYP14" s="6"/>
      <c r="SYQ14" s="6"/>
      <c r="SYR14" s="6"/>
      <c r="SYS14" s="6"/>
      <c r="SYT14" s="6"/>
      <c r="SYU14" s="6"/>
      <c r="SYV14" s="6"/>
      <c r="SYW14" s="6"/>
      <c r="SYX14" s="6"/>
      <c r="SYY14" s="6"/>
      <c r="SYZ14" s="6"/>
      <c r="SZA14" s="6"/>
      <c r="SZB14" s="6"/>
      <c r="SZC14" s="6"/>
      <c r="SZD14" s="6"/>
      <c r="SZE14" s="6"/>
      <c r="SZF14" s="6"/>
      <c r="SZG14" s="6"/>
      <c r="SZH14" s="6"/>
      <c r="SZI14" s="6"/>
      <c r="SZJ14" s="6"/>
      <c r="SZK14" s="6"/>
      <c r="SZL14" s="6"/>
      <c r="SZM14" s="6"/>
      <c r="SZN14" s="6"/>
      <c r="SZO14" s="6"/>
      <c r="SZP14" s="6"/>
      <c r="SZQ14" s="6"/>
      <c r="SZR14" s="6"/>
      <c r="SZS14" s="6"/>
      <c r="SZT14" s="6"/>
      <c r="SZU14" s="6"/>
      <c r="SZV14" s="6"/>
      <c r="SZW14" s="6"/>
      <c r="SZX14" s="6"/>
      <c r="SZY14" s="6"/>
      <c r="SZZ14" s="6"/>
      <c r="TAA14" s="6"/>
      <c r="TAB14" s="6"/>
      <c r="TAC14" s="6"/>
      <c r="TAD14" s="6"/>
      <c r="TAE14" s="6"/>
      <c r="TAF14" s="6"/>
      <c r="TAG14" s="6"/>
      <c r="TAH14" s="6"/>
      <c r="TAI14" s="6"/>
      <c r="TAJ14" s="6"/>
      <c r="TAK14" s="6"/>
      <c r="TAL14" s="6"/>
      <c r="TAM14" s="6"/>
      <c r="TAN14" s="6"/>
      <c r="TAO14" s="6"/>
      <c r="TAP14" s="6"/>
      <c r="TAQ14" s="6"/>
      <c r="TAR14" s="6"/>
      <c r="TAS14" s="6"/>
      <c r="TAT14" s="6"/>
      <c r="TAU14" s="6"/>
      <c r="TAV14" s="6"/>
      <c r="TAW14" s="6"/>
      <c r="TAX14" s="6"/>
      <c r="TAY14" s="6"/>
      <c r="TAZ14" s="6"/>
      <c r="TBA14" s="6"/>
      <c r="TBB14" s="6"/>
      <c r="TBC14" s="6"/>
      <c r="TBD14" s="6"/>
      <c r="TBE14" s="6"/>
      <c r="TBF14" s="6"/>
      <c r="TBG14" s="6"/>
      <c r="TBH14" s="6"/>
      <c r="TBI14" s="6"/>
      <c r="TBJ14" s="6"/>
      <c r="TBK14" s="6"/>
      <c r="TBL14" s="6"/>
      <c r="TBM14" s="6"/>
      <c r="TBN14" s="6"/>
      <c r="TBO14" s="6"/>
      <c r="TBP14" s="6"/>
      <c r="TBQ14" s="6"/>
      <c r="TBR14" s="6"/>
      <c r="TBS14" s="6"/>
      <c r="TBT14" s="6"/>
      <c r="TBU14" s="6"/>
      <c r="TBV14" s="6"/>
      <c r="TBW14" s="6"/>
      <c r="TBX14" s="6"/>
      <c r="TBY14" s="6"/>
      <c r="TBZ14" s="6"/>
      <c r="TCA14" s="6"/>
      <c r="TCB14" s="6"/>
      <c r="TCC14" s="6"/>
      <c r="TCD14" s="6"/>
      <c r="TCE14" s="6"/>
      <c r="TCF14" s="6"/>
      <c r="TCG14" s="6"/>
      <c r="TCH14" s="6"/>
      <c r="TCI14" s="6"/>
      <c r="TCJ14" s="6"/>
      <c r="TCK14" s="6"/>
      <c r="TCL14" s="6"/>
      <c r="TCM14" s="6"/>
      <c r="TCN14" s="6"/>
      <c r="TCO14" s="6"/>
      <c r="TCP14" s="6"/>
      <c r="TCQ14" s="6"/>
      <c r="TCR14" s="6"/>
      <c r="TCS14" s="6"/>
      <c r="TCT14" s="6"/>
      <c r="TCU14" s="6"/>
      <c r="TCV14" s="6"/>
      <c r="TCW14" s="6"/>
      <c r="TCX14" s="6"/>
      <c r="TCY14" s="6"/>
      <c r="TCZ14" s="6"/>
      <c r="TDA14" s="6"/>
      <c r="TDB14" s="6"/>
      <c r="TDC14" s="6"/>
      <c r="TDD14" s="6"/>
      <c r="TDE14" s="6"/>
      <c r="TDF14" s="6"/>
      <c r="TDG14" s="6"/>
      <c r="TDH14" s="6"/>
      <c r="TDI14" s="6"/>
      <c r="TDJ14" s="6"/>
      <c r="TDK14" s="6"/>
      <c r="TDL14" s="6"/>
      <c r="TDM14" s="6"/>
      <c r="TDN14" s="6"/>
      <c r="TDO14" s="6"/>
      <c r="TDP14" s="6"/>
      <c r="TDQ14" s="6"/>
      <c r="TDR14" s="6"/>
      <c r="TDS14" s="6"/>
      <c r="TDT14" s="6"/>
      <c r="TDU14" s="6"/>
      <c r="TDV14" s="6"/>
      <c r="TDW14" s="6"/>
      <c r="TDX14" s="6"/>
      <c r="TDY14" s="6"/>
      <c r="TDZ14" s="6"/>
      <c r="TEA14" s="6"/>
      <c r="TEB14" s="6"/>
      <c r="TEC14" s="6"/>
      <c r="TED14" s="6"/>
      <c r="TEE14" s="6"/>
      <c r="TEF14" s="6"/>
      <c r="TEG14" s="6"/>
      <c r="TEH14" s="6"/>
      <c r="TEI14" s="6"/>
      <c r="TEJ14" s="6"/>
      <c r="TEK14" s="6"/>
      <c r="TEL14" s="6"/>
      <c r="TEM14" s="6"/>
      <c r="TEN14" s="6"/>
      <c r="TEO14" s="6"/>
      <c r="TEP14" s="6"/>
      <c r="TEQ14" s="6"/>
      <c r="TER14" s="6"/>
      <c r="TES14" s="6"/>
      <c r="TET14" s="6"/>
      <c r="TEU14" s="6"/>
      <c r="TEV14" s="6"/>
      <c r="TEW14" s="6"/>
      <c r="TEX14" s="6"/>
      <c r="TEY14" s="6"/>
      <c r="TEZ14" s="6"/>
      <c r="TFA14" s="6"/>
      <c r="TFB14" s="6"/>
      <c r="TFC14" s="6"/>
      <c r="TFD14" s="6"/>
      <c r="TFE14" s="6"/>
      <c r="TFF14" s="6"/>
      <c r="TFG14" s="6"/>
      <c r="TFH14" s="6"/>
      <c r="TFI14" s="6"/>
      <c r="TFJ14" s="6"/>
      <c r="TFK14" s="6"/>
      <c r="TFL14" s="6"/>
      <c r="TFM14" s="6"/>
      <c r="TFN14" s="6"/>
      <c r="TFO14" s="6"/>
      <c r="TFP14" s="6"/>
      <c r="TFQ14" s="6"/>
      <c r="TFR14" s="6"/>
      <c r="TFS14" s="6"/>
      <c r="TFT14" s="6"/>
      <c r="TFU14" s="6"/>
      <c r="TFV14" s="6"/>
      <c r="TFW14" s="6"/>
      <c r="TFX14" s="6"/>
      <c r="TFY14" s="6"/>
      <c r="TFZ14" s="6"/>
      <c r="TGA14" s="6"/>
      <c r="TGB14" s="6"/>
      <c r="TGC14" s="6"/>
      <c r="TGD14" s="6"/>
      <c r="TGE14" s="6"/>
      <c r="TGF14" s="6"/>
      <c r="TGG14" s="6"/>
      <c r="TGH14" s="6"/>
      <c r="TGI14" s="6"/>
      <c r="TGJ14" s="6"/>
      <c r="TGK14" s="6"/>
      <c r="TGL14" s="6"/>
      <c r="TGM14" s="6"/>
      <c r="TGN14" s="6"/>
      <c r="TGO14" s="6"/>
      <c r="TGP14" s="6"/>
      <c r="TGQ14" s="6"/>
      <c r="TGR14" s="6"/>
      <c r="TGS14" s="6"/>
      <c r="TGT14" s="6"/>
      <c r="TGU14" s="6"/>
      <c r="TGV14" s="6"/>
      <c r="TGW14" s="6"/>
      <c r="TGX14" s="6"/>
      <c r="TGY14" s="6"/>
      <c r="TGZ14" s="6"/>
      <c r="THA14" s="6"/>
      <c r="THB14" s="6"/>
      <c r="THC14" s="6"/>
      <c r="THD14" s="6"/>
      <c r="THE14" s="6"/>
      <c r="THF14" s="6"/>
      <c r="THG14" s="6"/>
      <c r="THH14" s="6"/>
      <c r="THI14" s="6"/>
      <c r="THJ14" s="6"/>
      <c r="THK14" s="6"/>
      <c r="THL14" s="6"/>
      <c r="THM14" s="6"/>
      <c r="THN14" s="6"/>
      <c r="THO14" s="6"/>
      <c r="THP14" s="6"/>
      <c r="THQ14" s="6"/>
      <c r="THR14" s="6"/>
      <c r="THS14" s="6"/>
      <c r="THT14" s="6"/>
      <c r="THU14" s="6"/>
      <c r="THV14" s="6"/>
      <c r="THW14" s="6"/>
      <c r="THX14" s="6"/>
      <c r="THY14" s="6"/>
      <c r="THZ14" s="6"/>
      <c r="TIA14" s="6"/>
      <c r="TIB14" s="6"/>
      <c r="TIC14" s="6"/>
      <c r="TID14" s="6"/>
      <c r="TIE14" s="6"/>
      <c r="TIF14" s="6"/>
      <c r="TIG14" s="6"/>
      <c r="TIH14" s="6"/>
      <c r="TII14" s="6"/>
      <c r="TIJ14" s="6"/>
      <c r="TIK14" s="6"/>
      <c r="TIL14" s="6"/>
      <c r="TIM14" s="6"/>
      <c r="TIN14" s="6"/>
      <c r="TIO14" s="6"/>
      <c r="TIP14" s="6"/>
      <c r="TIQ14" s="6"/>
      <c r="TIR14" s="6"/>
      <c r="TIS14" s="6"/>
      <c r="TIT14" s="6"/>
      <c r="TIU14" s="6"/>
      <c r="TIV14" s="6"/>
      <c r="TIW14" s="6"/>
      <c r="TIX14" s="6"/>
      <c r="TIY14" s="6"/>
      <c r="TIZ14" s="6"/>
      <c r="TJA14" s="6"/>
      <c r="TJB14" s="6"/>
      <c r="TJC14" s="6"/>
      <c r="TJD14" s="6"/>
      <c r="TJE14" s="6"/>
      <c r="TJF14" s="6"/>
      <c r="TJG14" s="6"/>
      <c r="TJH14" s="6"/>
      <c r="TJI14" s="6"/>
      <c r="TJJ14" s="6"/>
      <c r="TJK14" s="6"/>
      <c r="TJL14" s="6"/>
      <c r="TJM14" s="6"/>
      <c r="TJN14" s="6"/>
      <c r="TJO14" s="6"/>
      <c r="TJP14" s="6"/>
      <c r="TJQ14" s="6"/>
      <c r="TJR14" s="6"/>
      <c r="TJS14" s="6"/>
      <c r="TJT14" s="6"/>
      <c r="TJU14" s="6"/>
      <c r="TJV14" s="6"/>
      <c r="TJW14" s="6"/>
      <c r="TJX14" s="6"/>
      <c r="TJY14" s="6"/>
      <c r="TJZ14" s="6"/>
      <c r="TKA14" s="6"/>
      <c r="TKB14" s="6"/>
      <c r="TKC14" s="6"/>
      <c r="TKD14" s="6"/>
      <c r="TKE14" s="6"/>
      <c r="TKF14" s="6"/>
      <c r="TKG14" s="6"/>
      <c r="TKH14" s="6"/>
      <c r="TKI14" s="6"/>
      <c r="TKJ14" s="6"/>
      <c r="TKK14" s="6"/>
      <c r="TKL14" s="6"/>
      <c r="TKM14" s="6"/>
      <c r="TKN14" s="6"/>
      <c r="TKO14" s="6"/>
      <c r="TKP14" s="6"/>
      <c r="TKQ14" s="6"/>
      <c r="TKR14" s="6"/>
      <c r="TKS14" s="6"/>
      <c r="TKT14" s="6"/>
      <c r="TKU14" s="6"/>
      <c r="TKV14" s="6"/>
      <c r="TKW14" s="6"/>
      <c r="TKX14" s="6"/>
      <c r="TKY14" s="6"/>
      <c r="TKZ14" s="6"/>
      <c r="TLA14" s="6"/>
      <c r="TLB14" s="6"/>
      <c r="TLC14" s="6"/>
      <c r="TLD14" s="6"/>
      <c r="TLE14" s="6"/>
      <c r="TLF14" s="6"/>
      <c r="TLG14" s="6"/>
      <c r="TLH14" s="6"/>
      <c r="TLI14" s="6"/>
      <c r="TLJ14" s="6"/>
      <c r="TLK14" s="6"/>
      <c r="TLL14" s="6"/>
      <c r="TLM14" s="6"/>
      <c r="TLN14" s="6"/>
      <c r="TLO14" s="6"/>
      <c r="TLP14" s="6"/>
      <c r="TLQ14" s="6"/>
      <c r="TLR14" s="6"/>
      <c r="TLS14" s="6"/>
      <c r="TLT14" s="6"/>
      <c r="TLU14" s="6"/>
      <c r="TLV14" s="6"/>
      <c r="TLW14" s="6"/>
      <c r="TLX14" s="6"/>
      <c r="TLY14" s="6"/>
      <c r="TLZ14" s="6"/>
      <c r="TMA14" s="6"/>
      <c r="TMB14" s="6"/>
      <c r="TMC14" s="6"/>
      <c r="TMD14" s="6"/>
      <c r="TME14" s="6"/>
      <c r="TMF14" s="6"/>
      <c r="TMG14" s="6"/>
      <c r="TMH14" s="6"/>
      <c r="TMI14" s="6"/>
      <c r="TMJ14" s="6"/>
      <c r="TMK14" s="6"/>
      <c r="TML14" s="6"/>
      <c r="TMM14" s="6"/>
      <c r="TMN14" s="6"/>
      <c r="TMO14" s="6"/>
      <c r="TMP14" s="6"/>
      <c r="TMQ14" s="6"/>
      <c r="TMR14" s="6"/>
      <c r="TMS14" s="6"/>
      <c r="TMT14" s="6"/>
      <c r="TMU14" s="6"/>
      <c r="TMV14" s="6"/>
      <c r="TMW14" s="6"/>
      <c r="TMX14" s="6"/>
      <c r="TMY14" s="6"/>
      <c r="TMZ14" s="6"/>
      <c r="TNA14" s="6"/>
      <c r="TNB14" s="6"/>
      <c r="TNC14" s="6"/>
      <c r="TND14" s="6"/>
      <c r="TNE14" s="6"/>
      <c r="TNF14" s="6"/>
      <c r="TNG14" s="6"/>
      <c r="TNH14" s="6"/>
      <c r="TNI14" s="6"/>
      <c r="TNJ14" s="6"/>
      <c r="TNK14" s="6"/>
      <c r="TNL14" s="6"/>
      <c r="TNM14" s="6"/>
      <c r="TNN14" s="6"/>
      <c r="TNO14" s="6"/>
      <c r="TNP14" s="6"/>
      <c r="TNQ14" s="6"/>
      <c r="TNR14" s="6"/>
      <c r="TNS14" s="6"/>
      <c r="TNT14" s="6"/>
      <c r="TNU14" s="6"/>
      <c r="TNV14" s="6"/>
      <c r="TNW14" s="6"/>
      <c r="TNX14" s="6"/>
      <c r="TNY14" s="6"/>
      <c r="TNZ14" s="6"/>
      <c r="TOA14" s="6"/>
      <c r="TOB14" s="6"/>
      <c r="TOC14" s="6"/>
      <c r="TOD14" s="6"/>
      <c r="TOE14" s="6"/>
      <c r="TOF14" s="6"/>
      <c r="TOG14" s="6"/>
      <c r="TOH14" s="6"/>
      <c r="TOI14" s="6"/>
      <c r="TOJ14" s="6"/>
      <c r="TOK14" s="6"/>
      <c r="TOL14" s="6"/>
      <c r="TOM14" s="6"/>
      <c r="TON14" s="6"/>
      <c r="TOO14" s="6"/>
      <c r="TOP14" s="6"/>
      <c r="TOQ14" s="6"/>
      <c r="TOR14" s="6"/>
      <c r="TOS14" s="6"/>
      <c r="TOT14" s="6"/>
      <c r="TOU14" s="6"/>
      <c r="TOV14" s="6"/>
      <c r="TOW14" s="6"/>
      <c r="TOX14" s="6"/>
      <c r="TOY14" s="6"/>
      <c r="TOZ14" s="6"/>
      <c r="TPA14" s="6"/>
      <c r="TPB14" s="6"/>
      <c r="TPC14" s="6"/>
      <c r="TPD14" s="6"/>
      <c r="TPE14" s="6"/>
      <c r="TPF14" s="6"/>
      <c r="TPG14" s="6"/>
      <c r="TPH14" s="6"/>
      <c r="TPI14" s="6"/>
      <c r="TPJ14" s="6"/>
      <c r="TPK14" s="6"/>
      <c r="TPL14" s="6"/>
      <c r="TPM14" s="6"/>
      <c r="TPN14" s="6"/>
      <c r="TPO14" s="6"/>
      <c r="TPP14" s="6"/>
      <c r="TPQ14" s="6"/>
      <c r="TPR14" s="6"/>
      <c r="TPS14" s="6"/>
      <c r="TPT14" s="6"/>
      <c r="TPU14" s="6"/>
      <c r="TPV14" s="6"/>
      <c r="TPW14" s="6"/>
      <c r="TPX14" s="6"/>
      <c r="TPY14" s="6"/>
      <c r="TPZ14" s="6"/>
      <c r="TQA14" s="6"/>
      <c r="TQB14" s="6"/>
      <c r="TQC14" s="6"/>
      <c r="TQD14" s="6"/>
      <c r="TQE14" s="6"/>
      <c r="TQF14" s="6"/>
      <c r="TQG14" s="6"/>
      <c r="TQH14" s="6"/>
      <c r="TQI14" s="6"/>
      <c r="TQJ14" s="6"/>
      <c r="TQK14" s="6"/>
      <c r="TQL14" s="6"/>
      <c r="TQM14" s="6"/>
      <c r="TQN14" s="6"/>
      <c r="TQO14" s="6"/>
      <c r="TQP14" s="6"/>
      <c r="TQQ14" s="6"/>
      <c r="TQR14" s="6"/>
      <c r="TQS14" s="6"/>
      <c r="TQT14" s="6"/>
      <c r="TQU14" s="6"/>
      <c r="TQV14" s="6"/>
      <c r="TQW14" s="6"/>
      <c r="TQX14" s="6"/>
      <c r="TQY14" s="6"/>
      <c r="TQZ14" s="6"/>
      <c r="TRA14" s="6"/>
      <c r="TRB14" s="6"/>
      <c r="TRC14" s="6"/>
      <c r="TRD14" s="6"/>
      <c r="TRE14" s="6"/>
      <c r="TRF14" s="6"/>
      <c r="TRG14" s="6"/>
      <c r="TRH14" s="6"/>
      <c r="TRI14" s="6"/>
      <c r="TRJ14" s="6"/>
      <c r="TRK14" s="6"/>
      <c r="TRL14" s="6"/>
      <c r="TRM14" s="6"/>
      <c r="TRN14" s="6"/>
      <c r="TRO14" s="6"/>
      <c r="TRP14" s="6"/>
      <c r="TRQ14" s="6"/>
      <c r="TRR14" s="6"/>
      <c r="TRS14" s="6"/>
      <c r="TRT14" s="6"/>
      <c r="TRU14" s="6"/>
      <c r="TRV14" s="6"/>
      <c r="TRW14" s="6"/>
      <c r="TRX14" s="6"/>
      <c r="TRY14" s="6"/>
      <c r="TRZ14" s="6"/>
      <c r="TSA14" s="6"/>
      <c r="TSB14" s="6"/>
      <c r="TSC14" s="6"/>
      <c r="TSD14" s="6"/>
      <c r="TSE14" s="6"/>
      <c r="TSF14" s="6"/>
      <c r="TSG14" s="6"/>
      <c r="TSH14" s="6"/>
      <c r="TSI14" s="6"/>
      <c r="TSJ14" s="6"/>
      <c r="TSK14" s="6"/>
      <c r="TSL14" s="6"/>
      <c r="TSM14" s="6"/>
      <c r="TSN14" s="6"/>
      <c r="TSO14" s="6"/>
      <c r="TSP14" s="6"/>
      <c r="TSQ14" s="6"/>
      <c r="TSR14" s="6"/>
      <c r="TSS14" s="6"/>
      <c r="TST14" s="6"/>
      <c r="TSU14" s="6"/>
      <c r="TSV14" s="6"/>
      <c r="TSW14" s="6"/>
      <c r="TSX14" s="6"/>
      <c r="TSY14" s="6"/>
      <c r="TSZ14" s="6"/>
      <c r="TTA14" s="6"/>
      <c r="TTB14" s="6"/>
      <c r="TTC14" s="6"/>
      <c r="TTD14" s="6"/>
      <c r="TTE14" s="6"/>
      <c r="TTF14" s="6"/>
      <c r="TTG14" s="6"/>
      <c r="TTH14" s="6"/>
      <c r="TTI14" s="6"/>
      <c r="TTJ14" s="6"/>
      <c r="TTK14" s="6"/>
      <c r="TTL14" s="6"/>
      <c r="TTM14" s="6"/>
      <c r="TTN14" s="6"/>
      <c r="TTO14" s="6"/>
      <c r="TTP14" s="6"/>
      <c r="TTQ14" s="6"/>
      <c r="TTR14" s="6"/>
      <c r="TTS14" s="6"/>
      <c r="TTT14" s="6"/>
      <c r="TTU14" s="6"/>
      <c r="TTV14" s="6"/>
      <c r="TTW14" s="6"/>
      <c r="TTX14" s="6"/>
      <c r="TTY14" s="6"/>
      <c r="TTZ14" s="6"/>
      <c r="TUA14" s="6"/>
      <c r="TUB14" s="6"/>
      <c r="TUC14" s="6"/>
      <c r="TUD14" s="6"/>
      <c r="TUE14" s="6"/>
      <c r="TUF14" s="6"/>
      <c r="TUG14" s="6"/>
      <c r="TUH14" s="6"/>
      <c r="TUI14" s="6"/>
      <c r="TUJ14" s="6"/>
      <c r="TUK14" s="6"/>
      <c r="TUL14" s="6"/>
      <c r="TUM14" s="6"/>
      <c r="TUN14" s="6"/>
      <c r="TUO14" s="6"/>
      <c r="TUP14" s="6"/>
      <c r="TUQ14" s="6"/>
      <c r="TUR14" s="6"/>
      <c r="TUS14" s="6"/>
      <c r="TUT14" s="6"/>
      <c r="TUU14" s="6"/>
      <c r="TUV14" s="6"/>
      <c r="TUW14" s="6"/>
      <c r="TUX14" s="6"/>
      <c r="TUY14" s="6"/>
      <c r="TUZ14" s="6"/>
      <c r="TVA14" s="6"/>
      <c r="TVB14" s="6"/>
      <c r="TVC14" s="6"/>
      <c r="TVD14" s="6"/>
      <c r="TVE14" s="6"/>
      <c r="TVF14" s="6"/>
      <c r="TVG14" s="6"/>
      <c r="TVH14" s="6"/>
      <c r="TVI14" s="6"/>
      <c r="TVJ14" s="6"/>
      <c r="TVK14" s="6"/>
      <c r="TVL14" s="6"/>
      <c r="TVM14" s="6"/>
      <c r="TVN14" s="6"/>
      <c r="TVO14" s="6"/>
      <c r="TVP14" s="6"/>
      <c r="TVQ14" s="6"/>
      <c r="TVR14" s="6"/>
      <c r="TVS14" s="6"/>
      <c r="TVT14" s="6"/>
      <c r="TVU14" s="6"/>
      <c r="TVV14" s="6"/>
      <c r="TVW14" s="6"/>
      <c r="TVX14" s="6"/>
      <c r="TVY14" s="6"/>
      <c r="TVZ14" s="6"/>
      <c r="TWA14" s="6"/>
      <c r="TWB14" s="6"/>
      <c r="TWC14" s="6"/>
      <c r="TWD14" s="6"/>
      <c r="TWE14" s="6"/>
      <c r="TWF14" s="6"/>
      <c r="TWG14" s="6"/>
      <c r="TWH14" s="6"/>
      <c r="TWI14" s="6"/>
      <c r="TWJ14" s="6"/>
      <c r="TWK14" s="6"/>
      <c r="TWL14" s="6"/>
      <c r="TWM14" s="6"/>
      <c r="TWN14" s="6"/>
      <c r="TWO14" s="6"/>
      <c r="TWP14" s="6"/>
      <c r="TWQ14" s="6"/>
      <c r="TWR14" s="6"/>
      <c r="TWS14" s="6"/>
      <c r="TWT14" s="6"/>
      <c r="TWU14" s="6"/>
      <c r="TWV14" s="6"/>
      <c r="TWW14" s="6"/>
      <c r="TWX14" s="6"/>
      <c r="TWY14" s="6"/>
      <c r="TWZ14" s="6"/>
      <c r="TXA14" s="6"/>
      <c r="TXB14" s="6"/>
      <c r="TXC14" s="6"/>
      <c r="TXD14" s="6"/>
      <c r="TXE14" s="6"/>
      <c r="TXF14" s="6"/>
      <c r="TXG14" s="6"/>
      <c r="TXH14" s="6"/>
      <c r="TXI14" s="6"/>
      <c r="TXJ14" s="6"/>
      <c r="TXK14" s="6"/>
      <c r="TXL14" s="6"/>
      <c r="TXM14" s="6"/>
      <c r="TXN14" s="6"/>
      <c r="TXO14" s="6"/>
      <c r="TXP14" s="6"/>
      <c r="TXQ14" s="6"/>
      <c r="TXR14" s="6"/>
      <c r="TXS14" s="6"/>
      <c r="TXT14" s="6"/>
      <c r="TXU14" s="6"/>
      <c r="TXV14" s="6"/>
      <c r="TXW14" s="6"/>
      <c r="TXX14" s="6"/>
      <c r="TXY14" s="6"/>
      <c r="TXZ14" s="6"/>
      <c r="TYA14" s="6"/>
      <c r="TYB14" s="6"/>
      <c r="TYC14" s="6"/>
      <c r="TYD14" s="6"/>
      <c r="TYE14" s="6"/>
      <c r="TYF14" s="6"/>
      <c r="TYG14" s="6"/>
      <c r="TYH14" s="6"/>
      <c r="TYI14" s="6"/>
      <c r="TYJ14" s="6"/>
      <c r="TYK14" s="6"/>
      <c r="TYL14" s="6"/>
      <c r="TYM14" s="6"/>
      <c r="TYN14" s="6"/>
      <c r="TYO14" s="6"/>
      <c r="TYP14" s="6"/>
      <c r="TYQ14" s="6"/>
      <c r="TYR14" s="6"/>
      <c r="TYS14" s="6"/>
      <c r="TYT14" s="6"/>
      <c r="TYU14" s="6"/>
      <c r="TYV14" s="6"/>
      <c r="TYW14" s="6"/>
      <c r="TYX14" s="6"/>
      <c r="TYY14" s="6"/>
      <c r="TYZ14" s="6"/>
      <c r="TZA14" s="6"/>
      <c r="TZB14" s="6"/>
      <c r="TZC14" s="6"/>
      <c r="TZD14" s="6"/>
      <c r="TZE14" s="6"/>
      <c r="TZF14" s="6"/>
      <c r="TZG14" s="6"/>
      <c r="TZH14" s="6"/>
      <c r="TZI14" s="6"/>
      <c r="TZJ14" s="6"/>
      <c r="TZK14" s="6"/>
      <c r="TZL14" s="6"/>
      <c r="TZM14" s="6"/>
      <c r="TZN14" s="6"/>
      <c r="TZO14" s="6"/>
      <c r="TZP14" s="6"/>
      <c r="TZQ14" s="6"/>
      <c r="TZR14" s="6"/>
      <c r="TZS14" s="6"/>
      <c r="TZT14" s="6"/>
      <c r="TZU14" s="6"/>
      <c r="TZV14" s="6"/>
      <c r="TZW14" s="6"/>
      <c r="TZX14" s="6"/>
      <c r="TZY14" s="6"/>
      <c r="TZZ14" s="6"/>
      <c r="UAA14" s="6"/>
      <c r="UAB14" s="6"/>
      <c r="UAC14" s="6"/>
      <c r="UAD14" s="6"/>
      <c r="UAE14" s="6"/>
      <c r="UAF14" s="6"/>
      <c r="UAG14" s="6"/>
      <c r="UAH14" s="6"/>
      <c r="UAI14" s="6"/>
      <c r="UAJ14" s="6"/>
      <c r="UAK14" s="6"/>
      <c r="UAL14" s="6"/>
      <c r="UAM14" s="6"/>
      <c r="UAN14" s="6"/>
      <c r="UAO14" s="6"/>
      <c r="UAP14" s="6"/>
      <c r="UAQ14" s="6"/>
      <c r="UAR14" s="6"/>
      <c r="UAS14" s="6"/>
      <c r="UAT14" s="6"/>
      <c r="UAU14" s="6"/>
      <c r="UAV14" s="6"/>
      <c r="UAW14" s="6"/>
      <c r="UAX14" s="6"/>
      <c r="UAY14" s="6"/>
      <c r="UAZ14" s="6"/>
      <c r="UBA14" s="6"/>
      <c r="UBB14" s="6"/>
      <c r="UBC14" s="6"/>
      <c r="UBD14" s="6"/>
      <c r="UBE14" s="6"/>
      <c r="UBF14" s="6"/>
      <c r="UBG14" s="6"/>
      <c r="UBH14" s="6"/>
      <c r="UBI14" s="6"/>
      <c r="UBJ14" s="6"/>
      <c r="UBK14" s="6"/>
      <c r="UBL14" s="6"/>
      <c r="UBM14" s="6"/>
      <c r="UBN14" s="6"/>
      <c r="UBO14" s="6"/>
      <c r="UBP14" s="6"/>
      <c r="UBQ14" s="6"/>
      <c r="UBR14" s="6"/>
      <c r="UBS14" s="6"/>
      <c r="UBT14" s="6"/>
      <c r="UBU14" s="6"/>
      <c r="UBV14" s="6"/>
      <c r="UBW14" s="6"/>
      <c r="UBX14" s="6"/>
      <c r="UBY14" s="6"/>
      <c r="UBZ14" s="6"/>
      <c r="UCA14" s="6"/>
      <c r="UCB14" s="6"/>
      <c r="UCC14" s="6"/>
      <c r="UCD14" s="6"/>
      <c r="UCE14" s="6"/>
      <c r="UCF14" s="6"/>
      <c r="UCG14" s="6"/>
      <c r="UCH14" s="6"/>
      <c r="UCI14" s="6"/>
      <c r="UCJ14" s="6"/>
      <c r="UCK14" s="6"/>
      <c r="UCL14" s="6"/>
      <c r="UCM14" s="6"/>
      <c r="UCN14" s="6"/>
      <c r="UCO14" s="6"/>
      <c r="UCP14" s="6"/>
      <c r="UCQ14" s="6"/>
      <c r="UCR14" s="6"/>
      <c r="UCS14" s="6"/>
      <c r="UCT14" s="6"/>
      <c r="UCU14" s="6"/>
      <c r="UCV14" s="6"/>
      <c r="UCW14" s="6"/>
      <c r="UCX14" s="6"/>
      <c r="UCY14" s="6"/>
      <c r="UCZ14" s="6"/>
      <c r="UDA14" s="6"/>
      <c r="UDB14" s="6"/>
      <c r="UDC14" s="6"/>
      <c r="UDD14" s="6"/>
      <c r="UDE14" s="6"/>
      <c r="UDF14" s="6"/>
      <c r="UDG14" s="6"/>
      <c r="UDH14" s="6"/>
      <c r="UDI14" s="6"/>
      <c r="UDJ14" s="6"/>
      <c r="UDK14" s="6"/>
      <c r="UDL14" s="6"/>
      <c r="UDM14" s="6"/>
      <c r="UDN14" s="6"/>
      <c r="UDO14" s="6"/>
      <c r="UDP14" s="6"/>
      <c r="UDQ14" s="6"/>
      <c r="UDR14" s="6"/>
      <c r="UDS14" s="6"/>
      <c r="UDT14" s="6"/>
      <c r="UDU14" s="6"/>
      <c r="UDV14" s="6"/>
      <c r="UDW14" s="6"/>
      <c r="UDX14" s="6"/>
      <c r="UDY14" s="6"/>
      <c r="UDZ14" s="6"/>
      <c r="UEA14" s="6"/>
      <c r="UEB14" s="6"/>
      <c r="UEC14" s="6"/>
      <c r="UED14" s="6"/>
      <c r="UEE14" s="6"/>
      <c r="UEF14" s="6"/>
      <c r="UEG14" s="6"/>
      <c r="UEH14" s="6"/>
      <c r="UEI14" s="6"/>
      <c r="UEJ14" s="6"/>
      <c r="UEK14" s="6"/>
      <c r="UEL14" s="6"/>
      <c r="UEM14" s="6"/>
      <c r="UEN14" s="6"/>
      <c r="UEO14" s="6"/>
      <c r="UEP14" s="6"/>
      <c r="UEQ14" s="6"/>
      <c r="UER14" s="6"/>
      <c r="UES14" s="6"/>
      <c r="UET14" s="6"/>
      <c r="UEU14" s="6"/>
      <c r="UEV14" s="6"/>
      <c r="UEW14" s="6"/>
      <c r="UEX14" s="6"/>
      <c r="UEY14" s="6"/>
      <c r="UEZ14" s="6"/>
      <c r="UFA14" s="6"/>
      <c r="UFB14" s="6"/>
      <c r="UFC14" s="6"/>
      <c r="UFD14" s="6"/>
      <c r="UFE14" s="6"/>
      <c r="UFF14" s="6"/>
      <c r="UFG14" s="6"/>
      <c r="UFH14" s="6"/>
      <c r="UFI14" s="6"/>
      <c r="UFJ14" s="6"/>
      <c r="UFK14" s="6"/>
      <c r="UFL14" s="6"/>
      <c r="UFM14" s="6"/>
      <c r="UFN14" s="6"/>
      <c r="UFO14" s="6"/>
      <c r="UFP14" s="6"/>
      <c r="UFQ14" s="6"/>
      <c r="UFR14" s="6"/>
      <c r="UFS14" s="6"/>
      <c r="UFT14" s="6"/>
      <c r="UFU14" s="6"/>
      <c r="UFV14" s="6"/>
      <c r="UFW14" s="6"/>
      <c r="UFX14" s="6"/>
      <c r="UFY14" s="6"/>
      <c r="UFZ14" s="6"/>
      <c r="UGA14" s="6"/>
      <c r="UGB14" s="6"/>
      <c r="UGC14" s="6"/>
      <c r="UGD14" s="6"/>
      <c r="UGE14" s="6"/>
      <c r="UGF14" s="6"/>
      <c r="UGG14" s="6"/>
      <c r="UGH14" s="6"/>
      <c r="UGI14" s="6"/>
      <c r="UGJ14" s="6"/>
      <c r="UGK14" s="6"/>
      <c r="UGL14" s="6"/>
      <c r="UGM14" s="6"/>
      <c r="UGN14" s="6"/>
      <c r="UGO14" s="6"/>
      <c r="UGP14" s="6"/>
      <c r="UGQ14" s="6"/>
      <c r="UGR14" s="6"/>
      <c r="UGS14" s="6"/>
      <c r="UGT14" s="6"/>
      <c r="UGU14" s="6"/>
      <c r="UGV14" s="6"/>
      <c r="UGW14" s="6"/>
      <c r="UGX14" s="6"/>
      <c r="UGY14" s="6"/>
      <c r="UGZ14" s="6"/>
      <c r="UHA14" s="6"/>
      <c r="UHB14" s="6"/>
      <c r="UHC14" s="6"/>
      <c r="UHD14" s="6"/>
      <c r="UHE14" s="6"/>
      <c r="UHF14" s="6"/>
      <c r="UHG14" s="6"/>
      <c r="UHH14" s="6"/>
      <c r="UHI14" s="6"/>
      <c r="UHJ14" s="6"/>
      <c r="UHK14" s="6"/>
      <c r="UHL14" s="6"/>
      <c r="UHM14" s="6"/>
      <c r="UHN14" s="6"/>
      <c r="UHO14" s="6"/>
      <c r="UHP14" s="6"/>
      <c r="UHQ14" s="6"/>
      <c r="UHR14" s="6"/>
      <c r="UHS14" s="6"/>
      <c r="UHT14" s="6"/>
      <c r="UHU14" s="6"/>
      <c r="UHV14" s="6"/>
      <c r="UHW14" s="6"/>
      <c r="UHX14" s="6"/>
      <c r="UHY14" s="6"/>
      <c r="UHZ14" s="6"/>
      <c r="UIA14" s="6"/>
      <c r="UIB14" s="6"/>
      <c r="UIC14" s="6"/>
      <c r="UID14" s="6"/>
      <c r="UIE14" s="6"/>
      <c r="UIF14" s="6"/>
      <c r="UIG14" s="6"/>
      <c r="UIH14" s="6"/>
      <c r="UII14" s="6"/>
      <c r="UIJ14" s="6"/>
      <c r="UIK14" s="6"/>
      <c r="UIL14" s="6"/>
      <c r="UIM14" s="6"/>
      <c r="UIN14" s="6"/>
      <c r="UIO14" s="6"/>
      <c r="UIP14" s="6"/>
      <c r="UIQ14" s="6"/>
      <c r="UIR14" s="6"/>
      <c r="UIS14" s="6"/>
      <c r="UIT14" s="6"/>
      <c r="UIU14" s="6"/>
      <c r="UIV14" s="6"/>
      <c r="UIW14" s="6"/>
      <c r="UIX14" s="6"/>
      <c r="UIY14" s="6"/>
      <c r="UIZ14" s="6"/>
      <c r="UJA14" s="6"/>
      <c r="UJB14" s="6"/>
      <c r="UJC14" s="6"/>
      <c r="UJD14" s="6"/>
      <c r="UJE14" s="6"/>
      <c r="UJF14" s="6"/>
      <c r="UJG14" s="6"/>
      <c r="UJH14" s="6"/>
      <c r="UJI14" s="6"/>
      <c r="UJJ14" s="6"/>
      <c r="UJK14" s="6"/>
      <c r="UJL14" s="6"/>
      <c r="UJM14" s="6"/>
      <c r="UJN14" s="6"/>
      <c r="UJO14" s="6"/>
      <c r="UJP14" s="6"/>
      <c r="UJQ14" s="6"/>
      <c r="UJR14" s="6"/>
      <c r="UJS14" s="6"/>
      <c r="UJT14" s="6"/>
      <c r="UJU14" s="6"/>
      <c r="UJV14" s="6"/>
      <c r="UJW14" s="6"/>
      <c r="UJX14" s="6"/>
      <c r="UJY14" s="6"/>
      <c r="UJZ14" s="6"/>
      <c r="UKA14" s="6"/>
      <c r="UKB14" s="6"/>
      <c r="UKC14" s="6"/>
      <c r="UKD14" s="6"/>
      <c r="UKE14" s="6"/>
      <c r="UKF14" s="6"/>
      <c r="UKG14" s="6"/>
      <c r="UKH14" s="6"/>
      <c r="UKI14" s="6"/>
      <c r="UKJ14" s="6"/>
      <c r="UKK14" s="6"/>
      <c r="UKL14" s="6"/>
      <c r="UKM14" s="6"/>
      <c r="UKN14" s="6"/>
      <c r="UKO14" s="6"/>
      <c r="UKP14" s="6"/>
      <c r="UKQ14" s="6"/>
      <c r="UKR14" s="6"/>
      <c r="UKS14" s="6"/>
      <c r="UKT14" s="6"/>
      <c r="UKU14" s="6"/>
      <c r="UKV14" s="6"/>
      <c r="UKW14" s="6"/>
      <c r="UKX14" s="6"/>
      <c r="UKY14" s="6"/>
      <c r="UKZ14" s="6"/>
      <c r="ULA14" s="6"/>
      <c r="ULB14" s="6"/>
      <c r="ULC14" s="6"/>
      <c r="ULD14" s="6"/>
      <c r="ULE14" s="6"/>
      <c r="ULF14" s="6"/>
      <c r="ULG14" s="6"/>
      <c r="ULH14" s="6"/>
      <c r="ULI14" s="6"/>
      <c r="ULJ14" s="6"/>
      <c r="ULK14" s="6"/>
      <c r="ULL14" s="6"/>
      <c r="ULM14" s="6"/>
      <c r="ULN14" s="6"/>
      <c r="ULO14" s="6"/>
      <c r="ULP14" s="6"/>
      <c r="ULQ14" s="6"/>
      <c r="ULR14" s="6"/>
      <c r="ULS14" s="6"/>
      <c r="ULT14" s="6"/>
      <c r="ULU14" s="6"/>
      <c r="ULV14" s="6"/>
      <c r="ULW14" s="6"/>
      <c r="ULX14" s="6"/>
      <c r="ULY14" s="6"/>
      <c r="ULZ14" s="6"/>
      <c r="UMA14" s="6"/>
      <c r="UMB14" s="6"/>
      <c r="UMC14" s="6"/>
      <c r="UMD14" s="6"/>
      <c r="UME14" s="6"/>
      <c r="UMF14" s="6"/>
      <c r="UMG14" s="6"/>
      <c r="UMH14" s="6"/>
      <c r="UMI14" s="6"/>
      <c r="UMJ14" s="6"/>
      <c r="UMK14" s="6"/>
      <c r="UML14" s="6"/>
      <c r="UMM14" s="6"/>
      <c r="UMN14" s="6"/>
      <c r="UMO14" s="6"/>
      <c r="UMP14" s="6"/>
      <c r="UMQ14" s="6"/>
      <c r="UMR14" s="6"/>
      <c r="UMS14" s="6"/>
      <c r="UMT14" s="6"/>
      <c r="UMU14" s="6"/>
      <c r="UMV14" s="6"/>
      <c r="UMW14" s="6"/>
      <c r="UMX14" s="6"/>
      <c r="UMY14" s="6"/>
      <c r="UMZ14" s="6"/>
      <c r="UNA14" s="6"/>
      <c r="UNB14" s="6"/>
      <c r="UNC14" s="6"/>
      <c r="UND14" s="6"/>
      <c r="UNE14" s="6"/>
      <c r="UNF14" s="6"/>
      <c r="UNG14" s="6"/>
      <c r="UNH14" s="6"/>
      <c r="UNI14" s="6"/>
      <c r="UNJ14" s="6"/>
      <c r="UNK14" s="6"/>
      <c r="UNL14" s="6"/>
      <c r="UNM14" s="6"/>
      <c r="UNN14" s="6"/>
      <c r="UNO14" s="6"/>
      <c r="UNP14" s="6"/>
      <c r="UNQ14" s="6"/>
      <c r="UNR14" s="6"/>
      <c r="UNS14" s="6"/>
      <c r="UNT14" s="6"/>
      <c r="UNU14" s="6"/>
      <c r="UNV14" s="6"/>
      <c r="UNW14" s="6"/>
      <c r="UNX14" s="6"/>
      <c r="UNY14" s="6"/>
      <c r="UNZ14" s="6"/>
      <c r="UOA14" s="6"/>
      <c r="UOB14" s="6"/>
      <c r="UOC14" s="6"/>
      <c r="UOD14" s="6"/>
      <c r="UOE14" s="6"/>
      <c r="UOF14" s="6"/>
      <c r="UOG14" s="6"/>
      <c r="UOH14" s="6"/>
      <c r="UOI14" s="6"/>
      <c r="UOJ14" s="6"/>
      <c r="UOK14" s="6"/>
      <c r="UOL14" s="6"/>
      <c r="UOM14" s="6"/>
      <c r="UON14" s="6"/>
      <c r="UOO14" s="6"/>
      <c r="UOP14" s="6"/>
      <c r="UOQ14" s="6"/>
      <c r="UOR14" s="6"/>
      <c r="UOS14" s="6"/>
      <c r="UOT14" s="6"/>
      <c r="UOU14" s="6"/>
      <c r="UOV14" s="6"/>
      <c r="UOW14" s="6"/>
      <c r="UOX14" s="6"/>
      <c r="UOY14" s="6"/>
      <c r="UOZ14" s="6"/>
      <c r="UPA14" s="6"/>
      <c r="UPB14" s="6"/>
      <c r="UPC14" s="6"/>
      <c r="UPD14" s="6"/>
      <c r="UPE14" s="6"/>
      <c r="UPF14" s="6"/>
      <c r="UPG14" s="6"/>
      <c r="UPH14" s="6"/>
      <c r="UPI14" s="6"/>
      <c r="UPJ14" s="6"/>
      <c r="UPK14" s="6"/>
      <c r="UPL14" s="6"/>
      <c r="UPM14" s="6"/>
      <c r="UPN14" s="6"/>
      <c r="UPO14" s="6"/>
      <c r="UPP14" s="6"/>
      <c r="UPQ14" s="6"/>
      <c r="UPR14" s="6"/>
      <c r="UPS14" s="6"/>
      <c r="UPT14" s="6"/>
      <c r="UPU14" s="6"/>
      <c r="UPV14" s="6"/>
      <c r="UPW14" s="6"/>
      <c r="UPX14" s="6"/>
      <c r="UPY14" s="6"/>
      <c r="UPZ14" s="6"/>
      <c r="UQA14" s="6"/>
      <c r="UQB14" s="6"/>
      <c r="UQC14" s="6"/>
      <c r="UQD14" s="6"/>
      <c r="UQE14" s="6"/>
      <c r="UQF14" s="6"/>
      <c r="UQG14" s="6"/>
      <c r="UQH14" s="6"/>
      <c r="UQI14" s="6"/>
      <c r="UQJ14" s="6"/>
      <c r="UQK14" s="6"/>
      <c r="UQL14" s="6"/>
      <c r="UQM14" s="6"/>
      <c r="UQN14" s="6"/>
      <c r="UQO14" s="6"/>
      <c r="UQP14" s="6"/>
      <c r="UQQ14" s="6"/>
      <c r="UQR14" s="6"/>
      <c r="UQS14" s="6"/>
      <c r="UQT14" s="6"/>
      <c r="UQU14" s="6"/>
      <c r="UQV14" s="6"/>
      <c r="UQW14" s="6"/>
      <c r="UQX14" s="6"/>
      <c r="UQY14" s="6"/>
      <c r="UQZ14" s="6"/>
      <c r="URA14" s="6"/>
      <c r="URB14" s="6"/>
      <c r="URC14" s="6"/>
      <c r="URD14" s="6"/>
      <c r="URE14" s="6"/>
      <c r="URF14" s="6"/>
      <c r="URG14" s="6"/>
      <c r="URH14" s="6"/>
      <c r="URI14" s="6"/>
      <c r="URJ14" s="6"/>
      <c r="URK14" s="6"/>
      <c r="URL14" s="6"/>
      <c r="URM14" s="6"/>
      <c r="URN14" s="6"/>
      <c r="URO14" s="6"/>
      <c r="URP14" s="6"/>
      <c r="URQ14" s="6"/>
      <c r="URR14" s="6"/>
      <c r="URS14" s="6"/>
      <c r="URT14" s="6"/>
      <c r="URU14" s="6"/>
      <c r="URV14" s="6"/>
      <c r="URW14" s="6"/>
      <c r="URX14" s="6"/>
      <c r="URY14" s="6"/>
      <c r="URZ14" s="6"/>
      <c r="USA14" s="6"/>
      <c r="USB14" s="6"/>
      <c r="USC14" s="6"/>
      <c r="USD14" s="6"/>
      <c r="USE14" s="6"/>
      <c r="USF14" s="6"/>
      <c r="USG14" s="6"/>
      <c r="USH14" s="6"/>
      <c r="USI14" s="6"/>
      <c r="USJ14" s="6"/>
      <c r="USK14" s="6"/>
      <c r="USL14" s="6"/>
      <c r="USM14" s="6"/>
      <c r="USN14" s="6"/>
      <c r="USO14" s="6"/>
      <c r="USP14" s="6"/>
      <c r="USQ14" s="6"/>
      <c r="USR14" s="6"/>
      <c r="USS14" s="6"/>
      <c r="UST14" s="6"/>
      <c r="USU14" s="6"/>
      <c r="USV14" s="6"/>
      <c r="USW14" s="6"/>
      <c r="USX14" s="6"/>
      <c r="USY14" s="6"/>
      <c r="USZ14" s="6"/>
      <c r="UTA14" s="6"/>
      <c r="UTB14" s="6"/>
      <c r="UTC14" s="6"/>
      <c r="UTD14" s="6"/>
      <c r="UTE14" s="6"/>
      <c r="UTF14" s="6"/>
      <c r="UTG14" s="6"/>
      <c r="UTH14" s="6"/>
      <c r="UTI14" s="6"/>
      <c r="UTJ14" s="6"/>
      <c r="UTK14" s="6"/>
      <c r="UTL14" s="6"/>
      <c r="UTM14" s="6"/>
      <c r="UTN14" s="6"/>
      <c r="UTO14" s="6"/>
      <c r="UTP14" s="6"/>
      <c r="UTQ14" s="6"/>
      <c r="UTR14" s="6"/>
      <c r="UTS14" s="6"/>
      <c r="UTT14" s="6"/>
      <c r="UTU14" s="6"/>
      <c r="UTV14" s="6"/>
      <c r="UTW14" s="6"/>
      <c r="UTX14" s="6"/>
      <c r="UTY14" s="6"/>
      <c r="UTZ14" s="6"/>
      <c r="UUA14" s="6"/>
      <c r="UUB14" s="6"/>
      <c r="UUC14" s="6"/>
      <c r="UUD14" s="6"/>
      <c r="UUE14" s="6"/>
      <c r="UUF14" s="6"/>
      <c r="UUG14" s="6"/>
      <c r="UUH14" s="6"/>
      <c r="UUI14" s="6"/>
      <c r="UUJ14" s="6"/>
      <c r="UUK14" s="6"/>
      <c r="UUL14" s="6"/>
      <c r="UUM14" s="6"/>
      <c r="UUN14" s="6"/>
      <c r="UUO14" s="6"/>
      <c r="UUP14" s="6"/>
      <c r="UUQ14" s="6"/>
      <c r="UUR14" s="6"/>
      <c r="UUS14" s="6"/>
      <c r="UUT14" s="6"/>
      <c r="UUU14" s="6"/>
      <c r="UUV14" s="6"/>
      <c r="UUW14" s="6"/>
      <c r="UUX14" s="6"/>
      <c r="UUY14" s="6"/>
      <c r="UUZ14" s="6"/>
      <c r="UVA14" s="6"/>
      <c r="UVB14" s="6"/>
      <c r="UVC14" s="6"/>
      <c r="UVD14" s="6"/>
      <c r="UVE14" s="6"/>
      <c r="UVF14" s="6"/>
      <c r="UVG14" s="6"/>
      <c r="UVH14" s="6"/>
      <c r="UVI14" s="6"/>
      <c r="UVJ14" s="6"/>
      <c r="UVK14" s="6"/>
      <c r="UVL14" s="6"/>
      <c r="UVM14" s="6"/>
      <c r="UVN14" s="6"/>
      <c r="UVO14" s="6"/>
      <c r="UVP14" s="6"/>
      <c r="UVQ14" s="6"/>
      <c r="UVR14" s="6"/>
      <c r="UVS14" s="6"/>
      <c r="UVT14" s="6"/>
      <c r="UVU14" s="6"/>
      <c r="UVV14" s="6"/>
      <c r="UVW14" s="6"/>
      <c r="UVX14" s="6"/>
      <c r="UVY14" s="6"/>
      <c r="UVZ14" s="6"/>
      <c r="UWA14" s="6"/>
      <c r="UWB14" s="6"/>
      <c r="UWC14" s="6"/>
      <c r="UWD14" s="6"/>
      <c r="UWE14" s="6"/>
      <c r="UWF14" s="6"/>
      <c r="UWG14" s="6"/>
      <c r="UWH14" s="6"/>
      <c r="UWI14" s="6"/>
      <c r="UWJ14" s="6"/>
      <c r="UWK14" s="6"/>
      <c r="UWL14" s="6"/>
      <c r="UWM14" s="6"/>
      <c r="UWN14" s="6"/>
      <c r="UWO14" s="6"/>
      <c r="UWP14" s="6"/>
      <c r="UWQ14" s="6"/>
      <c r="UWR14" s="6"/>
      <c r="UWS14" s="6"/>
      <c r="UWT14" s="6"/>
      <c r="UWU14" s="6"/>
      <c r="UWV14" s="6"/>
      <c r="UWW14" s="6"/>
      <c r="UWX14" s="6"/>
      <c r="UWY14" s="6"/>
      <c r="UWZ14" s="6"/>
      <c r="UXA14" s="6"/>
      <c r="UXB14" s="6"/>
      <c r="UXC14" s="6"/>
      <c r="UXD14" s="6"/>
      <c r="UXE14" s="6"/>
      <c r="UXF14" s="6"/>
      <c r="UXG14" s="6"/>
      <c r="UXH14" s="6"/>
      <c r="UXI14" s="6"/>
      <c r="UXJ14" s="6"/>
      <c r="UXK14" s="6"/>
      <c r="UXL14" s="6"/>
      <c r="UXM14" s="6"/>
      <c r="UXN14" s="6"/>
      <c r="UXO14" s="6"/>
      <c r="UXP14" s="6"/>
      <c r="UXQ14" s="6"/>
      <c r="UXR14" s="6"/>
      <c r="UXS14" s="6"/>
      <c r="UXT14" s="6"/>
      <c r="UXU14" s="6"/>
      <c r="UXV14" s="6"/>
      <c r="UXW14" s="6"/>
      <c r="UXX14" s="6"/>
      <c r="UXY14" s="6"/>
      <c r="UXZ14" s="6"/>
      <c r="UYA14" s="6"/>
      <c r="UYB14" s="6"/>
      <c r="UYC14" s="6"/>
      <c r="UYD14" s="6"/>
      <c r="UYE14" s="6"/>
      <c r="UYF14" s="6"/>
      <c r="UYG14" s="6"/>
      <c r="UYH14" s="6"/>
      <c r="UYI14" s="6"/>
      <c r="UYJ14" s="6"/>
      <c r="UYK14" s="6"/>
      <c r="UYL14" s="6"/>
      <c r="UYM14" s="6"/>
      <c r="UYN14" s="6"/>
      <c r="UYO14" s="6"/>
      <c r="UYP14" s="6"/>
      <c r="UYQ14" s="6"/>
      <c r="UYR14" s="6"/>
      <c r="UYS14" s="6"/>
      <c r="UYT14" s="6"/>
      <c r="UYU14" s="6"/>
      <c r="UYV14" s="6"/>
      <c r="UYW14" s="6"/>
      <c r="UYX14" s="6"/>
      <c r="UYY14" s="6"/>
      <c r="UYZ14" s="6"/>
      <c r="UZA14" s="6"/>
      <c r="UZB14" s="6"/>
      <c r="UZC14" s="6"/>
      <c r="UZD14" s="6"/>
      <c r="UZE14" s="6"/>
      <c r="UZF14" s="6"/>
      <c r="UZG14" s="6"/>
      <c r="UZH14" s="6"/>
      <c r="UZI14" s="6"/>
      <c r="UZJ14" s="6"/>
      <c r="UZK14" s="6"/>
      <c r="UZL14" s="6"/>
      <c r="UZM14" s="6"/>
      <c r="UZN14" s="6"/>
      <c r="UZO14" s="6"/>
      <c r="UZP14" s="6"/>
      <c r="UZQ14" s="6"/>
      <c r="UZR14" s="6"/>
      <c r="UZS14" s="6"/>
      <c r="UZT14" s="6"/>
      <c r="UZU14" s="6"/>
      <c r="UZV14" s="6"/>
      <c r="UZW14" s="6"/>
      <c r="UZX14" s="6"/>
      <c r="UZY14" s="6"/>
      <c r="UZZ14" s="6"/>
      <c r="VAA14" s="6"/>
      <c r="VAB14" s="6"/>
      <c r="VAC14" s="6"/>
      <c r="VAD14" s="6"/>
      <c r="VAE14" s="6"/>
      <c r="VAF14" s="6"/>
      <c r="VAG14" s="6"/>
      <c r="VAH14" s="6"/>
      <c r="VAI14" s="6"/>
      <c r="VAJ14" s="6"/>
      <c r="VAK14" s="6"/>
      <c r="VAL14" s="6"/>
      <c r="VAM14" s="6"/>
      <c r="VAN14" s="6"/>
      <c r="VAO14" s="6"/>
      <c r="VAP14" s="6"/>
      <c r="VAQ14" s="6"/>
      <c r="VAR14" s="6"/>
      <c r="VAS14" s="6"/>
      <c r="VAT14" s="6"/>
      <c r="VAU14" s="6"/>
      <c r="VAV14" s="6"/>
      <c r="VAW14" s="6"/>
      <c r="VAX14" s="6"/>
      <c r="VAY14" s="6"/>
      <c r="VAZ14" s="6"/>
      <c r="VBA14" s="6"/>
      <c r="VBB14" s="6"/>
      <c r="VBC14" s="6"/>
      <c r="VBD14" s="6"/>
      <c r="VBE14" s="6"/>
      <c r="VBF14" s="6"/>
      <c r="VBG14" s="6"/>
      <c r="VBH14" s="6"/>
      <c r="VBI14" s="6"/>
      <c r="VBJ14" s="6"/>
      <c r="VBK14" s="6"/>
      <c r="VBL14" s="6"/>
      <c r="VBM14" s="6"/>
      <c r="VBN14" s="6"/>
      <c r="VBO14" s="6"/>
      <c r="VBP14" s="6"/>
      <c r="VBQ14" s="6"/>
      <c r="VBR14" s="6"/>
      <c r="VBS14" s="6"/>
      <c r="VBT14" s="6"/>
      <c r="VBU14" s="6"/>
      <c r="VBV14" s="6"/>
      <c r="VBW14" s="6"/>
      <c r="VBX14" s="6"/>
      <c r="VBY14" s="6"/>
      <c r="VBZ14" s="6"/>
      <c r="VCA14" s="6"/>
      <c r="VCB14" s="6"/>
      <c r="VCC14" s="6"/>
      <c r="VCD14" s="6"/>
      <c r="VCE14" s="6"/>
      <c r="VCF14" s="6"/>
      <c r="VCG14" s="6"/>
      <c r="VCH14" s="6"/>
      <c r="VCI14" s="6"/>
      <c r="VCJ14" s="6"/>
      <c r="VCK14" s="6"/>
      <c r="VCL14" s="6"/>
      <c r="VCM14" s="6"/>
      <c r="VCN14" s="6"/>
      <c r="VCO14" s="6"/>
      <c r="VCP14" s="6"/>
      <c r="VCQ14" s="6"/>
      <c r="VCR14" s="6"/>
      <c r="VCS14" s="6"/>
      <c r="VCT14" s="6"/>
      <c r="VCU14" s="6"/>
      <c r="VCV14" s="6"/>
      <c r="VCW14" s="6"/>
      <c r="VCX14" s="6"/>
      <c r="VCY14" s="6"/>
      <c r="VCZ14" s="6"/>
      <c r="VDA14" s="6"/>
      <c r="VDB14" s="6"/>
      <c r="VDC14" s="6"/>
      <c r="VDD14" s="6"/>
      <c r="VDE14" s="6"/>
      <c r="VDF14" s="6"/>
      <c r="VDG14" s="6"/>
      <c r="VDH14" s="6"/>
      <c r="VDI14" s="6"/>
      <c r="VDJ14" s="6"/>
      <c r="VDK14" s="6"/>
      <c r="VDL14" s="6"/>
      <c r="VDM14" s="6"/>
      <c r="VDN14" s="6"/>
      <c r="VDO14" s="6"/>
      <c r="VDP14" s="6"/>
      <c r="VDQ14" s="6"/>
      <c r="VDR14" s="6"/>
      <c r="VDS14" s="6"/>
      <c r="VDT14" s="6"/>
      <c r="VDU14" s="6"/>
      <c r="VDV14" s="6"/>
      <c r="VDW14" s="6"/>
      <c r="VDX14" s="6"/>
      <c r="VDY14" s="6"/>
      <c r="VDZ14" s="6"/>
      <c r="VEA14" s="6"/>
      <c r="VEB14" s="6"/>
      <c r="VEC14" s="6"/>
      <c r="VED14" s="6"/>
      <c r="VEE14" s="6"/>
      <c r="VEF14" s="6"/>
      <c r="VEG14" s="6"/>
      <c r="VEH14" s="6"/>
      <c r="VEI14" s="6"/>
      <c r="VEJ14" s="6"/>
      <c r="VEK14" s="6"/>
      <c r="VEL14" s="6"/>
      <c r="VEM14" s="6"/>
      <c r="VEN14" s="6"/>
      <c r="VEO14" s="6"/>
      <c r="VEP14" s="6"/>
      <c r="VEQ14" s="6"/>
      <c r="VER14" s="6"/>
      <c r="VES14" s="6"/>
      <c r="VET14" s="6"/>
      <c r="VEU14" s="6"/>
      <c r="VEV14" s="6"/>
      <c r="VEW14" s="6"/>
      <c r="VEX14" s="6"/>
      <c r="VEY14" s="6"/>
      <c r="VEZ14" s="6"/>
      <c r="VFA14" s="6"/>
      <c r="VFB14" s="6"/>
      <c r="VFC14" s="6"/>
      <c r="VFD14" s="6"/>
      <c r="VFE14" s="6"/>
      <c r="VFF14" s="6"/>
      <c r="VFG14" s="6"/>
      <c r="VFH14" s="6"/>
      <c r="VFI14" s="6"/>
      <c r="VFJ14" s="6"/>
      <c r="VFK14" s="6"/>
      <c r="VFL14" s="6"/>
      <c r="VFM14" s="6"/>
      <c r="VFN14" s="6"/>
      <c r="VFO14" s="6"/>
      <c r="VFP14" s="6"/>
      <c r="VFQ14" s="6"/>
      <c r="VFR14" s="6"/>
      <c r="VFS14" s="6"/>
      <c r="VFT14" s="6"/>
      <c r="VFU14" s="6"/>
      <c r="VFV14" s="6"/>
      <c r="VFW14" s="6"/>
      <c r="VFX14" s="6"/>
      <c r="VFY14" s="6"/>
      <c r="VFZ14" s="6"/>
      <c r="VGA14" s="6"/>
      <c r="VGB14" s="6"/>
      <c r="VGC14" s="6"/>
      <c r="VGD14" s="6"/>
      <c r="VGE14" s="6"/>
      <c r="VGF14" s="6"/>
      <c r="VGG14" s="6"/>
      <c r="VGH14" s="6"/>
      <c r="VGI14" s="6"/>
      <c r="VGJ14" s="6"/>
      <c r="VGK14" s="6"/>
      <c r="VGL14" s="6"/>
      <c r="VGM14" s="6"/>
      <c r="VGN14" s="6"/>
      <c r="VGO14" s="6"/>
      <c r="VGP14" s="6"/>
      <c r="VGQ14" s="6"/>
      <c r="VGR14" s="6"/>
      <c r="VGS14" s="6"/>
      <c r="VGT14" s="6"/>
      <c r="VGU14" s="6"/>
      <c r="VGV14" s="6"/>
      <c r="VGW14" s="6"/>
      <c r="VGX14" s="6"/>
      <c r="VGY14" s="6"/>
      <c r="VGZ14" s="6"/>
      <c r="VHA14" s="6"/>
      <c r="VHB14" s="6"/>
      <c r="VHC14" s="6"/>
      <c r="VHD14" s="6"/>
      <c r="VHE14" s="6"/>
      <c r="VHF14" s="6"/>
      <c r="VHG14" s="6"/>
      <c r="VHH14" s="6"/>
      <c r="VHI14" s="6"/>
      <c r="VHJ14" s="6"/>
      <c r="VHK14" s="6"/>
      <c r="VHL14" s="6"/>
      <c r="VHM14" s="6"/>
      <c r="VHN14" s="6"/>
      <c r="VHO14" s="6"/>
      <c r="VHP14" s="6"/>
      <c r="VHQ14" s="6"/>
      <c r="VHR14" s="6"/>
      <c r="VHS14" s="6"/>
      <c r="VHT14" s="6"/>
      <c r="VHU14" s="6"/>
      <c r="VHV14" s="6"/>
      <c r="VHW14" s="6"/>
      <c r="VHX14" s="6"/>
      <c r="VHY14" s="6"/>
      <c r="VHZ14" s="6"/>
      <c r="VIA14" s="6"/>
      <c r="VIB14" s="6"/>
      <c r="VIC14" s="6"/>
      <c r="VID14" s="6"/>
      <c r="VIE14" s="6"/>
      <c r="VIF14" s="6"/>
      <c r="VIG14" s="6"/>
      <c r="VIH14" s="6"/>
      <c r="VII14" s="6"/>
      <c r="VIJ14" s="6"/>
      <c r="VIK14" s="6"/>
      <c r="VIL14" s="6"/>
      <c r="VIM14" s="6"/>
      <c r="VIN14" s="6"/>
      <c r="VIO14" s="6"/>
      <c r="VIP14" s="6"/>
      <c r="VIQ14" s="6"/>
      <c r="VIR14" s="6"/>
      <c r="VIS14" s="6"/>
      <c r="VIT14" s="6"/>
      <c r="VIU14" s="6"/>
      <c r="VIV14" s="6"/>
      <c r="VIW14" s="6"/>
      <c r="VIX14" s="6"/>
      <c r="VIY14" s="6"/>
      <c r="VIZ14" s="6"/>
      <c r="VJA14" s="6"/>
      <c r="VJB14" s="6"/>
      <c r="VJC14" s="6"/>
      <c r="VJD14" s="6"/>
      <c r="VJE14" s="6"/>
      <c r="VJF14" s="6"/>
      <c r="VJG14" s="6"/>
      <c r="VJH14" s="6"/>
      <c r="VJI14" s="6"/>
      <c r="VJJ14" s="6"/>
      <c r="VJK14" s="6"/>
      <c r="VJL14" s="6"/>
      <c r="VJM14" s="6"/>
      <c r="VJN14" s="6"/>
      <c r="VJO14" s="6"/>
      <c r="VJP14" s="6"/>
      <c r="VJQ14" s="6"/>
      <c r="VJR14" s="6"/>
      <c r="VJS14" s="6"/>
      <c r="VJT14" s="6"/>
      <c r="VJU14" s="6"/>
      <c r="VJV14" s="6"/>
      <c r="VJW14" s="6"/>
      <c r="VJX14" s="6"/>
      <c r="VJY14" s="6"/>
      <c r="VJZ14" s="6"/>
      <c r="VKA14" s="6"/>
      <c r="VKB14" s="6"/>
      <c r="VKC14" s="6"/>
      <c r="VKD14" s="6"/>
      <c r="VKE14" s="6"/>
      <c r="VKF14" s="6"/>
      <c r="VKG14" s="6"/>
      <c r="VKH14" s="6"/>
      <c r="VKI14" s="6"/>
      <c r="VKJ14" s="6"/>
      <c r="VKK14" s="6"/>
      <c r="VKL14" s="6"/>
      <c r="VKM14" s="6"/>
      <c r="VKN14" s="6"/>
      <c r="VKO14" s="6"/>
      <c r="VKP14" s="6"/>
      <c r="VKQ14" s="6"/>
      <c r="VKR14" s="6"/>
      <c r="VKS14" s="6"/>
      <c r="VKT14" s="6"/>
      <c r="VKU14" s="6"/>
      <c r="VKV14" s="6"/>
      <c r="VKW14" s="6"/>
      <c r="VKX14" s="6"/>
      <c r="VKY14" s="6"/>
      <c r="VKZ14" s="6"/>
      <c r="VLA14" s="6"/>
      <c r="VLB14" s="6"/>
      <c r="VLC14" s="6"/>
      <c r="VLD14" s="6"/>
      <c r="VLE14" s="6"/>
      <c r="VLF14" s="6"/>
      <c r="VLG14" s="6"/>
      <c r="VLH14" s="6"/>
      <c r="VLI14" s="6"/>
      <c r="VLJ14" s="6"/>
      <c r="VLK14" s="6"/>
      <c r="VLL14" s="6"/>
      <c r="VLM14" s="6"/>
      <c r="VLN14" s="6"/>
      <c r="VLO14" s="6"/>
      <c r="VLP14" s="6"/>
      <c r="VLQ14" s="6"/>
      <c r="VLR14" s="6"/>
      <c r="VLS14" s="6"/>
      <c r="VLT14" s="6"/>
      <c r="VLU14" s="6"/>
      <c r="VLV14" s="6"/>
      <c r="VLW14" s="6"/>
      <c r="VLX14" s="6"/>
      <c r="VLY14" s="6"/>
      <c r="VLZ14" s="6"/>
      <c r="VMA14" s="6"/>
      <c r="VMB14" s="6"/>
      <c r="VMC14" s="6"/>
      <c r="VMD14" s="6"/>
      <c r="VME14" s="6"/>
      <c r="VMF14" s="6"/>
      <c r="VMG14" s="6"/>
      <c r="VMH14" s="6"/>
      <c r="VMI14" s="6"/>
      <c r="VMJ14" s="6"/>
      <c r="VMK14" s="6"/>
      <c r="VML14" s="6"/>
      <c r="VMM14" s="6"/>
      <c r="VMN14" s="6"/>
      <c r="VMO14" s="6"/>
      <c r="VMP14" s="6"/>
      <c r="VMQ14" s="6"/>
      <c r="VMR14" s="6"/>
      <c r="VMS14" s="6"/>
      <c r="VMT14" s="6"/>
      <c r="VMU14" s="6"/>
      <c r="VMV14" s="6"/>
      <c r="VMW14" s="6"/>
      <c r="VMX14" s="6"/>
      <c r="VMY14" s="6"/>
      <c r="VMZ14" s="6"/>
      <c r="VNA14" s="6"/>
      <c r="VNB14" s="6"/>
      <c r="VNC14" s="6"/>
      <c r="VND14" s="6"/>
      <c r="VNE14" s="6"/>
      <c r="VNF14" s="6"/>
      <c r="VNG14" s="6"/>
      <c r="VNH14" s="6"/>
      <c r="VNI14" s="6"/>
      <c r="VNJ14" s="6"/>
      <c r="VNK14" s="6"/>
      <c r="VNL14" s="6"/>
      <c r="VNM14" s="6"/>
      <c r="VNN14" s="6"/>
      <c r="VNO14" s="6"/>
      <c r="VNP14" s="6"/>
      <c r="VNQ14" s="6"/>
      <c r="VNR14" s="6"/>
      <c r="VNS14" s="6"/>
      <c r="VNT14" s="6"/>
      <c r="VNU14" s="6"/>
      <c r="VNV14" s="6"/>
      <c r="VNW14" s="6"/>
      <c r="VNX14" s="6"/>
      <c r="VNY14" s="6"/>
      <c r="VNZ14" s="6"/>
      <c r="VOA14" s="6"/>
      <c r="VOB14" s="6"/>
      <c r="VOC14" s="6"/>
      <c r="VOD14" s="6"/>
      <c r="VOE14" s="6"/>
      <c r="VOF14" s="6"/>
      <c r="VOG14" s="6"/>
      <c r="VOH14" s="6"/>
      <c r="VOI14" s="6"/>
      <c r="VOJ14" s="6"/>
      <c r="VOK14" s="6"/>
      <c r="VOL14" s="6"/>
      <c r="VOM14" s="6"/>
      <c r="VON14" s="6"/>
      <c r="VOO14" s="6"/>
      <c r="VOP14" s="6"/>
      <c r="VOQ14" s="6"/>
      <c r="VOR14" s="6"/>
      <c r="VOS14" s="6"/>
      <c r="VOT14" s="6"/>
      <c r="VOU14" s="6"/>
      <c r="VOV14" s="6"/>
      <c r="VOW14" s="6"/>
      <c r="VOX14" s="6"/>
      <c r="VOY14" s="6"/>
      <c r="VOZ14" s="6"/>
      <c r="VPA14" s="6"/>
      <c r="VPB14" s="6"/>
      <c r="VPC14" s="6"/>
      <c r="VPD14" s="6"/>
      <c r="VPE14" s="6"/>
      <c r="VPF14" s="6"/>
      <c r="VPG14" s="6"/>
      <c r="VPH14" s="6"/>
      <c r="VPI14" s="6"/>
      <c r="VPJ14" s="6"/>
      <c r="VPK14" s="6"/>
      <c r="VPL14" s="6"/>
      <c r="VPM14" s="6"/>
      <c r="VPN14" s="6"/>
      <c r="VPO14" s="6"/>
      <c r="VPP14" s="6"/>
      <c r="VPQ14" s="6"/>
      <c r="VPR14" s="6"/>
      <c r="VPS14" s="6"/>
      <c r="VPT14" s="6"/>
      <c r="VPU14" s="6"/>
      <c r="VPV14" s="6"/>
      <c r="VPW14" s="6"/>
      <c r="VPX14" s="6"/>
      <c r="VPY14" s="6"/>
      <c r="VPZ14" s="6"/>
      <c r="VQA14" s="6"/>
      <c r="VQB14" s="6"/>
      <c r="VQC14" s="6"/>
      <c r="VQD14" s="6"/>
      <c r="VQE14" s="6"/>
      <c r="VQF14" s="6"/>
      <c r="VQG14" s="6"/>
      <c r="VQH14" s="6"/>
      <c r="VQI14" s="6"/>
      <c r="VQJ14" s="6"/>
      <c r="VQK14" s="6"/>
      <c r="VQL14" s="6"/>
      <c r="VQM14" s="6"/>
      <c r="VQN14" s="6"/>
      <c r="VQO14" s="6"/>
      <c r="VQP14" s="6"/>
      <c r="VQQ14" s="6"/>
      <c r="VQR14" s="6"/>
      <c r="VQS14" s="6"/>
      <c r="VQT14" s="6"/>
      <c r="VQU14" s="6"/>
      <c r="VQV14" s="6"/>
      <c r="VQW14" s="6"/>
      <c r="VQX14" s="6"/>
      <c r="VQY14" s="6"/>
      <c r="VQZ14" s="6"/>
      <c r="VRA14" s="6"/>
      <c r="VRB14" s="6"/>
      <c r="VRC14" s="6"/>
      <c r="VRD14" s="6"/>
      <c r="VRE14" s="6"/>
      <c r="VRF14" s="6"/>
      <c r="VRG14" s="6"/>
      <c r="VRH14" s="6"/>
      <c r="VRI14" s="6"/>
      <c r="VRJ14" s="6"/>
      <c r="VRK14" s="6"/>
      <c r="VRL14" s="6"/>
      <c r="VRM14" s="6"/>
      <c r="VRN14" s="6"/>
      <c r="VRO14" s="6"/>
      <c r="VRP14" s="6"/>
      <c r="VRQ14" s="6"/>
      <c r="VRR14" s="6"/>
      <c r="VRS14" s="6"/>
      <c r="VRT14" s="6"/>
      <c r="VRU14" s="6"/>
      <c r="VRV14" s="6"/>
      <c r="VRW14" s="6"/>
      <c r="VRX14" s="6"/>
      <c r="VRY14" s="6"/>
      <c r="VRZ14" s="6"/>
      <c r="VSA14" s="6"/>
      <c r="VSB14" s="6"/>
      <c r="VSC14" s="6"/>
      <c r="VSD14" s="6"/>
      <c r="VSE14" s="6"/>
      <c r="VSF14" s="6"/>
      <c r="VSG14" s="6"/>
      <c r="VSH14" s="6"/>
      <c r="VSI14" s="6"/>
      <c r="VSJ14" s="6"/>
      <c r="VSK14" s="6"/>
      <c r="VSL14" s="6"/>
      <c r="VSM14" s="6"/>
      <c r="VSN14" s="6"/>
      <c r="VSO14" s="6"/>
      <c r="VSP14" s="6"/>
      <c r="VSQ14" s="6"/>
      <c r="VSR14" s="6"/>
      <c r="VSS14" s="6"/>
      <c r="VST14" s="6"/>
      <c r="VSU14" s="6"/>
      <c r="VSV14" s="6"/>
      <c r="VSW14" s="6"/>
      <c r="VSX14" s="6"/>
      <c r="VSY14" s="6"/>
      <c r="VSZ14" s="6"/>
      <c r="VTA14" s="6"/>
      <c r="VTB14" s="6"/>
      <c r="VTC14" s="6"/>
      <c r="VTD14" s="6"/>
      <c r="VTE14" s="6"/>
      <c r="VTF14" s="6"/>
      <c r="VTG14" s="6"/>
      <c r="VTH14" s="6"/>
      <c r="VTI14" s="6"/>
      <c r="VTJ14" s="6"/>
      <c r="VTK14" s="6"/>
      <c r="VTL14" s="6"/>
      <c r="VTM14" s="6"/>
      <c r="VTN14" s="6"/>
      <c r="VTO14" s="6"/>
      <c r="VTP14" s="6"/>
      <c r="VTQ14" s="6"/>
      <c r="VTR14" s="6"/>
      <c r="VTS14" s="6"/>
      <c r="VTT14" s="6"/>
      <c r="VTU14" s="6"/>
      <c r="VTV14" s="6"/>
      <c r="VTW14" s="6"/>
      <c r="VTX14" s="6"/>
      <c r="VTY14" s="6"/>
      <c r="VTZ14" s="6"/>
      <c r="VUA14" s="6"/>
      <c r="VUB14" s="6"/>
      <c r="VUC14" s="6"/>
      <c r="VUD14" s="6"/>
      <c r="VUE14" s="6"/>
      <c r="VUF14" s="6"/>
      <c r="VUG14" s="6"/>
      <c r="VUH14" s="6"/>
      <c r="VUI14" s="6"/>
      <c r="VUJ14" s="6"/>
      <c r="VUK14" s="6"/>
      <c r="VUL14" s="6"/>
      <c r="VUM14" s="6"/>
      <c r="VUN14" s="6"/>
      <c r="VUO14" s="6"/>
      <c r="VUP14" s="6"/>
      <c r="VUQ14" s="6"/>
      <c r="VUR14" s="6"/>
      <c r="VUS14" s="6"/>
      <c r="VUT14" s="6"/>
      <c r="VUU14" s="6"/>
      <c r="VUV14" s="6"/>
      <c r="VUW14" s="6"/>
      <c r="VUX14" s="6"/>
      <c r="VUY14" s="6"/>
      <c r="VUZ14" s="6"/>
      <c r="VVA14" s="6"/>
      <c r="VVB14" s="6"/>
      <c r="VVC14" s="6"/>
      <c r="VVD14" s="6"/>
      <c r="VVE14" s="6"/>
      <c r="VVF14" s="6"/>
      <c r="VVG14" s="6"/>
      <c r="VVH14" s="6"/>
      <c r="VVI14" s="6"/>
      <c r="VVJ14" s="6"/>
      <c r="VVK14" s="6"/>
      <c r="VVL14" s="6"/>
      <c r="VVM14" s="6"/>
      <c r="VVN14" s="6"/>
      <c r="VVO14" s="6"/>
      <c r="VVP14" s="6"/>
      <c r="VVQ14" s="6"/>
      <c r="VVR14" s="6"/>
      <c r="VVS14" s="6"/>
      <c r="VVT14" s="6"/>
      <c r="VVU14" s="6"/>
      <c r="VVV14" s="6"/>
      <c r="VVW14" s="6"/>
      <c r="VVX14" s="6"/>
      <c r="VVY14" s="6"/>
      <c r="VVZ14" s="6"/>
      <c r="VWA14" s="6"/>
      <c r="VWB14" s="6"/>
      <c r="VWC14" s="6"/>
      <c r="VWD14" s="6"/>
      <c r="VWE14" s="6"/>
      <c r="VWF14" s="6"/>
      <c r="VWG14" s="6"/>
      <c r="VWH14" s="6"/>
      <c r="VWI14" s="6"/>
      <c r="VWJ14" s="6"/>
      <c r="VWK14" s="6"/>
      <c r="VWL14" s="6"/>
      <c r="VWM14" s="6"/>
      <c r="VWN14" s="6"/>
      <c r="VWO14" s="6"/>
      <c r="VWP14" s="6"/>
      <c r="VWQ14" s="6"/>
      <c r="VWR14" s="6"/>
      <c r="VWS14" s="6"/>
      <c r="VWT14" s="6"/>
      <c r="VWU14" s="6"/>
      <c r="VWV14" s="6"/>
      <c r="VWW14" s="6"/>
      <c r="VWX14" s="6"/>
      <c r="VWY14" s="6"/>
      <c r="VWZ14" s="6"/>
      <c r="VXA14" s="6"/>
      <c r="VXB14" s="6"/>
      <c r="VXC14" s="6"/>
      <c r="VXD14" s="6"/>
      <c r="VXE14" s="6"/>
      <c r="VXF14" s="6"/>
      <c r="VXG14" s="6"/>
      <c r="VXH14" s="6"/>
      <c r="VXI14" s="6"/>
      <c r="VXJ14" s="6"/>
      <c r="VXK14" s="6"/>
      <c r="VXL14" s="6"/>
      <c r="VXM14" s="6"/>
      <c r="VXN14" s="6"/>
      <c r="VXO14" s="6"/>
      <c r="VXP14" s="6"/>
      <c r="VXQ14" s="6"/>
      <c r="VXR14" s="6"/>
      <c r="VXS14" s="6"/>
      <c r="VXT14" s="6"/>
      <c r="VXU14" s="6"/>
      <c r="VXV14" s="6"/>
      <c r="VXW14" s="6"/>
      <c r="VXX14" s="6"/>
      <c r="VXY14" s="6"/>
      <c r="VXZ14" s="6"/>
      <c r="VYA14" s="6"/>
      <c r="VYB14" s="6"/>
      <c r="VYC14" s="6"/>
      <c r="VYD14" s="6"/>
      <c r="VYE14" s="6"/>
      <c r="VYF14" s="6"/>
      <c r="VYG14" s="6"/>
      <c r="VYH14" s="6"/>
      <c r="VYI14" s="6"/>
      <c r="VYJ14" s="6"/>
      <c r="VYK14" s="6"/>
      <c r="VYL14" s="6"/>
      <c r="VYM14" s="6"/>
      <c r="VYN14" s="6"/>
      <c r="VYO14" s="6"/>
      <c r="VYP14" s="6"/>
      <c r="VYQ14" s="6"/>
      <c r="VYR14" s="6"/>
      <c r="VYS14" s="6"/>
      <c r="VYT14" s="6"/>
      <c r="VYU14" s="6"/>
      <c r="VYV14" s="6"/>
      <c r="VYW14" s="6"/>
      <c r="VYX14" s="6"/>
      <c r="VYY14" s="6"/>
      <c r="VYZ14" s="6"/>
      <c r="VZA14" s="6"/>
      <c r="VZB14" s="6"/>
      <c r="VZC14" s="6"/>
      <c r="VZD14" s="6"/>
      <c r="VZE14" s="6"/>
      <c r="VZF14" s="6"/>
      <c r="VZG14" s="6"/>
      <c r="VZH14" s="6"/>
      <c r="VZI14" s="6"/>
      <c r="VZJ14" s="6"/>
      <c r="VZK14" s="6"/>
      <c r="VZL14" s="6"/>
      <c r="VZM14" s="6"/>
      <c r="VZN14" s="6"/>
      <c r="VZO14" s="6"/>
      <c r="VZP14" s="6"/>
      <c r="VZQ14" s="6"/>
      <c r="VZR14" s="6"/>
      <c r="VZS14" s="6"/>
      <c r="VZT14" s="6"/>
      <c r="VZU14" s="6"/>
      <c r="VZV14" s="6"/>
      <c r="VZW14" s="6"/>
      <c r="VZX14" s="6"/>
      <c r="VZY14" s="6"/>
      <c r="VZZ14" s="6"/>
      <c r="WAA14" s="6"/>
      <c r="WAB14" s="6"/>
      <c r="WAC14" s="6"/>
      <c r="WAD14" s="6"/>
      <c r="WAE14" s="6"/>
      <c r="WAF14" s="6"/>
      <c r="WAG14" s="6"/>
      <c r="WAH14" s="6"/>
      <c r="WAI14" s="6"/>
      <c r="WAJ14" s="6"/>
      <c r="WAK14" s="6"/>
      <c r="WAL14" s="6"/>
      <c r="WAM14" s="6"/>
      <c r="WAN14" s="6"/>
      <c r="WAO14" s="6"/>
      <c r="WAP14" s="6"/>
      <c r="WAQ14" s="6"/>
      <c r="WAR14" s="6"/>
      <c r="WAS14" s="6"/>
      <c r="WAT14" s="6"/>
      <c r="WAU14" s="6"/>
      <c r="WAV14" s="6"/>
      <c r="WAW14" s="6"/>
      <c r="WAX14" s="6"/>
      <c r="WAY14" s="6"/>
      <c r="WAZ14" s="6"/>
      <c r="WBA14" s="6"/>
      <c r="WBB14" s="6"/>
      <c r="WBC14" s="6"/>
      <c r="WBD14" s="6"/>
      <c r="WBE14" s="6"/>
      <c r="WBF14" s="6"/>
      <c r="WBG14" s="6"/>
      <c r="WBH14" s="6"/>
      <c r="WBI14" s="6"/>
      <c r="WBJ14" s="6"/>
      <c r="WBK14" s="6"/>
      <c r="WBL14" s="6"/>
      <c r="WBM14" s="6"/>
      <c r="WBN14" s="6"/>
      <c r="WBO14" s="6"/>
      <c r="WBP14" s="6"/>
      <c r="WBQ14" s="6"/>
      <c r="WBR14" s="6"/>
      <c r="WBS14" s="6"/>
      <c r="WBT14" s="6"/>
      <c r="WBU14" s="6"/>
      <c r="WBV14" s="6"/>
      <c r="WBW14" s="6"/>
      <c r="WBX14" s="6"/>
      <c r="WBY14" s="6"/>
      <c r="WBZ14" s="6"/>
      <c r="WCA14" s="6"/>
      <c r="WCB14" s="6"/>
      <c r="WCC14" s="6"/>
      <c r="WCD14" s="6"/>
      <c r="WCE14" s="6"/>
      <c r="WCF14" s="6"/>
      <c r="WCG14" s="6"/>
      <c r="WCH14" s="6"/>
      <c r="WCI14" s="6"/>
      <c r="WCJ14" s="6"/>
      <c r="WCK14" s="6"/>
      <c r="WCL14" s="6"/>
      <c r="WCM14" s="6"/>
      <c r="WCN14" s="6"/>
      <c r="WCO14" s="6"/>
      <c r="WCP14" s="6"/>
      <c r="WCQ14" s="6"/>
      <c r="WCR14" s="6"/>
      <c r="WCS14" s="6"/>
      <c r="WCT14" s="6"/>
      <c r="WCU14" s="6"/>
      <c r="WCV14" s="6"/>
      <c r="WCW14" s="6"/>
      <c r="WCX14" s="6"/>
      <c r="WCY14" s="6"/>
      <c r="WCZ14" s="6"/>
      <c r="WDA14" s="6"/>
      <c r="WDB14" s="6"/>
      <c r="WDC14" s="6"/>
      <c r="WDD14" s="6"/>
      <c r="WDE14" s="6"/>
      <c r="WDF14" s="6"/>
      <c r="WDG14" s="6"/>
      <c r="WDH14" s="6"/>
      <c r="WDI14" s="6"/>
      <c r="WDJ14" s="6"/>
      <c r="WDK14" s="6"/>
      <c r="WDL14" s="6"/>
      <c r="WDM14" s="6"/>
      <c r="WDN14" s="6"/>
      <c r="WDO14" s="6"/>
      <c r="WDP14" s="6"/>
      <c r="WDQ14" s="6"/>
      <c r="WDR14" s="6"/>
      <c r="WDS14" s="6"/>
      <c r="WDT14" s="6"/>
      <c r="WDU14" s="6"/>
      <c r="WDV14" s="6"/>
      <c r="WDW14" s="6"/>
      <c r="WDX14" s="6"/>
      <c r="WDY14" s="6"/>
      <c r="WDZ14" s="6"/>
      <c r="WEA14" s="6"/>
      <c r="WEB14" s="6"/>
      <c r="WEC14" s="6"/>
      <c r="WED14" s="6"/>
      <c r="WEE14" s="6"/>
      <c r="WEF14" s="6"/>
      <c r="WEG14" s="6"/>
      <c r="WEH14" s="6"/>
      <c r="WEI14" s="6"/>
      <c r="WEJ14" s="6"/>
      <c r="WEK14" s="6"/>
      <c r="WEL14" s="6"/>
      <c r="WEM14" s="6"/>
      <c r="WEN14" s="6"/>
      <c r="WEO14" s="6"/>
      <c r="WEP14" s="6"/>
      <c r="WEQ14" s="6"/>
      <c r="WER14" s="6"/>
      <c r="WES14" s="6"/>
      <c r="WET14" s="6"/>
      <c r="WEU14" s="6"/>
      <c r="WEV14" s="6"/>
      <c r="WEW14" s="6"/>
      <c r="WEX14" s="6"/>
      <c r="WEY14" s="6"/>
      <c r="WEZ14" s="6"/>
      <c r="WFA14" s="6"/>
      <c r="WFB14" s="6"/>
      <c r="WFC14" s="6"/>
      <c r="WFD14" s="6"/>
      <c r="WFE14" s="6"/>
      <c r="WFF14" s="6"/>
      <c r="WFG14" s="6"/>
      <c r="WFH14" s="6"/>
      <c r="WFI14" s="6"/>
      <c r="WFJ14" s="6"/>
      <c r="WFK14" s="6"/>
      <c r="WFL14" s="6"/>
      <c r="WFM14" s="6"/>
      <c r="WFN14" s="6"/>
      <c r="WFO14" s="6"/>
      <c r="WFP14" s="6"/>
      <c r="WFQ14" s="6"/>
      <c r="WFR14" s="6"/>
      <c r="WFS14" s="6"/>
      <c r="WFT14" s="6"/>
      <c r="WFU14" s="6"/>
      <c r="WFV14" s="6"/>
      <c r="WFW14" s="6"/>
      <c r="WFX14" s="6"/>
      <c r="WFY14" s="6"/>
      <c r="WFZ14" s="6"/>
      <c r="WGA14" s="6"/>
      <c r="WGB14" s="6"/>
      <c r="WGC14" s="6"/>
      <c r="WGD14" s="6"/>
      <c r="WGE14" s="6"/>
      <c r="WGF14" s="6"/>
      <c r="WGG14" s="6"/>
      <c r="WGH14" s="6"/>
      <c r="WGI14" s="6"/>
      <c r="WGJ14" s="6"/>
      <c r="WGK14" s="6"/>
      <c r="WGL14" s="6"/>
      <c r="WGM14" s="6"/>
      <c r="WGN14" s="6"/>
      <c r="WGO14" s="6"/>
      <c r="WGP14" s="6"/>
      <c r="WGQ14" s="6"/>
      <c r="WGR14" s="6"/>
      <c r="WGS14" s="6"/>
      <c r="WGT14" s="6"/>
      <c r="WGU14" s="6"/>
      <c r="WGV14" s="6"/>
      <c r="WGW14" s="6"/>
      <c r="WGX14" s="6"/>
      <c r="WGY14" s="6"/>
      <c r="WGZ14" s="6"/>
      <c r="WHA14" s="6"/>
      <c r="WHB14" s="6"/>
      <c r="WHC14" s="6"/>
      <c r="WHD14" s="6"/>
      <c r="WHE14" s="6"/>
      <c r="WHF14" s="6"/>
      <c r="WHG14" s="6"/>
      <c r="WHH14" s="6"/>
      <c r="WHI14" s="6"/>
      <c r="WHJ14" s="6"/>
      <c r="WHK14" s="6"/>
      <c r="WHL14" s="6"/>
      <c r="WHM14" s="6"/>
      <c r="WHN14" s="6"/>
      <c r="WHO14" s="6"/>
      <c r="WHP14" s="6"/>
      <c r="WHQ14" s="6"/>
      <c r="WHR14" s="6"/>
      <c r="WHS14" s="6"/>
      <c r="WHT14" s="6"/>
      <c r="WHU14" s="6"/>
      <c r="WHV14" s="6"/>
      <c r="WHW14" s="6"/>
      <c r="WHX14" s="6"/>
      <c r="WHY14" s="6"/>
      <c r="WHZ14" s="6"/>
      <c r="WIA14" s="6"/>
      <c r="WIB14" s="6"/>
      <c r="WIC14" s="6"/>
      <c r="WID14" s="6"/>
      <c r="WIE14" s="6"/>
      <c r="WIF14" s="6"/>
      <c r="WIG14" s="6"/>
      <c r="WIH14" s="6"/>
      <c r="WII14" s="6"/>
      <c r="WIJ14" s="6"/>
      <c r="WIK14" s="6"/>
      <c r="WIL14" s="6"/>
      <c r="WIM14" s="6"/>
      <c r="WIN14" s="6"/>
      <c r="WIO14" s="6"/>
      <c r="WIP14" s="6"/>
      <c r="WIQ14" s="6"/>
      <c r="WIR14" s="6"/>
      <c r="WIS14" s="6"/>
      <c r="WIT14" s="6"/>
      <c r="WIU14" s="6"/>
      <c r="WIV14" s="6"/>
      <c r="WIW14" s="6"/>
      <c r="WIX14" s="6"/>
      <c r="WIY14" s="6"/>
      <c r="WIZ14" s="6"/>
      <c r="WJA14" s="6"/>
      <c r="WJB14" s="6"/>
      <c r="WJC14" s="6"/>
      <c r="WJD14" s="6"/>
      <c r="WJE14" s="6"/>
      <c r="WJF14" s="6"/>
      <c r="WJG14" s="6"/>
      <c r="WJH14" s="6"/>
      <c r="WJI14" s="6"/>
      <c r="WJJ14" s="6"/>
      <c r="WJK14" s="6"/>
      <c r="WJL14" s="6"/>
      <c r="WJM14" s="6"/>
      <c r="WJN14" s="6"/>
      <c r="WJO14" s="6"/>
      <c r="WJP14" s="6"/>
      <c r="WJQ14" s="6"/>
      <c r="WJR14" s="6"/>
      <c r="WJS14" s="6"/>
      <c r="WJT14" s="6"/>
      <c r="WJU14" s="6"/>
      <c r="WJV14" s="6"/>
      <c r="WJW14" s="6"/>
      <c r="WJX14" s="6"/>
      <c r="WJY14" s="6"/>
      <c r="WJZ14" s="6"/>
      <c r="WKA14" s="6"/>
      <c r="WKB14" s="6"/>
      <c r="WKC14" s="6"/>
      <c r="WKD14" s="6"/>
      <c r="WKE14" s="6"/>
      <c r="WKF14" s="6"/>
      <c r="WKG14" s="6"/>
      <c r="WKH14" s="6"/>
      <c r="WKI14" s="6"/>
      <c r="WKJ14" s="6"/>
      <c r="WKK14" s="6"/>
      <c r="WKL14" s="6"/>
      <c r="WKM14" s="6"/>
      <c r="WKN14" s="6"/>
      <c r="WKO14" s="6"/>
      <c r="WKP14" s="6"/>
      <c r="WKQ14" s="6"/>
      <c r="WKR14" s="6"/>
      <c r="WKS14" s="6"/>
      <c r="WKT14" s="6"/>
      <c r="WKU14" s="6"/>
      <c r="WKV14" s="6"/>
      <c r="WKW14" s="6"/>
      <c r="WKX14" s="6"/>
      <c r="WKY14" s="6"/>
      <c r="WKZ14" s="6"/>
      <c r="WLA14" s="6"/>
      <c r="WLB14" s="6"/>
      <c r="WLC14" s="6"/>
      <c r="WLD14" s="6"/>
      <c r="WLE14" s="6"/>
      <c r="WLF14" s="6"/>
      <c r="WLG14" s="6"/>
      <c r="WLH14" s="6"/>
      <c r="WLI14" s="6"/>
      <c r="WLJ14" s="6"/>
      <c r="WLK14" s="6"/>
      <c r="WLL14" s="6"/>
      <c r="WLM14" s="6"/>
      <c r="WLN14" s="6"/>
      <c r="WLO14" s="6"/>
      <c r="WLP14" s="6"/>
      <c r="WLQ14" s="6"/>
      <c r="WLR14" s="6"/>
      <c r="WLS14" s="6"/>
      <c r="WLT14" s="6"/>
      <c r="WLU14" s="6"/>
      <c r="WLV14" s="6"/>
      <c r="WLW14" s="6"/>
      <c r="WLX14" s="6"/>
      <c r="WLY14" s="6"/>
      <c r="WLZ14" s="6"/>
      <c r="WMA14" s="6"/>
      <c r="WMB14" s="6"/>
      <c r="WMC14" s="6"/>
      <c r="WMD14" s="6"/>
      <c r="WME14" s="6"/>
      <c r="WMF14" s="6"/>
      <c r="WMG14" s="6"/>
      <c r="WMH14" s="6"/>
      <c r="WMI14" s="6"/>
      <c r="WMJ14" s="6"/>
      <c r="WMK14" s="6"/>
      <c r="WML14" s="6"/>
      <c r="WMM14" s="6"/>
      <c r="WMN14" s="6"/>
      <c r="WMO14" s="6"/>
      <c r="WMP14" s="6"/>
      <c r="WMQ14" s="6"/>
      <c r="WMR14" s="6"/>
      <c r="WMS14" s="6"/>
      <c r="WMT14" s="6"/>
      <c r="WMU14" s="6"/>
      <c r="WMV14" s="6"/>
      <c r="WMW14" s="6"/>
      <c r="WMX14" s="6"/>
      <c r="WMY14" s="6"/>
      <c r="WMZ14" s="6"/>
      <c r="WNA14" s="6"/>
      <c r="WNB14" s="6"/>
      <c r="WNC14" s="6"/>
      <c r="WND14" s="6"/>
      <c r="WNE14" s="6"/>
      <c r="WNF14" s="6"/>
      <c r="WNG14" s="6"/>
      <c r="WNH14" s="6"/>
      <c r="WNI14" s="6"/>
      <c r="WNJ14" s="6"/>
      <c r="WNK14" s="6"/>
      <c r="WNL14" s="6"/>
      <c r="WNM14" s="6"/>
      <c r="WNN14" s="6"/>
      <c r="WNO14" s="6"/>
      <c r="WNP14" s="6"/>
      <c r="WNQ14" s="6"/>
      <c r="WNR14" s="6"/>
      <c r="WNS14" s="6"/>
      <c r="WNT14" s="6"/>
      <c r="WNU14" s="6"/>
      <c r="WNV14" s="6"/>
      <c r="WNW14" s="6"/>
      <c r="WNX14" s="6"/>
      <c r="WNY14" s="6"/>
      <c r="WNZ14" s="6"/>
      <c r="WOA14" s="6"/>
      <c r="WOB14" s="6"/>
      <c r="WOC14" s="6"/>
      <c r="WOD14" s="6"/>
      <c r="WOE14" s="6"/>
      <c r="WOF14" s="6"/>
      <c r="WOG14" s="6"/>
      <c r="WOH14" s="6"/>
      <c r="WOI14" s="6"/>
      <c r="WOJ14" s="6"/>
      <c r="WOK14" s="6"/>
      <c r="WOL14" s="6"/>
      <c r="WOM14" s="6"/>
      <c r="WON14" s="6"/>
      <c r="WOO14" s="6"/>
      <c r="WOP14" s="6"/>
      <c r="WOQ14" s="6"/>
      <c r="WOR14" s="6"/>
      <c r="WOS14" s="6"/>
      <c r="WOT14" s="6"/>
      <c r="WOU14" s="6"/>
      <c r="WOV14" s="6"/>
      <c r="WOW14" s="6"/>
      <c r="WOX14" s="6"/>
      <c r="WOY14" s="6"/>
      <c r="WOZ14" s="6"/>
      <c r="WPA14" s="6"/>
      <c r="WPB14" s="6"/>
      <c r="WPC14" s="6"/>
      <c r="WPD14" s="6"/>
      <c r="WPE14" s="6"/>
      <c r="WPF14" s="6"/>
      <c r="WPG14" s="6"/>
      <c r="WPH14" s="6"/>
      <c r="WPI14" s="6"/>
      <c r="WPJ14" s="6"/>
      <c r="WPK14" s="6"/>
      <c r="WPL14" s="6"/>
      <c r="WPM14" s="6"/>
      <c r="WPN14" s="6"/>
      <c r="WPO14" s="6"/>
      <c r="WPP14" s="6"/>
      <c r="WPQ14" s="6"/>
      <c r="WPR14" s="6"/>
      <c r="WPS14" s="6"/>
      <c r="WPT14" s="6"/>
      <c r="WPU14" s="6"/>
      <c r="WPV14" s="6"/>
      <c r="WPW14" s="6"/>
      <c r="WPX14" s="6"/>
      <c r="WPY14" s="6"/>
      <c r="WPZ14" s="6"/>
      <c r="WQA14" s="6"/>
      <c r="WQB14" s="6"/>
      <c r="WQC14" s="6"/>
      <c r="WQD14" s="6"/>
      <c r="WQE14" s="6"/>
      <c r="WQF14" s="6"/>
      <c r="WQG14" s="6"/>
      <c r="WQH14" s="6"/>
      <c r="WQI14" s="6"/>
      <c r="WQJ14" s="6"/>
      <c r="WQK14" s="6"/>
      <c r="WQL14" s="6"/>
      <c r="WQM14" s="6"/>
      <c r="WQN14" s="6"/>
      <c r="WQO14" s="6"/>
      <c r="WQP14" s="6"/>
      <c r="WQQ14" s="6"/>
      <c r="WQR14" s="6"/>
      <c r="WQS14" s="6"/>
      <c r="WQT14" s="6"/>
      <c r="WQU14" s="6"/>
      <c r="WQV14" s="6"/>
      <c r="WQW14" s="6"/>
      <c r="WQX14" s="6"/>
      <c r="WQY14" s="6"/>
      <c r="WQZ14" s="6"/>
      <c r="WRA14" s="6"/>
      <c r="WRB14" s="6"/>
      <c r="WRC14" s="6"/>
      <c r="WRD14" s="6"/>
      <c r="WRE14" s="6"/>
      <c r="WRF14" s="6"/>
      <c r="WRG14" s="6"/>
      <c r="WRH14" s="6"/>
      <c r="WRI14" s="6"/>
      <c r="WRJ14" s="6"/>
      <c r="WRK14" s="6"/>
      <c r="WRL14" s="6"/>
      <c r="WRM14" s="6"/>
      <c r="WRN14" s="6"/>
      <c r="WRO14" s="6"/>
      <c r="WRP14" s="6"/>
      <c r="WRQ14" s="6"/>
      <c r="WRR14" s="6"/>
      <c r="WRS14" s="6"/>
      <c r="WRT14" s="6"/>
      <c r="WRU14" s="6"/>
      <c r="WRV14" s="6"/>
      <c r="WRW14" s="6"/>
      <c r="WRX14" s="6"/>
      <c r="WRY14" s="6"/>
      <c r="WRZ14" s="6"/>
      <c r="WSA14" s="6"/>
      <c r="WSB14" s="6"/>
      <c r="WSC14" s="6"/>
      <c r="WSD14" s="6"/>
      <c r="WSE14" s="6"/>
      <c r="WSF14" s="6"/>
      <c r="WSG14" s="6"/>
      <c r="WSH14" s="6"/>
      <c r="WSI14" s="6"/>
      <c r="WSJ14" s="6"/>
      <c r="WSK14" s="6"/>
      <c r="WSL14" s="6"/>
      <c r="WSM14" s="6"/>
      <c r="WSN14" s="6"/>
      <c r="WSO14" s="6"/>
      <c r="WSP14" s="6"/>
      <c r="WSQ14" s="6"/>
      <c r="WSR14" s="6"/>
      <c r="WSS14" s="6"/>
      <c r="WST14" s="6"/>
      <c r="WSU14" s="6"/>
      <c r="WSV14" s="6"/>
      <c r="WSW14" s="6"/>
      <c r="WSX14" s="6"/>
      <c r="WSY14" s="6"/>
      <c r="WSZ14" s="6"/>
      <c r="WTA14" s="6"/>
      <c r="WTB14" s="6"/>
      <c r="WTC14" s="6"/>
      <c r="WTD14" s="6"/>
      <c r="WTE14" s="6"/>
      <c r="WTF14" s="6"/>
      <c r="WTG14" s="6"/>
      <c r="WTH14" s="6"/>
      <c r="WTI14" s="6"/>
      <c r="WTJ14" s="6"/>
      <c r="WTK14" s="6"/>
      <c r="WTL14" s="6"/>
      <c r="WTM14" s="6"/>
      <c r="WTN14" s="6"/>
      <c r="WTO14" s="6"/>
      <c r="WTP14" s="6"/>
      <c r="WTQ14" s="6"/>
      <c r="WTR14" s="6"/>
      <c r="WTS14" s="6"/>
      <c r="WTT14" s="6"/>
      <c r="WTU14" s="6"/>
      <c r="WTV14" s="6"/>
      <c r="WTW14" s="6"/>
      <c r="WTX14" s="6"/>
      <c r="WTY14" s="6"/>
      <c r="WTZ14" s="6"/>
      <c r="WUA14" s="6"/>
      <c r="WUB14" s="6"/>
      <c r="WUC14" s="6"/>
      <c r="WUD14" s="6"/>
      <c r="WUE14" s="6"/>
      <c r="WUF14" s="6"/>
      <c r="WUG14" s="6"/>
      <c r="WUH14" s="6"/>
      <c r="WUI14" s="6"/>
      <c r="WUJ14" s="6"/>
      <c r="WUK14" s="6"/>
      <c r="WUL14" s="6"/>
      <c r="WUM14" s="6"/>
      <c r="WUN14" s="6"/>
      <c r="WUO14" s="6"/>
      <c r="WUP14" s="6"/>
      <c r="WUQ14" s="6"/>
      <c r="WUR14" s="6"/>
      <c r="WUS14" s="6"/>
      <c r="WUT14" s="6"/>
      <c r="WUU14" s="6"/>
      <c r="WUV14" s="6"/>
      <c r="WUW14" s="6"/>
      <c r="WUX14" s="6"/>
      <c r="WUY14" s="6"/>
      <c r="WUZ14" s="6"/>
      <c r="WVA14" s="6"/>
      <c r="WVB14" s="6"/>
      <c r="WVC14" s="6"/>
      <c r="WVD14" s="6"/>
      <c r="WVE14" s="6"/>
      <c r="WVF14" s="6"/>
      <c r="WVG14" s="6"/>
      <c r="WVH14" s="6"/>
      <c r="WVI14" s="6"/>
      <c r="WVJ14" s="6"/>
      <c r="WVK14" s="6"/>
      <c r="WVL14" s="6"/>
      <c r="WVM14" s="6"/>
      <c r="WVN14" s="6"/>
      <c r="WVO14" s="6"/>
      <c r="WVP14" s="6"/>
      <c r="WVQ14" s="6"/>
      <c r="WVR14" s="6"/>
      <c r="WVS14" s="6"/>
      <c r="WVT14" s="6"/>
      <c r="WVU14" s="6"/>
      <c r="WVV14" s="6"/>
      <c r="WVW14" s="6"/>
      <c r="WVX14" s="6"/>
      <c r="WVY14" s="6"/>
      <c r="WVZ14" s="6"/>
      <c r="WWA14" s="6"/>
      <c r="WWB14" s="6"/>
      <c r="WWC14" s="6"/>
      <c r="WWD14" s="6"/>
      <c r="WWE14" s="6"/>
      <c r="WWF14" s="6"/>
      <c r="WWG14" s="6"/>
      <c r="WWH14" s="6"/>
      <c r="WWI14" s="6"/>
      <c r="WWJ14" s="6"/>
      <c r="WWK14" s="6"/>
      <c r="WWL14" s="6"/>
      <c r="WWM14" s="6"/>
      <c r="WWN14" s="6"/>
      <c r="WWO14" s="6"/>
      <c r="WWP14" s="6"/>
      <c r="WWQ14" s="6"/>
      <c r="WWR14" s="6"/>
      <c r="WWS14" s="6"/>
      <c r="WWT14" s="6"/>
      <c r="WWU14" s="6"/>
      <c r="WWV14" s="6"/>
      <c r="WWW14" s="6"/>
      <c r="WWX14" s="6"/>
      <c r="WWY14" s="6"/>
      <c r="WWZ14" s="6"/>
      <c r="WXA14" s="6"/>
      <c r="WXB14" s="6"/>
      <c r="WXC14" s="6"/>
      <c r="WXD14" s="6"/>
      <c r="WXE14" s="6"/>
      <c r="WXF14" s="6"/>
      <c r="WXG14" s="6"/>
      <c r="WXH14" s="6"/>
      <c r="WXI14" s="6"/>
      <c r="WXJ14" s="6"/>
      <c r="WXK14" s="6"/>
      <c r="WXL14" s="6"/>
      <c r="WXM14" s="6"/>
      <c r="WXN14" s="6"/>
      <c r="WXO14" s="6"/>
      <c r="WXP14" s="6"/>
      <c r="WXQ14" s="6"/>
      <c r="WXR14" s="6"/>
      <c r="WXS14" s="6"/>
      <c r="WXT14" s="6"/>
      <c r="WXU14" s="6"/>
      <c r="WXV14" s="6"/>
      <c r="WXW14" s="6"/>
      <c r="WXX14" s="6"/>
      <c r="WXY14" s="6"/>
      <c r="WXZ14" s="6"/>
      <c r="WYA14" s="6"/>
      <c r="WYB14" s="6"/>
      <c r="WYC14" s="6"/>
      <c r="WYD14" s="6"/>
      <c r="WYE14" s="6"/>
      <c r="WYF14" s="6"/>
      <c r="WYG14" s="6"/>
      <c r="WYH14" s="6"/>
      <c r="WYI14" s="6"/>
      <c r="WYJ14" s="6"/>
      <c r="WYK14" s="6"/>
      <c r="WYL14" s="6"/>
      <c r="WYM14" s="6"/>
      <c r="WYN14" s="6"/>
      <c r="WYO14" s="6"/>
      <c r="WYP14" s="6"/>
      <c r="WYQ14" s="6"/>
      <c r="WYR14" s="6"/>
      <c r="WYS14" s="6"/>
      <c r="WYT14" s="6"/>
      <c r="WYU14" s="6"/>
      <c r="WYV14" s="6"/>
      <c r="WYW14" s="6"/>
      <c r="WYX14" s="6"/>
      <c r="WYY14" s="6"/>
      <c r="WYZ14" s="6"/>
      <c r="WZA14" s="6"/>
      <c r="WZB14" s="6"/>
      <c r="WZC14" s="6"/>
      <c r="WZD14" s="6"/>
      <c r="WZE14" s="6"/>
      <c r="WZF14" s="6"/>
      <c r="WZG14" s="6"/>
      <c r="WZH14" s="6"/>
      <c r="WZI14" s="6"/>
      <c r="WZJ14" s="6"/>
      <c r="WZK14" s="6"/>
      <c r="WZL14" s="6"/>
      <c r="WZM14" s="6"/>
      <c r="WZN14" s="6"/>
      <c r="WZO14" s="6"/>
      <c r="WZP14" s="6"/>
      <c r="WZQ14" s="6"/>
      <c r="WZR14" s="6"/>
      <c r="WZS14" s="6"/>
      <c r="WZT14" s="6"/>
      <c r="WZU14" s="6"/>
      <c r="WZV14" s="6"/>
      <c r="WZW14" s="6"/>
      <c r="WZX14" s="6"/>
      <c r="WZY14" s="6"/>
      <c r="WZZ14" s="6"/>
      <c r="XAA14" s="6"/>
      <c r="XAB14" s="6"/>
      <c r="XAC14" s="6"/>
      <c r="XAD14" s="6"/>
      <c r="XAE14" s="6"/>
      <c r="XAF14" s="6"/>
      <c r="XAG14" s="6"/>
      <c r="XAH14" s="6"/>
      <c r="XAI14" s="6"/>
      <c r="XAJ14" s="6"/>
      <c r="XAK14" s="6"/>
      <c r="XAL14" s="6"/>
      <c r="XAM14" s="6"/>
      <c r="XAN14" s="6"/>
      <c r="XAO14" s="6"/>
      <c r="XAP14" s="6"/>
      <c r="XAQ14" s="6"/>
      <c r="XAR14" s="6"/>
      <c r="XAS14" s="6"/>
      <c r="XAT14" s="6"/>
      <c r="XAU14" s="6"/>
      <c r="XAV14" s="6"/>
      <c r="XAW14" s="6"/>
      <c r="XAX14" s="6"/>
      <c r="XAY14" s="6"/>
      <c r="XAZ14" s="6"/>
      <c r="XBA14" s="6"/>
      <c r="XBB14" s="6"/>
      <c r="XBC14" s="6"/>
      <c r="XBD14" s="6"/>
      <c r="XBE14" s="6"/>
      <c r="XBF14" s="6"/>
      <c r="XBG14" s="6"/>
      <c r="XBH14" s="6"/>
      <c r="XBI14" s="6"/>
      <c r="XBJ14" s="6"/>
      <c r="XBK14" s="6"/>
      <c r="XBL14" s="6"/>
      <c r="XBM14" s="6"/>
      <c r="XBN14" s="6"/>
      <c r="XBO14" s="6"/>
      <c r="XBP14" s="6"/>
      <c r="XBQ14" s="6"/>
      <c r="XBR14" s="6"/>
      <c r="XBS14" s="6"/>
      <c r="XBT14" s="6"/>
      <c r="XBU14" s="6"/>
      <c r="XBV14" s="6"/>
      <c r="XBW14" s="6"/>
      <c r="XBX14" s="6"/>
      <c r="XBY14" s="6"/>
      <c r="XBZ14" s="6"/>
      <c r="XCA14" s="6"/>
      <c r="XCB14" s="6"/>
      <c r="XCC14" s="6"/>
      <c r="XCD14" s="6"/>
      <c r="XCE14" s="6"/>
      <c r="XCF14" s="6"/>
      <c r="XCG14" s="6"/>
      <c r="XCH14" s="6"/>
      <c r="XCI14" s="6"/>
      <c r="XCJ14" s="6"/>
      <c r="XCK14" s="6"/>
      <c r="XCL14" s="6"/>
      <c r="XCM14" s="6"/>
      <c r="XCN14" s="6"/>
      <c r="XCO14" s="6"/>
      <c r="XCP14" s="6"/>
      <c r="XCQ14" s="6"/>
      <c r="XCR14" s="6"/>
      <c r="XCS14" s="6"/>
      <c r="XCT14" s="6"/>
      <c r="XCU14" s="6"/>
      <c r="XCV14" s="6"/>
      <c r="XCW14" s="6"/>
      <c r="XCX14" s="6"/>
      <c r="XCY14" s="6"/>
      <c r="XCZ14" s="6"/>
      <c r="XDA14" s="6"/>
      <c r="XDB14" s="6"/>
      <c r="XDC14" s="6"/>
      <c r="XDD14" s="6"/>
      <c r="XDE14" s="6"/>
      <c r="XDF14" s="6"/>
      <c r="XDG14" s="6"/>
      <c r="XDH14" s="6"/>
      <c r="XDI14" s="6"/>
      <c r="XDJ14" s="6"/>
      <c r="XDK14" s="6"/>
      <c r="XDL14" s="6"/>
      <c r="XDM14" s="6"/>
      <c r="XDN14" s="6"/>
      <c r="XDO14" s="6"/>
      <c r="XDP14" s="6"/>
      <c r="XDQ14" s="6"/>
      <c r="XDR14" s="6"/>
      <c r="XDS14" s="6"/>
      <c r="XDT14" s="6"/>
      <c r="XDU14" s="6"/>
      <c r="XDV14" s="6"/>
      <c r="XDW14" s="6"/>
      <c r="XDX14" s="6"/>
      <c r="XDY14" s="6"/>
      <c r="XDZ14" s="6"/>
      <c r="XEA14" s="6"/>
      <c r="XEB14" s="6"/>
      <c r="XEC14" s="6"/>
      <c r="XED14" s="6"/>
      <c r="XEE14" s="6"/>
      <c r="XEF14" s="6"/>
      <c r="XEG14" s="6"/>
      <c r="XEH14" s="6"/>
      <c r="XEI14" s="6"/>
      <c r="XEJ14" s="6"/>
      <c r="XEK14" s="6"/>
      <c r="XEL14" s="6"/>
      <c r="XEM14" s="6"/>
      <c r="XEN14" s="6"/>
      <c r="XEO14" s="6"/>
      <c r="XEP14" s="6"/>
      <c r="XEQ14" s="6"/>
      <c r="XER14" s="6"/>
      <c r="XES14" s="6"/>
      <c r="XET14" s="6"/>
      <c r="XEU14" s="6"/>
      <c r="XEV14" s="6"/>
      <c r="XEW14" s="6"/>
      <c r="XEX14" s="6"/>
      <c r="XEY14" s="6"/>
      <c r="XEZ14" s="6"/>
      <c r="XFA14" s="6"/>
      <c r="XFB14" s="6"/>
      <c r="XFC14" s="6"/>
      <c r="XFD14" s="6"/>
    </row>
    <row r="15" spans="1:16384" x14ac:dyDescent="0.3">
      <c r="B15" s="886" t="s">
        <v>180</v>
      </c>
      <c r="C15" s="864"/>
      <c r="D15" s="865"/>
      <c r="E15" s="869"/>
      <c r="F15" s="1881"/>
      <c r="G15" s="865">
        <f>+G14+G13</f>
        <v>21045</v>
      </c>
    </row>
    <row r="16" spans="1:16384" s="851" customFormat="1" x14ac:dyDescent="0.3">
      <c r="A16" s="887"/>
      <c r="B16" s="887"/>
      <c r="C16" s="887"/>
      <c r="D16" s="896"/>
      <c r="E16" s="887"/>
      <c r="F16" s="1876"/>
      <c r="G16" s="887"/>
      <c r="H16" s="850"/>
      <c r="I16" s="830"/>
      <c r="J16" s="716"/>
      <c r="K16" s="850"/>
      <c r="L16" s="850"/>
      <c r="M16" s="850"/>
      <c r="N16" s="850"/>
    </row>
    <row r="17" spans="1:14" s="851" customFormat="1" x14ac:dyDescent="0.3">
      <c r="A17" s="887"/>
      <c r="B17" s="887"/>
      <c r="C17" s="887"/>
      <c r="D17" s="896"/>
      <c r="E17" s="887"/>
      <c r="F17" s="1876"/>
      <c r="G17" s="887"/>
      <c r="H17" s="850"/>
      <c r="I17" s="830"/>
      <c r="J17" s="716"/>
      <c r="K17" s="850"/>
      <c r="L17" s="850"/>
      <c r="M17" s="850"/>
      <c r="N17" s="850"/>
    </row>
    <row r="18" spans="1:14" s="851" customFormat="1" x14ac:dyDescent="0.3">
      <c r="A18" s="724" t="s">
        <v>1493</v>
      </c>
      <c r="B18" s="887"/>
      <c r="C18" s="887"/>
      <c r="D18" s="896"/>
      <c r="E18" s="887"/>
      <c r="F18" s="1876"/>
      <c r="G18" s="887"/>
      <c r="H18" s="850"/>
      <c r="I18" s="830"/>
      <c r="J18" s="716"/>
      <c r="K18" s="850"/>
      <c r="L18" s="850"/>
      <c r="M18" s="850"/>
      <c r="N18" s="850"/>
    </row>
    <row r="19" spans="1:14" x14ac:dyDescent="0.3">
      <c r="A19" s="852" t="s">
        <v>0</v>
      </c>
      <c r="B19" s="853" t="s">
        <v>1</v>
      </c>
      <c r="C19" s="854" t="s">
        <v>2</v>
      </c>
      <c r="D19" s="855" t="s">
        <v>3</v>
      </c>
      <c r="E19" s="855" t="s">
        <v>4</v>
      </c>
      <c r="F19" s="1882" t="s">
        <v>5</v>
      </c>
      <c r="G19" s="856" t="s">
        <v>6</v>
      </c>
      <c r="J19" s="722"/>
      <c r="K19" s="857"/>
    </row>
    <row r="20" spans="1:14" x14ac:dyDescent="0.3">
      <c r="A20" s="1886"/>
      <c r="B20" s="1887">
        <v>1</v>
      </c>
      <c r="C20" s="1888" t="s">
        <v>7</v>
      </c>
      <c r="D20" s="1889"/>
      <c r="E20" s="1890"/>
      <c r="F20" s="1891"/>
      <c r="G20" s="1892"/>
      <c r="J20" s="722"/>
      <c r="K20" s="857"/>
    </row>
    <row r="21" spans="1:14" x14ac:dyDescent="0.3">
      <c r="A21" s="1893"/>
      <c r="B21" s="1894" t="s">
        <v>8</v>
      </c>
      <c r="C21" s="1895" t="s">
        <v>9</v>
      </c>
      <c r="D21" s="1896"/>
      <c r="E21" s="1897"/>
      <c r="F21" s="1898"/>
      <c r="G21" s="1899"/>
      <c r="K21" s="857"/>
    </row>
    <row r="22" spans="1:14" ht="33" x14ac:dyDescent="0.3">
      <c r="A22" s="1900">
        <v>1</v>
      </c>
      <c r="B22" s="1901" t="s">
        <v>10</v>
      </c>
      <c r="C22" s="1902" t="s">
        <v>11</v>
      </c>
      <c r="D22" s="1903">
        <v>440</v>
      </c>
      <c r="E22" s="1904" t="s">
        <v>12</v>
      </c>
      <c r="F22" s="1905"/>
      <c r="G22" s="1906">
        <f>ROUND(D22*F22,2)</f>
        <v>0</v>
      </c>
      <c r="K22" s="857"/>
    </row>
    <row r="23" spans="1:14" ht="33" x14ac:dyDescent="0.3">
      <c r="A23" s="1900">
        <f t="shared" ref="A23:A24" si="0">A22+1</f>
        <v>2</v>
      </c>
      <c r="B23" s="1907" t="s">
        <v>13</v>
      </c>
      <c r="C23" s="1902" t="s">
        <v>14</v>
      </c>
      <c r="D23" s="1903">
        <v>24</v>
      </c>
      <c r="E23" s="1904" t="s">
        <v>15</v>
      </c>
      <c r="F23" s="1905"/>
      <c r="G23" s="1906">
        <f t="shared" ref="G23:G35" si="1">ROUND(D23*F23,2)</f>
        <v>0</v>
      </c>
      <c r="K23" s="857"/>
    </row>
    <row r="24" spans="1:14" ht="33" x14ac:dyDescent="0.3">
      <c r="A24" s="1900">
        <f t="shared" si="0"/>
        <v>3</v>
      </c>
      <c r="B24" s="1907" t="s">
        <v>16</v>
      </c>
      <c r="C24" s="1902" t="s">
        <v>17</v>
      </c>
      <c r="D24" s="1903">
        <v>1</v>
      </c>
      <c r="E24" s="1904" t="s">
        <v>15</v>
      </c>
      <c r="F24" s="1905"/>
      <c r="G24" s="1906">
        <f t="shared" si="1"/>
        <v>0</v>
      </c>
      <c r="K24" s="857"/>
    </row>
    <row r="25" spans="1:14" x14ac:dyDescent="0.3">
      <c r="A25" s="1908"/>
      <c r="B25" s="1894" t="s">
        <v>18</v>
      </c>
      <c r="C25" s="1895" t="s">
        <v>19</v>
      </c>
      <c r="D25" s="1896"/>
      <c r="E25" s="1909"/>
      <c r="F25" s="1898"/>
      <c r="G25" s="1899"/>
      <c r="K25" s="857"/>
    </row>
    <row r="26" spans="1:14" ht="33" x14ac:dyDescent="0.3">
      <c r="A26" s="1900">
        <f>1+A24</f>
        <v>4</v>
      </c>
      <c r="B26" s="1910" t="s">
        <v>20</v>
      </c>
      <c r="C26" s="1902" t="s">
        <v>21</v>
      </c>
      <c r="D26" s="1911">
        <v>100</v>
      </c>
      <c r="E26" s="1912" t="s">
        <v>22</v>
      </c>
      <c r="F26" s="1905"/>
      <c r="G26" s="1906">
        <f t="shared" si="1"/>
        <v>0</v>
      </c>
      <c r="K26" s="857"/>
    </row>
    <row r="27" spans="1:14" ht="33" x14ac:dyDescent="0.3">
      <c r="A27" s="1900">
        <f>1+A26</f>
        <v>5</v>
      </c>
      <c r="B27" s="1910">
        <v>12151</v>
      </c>
      <c r="C27" s="1902" t="s">
        <v>23</v>
      </c>
      <c r="D27" s="1911">
        <v>3</v>
      </c>
      <c r="E27" s="1912" t="s">
        <v>15</v>
      </c>
      <c r="F27" s="1905"/>
      <c r="G27" s="1906">
        <f t="shared" si="1"/>
        <v>0</v>
      </c>
      <c r="K27" s="857"/>
    </row>
    <row r="28" spans="1:14" ht="33" x14ac:dyDescent="0.3">
      <c r="A28" s="1900">
        <f t="shared" ref="A28:A31" si="2">1+A27</f>
        <v>6</v>
      </c>
      <c r="B28" s="1910">
        <v>12162</v>
      </c>
      <c r="C28" s="1913" t="s">
        <v>24</v>
      </c>
      <c r="D28" s="1911">
        <v>3</v>
      </c>
      <c r="E28" s="1914" t="s">
        <v>15</v>
      </c>
      <c r="F28" s="1905"/>
      <c r="G28" s="1906">
        <f t="shared" si="1"/>
        <v>0</v>
      </c>
      <c r="K28" s="857"/>
    </row>
    <row r="29" spans="1:14" ht="33" x14ac:dyDescent="0.3">
      <c r="A29" s="1900">
        <f t="shared" si="2"/>
        <v>7</v>
      </c>
      <c r="B29" s="1901" t="s">
        <v>25</v>
      </c>
      <c r="C29" s="1902" t="s">
        <v>26</v>
      </c>
      <c r="D29" s="1903">
        <v>5</v>
      </c>
      <c r="E29" s="1904" t="s">
        <v>15</v>
      </c>
      <c r="F29" s="1905"/>
      <c r="G29" s="1906">
        <f t="shared" si="1"/>
        <v>0</v>
      </c>
      <c r="K29" s="857"/>
    </row>
    <row r="30" spans="1:14" ht="33" x14ac:dyDescent="0.3">
      <c r="A30" s="1900">
        <f t="shared" si="2"/>
        <v>8</v>
      </c>
      <c r="B30" s="1901" t="s">
        <v>27</v>
      </c>
      <c r="C30" s="1902" t="s">
        <v>28</v>
      </c>
      <c r="D30" s="1903">
        <v>126</v>
      </c>
      <c r="E30" s="1904" t="s">
        <v>22</v>
      </c>
      <c r="F30" s="1905"/>
      <c r="G30" s="1906">
        <f t="shared" si="1"/>
        <v>0</v>
      </c>
      <c r="K30" s="857"/>
    </row>
    <row r="31" spans="1:14" ht="33" x14ac:dyDescent="0.3">
      <c r="A31" s="1900">
        <f t="shared" si="2"/>
        <v>9</v>
      </c>
      <c r="B31" s="1901">
        <v>12231</v>
      </c>
      <c r="C31" s="1902" t="s">
        <v>29</v>
      </c>
      <c r="D31" s="1903">
        <v>253</v>
      </c>
      <c r="E31" s="1904" t="s">
        <v>12</v>
      </c>
      <c r="F31" s="1905"/>
      <c r="G31" s="1906">
        <f t="shared" si="1"/>
        <v>0</v>
      </c>
      <c r="K31" s="857"/>
    </row>
    <row r="32" spans="1:14" ht="33" x14ac:dyDescent="0.3">
      <c r="A32" s="1900">
        <f>1+A31</f>
        <v>10</v>
      </c>
      <c r="B32" s="1901" t="s">
        <v>30</v>
      </c>
      <c r="C32" s="1902" t="s">
        <v>31</v>
      </c>
      <c r="D32" s="1903">
        <v>253</v>
      </c>
      <c r="E32" s="1904" t="s">
        <v>12</v>
      </c>
      <c r="F32" s="1905"/>
      <c r="G32" s="1906">
        <f t="shared" si="1"/>
        <v>0</v>
      </c>
      <c r="K32" s="857"/>
    </row>
    <row r="33" spans="1:16384" x14ac:dyDescent="0.3">
      <c r="A33" s="1908"/>
      <c r="B33" s="1894" t="s">
        <v>32</v>
      </c>
      <c r="C33" s="1915" t="s">
        <v>33</v>
      </c>
      <c r="D33" s="1896"/>
      <c r="E33" s="1909"/>
      <c r="F33" s="1898"/>
      <c r="G33" s="1899"/>
      <c r="K33" s="857"/>
    </row>
    <row r="34" spans="1:16384" ht="82.5" x14ac:dyDescent="0.3">
      <c r="A34" s="1900">
        <f>1+A32</f>
        <v>11</v>
      </c>
      <c r="B34" s="1901" t="s">
        <v>34</v>
      </c>
      <c r="C34" s="1902" t="s">
        <v>2940</v>
      </c>
      <c r="D34" s="1903">
        <v>1</v>
      </c>
      <c r="E34" s="1904" t="s">
        <v>15</v>
      </c>
      <c r="F34" s="1916">
        <v>15000</v>
      </c>
      <c r="G34" s="1906">
        <f t="shared" si="1"/>
        <v>15000</v>
      </c>
      <c r="K34" s="857"/>
    </row>
    <row r="35" spans="1:16384" ht="33" x14ac:dyDescent="0.3">
      <c r="A35" s="1900">
        <f>A34+1</f>
        <v>12</v>
      </c>
      <c r="B35" s="1901" t="s">
        <v>35</v>
      </c>
      <c r="C35" s="1902" t="s">
        <v>36</v>
      </c>
      <c r="D35" s="1903">
        <v>134.89999999999998</v>
      </c>
      <c r="E35" s="1904" t="s">
        <v>37</v>
      </c>
      <c r="F35" s="1905"/>
      <c r="G35" s="1906">
        <f t="shared" si="1"/>
        <v>0</v>
      </c>
      <c r="K35" s="857"/>
    </row>
    <row r="36" spans="1:16384" x14ac:dyDescent="0.3">
      <c r="A36" s="1917"/>
      <c r="B36" s="1918"/>
      <c r="C36" s="1919" t="s">
        <v>38</v>
      </c>
      <c r="D36" s="1889"/>
      <c r="E36" s="1920"/>
      <c r="F36" s="1891"/>
      <c r="G36" s="1921">
        <f>SUM(G22:G35)</f>
        <v>15000</v>
      </c>
      <c r="K36" s="857"/>
    </row>
    <row r="37" spans="1:16384" x14ac:dyDescent="0.3">
      <c r="C37" s="864"/>
      <c r="G37" s="865"/>
      <c r="K37" s="857"/>
    </row>
    <row r="38" spans="1:16384" x14ac:dyDescent="0.3">
      <c r="A38" s="1917"/>
      <c r="B38" s="1922" t="s">
        <v>39</v>
      </c>
      <c r="C38" s="1923" t="s">
        <v>40</v>
      </c>
      <c r="D38" s="1889"/>
      <c r="E38" s="1920"/>
      <c r="F38" s="1891"/>
      <c r="G38" s="1892"/>
      <c r="K38" s="857"/>
    </row>
    <row r="39" spans="1:16384" s="9" customFormat="1" x14ac:dyDescent="0.3">
      <c r="A39" s="1908"/>
      <c r="B39" s="1894" t="s">
        <v>41</v>
      </c>
      <c r="C39" s="1924" t="s">
        <v>42</v>
      </c>
      <c r="D39" s="1896"/>
      <c r="E39" s="1909"/>
      <c r="F39" s="1898"/>
      <c r="G39" s="1899"/>
      <c r="H39" s="1"/>
      <c r="I39" s="857"/>
      <c r="J39" s="857"/>
      <c r="K39" s="857"/>
      <c r="L39" s="7"/>
      <c r="M39" s="2"/>
      <c r="N39" s="2"/>
      <c r="O39" s="3"/>
      <c r="P39" s="4"/>
      <c r="Q39" s="5"/>
      <c r="R39" s="6"/>
      <c r="S39" s="7"/>
      <c r="T39" s="8"/>
      <c r="U39" s="2"/>
      <c r="V39" s="3"/>
      <c r="W39" s="4"/>
      <c r="X39" s="5"/>
      <c r="Y39" s="6"/>
      <c r="Z39" s="7"/>
      <c r="AA39" s="8"/>
      <c r="AB39" s="2"/>
      <c r="AC39" s="3"/>
      <c r="AD39" s="4"/>
      <c r="AE39" s="5"/>
      <c r="AF39" s="6"/>
      <c r="AG39" s="7"/>
      <c r="AH39" s="8"/>
      <c r="AI39" s="2"/>
      <c r="AJ39" s="3"/>
      <c r="AK39" s="4"/>
      <c r="AL39" s="5"/>
      <c r="AM39" s="6"/>
      <c r="AN39" s="7"/>
      <c r="AO39" s="8"/>
      <c r="AP39" s="2"/>
      <c r="AQ39" s="3"/>
      <c r="AR39" s="4"/>
      <c r="AS39" s="5"/>
      <c r="AT39" s="6"/>
      <c r="AU39" s="7"/>
      <c r="AV39" s="8"/>
      <c r="AW39" s="2"/>
      <c r="AX39" s="3"/>
      <c r="AY39" s="4"/>
      <c r="AZ39" s="5"/>
      <c r="BA39" s="6"/>
      <c r="BB39" s="7"/>
      <c r="BC39" s="8"/>
      <c r="BD39" s="2"/>
      <c r="BE39" s="3"/>
      <c r="BF39" s="4"/>
      <c r="BG39" s="5"/>
      <c r="BH39" s="6"/>
      <c r="BI39" s="7"/>
      <c r="BJ39" s="8"/>
      <c r="BK39" s="2"/>
      <c r="BL39" s="3"/>
      <c r="BM39" s="4"/>
      <c r="BN39" s="5"/>
      <c r="BO39" s="6"/>
      <c r="BP39" s="7"/>
      <c r="BQ39" s="8"/>
      <c r="BR39" s="2"/>
      <c r="BS39" s="3"/>
      <c r="BT39" s="4"/>
      <c r="BU39" s="5"/>
      <c r="BV39" s="6"/>
      <c r="BW39" s="7"/>
      <c r="BX39" s="8"/>
      <c r="BY39" s="2"/>
      <c r="BZ39" s="3"/>
      <c r="CA39" s="4"/>
      <c r="CB39" s="5"/>
      <c r="CC39" s="6"/>
      <c r="CD39" s="7"/>
      <c r="CE39" s="8"/>
      <c r="CF39" s="2"/>
      <c r="CG39" s="3"/>
      <c r="CH39" s="4"/>
      <c r="CI39" s="5"/>
      <c r="CJ39" s="6"/>
      <c r="CK39" s="7"/>
      <c r="CL39" s="8"/>
      <c r="CM39" s="2"/>
      <c r="CN39" s="3"/>
      <c r="CO39" s="4"/>
      <c r="CP39" s="5"/>
      <c r="CQ39" s="6"/>
      <c r="CR39" s="7"/>
      <c r="CS39" s="8"/>
      <c r="CT39" s="2"/>
      <c r="CU39" s="3"/>
      <c r="CV39" s="4"/>
      <c r="CW39" s="5"/>
      <c r="CX39" s="6"/>
      <c r="CY39" s="7"/>
      <c r="CZ39" s="8"/>
      <c r="DA39" s="2"/>
      <c r="DB39" s="3"/>
      <c r="DC39" s="4"/>
      <c r="DD39" s="5"/>
      <c r="DE39" s="6"/>
      <c r="DF39" s="7"/>
      <c r="DG39" s="8"/>
      <c r="DH39" s="2"/>
      <c r="DI39" s="3"/>
      <c r="DJ39" s="4"/>
      <c r="DK39" s="5"/>
      <c r="DL39" s="6"/>
      <c r="DM39" s="7"/>
      <c r="DN39" s="8"/>
      <c r="DO39" s="2"/>
      <c r="DP39" s="3"/>
      <c r="DQ39" s="4"/>
      <c r="DR39" s="5"/>
      <c r="DS39" s="6"/>
      <c r="DT39" s="7"/>
      <c r="DU39" s="8"/>
      <c r="DV39" s="2"/>
      <c r="DW39" s="3"/>
      <c r="DX39" s="4"/>
      <c r="DY39" s="5"/>
      <c r="DZ39" s="6"/>
      <c r="EA39" s="7"/>
      <c r="EB39" s="8"/>
      <c r="EC39" s="2"/>
      <c r="ED39" s="3"/>
      <c r="EE39" s="4"/>
      <c r="EF39" s="5"/>
      <c r="EG39" s="6"/>
      <c r="EH39" s="7"/>
      <c r="EI39" s="8"/>
      <c r="EJ39" s="2"/>
      <c r="EK39" s="3"/>
      <c r="EL39" s="4"/>
      <c r="EM39" s="5"/>
      <c r="EN39" s="6"/>
      <c r="EO39" s="7"/>
      <c r="EP39" s="8"/>
      <c r="EQ39" s="2"/>
      <c r="ER39" s="3"/>
      <c r="ES39" s="4"/>
      <c r="ET39" s="5"/>
      <c r="EU39" s="6"/>
      <c r="EV39" s="7"/>
      <c r="EW39" s="8"/>
      <c r="EX39" s="2"/>
      <c r="EY39" s="3"/>
      <c r="EZ39" s="4"/>
      <c r="FA39" s="5"/>
      <c r="FB39" s="6"/>
      <c r="FC39" s="7"/>
      <c r="FD39" s="8"/>
      <c r="FE39" s="2"/>
      <c r="FF39" s="3"/>
      <c r="FG39" s="4"/>
      <c r="FH39" s="5"/>
      <c r="FI39" s="6"/>
      <c r="FJ39" s="7"/>
      <c r="FK39" s="8"/>
      <c r="FL39" s="2"/>
      <c r="FM39" s="3"/>
      <c r="FN39" s="4"/>
      <c r="FO39" s="5"/>
      <c r="FP39" s="6"/>
      <c r="FQ39" s="7"/>
      <c r="FR39" s="8"/>
      <c r="FS39" s="2"/>
      <c r="FT39" s="3"/>
      <c r="FU39" s="4"/>
      <c r="FV39" s="5"/>
      <c r="FW39" s="6"/>
      <c r="FX39" s="7"/>
      <c r="FY39" s="8"/>
      <c r="FZ39" s="2"/>
      <c r="GA39" s="3"/>
      <c r="GB39" s="4"/>
      <c r="GC39" s="5"/>
      <c r="GD39" s="6"/>
      <c r="GE39" s="7"/>
      <c r="GF39" s="8"/>
      <c r="GG39" s="2"/>
      <c r="GH39" s="3"/>
      <c r="GI39" s="4"/>
      <c r="GJ39" s="5"/>
      <c r="GK39" s="6"/>
      <c r="GL39" s="7"/>
      <c r="GM39" s="8"/>
      <c r="GN39" s="2"/>
      <c r="GO39" s="3"/>
      <c r="GP39" s="4"/>
      <c r="GQ39" s="5"/>
      <c r="GR39" s="6"/>
      <c r="GS39" s="7"/>
      <c r="GT39" s="8"/>
      <c r="GU39" s="2"/>
      <c r="GV39" s="3"/>
      <c r="GW39" s="4"/>
      <c r="GX39" s="5"/>
      <c r="GY39" s="6"/>
      <c r="GZ39" s="7"/>
      <c r="HA39" s="8"/>
      <c r="HB39" s="2"/>
      <c r="HC39" s="3"/>
      <c r="HD39" s="4"/>
      <c r="HE39" s="5"/>
      <c r="HF39" s="6"/>
      <c r="HG39" s="7"/>
      <c r="HH39" s="8"/>
      <c r="HI39" s="2"/>
      <c r="HJ39" s="3"/>
      <c r="HK39" s="4"/>
      <c r="HL39" s="5"/>
      <c r="HM39" s="6"/>
      <c r="HN39" s="7"/>
      <c r="HO39" s="8"/>
      <c r="HP39" s="2"/>
      <c r="HQ39" s="3"/>
      <c r="HR39" s="4"/>
      <c r="HS39" s="5"/>
      <c r="HT39" s="6"/>
      <c r="HU39" s="7"/>
      <c r="HV39" s="8"/>
      <c r="HW39" s="2"/>
      <c r="HX39" s="3"/>
      <c r="HY39" s="4"/>
      <c r="HZ39" s="5"/>
      <c r="IA39" s="6"/>
      <c r="IB39" s="7"/>
      <c r="IC39" s="8"/>
      <c r="ID39" s="2"/>
      <c r="IE39" s="3"/>
      <c r="IF39" s="4"/>
      <c r="IG39" s="5"/>
      <c r="IH39" s="6"/>
      <c r="II39" s="7"/>
      <c r="IJ39" s="8"/>
      <c r="IK39" s="2"/>
      <c r="IL39" s="3"/>
      <c r="IM39" s="4"/>
      <c r="IN39" s="5"/>
      <c r="IO39" s="6"/>
      <c r="IP39" s="7"/>
      <c r="IQ39" s="8"/>
      <c r="IR39" s="2"/>
      <c r="IS39" s="3"/>
      <c r="IT39" s="4"/>
      <c r="IU39" s="5"/>
      <c r="IV39" s="6"/>
      <c r="IW39" s="7"/>
      <c r="IX39" s="8"/>
      <c r="IY39" s="2"/>
      <c r="IZ39" s="3"/>
      <c r="JA39" s="4"/>
      <c r="JB39" s="5"/>
      <c r="JC39" s="6"/>
      <c r="JD39" s="7"/>
      <c r="JE39" s="8"/>
      <c r="JF39" s="2"/>
      <c r="JG39" s="3"/>
      <c r="JH39" s="4"/>
      <c r="JI39" s="5"/>
      <c r="JJ39" s="6"/>
      <c r="JK39" s="7"/>
      <c r="JL39" s="8"/>
      <c r="JM39" s="2"/>
      <c r="JN39" s="3"/>
      <c r="JO39" s="4"/>
      <c r="JP39" s="5"/>
      <c r="JQ39" s="6"/>
      <c r="JR39" s="7"/>
      <c r="JS39" s="8"/>
      <c r="JT39" s="2"/>
      <c r="JU39" s="3"/>
      <c r="JV39" s="4"/>
      <c r="JW39" s="5"/>
      <c r="JX39" s="6"/>
      <c r="JY39" s="7"/>
      <c r="JZ39" s="8"/>
      <c r="KA39" s="2"/>
      <c r="KB39" s="3"/>
      <c r="KC39" s="4"/>
      <c r="KD39" s="5"/>
      <c r="KE39" s="6"/>
      <c r="KF39" s="7"/>
      <c r="KG39" s="8"/>
      <c r="KH39" s="2"/>
      <c r="KI39" s="3"/>
      <c r="KJ39" s="4"/>
      <c r="KK39" s="5"/>
      <c r="KL39" s="6"/>
      <c r="KM39" s="7"/>
      <c r="KN39" s="8"/>
      <c r="KO39" s="2"/>
      <c r="KP39" s="3"/>
      <c r="KQ39" s="4"/>
      <c r="KR39" s="5"/>
      <c r="KS39" s="6"/>
      <c r="KT39" s="7"/>
      <c r="KU39" s="8"/>
      <c r="KV39" s="2"/>
      <c r="KW39" s="3"/>
      <c r="KX39" s="4"/>
      <c r="KY39" s="5"/>
      <c r="KZ39" s="6"/>
      <c r="LA39" s="7"/>
      <c r="LB39" s="8"/>
      <c r="LC39" s="2"/>
      <c r="LD39" s="3"/>
      <c r="LE39" s="4"/>
      <c r="LF39" s="5"/>
      <c r="LG39" s="6"/>
      <c r="LH39" s="7"/>
      <c r="LI39" s="8"/>
      <c r="LJ39" s="2"/>
      <c r="LK39" s="3"/>
      <c r="LL39" s="4"/>
      <c r="LM39" s="5"/>
      <c r="LN39" s="6"/>
      <c r="LO39" s="7"/>
      <c r="LP39" s="8"/>
      <c r="LQ39" s="2"/>
      <c r="LR39" s="3"/>
      <c r="LS39" s="4"/>
      <c r="LT39" s="5"/>
      <c r="LU39" s="6"/>
      <c r="LV39" s="7"/>
      <c r="LW39" s="8"/>
      <c r="LX39" s="2"/>
      <c r="LY39" s="3"/>
      <c r="LZ39" s="4"/>
      <c r="MA39" s="5"/>
      <c r="MB39" s="6"/>
      <c r="MC39" s="7"/>
      <c r="MD39" s="8"/>
      <c r="ME39" s="2"/>
      <c r="MF39" s="3"/>
      <c r="MG39" s="4"/>
      <c r="MH39" s="5"/>
      <c r="MI39" s="6"/>
      <c r="MJ39" s="7"/>
      <c r="MK39" s="8"/>
      <c r="ML39" s="2"/>
      <c r="MM39" s="3"/>
      <c r="MN39" s="4"/>
      <c r="MO39" s="5"/>
      <c r="MP39" s="6"/>
      <c r="MQ39" s="7"/>
      <c r="MR39" s="8"/>
      <c r="MS39" s="2"/>
      <c r="MT39" s="3"/>
      <c r="MU39" s="4"/>
      <c r="MV39" s="5"/>
      <c r="MW39" s="6"/>
      <c r="MX39" s="7"/>
      <c r="MY39" s="8"/>
      <c r="MZ39" s="2"/>
      <c r="NA39" s="3"/>
      <c r="NB39" s="4"/>
      <c r="NC39" s="5"/>
      <c r="ND39" s="6"/>
      <c r="NE39" s="7"/>
      <c r="NF39" s="8"/>
      <c r="NG39" s="2"/>
      <c r="NH39" s="3"/>
      <c r="NI39" s="4"/>
      <c r="NJ39" s="5"/>
      <c r="NK39" s="6"/>
      <c r="NL39" s="7"/>
      <c r="NM39" s="8"/>
      <c r="NN39" s="2"/>
      <c r="NO39" s="3"/>
      <c r="NP39" s="4"/>
      <c r="NQ39" s="5"/>
      <c r="NR39" s="6"/>
      <c r="NS39" s="7"/>
      <c r="NT39" s="8"/>
      <c r="NU39" s="2"/>
      <c r="NV39" s="3"/>
      <c r="NW39" s="4"/>
      <c r="NX39" s="5"/>
      <c r="NY39" s="6"/>
      <c r="NZ39" s="7"/>
      <c r="OA39" s="8"/>
      <c r="OB39" s="2"/>
      <c r="OC39" s="3"/>
      <c r="OD39" s="4"/>
      <c r="OE39" s="5"/>
      <c r="OF39" s="6"/>
      <c r="OG39" s="7"/>
      <c r="OH39" s="8"/>
      <c r="OI39" s="2"/>
      <c r="OJ39" s="3"/>
      <c r="OK39" s="4"/>
      <c r="OL39" s="5"/>
      <c r="OM39" s="6"/>
      <c r="ON39" s="7"/>
      <c r="OO39" s="8"/>
      <c r="OP39" s="2"/>
      <c r="OQ39" s="3"/>
      <c r="OR39" s="4"/>
      <c r="OS39" s="5"/>
      <c r="OT39" s="6"/>
      <c r="OU39" s="7"/>
      <c r="OV39" s="8"/>
      <c r="OW39" s="2"/>
      <c r="OX39" s="3"/>
      <c r="OY39" s="4"/>
      <c r="OZ39" s="5"/>
      <c r="PA39" s="6"/>
      <c r="PB39" s="7"/>
      <c r="PC39" s="8"/>
      <c r="PD39" s="2"/>
      <c r="PE39" s="3"/>
      <c r="PF39" s="4"/>
      <c r="PG39" s="5"/>
      <c r="PH39" s="6"/>
      <c r="PI39" s="7"/>
      <c r="PJ39" s="8"/>
      <c r="PK39" s="2"/>
      <c r="PL39" s="3"/>
      <c r="PM39" s="4"/>
      <c r="PN39" s="5"/>
      <c r="PO39" s="6"/>
      <c r="PP39" s="7"/>
      <c r="PQ39" s="8"/>
      <c r="PR39" s="2"/>
      <c r="PS39" s="3"/>
      <c r="PT39" s="4"/>
      <c r="PU39" s="5"/>
      <c r="PV39" s="6"/>
      <c r="PW39" s="7"/>
      <c r="PX39" s="8"/>
      <c r="PY39" s="2"/>
      <c r="PZ39" s="3"/>
      <c r="QA39" s="4"/>
      <c r="QB39" s="5"/>
      <c r="QC39" s="6"/>
      <c r="QD39" s="7"/>
      <c r="QE39" s="8"/>
      <c r="QF39" s="2"/>
      <c r="QG39" s="3"/>
      <c r="QH39" s="4"/>
      <c r="QI39" s="5"/>
      <c r="QJ39" s="6"/>
      <c r="QK39" s="7"/>
      <c r="QL39" s="8"/>
      <c r="QM39" s="2"/>
      <c r="QN39" s="3"/>
      <c r="QO39" s="4"/>
      <c r="QP39" s="5"/>
      <c r="QQ39" s="6"/>
      <c r="QR39" s="7"/>
      <c r="QS39" s="8"/>
      <c r="QT39" s="2"/>
      <c r="QU39" s="3"/>
      <c r="QV39" s="4"/>
      <c r="QW39" s="5"/>
      <c r="QX39" s="6"/>
      <c r="QY39" s="7"/>
      <c r="QZ39" s="8"/>
      <c r="RA39" s="2"/>
      <c r="RB39" s="3"/>
      <c r="RC39" s="4"/>
      <c r="RD39" s="5"/>
      <c r="RE39" s="6"/>
      <c r="RF39" s="7"/>
      <c r="RG39" s="8"/>
      <c r="RH39" s="2"/>
      <c r="RI39" s="3"/>
      <c r="RJ39" s="4"/>
      <c r="RK39" s="5"/>
      <c r="RL39" s="6"/>
      <c r="RM39" s="7"/>
      <c r="RN39" s="8"/>
      <c r="RO39" s="2"/>
      <c r="RP39" s="3"/>
      <c r="RQ39" s="4"/>
      <c r="RR39" s="5"/>
      <c r="RS39" s="6"/>
      <c r="RT39" s="7"/>
      <c r="RU39" s="8"/>
      <c r="RV39" s="2"/>
      <c r="RW39" s="3"/>
      <c r="RX39" s="4"/>
      <c r="RY39" s="5"/>
      <c r="RZ39" s="6"/>
      <c r="SA39" s="7"/>
      <c r="SB39" s="8"/>
      <c r="SC39" s="2"/>
      <c r="SD39" s="3"/>
      <c r="SE39" s="4"/>
      <c r="SF39" s="5"/>
      <c r="SG39" s="6"/>
      <c r="SH39" s="7"/>
      <c r="SI39" s="8"/>
      <c r="SJ39" s="2"/>
      <c r="SK39" s="3"/>
      <c r="SL39" s="4"/>
      <c r="SM39" s="5"/>
      <c r="SN39" s="6"/>
      <c r="SO39" s="7"/>
      <c r="SP39" s="8"/>
      <c r="SQ39" s="2"/>
      <c r="SR39" s="3"/>
      <c r="SS39" s="4"/>
      <c r="ST39" s="5"/>
      <c r="SU39" s="6"/>
      <c r="SV39" s="7"/>
      <c r="SW39" s="8"/>
      <c r="SX39" s="2"/>
      <c r="SY39" s="3"/>
      <c r="SZ39" s="4"/>
      <c r="TA39" s="5"/>
      <c r="TB39" s="6"/>
      <c r="TC39" s="7"/>
      <c r="TD39" s="8"/>
      <c r="TE39" s="2"/>
      <c r="TF39" s="3"/>
      <c r="TG39" s="4"/>
      <c r="TH39" s="5"/>
      <c r="TI39" s="6"/>
      <c r="TJ39" s="7"/>
      <c r="TK39" s="8"/>
      <c r="TL39" s="2"/>
      <c r="TM39" s="3"/>
      <c r="TN39" s="4"/>
      <c r="TO39" s="5"/>
      <c r="TP39" s="6"/>
      <c r="TQ39" s="7"/>
      <c r="TR39" s="8"/>
      <c r="TS39" s="2"/>
      <c r="TT39" s="3"/>
      <c r="TU39" s="4"/>
      <c r="TV39" s="5"/>
      <c r="TW39" s="6"/>
      <c r="TX39" s="7"/>
      <c r="TY39" s="8"/>
      <c r="TZ39" s="2"/>
      <c r="UA39" s="3"/>
      <c r="UB39" s="4"/>
      <c r="UC39" s="5"/>
      <c r="UD39" s="6"/>
      <c r="UE39" s="7"/>
      <c r="UF39" s="8"/>
      <c r="UG39" s="2"/>
      <c r="UH39" s="3"/>
      <c r="UI39" s="4"/>
      <c r="UJ39" s="5"/>
      <c r="UK39" s="6"/>
      <c r="UL39" s="7"/>
      <c r="UM39" s="8"/>
      <c r="UN39" s="2"/>
      <c r="UO39" s="3"/>
      <c r="UP39" s="4"/>
      <c r="UQ39" s="5"/>
      <c r="UR39" s="6"/>
      <c r="US39" s="7"/>
      <c r="UT39" s="8"/>
      <c r="UU39" s="2"/>
      <c r="UV39" s="3"/>
      <c r="UW39" s="4"/>
      <c r="UX39" s="5"/>
      <c r="UY39" s="6"/>
      <c r="UZ39" s="7"/>
      <c r="VA39" s="8"/>
      <c r="VB39" s="2"/>
      <c r="VC39" s="3"/>
      <c r="VD39" s="4"/>
      <c r="VE39" s="5"/>
      <c r="VF39" s="6"/>
      <c r="VG39" s="7"/>
      <c r="VH39" s="8"/>
      <c r="VI39" s="2"/>
      <c r="VJ39" s="3"/>
      <c r="VK39" s="4"/>
      <c r="VL39" s="5"/>
      <c r="VM39" s="6"/>
      <c r="VN39" s="7"/>
      <c r="VO39" s="8"/>
      <c r="VP39" s="2"/>
      <c r="VQ39" s="3"/>
      <c r="VR39" s="4"/>
      <c r="VS39" s="5"/>
      <c r="VT39" s="6"/>
      <c r="VU39" s="7"/>
      <c r="VV39" s="8"/>
      <c r="VW39" s="2"/>
      <c r="VX39" s="3"/>
      <c r="VY39" s="4"/>
      <c r="VZ39" s="5"/>
      <c r="WA39" s="6"/>
      <c r="WB39" s="7"/>
      <c r="WC39" s="8"/>
      <c r="WD39" s="2"/>
      <c r="WE39" s="3"/>
      <c r="WF39" s="4"/>
      <c r="WG39" s="5"/>
      <c r="WH39" s="6"/>
      <c r="WI39" s="7"/>
      <c r="WJ39" s="8"/>
      <c r="WK39" s="2"/>
      <c r="WL39" s="3"/>
      <c r="WM39" s="4"/>
      <c r="WN39" s="5"/>
      <c r="WO39" s="6"/>
      <c r="WP39" s="7"/>
      <c r="WQ39" s="8"/>
      <c r="WR39" s="2"/>
      <c r="WS39" s="3"/>
      <c r="WT39" s="4"/>
      <c r="WU39" s="5"/>
      <c r="WV39" s="6"/>
      <c r="WW39" s="7"/>
      <c r="WX39" s="8"/>
      <c r="WY39" s="2"/>
      <c r="WZ39" s="3"/>
      <c r="XA39" s="4"/>
      <c r="XB39" s="5"/>
      <c r="XC39" s="6"/>
      <c r="XD39" s="7"/>
      <c r="XE39" s="8"/>
      <c r="XF39" s="2"/>
      <c r="XG39" s="3"/>
      <c r="XH39" s="4"/>
      <c r="XI39" s="5"/>
      <c r="XJ39" s="6"/>
      <c r="XK39" s="7"/>
      <c r="XL39" s="8"/>
      <c r="XM39" s="2"/>
      <c r="XN39" s="3"/>
      <c r="XO39" s="4"/>
      <c r="XP39" s="5"/>
      <c r="XQ39" s="6"/>
      <c r="XR39" s="7"/>
      <c r="XS39" s="8"/>
      <c r="XT39" s="2"/>
      <c r="XU39" s="3"/>
      <c r="XV39" s="4"/>
      <c r="XW39" s="5"/>
      <c r="XX39" s="6"/>
      <c r="XY39" s="7"/>
      <c r="XZ39" s="8"/>
      <c r="YA39" s="2"/>
      <c r="YB39" s="3"/>
      <c r="YC39" s="4"/>
      <c r="YD39" s="5"/>
      <c r="YE39" s="6"/>
      <c r="YF39" s="7"/>
      <c r="YG39" s="8"/>
      <c r="YH39" s="2"/>
      <c r="YI39" s="3"/>
      <c r="YJ39" s="4"/>
      <c r="YK39" s="5"/>
      <c r="YL39" s="6"/>
      <c r="YM39" s="7"/>
      <c r="YN39" s="8"/>
      <c r="YO39" s="2"/>
      <c r="YP39" s="3"/>
      <c r="YQ39" s="4"/>
      <c r="YR39" s="5"/>
      <c r="YS39" s="6"/>
      <c r="YT39" s="7"/>
      <c r="YU39" s="8"/>
      <c r="YV39" s="2"/>
      <c r="YW39" s="3"/>
      <c r="YX39" s="4"/>
      <c r="YY39" s="5"/>
      <c r="YZ39" s="6"/>
      <c r="ZA39" s="7"/>
      <c r="ZB39" s="8"/>
      <c r="ZC39" s="2"/>
      <c r="ZD39" s="3"/>
      <c r="ZE39" s="4"/>
      <c r="ZF39" s="5"/>
      <c r="ZG39" s="6"/>
      <c r="ZH39" s="7"/>
      <c r="ZI39" s="8"/>
      <c r="ZJ39" s="2"/>
      <c r="ZK39" s="3"/>
      <c r="ZL39" s="4"/>
      <c r="ZM39" s="5"/>
      <c r="ZN39" s="6"/>
      <c r="ZO39" s="7"/>
      <c r="ZP39" s="8"/>
      <c r="ZQ39" s="2"/>
      <c r="ZR39" s="3"/>
      <c r="ZS39" s="4"/>
      <c r="ZT39" s="5"/>
      <c r="ZU39" s="6"/>
      <c r="ZV39" s="7"/>
      <c r="ZW39" s="8"/>
      <c r="ZX39" s="2"/>
      <c r="ZY39" s="3"/>
      <c r="ZZ39" s="4"/>
      <c r="AAA39" s="5"/>
      <c r="AAB39" s="6"/>
      <c r="AAC39" s="7"/>
      <c r="AAD39" s="8"/>
      <c r="AAE39" s="2"/>
      <c r="AAF39" s="3"/>
      <c r="AAG39" s="4"/>
      <c r="AAH39" s="5"/>
      <c r="AAI39" s="6"/>
      <c r="AAJ39" s="7"/>
      <c r="AAK39" s="8"/>
      <c r="AAL39" s="2"/>
      <c r="AAM39" s="3"/>
      <c r="AAN39" s="4"/>
      <c r="AAO39" s="5"/>
      <c r="AAP39" s="6"/>
      <c r="AAQ39" s="7"/>
      <c r="AAR39" s="8"/>
      <c r="AAS39" s="2"/>
      <c r="AAT39" s="3"/>
      <c r="AAU39" s="4"/>
      <c r="AAV39" s="5"/>
      <c r="AAW39" s="6"/>
      <c r="AAX39" s="7"/>
      <c r="AAY39" s="8"/>
      <c r="AAZ39" s="2"/>
      <c r="ABA39" s="3"/>
      <c r="ABB39" s="4"/>
      <c r="ABC39" s="5"/>
      <c r="ABD39" s="6"/>
      <c r="ABE39" s="7"/>
      <c r="ABF39" s="8"/>
      <c r="ABG39" s="2"/>
      <c r="ABH39" s="3"/>
      <c r="ABI39" s="4"/>
      <c r="ABJ39" s="5"/>
      <c r="ABK39" s="6"/>
      <c r="ABL39" s="7"/>
      <c r="ABM39" s="8"/>
      <c r="ABN39" s="2"/>
      <c r="ABO39" s="3"/>
      <c r="ABP39" s="4"/>
      <c r="ABQ39" s="5"/>
      <c r="ABR39" s="6"/>
      <c r="ABS39" s="7"/>
      <c r="ABT39" s="8"/>
      <c r="ABU39" s="2"/>
      <c r="ABV39" s="3"/>
      <c r="ABW39" s="4"/>
      <c r="ABX39" s="5"/>
      <c r="ABY39" s="6"/>
      <c r="ABZ39" s="7"/>
      <c r="ACA39" s="8"/>
      <c r="ACB39" s="2"/>
      <c r="ACC39" s="3"/>
      <c r="ACD39" s="4"/>
      <c r="ACE39" s="5"/>
      <c r="ACF39" s="6"/>
      <c r="ACG39" s="7"/>
      <c r="ACH39" s="8"/>
      <c r="ACI39" s="2"/>
      <c r="ACJ39" s="3"/>
      <c r="ACK39" s="4"/>
      <c r="ACL39" s="5"/>
      <c r="ACM39" s="6"/>
      <c r="ACN39" s="7"/>
      <c r="ACO39" s="8"/>
      <c r="ACP39" s="2"/>
      <c r="ACQ39" s="3"/>
      <c r="ACR39" s="4"/>
      <c r="ACS39" s="5"/>
      <c r="ACT39" s="6"/>
      <c r="ACU39" s="7"/>
      <c r="ACV39" s="8"/>
      <c r="ACW39" s="2"/>
      <c r="ACX39" s="3"/>
      <c r="ACY39" s="4"/>
      <c r="ACZ39" s="5"/>
      <c r="ADA39" s="6"/>
      <c r="ADB39" s="7"/>
      <c r="ADC39" s="8"/>
      <c r="ADD39" s="2"/>
      <c r="ADE39" s="3"/>
      <c r="ADF39" s="4"/>
      <c r="ADG39" s="5"/>
      <c r="ADH39" s="6"/>
      <c r="ADI39" s="7"/>
      <c r="ADJ39" s="8"/>
      <c r="ADK39" s="2"/>
      <c r="ADL39" s="3"/>
      <c r="ADM39" s="4"/>
      <c r="ADN39" s="5"/>
      <c r="ADO39" s="6"/>
      <c r="ADP39" s="7"/>
      <c r="ADQ39" s="8"/>
      <c r="ADR39" s="2"/>
      <c r="ADS39" s="3"/>
      <c r="ADT39" s="4"/>
      <c r="ADU39" s="5"/>
      <c r="ADV39" s="6"/>
      <c r="ADW39" s="7"/>
      <c r="ADX39" s="8"/>
      <c r="ADY39" s="2"/>
      <c r="ADZ39" s="3"/>
      <c r="AEA39" s="4"/>
      <c r="AEB39" s="5"/>
      <c r="AEC39" s="6"/>
      <c r="AED39" s="7"/>
      <c r="AEE39" s="8"/>
      <c r="AEF39" s="2"/>
      <c r="AEG39" s="3"/>
      <c r="AEH39" s="4"/>
      <c r="AEI39" s="5"/>
      <c r="AEJ39" s="6"/>
      <c r="AEK39" s="7"/>
      <c r="AEL39" s="8"/>
      <c r="AEM39" s="2"/>
      <c r="AEN39" s="3"/>
      <c r="AEO39" s="4"/>
      <c r="AEP39" s="5"/>
      <c r="AEQ39" s="6"/>
      <c r="AER39" s="7"/>
      <c r="AES39" s="8"/>
      <c r="AET39" s="2"/>
      <c r="AEU39" s="3"/>
      <c r="AEV39" s="4"/>
      <c r="AEW39" s="5"/>
      <c r="AEX39" s="6"/>
      <c r="AEY39" s="7"/>
      <c r="AEZ39" s="8"/>
      <c r="AFA39" s="2"/>
      <c r="AFB39" s="3"/>
      <c r="AFC39" s="4"/>
      <c r="AFD39" s="5"/>
      <c r="AFE39" s="6"/>
      <c r="AFF39" s="7"/>
      <c r="AFG39" s="8"/>
      <c r="AFH39" s="2"/>
      <c r="AFI39" s="3"/>
      <c r="AFJ39" s="4"/>
      <c r="AFK39" s="5"/>
      <c r="AFL39" s="6"/>
      <c r="AFM39" s="7"/>
      <c r="AFN39" s="8"/>
      <c r="AFO39" s="2"/>
      <c r="AFP39" s="3"/>
      <c r="AFQ39" s="4"/>
      <c r="AFR39" s="5"/>
      <c r="AFS39" s="6"/>
      <c r="AFT39" s="7"/>
      <c r="AFU39" s="8"/>
      <c r="AFV39" s="2"/>
      <c r="AFW39" s="3"/>
      <c r="AFX39" s="4"/>
      <c r="AFY39" s="5"/>
      <c r="AFZ39" s="6"/>
      <c r="AGA39" s="7"/>
      <c r="AGB39" s="8"/>
      <c r="AGC39" s="2"/>
      <c r="AGD39" s="3"/>
      <c r="AGE39" s="4"/>
      <c r="AGF39" s="5"/>
      <c r="AGG39" s="6"/>
      <c r="AGH39" s="7"/>
      <c r="AGI39" s="8"/>
      <c r="AGJ39" s="2"/>
      <c r="AGK39" s="3"/>
      <c r="AGL39" s="4"/>
      <c r="AGM39" s="5"/>
      <c r="AGN39" s="6"/>
      <c r="AGO39" s="7"/>
      <c r="AGP39" s="8"/>
      <c r="AGQ39" s="2"/>
      <c r="AGR39" s="3"/>
      <c r="AGS39" s="4"/>
      <c r="AGT39" s="5"/>
      <c r="AGU39" s="6"/>
      <c r="AGV39" s="7"/>
      <c r="AGW39" s="8"/>
      <c r="AGX39" s="2"/>
      <c r="AGY39" s="3"/>
      <c r="AGZ39" s="4"/>
      <c r="AHA39" s="5"/>
      <c r="AHB39" s="6"/>
      <c r="AHC39" s="7"/>
      <c r="AHD39" s="8"/>
      <c r="AHE39" s="2"/>
      <c r="AHF39" s="3"/>
      <c r="AHG39" s="4"/>
      <c r="AHH39" s="5"/>
      <c r="AHI39" s="6"/>
      <c r="AHJ39" s="7"/>
      <c r="AHK39" s="8"/>
      <c r="AHL39" s="2"/>
      <c r="AHM39" s="3"/>
      <c r="AHN39" s="4"/>
      <c r="AHO39" s="5"/>
      <c r="AHP39" s="6"/>
      <c r="AHQ39" s="7"/>
      <c r="AHR39" s="8"/>
      <c r="AHS39" s="2"/>
      <c r="AHT39" s="3"/>
      <c r="AHU39" s="4"/>
      <c r="AHV39" s="5"/>
      <c r="AHW39" s="6"/>
      <c r="AHX39" s="7"/>
      <c r="AHY39" s="8"/>
      <c r="AHZ39" s="2"/>
      <c r="AIA39" s="3"/>
      <c r="AIB39" s="4"/>
      <c r="AIC39" s="5"/>
      <c r="AID39" s="6"/>
      <c r="AIE39" s="7"/>
      <c r="AIF39" s="8"/>
      <c r="AIG39" s="2"/>
      <c r="AIH39" s="3"/>
      <c r="AII39" s="4"/>
      <c r="AIJ39" s="5"/>
      <c r="AIK39" s="6"/>
      <c r="AIL39" s="7"/>
      <c r="AIM39" s="8"/>
      <c r="AIN39" s="2"/>
      <c r="AIO39" s="3"/>
      <c r="AIP39" s="4"/>
      <c r="AIQ39" s="5"/>
      <c r="AIR39" s="6"/>
      <c r="AIS39" s="7"/>
      <c r="AIT39" s="8"/>
      <c r="AIU39" s="2"/>
      <c r="AIV39" s="3"/>
      <c r="AIW39" s="4"/>
      <c r="AIX39" s="5"/>
      <c r="AIY39" s="6"/>
      <c r="AIZ39" s="7"/>
      <c r="AJA39" s="8"/>
      <c r="AJB39" s="2"/>
      <c r="AJC39" s="3"/>
      <c r="AJD39" s="4"/>
      <c r="AJE39" s="5"/>
      <c r="AJF39" s="6"/>
      <c r="AJG39" s="7"/>
      <c r="AJH39" s="8"/>
      <c r="AJI39" s="2"/>
      <c r="AJJ39" s="3"/>
      <c r="AJK39" s="4"/>
      <c r="AJL39" s="5"/>
      <c r="AJM39" s="6"/>
      <c r="AJN39" s="7"/>
      <c r="AJO39" s="8"/>
      <c r="AJP39" s="2"/>
      <c r="AJQ39" s="3"/>
      <c r="AJR39" s="4"/>
      <c r="AJS39" s="5"/>
      <c r="AJT39" s="6"/>
      <c r="AJU39" s="7"/>
      <c r="AJV39" s="8"/>
      <c r="AJW39" s="2"/>
      <c r="AJX39" s="3"/>
      <c r="AJY39" s="4"/>
      <c r="AJZ39" s="5"/>
      <c r="AKA39" s="6"/>
      <c r="AKB39" s="7"/>
      <c r="AKC39" s="8"/>
      <c r="AKD39" s="2"/>
      <c r="AKE39" s="3"/>
      <c r="AKF39" s="4"/>
      <c r="AKG39" s="5"/>
      <c r="AKH39" s="6"/>
      <c r="AKI39" s="7"/>
      <c r="AKJ39" s="8"/>
      <c r="AKK39" s="2"/>
      <c r="AKL39" s="3"/>
      <c r="AKM39" s="4"/>
      <c r="AKN39" s="5"/>
      <c r="AKO39" s="6"/>
      <c r="AKP39" s="7"/>
      <c r="AKQ39" s="8"/>
      <c r="AKR39" s="2"/>
      <c r="AKS39" s="3"/>
      <c r="AKT39" s="4"/>
      <c r="AKU39" s="5"/>
      <c r="AKV39" s="6"/>
      <c r="AKW39" s="7"/>
      <c r="AKX39" s="8"/>
      <c r="AKY39" s="2"/>
      <c r="AKZ39" s="3"/>
      <c r="ALA39" s="4"/>
      <c r="ALB39" s="5"/>
      <c r="ALC39" s="6"/>
      <c r="ALD39" s="7"/>
      <c r="ALE39" s="8"/>
      <c r="ALF39" s="2"/>
      <c r="ALG39" s="3"/>
      <c r="ALH39" s="4"/>
      <c r="ALI39" s="5"/>
      <c r="ALJ39" s="6"/>
      <c r="ALK39" s="7"/>
      <c r="ALL39" s="8"/>
      <c r="ALM39" s="2"/>
      <c r="ALN39" s="3"/>
      <c r="ALO39" s="4"/>
      <c r="ALP39" s="5"/>
      <c r="ALQ39" s="6"/>
      <c r="ALR39" s="7"/>
      <c r="ALS39" s="8"/>
      <c r="ALT39" s="2"/>
      <c r="ALU39" s="3"/>
      <c r="ALV39" s="4"/>
      <c r="ALW39" s="5"/>
      <c r="ALX39" s="6"/>
      <c r="ALY39" s="7"/>
      <c r="ALZ39" s="8"/>
      <c r="AMA39" s="2"/>
      <c r="AMB39" s="3"/>
      <c r="AMC39" s="4"/>
      <c r="AMD39" s="5"/>
      <c r="AME39" s="6"/>
      <c r="AMF39" s="7"/>
      <c r="AMG39" s="8"/>
      <c r="AMH39" s="2"/>
      <c r="AMI39" s="3"/>
      <c r="AMJ39" s="4"/>
      <c r="AMK39" s="5"/>
      <c r="AML39" s="6"/>
      <c r="AMM39" s="7"/>
      <c r="AMN39" s="8"/>
      <c r="AMO39" s="2"/>
      <c r="AMP39" s="3"/>
      <c r="AMQ39" s="4"/>
      <c r="AMR39" s="5"/>
      <c r="AMS39" s="6"/>
      <c r="AMT39" s="7"/>
      <c r="AMU39" s="8"/>
      <c r="AMV39" s="2"/>
      <c r="AMW39" s="3"/>
      <c r="AMX39" s="4"/>
      <c r="AMY39" s="5"/>
      <c r="AMZ39" s="6"/>
      <c r="ANA39" s="7"/>
      <c r="ANB39" s="8"/>
      <c r="ANC39" s="2"/>
      <c r="AND39" s="3"/>
      <c r="ANE39" s="4"/>
      <c r="ANF39" s="5"/>
      <c r="ANG39" s="6"/>
      <c r="ANH39" s="7"/>
      <c r="ANI39" s="8"/>
      <c r="ANJ39" s="2"/>
      <c r="ANK39" s="3"/>
      <c r="ANL39" s="4"/>
      <c r="ANM39" s="5"/>
      <c r="ANN39" s="6"/>
      <c r="ANO39" s="7"/>
      <c r="ANP39" s="8"/>
      <c r="ANQ39" s="2"/>
      <c r="ANR39" s="3"/>
      <c r="ANS39" s="4"/>
      <c r="ANT39" s="5"/>
      <c r="ANU39" s="6"/>
      <c r="ANV39" s="7"/>
      <c r="ANW39" s="8"/>
      <c r="ANX39" s="2"/>
      <c r="ANY39" s="3"/>
      <c r="ANZ39" s="4"/>
      <c r="AOA39" s="5"/>
      <c r="AOB39" s="6"/>
      <c r="AOC39" s="7"/>
      <c r="AOD39" s="8"/>
      <c r="AOE39" s="2"/>
      <c r="AOF39" s="3"/>
      <c r="AOG39" s="4"/>
      <c r="AOH39" s="5"/>
      <c r="AOI39" s="6"/>
      <c r="AOJ39" s="7"/>
      <c r="AOK39" s="8"/>
      <c r="AOL39" s="2"/>
      <c r="AOM39" s="3"/>
      <c r="AON39" s="4"/>
      <c r="AOO39" s="5"/>
      <c r="AOP39" s="6"/>
      <c r="AOQ39" s="7"/>
      <c r="AOR39" s="8"/>
      <c r="AOS39" s="2"/>
      <c r="AOT39" s="3"/>
      <c r="AOU39" s="4"/>
      <c r="AOV39" s="5"/>
      <c r="AOW39" s="6"/>
      <c r="AOX39" s="7"/>
      <c r="AOY39" s="8"/>
      <c r="AOZ39" s="2"/>
      <c r="APA39" s="3"/>
      <c r="APB39" s="4"/>
      <c r="APC39" s="5"/>
      <c r="APD39" s="6"/>
      <c r="APE39" s="7"/>
      <c r="APF39" s="8"/>
      <c r="APG39" s="2"/>
      <c r="APH39" s="3"/>
      <c r="API39" s="4"/>
      <c r="APJ39" s="5"/>
      <c r="APK39" s="6"/>
      <c r="APL39" s="7"/>
      <c r="APM39" s="8"/>
      <c r="APN39" s="2"/>
      <c r="APO39" s="3"/>
      <c r="APP39" s="4"/>
      <c r="APQ39" s="5"/>
      <c r="APR39" s="6"/>
      <c r="APS39" s="7"/>
      <c r="APT39" s="8"/>
      <c r="APU39" s="2"/>
      <c r="APV39" s="3"/>
      <c r="APW39" s="4"/>
      <c r="APX39" s="5"/>
      <c r="APY39" s="6"/>
      <c r="APZ39" s="7"/>
      <c r="AQA39" s="8"/>
      <c r="AQB39" s="2"/>
      <c r="AQC39" s="3"/>
      <c r="AQD39" s="4"/>
      <c r="AQE39" s="5"/>
      <c r="AQF39" s="6"/>
      <c r="AQG39" s="7"/>
      <c r="AQH39" s="8"/>
      <c r="AQI39" s="2"/>
      <c r="AQJ39" s="3"/>
      <c r="AQK39" s="4"/>
      <c r="AQL39" s="5"/>
      <c r="AQM39" s="6"/>
      <c r="AQN39" s="7"/>
      <c r="AQO39" s="8"/>
      <c r="AQP39" s="2"/>
      <c r="AQQ39" s="3"/>
      <c r="AQR39" s="4"/>
      <c r="AQS39" s="5"/>
      <c r="AQT39" s="6"/>
      <c r="AQU39" s="7"/>
      <c r="AQV39" s="8"/>
      <c r="AQW39" s="2"/>
      <c r="AQX39" s="3"/>
      <c r="AQY39" s="4"/>
      <c r="AQZ39" s="5"/>
      <c r="ARA39" s="6"/>
      <c r="ARB39" s="7"/>
      <c r="ARC39" s="8"/>
      <c r="ARD39" s="2"/>
      <c r="ARE39" s="3"/>
      <c r="ARF39" s="4"/>
      <c r="ARG39" s="5"/>
      <c r="ARH39" s="6"/>
      <c r="ARI39" s="7"/>
      <c r="ARJ39" s="8"/>
      <c r="ARK39" s="2"/>
      <c r="ARL39" s="3"/>
      <c r="ARM39" s="4"/>
      <c r="ARN39" s="5"/>
      <c r="ARO39" s="6"/>
      <c r="ARP39" s="7"/>
      <c r="ARQ39" s="8"/>
      <c r="ARR39" s="2"/>
      <c r="ARS39" s="3"/>
      <c r="ART39" s="4"/>
      <c r="ARU39" s="5"/>
      <c r="ARV39" s="6"/>
      <c r="ARW39" s="7"/>
      <c r="ARX39" s="8"/>
      <c r="ARY39" s="2"/>
      <c r="ARZ39" s="3"/>
      <c r="ASA39" s="4"/>
      <c r="ASB39" s="5"/>
      <c r="ASC39" s="6"/>
      <c r="ASD39" s="7"/>
      <c r="ASE39" s="8"/>
      <c r="ASF39" s="2"/>
      <c r="ASG39" s="3"/>
      <c r="ASH39" s="4"/>
      <c r="ASI39" s="5"/>
      <c r="ASJ39" s="6"/>
      <c r="ASK39" s="7"/>
      <c r="ASL39" s="8"/>
      <c r="ASM39" s="2"/>
      <c r="ASN39" s="3"/>
      <c r="ASO39" s="4"/>
      <c r="ASP39" s="5"/>
      <c r="ASQ39" s="6"/>
      <c r="ASR39" s="7"/>
      <c r="ASS39" s="8"/>
      <c r="AST39" s="2"/>
      <c r="ASU39" s="3"/>
      <c r="ASV39" s="4"/>
      <c r="ASW39" s="5"/>
      <c r="ASX39" s="6"/>
      <c r="ASY39" s="7"/>
      <c r="ASZ39" s="8"/>
      <c r="ATA39" s="2"/>
      <c r="ATB39" s="3"/>
      <c r="ATC39" s="4"/>
      <c r="ATD39" s="5"/>
      <c r="ATE39" s="6"/>
      <c r="ATF39" s="7"/>
      <c r="ATG39" s="8"/>
      <c r="ATH39" s="2"/>
      <c r="ATI39" s="3"/>
      <c r="ATJ39" s="4"/>
      <c r="ATK39" s="5"/>
      <c r="ATL39" s="6"/>
      <c r="ATM39" s="7"/>
      <c r="ATN39" s="8"/>
      <c r="ATO39" s="2"/>
      <c r="ATP39" s="3"/>
      <c r="ATQ39" s="4"/>
      <c r="ATR39" s="5"/>
      <c r="ATS39" s="6"/>
      <c r="ATT39" s="7"/>
      <c r="ATU39" s="8"/>
      <c r="ATV39" s="2"/>
      <c r="ATW39" s="3"/>
      <c r="ATX39" s="4"/>
      <c r="ATY39" s="5"/>
      <c r="ATZ39" s="6"/>
      <c r="AUA39" s="7"/>
      <c r="AUB39" s="8"/>
      <c r="AUC39" s="2"/>
      <c r="AUD39" s="3"/>
      <c r="AUE39" s="4"/>
      <c r="AUF39" s="5"/>
      <c r="AUG39" s="6"/>
      <c r="AUH39" s="7"/>
      <c r="AUI39" s="8"/>
      <c r="AUJ39" s="2"/>
      <c r="AUK39" s="3"/>
      <c r="AUL39" s="4"/>
      <c r="AUM39" s="5"/>
      <c r="AUN39" s="6"/>
      <c r="AUO39" s="7"/>
      <c r="AUP39" s="8"/>
      <c r="AUQ39" s="2"/>
      <c r="AUR39" s="3"/>
      <c r="AUS39" s="4"/>
      <c r="AUT39" s="5"/>
      <c r="AUU39" s="6"/>
      <c r="AUV39" s="7"/>
      <c r="AUW39" s="8"/>
      <c r="AUX39" s="2"/>
      <c r="AUY39" s="3"/>
      <c r="AUZ39" s="4"/>
      <c r="AVA39" s="5"/>
      <c r="AVB39" s="6"/>
      <c r="AVC39" s="7"/>
      <c r="AVD39" s="8"/>
      <c r="AVE39" s="2"/>
      <c r="AVF39" s="3"/>
      <c r="AVG39" s="4"/>
      <c r="AVH39" s="5"/>
      <c r="AVI39" s="6"/>
      <c r="AVJ39" s="7"/>
      <c r="AVK39" s="8"/>
      <c r="AVL39" s="2"/>
      <c r="AVM39" s="3"/>
      <c r="AVN39" s="4"/>
      <c r="AVO39" s="5"/>
      <c r="AVP39" s="6"/>
      <c r="AVQ39" s="7"/>
      <c r="AVR39" s="8"/>
      <c r="AVS39" s="2"/>
      <c r="AVT39" s="3"/>
      <c r="AVU39" s="4"/>
      <c r="AVV39" s="5"/>
      <c r="AVW39" s="6"/>
      <c r="AVX39" s="7"/>
      <c r="AVY39" s="8"/>
      <c r="AVZ39" s="2"/>
      <c r="AWA39" s="3"/>
      <c r="AWB39" s="4"/>
      <c r="AWC39" s="5"/>
      <c r="AWD39" s="6"/>
      <c r="AWE39" s="7"/>
      <c r="AWF39" s="8"/>
      <c r="AWG39" s="2"/>
      <c r="AWH39" s="3"/>
      <c r="AWI39" s="4"/>
      <c r="AWJ39" s="5"/>
      <c r="AWK39" s="6"/>
      <c r="AWL39" s="7"/>
      <c r="AWM39" s="8"/>
      <c r="AWN39" s="2"/>
      <c r="AWO39" s="3"/>
      <c r="AWP39" s="4"/>
      <c r="AWQ39" s="5"/>
      <c r="AWR39" s="6"/>
      <c r="AWS39" s="7"/>
      <c r="AWT39" s="8"/>
      <c r="AWU39" s="2"/>
      <c r="AWV39" s="3"/>
      <c r="AWW39" s="4"/>
      <c r="AWX39" s="5"/>
      <c r="AWY39" s="6"/>
      <c r="AWZ39" s="7"/>
      <c r="AXA39" s="8"/>
      <c r="AXB39" s="2"/>
      <c r="AXC39" s="3"/>
      <c r="AXD39" s="4"/>
      <c r="AXE39" s="5"/>
      <c r="AXF39" s="6"/>
      <c r="AXG39" s="7"/>
      <c r="AXH39" s="8"/>
      <c r="AXI39" s="2"/>
      <c r="AXJ39" s="3"/>
      <c r="AXK39" s="4"/>
      <c r="AXL39" s="5"/>
      <c r="AXM39" s="6"/>
      <c r="AXN39" s="7"/>
      <c r="AXO39" s="8"/>
      <c r="AXP39" s="2"/>
      <c r="AXQ39" s="3"/>
      <c r="AXR39" s="4"/>
      <c r="AXS39" s="5"/>
      <c r="AXT39" s="6"/>
      <c r="AXU39" s="7"/>
      <c r="AXV39" s="8"/>
      <c r="AXW39" s="2"/>
      <c r="AXX39" s="3"/>
      <c r="AXY39" s="4"/>
      <c r="AXZ39" s="5"/>
      <c r="AYA39" s="6"/>
      <c r="AYB39" s="7"/>
      <c r="AYC39" s="8"/>
      <c r="AYD39" s="2"/>
      <c r="AYE39" s="3"/>
      <c r="AYF39" s="4"/>
      <c r="AYG39" s="5"/>
      <c r="AYH39" s="6"/>
      <c r="AYI39" s="7"/>
      <c r="AYJ39" s="8"/>
      <c r="AYK39" s="2"/>
      <c r="AYL39" s="3"/>
      <c r="AYM39" s="4"/>
      <c r="AYN39" s="5"/>
      <c r="AYO39" s="6"/>
      <c r="AYP39" s="7"/>
      <c r="AYQ39" s="8"/>
      <c r="AYR39" s="2"/>
      <c r="AYS39" s="3"/>
      <c r="AYT39" s="4"/>
      <c r="AYU39" s="5"/>
      <c r="AYV39" s="6"/>
      <c r="AYW39" s="7"/>
      <c r="AYX39" s="8"/>
      <c r="AYY39" s="2"/>
      <c r="AYZ39" s="3"/>
      <c r="AZA39" s="4"/>
      <c r="AZB39" s="5"/>
      <c r="AZC39" s="6"/>
      <c r="AZD39" s="7"/>
      <c r="AZE39" s="8"/>
      <c r="AZF39" s="2"/>
      <c r="AZG39" s="3"/>
      <c r="AZH39" s="4"/>
      <c r="AZI39" s="5"/>
      <c r="AZJ39" s="6"/>
      <c r="AZK39" s="7"/>
      <c r="AZL39" s="8"/>
      <c r="AZM39" s="2"/>
      <c r="AZN39" s="3"/>
      <c r="AZO39" s="4"/>
      <c r="AZP39" s="5"/>
      <c r="AZQ39" s="6"/>
      <c r="AZR39" s="7"/>
      <c r="AZS39" s="8"/>
      <c r="AZT39" s="2"/>
      <c r="AZU39" s="3"/>
      <c r="AZV39" s="4"/>
      <c r="AZW39" s="5"/>
      <c r="AZX39" s="6"/>
      <c r="AZY39" s="7"/>
      <c r="AZZ39" s="8"/>
      <c r="BAA39" s="2"/>
      <c r="BAB39" s="3"/>
      <c r="BAC39" s="4"/>
      <c r="BAD39" s="5"/>
      <c r="BAE39" s="6"/>
      <c r="BAF39" s="7"/>
      <c r="BAG39" s="8"/>
      <c r="BAH39" s="2"/>
      <c r="BAI39" s="3"/>
      <c r="BAJ39" s="4"/>
      <c r="BAK39" s="5"/>
      <c r="BAL39" s="6"/>
      <c r="BAM39" s="7"/>
      <c r="BAN39" s="8"/>
      <c r="BAO39" s="2"/>
      <c r="BAP39" s="3"/>
      <c r="BAQ39" s="4"/>
      <c r="BAR39" s="5"/>
      <c r="BAS39" s="6"/>
      <c r="BAT39" s="7"/>
      <c r="BAU39" s="8"/>
      <c r="BAV39" s="2"/>
      <c r="BAW39" s="3"/>
      <c r="BAX39" s="4"/>
      <c r="BAY39" s="5"/>
      <c r="BAZ39" s="6"/>
      <c r="BBA39" s="7"/>
      <c r="BBB39" s="8"/>
      <c r="BBC39" s="2"/>
      <c r="BBD39" s="3"/>
      <c r="BBE39" s="4"/>
      <c r="BBF39" s="5"/>
      <c r="BBG39" s="6"/>
      <c r="BBH39" s="7"/>
      <c r="BBI39" s="8"/>
      <c r="BBJ39" s="2"/>
      <c r="BBK39" s="3"/>
      <c r="BBL39" s="4"/>
      <c r="BBM39" s="5"/>
      <c r="BBN39" s="6"/>
      <c r="BBO39" s="7"/>
      <c r="BBP39" s="8"/>
      <c r="BBQ39" s="2"/>
      <c r="BBR39" s="3"/>
      <c r="BBS39" s="4"/>
      <c r="BBT39" s="5"/>
      <c r="BBU39" s="6"/>
      <c r="BBV39" s="7"/>
      <c r="BBW39" s="8"/>
      <c r="BBX39" s="2"/>
      <c r="BBY39" s="3"/>
      <c r="BBZ39" s="4"/>
      <c r="BCA39" s="5"/>
      <c r="BCB39" s="6"/>
      <c r="BCC39" s="7"/>
      <c r="BCD39" s="8"/>
      <c r="BCE39" s="2"/>
      <c r="BCF39" s="3"/>
      <c r="BCG39" s="4"/>
      <c r="BCH39" s="5"/>
      <c r="BCI39" s="6"/>
      <c r="BCJ39" s="7"/>
      <c r="BCK39" s="8"/>
      <c r="BCL39" s="2"/>
      <c r="BCM39" s="3"/>
      <c r="BCN39" s="4"/>
      <c r="BCO39" s="5"/>
      <c r="BCP39" s="6"/>
      <c r="BCQ39" s="7"/>
      <c r="BCR39" s="8"/>
      <c r="BCS39" s="2"/>
      <c r="BCT39" s="3"/>
      <c r="BCU39" s="4"/>
      <c r="BCV39" s="5"/>
      <c r="BCW39" s="6"/>
      <c r="BCX39" s="7"/>
      <c r="BCY39" s="8"/>
      <c r="BCZ39" s="2"/>
      <c r="BDA39" s="3"/>
      <c r="BDB39" s="4"/>
      <c r="BDC39" s="5"/>
      <c r="BDD39" s="6"/>
      <c r="BDE39" s="7"/>
      <c r="BDF39" s="8"/>
      <c r="BDG39" s="2"/>
      <c r="BDH39" s="3"/>
      <c r="BDI39" s="4"/>
      <c r="BDJ39" s="5"/>
      <c r="BDK39" s="6"/>
      <c r="BDL39" s="7"/>
      <c r="BDM39" s="8"/>
      <c r="BDN39" s="2"/>
      <c r="BDO39" s="3"/>
      <c r="BDP39" s="4"/>
      <c r="BDQ39" s="5"/>
      <c r="BDR39" s="6"/>
      <c r="BDS39" s="7"/>
      <c r="BDT39" s="8"/>
      <c r="BDU39" s="2"/>
      <c r="BDV39" s="3"/>
      <c r="BDW39" s="4"/>
      <c r="BDX39" s="5"/>
      <c r="BDY39" s="6"/>
      <c r="BDZ39" s="7"/>
      <c r="BEA39" s="8"/>
      <c r="BEB39" s="2"/>
      <c r="BEC39" s="3"/>
      <c r="BED39" s="4"/>
      <c r="BEE39" s="5"/>
      <c r="BEF39" s="6"/>
      <c r="BEG39" s="7"/>
      <c r="BEH39" s="8"/>
      <c r="BEI39" s="2"/>
      <c r="BEJ39" s="3"/>
      <c r="BEK39" s="4"/>
      <c r="BEL39" s="5"/>
      <c r="BEM39" s="6"/>
      <c r="BEN39" s="7"/>
      <c r="BEO39" s="8"/>
      <c r="BEP39" s="2"/>
      <c r="BEQ39" s="3"/>
      <c r="BER39" s="4"/>
      <c r="BES39" s="5"/>
      <c r="BET39" s="6"/>
      <c r="BEU39" s="7"/>
      <c r="BEV39" s="8"/>
      <c r="BEW39" s="2"/>
      <c r="BEX39" s="3"/>
      <c r="BEY39" s="4"/>
      <c r="BEZ39" s="5"/>
      <c r="BFA39" s="6"/>
      <c r="BFB39" s="7"/>
      <c r="BFC39" s="8"/>
      <c r="BFD39" s="2"/>
      <c r="BFE39" s="3"/>
      <c r="BFF39" s="4"/>
      <c r="BFG39" s="5"/>
      <c r="BFH39" s="6"/>
      <c r="BFI39" s="7"/>
      <c r="BFJ39" s="8"/>
      <c r="BFK39" s="2"/>
      <c r="BFL39" s="3"/>
      <c r="BFM39" s="4"/>
      <c r="BFN39" s="5"/>
      <c r="BFO39" s="6"/>
      <c r="BFP39" s="7"/>
      <c r="BFQ39" s="8"/>
      <c r="BFR39" s="2"/>
      <c r="BFS39" s="3"/>
      <c r="BFT39" s="4"/>
      <c r="BFU39" s="5"/>
      <c r="BFV39" s="6"/>
      <c r="BFW39" s="7"/>
      <c r="BFX39" s="8"/>
      <c r="BFY39" s="2"/>
      <c r="BFZ39" s="3"/>
      <c r="BGA39" s="4"/>
      <c r="BGB39" s="5"/>
      <c r="BGC39" s="6"/>
      <c r="BGD39" s="7"/>
      <c r="BGE39" s="8"/>
      <c r="BGF39" s="2"/>
      <c r="BGG39" s="3"/>
      <c r="BGH39" s="4"/>
      <c r="BGI39" s="5"/>
      <c r="BGJ39" s="6"/>
      <c r="BGK39" s="7"/>
      <c r="BGL39" s="8"/>
      <c r="BGM39" s="2"/>
      <c r="BGN39" s="3"/>
      <c r="BGO39" s="4"/>
      <c r="BGP39" s="5"/>
      <c r="BGQ39" s="6"/>
      <c r="BGR39" s="7"/>
      <c r="BGS39" s="8"/>
      <c r="BGT39" s="2"/>
      <c r="BGU39" s="3"/>
      <c r="BGV39" s="4"/>
      <c r="BGW39" s="5"/>
      <c r="BGX39" s="6"/>
      <c r="BGY39" s="7"/>
      <c r="BGZ39" s="8"/>
      <c r="BHA39" s="2"/>
      <c r="BHB39" s="3"/>
      <c r="BHC39" s="4"/>
      <c r="BHD39" s="5"/>
      <c r="BHE39" s="6"/>
      <c r="BHF39" s="7"/>
      <c r="BHG39" s="8"/>
      <c r="BHH39" s="2"/>
      <c r="BHI39" s="3"/>
      <c r="BHJ39" s="4"/>
      <c r="BHK39" s="5"/>
      <c r="BHL39" s="6"/>
      <c r="BHM39" s="7"/>
      <c r="BHN39" s="8"/>
      <c r="BHO39" s="2"/>
      <c r="BHP39" s="3"/>
      <c r="BHQ39" s="4"/>
      <c r="BHR39" s="5"/>
      <c r="BHS39" s="6"/>
      <c r="BHT39" s="7"/>
      <c r="BHU39" s="8"/>
      <c r="BHV39" s="2"/>
      <c r="BHW39" s="3"/>
      <c r="BHX39" s="4"/>
      <c r="BHY39" s="5"/>
      <c r="BHZ39" s="6"/>
      <c r="BIA39" s="7"/>
      <c r="BIB39" s="8"/>
      <c r="BIC39" s="2"/>
      <c r="BID39" s="3"/>
      <c r="BIE39" s="4"/>
      <c r="BIF39" s="5"/>
      <c r="BIG39" s="6"/>
      <c r="BIH39" s="7"/>
      <c r="BII39" s="8"/>
      <c r="BIJ39" s="2"/>
      <c r="BIK39" s="3"/>
      <c r="BIL39" s="4"/>
      <c r="BIM39" s="5"/>
      <c r="BIN39" s="6"/>
      <c r="BIO39" s="7"/>
      <c r="BIP39" s="8"/>
      <c r="BIQ39" s="2"/>
      <c r="BIR39" s="3"/>
      <c r="BIS39" s="4"/>
      <c r="BIT39" s="5"/>
      <c r="BIU39" s="6"/>
      <c r="BIV39" s="7"/>
      <c r="BIW39" s="8"/>
      <c r="BIX39" s="2"/>
      <c r="BIY39" s="3"/>
      <c r="BIZ39" s="4"/>
      <c r="BJA39" s="5"/>
      <c r="BJB39" s="6"/>
      <c r="BJC39" s="7"/>
      <c r="BJD39" s="8"/>
      <c r="BJE39" s="2"/>
      <c r="BJF39" s="3"/>
      <c r="BJG39" s="4"/>
      <c r="BJH39" s="5"/>
      <c r="BJI39" s="6"/>
      <c r="BJJ39" s="7"/>
      <c r="BJK39" s="8"/>
      <c r="BJL39" s="2"/>
      <c r="BJM39" s="3"/>
      <c r="BJN39" s="4"/>
      <c r="BJO39" s="5"/>
      <c r="BJP39" s="6"/>
      <c r="BJQ39" s="7"/>
      <c r="BJR39" s="8"/>
      <c r="BJS39" s="2"/>
      <c r="BJT39" s="3"/>
      <c r="BJU39" s="4"/>
      <c r="BJV39" s="5"/>
      <c r="BJW39" s="6"/>
      <c r="BJX39" s="7"/>
      <c r="BJY39" s="8"/>
      <c r="BJZ39" s="2"/>
      <c r="BKA39" s="3"/>
      <c r="BKB39" s="4"/>
      <c r="BKC39" s="5"/>
      <c r="BKD39" s="6"/>
      <c r="BKE39" s="7"/>
      <c r="BKF39" s="8"/>
      <c r="BKG39" s="2"/>
      <c r="BKH39" s="3"/>
      <c r="BKI39" s="4"/>
      <c r="BKJ39" s="5"/>
      <c r="BKK39" s="6"/>
      <c r="BKL39" s="7"/>
      <c r="BKM39" s="8"/>
      <c r="BKN39" s="2"/>
      <c r="BKO39" s="3"/>
      <c r="BKP39" s="4"/>
      <c r="BKQ39" s="5"/>
      <c r="BKR39" s="6"/>
      <c r="BKS39" s="7"/>
      <c r="BKT39" s="8"/>
      <c r="BKU39" s="2"/>
      <c r="BKV39" s="3"/>
      <c r="BKW39" s="4"/>
      <c r="BKX39" s="5"/>
      <c r="BKY39" s="6"/>
      <c r="BKZ39" s="7"/>
      <c r="BLA39" s="8"/>
      <c r="BLB39" s="2"/>
      <c r="BLC39" s="3"/>
      <c r="BLD39" s="4"/>
      <c r="BLE39" s="5"/>
      <c r="BLF39" s="6"/>
      <c r="BLG39" s="7"/>
      <c r="BLH39" s="8"/>
      <c r="BLI39" s="2"/>
      <c r="BLJ39" s="3"/>
      <c r="BLK39" s="4"/>
      <c r="BLL39" s="5"/>
      <c r="BLM39" s="6"/>
      <c r="BLN39" s="7"/>
      <c r="BLO39" s="8"/>
      <c r="BLP39" s="2"/>
      <c r="BLQ39" s="3"/>
      <c r="BLR39" s="4"/>
      <c r="BLS39" s="5"/>
      <c r="BLT39" s="6"/>
      <c r="BLU39" s="7"/>
      <c r="BLV39" s="8"/>
      <c r="BLW39" s="2"/>
      <c r="BLX39" s="3"/>
      <c r="BLY39" s="4"/>
      <c r="BLZ39" s="5"/>
      <c r="BMA39" s="6"/>
      <c r="BMB39" s="7"/>
      <c r="BMC39" s="8"/>
      <c r="BMD39" s="2"/>
      <c r="BME39" s="3"/>
      <c r="BMF39" s="4"/>
      <c r="BMG39" s="5"/>
      <c r="BMH39" s="6"/>
      <c r="BMI39" s="7"/>
      <c r="BMJ39" s="8"/>
      <c r="BMK39" s="2"/>
      <c r="BML39" s="3"/>
      <c r="BMM39" s="4"/>
      <c r="BMN39" s="5"/>
      <c r="BMO39" s="6"/>
      <c r="BMP39" s="7"/>
      <c r="BMQ39" s="8"/>
      <c r="BMR39" s="2"/>
      <c r="BMS39" s="3"/>
      <c r="BMT39" s="4"/>
      <c r="BMU39" s="5"/>
      <c r="BMV39" s="6"/>
      <c r="BMW39" s="7"/>
      <c r="BMX39" s="8"/>
      <c r="BMY39" s="2"/>
      <c r="BMZ39" s="3"/>
      <c r="BNA39" s="4"/>
      <c r="BNB39" s="5"/>
      <c r="BNC39" s="6"/>
      <c r="BND39" s="7"/>
      <c r="BNE39" s="8"/>
      <c r="BNF39" s="2"/>
      <c r="BNG39" s="3"/>
      <c r="BNH39" s="4"/>
      <c r="BNI39" s="5"/>
      <c r="BNJ39" s="6"/>
      <c r="BNK39" s="7"/>
      <c r="BNL39" s="8"/>
      <c r="BNM39" s="2"/>
      <c r="BNN39" s="3"/>
      <c r="BNO39" s="4"/>
      <c r="BNP39" s="5"/>
      <c r="BNQ39" s="6"/>
      <c r="BNR39" s="7"/>
      <c r="BNS39" s="8"/>
      <c r="BNT39" s="2"/>
      <c r="BNU39" s="3"/>
      <c r="BNV39" s="4"/>
      <c r="BNW39" s="5"/>
      <c r="BNX39" s="6"/>
      <c r="BNY39" s="7"/>
      <c r="BNZ39" s="8"/>
      <c r="BOA39" s="2"/>
      <c r="BOB39" s="3"/>
      <c r="BOC39" s="4"/>
      <c r="BOD39" s="5"/>
      <c r="BOE39" s="6"/>
      <c r="BOF39" s="7"/>
      <c r="BOG39" s="8"/>
      <c r="BOH39" s="2"/>
      <c r="BOI39" s="3"/>
      <c r="BOJ39" s="4"/>
      <c r="BOK39" s="5"/>
      <c r="BOL39" s="6"/>
      <c r="BOM39" s="7"/>
      <c r="BON39" s="8"/>
      <c r="BOO39" s="2"/>
      <c r="BOP39" s="3"/>
      <c r="BOQ39" s="4"/>
      <c r="BOR39" s="5"/>
      <c r="BOS39" s="6"/>
      <c r="BOT39" s="7"/>
      <c r="BOU39" s="8"/>
      <c r="BOV39" s="2"/>
      <c r="BOW39" s="3"/>
      <c r="BOX39" s="4"/>
      <c r="BOY39" s="5"/>
      <c r="BOZ39" s="6"/>
      <c r="BPA39" s="7"/>
      <c r="BPB39" s="8"/>
      <c r="BPC39" s="2"/>
      <c r="BPD39" s="3"/>
      <c r="BPE39" s="4"/>
      <c r="BPF39" s="5"/>
      <c r="BPG39" s="6"/>
      <c r="BPH39" s="7"/>
      <c r="BPI39" s="8"/>
      <c r="BPJ39" s="2"/>
      <c r="BPK39" s="3"/>
      <c r="BPL39" s="4"/>
      <c r="BPM39" s="5"/>
      <c r="BPN39" s="6"/>
      <c r="BPO39" s="7"/>
      <c r="BPP39" s="8"/>
      <c r="BPQ39" s="2"/>
      <c r="BPR39" s="3"/>
      <c r="BPS39" s="4"/>
      <c r="BPT39" s="5"/>
      <c r="BPU39" s="6"/>
      <c r="BPV39" s="7"/>
      <c r="BPW39" s="8"/>
      <c r="BPX39" s="2"/>
      <c r="BPY39" s="3"/>
      <c r="BPZ39" s="4"/>
      <c r="BQA39" s="5"/>
      <c r="BQB39" s="6"/>
      <c r="BQC39" s="7"/>
      <c r="BQD39" s="8"/>
      <c r="BQE39" s="2"/>
      <c r="BQF39" s="3"/>
      <c r="BQG39" s="4"/>
      <c r="BQH39" s="5"/>
      <c r="BQI39" s="6"/>
      <c r="BQJ39" s="7"/>
      <c r="BQK39" s="8"/>
      <c r="BQL39" s="2"/>
      <c r="BQM39" s="3"/>
      <c r="BQN39" s="4"/>
      <c r="BQO39" s="5"/>
      <c r="BQP39" s="6"/>
      <c r="BQQ39" s="7"/>
      <c r="BQR39" s="8"/>
      <c r="BQS39" s="2"/>
      <c r="BQT39" s="3"/>
      <c r="BQU39" s="4"/>
      <c r="BQV39" s="5"/>
      <c r="BQW39" s="6"/>
      <c r="BQX39" s="7"/>
      <c r="BQY39" s="8"/>
      <c r="BQZ39" s="2"/>
      <c r="BRA39" s="3"/>
      <c r="BRB39" s="4"/>
      <c r="BRC39" s="5"/>
      <c r="BRD39" s="6"/>
      <c r="BRE39" s="7"/>
      <c r="BRF39" s="8"/>
      <c r="BRG39" s="2"/>
      <c r="BRH39" s="3"/>
      <c r="BRI39" s="4"/>
      <c r="BRJ39" s="5"/>
      <c r="BRK39" s="6"/>
      <c r="BRL39" s="7"/>
      <c r="BRM39" s="8"/>
      <c r="BRN39" s="2"/>
      <c r="BRO39" s="3"/>
      <c r="BRP39" s="4"/>
      <c r="BRQ39" s="5"/>
      <c r="BRR39" s="6"/>
      <c r="BRS39" s="7"/>
      <c r="BRT39" s="8"/>
      <c r="BRU39" s="2"/>
      <c r="BRV39" s="3"/>
      <c r="BRW39" s="4"/>
      <c r="BRX39" s="5"/>
      <c r="BRY39" s="6"/>
      <c r="BRZ39" s="7"/>
      <c r="BSA39" s="8"/>
      <c r="BSB39" s="2"/>
      <c r="BSC39" s="3"/>
      <c r="BSD39" s="4"/>
      <c r="BSE39" s="5"/>
      <c r="BSF39" s="6"/>
      <c r="BSG39" s="7"/>
      <c r="BSH39" s="8"/>
      <c r="BSI39" s="2"/>
      <c r="BSJ39" s="3"/>
      <c r="BSK39" s="4"/>
      <c r="BSL39" s="5"/>
      <c r="BSM39" s="6"/>
      <c r="BSN39" s="7"/>
      <c r="BSO39" s="8"/>
      <c r="BSP39" s="2"/>
      <c r="BSQ39" s="3"/>
      <c r="BSR39" s="4"/>
      <c r="BSS39" s="5"/>
      <c r="BST39" s="6"/>
      <c r="BSU39" s="7"/>
      <c r="BSV39" s="8"/>
      <c r="BSW39" s="2"/>
      <c r="BSX39" s="3"/>
      <c r="BSY39" s="4"/>
      <c r="BSZ39" s="5"/>
      <c r="BTA39" s="6"/>
      <c r="BTB39" s="7"/>
      <c r="BTC39" s="8"/>
      <c r="BTD39" s="2"/>
      <c r="BTE39" s="3"/>
      <c r="BTF39" s="4"/>
      <c r="BTG39" s="5"/>
      <c r="BTH39" s="6"/>
      <c r="BTI39" s="7"/>
      <c r="BTJ39" s="8"/>
      <c r="BTK39" s="2"/>
      <c r="BTL39" s="3"/>
      <c r="BTM39" s="4"/>
      <c r="BTN39" s="5"/>
      <c r="BTO39" s="6"/>
      <c r="BTP39" s="7"/>
      <c r="BTQ39" s="8"/>
      <c r="BTR39" s="2"/>
      <c r="BTS39" s="3"/>
      <c r="BTT39" s="4"/>
      <c r="BTU39" s="5"/>
      <c r="BTV39" s="6"/>
      <c r="BTW39" s="7"/>
      <c r="BTX39" s="8"/>
      <c r="BTY39" s="2"/>
      <c r="BTZ39" s="3"/>
      <c r="BUA39" s="4"/>
      <c r="BUB39" s="5"/>
      <c r="BUC39" s="6"/>
      <c r="BUD39" s="7"/>
      <c r="BUE39" s="8"/>
      <c r="BUF39" s="2"/>
      <c r="BUG39" s="3"/>
      <c r="BUH39" s="4"/>
      <c r="BUI39" s="5"/>
      <c r="BUJ39" s="6"/>
      <c r="BUK39" s="7"/>
      <c r="BUL39" s="8"/>
      <c r="BUM39" s="2"/>
      <c r="BUN39" s="3"/>
      <c r="BUO39" s="4"/>
      <c r="BUP39" s="5"/>
      <c r="BUQ39" s="6"/>
      <c r="BUR39" s="7"/>
      <c r="BUS39" s="8"/>
      <c r="BUT39" s="2"/>
      <c r="BUU39" s="3"/>
      <c r="BUV39" s="4"/>
      <c r="BUW39" s="5"/>
      <c r="BUX39" s="6"/>
      <c r="BUY39" s="7"/>
      <c r="BUZ39" s="8"/>
      <c r="BVA39" s="2"/>
      <c r="BVB39" s="3"/>
      <c r="BVC39" s="4"/>
      <c r="BVD39" s="5"/>
      <c r="BVE39" s="6"/>
      <c r="BVF39" s="7"/>
      <c r="BVG39" s="8"/>
      <c r="BVH39" s="2"/>
      <c r="BVI39" s="3"/>
      <c r="BVJ39" s="4"/>
      <c r="BVK39" s="5"/>
      <c r="BVL39" s="6"/>
      <c r="BVM39" s="7"/>
      <c r="BVN39" s="8"/>
      <c r="BVO39" s="2"/>
      <c r="BVP39" s="3"/>
      <c r="BVQ39" s="4"/>
      <c r="BVR39" s="5"/>
      <c r="BVS39" s="6"/>
      <c r="BVT39" s="7"/>
      <c r="BVU39" s="8"/>
      <c r="BVV39" s="2"/>
      <c r="BVW39" s="3"/>
      <c r="BVX39" s="4"/>
      <c r="BVY39" s="5"/>
      <c r="BVZ39" s="6"/>
      <c r="BWA39" s="7"/>
      <c r="BWB39" s="8"/>
      <c r="BWC39" s="2"/>
      <c r="BWD39" s="3"/>
      <c r="BWE39" s="4"/>
      <c r="BWF39" s="5"/>
      <c r="BWG39" s="6"/>
      <c r="BWH39" s="7"/>
      <c r="BWI39" s="8"/>
      <c r="BWJ39" s="2"/>
      <c r="BWK39" s="3"/>
      <c r="BWL39" s="4"/>
      <c r="BWM39" s="5"/>
      <c r="BWN39" s="6"/>
      <c r="BWO39" s="7"/>
      <c r="BWP39" s="8"/>
      <c r="BWQ39" s="2"/>
      <c r="BWR39" s="3"/>
      <c r="BWS39" s="4"/>
      <c r="BWT39" s="5"/>
      <c r="BWU39" s="6"/>
      <c r="BWV39" s="7"/>
      <c r="BWW39" s="8"/>
      <c r="BWX39" s="2"/>
      <c r="BWY39" s="3"/>
      <c r="BWZ39" s="4"/>
      <c r="BXA39" s="5"/>
      <c r="BXB39" s="6"/>
      <c r="BXC39" s="7"/>
      <c r="BXD39" s="8"/>
      <c r="BXE39" s="2"/>
      <c r="BXF39" s="3"/>
      <c r="BXG39" s="4"/>
      <c r="BXH39" s="5"/>
      <c r="BXI39" s="6"/>
      <c r="BXJ39" s="7"/>
      <c r="BXK39" s="8"/>
      <c r="BXL39" s="2"/>
      <c r="BXM39" s="3"/>
      <c r="BXN39" s="4"/>
      <c r="BXO39" s="5"/>
      <c r="BXP39" s="6"/>
      <c r="BXQ39" s="7"/>
      <c r="BXR39" s="8"/>
      <c r="BXS39" s="2"/>
      <c r="BXT39" s="3"/>
      <c r="BXU39" s="4"/>
      <c r="BXV39" s="5"/>
      <c r="BXW39" s="6"/>
      <c r="BXX39" s="7"/>
      <c r="BXY39" s="8"/>
      <c r="BXZ39" s="2"/>
      <c r="BYA39" s="3"/>
      <c r="BYB39" s="4"/>
      <c r="BYC39" s="5"/>
      <c r="BYD39" s="6"/>
      <c r="BYE39" s="7"/>
      <c r="BYF39" s="8"/>
      <c r="BYG39" s="2"/>
      <c r="BYH39" s="3"/>
      <c r="BYI39" s="4"/>
      <c r="BYJ39" s="5"/>
      <c r="BYK39" s="6"/>
      <c r="BYL39" s="7"/>
      <c r="BYM39" s="8"/>
      <c r="BYN39" s="2"/>
      <c r="BYO39" s="3"/>
      <c r="BYP39" s="4"/>
      <c r="BYQ39" s="5"/>
      <c r="BYR39" s="6"/>
      <c r="BYS39" s="7"/>
      <c r="BYT39" s="8"/>
      <c r="BYU39" s="2"/>
      <c r="BYV39" s="3"/>
      <c r="BYW39" s="4"/>
      <c r="BYX39" s="5"/>
      <c r="BYY39" s="6"/>
      <c r="BYZ39" s="7"/>
      <c r="BZA39" s="8"/>
      <c r="BZB39" s="2"/>
      <c r="BZC39" s="3"/>
      <c r="BZD39" s="4"/>
      <c r="BZE39" s="5"/>
      <c r="BZF39" s="6"/>
      <c r="BZG39" s="7"/>
      <c r="BZH39" s="8"/>
      <c r="BZI39" s="2"/>
      <c r="BZJ39" s="3"/>
      <c r="BZK39" s="4"/>
      <c r="BZL39" s="5"/>
      <c r="BZM39" s="6"/>
      <c r="BZN39" s="7"/>
      <c r="BZO39" s="8"/>
      <c r="BZP39" s="2"/>
      <c r="BZQ39" s="3"/>
      <c r="BZR39" s="4"/>
      <c r="BZS39" s="5"/>
      <c r="BZT39" s="6"/>
      <c r="BZU39" s="7"/>
      <c r="BZV39" s="8"/>
      <c r="BZW39" s="2"/>
      <c r="BZX39" s="3"/>
      <c r="BZY39" s="4"/>
      <c r="BZZ39" s="5"/>
      <c r="CAA39" s="6"/>
      <c r="CAB39" s="7"/>
      <c r="CAC39" s="8"/>
      <c r="CAD39" s="2"/>
      <c r="CAE39" s="3"/>
      <c r="CAF39" s="4"/>
      <c r="CAG39" s="5"/>
      <c r="CAH39" s="6"/>
      <c r="CAI39" s="7"/>
      <c r="CAJ39" s="8"/>
      <c r="CAK39" s="2"/>
      <c r="CAL39" s="3"/>
      <c r="CAM39" s="4"/>
      <c r="CAN39" s="5"/>
      <c r="CAO39" s="6"/>
      <c r="CAP39" s="7"/>
      <c r="CAQ39" s="8"/>
      <c r="CAR39" s="2"/>
      <c r="CAS39" s="3"/>
      <c r="CAT39" s="4"/>
      <c r="CAU39" s="5"/>
      <c r="CAV39" s="6"/>
      <c r="CAW39" s="7"/>
      <c r="CAX39" s="8"/>
      <c r="CAY39" s="2"/>
      <c r="CAZ39" s="3"/>
      <c r="CBA39" s="4"/>
      <c r="CBB39" s="5"/>
      <c r="CBC39" s="6"/>
      <c r="CBD39" s="7"/>
      <c r="CBE39" s="8"/>
      <c r="CBF39" s="2"/>
      <c r="CBG39" s="3"/>
      <c r="CBH39" s="4"/>
      <c r="CBI39" s="5"/>
      <c r="CBJ39" s="6"/>
      <c r="CBK39" s="7"/>
      <c r="CBL39" s="8"/>
      <c r="CBM39" s="2"/>
      <c r="CBN39" s="3"/>
      <c r="CBO39" s="4"/>
      <c r="CBP39" s="5"/>
      <c r="CBQ39" s="6"/>
      <c r="CBR39" s="7"/>
      <c r="CBS39" s="8"/>
      <c r="CBT39" s="2"/>
      <c r="CBU39" s="3"/>
      <c r="CBV39" s="4"/>
      <c r="CBW39" s="5"/>
      <c r="CBX39" s="6"/>
      <c r="CBY39" s="7"/>
      <c r="CBZ39" s="8"/>
      <c r="CCA39" s="2"/>
      <c r="CCB39" s="3"/>
      <c r="CCC39" s="4"/>
      <c r="CCD39" s="5"/>
      <c r="CCE39" s="6"/>
      <c r="CCF39" s="7"/>
      <c r="CCG39" s="8"/>
      <c r="CCH39" s="2"/>
      <c r="CCI39" s="3"/>
      <c r="CCJ39" s="4"/>
      <c r="CCK39" s="5"/>
      <c r="CCL39" s="6"/>
      <c r="CCM39" s="7"/>
      <c r="CCN39" s="8"/>
      <c r="CCO39" s="2"/>
      <c r="CCP39" s="3"/>
      <c r="CCQ39" s="4"/>
      <c r="CCR39" s="5"/>
      <c r="CCS39" s="6"/>
      <c r="CCT39" s="7"/>
      <c r="CCU39" s="8"/>
      <c r="CCV39" s="2"/>
      <c r="CCW39" s="3"/>
      <c r="CCX39" s="4"/>
      <c r="CCY39" s="5"/>
      <c r="CCZ39" s="6"/>
      <c r="CDA39" s="7"/>
      <c r="CDB39" s="8"/>
      <c r="CDC39" s="2"/>
      <c r="CDD39" s="3"/>
      <c r="CDE39" s="4"/>
      <c r="CDF39" s="5"/>
      <c r="CDG39" s="6"/>
      <c r="CDH39" s="7"/>
      <c r="CDI39" s="8"/>
      <c r="CDJ39" s="2"/>
      <c r="CDK39" s="3"/>
      <c r="CDL39" s="4"/>
      <c r="CDM39" s="5"/>
      <c r="CDN39" s="6"/>
      <c r="CDO39" s="7"/>
      <c r="CDP39" s="8"/>
      <c r="CDQ39" s="2"/>
      <c r="CDR39" s="3"/>
      <c r="CDS39" s="4"/>
      <c r="CDT39" s="5"/>
      <c r="CDU39" s="6"/>
      <c r="CDV39" s="7"/>
      <c r="CDW39" s="8"/>
      <c r="CDX39" s="2"/>
      <c r="CDY39" s="3"/>
      <c r="CDZ39" s="4"/>
      <c r="CEA39" s="5"/>
      <c r="CEB39" s="6"/>
      <c r="CEC39" s="7"/>
      <c r="CED39" s="8"/>
      <c r="CEE39" s="2"/>
      <c r="CEF39" s="3"/>
      <c r="CEG39" s="4"/>
      <c r="CEH39" s="5"/>
      <c r="CEI39" s="6"/>
      <c r="CEJ39" s="7"/>
      <c r="CEK39" s="8"/>
      <c r="CEL39" s="2"/>
      <c r="CEM39" s="3"/>
      <c r="CEN39" s="4"/>
      <c r="CEO39" s="5"/>
      <c r="CEP39" s="6"/>
      <c r="CEQ39" s="7"/>
      <c r="CER39" s="8"/>
      <c r="CES39" s="2"/>
      <c r="CET39" s="3"/>
      <c r="CEU39" s="4"/>
      <c r="CEV39" s="5"/>
      <c r="CEW39" s="6"/>
      <c r="CEX39" s="7"/>
      <c r="CEY39" s="8"/>
      <c r="CEZ39" s="2"/>
      <c r="CFA39" s="3"/>
      <c r="CFB39" s="4"/>
      <c r="CFC39" s="5"/>
      <c r="CFD39" s="6"/>
      <c r="CFE39" s="7"/>
      <c r="CFF39" s="8"/>
      <c r="CFG39" s="2"/>
      <c r="CFH39" s="3"/>
      <c r="CFI39" s="4"/>
      <c r="CFJ39" s="5"/>
      <c r="CFK39" s="6"/>
      <c r="CFL39" s="7"/>
      <c r="CFM39" s="8"/>
      <c r="CFN39" s="2"/>
      <c r="CFO39" s="3"/>
      <c r="CFP39" s="4"/>
      <c r="CFQ39" s="5"/>
      <c r="CFR39" s="6"/>
      <c r="CFS39" s="7"/>
      <c r="CFT39" s="8"/>
      <c r="CFU39" s="2"/>
      <c r="CFV39" s="3"/>
      <c r="CFW39" s="4"/>
      <c r="CFX39" s="5"/>
      <c r="CFY39" s="6"/>
      <c r="CFZ39" s="7"/>
      <c r="CGA39" s="8"/>
      <c r="CGB39" s="2"/>
      <c r="CGC39" s="3"/>
      <c r="CGD39" s="4"/>
      <c r="CGE39" s="5"/>
      <c r="CGF39" s="6"/>
      <c r="CGG39" s="7"/>
      <c r="CGH39" s="8"/>
      <c r="CGI39" s="2"/>
      <c r="CGJ39" s="3"/>
      <c r="CGK39" s="4"/>
      <c r="CGL39" s="5"/>
      <c r="CGM39" s="6"/>
      <c r="CGN39" s="7"/>
      <c r="CGO39" s="8"/>
      <c r="CGP39" s="2"/>
      <c r="CGQ39" s="3"/>
      <c r="CGR39" s="4"/>
      <c r="CGS39" s="5"/>
      <c r="CGT39" s="6"/>
      <c r="CGU39" s="7"/>
      <c r="CGV39" s="8"/>
      <c r="CGW39" s="2"/>
      <c r="CGX39" s="3"/>
      <c r="CGY39" s="4"/>
      <c r="CGZ39" s="5"/>
      <c r="CHA39" s="6"/>
      <c r="CHB39" s="7"/>
      <c r="CHC39" s="8"/>
      <c r="CHD39" s="2"/>
      <c r="CHE39" s="3"/>
      <c r="CHF39" s="4"/>
      <c r="CHG39" s="5"/>
      <c r="CHH39" s="6"/>
      <c r="CHI39" s="7"/>
      <c r="CHJ39" s="8"/>
      <c r="CHK39" s="2"/>
      <c r="CHL39" s="3"/>
      <c r="CHM39" s="4"/>
      <c r="CHN39" s="5"/>
      <c r="CHO39" s="6"/>
      <c r="CHP39" s="7"/>
      <c r="CHQ39" s="8"/>
      <c r="CHR39" s="2"/>
      <c r="CHS39" s="3"/>
      <c r="CHT39" s="4"/>
      <c r="CHU39" s="5"/>
      <c r="CHV39" s="6"/>
      <c r="CHW39" s="7"/>
      <c r="CHX39" s="8"/>
      <c r="CHY39" s="2"/>
      <c r="CHZ39" s="3"/>
      <c r="CIA39" s="4"/>
      <c r="CIB39" s="5"/>
      <c r="CIC39" s="6"/>
      <c r="CID39" s="7"/>
      <c r="CIE39" s="8"/>
      <c r="CIF39" s="2"/>
      <c r="CIG39" s="3"/>
      <c r="CIH39" s="4"/>
      <c r="CII39" s="5"/>
      <c r="CIJ39" s="6"/>
      <c r="CIK39" s="7"/>
      <c r="CIL39" s="8"/>
      <c r="CIM39" s="2"/>
      <c r="CIN39" s="3"/>
      <c r="CIO39" s="4"/>
      <c r="CIP39" s="5"/>
      <c r="CIQ39" s="6"/>
      <c r="CIR39" s="7"/>
      <c r="CIS39" s="8"/>
      <c r="CIT39" s="2"/>
      <c r="CIU39" s="3"/>
      <c r="CIV39" s="4"/>
      <c r="CIW39" s="5"/>
      <c r="CIX39" s="6"/>
      <c r="CIY39" s="7"/>
      <c r="CIZ39" s="8"/>
      <c r="CJA39" s="2"/>
      <c r="CJB39" s="3"/>
      <c r="CJC39" s="4"/>
      <c r="CJD39" s="5"/>
      <c r="CJE39" s="6"/>
      <c r="CJF39" s="7"/>
      <c r="CJG39" s="8"/>
      <c r="CJH39" s="2"/>
      <c r="CJI39" s="3"/>
      <c r="CJJ39" s="4"/>
      <c r="CJK39" s="5"/>
      <c r="CJL39" s="6"/>
      <c r="CJM39" s="7"/>
      <c r="CJN39" s="8"/>
      <c r="CJO39" s="2"/>
      <c r="CJP39" s="3"/>
      <c r="CJQ39" s="4"/>
      <c r="CJR39" s="5"/>
      <c r="CJS39" s="6"/>
      <c r="CJT39" s="7"/>
      <c r="CJU39" s="8"/>
      <c r="CJV39" s="2"/>
      <c r="CJW39" s="3"/>
      <c r="CJX39" s="4"/>
      <c r="CJY39" s="5"/>
      <c r="CJZ39" s="6"/>
      <c r="CKA39" s="7"/>
      <c r="CKB39" s="8"/>
      <c r="CKC39" s="2"/>
      <c r="CKD39" s="3"/>
      <c r="CKE39" s="4"/>
      <c r="CKF39" s="5"/>
      <c r="CKG39" s="6"/>
      <c r="CKH39" s="7"/>
      <c r="CKI39" s="8"/>
      <c r="CKJ39" s="2"/>
      <c r="CKK39" s="3"/>
      <c r="CKL39" s="4"/>
      <c r="CKM39" s="5"/>
      <c r="CKN39" s="6"/>
      <c r="CKO39" s="7"/>
      <c r="CKP39" s="8"/>
      <c r="CKQ39" s="2"/>
      <c r="CKR39" s="3"/>
      <c r="CKS39" s="4"/>
      <c r="CKT39" s="5"/>
      <c r="CKU39" s="6"/>
      <c r="CKV39" s="7"/>
      <c r="CKW39" s="8"/>
      <c r="CKX39" s="2"/>
      <c r="CKY39" s="3"/>
      <c r="CKZ39" s="4"/>
      <c r="CLA39" s="5"/>
      <c r="CLB39" s="6"/>
      <c r="CLC39" s="7"/>
      <c r="CLD39" s="8"/>
      <c r="CLE39" s="2"/>
      <c r="CLF39" s="3"/>
      <c r="CLG39" s="4"/>
      <c r="CLH39" s="5"/>
      <c r="CLI39" s="6"/>
      <c r="CLJ39" s="7"/>
      <c r="CLK39" s="8"/>
      <c r="CLL39" s="2"/>
      <c r="CLM39" s="3"/>
      <c r="CLN39" s="4"/>
      <c r="CLO39" s="5"/>
      <c r="CLP39" s="6"/>
      <c r="CLQ39" s="7"/>
      <c r="CLR39" s="8"/>
      <c r="CLS39" s="2"/>
      <c r="CLT39" s="3"/>
      <c r="CLU39" s="4"/>
      <c r="CLV39" s="5"/>
      <c r="CLW39" s="6"/>
      <c r="CLX39" s="7"/>
      <c r="CLY39" s="8"/>
      <c r="CLZ39" s="2"/>
      <c r="CMA39" s="3"/>
      <c r="CMB39" s="4"/>
      <c r="CMC39" s="5"/>
      <c r="CMD39" s="6"/>
      <c r="CME39" s="7"/>
      <c r="CMF39" s="8"/>
      <c r="CMG39" s="2"/>
      <c r="CMH39" s="3"/>
      <c r="CMI39" s="4"/>
      <c r="CMJ39" s="5"/>
      <c r="CMK39" s="6"/>
      <c r="CML39" s="7"/>
      <c r="CMM39" s="8"/>
      <c r="CMN39" s="2"/>
      <c r="CMO39" s="3"/>
      <c r="CMP39" s="4"/>
      <c r="CMQ39" s="5"/>
      <c r="CMR39" s="6"/>
      <c r="CMS39" s="7"/>
      <c r="CMT39" s="8"/>
      <c r="CMU39" s="2"/>
      <c r="CMV39" s="3"/>
      <c r="CMW39" s="4"/>
      <c r="CMX39" s="5"/>
      <c r="CMY39" s="6"/>
      <c r="CMZ39" s="7"/>
      <c r="CNA39" s="8"/>
      <c r="CNB39" s="2"/>
      <c r="CNC39" s="3"/>
      <c r="CND39" s="4"/>
      <c r="CNE39" s="5"/>
      <c r="CNF39" s="6"/>
      <c r="CNG39" s="7"/>
      <c r="CNH39" s="8"/>
      <c r="CNI39" s="2"/>
      <c r="CNJ39" s="3"/>
      <c r="CNK39" s="4"/>
      <c r="CNL39" s="5"/>
      <c r="CNM39" s="6"/>
      <c r="CNN39" s="7"/>
      <c r="CNO39" s="8"/>
      <c r="CNP39" s="2"/>
      <c r="CNQ39" s="3"/>
      <c r="CNR39" s="4"/>
      <c r="CNS39" s="5"/>
      <c r="CNT39" s="6"/>
      <c r="CNU39" s="7"/>
      <c r="CNV39" s="8"/>
      <c r="CNW39" s="2"/>
      <c r="CNX39" s="3"/>
      <c r="CNY39" s="4"/>
      <c r="CNZ39" s="5"/>
      <c r="COA39" s="6"/>
      <c r="COB39" s="7"/>
      <c r="COC39" s="8"/>
      <c r="COD39" s="2"/>
      <c r="COE39" s="3"/>
      <c r="COF39" s="4"/>
      <c r="COG39" s="5"/>
      <c r="COH39" s="6"/>
      <c r="COI39" s="7"/>
      <c r="COJ39" s="8"/>
      <c r="COK39" s="2"/>
      <c r="COL39" s="3"/>
      <c r="COM39" s="4"/>
      <c r="CON39" s="5"/>
      <c r="COO39" s="6"/>
      <c r="COP39" s="7"/>
      <c r="COQ39" s="8"/>
      <c r="COR39" s="2"/>
      <c r="COS39" s="3"/>
      <c r="COT39" s="4"/>
      <c r="COU39" s="5"/>
      <c r="COV39" s="6"/>
      <c r="COW39" s="7"/>
      <c r="COX39" s="8"/>
      <c r="COY39" s="2"/>
      <c r="COZ39" s="3"/>
      <c r="CPA39" s="4"/>
      <c r="CPB39" s="5"/>
      <c r="CPC39" s="6"/>
      <c r="CPD39" s="7"/>
      <c r="CPE39" s="8"/>
      <c r="CPF39" s="2"/>
      <c r="CPG39" s="3"/>
      <c r="CPH39" s="4"/>
      <c r="CPI39" s="5"/>
      <c r="CPJ39" s="6"/>
      <c r="CPK39" s="7"/>
      <c r="CPL39" s="8"/>
      <c r="CPM39" s="2"/>
      <c r="CPN39" s="3"/>
      <c r="CPO39" s="4"/>
      <c r="CPP39" s="5"/>
      <c r="CPQ39" s="6"/>
      <c r="CPR39" s="7"/>
      <c r="CPS39" s="8"/>
      <c r="CPT39" s="2"/>
      <c r="CPU39" s="3"/>
      <c r="CPV39" s="4"/>
      <c r="CPW39" s="5"/>
      <c r="CPX39" s="6"/>
      <c r="CPY39" s="7"/>
      <c r="CPZ39" s="8"/>
      <c r="CQA39" s="2"/>
      <c r="CQB39" s="3"/>
      <c r="CQC39" s="4"/>
      <c r="CQD39" s="5"/>
      <c r="CQE39" s="6"/>
      <c r="CQF39" s="7"/>
      <c r="CQG39" s="8"/>
      <c r="CQH39" s="2"/>
      <c r="CQI39" s="3"/>
      <c r="CQJ39" s="4"/>
      <c r="CQK39" s="5"/>
      <c r="CQL39" s="6"/>
      <c r="CQM39" s="7"/>
      <c r="CQN39" s="8"/>
      <c r="CQO39" s="2"/>
      <c r="CQP39" s="3"/>
      <c r="CQQ39" s="4"/>
      <c r="CQR39" s="5"/>
      <c r="CQS39" s="6"/>
      <c r="CQT39" s="7"/>
      <c r="CQU39" s="8"/>
      <c r="CQV39" s="2"/>
      <c r="CQW39" s="3"/>
      <c r="CQX39" s="4"/>
      <c r="CQY39" s="5"/>
      <c r="CQZ39" s="6"/>
      <c r="CRA39" s="7"/>
      <c r="CRB39" s="8"/>
      <c r="CRC39" s="2"/>
      <c r="CRD39" s="3"/>
      <c r="CRE39" s="4"/>
      <c r="CRF39" s="5"/>
      <c r="CRG39" s="6"/>
      <c r="CRH39" s="7"/>
      <c r="CRI39" s="8"/>
      <c r="CRJ39" s="2"/>
      <c r="CRK39" s="3"/>
      <c r="CRL39" s="4"/>
      <c r="CRM39" s="5"/>
      <c r="CRN39" s="6"/>
      <c r="CRO39" s="7"/>
      <c r="CRP39" s="8"/>
      <c r="CRQ39" s="2"/>
      <c r="CRR39" s="3"/>
      <c r="CRS39" s="4"/>
      <c r="CRT39" s="5"/>
      <c r="CRU39" s="6"/>
      <c r="CRV39" s="7"/>
      <c r="CRW39" s="8"/>
      <c r="CRX39" s="2"/>
      <c r="CRY39" s="3"/>
      <c r="CRZ39" s="4"/>
      <c r="CSA39" s="5"/>
      <c r="CSB39" s="6"/>
      <c r="CSC39" s="7"/>
      <c r="CSD39" s="8"/>
      <c r="CSE39" s="2"/>
      <c r="CSF39" s="3"/>
      <c r="CSG39" s="4"/>
      <c r="CSH39" s="5"/>
      <c r="CSI39" s="6"/>
      <c r="CSJ39" s="7"/>
      <c r="CSK39" s="8"/>
      <c r="CSL39" s="2"/>
      <c r="CSM39" s="3"/>
      <c r="CSN39" s="4"/>
      <c r="CSO39" s="5"/>
      <c r="CSP39" s="6"/>
      <c r="CSQ39" s="7"/>
      <c r="CSR39" s="8"/>
      <c r="CSS39" s="2"/>
      <c r="CST39" s="3"/>
      <c r="CSU39" s="4"/>
      <c r="CSV39" s="5"/>
      <c r="CSW39" s="6"/>
      <c r="CSX39" s="7"/>
      <c r="CSY39" s="8"/>
      <c r="CSZ39" s="2"/>
      <c r="CTA39" s="3"/>
      <c r="CTB39" s="4"/>
      <c r="CTC39" s="5"/>
      <c r="CTD39" s="6"/>
      <c r="CTE39" s="7"/>
      <c r="CTF39" s="8"/>
      <c r="CTG39" s="2"/>
      <c r="CTH39" s="3"/>
      <c r="CTI39" s="4"/>
      <c r="CTJ39" s="5"/>
      <c r="CTK39" s="6"/>
      <c r="CTL39" s="7"/>
      <c r="CTM39" s="8"/>
      <c r="CTN39" s="2"/>
      <c r="CTO39" s="3"/>
      <c r="CTP39" s="4"/>
      <c r="CTQ39" s="5"/>
      <c r="CTR39" s="6"/>
      <c r="CTS39" s="7"/>
      <c r="CTT39" s="8"/>
      <c r="CTU39" s="2"/>
      <c r="CTV39" s="3"/>
      <c r="CTW39" s="4"/>
      <c r="CTX39" s="5"/>
      <c r="CTY39" s="6"/>
      <c r="CTZ39" s="7"/>
      <c r="CUA39" s="8"/>
      <c r="CUB39" s="2"/>
      <c r="CUC39" s="3"/>
      <c r="CUD39" s="4"/>
      <c r="CUE39" s="5"/>
      <c r="CUF39" s="6"/>
      <c r="CUG39" s="7"/>
      <c r="CUH39" s="8"/>
      <c r="CUI39" s="2"/>
      <c r="CUJ39" s="3"/>
      <c r="CUK39" s="4"/>
      <c r="CUL39" s="5"/>
      <c r="CUM39" s="6"/>
      <c r="CUN39" s="7"/>
      <c r="CUO39" s="8"/>
      <c r="CUP39" s="2"/>
      <c r="CUQ39" s="3"/>
      <c r="CUR39" s="4"/>
      <c r="CUS39" s="5"/>
      <c r="CUT39" s="6"/>
      <c r="CUU39" s="7"/>
      <c r="CUV39" s="8"/>
      <c r="CUW39" s="2"/>
      <c r="CUX39" s="3"/>
      <c r="CUY39" s="4"/>
      <c r="CUZ39" s="5"/>
      <c r="CVA39" s="6"/>
      <c r="CVB39" s="7"/>
      <c r="CVC39" s="8"/>
      <c r="CVD39" s="2"/>
      <c r="CVE39" s="3"/>
      <c r="CVF39" s="4"/>
      <c r="CVG39" s="5"/>
      <c r="CVH39" s="6"/>
      <c r="CVI39" s="7"/>
      <c r="CVJ39" s="8"/>
      <c r="CVK39" s="2"/>
      <c r="CVL39" s="3"/>
      <c r="CVM39" s="4"/>
      <c r="CVN39" s="5"/>
      <c r="CVO39" s="6"/>
      <c r="CVP39" s="7"/>
      <c r="CVQ39" s="8"/>
      <c r="CVR39" s="2"/>
      <c r="CVS39" s="3"/>
      <c r="CVT39" s="4"/>
      <c r="CVU39" s="5"/>
      <c r="CVV39" s="6"/>
      <c r="CVW39" s="7"/>
      <c r="CVX39" s="8"/>
      <c r="CVY39" s="2"/>
      <c r="CVZ39" s="3"/>
      <c r="CWA39" s="4"/>
      <c r="CWB39" s="5"/>
      <c r="CWC39" s="6"/>
      <c r="CWD39" s="7"/>
      <c r="CWE39" s="8"/>
      <c r="CWF39" s="2"/>
      <c r="CWG39" s="3"/>
      <c r="CWH39" s="4"/>
      <c r="CWI39" s="5"/>
      <c r="CWJ39" s="6"/>
      <c r="CWK39" s="7"/>
      <c r="CWL39" s="8"/>
      <c r="CWM39" s="2"/>
      <c r="CWN39" s="3"/>
      <c r="CWO39" s="4"/>
      <c r="CWP39" s="5"/>
      <c r="CWQ39" s="6"/>
      <c r="CWR39" s="7"/>
      <c r="CWS39" s="8"/>
      <c r="CWT39" s="2"/>
      <c r="CWU39" s="3"/>
      <c r="CWV39" s="4"/>
      <c r="CWW39" s="5"/>
      <c r="CWX39" s="6"/>
      <c r="CWY39" s="7"/>
      <c r="CWZ39" s="8"/>
      <c r="CXA39" s="2"/>
      <c r="CXB39" s="3"/>
      <c r="CXC39" s="4"/>
      <c r="CXD39" s="5"/>
      <c r="CXE39" s="6"/>
      <c r="CXF39" s="7"/>
      <c r="CXG39" s="8"/>
      <c r="CXH39" s="2"/>
      <c r="CXI39" s="3"/>
      <c r="CXJ39" s="4"/>
      <c r="CXK39" s="5"/>
      <c r="CXL39" s="6"/>
      <c r="CXM39" s="7"/>
      <c r="CXN39" s="8"/>
      <c r="CXO39" s="2"/>
      <c r="CXP39" s="3"/>
      <c r="CXQ39" s="4"/>
      <c r="CXR39" s="5"/>
      <c r="CXS39" s="6"/>
      <c r="CXT39" s="7"/>
      <c r="CXU39" s="8"/>
      <c r="CXV39" s="2"/>
      <c r="CXW39" s="3"/>
      <c r="CXX39" s="4"/>
      <c r="CXY39" s="5"/>
      <c r="CXZ39" s="6"/>
      <c r="CYA39" s="7"/>
      <c r="CYB39" s="8"/>
      <c r="CYC39" s="2"/>
      <c r="CYD39" s="3"/>
      <c r="CYE39" s="4"/>
      <c r="CYF39" s="5"/>
      <c r="CYG39" s="6"/>
      <c r="CYH39" s="7"/>
      <c r="CYI39" s="8"/>
      <c r="CYJ39" s="2"/>
      <c r="CYK39" s="3"/>
      <c r="CYL39" s="4"/>
      <c r="CYM39" s="5"/>
      <c r="CYN39" s="6"/>
      <c r="CYO39" s="7"/>
      <c r="CYP39" s="8"/>
      <c r="CYQ39" s="2"/>
      <c r="CYR39" s="3"/>
      <c r="CYS39" s="4"/>
      <c r="CYT39" s="5"/>
      <c r="CYU39" s="6"/>
      <c r="CYV39" s="7"/>
      <c r="CYW39" s="8"/>
      <c r="CYX39" s="2"/>
      <c r="CYY39" s="3"/>
      <c r="CYZ39" s="4"/>
      <c r="CZA39" s="5"/>
      <c r="CZB39" s="6"/>
      <c r="CZC39" s="7"/>
      <c r="CZD39" s="8"/>
      <c r="CZE39" s="2"/>
      <c r="CZF39" s="3"/>
      <c r="CZG39" s="4"/>
      <c r="CZH39" s="5"/>
      <c r="CZI39" s="6"/>
      <c r="CZJ39" s="7"/>
      <c r="CZK39" s="8"/>
      <c r="CZL39" s="2"/>
      <c r="CZM39" s="3"/>
      <c r="CZN39" s="4"/>
      <c r="CZO39" s="5"/>
      <c r="CZP39" s="6"/>
      <c r="CZQ39" s="7"/>
      <c r="CZR39" s="8"/>
      <c r="CZS39" s="2"/>
      <c r="CZT39" s="3"/>
      <c r="CZU39" s="4"/>
      <c r="CZV39" s="5"/>
      <c r="CZW39" s="6"/>
      <c r="CZX39" s="7"/>
      <c r="CZY39" s="8"/>
      <c r="CZZ39" s="2"/>
      <c r="DAA39" s="3"/>
      <c r="DAB39" s="4"/>
      <c r="DAC39" s="5"/>
      <c r="DAD39" s="6"/>
      <c r="DAE39" s="7"/>
      <c r="DAF39" s="8"/>
      <c r="DAG39" s="2"/>
      <c r="DAH39" s="3"/>
      <c r="DAI39" s="4"/>
      <c r="DAJ39" s="5"/>
      <c r="DAK39" s="6"/>
      <c r="DAL39" s="7"/>
      <c r="DAM39" s="8"/>
      <c r="DAN39" s="2"/>
      <c r="DAO39" s="3"/>
      <c r="DAP39" s="4"/>
      <c r="DAQ39" s="5"/>
      <c r="DAR39" s="6"/>
      <c r="DAS39" s="7"/>
      <c r="DAT39" s="8"/>
      <c r="DAU39" s="2"/>
      <c r="DAV39" s="3"/>
      <c r="DAW39" s="4"/>
      <c r="DAX39" s="5"/>
      <c r="DAY39" s="6"/>
      <c r="DAZ39" s="7"/>
      <c r="DBA39" s="8"/>
      <c r="DBB39" s="2"/>
      <c r="DBC39" s="3"/>
      <c r="DBD39" s="4"/>
      <c r="DBE39" s="5"/>
      <c r="DBF39" s="6"/>
      <c r="DBG39" s="7"/>
      <c r="DBH39" s="8"/>
      <c r="DBI39" s="2"/>
      <c r="DBJ39" s="3"/>
      <c r="DBK39" s="4"/>
      <c r="DBL39" s="5"/>
      <c r="DBM39" s="6"/>
      <c r="DBN39" s="7"/>
      <c r="DBO39" s="8"/>
      <c r="DBP39" s="2"/>
      <c r="DBQ39" s="3"/>
      <c r="DBR39" s="4"/>
      <c r="DBS39" s="5"/>
      <c r="DBT39" s="6"/>
      <c r="DBU39" s="7"/>
      <c r="DBV39" s="8"/>
      <c r="DBW39" s="2"/>
      <c r="DBX39" s="3"/>
      <c r="DBY39" s="4"/>
      <c r="DBZ39" s="5"/>
      <c r="DCA39" s="6"/>
      <c r="DCB39" s="7"/>
      <c r="DCC39" s="8"/>
      <c r="DCD39" s="2"/>
      <c r="DCE39" s="3"/>
      <c r="DCF39" s="4"/>
      <c r="DCG39" s="5"/>
      <c r="DCH39" s="6"/>
      <c r="DCI39" s="7"/>
      <c r="DCJ39" s="8"/>
      <c r="DCK39" s="2"/>
      <c r="DCL39" s="3"/>
      <c r="DCM39" s="4"/>
      <c r="DCN39" s="5"/>
      <c r="DCO39" s="6"/>
      <c r="DCP39" s="7"/>
      <c r="DCQ39" s="8"/>
      <c r="DCR39" s="2"/>
      <c r="DCS39" s="3"/>
      <c r="DCT39" s="4"/>
      <c r="DCU39" s="5"/>
      <c r="DCV39" s="6"/>
      <c r="DCW39" s="7"/>
      <c r="DCX39" s="8"/>
      <c r="DCY39" s="2"/>
      <c r="DCZ39" s="3"/>
      <c r="DDA39" s="4"/>
      <c r="DDB39" s="5"/>
      <c r="DDC39" s="6"/>
      <c r="DDD39" s="7"/>
      <c r="DDE39" s="8"/>
      <c r="DDF39" s="2"/>
      <c r="DDG39" s="3"/>
      <c r="DDH39" s="4"/>
      <c r="DDI39" s="5"/>
      <c r="DDJ39" s="6"/>
      <c r="DDK39" s="7"/>
      <c r="DDL39" s="8"/>
      <c r="DDM39" s="2"/>
      <c r="DDN39" s="3"/>
      <c r="DDO39" s="4"/>
      <c r="DDP39" s="5"/>
      <c r="DDQ39" s="6"/>
      <c r="DDR39" s="7"/>
      <c r="DDS39" s="8"/>
      <c r="DDT39" s="2"/>
      <c r="DDU39" s="3"/>
      <c r="DDV39" s="4"/>
      <c r="DDW39" s="5"/>
      <c r="DDX39" s="6"/>
      <c r="DDY39" s="7"/>
      <c r="DDZ39" s="8"/>
      <c r="DEA39" s="2"/>
      <c r="DEB39" s="3"/>
      <c r="DEC39" s="4"/>
      <c r="DED39" s="5"/>
      <c r="DEE39" s="6"/>
      <c r="DEF39" s="7"/>
      <c r="DEG39" s="8"/>
      <c r="DEH39" s="2"/>
      <c r="DEI39" s="3"/>
      <c r="DEJ39" s="4"/>
      <c r="DEK39" s="5"/>
      <c r="DEL39" s="6"/>
      <c r="DEM39" s="7"/>
      <c r="DEN39" s="8"/>
      <c r="DEO39" s="2"/>
      <c r="DEP39" s="3"/>
      <c r="DEQ39" s="4"/>
      <c r="DER39" s="5"/>
      <c r="DES39" s="6"/>
      <c r="DET39" s="7"/>
      <c r="DEU39" s="8"/>
      <c r="DEV39" s="2"/>
      <c r="DEW39" s="3"/>
      <c r="DEX39" s="4"/>
      <c r="DEY39" s="5"/>
      <c r="DEZ39" s="6"/>
      <c r="DFA39" s="7"/>
      <c r="DFB39" s="8"/>
      <c r="DFC39" s="2"/>
      <c r="DFD39" s="3"/>
      <c r="DFE39" s="4"/>
      <c r="DFF39" s="5"/>
      <c r="DFG39" s="6"/>
      <c r="DFH39" s="7"/>
      <c r="DFI39" s="8"/>
      <c r="DFJ39" s="2"/>
      <c r="DFK39" s="3"/>
      <c r="DFL39" s="4"/>
      <c r="DFM39" s="5"/>
      <c r="DFN39" s="6"/>
      <c r="DFO39" s="7"/>
      <c r="DFP39" s="8"/>
      <c r="DFQ39" s="2"/>
      <c r="DFR39" s="3"/>
      <c r="DFS39" s="4"/>
      <c r="DFT39" s="5"/>
      <c r="DFU39" s="6"/>
      <c r="DFV39" s="7"/>
      <c r="DFW39" s="8"/>
      <c r="DFX39" s="2"/>
      <c r="DFY39" s="3"/>
      <c r="DFZ39" s="4"/>
      <c r="DGA39" s="5"/>
      <c r="DGB39" s="6"/>
      <c r="DGC39" s="7"/>
      <c r="DGD39" s="8"/>
      <c r="DGE39" s="2"/>
      <c r="DGF39" s="3"/>
      <c r="DGG39" s="4"/>
      <c r="DGH39" s="5"/>
      <c r="DGI39" s="6"/>
      <c r="DGJ39" s="7"/>
      <c r="DGK39" s="8"/>
      <c r="DGL39" s="2"/>
      <c r="DGM39" s="3"/>
      <c r="DGN39" s="4"/>
      <c r="DGO39" s="5"/>
      <c r="DGP39" s="6"/>
      <c r="DGQ39" s="7"/>
      <c r="DGR39" s="8"/>
      <c r="DGS39" s="2"/>
      <c r="DGT39" s="3"/>
      <c r="DGU39" s="4"/>
      <c r="DGV39" s="5"/>
      <c r="DGW39" s="6"/>
      <c r="DGX39" s="7"/>
      <c r="DGY39" s="8"/>
      <c r="DGZ39" s="2"/>
      <c r="DHA39" s="3"/>
      <c r="DHB39" s="4"/>
      <c r="DHC39" s="5"/>
      <c r="DHD39" s="6"/>
      <c r="DHE39" s="7"/>
      <c r="DHF39" s="8"/>
      <c r="DHG39" s="2"/>
      <c r="DHH39" s="3"/>
      <c r="DHI39" s="4"/>
      <c r="DHJ39" s="5"/>
      <c r="DHK39" s="6"/>
      <c r="DHL39" s="7"/>
      <c r="DHM39" s="8"/>
      <c r="DHN39" s="2"/>
      <c r="DHO39" s="3"/>
      <c r="DHP39" s="4"/>
      <c r="DHQ39" s="5"/>
      <c r="DHR39" s="6"/>
      <c r="DHS39" s="7"/>
      <c r="DHT39" s="8"/>
      <c r="DHU39" s="2"/>
      <c r="DHV39" s="3"/>
      <c r="DHW39" s="4"/>
      <c r="DHX39" s="5"/>
      <c r="DHY39" s="6"/>
      <c r="DHZ39" s="7"/>
      <c r="DIA39" s="8"/>
      <c r="DIB39" s="2"/>
      <c r="DIC39" s="3"/>
      <c r="DID39" s="4"/>
      <c r="DIE39" s="5"/>
      <c r="DIF39" s="6"/>
      <c r="DIG39" s="7"/>
      <c r="DIH39" s="8"/>
      <c r="DII39" s="2"/>
      <c r="DIJ39" s="3"/>
      <c r="DIK39" s="4"/>
      <c r="DIL39" s="5"/>
      <c r="DIM39" s="6"/>
      <c r="DIN39" s="7"/>
      <c r="DIO39" s="8"/>
      <c r="DIP39" s="2"/>
      <c r="DIQ39" s="3"/>
      <c r="DIR39" s="4"/>
      <c r="DIS39" s="5"/>
      <c r="DIT39" s="6"/>
      <c r="DIU39" s="7"/>
      <c r="DIV39" s="8"/>
      <c r="DIW39" s="2"/>
      <c r="DIX39" s="3"/>
      <c r="DIY39" s="4"/>
      <c r="DIZ39" s="5"/>
      <c r="DJA39" s="6"/>
      <c r="DJB39" s="7"/>
      <c r="DJC39" s="8"/>
      <c r="DJD39" s="2"/>
      <c r="DJE39" s="3"/>
      <c r="DJF39" s="4"/>
      <c r="DJG39" s="5"/>
      <c r="DJH39" s="6"/>
      <c r="DJI39" s="7"/>
      <c r="DJJ39" s="8"/>
      <c r="DJK39" s="2"/>
      <c r="DJL39" s="3"/>
      <c r="DJM39" s="4"/>
      <c r="DJN39" s="5"/>
      <c r="DJO39" s="6"/>
      <c r="DJP39" s="7"/>
      <c r="DJQ39" s="8"/>
      <c r="DJR39" s="2"/>
      <c r="DJS39" s="3"/>
      <c r="DJT39" s="4"/>
      <c r="DJU39" s="5"/>
      <c r="DJV39" s="6"/>
      <c r="DJW39" s="7"/>
      <c r="DJX39" s="8"/>
      <c r="DJY39" s="2"/>
      <c r="DJZ39" s="3"/>
      <c r="DKA39" s="4"/>
      <c r="DKB39" s="5"/>
      <c r="DKC39" s="6"/>
      <c r="DKD39" s="7"/>
      <c r="DKE39" s="8"/>
      <c r="DKF39" s="2"/>
      <c r="DKG39" s="3"/>
      <c r="DKH39" s="4"/>
      <c r="DKI39" s="5"/>
      <c r="DKJ39" s="6"/>
      <c r="DKK39" s="7"/>
      <c r="DKL39" s="8"/>
      <c r="DKM39" s="2"/>
      <c r="DKN39" s="3"/>
      <c r="DKO39" s="4"/>
      <c r="DKP39" s="5"/>
      <c r="DKQ39" s="6"/>
      <c r="DKR39" s="7"/>
      <c r="DKS39" s="8"/>
      <c r="DKT39" s="2"/>
      <c r="DKU39" s="3"/>
      <c r="DKV39" s="4"/>
      <c r="DKW39" s="5"/>
      <c r="DKX39" s="6"/>
      <c r="DKY39" s="7"/>
      <c r="DKZ39" s="8"/>
      <c r="DLA39" s="2"/>
      <c r="DLB39" s="3"/>
      <c r="DLC39" s="4"/>
      <c r="DLD39" s="5"/>
      <c r="DLE39" s="6"/>
      <c r="DLF39" s="7"/>
      <c r="DLG39" s="8"/>
      <c r="DLH39" s="2"/>
      <c r="DLI39" s="3"/>
      <c r="DLJ39" s="4"/>
      <c r="DLK39" s="5"/>
      <c r="DLL39" s="6"/>
      <c r="DLM39" s="7"/>
      <c r="DLN39" s="8"/>
      <c r="DLO39" s="2"/>
      <c r="DLP39" s="3"/>
      <c r="DLQ39" s="4"/>
      <c r="DLR39" s="5"/>
      <c r="DLS39" s="6"/>
      <c r="DLT39" s="7"/>
      <c r="DLU39" s="8"/>
      <c r="DLV39" s="2"/>
      <c r="DLW39" s="3"/>
      <c r="DLX39" s="4"/>
      <c r="DLY39" s="5"/>
      <c r="DLZ39" s="6"/>
      <c r="DMA39" s="7"/>
      <c r="DMB39" s="8"/>
      <c r="DMC39" s="2"/>
      <c r="DMD39" s="3"/>
      <c r="DME39" s="4"/>
      <c r="DMF39" s="5"/>
      <c r="DMG39" s="6"/>
      <c r="DMH39" s="7"/>
      <c r="DMI39" s="8"/>
      <c r="DMJ39" s="2"/>
      <c r="DMK39" s="3"/>
      <c r="DML39" s="4"/>
      <c r="DMM39" s="5"/>
      <c r="DMN39" s="6"/>
      <c r="DMO39" s="7"/>
      <c r="DMP39" s="8"/>
      <c r="DMQ39" s="2"/>
      <c r="DMR39" s="3"/>
      <c r="DMS39" s="4"/>
      <c r="DMT39" s="5"/>
      <c r="DMU39" s="6"/>
      <c r="DMV39" s="7"/>
      <c r="DMW39" s="8"/>
      <c r="DMX39" s="2"/>
      <c r="DMY39" s="3"/>
      <c r="DMZ39" s="4"/>
      <c r="DNA39" s="5"/>
      <c r="DNB39" s="6"/>
      <c r="DNC39" s="7"/>
      <c r="DND39" s="8"/>
      <c r="DNE39" s="2"/>
      <c r="DNF39" s="3"/>
      <c r="DNG39" s="4"/>
      <c r="DNH39" s="5"/>
      <c r="DNI39" s="6"/>
      <c r="DNJ39" s="7"/>
      <c r="DNK39" s="8"/>
      <c r="DNL39" s="2"/>
      <c r="DNM39" s="3"/>
      <c r="DNN39" s="4"/>
      <c r="DNO39" s="5"/>
      <c r="DNP39" s="6"/>
      <c r="DNQ39" s="7"/>
      <c r="DNR39" s="8"/>
      <c r="DNS39" s="2"/>
      <c r="DNT39" s="3"/>
      <c r="DNU39" s="4"/>
      <c r="DNV39" s="5"/>
      <c r="DNW39" s="6"/>
      <c r="DNX39" s="7"/>
      <c r="DNY39" s="8"/>
      <c r="DNZ39" s="2"/>
      <c r="DOA39" s="3"/>
      <c r="DOB39" s="4"/>
      <c r="DOC39" s="5"/>
      <c r="DOD39" s="6"/>
      <c r="DOE39" s="7"/>
      <c r="DOF39" s="8"/>
      <c r="DOG39" s="2"/>
      <c r="DOH39" s="3"/>
      <c r="DOI39" s="4"/>
      <c r="DOJ39" s="5"/>
      <c r="DOK39" s="6"/>
      <c r="DOL39" s="7"/>
      <c r="DOM39" s="8"/>
      <c r="DON39" s="2"/>
      <c r="DOO39" s="3"/>
      <c r="DOP39" s="4"/>
      <c r="DOQ39" s="5"/>
      <c r="DOR39" s="6"/>
      <c r="DOS39" s="7"/>
      <c r="DOT39" s="8"/>
      <c r="DOU39" s="2"/>
      <c r="DOV39" s="3"/>
      <c r="DOW39" s="4"/>
      <c r="DOX39" s="5"/>
      <c r="DOY39" s="6"/>
      <c r="DOZ39" s="7"/>
      <c r="DPA39" s="8"/>
      <c r="DPB39" s="2"/>
      <c r="DPC39" s="3"/>
      <c r="DPD39" s="4"/>
      <c r="DPE39" s="5"/>
      <c r="DPF39" s="6"/>
      <c r="DPG39" s="7"/>
      <c r="DPH39" s="8"/>
      <c r="DPI39" s="2"/>
      <c r="DPJ39" s="3"/>
      <c r="DPK39" s="4"/>
      <c r="DPL39" s="5"/>
      <c r="DPM39" s="6"/>
      <c r="DPN39" s="7"/>
      <c r="DPO39" s="8"/>
      <c r="DPP39" s="2"/>
      <c r="DPQ39" s="3"/>
      <c r="DPR39" s="4"/>
      <c r="DPS39" s="5"/>
      <c r="DPT39" s="6"/>
      <c r="DPU39" s="7"/>
      <c r="DPV39" s="8"/>
      <c r="DPW39" s="2"/>
      <c r="DPX39" s="3"/>
      <c r="DPY39" s="4"/>
      <c r="DPZ39" s="5"/>
      <c r="DQA39" s="6"/>
      <c r="DQB39" s="7"/>
      <c r="DQC39" s="8"/>
      <c r="DQD39" s="2"/>
      <c r="DQE39" s="3"/>
      <c r="DQF39" s="4"/>
      <c r="DQG39" s="5"/>
      <c r="DQH39" s="6"/>
      <c r="DQI39" s="7"/>
      <c r="DQJ39" s="8"/>
      <c r="DQK39" s="2"/>
      <c r="DQL39" s="3"/>
      <c r="DQM39" s="4"/>
      <c r="DQN39" s="5"/>
      <c r="DQO39" s="6"/>
      <c r="DQP39" s="7"/>
      <c r="DQQ39" s="8"/>
      <c r="DQR39" s="2"/>
      <c r="DQS39" s="3"/>
      <c r="DQT39" s="4"/>
      <c r="DQU39" s="5"/>
      <c r="DQV39" s="6"/>
      <c r="DQW39" s="7"/>
      <c r="DQX39" s="8"/>
      <c r="DQY39" s="2"/>
      <c r="DQZ39" s="3"/>
      <c r="DRA39" s="4"/>
      <c r="DRB39" s="5"/>
      <c r="DRC39" s="6"/>
      <c r="DRD39" s="7"/>
      <c r="DRE39" s="8"/>
      <c r="DRF39" s="2"/>
      <c r="DRG39" s="3"/>
      <c r="DRH39" s="4"/>
      <c r="DRI39" s="5"/>
      <c r="DRJ39" s="6"/>
      <c r="DRK39" s="7"/>
      <c r="DRL39" s="8"/>
      <c r="DRM39" s="2"/>
      <c r="DRN39" s="3"/>
      <c r="DRO39" s="4"/>
      <c r="DRP39" s="5"/>
      <c r="DRQ39" s="6"/>
      <c r="DRR39" s="7"/>
      <c r="DRS39" s="8"/>
      <c r="DRT39" s="2"/>
      <c r="DRU39" s="3"/>
      <c r="DRV39" s="4"/>
      <c r="DRW39" s="5"/>
      <c r="DRX39" s="6"/>
      <c r="DRY39" s="7"/>
      <c r="DRZ39" s="8"/>
      <c r="DSA39" s="2"/>
      <c r="DSB39" s="3"/>
      <c r="DSC39" s="4"/>
      <c r="DSD39" s="5"/>
      <c r="DSE39" s="6"/>
      <c r="DSF39" s="7"/>
      <c r="DSG39" s="8"/>
      <c r="DSH39" s="2"/>
      <c r="DSI39" s="3"/>
      <c r="DSJ39" s="4"/>
      <c r="DSK39" s="5"/>
      <c r="DSL39" s="6"/>
      <c r="DSM39" s="7"/>
      <c r="DSN39" s="8"/>
      <c r="DSO39" s="2"/>
      <c r="DSP39" s="3"/>
      <c r="DSQ39" s="4"/>
      <c r="DSR39" s="5"/>
      <c r="DSS39" s="6"/>
      <c r="DST39" s="7"/>
      <c r="DSU39" s="8"/>
      <c r="DSV39" s="2"/>
      <c r="DSW39" s="3"/>
      <c r="DSX39" s="4"/>
      <c r="DSY39" s="5"/>
      <c r="DSZ39" s="6"/>
      <c r="DTA39" s="7"/>
      <c r="DTB39" s="8"/>
      <c r="DTC39" s="2"/>
      <c r="DTD39" s="3"/>
      <c r="DTE39" s="4"/>
      <c r="DTF39" s="5"/>
      <c r="DTG39" s="6"/>
      <c r="DTH39" s="7"/>
      <c r="DTI39" s="8"/>
      <c r="DTJ39" s="2"/>
      <c r="DTK39" s="3"/>
      <c r="DTL39" s="4"/>
      <c r="DTM39" s="5"/>
      <c r="DTN39" s="6"/>
      <c r="DTO39" s="7"/>
      <c r="DTP39" s="8"/>
      <c r="DTQ39" s="2"/>
      <c r="DTR39" s="3"/>
      <c r="DTS39" s="4"/>
      <c r="DTT39" s="5"/>
      <c r="DTU39" s="6"/>
      <c r="DTV39" s="7"/>
      <c r="DTW39" s="8"/>
      <c r="DTX39" s="2"/>
      <c r="DTY39" s="3"/>
      <c r="DTZ39" s="4"/>
      <c r="DUA39" s="5"/>
      <c r="DUB39" s="6"/>
      <c r="DUC39" s="7"/>
      <c r="DUD39" s="8"/>
      <c r="DUE39" s="2"/>
      <c r="DUF39" s="3"/>
      <c r="DUG39" s="4"/>
      <c r="DUH39" s="5"/>
      <c r="DUI39" s="6"/>
      <c r="DUJ39" s="7"/>
      <c r="DUK39" s="8"/>
      <c r="DUL39" s="2"/>
      <c r="DUM39" s="3"/>
      <c r="DUN39" s="4"/>
      <c r="DUO39" s="5"/>
      <c r="DUP39" s="6"/>
      <c r="DUQ39" s="7"/>
      <c r="DUR39" s="8"/>
      <c r="DUS39" s="2"/>
      <c r="DUT39" s="3"/>
      <c r="DUU39" s="4"/>
      <c r="DUV39" s="5"/>
      <c r="DUW39" s="6"/>
      <c r="DUX39" s="7"/>
      <c r="DUY39" s="8"/>
      <c r="DUZ39" s="2"/>
      <c r="DVA39" s="3"/>
      <c r="DVB39" s="4"/>
      <c r="DVC39" s="5"/>
      <c r="DVD39" s="6"/>
      <c r="DVE39" s="7"/>
      <c r="DVF39" s="8"/>
      <c r="DVG39" s="2"/>
      <c r="DVH39" s="3"/>
      <c r="DVI39" s="4"/>
      <c r="DVJ39" s="5"/>
      <c r="DVK39" s="6"/>
      <c r="DVL39" s="7"/>
      <c r="DVM39" s="8"/>
      <c r="DVN39" s="2"/>
      <c r="DVO39" s="3"/>
      <c r="DVP39" s="4"/>
      <c r="DVQ39" s="5"/>
      <c r="DVR39" s="6"/>
      <c r="DVS39" s="7"/>
      <c r="DVT39" s="8"/>
      <c r="DVU39" s="2"/>
      <c r="DVV39" s="3"/>
      <c r="DVW39" s="4"/>
      <c r="DVX39" s="5"/>
      <c r="DVY39" s="6"/>
      <c r="DVZ39" s="7"/>
      <c r="DWA39" s="8"/>
      <c r="DWB39" s="2"/>
      <c r="DWC39" s="3"/>
      <c r="DWD39" s="4"/>
      <c r="DWE39" s="5"/>
      <c r="DWF39" s="6"/>
      <c r="DWG39" s="7"/>
      <c r="DWH39" s="8"/>
      <c r="DWI39" s="2"/>
      <c r="DWJ39" s="3"/>
      <c r="DWK39" s="4"/>
      <c r="DWL39" s="5"/>
      <c r="DWM39" s="6"/>
      <c r="DWN39" s="7"/>
      <c r="DWO39" s="8"/>
      <c r="DWP39" s="2"/>
      <c r="DWQ39" s="3"/>
      <c r="DWR39" s="4"/>
      <c r="DWS39" s="5"/>
      <c r="DWT39" s="6"/>
      <c r="DWU39" s="7"/>
      <c r="DWV39" s="8"/>
      <c r="DWW39" s="2"/>
      <c r="DWX39" s="3"/>
      <c r="DWY39" s="4"/>
      <c r="DWZ39" s="5"/>
      <c r="DXA39" s="6"/>
      <c r="DXB39" s="7"/>
      <c r="DXC39" s="8"/>
      <c r="DXD39" s="2"/>
      <c r="DXE39" s="3"/>
      <c r="DXF39" s="4"/>
      <c r="DXG39" s="5"/>
      <c r="DXH39" s="6"/>
      <c r="DXI39" s="7"/>
      <c r="DXJ39" s="8"/>
      <c r="DXK39" s="2"/>
      <c r="DXL39" s="3"/>
      <c r="DXM39" s="4"/>
      <c r="DXN39" s="5"/>
      <c r="DXO39" s="6"/>
      <c r="DXP39" s="7"/>
      <c r="DXQ39" s="8"/>
      <c r="DXR39" s="2"/>
      <c r="DXS39" s="3"/>
      <c r="DXT39" s="4"/>
      <c r="DXU39" s="5"/>
      <c r="DXV39" s="6"/>
      <c r="DXW39" s="7"/>
      <c r="DXX39" s="8"/>
      <c r="DXY39" s="2"/>
      <c r="DXZ39" s="3"/>
      <c r="DYA39" s="4"/>
      <c r="DYB39" s="5"/>
      <c r="DYC39" s="6"/>
      <c r="DYD39" s="7"/>
      <c r="DYE39" s="8"/>
      <c r="DYF39" s="2"/>
      <c r="DYG39" s="3"/>
      <c r="DYH39" s="4"/>
      <c r="DYI39" s="5"/>
      <c r="DYJ39" s="6"/>
      <c r="DYK39" s="7"/>
      <c r="DYL39" s="8"/>
      <c r="DYM39" s="2"/>
      <c r="DYN39" s="3"/>
      <c r="DYO39" s="4"/>
      <c r="DYP39" s="5"/>
      <c r="DYQ39" s="6"/>
      <c r="DYR39" s="7"/>
      <c r="DYS39" s="8"/>
      <c r="DYT39" s="2"/>
      <c r="DYU39" s="3"/>
      <c r="DYV39" s="4"/>
      <c r="DYW39" s="5"/>
      <c r="DYX39" s="6"/>
      <c r="DYY39" s="7"/>
      <c r="DYZ39" s="8"/>
      <c r="DZA39" s="2"/>
      <c r="DZB39" s="3"/>
      <c r="DZC39" s="4"/>
      <c r="DZD39" s="5"/>
      <c r="DZE39" s="6"/>
      <c r="DZF39" s="7"/>
      <c r="DZG39" s="8"/>
      <c r="DZH39" s="2"/>
      <c r="DZI39" s="3"/>
      <c r="DZJ39" s="4"/>
      <c r="DZK39" s="5"/>
      <c r="DZL39" s="6"/>
      <c r="DZM39" s="7"/>
      <c r="DZN39" s="8"/>
      <c r="DZO39" s="2"/>
      <c r="DZP39" s="3"/>
      <c r="DZQ39" s="4"/>
      <c r="DZR39" s="5"/>
      <c r="DZS39" s="6"/>
      <c r="DZT39" s="7"/>
      <c r="DZU39" s="8"/>
      <c r="DZV39" s="2"/>
      <c r="DZW39" s="3"/>
      <c r="DZX39" s="4"/>
      <c r="DZY39" s="5"/>
      <c r="DZZ39" s="6"/>
      <c r="EAA39" s="7"/>
      <c r="EAB39" s="8"/>
      <c r="EAC39" s="2"/>
      <c r="EAD39" s="3"/>
      <c r="EAE39" s="4"/>
      <c r="EAF39" s="5"/>
      <c r="EAG39" s="6"/>
      <c r="EAH39" s="7"/>
      <c r="EAI39" s="8"/>
      <c r="EAJ39" s="2"/>
      <c r="EAK39" s="3"/>
      <c r="EAL39" s="4"/>
      <c r="EAM39" s="5"/>
      <c r="EAN39" s="6"/>
      <c r="EAO39" s="7"/>
      <c r="EAP39" s="8"/>
      <c r="EAQ39" s="2"/>
      <c r="EAR39" s="3"/>
      <c r="EAS39" s="4"/>
      <c r="EAT39" s="5"/>
      <c r="EAU39" s="6"/>
      <c r="EAV39" s="7"/>
      <c r="EAW39" s="8"/>
      <c r="EAX39" s="2"/>
      <c r="EAY39" s="3"/>
      <c r="EAZ39" s="4"/>
      <c r="EBA39" s="5"/>
      <c r="EBB39" s="6"/>
      <c r="EBC39" s="7"/>
      <c r="EBD39" s="8"/>
      <c r="EBE39" s="2"/>
      <c r="EBF39" s="3"/>
      <c r="EBG39" s="4"/>
      <c r="EBH39" s="5"/>
      <c r="EBI39" s="6"/>
      <c r="EBJ39" s="7"/>
      <c r="EBK39" s="8"/>
      <c r="EBL39" s="2"/>
      <c r="EBM39" s="3"/>
      <c r="EBN39" s="4"/>
      <c r="EBO39" s="5"/>
      <c r="EBP39" s="6"/>
      <c r="EBQ39" s="7"/>
      <c r="EBR39" s="8"/>
      <c r="EBS39" s="2"/>
      <c r="EBT39" s="3"/>
      <c r="EBU39" s="4"/>
      <c r="EBV39" s="5"/>
      <c r="EBW39" s="6"/>
      <c r="EBX39" s="7"/>
      <c r="EBY39" s="8"/>
      <c r="EBZ39" s="2"/>
      <c r="ECA39" s="3"/>
      <c r="ECB39" s="4"/>
      <c r="ECC39" s="5"/>
      <c r="ECD39" s="6"/>
      <c r="ECE39" s="7"/>
      <c r="ECF39" s="8"/>
      <c r="ECG39" s="2"/>
      <c r="ECH39" s="3"/>
      <c r="ECI39" s="4"/>
      <c r="ECJ39" s="5"/>
      <c r="ECK39" s="6"/>
      <c r="ECL39" s="7"/>
      <c r="ECM39" s="8"/>
      <c r="ECN39" s="2"/>
      <c r="ECO39" s="3"/>
      <c r="ECP39" s="4"/>
      <c r="ECQ39" s="5"/>
      <c r="ECR39" s="6"/>
      <c r="ECS39" s="7"/>
      <c r="ECT39" s="8"/>
      <c r="ECU39" s="2"/>
      <c r="ECV39" s="3"/>
      <c r="ECW39" s="4"/>
      <c r="ECX39" s="5"/>
      <c r="ECY39" s="6"/>
      <c r="ECZ39" s="7"/>
      <c r="EDA39" s="8"/>
      <c r="EDB39" s="2"/>
      <c r="EDC39" s="3"/>
      <c r="EDD39" s="4"/>
      <c r="EDE39" s="5"/>
      <c r="EDF39" s="6"/>
      <c r="EDG39" s="7"/>
      <c r="EDH39" s="8"/>
      <c r="EDI39" s="2"/>
      <c r="EDJ39" s="3"/>
      <c r="EDK39" s="4"/>
      <c r="EDL39" s="5"/>
      <c r="EDM39" s="6"/>
      <c r="EDN39" s="7"/>
      <c r="EDO39" s="8"/>
      <c r="EDP39" s="2"/>
      <c r="EDQ39" s="3"/>
      <c r="EDR39" s="4"/>
      <c r="EDS39" s="5"/>
      <c r="EDT39" s="6"/>
      <c r="EDU39" s="7"/>
      <c r="EDV39" s="8"/>
      <c r="EDW39" s="2"/>
      <c r="EDX39" s="3"/>
      <c r="EDY39" s="4"/>
      <c r="EDZ39" s="5"/>
      <c r="EEA39" s="6"/>
      <c r="EEB39" s="7"/>
      <c r="EEC39" s="8"/>
      <c r="EED39" s="2"/>
      <c r="EEE39" s="3"/>
      <c r="EEF39" s="4"/>
      <c r="EEG39" s="5"/>
      <c r="EEH39" s="6"/>
      <c r="EEI39" s="7"/>
      <c r="EEJ39" s="8"/>
      <c r="EEK39" s="2"/>
      <c r="EEL39" s="3"/>
      <c r="EEM39" s="4"/>
      <c r="EEN39" s="5"/>
      <c r="EEO39" s="6"/>
      <c r="EEP39" s="7"/>
      <c r="EEQ39" s="8"/>
      <c r="EER39" s="2"/>
      <c r="EES39" s="3"/>
      <c r="EET39" s="4"/>
      <c r="EEU39" s="5"/>
      <c r="EEV39" s="6"/>
      <c r="EEW39" s="7"/>
      <c r="EEX39" s="8"/>
      <c r="EEY39" s="2"/>
      <c r="EEZ39" s="3"/>
      <c r="EFA39" s="4"/>
      <c r="EFB39" s="5"/>
      <c r="EFC39" s="6"/>
      <c r="EFD39" s="7"/>
      <c r="EFE39" s="8"/>
      <c r="EFF39" s="2"/>
      <c r="EFG39" s="3"/>
      <c r="EFH39" s="4"/>
      <c r="EFI39" s="5"/>
      <c r="EFJ39" s="6"/>
      <c r="EFK39" s="7"/>
      <c r="EFL39" s="8"/>
      <c r="EFM39" s="2"/>
      <c r="EFN39" s="3"/>
      <c r="EFO39" s="4"/>
      <c r="EFP39" s="5"/>
      <c r="EFQ39" s="6"/>
      <c r="EFR39" s="7"/>
      <c r="EFS39" s="8"/>
      <c r="EFT39" s="2"/>
      <c r="EFU39" s="3"/>
      <c r="EFV39" s="4"/>
      <c r="EFW39" s="5"/>
      <c r="EFX39" s="6"/>
      <c r="EFY39" s="7"/>
      <c r="EFZ39" s="8"/>
      <c r="EGA39" s="2"/>
      <c r="EGB39" s="3"/>
      <c r="EGC39" s="4"/>
      <c r="EGD39" s="5"/>
      <c r="EGE39" s="6"/>
      <c r="EGF39" s="7"/>
      <c r="EGG39" s="8"/>
      <c r="EGH39" s="2"/>
      <c r="EGI39" s="3"/>
      <c r="EGJ39" s="4"/>
      <c r="EGK39" s="5"/>
      <c r="EGL39" s="6"/>
      <c r="EGM39" s="7"/>
      <c r="EGN39" s="8"/>
      <c r="EGO39" s="2"/>
      <c r="EGP39" s="3"/>
      <c r="EGQ39" s="4"/>
      <c r="EGR39" s="5"/>
      <c r="EGS39" s="6"/>
      <c r="EGT39" s="7"/>
      <c r="EGU39" s="8"/>
      <c r="EGV39" s="2"/>
      <c r="EGW39" s="3"/>
      <c r="EGX39" s="4"/>
      <c r="EGY39" s="5"/>
      <c r="EGZ39" s="6"/>
      <c r="EHA39" s="7"/>
      <c r="EHB39" s="8"/>
      <c r="EHC39" s="2"/>
      <c r="EHD39" s="3"/>
      <c r="EHE39" s="4"/>
      <c r="EHF39" s="5"/>
      <c r="EHG39" s="6"/>
      <c r="EHH39" s="7"/>
      <c r="EHI39" s="8"/>
      <c r="EHJ39" s="2"/>
      <c r="EHK39" s="3"/>
      <c r="EHL39" s="4"/>
      <c r="EHM39" s="5"/>
      <c r="EHN39" s="6"/>
      <c r="EHO39" s="7"/>
      <c r="EHP39" s="8"/>
      <c r="EHQ39" s="2"/>
      <c r="EHR39" s="3"/>
      <c r="EHS39" s="4"/>
      <c r="EHT39" s="5"/>
      <c r="EHU39" s="6"/>
      <c r="EHV39" s="7"/>
      <c r="EHW39" s="8"/>
      <c r="EHX39" s="2"/>
      <c r="EHY39" s="3"/>
      <c r="EHZ39" s="4"/>
      <c r="EIA39" s="5"/>
      <c r="EIB39" s="6"/>
      <c r="EIC39" s="7"/>
      <c r="EID39" s="8"/>
      <c r="EIE39" s="2"/>
      <c r="EIF39" s="3"/>
      <c r="EIG39" s="4"/>
      <c r="EIH39" s="5"/>
      <c r="EII39" s="6"/>
      <c r="EIJ39" s="7"/>
      <c r="EIK39" s="8"/>
      <c r="EIL39" s="2"/>
      <c r="EIM39" s="3"/>
      <c r="EIN39" s="4"/>
      <c r="EIO39" s="5"/>
      <c r="EIP39" s="6"/>
      <c r="EIQ39" s="7"/>
      <c r="EIR39" s="8"/>
      <c r="EIS39" s="2"/>
      <c r="EIT39" s="3"/>
      <c r="EIU39" s="4"/>
      <c r="EIV39" s="5"/>
      <c r="EIW39" s="6"/>
      <c r="EIX39" s="7"/>
      <c r="EIY39" s="8"/>
      <c r="EIZ39" s="2"/>
      <c r="EJA39" s="3"/>
      <c r="EJB39" s="4"/>
      <c r="EJC39" s="5"/>
      <c r="EJD39" s="6"/>
      <c r="EJE39" s="7"/>
      <c r="EJF39" s="8"/>
      <c r="EJG39" s="2"/>
      <c r="EJH39" s="3"/>
      <c r="EJI39" s="4"/>
      <c r="EJJ39" s="5"/>
      <c r="EJK39" s="6"/>
      <c r="EJL39" s="7"/>
      <c r="EJM39" s="8"/>
      <c r="EJN39" s="2"/>
      <c r="EJO39" s="3"/>
      <c r="EJP39" s="4"/>
      <c r="EJQ39" s="5"/>
      <c r="EJR39" s="6"/>
      <c r="EJS39" s="7"/>
      <c r="EJT39" s="8"/>
      <c r="EJU39" s="2"/>
      <c r="EJV39" s="3"/>
      <c r="EJW39" s="4"/>
      <c r="EJX39" s="5"/>
      <c r="EJY39" s="6"/>
      <c r="EJZ39" s="7"/>
      <c r="EKA39" s="8"/>
      <c r="EKB39" s="2"/>
      <c r="EKC39" s="3"/>
      <c r="EKD39" s="4"/>
      <c r="EKE39" s="5"/>
      <c r="EKF39" s="6"/>
      <c r="EKG39" s="7"/>
      <c r="EKH39" s="8"/>
      <c r="EKI39" s="2"/>
      <c r="EKJ39" s="3"/>
      <c r="EKK39" s="4"/>
      <c r="EKL39" s="5"/>
      <c r="EKM39" s="6"/>
      <c r="EKN39" s="7"/>
      <c r="EKO39" s="8"/>
      <c r="EKP39" s="2"/>
      <c r="EKQ39" s="3"/>
      <c r="EKR39" s="4"/>
      <c r="EKS39" s="5"/>
      <c r="EKT39" s="6"/>
      <c r="EKU39" s="7"/>
      <c r="EKV39" s="8"/>
      <c r="EKW39" s="2"/>
      <c r="EKX39" s="3"/>
      <c r="EKY39" s="4"/>
      <c r="EKZ39" s="5"/>
      <c r="ELA39" s="6"/>
      <c r="ELB39" s="7"/>
      <c r="ELC39" s="8"/>
      <c r="ELD39" s="2"/>
      <c r="ELE39" s="3"/>
      <c r="ELF39" s="4"/>
      <c r="ELG39" s="5"/>
      <c r="ELH39" s="6"/>
      <c r="ELI39" s="7"/>
      <c r="ELJ39" s="8"/>
      <c r="ELK39" s="2"/>
      <c r="ELL39" s="3"/>
      <c r="ELM39" s="4"/>
      <c r="ELN39" s="5"/>
      <c r="ELO39" s="6"/>
      <c r="ELP39" s="7"/>
      <c r="ELQ39" s="8"/>
      <c r="ELR39" s="2"/>
      <c r="ELS39" s="3"/>
      <c r="ELT39" s="4"/>
      <c r="ELU39" s="5"/>
      <c r="ELV39" s="6"/>
      <c r="ELW39" s="7"/>
      <c r="ELX39" s="8"/>
      <c r="ELY39" s="2"/>
      <c r="ELZ39" s="3"/>
      <c r="EMA39" s="4"/>
      <c r="EMB39" s="5"/>
      <c r="EMC39" s="6"/>
      <c r="EMD39" s="7"/>
      <c r="EME39" s="8"/>
      <c r="EMF39" s="2"/>
      <c r="EMG39" s="3"/>
      <c r="EMH39" s="4"/>
      <c r="EMI39" s="5"/>
      <c r="EMJ39" s="6"/>
      <c r="EMK39" s="7"/>
      <c r="EML39" s="8"/>
      <c r="EMM39" s="2"/>
      <c r="EMN39" s="3"/>
      <c r="EMO39" s="4"/>
      <c r="EMP39" s="5"/>
      <c r="EMQ39" s="6"/>
      <c r="EMR39" s="7"/>
      <c r="EMS39" s="8"/>
      <c r="EMT39" s="2"/>
      <c r="EMU39" s="3"/>
      <c r="EMV39" s="4"/>
      <c r="EMW39" s="5"/>
      <c r="EMX39" s="6"/>
      <c r="EMY39" s="7"/>
      <c r="EMZ39" s="8"/>
      <c r="ENA39" s="2"/>
      <c r="ENB39" s="3"/>
      <c r="ENC39" s="4"/>
      <c r="END39" s="5"/>
      <c r="ENE39" s="6"/>
      <c r="ENF39" s="7"/>
      <c r="ENG39" s="8"/>
      <c r="ENH39" s="2"/>
      <c r="ENI39" s="3"/>
      <c r="ENJ39" s="4"/>
      <c r="ENK39" s="5"/>
      <c r="ENL39" s="6"/>
      <c r="ENM39" s="7"/>
      <c r="ENN39" s="8"/>
      <c r="ENO39" s="2"/>
      <c r="ENP39" s="3"/>
      <c r="ENQ39" s="4"/>
      <c r="ENR39" s="5"/>
      <c r="ENS39" s="6"/>
      <c r="ENT39" s="7"/>
      <c r="ENU39" s="8"/>
      <c r="ENV39" s="2"/>
      <c r="ENW39" s="3"/>
      <c r="ENX39" s="4"/>
      <c r="ENY39" s="5"/>
      <c r="ENZ39" s="6"/>
      <c r="EOA39" s="7"/>
      <c r="EOB39" s="8"/>
      <c r="EOC39" s="2"/>
      <c r="EOD39" s="3"/>
      <c r="EOE39" s="4"/>
      <c r="EOF39" s="5"/>
      <c r="EOG39" s="6"/>
      <c r="EOH39" s="7"/>
      <c r="EOI39" s="8"/>
      <c r="EOJ39" s="2"/>
      <c r="EOK39" s="3"/>
      <c r="EOL39" s="4"/>
      <c r="EOM39" s="5"/>
      <c r="EON39" s="6"/>
      <c r="EOO39" s="7"/>
      <c r="EOP39" s="8"/>
      <c r="EOQ39" s="2"/>
      <c r="EOR39" s="3"/>
      <c r="EOS39" s="4"/>
      <c r="EOT39" s="5"/>
      <c r="EOU39" s="6"/>
      <c r="EOV39" s="7"/>
      <c r="EOW39" s="8"/>
      <c r="EOX39" s="2"/>
      <c r="EOY39" s="3"/>
      <c r="EOZ39" s="4"/>
      <c r="EPA39" s="5"/>
      <c r="EPB39" s="6"/>
      <c r="EPC39" s="7"/>
      <c r="EPD39" s="8"/>
      <c r="EPE39" s="2"/>
      <c r="EPF39" s="3"/>
      <c r="EPG39" s="4"/>
      <c r="EPH39" s="5"/>
      <c r="EPI39" s="6"/>
      <c r="EPJ39" s="7"/>
      <c r="EPK39" s="8"/>
      <c r="EPL39" s="2"/>
      <c r="EPM39" s="3"/>
      <c r="EPN39" s="4"/>
      <c r="EPO39" s="5"/>
      <c r="EPP39" s="6"/>
      <c r="EPQ39" s="7"/>
      <c r="EPR39" s="8"/>
      <c r="EPS39" s="2"/>
      <c r="EPT39" s="3"/>
      <c r="EPU39" s="4"/>
      <c r="EPV39" s="5"/>
      <c r="EPW39" s="6"/>
      <c r="EPX39" s="7"/>
      <c r="EPY39" s="8"/>
      <c r="EPZ39" s="2"/>
      <c r="EQA39" s="3"/>
      <c r="EQB39" s="4"/>
      <c r="EQC39" s="5"/>
      <c r="EQD39" s="6"/>
      <c r="EQE39" s="7"/>
      <c r="EQF39" s="8"/>
      <c r="EQG39" s="2"/>
      <c r="EQH39" s="3"/>
      <c r="EQI39" s="4"/>
      <c r="EQJ39" s="5"/>
      <c r="EQK39" s="6"/>
      <c r="EQL39" s="7"/>
      <c r="EQM39" s="8"/>
      <c r="EQN39" s="2"/>
      <c r="EQO39" s="3"/>
      <c r="EQP39" s="4"/>
      <c r="EQQ39" s="5"/>
      <c r="EQR39" s="6"/>
      <c r="EQS39" s="7"/>
      <c r="EQT39" s="8"/>
      <c r="EQU39" s="2"/>
      <c r="EQV39" s="3"/>
      <c r="EQW39" s="4"/>
      <c r="EQX39" s="5"/>
      <c r="EQY39" s="6"/>
      <c r="EQZ39" s="7"/>
      <c r="ERA39" s="8"/>
      <c r="ERB39" s="2"/>
      <c r="ERC39" s="3"/>
      <c r="ERD39" s="4"/>
      <c r="ERE39" s="5"/>
      <c r="ERF39" s="6"/>
      <c r="ERG39" s="7"/>
      <c r="ERH39" s="8"/>
      <c r="ERI39" s="2"/>
      <c r="ERJ39" s="3"/>
      <c r="ERK39" s="4"/>
      <c r="ERL39" s="5"/>
      <c r="ERM39" s="6"/>
      <c r="ERN39" s="7"/>
      <c r="ERO39" s="8"/>
      <c r="ERP39" s="2"/>
      <c r="ERQ39" s="3"/>
      <c r="ERR39" s="4"/>
      <c r="ERS39" s="5"/>
      <c r="ERT39" s="6"/>
      <c r="ERU39" s="7"/>
      <c r="ERV39" s="8"/>
      <c r="ERW39" s="2"/>
      <c r="ERX39" s="3"/>
      <c r="ERY39" s="4"/>
      <c r="ERZ39" s="5"/>
      <c r="ESA39" s="6"/>
      <c r="ESB39" s="7"/>
      <c r="ESC39" s="8"/>
      <c r="ESD39" s="2"/>
      <c r="ESE39" s="3"/>
      <c r="ESF39" s="4"/>
      <c r="ESG39" s="5"/>
      <c r="ESH39" s="6"/>
      <c r="ESI39" s="7"/>
      <c r="ESJ39" s="8"/>
      <c r="ESK39" s="2"/>
      <c r="ESL39" s="3"/>
      <c r="ESM39" s="4"/>
      <c r="ESN39" s="5"/>
      <c r="ESO39" s="6"/>
      <c r="ESP39" s="7"/>
      <c r="ESQ39" s="8"/>
      <c r="ESR39" s="2"/>
      <c r="ESS39" s="3"/>
      <c r="EST39" s="4"/>
      <c r="ESU39" s="5"/>
      <c r="ESV39" s="6"/>
      <c r="ESW39" s="7"/>
      <c r="ESX39" s="8"/>
      <c r="ESY39" s="2"/>
      <c r="ESZ39" s="3"/>
      <c r="ETA39" s="4"/>
      <c r="ETB39" s="5"/>
      <c r="ETC39" s="6"/>
      <c r="ETD39" s="7"/>
      <c r="ETE39" s="8"/>
      <c r="ETF39" s="2"/>
      <c r="ETG39" s="3"/>
      <c r="ETH39" s="4"/>
      <c r="ETI39" s="5"/>
      <c r="ETJ39" s="6"/>
      <c r="ETK39" s="7"/>
      <c r="ETL39" s="8"/>
      <c r="ETM39" s="2"/>
      <c r="ETN39" s="3"/>
      <c r="ETO39" s="4"/>
      <c r="ETP39" s="5"/>
      <c r="ETQ39" s="6"/>
      <c r="ETR39" s="7"/>
      <c r="ETS39" s="8"/>
      <c r="ETT39" s="2"/>
      <c r="ETU39" s="3"/>
      <c r="ETV39" s="4"/>
      <c r="ETW39" s="5"/>
      <c r="ETX39" s="6"/>
      <c r="ETY39" s="7"/>
      <c r="ETZ39" s="8"/>
      <c r="EUA39" s="2"/>
      <c r="EUB39" s="3"/>
      <c r="EUC39" s="4"/>
      <c r="EUD39" s="5"/>
      <c r="EUE39" s="6"/>
      <c r="EUF39" s="7"/>
      <c r="EUG39" s="8"/>
      <c r="EUH39" s="2"/>
      <c r="EUI39" s="3"/>
      <c r="EUJ39" s="4"/>
      <c r="EUK39" s="5"/>
      <c r="EUL39" s="6"/>
      <c r="EUM39" s="7"/>
      <c r="EUN39" s="8"/>
      <c r="EUO39" s="2"/>
      <c r="EUP39" s="3"/>
      <c r="EUQ39" s="4"/>
      <c r="EUR39" s="5"/>
      <c r="EUS39" s="6"/>
      <c r="EUT39" s="7"/>
      <c r="EUU39" s="8"/>
      <c r="EUV39" s="2"/>
      <c r="EUW39" s="3"/>
      <c r="EUX39" s="4"/>
      <c r="EUY39" s="5"/>
      <c r="EUZ39" s="6"/>
      <c r="EVA39" s="7"/>
      <c r="EVB39" s="8"/>
      <c r="EVC39" s="2"/>
      <c r="EVD39" s="3"/>
      <c r="EVE39" s="4"/>
      <c r="EVF39" s="5"/>
      <c r="EVG39" s="6"/>
      <c r="EVH39" s="7"/>
      <c r="EVI39" s="8"/>
      <c r="EVJ39" s="2"/>
      <c r="EVK39" s="3"/>
      <c r="EVL39" s="4"/>
      <c r="EVM39" s="5"/>
      <c r="EVN39" s="6"/>
      <c r="EVO39" s="7"/>
      <c r="EVP39" s="8"/>
      <c r="EVQ39" s="2"/>
      <c r="EVR39" s="3"/>
      <c r="EVS39" s="4"/>
      <c r="EVT39" s="5"/>
      <c r="EVU39" s="6"/>
      <c r="EVV39" s="7"/>
      <c r="EVW39" s="8"/>
      <c r="EVX39" s="2"/>
      <c r="EVY39" s="3"/>
      <c r="EVZ39" s="4"/>
      <c r="EWA39" s="5"/>
      <c r="EWB39" s="6"/>
      <c r="EWC39" s="7"/>
      <c r="EWD39" s="8"/>
      <c r="EWE39" s="2"/>
      <c r="EWF39" s="3"/>
      <c r="EWG39" s="4"/>
      <c r="EWH39" s="5"/>
      <c r="EWI39" s="6"/>
      <c r="EWJ39" s="7"/>
      <c r="EWK39" s="8"/>
      <c r="EWL39" s="2"/>
      <c r="EWM39" s="3"/>
      <c r="EWN39" s="4"/>
      <c r="EWO39" s="5"/>
      <c r="EWP39" s="6"/>
      <c r="EWQ39" s="7"/>
      <c r="EWR39" s="8"/>
      <c r="EWS39" s="2"/>
      <c r="EWT39" s="3"/>
      <c r="EWU39" s="4"/>
      <c r="EWV39" s="5"/>
      <c r="EWW39" s="6"/>
      <c r="EWX39" s="7"/>
      <c r="EWY39" s="8"/>
      <c r="EWZ39" s="2"/>
      <c r="EXA39" s="3"/>
      <c r="EXB39" s="4"/>
      <c r="EXC39" s="5"/>
      <c r="EXD39" s="6"/>
      <c r="EXE39" s="7"/>
      <c r="EXF39" s="8"/>
      <c r="EXG39" s="2"/>
      <c r="EXH39" s="3"/>
      <c r="EXI39" s="4"/>
      <c r="EXJ39" s="5"/>
      <c r="EXK39" s="6"/>
      <c r="EXL39" s="7"/>
      <c r="EXM39" s="8"/>
      <c r="EXN39" s="2"/>
      <c r="EXO39" s="3"/>
      <c r="EXP39" s="4"/>
      <c r="EXQ39" s="5"/>
      <c r="EXR39" s="6"/>
      <c r="EXS39" s="7"/>
      <c r="EXT39" s="8"/>
      <c r="EXU39" s="2"/>
      <c r="EXV39" s="3"/>
      <c r="EXW39" s="4"/>
      <c r="EXX39" s="5"/>
      <c r="EXY39" s="6"/>
      <c r="EXZ39" s="7"/>
      <c r="EYA39" s="8"/>
      <c r="EYB39" s="2"/>
      <c r="EYC39" s="3"/>
      <c r="EYD39" s="4"/>
      <c r="EYE39" s="5"/>
      <c r="EYF39" s="6"/>
      <c r="EYG39" s="7"/>
      <c r="EYH39" s="8"/>
      <c r="EYI39" s="2"/>
      <c r="EYJ39" s="3"/>
      <c r="EYK39" s="4"/>
      <c r="EYL39" s="5"/>
      <c r="EYM39" s="6"/>
      <c r="EYN39" s="7"/>
      <c r="EYO39" s="8"/>
      <c r="EYP39" s="2"/>
      <c r="EYQ39" s="3"/>
      <c r="EYR39" s="4"/>
      <c r="EYS39" s="5"/>
      <c r="EYT39" s="6"/>
      <c r="EYU39" s="7"/>
      <c r="EYV39" s="8"/>
      <c r="EYW39" s="2"/>
      <c r="EYX39" s="3"/>
      <c r="EYY39" s="4"/>
      <c r="EYZ39" s="5"/>
      <c r="EZA39" s="6"/>
      <c r="EZB39" s="7"/>
      <c r="EZC39" s="8"/>
      <c r="EZD39" s="2"/>
      <c r="EZE39" s="3"/>
      <c r="EZF39" s="4"/>
      <c r="EZG39" s="5"/>
      <c r="EZH39" s="6"/>
      <c r="EZI39" s="7"/>
      <c r="EZJ39" s="8"/>
      <c r="EZK39" s="2"/>
      <c r="EZL39" s="3"/>
      <c r="EZM39" s="4"/>
      <c r="EZN39" s="5"/>
      <c r="EZO39" s="6"/>
      <c r="EZP39" s="7"/>
      <c r="EZQ39" s="8"/>
      <c r="EZR39" s="2"/>
      <c r="EZS39" s="3"/>
      <c r="EZT39" s="4"/>
      <c r="EZU39" s="5"/>
      <c r="EZV39" s="6"/>
      <c r="EZW39" s="7"/>
      <c r="EZX39" s="8"/>
      <c r="EZY39" s="2"/>
      <c r="EZZ39" s="3"/>
      <c r="FAA39" s="4"/>
      <c r="FAB39" s="5"/>
      <c r="FAC39" s="6"/>
      <c r="FAD39" s="7"/>
      <c r="FAE39" s="8"/>
      <c r="FAF39" s="2"/>
      <c r="FAG39" s="3"/>
      <c r="FAH39" s="4"/>
      <c r="FAI39" s="5"/>
      <c r="FAJ39" s="6"/>
      <c r="FAK39" s="7"/>
      <c r="FAL39" s="8"/>
      <c r="FAM39" s="2"/>
      <c r="FAN39" s="3"/>
      <c r="FAO39" s="4"/>
      <c r="FAP39" s="5"/>
      <c r="FAQ39" s="6"/>
      <c r="FAR39" s="7"/>
      <c r="FAS39" s="8"/>
      <c r="FAT39" s="2"/>
      <c r="FAU39" s="3"/>
      <c r="FAV39" s="4"/>
      <c r="FAW39" s="5"/>
      <c r="FAX39" s="6"/>
      <c r="FAY39" s="7"/>
      <c r="FAZ39" s="8"/>
      <c r="FBA39" s="2"/>
      <c r="FBB39" s="3"/>
      <c r="FBC39" s="4"/>
      <c r="FBD39" s="5"/>
      <c r="FBE39" s="6"/>
      <c r="FBF39" s="7"/>
      <c r="FBG39" s="8"/>
      <c r="FBH39" s="2"/>
      <c r="FBI39" s="3"/>
      <c r="FBJ39" s="4"/>
      <c r="FBK39" s="5"/>
      <c r="FBL39" s="6"/>
      <c r="FBM39" s="7"/>
      <c r="FBN39" s="8"/>
      <c r="FBO39" s="2"/>
      <c r="FBP39" s="3"/>
      <c r="FBQ39" s="4"/>
      <c r="FBR39" s="5"/>
      <c r="FBS39" s="6"/>
      <c r="FBT39" s="7"/>
      <c r="FBU39" s="8"/>
      <c r="FBV39" s="2"/>
      <c r="FBW39" s="3"/>
      <c r="FBX39" s="4"/>
      <c r="FBY39" s="5"/>
      <c r="FBZ39" s="6"/>
      <c r="FCA39" s="7"/>
      <c r="FCB39" s="8"/>
      <c r="FCC39" s="2"/>
      <c r="FCD39" s="3"/>
      <c r="FCE39" s="4"/>
      <c r="FCF39" s="5"/>
      <c r="FCG39" s="6"/>
      <c r="FCH39" s="7"/>
      <c r="FCI39" s="8"/>
      <c r="FCJ39" s="2"/>
      <c r="FCK39" s="3"/>
      <c r="FCL39" s="4"/>
      <c r="FCM39" s="5"/>
      <c r="FCN39" s="6"/>
      <c r="FCO39" s="7"/>
      <c r="FCP39" s="8"/>
      <c r="FCQ39" s="2"/>
      <c r="FCR39" s="3"/>
      <c r="FCS39" s="4"/>
      <c r="FCT39" s="5"/>
      <c r="FCU39" s="6"/>
      <c r="FCV39" s="7"/>
      <c r="FCW39" s="8"/>
      <c r="FCX39" s="2"/>
      <c r="FCY39" s="3"/>
      <c r="FCZ39" s="4"/>
      <c r="FDA39" s="5"/>
      <c r="FDB39" s="6"/>
      <c r="FDC39" s="7"/>
      <c r="FDD39" s="8"/>
      <c r="FDE39" s="2"/>
      <c r="FDF39" s="3"/>
      <c r="FDG39" s="4"/>
      <c r="FDH39" s="5"/>
      <c r="FDI39" s="6"/>
      <c r="FDJ39" s="7"/>
      <c r="FDK39" s="8"/>
      <c r="FDL39" s="2"/>
      <c r="FDM39" s="3"/>
      <c r="FDN39" s="4"/>
      <c r="FDO39" s="5"/>
      <c r="FDP39" s="6"/>
      <c r="FDQ39" s="7"/>
      <c r="FDR39" s="8"/>
      <c r="FDS39" s="2"/>
      <c r="FDT39" s="3"/>
      <c r="FDU39" s="4"/>
      <c r="FDV39" s="5"/>
      <c r="FDW39" s="6"/>
      <c r="FDX39" s="7"/>
      <c r="FDY39" s="8"/>
      <c r="FDZ39" s="2"/>
      <c r="FEA39" s="3"/>
      <c r="FEB39" s="4"/>
      <c r="FEC39" s="5"/>
      <c r="FED39" s="6"/>
      <c r="FEE39" s="7"/>
      <c r="FEF39" s="8"/>
      <c r="FEG39" s="2"/>
      <c r="FEH39" s="3"/>
      <c r="FEI39" s="4"/>
      <c r="FEJ39" s="5"/>
      <c r="FEK39" s="6"/>
      <c r="FEL39" s="7"/>
      <c r="FEM39" s="8"/>
      <c r="FEN39" s="2"/>
      <c r="FEO39" s="3"/>
      <c r="FEP39" s="4"/>
      <c r="FEQ39" s="5"/>
      <c r="FER39" s="6"/>
      <c r="FES39" s="7"/>
      <c r="FET39" s="8"/>
      <c r="FEU39" s="2"/>
      <c r="FEV39" s="3"/>
      <c r="FEW39" s="4"/>
      <c r="FEX39" s="5"/>
      <c r="FEY39" s="6"/>
      <c r="FEZ39" s="7"/>
      <c r="FFA39" s="8"/>
      <c r="FFB39" s="2"/>
      <c r="FFC39" s="3"/>
      <c r="FFD39" s="4"/>
      <c r="FFE39" s="5"/>
      <c r="FFF39" s="6"/>
      <c r="FFG39" s="7"/>
      <c r="FFH39" s="8"/>
      <c r="FFI39" s="2"/>
      <c r="FFJ39" s="3"/>
      <c r="FFK39" s="4"/>
      <c r="FFL39" s="5"/>
      <c r="FFM39" s="6"/>
      <c r="FFN39" s="7"/>
      <c r="FFO39" s="8"/>
      <c r="FFP39" s="2"/>
      <c r="FFQ39" s="3"/>
      <c r="FFR39" s="4"/>
      <c r="FFS39" s="5"/>
      <c r="FFT39" s="6"/>
      <c r="FFU39" s="7"/>
      <c r="FFV39" s="8"/>
      <c r="FFW39" s="2"/>
      <c r="FFX39" s="3"/>
      <c r="FFY39" s="4"/>
      <c r="FFZ39" s="5"/>
      <c r="FGA39" s="6"/>
      <c r="FGB39" s="7"/>
      <c r="FGC39" s="8"/>
      <c r="FGD39" s="2"/>
      <c r="FGE39" s="3"/>
      <c r="FGF39" s="4"/>
      <c r="FGG39" s="5"/>
      <c r="FGH39" s="6"/>
      <c r="FGI39" s="7"/>
      <c r="FGJ39" s="8"/>
      <c r="FGK39" s="2"/>
      <c r="FGL39" s="3"/>
      <c r="FGM39" s="4"/>
      <c r="FGN39" s="5"/>
      <c r="FGO39" s="6"/>
      <c r="FGP39" s="7"/>
      <c r="FGQ39" s="8"/>
      <c r="FGR39" s="2"/>
      <c r="FGS39" s="3"/>
      <c r="FGT39" s="4"/>
      <c r="FGU39" s="5"/>
      <c r="FGV39" s="6"/>
      <c r="FGW39" s="7"/>
      <c r="FGX39" s="8"/>
      <c r="FGY39" s="2"/>
      <c r="FGZ39" s="3"/>
      <c r="FHA39" s="4"/>
      <c r="FHB39" s="5"/>
      <c r="FHC39" s="6"/>
      <c r="FHD39" s="7"/>
      <c r="FHE39" s="8"/>
      <c r="FHF39" s="2"/>
      <c r="FHG39" s="3"/>
      <c r="FHH39" s="4"/>
      <c r="FHI39" s="5"/>
      <c r="FHJ39" s="6"/>
      <c r="FHK39" s="7"/>
      <c r="FHL39" s="8"/>
      <c r="FHM39" s="2"/>
      <c r="FHN39" s="3"/>
      <c r="FHO39" s="4"/>
      <c r="FHP39" s="5"/>
      <c r="FHQ39" s="6"/>
      <c r="FHR39" s="7"/>
      <c r="FHS39" s="8"/>
      <c r="FHT39" s="2"/>
      <c r="FHU39" s="3"/>
      <c r="FHV39" s="4"/>
      <c r="FHW39" s="5"/>
      <c r="FHX39" s="6"/>
      <c r="FHY39" s="7"/>
      <c r="FHZ39" s="8"/>
      <c r="FIA39" s="2"/>
      <c r="FIB39" s="3"/>
      <c r="FIC39" s="4"/>
      <c r="FID39" s="5"/>
      <c r="FIE39" s="6"/>
      <c r="FIF39" s="7"/>
      <c r="FIG39" s="8"/>
      <c r="FIH39" s="2"/>
      <c r="FII39" s="3"/>
      <c r="FIJ39" s="4"/>
      <c r="FIK39" s="5"/>
      <c r="FIL39" s="6"/>
      <c r="FIM39" s="7"/>
      <c r="FIN39" s="8"/>
      <c r="FIO39" s="2"/>
      <c r="FIP39" s="3"/>
      <c r="FIQ39" s="4"/>
      <c r="FIR39" s="5"/>
      <c r="FIS39" s="6"/>
      <c r="FIT39" s="7"/>
      <c r="FIU39" s="8"/>
      <c r="FIV39" s="2"/>
      <c r="FIW39" s="3"/>
      <c r="FIX39" s="4"/>
      <c r="FIY39" s="5"/>
      <c r="FIZ39" s="6"/>
      <c r="FJA39" s="7"/>
      <c r="FJB39" s="8"/>
      <c r="FJC39" s="2"/>
      <c r="FJD39" s="3"/>
      <c r="FJE39" s="4"/>
      <c r="FJF39" s="5"/>
      <c r="FJG39" s="6"/>
      <c r="FJH39" s="7"/>
      <c r="FJI39" s="8"/>
      <c r="FJJ39" s="2"/>
      <c r="FJK39" s="3"/>
      <c r="FJL39" s="4"/>
      <c r="FJM39" s="5"/>
      <c r="FJN39" s="6"/>
      <c r="FJO39" s="7"/>
      <c r="FJP39" s="8"/>
      <c r="FJQ39" s="2"/>
      <c r="FJR39" s="3"/>
      <c r="FJS39" s="4"/>
      <c r="FJT39" s="5"/>
      <c r="FJU39" s="6"/>
      <c r="FJV39" s="7"/>
      <c r="FJW39" s="8"/>
      <c r="FJX39" s="2"/>
      <c r="FJY39" s="3"/>
      <c r="FJZ39" s="4"/>
      <c r="FKA39" s="5"/>
      <c r="FKB39" s="6"/>
      <c r="FKC39" s="7"/>
      <c r="FKD39" s="8"/>
      <c r="FKE39" s="2"/>
      <c r="FKF39" s="3"/>
      <c r="FKG39" s="4"/>
      <c r="FKH39" s="5"/>
      <c r="FKI39" s="6"/>
      <c r="FKJ39" s="7"/>
      <c r="FKK39" s="8"/>
      <c r="FKL39" s="2"/>
      <c r="FKM39" s="3"/>
      <c r="FKN39" s="4"/>
      <c r="FKO39" s="5"/>
      <c r="FKP39" s="6"/>
      <c r="FKQ39" s="7"/>
      <c r="FKR39" s="8"/>
      <c r="FKS39" s="2"/>
      <c r="FKT39" s="3"/>
      <c r="FKU39" s="4"/>
      <c r="FKV39" s="5"/>
      <c r="FKW39" s="6"/>
      <c r="FKX39" s="7"/>
      <c r="FKY39" s="8"/>
      <c r="FKZ39" s="2"/>
      <c r="FLA39" s="3"/>
      <c r="FLB39" s="4"/>
      <c r="FLC39" s="5"/>
      <c r="FLD39" s="6"/>
      <c r="FLE39" s="7"/>
      <c r="FLF39" s="8"/>
      <c r="FLG39" s="2"/>
      <c r="FLH39" s="3"/>
      <c r="FLI39" s="4"/>
      <c r="FLJ39" s="5"/>
      <c r="FLK39" s="6"/>
      <c r="FLL39" s="7"/>
      <c r="FLM39" s="8"/>
      <c r="FLN39" s="2"/>
      <c r="FLO39" s="3"/>
      <c r="FLP39" s="4"/>
      <c r="FLQ39" s="5"/>
      <c r="FLR39" s="6"/>
      <c r="FLS39" s="7"/>
      <c r="FLT39" s="8"/>
      <c r="FLU39" s="2"/>
      <c r="FLV39" s="3"/>
      <c r="FLW39" s="4"/>
      <c r="FLX39" s="5"/>
      <c r="FLY39" s="6"/>
      <c r="FLZ39" s="7"/>
      <c r="FMA39" s="8"/>
      <c r="FMB39" s="2"/>
      <c r="FMC39" s="3"/>
      <c r="FMD39" s="4"/>
      <c r="FME39" s="5"/>
      <c r="FMF39" s="6"/>
      <c r="FMG39" s="7"/>
      <c r="FMH39" s="8"/>
      <c r="FMI39" s="2"/>
      <c r="FMJ39" s="3"/>
      <c r="FMK39" s="4"/>
      <c r="FML39" s="5"/>
      <c r="FMM39" s="6"/>
      <c r="FMN39" s="7"/>
      <c r="FMO39" s="8"/>
      <c r="FMP39" s="2"/>
      <c r="FMQ39" s="3"/>
      <c r="FMR39" s="4"/>
      <c r="FMS39" s="5"/>
      <c r="FMT39" s="6"/>
      <c r="FMU39" s="7"/>
      <c r="FMV39" s="8"/>
      <c r="FMW39" s="2"/>
      <c r="FMX39" s="3"/>
      <c r="FMY39" s="4"/>
      <c r="FMZ39" s="5"/>
      <c r="FNA39" s="6"/>
      <c r="FNB39" s="7"/>
      <c r="FNC39" s="8"/>
      <c r="FND39" s="2"/>
      <c r="FNE39" s="3"/>
      <c r="FNF39" s="4"/>
      <c r="FNG39" s="5"/>
      <c r="FNH39" s="6"/>
      <c r="FNI39" s="7"/>
      <c r="FNJ39" s="8"/>
      <c r="FNK39" s="2"/>
      <c r="FNL39" s="3"/>
      <c r="FNM39" s="4"/>
      <c r="FNN39" s="5"/>
      <c r="FNO39" s="6"/>
      <c r="FNP39" s="7"/>
      <c r="FNQ39" s="8"/>
      <c r="FNR39" s="2"/>
      <c r="FNS39" s="3"/>
      <c r="FNT39" s="4"/>
      <c r="FNU39" s="5"/>
      <c r="FNV39" s="6"/>
      <c r="FNW39" s="7"/>
      <c r="FNX39" s="8"/>
      <c r="FNY39" s="2"/>
      <c r="FNZ39" s="3"/>
      <c r="FOA39" s="4"/>
      <c r="FOB39" s="5"/>
      <c r="FOC39" s="6"/>
      <c r="FOD39" s="7"/>
      <c r="FOE39" s="8"/>
      <c r="FOF39" s="2"/>
      <c r="FOG39" s="3"/>
      <c r="FOH39" s="4"/>
      <c r="FOI39" s="5"/>
      <c r="FOJ39" s="6"/>
      <c r="FOK39" s="7"/>
      <c r="FOL39" s="8"/>
      <c r="FOM39" s="2"/>
      <c r="FON39" s="3"/>
      <c r="FOO39" s="4"/>
      <c r="FOP39" s="5"/>
      <c r="FOQ39" s="6"/>
      <c r="FOR39" s="7"/>
      <c r="FOS39" s="8"/>
      <c r="FOT39" s="2"/>
      <c r="FOU39" s="3"/>
      <c r="FOV39" s="4"/>
      <c r="FOW39" s="5"/>
      <c r="FOX39" s="6"/>
      <c r="FOY39" s="7"/>
      <c r="FOZ39" s="8"/>
      <c r="FPA39" s="2"/>
      <c r="FPB39" s="3"/>
      <c r="FPC39" s="4"/>
      <c r="FPD39" s="5"/>
      <c r="FPE39" s="6"/>
      <c r="FPF39" s="7"/>
      <c r="FPG39" s="8"/>
      <c r="FPH39" s="2"/>
      <c r="FPI39" s="3"/>
      <c r="FPJ39" s="4"/>
      <c r="FPK39" s="5"/>
      <c r="FPL39" s="6"/>
      <c r="FPM39" s="7"/>
      <c r="FPN39" s="8"/>
      <c r="FPO39" s="2"/>
      <c r="FPP39" s="3"/>
      <c r="FPQ39" s="4"/>
      <c r="FPR39" s="5"/>
      <c r="FPS39" s="6"/>
      <c r="FPT39" s="7"/>
      <c r="FPU39" s="8"/>
      <c r="FPV39" s="2"/>
      <c r="FPW39" s="3"/>
      <c r="FPX39" s="4"/>
      <c r="FPY39" s="5"/>
      <c r="FPZ39" s="6"/>
      <c r="FQA39" s="7"/>
      <c r="FQB39" s="8"/>
      <c r="FQC39" s="2"/>
      <c r="FQD39" s="3"/>
      <c r="FQE39" s="4"/>
      <c r="FQF39" s="5"/>
      <c r="FQG39" s="6"/>
      <c r="FQH39" s="7"/>
      <c r="FQI39" s="8"/>
      <c r="FQJ39" s="2"/>
      <c r="FQK39" s="3"/>
      <c r="FQL39" s="4"/>
      <c r="FQM39" s="5"/>
      <c r="FQN39" s="6"/>
      <c r="FQO39" s="7"/>
      <c r="FQP39" s="8"/>
      <c r="FQQ39" s="2"/>
      <c r="FQR39" s="3"/>
      <c r="FQS39" s="4"/>
      <c r="FQT39" s="5"/>
      <c r="FQU39" s="6"/>
      <c r="FQV39" s="7"/>
      <c r="FQW39" s="8"/>
      <c r="FQX39" s="2"/>
      <c r="FQY39" s="3"/>
      <c r="FQZ39" s="4"/>
      <c r="FRA39" s="5"/>
      <c r="FRB39" s="6"/>
      <c r="FRC39" s="7"/>
      <c r="FRD39" s="8"/>
      <c r="FRE39" s="2"/>
      <c r="FRF39" s="3"/>
      <c r="FRG39" s="4"/>
      <c r="FRH39" s="5"/>
      <c r="FRI39" s="6"/>
      <c r="FRJ39" s="7"/>
      <c r="FRK39" s="8"/>
      <c r="FRL39" s="2"/>
      <c r="FRM39" s="3"/>
      <c r="FRN39" s="4"/>
      <c r="FRO39" s="5"/>
      <c r="FRP39" s="6"/>
      <c r="FRQ39" s="7"/>
      <c r="FRR39" s="8"/>
      <c r="FRS39" s="2"/>
      <c r="FRT39" s="3"/>
      <c r="FRU39" s="4"/>
      <c r="FRV39" s="5"/>
      <c r="FRW39" s="6"/>
      <c r="FRX39" s="7"/>
      <c r="FRY39" s="8"/>
      <c r="FRZ39" s="2"/>
      <c r="FSA39" s="3"/>
      <c r="FSB39" s="4"/>
      <c r="FSC39" s="5"/>
      <c r="FSD39" s="6"/>
      <c r="FSE39" s="7"/>
      <c r="FSF39" s="8"/>
      <c r="FSG39" s="2"/>
      <c r="FSH39" s="3"/>
      <c r="FSI39" s="4"/>
      <c r="FSJ39" s="5"/>
      <c r="FSK39" s="6"/>
      <c r="FSL39" s="7"/>
      <c r="FSM39" s="8"/>
      <c r="FSN39" s="2"/>
      <c r="FSO39" s="3"/>
      <c r="FSP39" s="4"/>
      <c r="FSQ39" s="5"/>
      <c r="FSR39" s="6"/>
      <c r="FSS39" s="7"/>
      <c r="FST39" s="8"/>
      <c r="FSU39" s="2"/>
      <c r="FSV39" s="3"/>
      <c r="FSW39" s="4"/>
      <c r="FSX39" s="5"/>
      <c r="FSY39" s="6"/>
      <c r="FSZ39" s="7"/>
      <c r="FTA39" s="8"/>
      <c r="FTB39" s="2"/>
      <c r="FTC39" s="3"/>
      <c r="FTD39" s="4"/>
      <c r="FTE39" s="5"/>
      <c r="FTF39" s="6"/>
      <c r="FTG39" s="7"/>
      <c r="FTH39" s="8"/>
      <c r="FTI39" s="2"/>
      <c r="FTJ39" s="3"/>
      <c r="FTK39" s="4"/>
      <c r="FTL39" s="5"/>
      <c r="FTM39" s="6"/>
      <c r="FTN39" s="7"/>
      <c r="FTO39" s="8"/>
      <c r="FTP39" s="2"/>
      <c r="FTQ39" s="3"/>
      <c r="FTR39" s="4"/>
      <c r="FTS39" s="5"/>
      <c r="FTT39" s="6"/>
      <c r="FTU39" s="7"/>
      <c r="FTV39" s="8"/>
      <c r="FTW39" s="2"/>
      <c r="FTX39" s="3"/>
      <c r="FTY39" s="4"/>
      <c r="FTZ39" s="5"/>
      <c r="FUA39" s="6"/>
      <c r="FUB39" s="7"/>
      <c r="FUC39" s="8"/>
      <c r="FUD39" s="2"/>
      <c r="FUE39" s="3"/>
      <c r="FUF39" s="4"/>
      <c r="FUG39" s="5"/>
      <c r="FUH39" s="6"/>
      <c r="FUI39" s="7"/>
      <c r="FUJ39" s="8"/>
      <c r="FUK39" s="2"/>
      <c r="FUL39" s="3"/>
      <c r="FUM39" s="4"/>
      <c r="FUN39" s="5"/>
      <c r="FUO39" s="6"/>
      <c r="FUP39" s="7"/>
      <c r="FUQ39" s="8"/>
      <c r="FUR39" s="2"/>
      <c r="FUS39" s="3"/>
      <c r="FUT39" s="4"/>
      <c r="FUU39" s="5"/>
      <c r="FUV39" s="6"/>
      <c r="FUW39" s="7"/>
      <c r="FUX39" s="8"/>
      <c r="FUY39" s="2"/>
      <c r="FUZ39" s="3"/>
      <c r="FVA39" s="4"/>
      <c r="FVB39" s="5"/>
      <c r="FVC39" s="6"/>
      <c r="FVD39" s="7"/>
      <c r="FVE39" s="8"/>
      <c r="FVF39" s="2"/>
      <c r="FVG39" s="3"/>
      <c r="FVH39" s="4"/>
      <c r="FVI39" s="5"/>
      <c r="FVJ39" s="6"/>
      <c r="FVK39" s="7"/>
      <c r="FVL39" s="8"/>
      <c r="FVM39" s="2"/>
      <c r="FVN39" s="3"/>
      <c r="FVO39" s="4"/>
      <c r="FVP39" s="5"/>
      <c r="FVQ39" s="6"/>
      <c r="FVR39" s="7"/>
      <c r="FVS39" s="8"/>
      <c r="FVT39" s="2"/>
      <c r="FVU39" s="3"/>
      <c r="FVV39" s="4"/>
      <c r="FVW39" s="5"/>
      <c r="FVX39" s="6"/>
      <c r="FVY39" s="7"/>
      <c r="FVZ39" s="8"/>
      <c r="FWA39" s="2"/>
      <c r="FWB39" s="3"/>
      <c r="FWC39" s="4"/>
      <c r="FWD39" s="5"/>
      <c r="FWE39" s="6"/>
      <c r="FWF39" s="7"/>
      <c r="FWG39" s="8"/>
      <c r="FWH39" s="2"/>
      <c r="FWI39" s="3"/>
      <c r="FWJ39" s="4"/>
      <c r="FWK39" s="5"/>
      <c r="FWL39" s="6"/>
      <c r="FWM39" s="7"/>
      <c r="FWN39" s="8"/>
      <c r="FWO39" s="2"/>
      <c r="FWP39" s="3"/>
      <c r="FWQ39" s="4"/>
      <c r="FWR39" s="5"/>
      <c r="FWS39" s="6"/>
      <c r="FWT39" s="7"/>
      <c r="FWU39" s="8"/>
      <c r="FWV39" s="2"/>
      <c r="FWW39" s="3"/>
      <c r="FWX39" s="4"/>
      <c r="FWY39" s="5"/>
      <c r="FWZ39" s="6"/>
      <c r="FXA39" s="7"/>
      <c r="FXB39" s="8"/>
      <c r="FXC39" s="2"/>
      <c r="FXD39" s="3"/>
      <c r="FXE39" s="4"/>
      <c r="FXF39" s="5"/>
      <c r="FXG39" s="6"/>
      <c r="FXH39" s="7"/>
      <c r="FXI39" s="8"/>
      <c r="FXJ39" s="2"/>
      <c r="FXK39" s="3"/>
      <c r="FXL39" s="4"/>
      <c r="FXM39" s="5"/>
      <c r="FXN39" s="6"/>
      <c r="FXO39" s="7"/>
      <c r="FXP39" s="8"/>
      <c r="FXQ39" s="2"/>
      <c r="FXR39" s="3"/>
      <c r="FXS39" s="4"/>
      <c r="FXT39" s="5"/>
      <c r="FXU39" s="6"/>
      <c r="FXV39" s="7"/>
      <c r="FXW39" s="8"/>
      <c r="FXX39" s="2"/>
      <c r="FXY39" s="3"/>
      <c r="FXZ39" s="4"/>
      <c r="FYA39" s="5"/>
      <c r="FYB39" s="6"/>
      <c r="FYC39" s="7"/>
      <c r="FYD39" s="8"/>
      <c r="FYE39" s="2"/>
      <c r="FYF39" s="3"/>
      <c r="FYG39" s="4"/>
      <c r="FYH39" s="5"/>
      <c r="FYI39" s="6"/>
      <c r="FYJ39" s="7"/>
      <c r="FYK39" s="8"/>
      <c r="FYL39" s="2"/>
      <c r="FYM39" s="3"/>
      <c r="FYN39" s="4"/>
      <c r="FYO39" s="5"/>
      <c r="FYP39" s="6"/>
      <c r="FYQ39" s="7"/>
      <c r="FYR39" s="8"/>
      <c r="FYS39" s="2"/>
      <c r="FYT39" s="3"/>
      <c r="FYU39" s="4"/>
      <c r="FYV39" s="5"/>
      <c r="FYW39" s="6"/>
      <c r="FYX39" s="7"/>
      <c r="FYY39" s="8"/>
      <c r="FYZ39" s="2"/>
      <c r="FZA39" s="3"/>
      <c r="FZB39" s="4"/>
      <c r="FZC39" s="5"/>
      <c r="FZD39" s="6"/>
      <c r="FZE39" s="7"/>
      <c r="FZF39" s="8"/>
      <c r="FZG39" s="2"/>
      <c r="FZH39" s="3"/>
      <c r="FZI39" s="4"/>
      <c r="FZJ39" s="5"/>
      <c r="FZK39" s="6"/>
      <c r="FZL39" s="7"/>
      <c r="FZM39" s="8"/>
      <c r="FZN39" s="2"/>
      <c r="FZO39" s="3"/>
      <c r="FZP39" s="4"/>
      <c r="FZQ39" s="5"/>
      <c r="FZR39" s="6"/>
      <c r="FZS39" s="7"/>
      <c r="FZT39" s="8"/>
      <c r="FZU39" s="2"/>
      <c r="FZV39" s="3"/>
      <c r="FZW39" s="4"/>
      <c r="FZX39" s="5"/>
      <c r="FZY39" s="6"/>
      <c r="FZZ39" s="7"/>
      <c r="GAA39" s="8"/>
      <c r="GAB39" s="2"/>
      <c r="GAC39" s="3"/>
      <c r="GAD39" s="4"/>
      <c r="GAE39" s="5"/>
      <c r="GAF39" s="6"/>
      <c r="GAG39" s="7"/>
      <c r="GAH39" s="8"/>
      <c r="GAI39" s="2"/>
      <c r="GAJ39" s="3"/>
      <c r="GAK39" s="4"/>
      <c r="GAL39" s="5"/>
      <c r="GAM39" s="6"/>
      <c r="GAN39" s="7"/>
      <c r="GAO39" s="8"/>
      <c r="GAP39" s="2"/>
      <c r="GAQ39" s="3"/>
      <c r="GAR39" s="4"/>
      <c r="GAS39" s="5"/>
      <c r="GAT39" s="6"/>
      <c r="GAU39" s="7"/>
      <c r="GAV39" s="8"/>
      <c r="GAW39" s="2"/>
      <c r="GAX39" s="3"/>
      <c r="GAY39" s="4"/>
      <c r="GAZ39" s="5"/>
      <c r="GBA39" s="6"/>
      <c r="GBB39" s="7"/>
      <c r="GBC39" s="8"/>
      <c r="GBD39" s="2"/>
      <c r="GBE39" s="3"/>
      <c r="GBF39" s="4"/>
      <c r="GBG39" s="5"/>
      <c r="GBH39" s="6"/>
      <c r="GBI39" s="7"/>
      <c r="GBJ39" s="8"/>
      <c r="GBK39" s="2"/>
      <c r="GBL39" s="3"/>
      <c r="GBM39" s="4"/>
      <c r="GBN39" s="5"/>
      <c r="GBO39" s="6"/>
      <c r="GBP39" s="7"/>
      <c r="GBQ39" s="8"/>
      <c r="GBR39" s="2"/>
      <c r="GBS39" s="3"/>
      <c r="GBT39" s="4"/>
      <c r="GBU39" s="5"/>
      <c r="GBV39" s="6"/>
      <c r="GBW39" s="7"/>
      <c r="GBX39" s="8"/>
      <c r="GBY39" s="2"/>
      <c r="GBZ39" s="3"/>
      <c r="GCA39" s="4"/>
      <c r="GCB39" s="5"/>
      <c r="GCC39" s="6"/>
      <c r="GCD39" s="7"/>
      <c r="GCE39" s="8"/>
      <c r="GCF39" s="2"/>
      <c r="GCG39" s="3"/>
      <c r="GCH39" s="4"/>
      <c r="GCI39" s="5"/>
      <c r="GCJ39" s="6"/>
      <c r="GCK39" s="7"/>
      <c r="GCL39" s="8"/>
      <c r="GCM39" s="2"/>
      <c r="GCN39" s="3"/>
      <c r="GCO39" s="4"/>
      <c r="GCP39" s="5"/>
      <c r="GCQ39" s="6"/>
      <c r="GCR39" s="7"/>
      <c r="GCS39" s="8"/>
      <c r="GCT39" s="2"/>
      <c r="GCU39" s="3"/>
      <c r="GCV39" s="4"/>
      <c r="GCW39" s="5"/>
      <c r="GCX39" s="6"/>
      <c r="GCY39" s="7"/>
      <c r="GCZ39" s="8"/>
      <c r="GDA39" s="2"/>
      <c r="GDB39" s="3"/>
      <c r="GDC39" s="4"/>
      <c r="GDD39" s="5"/>
      <c r="GDE39" s="6"/>
      <c r="GDF39" s="7"/>
      <c r="GDG39" s="8"/>
      <c r="GDH39" s="2"/>
      <c r="GDI39" s="3"/>
      <c r="GDJ39" s="4"/>
      <c r="GDK39" s="5"/>
      <c r="GDL39" s="6"/>
      <c r="GDM39" s="7"/>
      <c r="GDN39" s="8"/>
      <c r="GDO39" s="2"/>
      <c r="GDP39" s="3"/>
      <c r="GDQ39" s="4"/>
      <c r="GDR39" s="5"/>
      <c r="GDS39" s="6"/>
      <c r="GDT39" s="7"/>
      <c r="GDU39" s="8"/>
      <c r="GDV39" s="2"/>
      <c r="GDW39" s="3"/>
      <c r="GDX39" s="4"/>
      <c r="GDY39" s="5"/>
      <c r="GDZ39" s="6"/>
      <c r="GEA39" s="7"/>
      <c r="GEB39" s="8"/>
      <c r="GEC39" s="2"/>
      <c r="GED39" s="3"/>
      <c r="GEE39" s="4"/>
      <c r="GEF39" s="5"/>
      <c r="GEG39" s="6"/>
      <c r="GEH39" s="7"/>
      <c r="GEI39" s="8"/>
      <c r="GEJ39" s="2"/>
      <c r="GEK39" s="3"/>
      <c r="GEL39" s="4"/>
      <c r="GEM39" s="5"/>
      <c r="GEN39" s="6"/>
      <c r="GEO39" s="7"/>
      <c r="GEP39" s="8"/>
      <c r="GEQ39" s="2"/>
      <c r="GER39" s="3"/>
      <c r="GES39" s="4"/>
      <c r="GET39" s="5"/>
      <c r="GEU39" s="6"/>
      <c r="GEV39" s="7"/>
      <c r="GEW39" s="8"/>
      <c r="GEX39" s="2"/>
      <c r="GEY39" s="3"/>
      <c r="GEZ39" s="4"/>
      <c r="GFA39" s="5"/>
      <c r="GFB39" s="6"/>
      <c r="GFC39" s="7"/>
      <c r="GFD39" s="8"/>
      <c r="GFE39" s="2"/>
      <c r="GFF39" s="3"/>
      <c r="GFG39" s="4"/>
      <c r="GFH39" s="5"/>
      <c r="GFI39" s="6"/>
      <c r="GFJ39" s="7"/>
      <c r="GFK39" s="8"/>
      <c r="GFL39" s="2"/>
      <c r="GFM39" s="3"/>
      <c r="GFN39" s="4"/>
      <c r="GFO39" s="5"/>
      <c r="GFP39" s="6"/>
      <c r="GFQ39" s="7"/>
      <c r="GFR39" s="8"/>
      <c r="GFS39" s="2"/>
      <c r="GFT39" s="3"/>
      <c r="GFU39" s="4"/>
      <c r="GFV39" s="5"/>
      <c r="GFW39" s="6"/>
      <c r="GFX39" s="7"/>
      <c r="GFY39" s="8"/>
      <c r="GFZ39" s="2"/>
      <c r="GGA39" s="3"/>
      <c r="GGB39" s="4"/>
      <c r="GGC39" s="5"/>
      <c r="GGD39" s="6"/>
      <c r="GGE39" s="7"/>
      <c r="GGF39" s="8"/>
      <c r="GGG39" s="2"/>
      <c r="GGH39" s="3"/>
      <c r="GGI39" s="4"/>
      <c r="GGJ39" s="5"/>
      <c r="GGK39" s="6"/>
      <c r="GGL39" s="7"/>
      <c r="GGM39" s="8"/>
      <c r="GGN39" s="2"/>
      <c r="GGO39" s="3"/>
      <c r="GGP39" s="4"/>
      <c r="GGQ39" s="5"/>
      <c r="GGR39" s="6"/>
      <c r="GGS39" s="7"/>
      <c r="GGT39" s="8"/>
      <c r="GGU39" s="2"/>
      <c r="GGV39" s="3"/>
      <c r="GGW39" s="4"/>
      <c r="GGX39" s="5"/>
      <c r="GGY39" s="6"/>
      <c r="GGZ39" s="7"/>
      <c r="GHA39" s="8"/>
      <c r="GHB39" s="2"/>
      <c r="GHC39" s="3"/>
      <c r="GHD39" s="4"/>
      <c r="GHE39" s="5"/>
      <c r="GHF39" s="6"/>
      <c r="GHG39" s="7"/>
      <c r="GHH39" s="8"/>
      <c r="GHI39" s="2"/>
      <c r="GHJ39" s="3"/>
      <c r="GHK39" s="4"/>
      <c r="GHL39" s="5"/>
      <c r="GHM39" s="6"/>
      <c r="GHN39" s="7"/>
      <c r="GHO39" s="8"/>
      <c r="GHP39" s="2"/>
      <c r="GHQ39" s="3"/>
      <c r="GHR39" s="4"/>
      <c r="GHS39" s="5"/>
      <c r="GHT39" s="6"/>
      <c r="GHU39" s="7"/>
      <c r="GHV39" s="8"/>
      <c r="GHW39" s="2"/>
      <c r="GHX39" s="3"/>
      <c r="GHY39" s="4"/>
      <c r="GHZ39" s="5"/>
      <c r="GIA39" s="6"/>
      <c r="GIB39" s="7"/>
      <c r="GIC39" s="8"/>
      <c r="GID39" s="2"/>
      <c r="GIE39" s="3"/>
      <c r="GIF39" s="4"/>
      <c r="GIG39" s="5"/>
      <c r="GIH39" s="6"/>
      <c r="GII39" s="7"/>
      <c r="GIJ39" s="8"/>
      <c r="GIK39" s="2"/>
      <c r="GIL39" s="3"/>
      <c r="GIM39" s="4"/>
      <c r="GIN39" s="5"/>
      <c r="GIO39" s="6"/>
      <c r="GIP39" s="7"/>
      <c r="GIQ39" s="8"/>
      <c r="GIR39" s="2"/>
      <c r="GIS39" s="3"/>
      <c r="GIT39" s="4"/>
      <c r="GIU39" s="5"/>
      <c r="GIV39" s="6"/>
      <c r="GIW39" s="7"/>
      <c r="GIX39" s="8"/>
      <c r="GIY39" s="2"/>
      <c r="GIZ39" s="3"/>
      <c r="GJA39" s="4"/>
      <c r="GJB39" s="5"/>
      <c r="GJC39" s="6"/>
      <c r="GJD39" s="7"/>
      <c r="GJE39" s="8"/>
      <c r="GJF39" s="2"/>
      <c r="GJG39" s="3"/>
      <c r="GJH39" s="4"/>
      <c r="GJI39" s="5"/>
      <c r="GJJ39" s="6"/>
      <c r="GJK39" s="7"/>
      <c r="GJL39" s="8"/>
      <c r="GJM39" s="2"/>
      <c r="GJN39" s="3"/>
      <c r="GJO39" s="4"/>
      <c r="GJP39" s="5"/>
      <c r="GJQ39" s="6"/>
      <c r="GJR39" s="7"/>
      <c r="GJS39" s="8"/>
      <c r="GJT39" s="2"/>
      <c r="GJU39" s="3"/>
      <c r="GJV39" s="4"/>
      <c r="GJW39" s="5"/>
      <c r="GJX39" s="6"/>
      <c r="GJY39" s="7"/>
      <c r="GJZ39" s="8"/>
      <c r="GKA39" s="2"/>
      <c r="GKB39" s="3"/>
      <c r="GKC39" s="4"/>
      <c r="GKD39" s="5"/>
      <c r="GKE39" s="6"/>
      <c r="GKF39" s="7"/>
      <c r="GKG39" s="8"/>
      <c r="GKH39" s="2"/>
      <c r="GKI39" s="3"/>
      <c r="GKJ39" s="4"/>
      <c r="GKK39" s="5"/>
      <c r="GKL39" s="6"/>
      <c r="GKM39" s="7"/>
      <c r="GKN39" s="8"/>
      <c r="GKO39" s="2"/>
      <c r="GKP39" s="3"/>
      <c r="GKQ39" s="4"/>
      <c r="GKR39" s="5"/>
      <c r="GKS39" s="6"/>
      <c r="GKT39" s="7"/>
      <c r="GKU39" s="8"/>
      <c r="GKV39" s="2"/>
      <c r="GKW39" s="3"/>
      <c r="GKX39" s="4"/>
      <c r="GKY39" s="5"/>
      <c r="GKZ39" s="6"/>
      <c r="GLA39" s="7"/>
      <c r="GLB39" s="8"/>
      <c r="GLC39" s="2"/>
      <c r="GLD39" s="3"/>
      <c r="GLE39" s="4"/>
      <c r="GLF39" s="5"/>
      <c r="GLG39" s="6"/>
      <c r="GLH39" s="7"/>
      <c r="GLI39" s="8"/>
      <c r="GLJ39" s="2"/>
      <c r="GLK39" s="3"/>
      <c r="GLL39" s="4"/>
      <c r="GLM39" s="5"/>
      <c r="GLN39" s="6"/>
      <c r="GLO39" s="7"/>
      <c r="GLP39" s="8"/>
      <c r="GLQ39" s="2"/>
      <c r="GLR39" s="3"/>
      <c r="GLS39" s="4"/>
      <c r="GLT39" s="5"/>
      <c r="GLU39" s="6"/>
      <c r="GLV39" s="7"/>
      <c r="GLW39" s="8"/>
      <c r="GLX39" s="2"/>
      <c r="GLY39" s="3"/>
      <c r="GLZ39" s="4"/>
      <c r="GMA39" s="5"/>
      <c r="GMB39" s="6"/>
      <c r="GMC39" s="7"/>
      <c r="GMD39" s="8"/>
      <c r="GME39" s="2"/>
      <c r="GMF39" s="3"/>
      <c r="GMG39" s="4"/>
      <c r="GMH39" s="5"/>
      <c r="GMI39" s="6"/>
      <c r="GMJ39" s="7"/>
      <c r="GMK39" s="8"/>
      <c r="GML39" s="2"/>
      <c r="GMM39" s="3"/>
      <c r="GMN39" s="4"/>
      <c r="GMO39" s="5"/>
      <c r="GMP39" s="6"/>
      <c r="GMQ39" s="7"/>
      <c r="GMR39" s="8"/>
      <c r="GMS39" s="2"/>
      <c r="GMT39" s="3"/>
      <c r="GMU39" s="4"/>
      <c r="GMV39" s="5"/>
      <c r="GMW39" s="6"/>
      <c r="GMX39" s="7"/>
      <c r="GMY39" s="8"/>
      <c r="GMZ39" s="2"/>
      <c r="GNA39" s="3"/>
      <c r="GNB39" s="4"/>
      <c r="GNC39" s="5"/>
      <c r="GND39" s="6"/>
      <c r="GNE39" s="7"/>
      <c r="GNF39" s="8"/>
      <c r="GNG39" s="2"/>
      <c r="GNH39" s="3"/>
      <c r="GNI39" s="4"/>
      <c r="GNJ39" s="5"/>
      <c r="GNK39" s="6"/>
      <c r="GNL39" s="7"/>
      <c r="GNM39" s="8"/>
      <c r="GNN39" s="2"/>
      <c r="GNO39" s="3"/>
      <c r="GNP39" s="4"/>
      <c r="GNQ39" s="5"/>
      <c r="GNR39" s="6"/>
      <c r="GNS39" s="7"/>
      <c r="GNT39" s="8"/>
      <c r="GNU39" s="2"/>
      <c r="GNV39" s="3"/>
      <c r="GNW39" s="4"/>
      <c r="GNX39" s="5"/>
      <c r="GNY39" s="6"/>
      <c r="GNZ39" s="7"/>
      <c r="GOA39" s="8"/>
      <c r="GOB39" s="2"/>
      <c r="GOC39" s="3"/>
      <c r="GOD39" s="4"/>
      <c r="GOE39" s="5"/>
      <c r="GOF39" s="6"/>
      <c r="GOG39" s="7"/>
      <c r="GOH39" s="8"/>
      <c r="GOI39" s="2"/>
      <c r="GOJ39" s="3"/>
      <c r="GOK39" s="4"/>
      <c r="GOL39" s="5"/>
      <c r="GOM39" s="6"/>
      <c r="GON39" s="7"/>
      <c r="GOO39" s="8"/>
      <c r="GOP39" s="2"/>
      <c r="GOQ39" s="3"/>
      <c r="GOR39" s="4"/>
      <c r="GOS39" s="5"/>
      <c r="GOT39" s="6"/>
      <c r="GOU39" s="7"/>
      <c r="GOV39" s="8"/>
      <c r="GOW39" s="2"/>
      <c r="GOX39" s="3"/>
      <c r="GOY39" s="4"/>
      <c r="GOZ39" s="5"/>
      <c r="GPA39" s="6"/>
      <c r="GPB39" s="7"/>
      <c r="GPC39" s="8"/>
      <c r="GPD39" s="2"/>
      <c r="GPE39" s="3"/>
      <c r="GPF39" s="4"/>
      <c r="GPG39" s="5"/>
      <c r="GPH39" s="6"/>
      <c r="GPI39" s="7"/>
      <c r="GPJ39" s="8"/>
      <c r="GPK39" s="2"/>
      <c r="GPL39" s="3"/>
      <c r="GPM39" s="4"/>
      <c r="GPN39" s="5"/>
      <c r="GPO39" s="6"/>
      <c r="GPP39" s="7"/>
      <c r="GPQ39" s="8"/>
      <c r="GPR39" s="2"/>
      <c r="GPS39" s="3"/>
      <c r="GPT39" s="4"/>
      <c r="GPU39" s="5"/>
      <c r="GPV39" s="6"/>
      <c r="GPW39" s="7"/>
      <c r="GPX39" s="8"/>
      <c r="GPY39" s="2"/>
      <c r="GPZ39" s="3"/>
      <c r="GQA39" s="4"/>
      <c r="GQB39" s="5"/>
      <c r="GQC39" s="6"/>
      <c r="GQD39" s="7"/>
      <c r="GQE39" s="8"/>
      <c r="GQF39" s="2"/>
      <c r="GQG39" s="3"/>
      <c r="GQH39" s="4"/>
      <c r="GQI39" s="5"/>
      <c r="GQJ39" s="6"/>
      <c r="GQK39" s="7"/>
      <c r="GQL39" s="8"/>
      <c r="GQM39" s="2"/>
      <c r="GQN39" s="3"/>
      <c r="GQO39" s="4"/>
      <c r="GQP39" s="5"/>
      <c r="GQQ39" s="6"/>
      <c r="GQR39" s="7"/>
      <c r="GQS39" s="8"/>
      <c r="GQT39" s="2"/>
      <c r="GQU39" s="3"/>
      <c r="GQV39" s="4"/>
      <c r="GQW39" s="5"/>
      <c r="GQX39" s="6"/>
      <c r="GQY39" s="7"/>
      <c r="GQZ39" s="8"/>
      <c r="GRA39" s="2"/>
      <c r="GRB39" s="3"/>
      <c r="GRC39" s="4"/>
      <c r="GRD39" s="5"/>
      <c r="GRE39" s="6"/>
      <c r="GRF39" s="7"/>
      <c r="GRG39" s="8"/>
      <c r="GRH39" s="2"/>
      <c r="GRI39" s="3"/>
      <c r="GRJ39" s="4"/>
      <c r="GRK39" s="5"/>
      <c r="GRL39" s="6"/>
      <c r="GRM39" s="7"/>
      <c r="GRN39" s="8"/>
      <c r="GRO39" s="2"/>
      <c r="GRP39" s="3"/>
      <c r="GRQ39" s="4"/>
      <c r="GRR39" s="5"/>
      <c r="GRS39" s="6"/>
      <c r="GRT39" s="7"/>
      <c r="GRU39" s="8"/>
      <c r="GRV39" s="2"/>
      <c r="GRW39" s="3"/>
      <c r="GRX39" s="4"/>
      <c r="GRY39" s="5"/>
      <c r="GRZ39" s="6"/>
      <c r="GSA39" s="7"/>
      <c r="GSB39" s="8"/>
      <c r="GSC39" s="2"/>
      <c r="GSD39" s="3"/>
      <c r="GSE39" s="4"/>
      <c r="GSF39" s="5"/>
      <c r="GSG39" s="6"/>
      <c r="GSH39" s="7"/>
      <c r="GSI39" s="8"/>
      <c r="GSJ39" s="2"/>
      <c r="GSK39" s="3"/>
      <c r="GSL39" s="4"/>
      <c r="GSM39" s="5"/>
      <c r="GSN39" s="6"/>
      <c r="GSO39" s="7"/>
      <c r="GSP39" s="8"/>
      <c r="GSQ39" s="2"/>
      <c r="GSR39" s="3"/>
      <c r="GSS39" s="4"/>
      <c r="GST39" s="5"/>
      <c r="GSU39" s="6"/>
      <c r="GSV39" s="7"/>
      <c r="GSW39" s="8"/>
      <c r="GSX39" s="2"/>
      <c r="GSY39" s="3"/>
      <c r="GSZ39" s="4"/>
      <c r="GTA39" s="5"/>
      <c r="GTB39" s="6"/>
      <c r="GTC39" s="7"/>
      <c r="GTD39" s="8"/>
      <c r="GTE39" s="2"/>
      <c r="GTF39" s="3"/>
      <c r="GTG39" s="4"/>
      <c r="GTH39" s="5"/>
      <c r="GTI39" s="6"/>
      <c r="GTJ39" s="7"/>
      <c r="GTK39" s="8"/>
      <c r="GTL39" s="2"/>
      <c r="GTM39" s="3"/>
      <c r="GTN39" s="4"/>
      <c r="GTO39" s="5"/>
      <c r="GTP39" s="6"/>
      <c r="GTQ39" s="7"/>
      <c r="GTR39" s="8"/>
      <c r="GTS39" s="2"/>
      <c r="GTT39" s="3"/>
      <c r="GTU39" s="4"/>
      <c r="GTV39" s="5"/>
      <c r="GTW39" s="6"/>
      <c r="GTX39" s="7"/>
      <c r="GTY39" s="8"/>
      <c r="GTZ39" s="2"/>
      <c r="GUA39" s="3"/>
      <c r="GUB39" s="4"/>
      <c r="GUC39" s="5"/>
      <c r="GUD39" s="6"/>
      <c r="GUE39" s="7"/>
      <c r="GUF39" s="8"/>
      <c r="GUG39" s="2"/>
      <c r="GUH39" s="3"/>
      <c r="GUI39" s="4"/>
      <c r="GUJ39" s="5"/>
      <c r="GUK39" s="6"/>
      <c r="GUL39" s="7"/>
      <c r="GUM39" s="8"/>
      <c r="GUN39" s="2"/>
      <c r="GUO39" s="3"/>
      <c r="GUP39" s="4"/>
      <c r="GUQ39" s="5"/>
      <c r="GUR39" s="6"/>
      <c r="GUS39" s="7"/>
      <c r="GUT39" s="8"/>
      <c r="GUU39" s="2"/>
      <c r="GUV39" s="3"/>
      <c r="GUW39" s="4"/>
      <c r="GUX39" s="5"/>
      <c r="GUY39" s="6"/>
      <c r="GUZ39" s="7"/>
      <c r="GVA39" s="8"/>
      <c r="GVB39" s="2"/>
      <c r="GVC39" s="3"/>
      <c r="GVD39" s="4"/>
      <c r="GVE39" s="5"/>
      <c r="GVF39" s="6"/>
      <c r="GVG39" s="7"/>
      <c r="GVH39" s="8"/>
      <c r="GVI39" s="2"/>
      <c r="GVJ39" s="3"/>
      <c r="GVK39" s="4"/>
      <c r="GVL39" s="5"/>
      <c r="GVM39" s="6"/>
      <c r="GVN39" s="7"/>
      <c r="GVO39" s="8"/>
      <c r="GVP39" s="2"/>
      <c r="GVQ39" s="3"/>
      <c r="GVR39" s="4"/>
      <c r="GVS39" s="5"/>
      <c r="GVT39" s="6"/>
      <c r="GVU39" s="7"/>
      <c r="GVV39" s="8"/>
      <c r="GVW39" s="2"/>
      <c r="GVX39" s="3"/>
      <c r="GVY39" s="4"/>
      <c r="GVZ39" s="5"/>
      <c r="GWA39" s="6"/>
      <c r="GWB39" s="7"/>
      <c r="GWC39" s="8"/>
      <c r="GWD39" s="2"/>
      <c r="GWE39" s="3"/>
      <c r="GWF39" s="4"/>
      <c r="GWG39" s="5"/>
      <c r="GWH39" s="6"/>
      <c r="GWI39" s="7"/>
      <c r="GWJ39" s="8"/>
      <c r="GWK39" s="2"/>
      <c r="GWL39" s="3"/>
      <c r="GWM39" s="4"/>
      <c r="GWN39" s="5"/>
      <c r="GWO39" s="6"/>
      <c r="GWP39" s="7"/>
      <c r="GWQ39" s="8"/>
      <c r="GWR39" s="2"/>
      <c r="GWS39" s="3"/>
      <c r="GWT39" s="4"/>
      <c r="GWU39" s="5"/>
      <c r="GWV39" s="6"/>
      <c r="GWW39" s="7"/>
      <c r="GWX39" s="8"/>
      <c r="GWY39" s="2"/>
      <c r="GWZ39" s="3"/>
      <c r="GXA39" s="4"/>
      <c r="GXB39" s="5"/>
      <c r="GXC39" s="6"/>
      <c r="GXD39" s="7"/>
      <c r="GXE39" s="8"/>
      <c r="GXF39" s="2"/>
      <c r="GXG39" s="3"/>
      <c r="GXH39" s="4"/>
      <c r="GXI39" s="5"/>
      <c r="GXJ39" s="6"/>
      <c r="GXK39" s="7"/>
      <c r="GXL39" s="8"/>
      <c r="GXM39" s="2"/>
      <c r="GXN39" s="3"/>
      <c r="GXO39" s="4"/>
      <c r="GXP39" s="5"/>
      <c r="GXQ39" s="6"/>
      <c r="GXR39" s="7"/>
      <c r="GXS39" s="8"/>
      <c r="GXT39" s="2"/>
      <c r="GXU39" s="3"/>
      <c r="GXV39" s="4"/>
      <c r="GXW39" s="5"/>
      <c r="GXX39" s="6"/>
      <c r="GXY39" s="7"/>
      <c r="GXZ39" s="8"/>
      <c r="GYA39" s="2"/>
      <c r="GYB39" s="3"/>
      <c r="GYC39" s="4"/>
      <c r="GYD39" s="5"/>
      <c r="GYE39" s="6"/>
      <c r="GYF39" s="7"/>
      <c r="GYG39" s="8"/>
      <c r="GYH39" s="2"/>
      <c r="GYI39" s="3"/>
      <c r="GYJ39" s="4"/>
      <c r="GYK39" s="5"/>
      <c r="GYL39" s="6"/>
      <c r="GYM39" s="7"/>
      <c r="GYN39" s="8"/>
      <c r="GYO39" s="2"/>
      <c r="GYP39" s="3"/>
      <c r="GYQ39" s="4"/>
      <c r="GYR39" s="5"/>
      <c r="GYS39" s="6"/>
      <c r="GYT39" s="7"/>
      <c r="GYU39" s="8"/>
      <c r="GYV39" s="2"/>
      <c r="GYW39" s="3"/>
      <c r="GYX39" s="4"/>
      <c r="GYY39" s="5"/>
      <c r="GYZ39" s="6"/>
      <c r="GZA39" s="7"/>
      <c r="GZB39" s="8"/>
      <c r="GZC39" s="2"/>
      <c r="GZD39" s="3"/>
      <c r="GZE39" s="4"/>
      <c r="GZF39" s="5"/>
      <c r="GZG39" s="6"/>
      <c r="GZH39" s="7"/>
      <c r="GZI39" s="8"/>
      <c r="GZJ39" s="2"/>
      <c r="GZK39" s="3"/>
      <c r="GZL39" s="4"/>
      <c r="GZM39" s="5"/>
      <c r="GZN39" s="6"/>
      <c r="GZO39" s="7"/>
      <c r="GZP39" s="8"/>
      <c r="GZQ39" s="2"/>
      <c r="GZR39" s="3"/>
      <c r="GZS39" s="4"/>
      <c r="GZT39" s="5"/>
      <c r="GZU39" s="6"/>
      <c r="GZV39" s="7"/>
      <c r="GZW39" s="8"/>
      <c r="GZX39" s="2"/>
      <c r="GZY39" s="3"/>
      <c r="GZZ39" s="4"/>
      <c r="HAA39" s="5"/>
      <c r="HAB39" s="6"/>
      <c r="HAC39" s="7"/>
      <c r="HAD39" s="8"/>
      <c r="HAE39" s="2"/>
      <c r="HAF39" s="3"/>
      <c r="HAG39" s="4"/>
      <c r="HAH39" s="5"/>
      <c r="HAI39" s="6"/>
      <c r="HAJ39" s="7"/>
      <c r="HAK39" s="8"/>
      <c r="HAL39" s="2"/>
      <c r="HAM39" s="3"/>
      <c r="HAN39" s="4"/>
      <c r="HAO39" s="5"/>
      <c r="HAP39" s="6"/>
      <c r="HAQ39" s="7"/>
      <c r="HAR39" s="8"/>
      <c r="HAS39" s="2"/>
      <c r="HAT39" s="3"/>
      <c r="HAU39" s="4"/>
      <c r="HAV39" s="5"/>
      <c r="HAW39" s="6"/>
      <c r="HAX39" s="7"/>
      <c r="HAY39" s="8"/>
      <c r="HAZ39" s="2"/>
      <c r="HBA39" s="3"/>
      <c r="HBB39" s="4"/>
      <c r="HBC39" s="5"/>
      <c r="HBD39" s="6"/>
      <c r="HBE39" s="7"/>
      <c r="HBF39" s="8"/>
      <c r="HBG39" s="2"/>
      <c r="HBH39" s="3"/>
      <c r="HBI39" s="4"/>
      <c r="HBJ39" s="5"/>
      <c r="HBK39" s="6"/>
      <c r="HBL39" s="7"/>
      <c r="HBM39" s="8"/>
      <c r="HBN39" s="2"/>
      <c r="HBO39" s="3"/>
      <c r="HBP39" s="4"/>
      <c r="HBQ39" s="5"/>
      <c r="HBR39" s="6"/>
      <c r="HBS39" s="7"/>
      <c r="HBT39" s="8"/>
      <c r="HBU39" s="2"/>
      <c r="HBV39" s="3"/>
      <c r="HBW39" s="4"/>
      <c r="HBX39" s="5"/>
      <c r="HBY39" s="6"/>
      <c r="HBZ39" s="7"/>
      <c r="HCA39" s="8"/>
      <c r="HCB39" s="2"/>
      <c r="HCC39" s="3"/>
      <c r="HCD39" s="4"/>
      <c r="HCE39" s="5"/>
      <c r="HCF39" s="6"/>
      <c r="HCG39" s="7"/>
      <c r="HCH39" s="8"/>
      <c r="HCI39" s="2"/>
      <c r="HCJ39" s="3"/>
      <c r="HCK39" s="4"/>
      <c r="HCL39" s="5"/>
      <c r="HCM39" s="6"/>
      <c r="HCN39" s="7"/>
      <c r="HCO39" s="8"/>
      <c r="HCP39" s="2"/>
      <c r="HCQ39" s="3"/>
      <c r="HCR39" s="4"/>
      <c r="HCS39" s="5"/>
      <c r="HCT39" s="6"/>
      <c r="HCU39" s="7"/>
      <c r="HCV39" s="8"/>
      <c r="HCW39" s="2"/>
      <c r="HCX39" s="3"/>
      <c r="HCY39" s="4"/>
      <c r="HCZ39" s="5"/>
      <c r="HDA39" s="6"/>
      <c r="HDB39" s="7"/>
      <c r="HDC39" s="8"/>
      <c r="HDD39" s="2"/>
      <c r="HDE39" s="3"/>
      <c r="HDF39" s="4"/>
      <c r="HDG39" s="5"/>
      <c r="HDH39" s="6"/>
      <c r="HDI39" s="7"/>
      <c r="HDJ39" s="8"/>
      <c r="HDK39" s="2"/>
      <c r="HDL39" s="3"/>
      <c r="HDM39" s="4"/>
      <c r="HDN39" s="5"/>
      <c r="HDO39" s="6"/>
      <c r="HDP39" s="7"/>
      <c r="HDQ39" s="8"/>
      <c r="HDR39" s="2"/>
      <c r="HDS39" s="3"/>
      <c r="HDT39" s="4"/>
      <c r="HDU39" s="5"/>
      <c r="HDV39" s="6"/>
      <c r="HDW39" s="7"/>
      <c r="HDX39" s="8"/>
      <c r="HDY39" s="2"/>
      <c r="HDZ39" s="3"/>
      <c r="HEA39" s="4"/>
      <c r="HEB39" s="5"/>
      <c r="HEC39" s="6"/>
      <c r="HED39" s="7"/>
      <c r="HEE39" s="8"/>
      <c r="HEF39" s="2"/>
      <c r="HEG39" s="3"/>
      <c r="HEH39" s="4"/>
      <c r="HEI39" s="5"/>
      <c r="HEJ39" s="6"/>
      <c r="HEK39" s="7"/>
      <c r="HEL39" s="8"/>
      <c r="HEM39" s="2"/>
      <c r="HEN39" s="3"/>
      <c r="HEO39" s="4"/>
      <c r="HEP39" s="5"/>
      <c r="HEQ39" s="6"/>
      <c r="HER39" s="7"/>
      <c r="HES39" s="8"/>
      <c r="HET39" s="2"/>
      <c r="HEU39" s="3"/>
      <c r="HEV39" s="4"/>
      <c r="HEW39" s="5"/>
      <c r="HEX39" s="6"/>
      <c r="HEY39" s="7"/>
      <c r="HEZ39" s="8"/>
      <c r="HFA39" s="2"/>
      <c r="HFB39" s="3"/>
      <c r="HFC39" s="4"/>
      <c r="HFD39" s="5"/>
      <c r="HFE39" s="6"/>
      <c r="HFF39" s="7"/>
      <c r="HFG39" s="8"/>
      <c r="HFH39" s="2"/>
      <c r="HFI39" s="3"/>
      <c r="HFJ39" s="4"/>
      <c r="HFK39" s="5"/>
      <c r="HFL39" s="6"/>
      <c r="HFM39" s="7"/>
      <c r="HFN39" s="8"/>
      <c r="HFO39" s="2"/>
      <c r="HFP39" s="3"/>
      <c r="HFQ39" s="4"/>
      <c r="HFR39" s="5"/>
      <c r="HFS39" s="6"/>
      <c r="HFT39" s="7"/>
      <c r="HFU39" s="8"/>
      <c r="HFV39" s="2"/>
      <c r="HFW39" s="3"/>
      <c r="HFX39" s="4"/>
      <c r="HFY39" s="5"/>
      <c r="HFZ39" s="6"/>
      <c r="HGA39" s="7"/>
      <c r="HGB39" s="8"/>
      <c r="HGC39" s="2"/>
      <c r="HGD39" s="3"/>
      <c r="HGE39" s="4"/>
      <c r="HGF39" s="5"/>
      <c r="HGG39" s="6"/>
      <c r="HGH39" s="7"/>
      <c r="HGI39" s="8"/>
      <c r="HGJ39" s="2"/>
      <c r="HGK39" s="3"/>
      <c r="HGL39" s="4"/>
      <c r="HGM39" s="5"/>
      <c r="HGN39" s="6"/>
      <c r="HGO39" s="7"/>
      <c r="HGP39" s="8"/>
      <c r="HGQ39" s="2"/>
      <c r="HGR39" s="3"/>
      <c r="HGS39" s="4"/>
      <c r="HGT39" s="5"/>
      <c r="HGU39" s="6"/>
      <c r="HGV39" s="7"/>
      <c r="HGW39" s="8"/>
      <c r="HGX39" s="2"/>
      <c r="HGY39" s="3"/>
      <c r="HGZ39" s="4"/>
      <c r="HHA39" s="5"/>
      <c r="HHB39" s="6"/>
      <c r="HHC39" s="7"/>
      <c r="HHD39" s="8"/>
      <c r="HHE39" s="2"/>
      <c r="HHF39" s="3"/>
      <c r="HHG39" s="4"/>
      <c r="HHH39" s="5"/>
      <c r="HHI39" s="6"/>
      <c r="HHJ39" s="7"/>
      <c r="HHK39" s="8"/>
      <c r="HHL39" s="2"/>
      <c r="HHM39" s="3"/>
      <c r="HHN39" s="4"/>
      <c r="HHO39" s="5"/>
      <c r="HHP39" s="6"/>
      <c r="HHQ39" s="7"/>
      <c r="HHR39" s="8"/>
      <c r="HHS39" s="2"/>
      <c r="HHT39" s="3"/>
      <c r="HHU39" s="4"/>
      <c r="HHV39" s="5"/>
      <c r="HHW39" s="6"/>
      <c r="HHX39" s="7"/>
      <c r="HHY39" s="8"/>
      <c r="HHZ39" s="2"/>
      <c r="HIA39" s="3"/>
      <c r="HIB39" s="4"/>
      <c r="HIC39" s="5"/>
      <c r="HID39" s="6"/>
      <c r="HIE39" s="7"/>
      <c r="HIF39" s="8"/>
      <c r="HIG39" s="2"/>
      <c r="HIH39" s="3"/>
      <c r="HII39" s="4"/>
      <c r="HIJ39" s="5"/>
      <c r="HIK39" s="6"/>
      <c r="HIL39" s="7"/>
      <c r="HIM39" s="8"/>
      <c r="HIN39" s="2"/>
      <c r="HIO39" s="3"/>
      <c r="HIP39" s="4"/>
      <c r="HIQ39" s="5"/>
      <c r="HIR39" s="6"/>
      <c r="HIS39" s="7"/>
      <c r="HIT39" s="8"/>
      <c r="HIU39" s="2"/>
      <c r="HIV39" s="3"/>
      <c r="HIW39" s="4"/>
      <c r="HIX39" s="5"/>
      <c r="HIY39" s="6"/>
      <c r="HIZ39" s="7"/>
      <c r="HJA39" s="8"/>
      <c r="HJB39" s="2"/>
      <c r="HJC39" s="3"/>
      <c r="HJD39" s="4"/>
      <c r="HJE39" s="5"/>
      <c r="HJF39" s="6"/>
      <c r="HJG39" s="7"/>
      <c r="HJH39" s="8"/>
      <c r="HJI39" s="2"/>
      <c r="HJJ39" s="3"/>
      <c r="HJK39" s="4"/>
      <c r="HJL39" s="5"/>
      <c r="HJM39" s="6"/>
      <c r="HJN39" s="7"/>
      <c r="HJO39" s="8"/>
      <c r="HJP39" s="2"/>
      <c r="HJQ39" s="3"/>
      <c r="HJR39" s="4"/>
      <c r="HJS39" s="5"/>
      <c r="HJT39" s="6"/>
      <c r="HJU39" s="7"/>
      <c r="HJV39" s="8"/>
      <c r="HJW39" s="2"/>
      <c r="HJX39" s="3"/>
      <c r="HJY39" s="4"/>
      <c r="HJZ39" s="5"/>
      <c r="HKA39" s="6"/>
      <c r="HKB39" s="7"/>
      <c r="HKC39" s="8"/>
      <c r="HKD39" s="2"/>
      <c r="HKE39" s="3"/>
      <c r="HKF39" s="4"/>
      <c r="HKG39" s="5"/>
      <c r="HKH39" s="6"/>
      <c r="HKI39" s="7"/>
      <c r="HKJ39" s="8"/>
      <c r="HKK39" s="2"/>
      <c r="HKL39" s="3"/>
      <c r="HKM39" s="4"/>
      <c r="HKN39" s="5"/>
      <c r="HKO39" s="6"/>
      <c r="HKP39" s="7"/>
      <c r="HKQ39" s="8"/>
      <c r="HKR39" s="2"/>
      <c r="HKS39" s="3"/>
      <c r="HKT39" s="4"/>
      <c r="HKU39" s="5"/>
      <c r="HKV39" s="6"/>
      <c r="HKW39" s="7"/>
      <c r="HKX39" s="8"/>
      <c r="HKY39" s="2"/>
      <c r="HKZ39" s="3"/>
      <c r="HLA39" s="4"/>
      <c r="HLB39" s="5"/>
      <c r="HLC39" s="6"/>
      <c r="HLD39" s="7"/>
      <c r="HLE39" s="8"/>
      <c r="HLF39" s="2"/>
      <c r="HLG39" s="3"/>
      <c r="HLH39" s="4"/>
      <c r="HLI39" s="5"/>
      <c r="HLJ39" s="6"/>
      <c r="HLK39" s="7"/>
      <c r="HLL39" s="8"/>
      <c r="HLM39" s="2"/>
      <c r="HLN39" s="3"/>
      <c r="HLO39" s="4"/>
      <c r="HLP39" s="5"/>
      <c r="HLQ39" s="6"/>
      <c r="HLR39" s="7"/>
      <c r="HLS39" s="8"/>
      <c r="HLT39" s="2"/>
      <c r="HLU39" s="3"/>
      <c r="HLV39" s="4"/>
      <c r="HLW39" s="5"/>
      <c r="HLX39" s="6"/>
      <c r="HLY39" s="7"/>
      <c r="HLZ39" s="8"/>
      <c r="HMA39" s="2"/>
      <c r="HMB39" s="3"/>
      <c r="HMC39" s="4"/>
      <c r="HMD39" s="5"/>
      <c r="HME39" s="6"/>
      <c r="HMF39" s="7"/>
      <c r="HMG39" s="8"/>
      <c r="HMH39" s="2"/>
      <c r="HMI39" s="3"/>
      <c r="HMJ39" s="4"/>
      <c r="HMK39" s="5"/>
      <c r="HML39" s="6"/>
      <c r="HMM39" s="7"/>
      <c r="HMN39" s="8"/>
      <c r="HMO39" s="2"/>
      <c r="HMP39" s="3"/>
      <c r="HMQ39" s="4"/>
      <c r="HMR39" s="5"/>
      <c r="HMS39" s="6"/>
      <c r="HMT39" s="7"/>
      <c r="HMU39" s="8"/>
      <c r="HMV39" s="2"/>
      <c r="HMW39" s="3"/>
      <c r="HMX39" s="4"/>
      <c r="HMY39" s="5"/>
      <c r="HMZ39" s="6"/>
      <c r="HNA39" s="7"/>
      <c r="HNB39" s="8"/>
      <c r="HNC39" s="2"/>
      <c r="HND39" s="3"/>
      <c r="HNE39" s="4"/>
      <c r="HNF39" s="5"/>
      <c r="HNG39" s="6"/>
      <c r="HNH39" s="7"/>
      <c r="HNI39" s="8"/>
      <c r="HNJ39" s="2"/>
      <c r="HNK39" s="3"/>
      <c r="HNL39" s="4"/>
      <c r="HNM39" s="5"/>
      <c r="HNN39" s="6"/>
      <c r="HNO39" s="7"/>
      <c r="HNP39" s="8"/>
      <c r="HNQ39" s="2"/>
      <c r="HNR39" s="3"/>
      <c r="HNS39" s="4"/>
      <c r="HNT39" s="5"/>
      <c r="HNU39" s="6"/>
      <c r="HNV39" s="7"/>
      <c r="HNW39" s="8"/>
      <c r="HNX39" s="2"/>
      <c r="HNY39" s="3"/>
      <c r="HNZ39" s="4"/>
      <c r="HOA39" s="5"/>
      <c r="HOB39" s="6"/>
      <c r="HOC39" s="7"/>
      <c r="HOD39" s="8"/>
      <c r="HOE39" s="2"/>
      <c r="HOF39" s="3"/>
      <c r="HOG39" s="4"/>
      <c r="HOH39" s="5"/>
      <c r="HOI39" s="6"/>
      <c r="HOJ39" s="7"/>
      <c r="HOK39" s="8"/>
      <c r="HOL39" s="2"/>
      <c r="HOM39" s="3"/>
      <c r="HON39" s="4"/>
      <c r="HOO39" s="5"/>
      <c r="HOP39" s="6"/>
      <c r="HOQ39" s="7"/>
      <c r="HOR39" s="8"/>
      <c r="HOS39" s="2"/>
      <c r="HOT39" s="3"/>
      <c r="HOU39" s="4"/>
      <c r="HOV39" s="5"/>
      <c r="HOW39" s="6"/>
      <c r="HOX39" s="7"/>
      <c r="HOY39" s="8"/>
      <c r="HOZ39" s="2"/>
      <c r="HPA39" s="3"/>
      <c r="HPB39" s="4"/>
      <c r="HPC39" s="5"/>
      <c r="HPD39" s="6"/>
      <c r="HPE39" s="7"/>
      <c r="HPF39" s="8"/>
      <c r="HPG39" s="2"/>
      <c r="HPH39" s="3"/>
      <c r="HPI39" s="4"/>
      <c r="HPJ39" s="5"/>
      <c r="HPK39" s="6"/>
      <c r="HPL39" s="7"/>
      <c r="HPM39" s="8"/>
      <c r="HPN39" s="2"/>
      <c r="HPO39" s="3"/>
      <c r="HPP39" s="4"/>
      <c r="HPQ39" s="5"/>
      <c r="HPR39" s="6"/>
      <c r="HPS39" s="7"/>
      <c r="HPT39" s="8"/>
      <c r="HPU39" s="2"/>
      <c r="HPV39" s="3"/>
      <c r="HPW39" s="4"/>
      <c r="HPX39" s="5"/>
      <c r="HPY39" s="6"/>
      <c r="HPZ39" s="7"/>
      <c r="HQA39" s="8"/>
      <c r="HQB39" s="2"/>
      <c r="HQC39" s="3"/>
      <c r="HQD39" s="4"/>
      <c r="HQE39" s="5"/>
      <c r="HQF39" s="6"/>
      <c r="HQG39" s="7"/>
      <c r="HQH39" s="8"/>
      <c r="HQI39" s="2"/>
      <c r="HQJ39" s="3"/>
      <c r="HQK39" s="4"/>
      <c r="HQL39" s="5"/>
      <c r="HQM39" s="6"/>
      <c r="HQN39" s="7"/>
      <c r="HQO39" s="8"/>
      <c r="HQP39" s="2"/>
      <c r="HQQ39" s="3"/>
      <c r="HQR39" s="4"/>
      <c r="HQS39" s="5"/>
      <c r="HQT39" s="6"/>
      <c r="HQU39" s="7"/>
      <c r="HQV39" s="8"/>
      <c r="HQW39" s="2"/>
      <c r="HQX39" s="3"/>
      <c r="HQY39" s="4"/>
      <c r="HQZ39" s="5"/>
      <c r="HRA39" s="6"/>
      <c r="HRB39" s="7"/>
      <c r="HRC39" s="8"/>
      <c r="HRD39" s="2"/>
      <c r="HRE39" s="3"/>
      <c r="HRF39" s="4"/>
      <c r="HRG39" s="5"/>
      <c r="HRH39" s="6"/>
      <c r="HRI39" s="7"/>
      <c r="HRJ39" s="8"/>
      <c r="HRK39" s="2"/>
      <c r="HRL39" s="3"/>
      <c r="HRM39" s="4"/>
      <c r="HRN39" s="5"/>
      <c r="HRO39" s="6"/>
      <c r="HRP39" s="7"/>
      <c r="HRQ39" s="8"/>
      <c r="HRR39" s="2"/>
      <c r="HRS39" s="3"/>
      <c r="HRT39" s="4"/>
      <c r="HRU39" s="5"/>
      <c r="HRV39" s="6"/>
      <c r="HRW39" s="7"/>
      <c r="HRX39" s="8"/>
      <c r="HRY39" s="2"/>
      <c r="HRZ39" s="3"/>
      <c r="HSA39" s="4"/>
      <c r="HSB39" s="5"/>
      <c r="HSC39" s="6"/>
      <c r="HSD39" s="7"/>
      <c r="HSE39" s="8"/>
      <c r="HSF39" s="2"/>
      <c r="HSG39" s="3"/>
      <c r="HSH39" s="4"/>
      <c r="HSI39" s="5"/>
      <c r="HSJ39" s="6"/>
      <c r="HSK39" s="7"/>
      <c r="HSL39" s="8"/>
      <c r="HSM39" s="2"/>
      <c r="HSN39" s="3"/>
      <c r="HSO39" s="4"/>
      <c r="HSP39" s="5"/>
      <c r="HSQ39" s="6"/>
      <c r="HSR39" s="7"/>
      <c r="HSS39" s="8"/>
      <c r="HST39" s="2"/>
      <c r="HSU39" s="3"/>
      <c r="HSV39" s="4"/>
      <c r="HSW39" s="5"/>
      <c r="HSX39" s="6"/>
      <c r="HSY39" s="7"/>
      <c r="HSZ39" s="8"/>
      <c r="HTA39" s="2"/>
      <c r="HTB39" s="3"/>
      <c r="HTC39" s="4"/>
      <c r="HTD39" s="5"/>
      <c r="HTE39" s="6"/>
      <c r="HTF39" s="7"/>
      <c r="HTG39" s="8"/>
      <c r="HTH39" s="2"/>
      <c r="HTI39" s="3"/>
      <c r="HTJ39" s="4"/>
      <c r="HTK39" s="5"/>
      <c r="HTL39" s="6"/>
      <c r="HTM39" s="7"/>
      <c r="HTN39" s="8"/>
      <c r="HTO39" s="2"/>
      <c r="HTP39" s="3"/>
      <c r="HTQ39" s="4"/>
      <c r="HTR39" s="5"/>
      <c r="HTS39" s="6"/>
      <c r="HTT39" s="7"/>
      <c r="HTU39" s="8"/>
      <c r="HTV39" s="2"/>
      <c r="HTW39" s="3"/>
      <c r="HTX39" s="4"/>
      <c r="HTY39" s="5"/>
      <c r="HTZ39" s="6"/>
      <c r="HUA39" s="7"/>
      <c r="HUB39" s="8"/>
      <c r="HUC39" s="2"/>
      <c r="HUD39" s="3"/>
      <c r="HUE39" s="4"/>
      <c r="HUF39" s="5"/>
      <c r="HUG39" s="6"/>
      <c r="HUH39" s="7"/>
      <c r="HUI39" s="8"/>
      <c r="HUJ39" s="2"/>
      <c r="HUK39" s="3"/>
      <c r="HUL39" s="4"/>
      <c r="HUM39" s="5"/>
      <c r="HUN39" s="6"/>
      <c r="HUO39" s="7"/>
      <c r="HUP39" s="8"/>
      <c r="HUQ39" s="2"/>
      <c r="HUR39" s="3"/>
      <c r="HUS39" s="4"/>
      <c r="HUT39" s="5"/>
      <c r="HUU39" s="6"/>
      <c r="HUV39" s="7"/>
      <c r="HUW39" s="8"/>
      <c r="HUX39" s="2"/>
      <c r="HUY39" s="3"/>
      <c r="HUZ39" s="4"/>
      <c r="HVA39" s="5"/>
      <c r="HVB39" s="6"/>
      <c r="HVC39" s="7"/>
      <c r="HVD39" s="8"/>
      <c r="HVE39" s="2"/>
      <c r="HVF39" s="3"/>
      <c r="HVG39" s="4"/>
      <c r="HVH39" s="5"/>
      <c r="HVI39" s="6"/>
      <c r="HVJ39" s="7"/>
      <c r="HVK39" s="8"/>
      <c r="HVL39" s="2"/>
      <c r="HVM39" s="3"/>
      <c r="HVN39" s="4"/>
      <c r="HVO39" s="5"/>
      <c r="HVP39" s="6"/>
      <c r="HVQ39" s="7"/>
      <c r="HVR39" s="8"/>
      <c r="HVS39" s="2"/>
      <c r="HVT39" s="3"/>
      <c r="HVU39" s="4"/>
      <c r="HVV39" s="5"/>
      <c r="HVW39" s="6"/>
      <c r="HVX39" s="7"/>
      <c r="HVY39" s="8"/>
      <c r="HVZ39" s="2"/>
      <c r="HWA39" s="3"/>
      <c r="HWB39" s="4"/>
      <c r="HWC39" s="5"/>
      <c r="HWD39" s="6"/>
      <c r="HWE39" s="7"/>
      <c r="HWF39" s="8"/>
      <c r="HWG39" s="2"/>
      <c r="HWH39" s="3"/>
      <c r="HWI39" s="4"/>
      <c r="HWJ39" s="5"/>
      <c r="HWK39" s="6"/>
      <c r="HWL39" s="7"/>
      <c r="HWM39" s="8"/>
      <c r="HWN39" s="2"/>
      <c r="HWO39" s="3"/>
      <c r="HWP39" s="4"/>
      <c r="HWQ39" s="5"/>
      <c r="HWR39" s="6"/>
      <c r="HWS39" s="7"/>
      <c r="HWT39" s="8"/>
      <c r="HWU39" s="2"/>
      <c r="HWV39" s="3"/>
      <c r="HWW39" s="4"/>
      <c r="HWX39" s="5"/>
      <c r="HWY39" s="6"/>
      <c r="HWZ39" s="7"/>
      <c r="HXA39" s="8"/>
      <c r="HXB39" s="2"/>
      <c r="HXC39" s="3"/>
      <c r="HXD39" s="4"/>
      <c r="HXE39" s="5"/>
      <c r="HXF39" s="6"/>
      <c r="HXG39" s="7"/>
      <c r="HXH39" s="8"/>
      <c r="HXI39" s="2"/>
      <c r="HXJ39" s="3"/>
      <c r="HXK39" s="4"/>
      <c r="HXL39" s="5"/>
      <c r="HXM39" s="6"/>
      <c r="HXN39" s="7"/>
      <c r="HXO39" s="8"/>
      <c r="HXP39" s="2"/>
      <c r="HXQ39" s="3"/>
      <c r="HXR39" s="4"/>
      <c r="HXS39" s="5"/>
      <c r="HXT39" s="6"/>
      <c r="HXU39" s="7"/>
      <c r="HXV39" s="8"/>
      <c r="HXW39" s="2"/>
      <c r="HXX39" s="3"/>
      <c r="HXY39" s="4"/>
      <c r="HXZ39" s="5"/>
      <c r="HYA39" s="6"/>
      <c r="HYB39" s="7"/>
      <c r="HYC39" s="8"/>
      <c r="HYD39" s="2"/>
      <c r="HYE39" s="3"/>
      <c r="HYF39" s="4"/>
      <c r="HYG39" s="5"/>
      <c r="HYH39" s="6"/>
      <c r="HYI39" s="7"/>
      <c r="HYJ39" s="8"/>
      <c r="HYK39" s="2"/>
      <c r="HYL39" s="3"/>
      <c r="HYM39" s="4"/>
      <c r="HYN39" s="5"/>
      <c r="HYO39" s="6"/>
      <c r="HYP39" s="7"/>
      <c r="HYQ39" s="8"/>
      <c r="HYR39" s="2"/>
      <c r="HYS39" s="3"/>
      <c r="HYT39" s="4"/>
      <c r="HYU39" s="5"/>
      <c r="HYV39" s="6"/>
      <c r="HYW39" s="7"/>
      <c r="HYX39" s="8"/>
      <c r="HYY39" s="2"/>
      <c r="HYZ39" s="3"/>
      <c r="HZA39" s="4"/>
      <c r="HZB39" s="5"/>
      <c r="HZC39" s="6"/>
      <c r="HZD39" s="7"/>
      <c r="HZE39" s="8"/>
      <c r="HZF39" s="2"/>
      <c r="HZG39" s="3"/>
      <c r="HZH39" s="4"/>
      <c r="HZI39" s="5"/>
      <c r="HZJ39" s="6"/>
      <c r="HZK39" s="7"/>
      <c r="HZL39" s="8"/>
      <c r="HZM39" s="2"/>
      <c r="HZN39" s="3"/>
      <c r="HZO39" s="4"/>
      <c r="HZP39" s="5"/>
      <c r="HZQ39" s="6"/>
      <c r="HZR39" s="7"/>
      <c r="HZS39" s="8"/>
      <c r="HZT39" s="2"/>
      <c r="HZU39" s="3"/>
      <c r="HZV39" s="4"/>
      <c r="HZW39" s="5"/>
      <c r="HZX39" s="6"/>
      <c r="HZY39" s="7"/>
      <c r="HZZ39" s="8"/>
      <c r="IAA39" s="2"/>
      <c r="IAB39" s="3"/>
      <c r="IAC39" s="4"/>
      <c r="IAD39" s="5"/>
      <c r="IAE39" s="6"/>
      <c r="IAF39" s="7"/>
      <c r="IAG39" s="8"/>
      <c r="IAH39" s="2"/>
      <c r="IAI39" s="3"/>
      <c r="IAJ39" s="4"/>
      <c r="IAK39" s="5"/>
      <c r="IAL39" s="6"/>
      <c r="IAM39" s="7"/>
      <c r="IAN39" s="8"/>
      <c r="IAO39" s="2"/>
      <c r="IAP39" s="3"/>
      <c r="IAQ39" s="4"/>
      <c r="IAR39" s="5"/>
      <c r="IAS39" s="6"/>
      <c r="IAT39" s="7"/>
      <c r="IAU39" s="8"/>
      <c r="IAV39" s="2"/>
      <c r="IAW39" s="3"/>
      <c r="IAX39" s="4"/>
      <c r="IAY39" s="5"/>
      <c r="IAZ39" s="6"/>
      <c r="IBA39" s="7"/>
      <c r="IBB39" s="8"/>
      <c r="IBC39" s="2"/>
      <c r="IBD39" s="3"/>
      <c r="IBE39" s="4"/>
      <c r="IBF39" s="5"/>
      <c r="IBG39" s="6"/>
      <c r="IBH39" s="7"/>
      <c r="IBI39" s="8"/>
      <c r="IBJ39" s="2"/>
      <c r="IBK39" s="3"/>
      <c r="IBL39" s="4"/>
      <c r="IBM39" s="5"/>
      <c r="IBN39" s="6"/>
      <c r="IBO39" s="7"/>
      <c r="IBP39" s="8"/>
      <c r="IBQ39" s="2"/>
      <c r="IBR39" s="3"/>
      <c r="IBS39" s="4"/>
      <c r="IBT39" s="5"/>
      <c r="IBU39" s="6"/>
      <c r="IBV39" s="7"/>
      <c r="IBW39" s="8"/>
      <c r="IBX39" s="2"/>
      <c r="IBY39" s="3"/>
      <c r="IBZ39" s="4"/>
      <c r="ICA39" s="5"/>
      <c r="ICB39" s="6"/>
      <c r="ICC39" s="7"/>
      <c r="ICD39" s="8"/>
      <c r="ICE39" s="2"/>
      <c r="ICF39" s="3"/>
      <c r="ICG39" s="4"/>
      <c r="ICH39" s="5"/>
      <c r="ICI39" s="6"/>
      <c r="ICJ39" s="7"/>
      <c r="ICK39" s="8"/>
      <c r="ICL39" s="2"/>
      <c r="ICM39" s="3"/>
      <c r="ICN39" s="4"/>
      <c r="ICO39" s="5"/>
      <c r="ICP39" s="6"/>
      <c r="ICQ39" s="7"/>
      <c r="ICR39" s="8"/>
      <c r="ICS39" s="2"/>
      <c r="ICT39" s="3"/>
      <c r="ICU39" s="4"/>
      <c r="ICV39" s="5"/>
      <c r="ICW39" s="6"/>
      <c r="ICX39" s="7"/>
      <c r="ICY39" s="8"/>
      <c r="ICZ39" s="2"/>
      <c r="IDA39" s="3"/>
      <c r="IDB39" s="4"/>
      <c r="IDC39" s="5"/>
      <c r="IDD39" s="6"/>
      <c r="IDE39" s="7"/>
      <c r="IDF39" s="8"/>
      <c r="IDG39" s="2"/>
      <c r="IDH39" s="3"/>
      <c r="IDI39" s="4"/>
      <c r="IDJ39" s="5"/>
      <c r="IDK39" s="6"/>
      <c r="IDL39" s="7"/>
      <c r="IDM39" s="8"/>
      <c r="IDN39" s="2"/>
      <c r="IDO39" s="3"/>
      <c r="IDP39" s="4"/>
      <c r="IDQ39" s="5"/>
      <c r="IDR39" s="6"/>
      <c r="IDS39" s="7"/>
      <c r="IDT39" s="8"/>
      <c r="IDU39" s="2"/>
      <c r="IDV39" s="3"/>
      <c r="IDW39" s="4"/>
      <c r="IDX39" s="5"/>
      <c r="IDY39" s="6"/>
      <c r="IDZ39" s="7"/>
      <c r="IEA39" s="8"/>
      <c r="IEB39" s="2"/>
      <c r="IEC39" s="3"/>
      <c r="IED39" s="4"/>
      <c r="IEE39" s="5"/>
      <c r="IEF39" s="6"/>
      <c r="IEG39" s="7"/>
      <c r="IEH39" s="8"/>
      <c r="IEI39" s="2"/>
      <c r="IEJ39" s="3"/>
      <c r="IEK39" s="4"/>
      <c r="IEL39" s="5"/>
      <c r="IEM39" s="6"/>
      <c r="IEN39" s="7"/>
      <c r="IEO39" s="8"/>
      <c r="IEP39" s="2"/>
      <c r="IEQ39" s="3"/>
      <c r="IER39" s="4"/>
      <c r="IES39" s="5"/>
      <c r="IET39" s="6"/>
      <c r="IEU39" s="7"/>
      <c r="IEV39" s="8"/>
      <c r="IEW39" s="2"/>
      <c r="IEX39" s="3"/>
      <c r="IEY39" s="4"/>
      <c r="IEZ39" s="5"/>
      <c r="IFA39" s="6"/>
      <c r="IFB39" s="7"/>
      <c r="IFC39" s="8"/>
      <c r="IFD39" s="2"/>
      <c r="IFE39" s="3"/>
      <c r="IFF39" s="4"/>
      <c r="IFG39" s="5"/>
      <c r="IFH39" s="6"/>
      <c r="IFI39" s="7"/>
      <c r="IFJ39" s="8"/>
      <c r="IFK39" s="2"/>
      <c r="IFL39" s="3"/>
      <c r="IFM39" s="4"/>
      <c r="IFN39" s="5"/>
      <c r="IFO39" s="6"/>
      <c r="IFP39" s="7"/>
      <c r="IFQ39" s="8"/>
      <c r="IFR39" s="2"/>
      <c r="IFS39" s="3"/>
      <c r="IFT39" s="4"/>
      <c r="IFU39" s="5"/>
      <c r="IFV39" s="6"/>
      <c r="IFW39" s="7"/>
      <c r="IFX39" s="8"/>
      <c r="IFY39" s="2"/>
      <c r="IFZ39" s="3"/>
      <c r="IGA39" s="4"/>
      <c r="IGB39" s="5"/>
      <c r="IGC39" s="6"/>
      <c r="IGD39" s="7"/>
      <c r="IGE39" s="8"/>
      <c r="IGF39" s="2"/>
      <c r="IGG39" s="3"/>
      <c r="IGH39" s="4"/>
      <c r="IGI39" s="5"/>
      <c r="IGJ39" s="6"/>
      <c r="IGK39" s="7"/>
      <c r="IGL39" s="8"/>
      <c r="IGM39" s="2"/>
      <c r="IGN39" s="3"/>
      <c r="IGO39" s="4"/>
      <c r="IGP39" s="5"/>
      <c r="IGQ39" s="6"/>
      <c r="IGR39" s="7"/>
      <c r="IGS39" s="8"/>
      <c r="IGT39" s="2"/>
      <c r="IGU39" s="3"/>
      <c r="IGV39" s="4"/>
      <c r="IGW39" s="5"/>
      <c r="IGX39" s="6"/>
      <c r="IGY39" s="7"/>
      <c r="IGZ39" s="8"/>
      <c r="IHA39" s="2"/>
      <c r="IHB39" s="3"/>
      <c r="IHC39" s="4"/>
      <c r="IHD39" s="5"/>
      <c r="IHE39" s="6"/>
      <c r="IHF39" s="7"/>
      <c r="IHG39" s="8"/>
      <c r="IHH39" s="2"/>
      <c r="IHI39" s="3"/>
      <c r="IHJ39" s="4"/>
      <c r="IHK39" s="5"/>
      <c r="IHL39" s="6"/>
      <c r="IHM39" s="7"/>
      <c r="IHN39" s="8"/>
      <c r="IHO39" s="2"/>
      <c r="IHP39" s="3"/>
      <c r="IHQ39" s="4"/>
      <c r="IHR39" s="5"/>
      <c r="IHS39" s="6"/>
      <c r="IHT39" s="7"/>
      <c r="IHU39" s="8"/>
      <c r="IHV39" s="2"/>
      <c r="IHW39" s="3"/>
      <c r="IHX39" s="4"/>
      <c r="IHY39" s="5"/>
      <c r="IHZ39" s="6"/>
      <c r="IIA39" s="7"/>
      <c r="IIB39" s="8"/>
      <c r="IIC39" s="2"/>
      <c r="IID39" s="3"/>
      <c r="IIE39" s="4"/>
      <c r="IIF39" s="5"/>
      <c r="IIG39" s="6"/>
      <c r="IIH39" s="7"/>
      <c r="III39" s="8"/>
      <c r="IIJ39" s="2"/>
      <c r="IIK39" s="3"/>
      <c r="IIL39" s="4"/>
      <c r="IIM39" s="5"/>
      <c r="IIN39" s="6"/>
      <c r="IIO39" s="7"/>
      <c r="IIP39" s="8"/>
      <c r="IIQ39" s="2"/>
      <c r="IIR39" s="3"/>
      <c r="IIS39" s="4"/>
      <c r="IIT39" s="5"/>
      <c r="IIU39" s="6"/>
      <c r="IIV39" s="7"/>
      <c r="IIW39" s="8"/>
      <c r="IIX39" s="2"/>
      <c r="IIY39" s="3"/>
      <c r="IIZ39" s="4"/>
      <c r="IJA39" s="5"/>
      <c r="IJB39" s="6"/>
      <c r="IJC39" s="7"/>
      <c r="IJD39" s="8"/>
      <c r="IJE39" s="2"/>
      <c r="IJF39" s="3"/>
      <c r="IJG39" s="4"/>
      <c r="IJH39" s="5"/>
      <c r="IJI39" s="6"/>
      <c r="IJJ39" s="7"/>
      <c r="IJK39" s="8"/>
      <c r="IJL39" s="2"/>
      <c r="IJM39" s="3"/>
      <c r="IJN39" s="4"/>
      <c r="IJO39" s="5"/>
      <c r="IJP39" s="6"/>
      <c r="IJQ39" s="7"/>
      <c r="IJR39" s="8"/>
      <c r="IJS39" s="2"/>
      <c r="IJT39" s="3"/>
      <c r="IJU39" s="4"/>
      <c r="IJV39" s="5"/>
      <c r="IJW39" s="6"/>
      <c r="IJX39" s="7"/>
      <c r="IJY39" s="8"/>
      <c r="IJZ39" s="2"/>
      <c r="IKA39" s="3"/>
      <c r="IKB39" s="4"/>
      <c r="IKC39" s="5"/>
      <c r="IKD39" s="6"/>
      <c r="IKE39" s="7"/>
      <c r="IKF39" s="8"/>
      <c r="IKG39" s="2"/>
      <c r="IKH39" s="3"/>
      <c r="IKI39" s="4"/>
      <c r="IKJ39" s="5"/>
      <c r="IKK39" s="6"/>
      <c r="IKL39" s="7"/>
      <c r="IKM39" s="8"/>
      <c r="IKN39" s="2"/>
      <c r="IKO39" s="3"/>
      <c r="IKP39" s="4"/>
      <c r="IKQ39" s="5"/>
      <c r="IKR39" s="6"/>
      <c r="IKS39" s="7"/>
      <c r="IKT39" s="8"/>
      <c r="IKU39" s="2"/>
      <c r="IKV39" s="3"/>
      <c r="IKW39" s="4"/>
      <c r="IKX39" s="5"/>
      <c r="IKY39" s="6"/>
      <c r="IKZ39" s="7"/>
      <c r="ILA39" s="8"/>
      <c r="ILB39" s="2"/>
      <c r="ILC39" s="3"/>
      <c r="ILD39" s="4"/>
      <c r="ILE39" s="5"/>
      <c r="ILF39" s="6"/>
      <c r="ILG39" s="7"/>
      <c r="ILH39" s="8"/>
      <c r="ILI39" s="2"/>
      <c r="ILJ39" s="3"/>
      <c r="ILK39" s="4"/>
      <c r="ILL39" s="5"/>
      <c r="ILM39" s="6"/>
      <c r="ILN39" s="7"/>
      <c r="ILO39" s="8"/>
      <c r="ILP39" s="2"/>
      <c r="ILQ39" s="3"/>
      <c r="ILR39" s="4"/>
      <c r="ILS39" s="5"/>
      <c r="ILT39" s="6"/>
      <c r="ILU39" s="7"/>
      <c r="ILV39" s="8"/>
      <c r="ILW39" s="2"/>
      <c r="ILX39" s="3"/>
      <c r="ILY39" s="4"/>
      <c r="ILZ39" s="5"/>
      <c r="IMA39" s="6"/>
      <c r="IMB39" s="7"/>
      <c r="IMC39" s="8"/>
      <c r="IMD39" s="2"/>
      <c r="IME39" s="3"/>
      <c r="IMF39" s="4"/>
      <c r="IMG39" s="5"/>
      <c r="IMH39" s="6"/>
      <c r="IMI39" s="7"/>
      <c r="IMJ39" s="8"/>
      <c r="IMK39" s="2"/>
      <c r="IML39" s="3"/>
      <c r="IMM39" s="4"/>
      <c r="IMN39" s="5"/>
      <c r="IMO39" s="6"/>
      <c r="IMP39" s="7"/>
      <c r="IMQ39" s="8"/>
      <c r="IMR39" s="2"/>
      <c r="IMS39" s="3"/>
      <c r="IMT39" s="4"/>
      <c r="IMU39" s="5"/>
      <c r="IMV39" s="6"/>
      <c r="IMW39" s="7"/>
      <c r="IMX39" s="8"/>
      <c r="IMY39" s="2"/>
      <c r="IMZ39" s="3"/>
      <c r="INA39" s="4"/>
      <c r="INB39" s="5"/>
      <c r="INC39" s="6"/>
      <c r="IND39" s="7"/>
      <c r="INE39" s="8"/>
      <c r="INF39" s="2"/>
      <c r="ING39" s="3"/>
      <c r="INH39" s="4"/>
      <c r="INI39" s="5"/>
      <c r="INJ39" s="6"/>
      <c r="INK39" s="7"/>
      <c r="INL39" s="8"/>
      <c r="INM39" s="2"/>
      <c r="INN39" s="3"/>
      <c r="INO39" s="4"/>
      <c r="INP39" s="5"/>
      <c r="INQ39" s="6"/>
      <c r="INR39" s="7"/>
      <c r="INS39" s="8"/>
      <c r="INT39" s="2"/>
      <c r="INU39" s="3"/>
      <c r="INV39" s="4"/>
      <c r="INW39" s="5"/>
      <c r="INX39" s="6"/>
      <c r="INY39" s="7"/>
      <c r="INZ39" s="8"/>
      <c r="IOA39" s="2"/>
      <c r="IOB39" s="3"/>
      <c r="IOC39" s="4"/>
      <c r="IOD39" s="5"/>
      <c r="IOE39" s="6"/>
      <c r="IOF39" s="7"/>
      <c r="IOG39" s="8"/>
      <c r="IOH39" s="2"/>
      <c r="IOI39" s="3"/>
      <c r="IOJ39" s="4"/>
      <c r="IOK39" s="5"/>
      <c r="IOL39" s="6"/>
      <c r="IOM39" s="7"/>
      <c r="ION39" s="8"/>
      <c r="IOO39" s="2"/>
      <c r="IOP39" s="3"/>
      <c r="IOQ39" s="4"/>
      <c r="IOR39" s="5"/>
      <c r="IOS39" s="6"/>
      <c r="IOT39" s="7"/>
      <c r="IOU39" s="8"/>
      <c r="IOV39" s="2"/>
      <c r="IOW39" s="3"/>
      <c r="IOX39" s="4"/>
      <c r="IOY39" s="5"/>
      <c r="IOZ39" s="6"/>
      <c r="IPA39" s="7"/>
      <c r="IPB39" s="8"/>
      <c r="IPC39" s="2"/>
      <c r="IPD39" s="3"/>
      <c r="IPE39" s="4"/>
      <c r="IPF39" s="5"/>
      <c r="IPG39" s="6"/>
      <c r="IPH39" s="7"/>
      <c r="IPI39" s="8"/>
      <c r="IPJ39" s="2"/>
      <c r="IPK39" s="3"/>
      <c r="IPL39" s="4"/>
      <c r="IPM39" s="5"/>
      <c r="IPN39" s="6"/>
      <c r="IPO39" s="7"/>
      <c r="IPP39" s="8"/>
      <c r="IPQ39" s="2"/>
      <c r="IPR39" s="3"/>
      <c r="IPS39" s="4"/>
      <c r="IPT39" s="5"/>
      <c r="IPU39" s="6"/>
      <c r="IPV39" s="7"/>
      <c r="IPW39" s="8"/>
      <c r="IPX39" s="2"/>
      <c r="IPY39" s="3"/>
      <c r="IPZ39" s="4"/>
      <c r="IQA39" s="5"/>
      <c r="IQB39" s="6"/>
      <c r="IQC39" s="7"/>
      <c r="IQD39" s="8"/>
      <c r="IQE39" s="2"/>
      <c r="IQF39" s="3"/>
      <c r="IQG39" s="4"/>
      <c r="IQH39" s="5"/>
      <c r="IQI39" s="6"/>
      <c r="IQJ39" s="7"/>
      <c r="IQK39" s="8"/>
      <c r="IQL39" s="2"/>
      <c r="IQM39" s="3"/>
      <c r="IQN39" s="4"/>
      <c r="IQO39" s="5"/>
      <c r="IQP39" s="6"/>
      <c r="IQQ39" s="7"/>
      <c r="IQR39" s="8"/>
      <c r="IQS39" s="2"/>
      <c r="IQT39" s="3"/>
      <c r="IQU39" s="4"/>
      <c r="IQV39" s="5"/>
      <c r="IQW39" s="6"/>
      <c r="IQX39" s="7"/>
      <c r="IQY39" s="8"/>
      <c r="IQZ39" s="2"/>
      <c r="IRA39" s="3"/>
      <c r="IRB39" s="4"/>
      <c r="IRC39" s="5"/>
      <c r="IRD39" s="6"/>
      <c r="IRE39" s="7"/>
      <c r="IRF39" s="8"/>
      <c r="IRG39" s="2"/>
      <c r="IRH39" s="3"/>
      <c r="IRI39" s="4"/>
      <c r="IRJ39" s="5"/>
      <c r="IRK39" s="6"/>
      <c r="IRL39" s="7"/>
      <c r="IRM39" s="8"/>
      <c r="IRN39" s="2"/>
      <c r="IRO39" s="3"/>
      <c r="IRP39" s="4"/>
      <c r="IRQ39" s="5"/>
      <c r="IRR39" s="6"/>
      <c r="IRS39" s="7"/>
      <c r="IRT39" s="8"/>
      <c r="IRU39" s="2"/>
      <c r="IRV39" s="3"/>
      <c r="IRW39" s="4"/>
      <c r="IRX39" s="5"/>
      <c r="IRY39" s="6"/>
      <c r="IRZ39" s="7"/>
      <c r="ISA39" s="8"/>
      <c r="ISB39" s="2"/>
      <c r="ISC39" s="3"/>
      <c r="ISD39" s="4"/>
      <c r="ISE39" s="5"/>
      <c r="ISF39" s="6"/>
      <c r="ISG39" s="7"/>
      <c r="ISH39" s="8"/>
      <c r="ISI39" s="2"/>
      <c r="ISJ39" s="3"/>
      <c r="ISK39" s="4"/>
      <c r="ISL39" s="5"/>
      <c r="ISM39" s="6"/>
      <c r="ISN39" s="7"/>
      <c r="ISO39" s="8"/>
      <c r="ISP39" s="2"/>
      <c r="ISQ39" s="3"/>
      <c r="ISR39" s="4"/>
      <c r="ISS39" s="5"/>
      <c r="IST39" s="6"/>
      <c r="ISU39" s="7"/>
      <c r="ISV39" s="8"/>
      <c r="ISW39" s="2"/>
      <c r="ISX39" s="3"/>
      <c r="ISY39" s="4"/>
      <c r="ISZ39" s="5"/>
      <c r="ITA39" s="6"/>
      <c r="ITB39" s="7"/>
      <c r="ITC39" s="8"/>
      <c r="ITD39" s="2"/>
      <c r="ITE39" s="3"/>
      <c r="ITF39" s="4"/>
      <c r="ITG39" s="5"/>
      <c r="ITH39" s="6"/>
      <c r="ITI39" s="7"/>
      <c r="ITJ39" s="8"/>
      <c r="ITK39" s="2"/>
      <c r="ITL39" s="3"/>
      <c r="ITM39" s="4"/>
      <c r="ITN39" s="5"/>
      <c r="ITO39" s="6"/>
      <c r="ITP39" s="7"/>
      <c r="ITQ39" s="8"/>
      <c r="ITR39" s="2"/>
      <c r="ITS39" s="3"/>
      <c r="ITT39" s="4"/>
      <c r="ITU39" s="5"/>
      <c r="ITV39" s="6"/>
      <c r="ITW39" s="7"/>
      <c r="ITX39" s="8"/>
      <c r="ITY39" s="2"/>
      <c r="ITZ39" s="3"/>
      <c r="IUA39" s="4"/>
      <c r="IUB39" s="5"/>
      <c r="IUC39" s="6"/>
      <c r="IUD39" s="7"/>
      <c r="IUE39" s="8"/>
      <c r="IUF39" s="2"/>
      <c r="IUG39" s="3"/>
      <c r="IUH39" s="4"/>
      <c r="IUI39" s="5"/>
      <c r="IUJ39" s="6"/>
      <c r="IUK39" s="7"/>
      <c r="IUL39" s="8"/>
      <c r="IUM39" s="2"/>
      <c r="IUN39" s="3"/>
      <c r="IUO39" s="4"/>
      <c r="IUP39" s="5"/>
      <c r="IUQ39" s="6"/>
      <c r="IUR39" s="7"/>
      <c r="IUS39" s="8"/>
      <c r="IUT39" s="2"/>
      <c r="IUU39" s="3"/>
      <c r="IUV39" s="4"/>
      <c r="IUW39" s="5"/>
      <c r="IUX39" s="6"/>
      <c r="IUY39" s="7"/>
      <c r="IUZ39" s="8"/>
      <c r="IVA39" s="2"/>
      <c r="IVB39" s="3"/>
      <c r="IVC39" s="4"/>
      <c r="IVD39" s="5"/>
      <c r="IVE39" s="6"/>
      <c r="IVF39" s="7"/>
      <c r="IVG39" s="8"/>
      <c r="IVH39" s="2"/>
      <c r="IVI39" s="3"/>
      <c r="IVJ39" s="4"/>
      <c r="IVK39" s="5"/>
      <c r="IVL39" s="6"/>
      <c r="IVM39" s="7"/>
      <c r="IVN39" s="8"/>
      <c r="IVO39" s="2"/>
      <c r="IVP39" s="3"/>
      <c r="IVQ39" s="4"/>
      <c r="IVR39" s="5"/>
      <c r="IVS39" s="6"/>
      <c r="IVT39" s="7"/>
      <c r="IVU39" s="8"/>
      <c r="IVV39" s="2"/>
      <c r="IVW39" s="3"/>
      <c r="IVX39" s="4"/>
      <c r="IVY39" s="5"/>
      <c r="IVZ39" s="6"/>
      <c r="IWA39" s="7"/>
      <c r="IWB39" s="8"/>
      <c r="IWC39" s="2"/>
      <c r="IWD39" s="3"/>
      <c r="IWE39" s="4"/>
      <c r="IWF39" s="5"/>
      <c r="IWG39" s="6"/>
      <c r="IWH39" s="7"/>
      <c r="IWI39" s="8"/>
      <c r="IWJ39" s="2"/>
      <c r="IWK39" s="3"/>
      <c r="IWL39" s="4"/>
      <c r="IWM39" s="5"/>
      <c r="IWN39" s="6"/>
      <c r="IWO39" s="7"/>
      <c r="IWP39" s="8"/>
      <c r="IWQ39" s="2"/>
      <c r="IWR39" s="3"/>
      <c r="IWS39" s="4"/>
      <c r="IWT39" s="5"/>
      <c r="IWU39" s="6"/>
      <c r="IWV39" s="7"/>
      <c r="IWW39" s="8"/>
      <c r="IWX39" s="2"/>
      <c r="IWY39" s="3"/>
      <c r="IWZ39" s="4"/>
      <c r="IXA39" s="5"/>
      <c r="IXB39" s="6"/>
      <c r="IXC39" s="7"/>
      <c r="IXD39" s="8"/>
      <c r="IXE39" s="2"/>
      <c r="IXF39" s="3"/>
      <c r="IXG39" s="4"/>
      <c r="IXH39" s="5"/>
      <c r="IXI39" s="6"/>
      <c r="IXJ39" s="7"/>
      <c r="IXK39" s="8"/>
      <c r="IXL39" s="2"/>
      <c r="IXM39" s="3"/>
      <c r="IXN39" s="4"/>
      <c r="IXO39" s="5"/>
      <c r="IXP39" s="6"/>
      <c r="IXQ39" s="7"/>
      <c r="IXR39" s="8"/>
      <c r="IXS39" s="2"/>
      <c r="IXT39" s="3"/>
      <c r="IXU39" s="4"/>
      <c r="IXV39" s="5"/>
      <c r="IXW39" s="6"/>
      <c r="IXX39" s="7"/>
      <c r="IXY39" s="8"/>
      <c r="IXZ39" s="2"/>
      <c r="IYA39" s="3"/>
      <c r="IYB39" s="4"/>
      <c r="IYC39" s="5"/>
      <c r="IYD39" s="6"/>
      <c r="IYE39" s="7"/>
      <c r="IYF39" s="8"/>
      <c r="IYG39" s="2"/>
      <c r="IYH39" s="3"/>
      <c r="IYI39" s="4"/>
      <c r="IYJ39" s="5"/>
      <c r="IYK39" s="6"/>
      <c r="IYL39" s="7"/>
      <c r="IYM39" s="8"/>
      <c r="IYN39" s="2"/>
      <c r="IYO39" s="3"/>
      <c r="IYP39" s="4"/>
      <c r="IYQ39" s="5"/>
      <c r="IYR39" s="6"/>
      <c r="IYS39" s="7"/>
      <c r="IYT39" s="8"/>
      <c r="IYU39" s="2"/>
      <c r="IYV39" s="3"/>
      <c r="IYW39" s="4"/>
      <c r="IYX39" s="5"/>
      <c r="IYY39" s="6"/>
      <c r="IYZ39" s="7"/>
      <c r="IZA39" s="8"/>
      <c r="IZB39" s="2"/>
      <c r="IZC39" s="3"/>
      <c r="IZD39" s="4"/>
      <c r="IZE39" s="5"/>
      <c r="IZF39" s="6"/>
      <c r="IZG39" s="7"/>
      <c r="IZH39" s="8"/>
      <c r="IZI39" s="2"/>
      <c r="IZJ39" s="3"/>
      <c r="IZK39" s="4"/>
      <c r="IZL39" s="5"/>
      <c r="IZM39" s="6"/>
      <c r="IZN39" s="7"/>
      <c r="IZO39" s="8"/>
      <c r="IZP39" s="2"/>
      <c r="IZQ39" s="3"/>
      <c r="IZR39" s="4"/>
      <c r="IZS39" s="5"/>
      <c r="IZT39" s="6"/>
      <c r="IZU39" s="7"/>
      <c r="IZV39" s="8"/>
      <c r="IZW39" s="2"/>
      <c r="IZX39" s="3"/>
      <c r="IZY39" s="4"/>
      <c r="IZZ39" s="5"/>
      <c r="JAA39" s="6"/>
      <c r="JAB39" s="7"/>
      <c r="JAC39" s="8"/>
      <c r="JAD39" s="2"/>
      <c r="JAE39" s="3"/>
      <c r="JAF39" s="4"/>
      <c r="JAG39" s="5"/>
      <c r="JAH39" s="6"/>
      <c r="JAI39" s="7"/>
      <c r="JAJ39" s="8"/>
      <c r="JAK39" s="2"/>
      <c r="JAL39" s="3"/>
      <c r="JAM39" s="4"/>
      <c r="JAN39" s="5"/>
      <c r="JAO39" s="6"/>
      <c r="JAP39" s="7"/>
      <c r="JAQ39" s="8"/>
      <c r="JAR39" s="2"/>
      <c r="JAS39" s="3"/>
      <c r="JAT39" s="4"/>
      <c r="JAU39" s="5"/>
      <c r="JAV39" s="6"/>
      <c r="JAW39" s="7"/>
      <c r="JAX39" s="8"/>
      <c r="JAY39" s="2"/>
      <c r="JAZ39" s="3"/>
      <c r="JBA39" s="4"/>
      <c r="JBB39" s="5"/>
      <c r="JBC39" s="6"/>
      <c r="JBD39" s="7"/>
      <c r="JBE39" s="8"/>
      <c r="JBF39" s="2"/>
      <c r="JBG39" s="3"/>
      <c r="JBH39" s="4"/>
      <c r="JBI39" s="5"/>
      <c r="JBJ39" s="6"/>
      <c r="JBK39" s="7"/>
      <c r="JBL39" s="8"/>
      <c r="JBM39" s="2"/>
      <c r="JBN39" s="3"/>
      <c r="JBO39" s="4"/>
      <c r="JBP39" s="5"/>
      <c r="JBQ39" s="6"/>
      <c r="JBR39" s="7"/>
      <c r="JBS39" s="8"/>
      <c r="JBT39" s="2"/>
      <c r="JBU39" s="3"/>
      <c r="JBV39" s="4"/>
      <c r="JBW39" s="5"/>
      <c r="JBX39" s="6"/>
      <c r="JBY39" s="7"/>
      <c r="JBZ39" s="8"/>
      <c r="JCA39" s="2"/>
      <c r="JCB39" s="3"/>
      <c r="JCC39" s="4"/>
      <c r="JCD39" s="5"/>
      <c r="JCE39" s="6"/>
      <c r="JCF39" s="7"/>
      <c r="JCG39" s="8"/>
      <c r="JCH39" s="2"/>
      <c r="JCI39" s="3"/>
      <c r="JCJ39" s="4"/>
      <c r="JCK39" s="5"/>
      <c r="JCL39" s="6"/>
      <c r="JCM39" s="7"/>
      <c r="JCN39" s="8"/>
      <c r="JCO39" s="2"/>
      <c r="JCP39" s="3"/>
      <c r="JCQ39" s="4"/>
      <c r="JCR39" s="5"/>
      <c r="JCS39" s="6"/>
      <c r="JCT39" s="7"/>
      <c r="JCU39" s="8"/>
      <c r="JCV39" s="2"/>
      <c r="JCW39" s="3"/>
      <c r="JCX39" s="4"/>
      <c r="JCY39" s="5"/>
      <c r="JCZ39" s="6"/>
      <c r="JDA39" s="7"/>
      <c r="JDB39" s="8"/>
      <c r="JDC39" s="2"/>
      <c r="JDD39" s="3"/>
      <c r="JDE39" s="4"/>
      <c r="JDF39" s="5"/>
      <c r="JDG39" s="6"/>
      <c r="JDH39" s="7"/>
      <c r="JDI39" s="8"/>
      <c r="JDJ39" s="2"/>
      <c r="JDK39" s="3"/>
      <c r="JDL39" s="4"/>
      <c r="JDM39" s="5"/>
      <c r="JDN39" s="6"/>
      <c r="JDO39" s="7"/>
      <c r="JDP39" s="8"/>
      <c r="JDQ39" s="2"/>
      <c r="JDR39" s="3"/>
      <c r="JDS39" s="4"/>
      <c r="JDT39" s="5"/>
      <c r="JDU39" s="6"/>
      <c r="JDV39" s="7"/>
      <c r="JDW39" s="8"/>
      <c r="JDX39" s="2"/>
      <c r="JDY39" s="3"/>
      <c r="JDZ39" s="4"/>
      <c r="JEA39" s="5"/>
      <c r="JEB39" s="6"/>
      <c r="JEC39" s="7"/>
      <c r="JED39" s="8"/>
      <c r="JEE39" s="2"/>
      <c r="JEF39" s="3"/>
      <c r="JEG39" s="4"/>
      <c r="JEH39" s="5"/>
      <c r="JEI39" s="6"/>
      <c r="JEJ39" s="7"/>
      <c r="JEK39" s="8"/>
      <c r="JEL39" s="2"/>
      <c r="JEM39" s="3"/>
      <c r="JEN39" s="4"/>
      <c r="JEO39" s="5"/>
      <c r="JEP39" s="6"/>
      <c r="JEQ39" s="7"/>
      <c r="JER39" s="8"/>
      <c r="JES39" s="2"/>
      <c r="JET39" s="3"/>
      <c r="JEU39" s="4"/>
      <c r="JEV39" s="5"/>
      <c r="JEW39" s="6"/>
      <c r="JEX39" s="7"/>
      <c r="JEY39" s="8"/>
      <c r="JEZ39" s="2"/>
      <c r="JFA39" s="3"/>
      <c r="JFB39" s="4"/>
      <c r="JFC39" s="5"/>
      <c r="JFD39" s="6"/>
      <c r="JFE39" s="7"/>
      <c r="JFF39" s="8"/>
      <c r="JFG39" s="2"/>
      <c r="JFH39" s="3"/>
      <c r="JFI39" s="4"/>
      <c r="JFJ39" s="5"/>
      <c r="JFK39" s="6"/>
      <c r="JFL39" s="7"/>
      <c r="JFM39" s="8"/>
      <c r="JFN39" s="2"/>
      <c r="JFO39" s="3"/>
      <c r="JFP39" s="4"/>
      <c r="JFQ39" s="5"/>
      <c r="JFR39" s="6"/>
      <c r="JFS39" s="7"/>
      <c r="JFT39" s="8"/>
      <c r="JFU39" s="2"/>
      <c r="JFV39" s="3"/>
      <c r="JFW39" s="4"/>
      <c r="JFX39" s="5"/>
      <c r="JFY39" s="6"/>
      <c r="JFZ39" s="7"/>
      <c r="JGA39" s="8"/>
      <c r="JGB39" s="2"/>
      <c r="JGC39" s="3"/>
      <c r="JGD39" s="4"/>
      <c r="JGE39" s="5"/>
      <c r="JGF39" s="6"/>
      <c r="JGG39" s="7"/>
      <c r="JGH39" s="8"/>
      <c r="JGI39" s="2"/>
      <c r="JGJ39" s="3"/>
      <c r="JGK39" s="4"/>
      <c r="JGL39" s="5"/>
      <c r="JGM39" s="6"/>
      <c r="JGN39" s="7"/>
      <c r="JGO39" s="8"/>
      <c r="JGP39" s="2"/>
      <c r="JGQ39" s="3"/>
      <c r="JGR39" s="4"/>
      <c r="JGS39" s="5"/>
      <c r="JGT39" s="6"/>
      <c r="JGU39" s="7"/>
      <c r="JGV39" s="8"/>
      <c r="JGW39" s="2"/>
      <c r="JGX39" s="3"/>
      <c r="JGY39" s="4"/>
      <c r="JGZ39" s="5"/>
      <c r="JHA39" s="6"/>
      <c r="JHB39" s="7"/>
      <c r="JHC39" s="8"/>
      <c r="JHD39" s="2"/>
      <c r="JHE39" s="3"/>
      <c r="JHF39" s="4"/>
      <c r="JHG39" s="5"/>
      <c r="JHH39" s="6"/>
      <c r="JHI39" s="7"/>
      <c r="JHJ39" s="8"/>
      <c r="JHK39" s="2"/>
      <c r="JHL39" s="3"/>
      <c r="JHM39" s="4"/>
      <c r="JHN39" s="5"/>
      <c r="JHO39" s="6"/>
      <c r="JHP39" s="7"/>
      <c r="JHQ39" s="8"/>
      <c r="JHR39" s="2"/>
      <c r="JHS39" s="3"/>
      <c r="JHT39" s="4"/>
      <c r="JHU39" s="5"/>
      <c r="JHV39" s="6"/>
      <c r="JHW39" s="7"/>
      <c r="JHX39" s="8"/>
      <c r="JHY39" s="2"/>
      <c r="JHZ39" s="3"/>
      <c r="JIA39" s="4"/>
      <c r="JIB39" s="5"/>
      <c r="JIC39" s="6"/>
      <c r="JID39" s="7"/>
      <c r="JIE39" s="8"/>
      <c r="JIF39" s="2"/>
      <c r="JIG39" s="3"/>
      <c r="JIH39" s="4"/>
      <c r="JII39" s="5"/>
      <c r="JIJ39" s="6"/>
      <c r="JIK39" s="7"/>
      <c r="JIL39" s="8"/>
      <c r="JIM39" s="2"/>
      <c r="JIN39" s="3"/>
      <c r="JIO39" s="4"/>
      <c r="JIP39" s="5"/>
      <c r="JIQ39" s="6"/>
      <c r="JIR39" s="7"/>
      <c r="JIS39" s="8"/>
      <c r="JIT39" s="2"/>
      <c r="JIU39" s="3"/>
      <c r="JIV39" s="4"/>
      <c r="JIW39" s="5"/>
      <c r="JIX39" s="6"/>
      <c r="JIY39" s="7"/>
      <c r="JIZ39" s="8"/>
      <c r="JJA39" s="2"/>
      <c r="JJB39" s="3"/>
      <c r="JJC39" s="4"/>
      <c r="JJD39" s="5"/>
      <c r="JJE39" s="6"/>
      <c r="JJF39" s="7"/>
      <c r="JJG39" s="8"/>
      <c r="JJH39" s="2"/>
      <c r="JJI39" s="3"/>
      <c r="JJJ39" s="4"/>
      <c r="JJK39" s="5"/>
      <c r="JJL39" s="6"/>
      <c r="JJM39" s="7"/>
      <c r="JJN39" s="8"/>
      <c r="JJO39" s="2"/>
      <c r="JJP39" s="3"/>
      <c r="JJQ39" s="4"/>
      <c r="JJR39" s="5"/>
      <c r="JJS39" s="6"/>
      <c r="JJT39" s="7"/>
      <c r="JJU39" s="8"/>
      <c r="JJV39" s="2"/>
      <c r="JJW39" s="3"/>
      <c r="JJX39" s="4"/>
      <c r="JJY39" s="5"/>
      <c r="JJZ39" s="6"/>
      <c r="JKA39" s="7"/>
      <c r="JKB39" s="8"/>
      <c r="JKC39" s="2"/>
      <c r="JKD39" s="3"/>
      <c r="JKE39" s="4"/>
      <c r="JKF39" s="5"/>
      <c r="JKG39" s="6"/>
      <c r="JKH39" s="7"/>
      <c r="JKI39" s="8"/>
      <c r="JKJ39" s="2"/>
      <c r="JKK39" s="3"/>
      <c r="JKL39" s="4"/>
      <c r="JKM39" s="5"/>
      <c r="JKN39" s="6"/>
      <c r="JKO39" s="7"/>
      <c r="JKP39" s="8"/>
      <c r="JKQ39" s="2"/>
      <c r="JKR39" s="3"/>
      <c r="JKS39" s="4"/>
      <c r="JKT39" s="5"/>
      <c r="JKU39" s="6"/>
      <c r="JKV39" s="7"/>
      <c r="JKW39" s="8"/>
      <c r="JKX39" s="2"/>
      <c r="JKY39" s="3"/>
      <c r="JKZ39" s="4"/>
      <c r="JLA39" s="5"/>
      <c r="JLB39" s="6"/>
      <c r="JLC39" s="7"/>
      <c r="JLD39" s="8"/>
      <c r="JLE39" s="2"/>
      <c r="JLF39" s="3"/>
      <c r="JLG39" s="4"/>
      <c r="JLH39" s="5"/>
      <c r="JLI39" s="6"/>
      <c r="JLJ39" s="7"/>
      <c r="JLK39" s="8"/>
      <c r="JLL39" s="2"/>
      <c r="JLM39" s="3"/>
      <c r="JLN39" s="4"/>
      <c r="JLO39" s="5"/>
      <c r="JLP39" s="6"/>
      <c r="JLQ39" s="7"/>
      <c r="JLR39" s="8"/>
      <c r="JLS39" s="2"/>
      <c r="JLT39" s="3"/>
      <c r="JLU39" s="4"/>
      <c r="JLV39" s="5"/>
      <c r="JLW39" s="6"/>
      <c r="JLX39" s="7"/>
      <c r="JLY39" s="8"/>
      <c r="JLZ39" s="2"/>
      <c r="JMA39" s="3"/>
      <c r="JMB39" s="4"/>
      <c r="JMC39" s="5"/>
      <c r="JMD39" s="6"/>
      <c r="JME39" s="7"/>
      <c r="JMF39" s="8"/>
      <c r="JMG39" s="2"/>
      <c r="JMH39" s="3"/>
      <c r="JMI39" s="4"/>
      <c r="JMJ39" s="5"/>
      <c r="JMK39" s="6"/>
      <c r="JML39" s="7"/>
      <c r="JMM39" s="8"/>
      <c r="JMN39" s="2"/>
      <c r="JMO39" s="3"/>
      <c r="JMP39" s="4"/>
      <c r="JMQ39" s="5"/>
      <c r="JMR39" s="6"/>
      <c r="JMS39" s="7"/>
      <c r="JMT39" s="8"/>
      <c r="JMU39" s="2"/>
      <c r="JMV39" s="3"/>
      <c r="JMW39" s="4"/>
      <c r="JMX39" s="5"/>
      <c r="JMY39" s="6"/>
      <c r="JMZ39" s="7"/>
      <c r="JNA39" s="8"/>
      <c r="JNB39" s="2"/>
      <c r="JNC39" s="3"/>
      <c r="JND39" s="4"/>
      <c r="JNE39" s="5"/>
      <c r="JNF39" s="6"/>
      <c r="JNG39" s="7"/>
      <c r="JNH39" s="8"/>
      <c r="JNI39" s="2"/>
      <c r="JNJ39" s="3"/>
      <c r="JNK39" s="4"/>
      <c r="JNL39" s="5"/>
      <c r="JNM39" s="6"/>
      <c r="JNN39" s="7"/>
      <c r="JNO39" s="8"/>
      <c r="JNP39" s="2"/>
      <c r="JNQ39" s="3"/>
      <c r="JNR39" s="4"/>
      <c r="JNS39" s="5"/>
      <c r="JNT39" s="6"/>
      <c r="JNU39" s="7"/>
      <c r="JNV39" s="8"/>
      <c r="JNW39" s="2"/>
      <c r="JNX39" s="3"/>
      <c r="JNY39" s="4"/>
      <c r="JNZ39" s="5"/>
      <c r="JOA39" s="6"/>
      <c r="JOB39" s="7"/>
      <c r="JOC39" s="8"/>
      <c r="JOD39" s="2"/>
      <c r="JOE39" s="3"/>
      <c r="JOF39" s="4"/>
      <c r="JOG39" s="5"/>
      <c r="JOH39" s="6"/>
      <c r="JOI39" s="7"/>
      <c r="JOJ39" s="8"/>
      <c r="JOK39" s="2"/>
      <c r="JOL39" s="3"/>
      <c r="JOM39" s="4"/>
      <c r="JON39" s="5"/>
      <c r="JOO39" s="6"/>
      <c r="JOP39" s="7"/>
      <c r="JOQ39" s="8"/>
      <c r="JOR39" s="2"/>
      <c r="JOS39" s="3"/>
      <c r="JOT39" s="4"/>
      <c r="JOU39" s="5"/>
      <c r="JOV39" s="6"/>
      <c r="JOW39" s="7"/>
      <c r="JOX39" s="8"/>
      <c r="JOY39" s="2"/>
      <c r="JOZ39" s="3"/>
      <c r="JPA39" s="4"/>
      <c r="JPB39" s="5"/>
      <c r="JPC39" s="6"/>
      <c r="JPD39" s="7"/>
      <c r="JPE39" s="8"/>
      <c r="JPF39" s="2"/>
      <c r="JPG39" s="3"/>
      <c r="JPH39" s="4"/>
      <c r="JPI39" s="5"/>
      <c r="JPJ39" s="6"/>
      <c r="JPK39" s="7"/>
      <c r="JPL39" s="8"/>
      <c r="JPM39" s="2"/>
      <c r="JPN39" s="3"/>
      <c r="JPO39" s="4"/>
      <c r="JPP39" s="5"/>
      <c r="JPQ39" s="6"/>
      <c r="JPR39" s="7"/>
      <c r="JPS39" s="8"/>
      <c r="JPT39" s="2"/>
      <c r="JPU39" s="3"/>
      <c r="JPV39" s="4"/>
      <c r="JPW39" s="5"/>
      <c r="JPX39" s="6"/>
      <c r="JPY39" s="7"/>
      <c r="JPZ39" s="8"/>
      <c r="JQA39" s="2"/>
      <c r="JQB39" s="3"/>
      <c r="JQC39" s="4"/>
      <c r="JQD39" s="5"/>
      <c r="JQE39" s="6"/>
      <c r="JQF39" s="7"/>
      <c r="JQG39" s="8"/>
      <c r="JQH39" s="2"/>
      <c r="JQI39" s="3"/>
      <c r="JQJ39" s="4"/>
      <c r="JQK39" s="5"/>
      <c r="JQL39" s="6"/>
      <c r="JQM39" s="7"/>
      <c r="JQN39" s="8"/>
      <c r="JQO39" s="2"/>
      <c r="JQP39" s="3"/>
      <c r="JQQ39" s="4"/>
      <c r="JQR39" s="5"/>
      <c r="JQS39" s="6"/>
      <c r="JQT39" s="7"/>
      <c r="JQU39" s="8"/>
      <c r="JQV39" s="2"/>
      <c r="JQW39" s="3"/>
      <c r="JQX39" s="4"/>
      <c r="JQY39" s="5"/>
      <c r="JQZ39" s="6"/>
      <c r="JRA39" s="7"/>
      <c r="JRB39" s="8"/>
      <c r="JRC39" s="2"/>
      <c r="JRD39" s="3"/>
      <c r="JRE39" s="4"/>
      <c r="JRF39" s="5"/>
      <c r="JRG39" s="6"/>
      <c r="JRH39" s="7"/>
      <c r="JRI39" s="8"/>
      <c r="JRJ39" s="2"/>
      <c r="JRK39" s="3"/>
      <c r="JRL39" s="4"/>
      <c r="JRM39" s="5"/>
      <c r="JRN39" s="6"/>
      <c r="JRO39" s="7"/>
      <c r="JRP39" s="8"/>
      <c r="JRQ39" s="2"/>
      <c r="JRR39" s="3"/>
      <c r="JRS39" s="4"/>
      <c r="JRT39" s="5"/>
      <c r="JRU39" s="6"/>
      <c r="JRV39" s="7"/>
      <c r="JRW39" s="8"/>
      <c r="JRX39" s="2"/>
      <c r="JRY39" s="3"/>
      <c r="JRZ39" s="4"/>
      <c r="JSA39" s="5"/>
      <c r="JSB39" s="6"/>
      <c r="JSC39" s="7"/>
      <c r="JSD39" s="8"/>
      <c r="JSE39" s="2"/>
      <c r="JSF39" s="3"/>
      <c r="JSG39" s="4"/>
      <c r="JSH39" s="5"/>
      <c r="JSI39" s="6"/>
      <c r="JSJ39" s="7"/>
      <c r="JSK39" s="8"/>
      <c r="JSL39" s="2"/>
      <c r="JSM39" s="3"/>
      <c r="JSN39" s="4"/>
      <c r="JSO39" s="5"/>
      <c r="JSP39" s="6"/>
      <c r="JSQ39" s="7"/>
      <c r="JSR39" s="8"/>
      <c r="JSS39" s="2"/>
      <c r="JST39" s="3"/>
      <c r="JSU39" s="4"/>
      <c r="JSV39" s="5"/>
      <c r="JSW39" s="6"/>
      <c r="JSX39" s="7"/>
      <c r="JSY39" s="8"/>
      <c r="JSZ39" s="2"/>
      <c r="JTA39" s="3"/>
      <c r="JTB39" s="4"/>
      <c r="JTC39" s="5"/>
      <c r="JTD39" s="6"/>
      <c r="JTE39" s="7"/>
      <c r="JTF39" s="8"/>
      <c r="JTG39" s="2"/>
      <c r="JTH39" s="3"/>
      <c r="JTI39" s="4"/>
      <c r="JTJ39" s="5"/>
      <c r="JTK39" s="6"/>
      <c r="JTL39" s="7"/>
      <c r="JTM39" s="8"/>
      <c r="JTN39" s="2"/>
      <c r="JTO39" s="3"/>
      <c r="JTP39" s="4"/>
      <c r="JTQ39" s="5"/>
      <c r="JTR39" s="6"/>
      <c r="JTS39" s="7"/>
      <c r="JTT39" s="8"/>
      <c r="JTU39" s="2"/>
      <c r="JTV39" s="3"/>
      <c r="JTW39" s="4"/>
      <c r="JTX39" s="5"/>
      <c r="JTY39" s="6"/>
      <c r="JTZ39" s="7"/>
      <c r="JUA39" s="8"/>
      <c r="JUB39" s="2"/>
      <c r="JUC39" s="3"/>
      <c r="JUD39" s="4"/>
      <c r="JUE39" s="5"/>
      <c r="JUF39" s="6"/>
      <c r="JUG39" s="7"/>
      <c r="JUH39" s="8"/>
      <c r="JUI39" s="2"/>
      <c r="JUJ39" s="3"/>
      <c r="JUK39" s="4"/>
      <c r="JUL39" s="5"/>
      <c r="JUM39" s="6"/>
      <c r="JUN39" s="7"/>
      <c r="JUO39" s="8"/>
      <c r="JUP39" s="2"/>
      <c r="JUQ39" s="3"/>
      <c r="JUR39" s="4"/>
      <c r="JUS39" s="5"/>
      <c r="JUT39" s="6"/>
      <c r="JUU39" s="7"/>
      <c r="JUV39" s="8"/>
      <c r="JUW39" s="2"/>
      <c r="JUX39" s="3"/>
      <c r="JUY39" s="4"/>
      <c r="JUZ39" s="5"/>
      <c r="JVA39" s="6"/>
      <c r="JVB39" s="7"/>
      <c r="JVC39" s="8"/>
      <c r="JVD39" s="2"/>
      <c r="JVE39" s="3"/>
      <c r="JVF39" s="4"/>
      <c r="JVG39" s="5"/>
      <c r="JVH39" s="6"/>
      <c r="JVI39" s="7"/>
      <c r="JVJ39" s="8"/>
      <c r="JVK39" s="2"/>
      <c r="JVL39" s="3"/>
      <c r="JVM39" s="4"/>
      <c r="JVN39" s="5"/>
      <c r="JVO39" s="6"/>
      <c r="JVP39" s="7"/>
      <c r="JVQ39" s="8"/>
      <c r="JVR39" s="2"/>
      <c r="JVS39" s="3"/>
      <c r="JVT39" s="4"/>
      <c r="JVU39" s="5"/>
      <c r="JVV39" s="6"/>
      <c r="JVW39" s="7"/>
      <c r="JVX39" s="8"/>
      <c r="JVY39" s="2"/>
      <c r="JVZ39" s="3"/>
      <c r="JWA39" s="4"/>
      <c r="JWB39" s="5"/>
      <c r="JWC39" s="6"/>
      <c r="JWD39" s="7"/>
      <c r="JWE39" s="8"/>
      <c r="JWF39" s="2"/>
      <c r="JWG39" s="3"/>
      <c r="JWH39" s="4"/>
      <c r="JWI39" s="5"/>
      <c r="JWJ39" s="6"/>
      <c r="JWK39" s="7"/>
      <c r="JWL39" s="8"/>
      <c r="JWM39" s="2"/>
      <c r="JWN39" s="3"/>
      <c r="JWO39" s="4"/>
      <c r="JWP39" s="5"/>
      <c r="JWQ39" s="6"/>
      <c r="JWR39" s="7"/>
      <c r="JWS39" s="8"/>
      <c r="JWT39" s="2"/>
      <c r="JWU39" s="3"/>
      <c r="JWV39" s="4"/>
      <c r="JWW39" s="5"/>
      <c r="JWX39" s="6"/>
      <c r="JWY39" s="7"/>
      <c r="JWZ39" s="8"/>
      <c r="JXA39" s="2"/>
      <c r="JXB39" s="3"/>
      <c r="JXC39" s="4"/>
      <c r="JXD39" s="5"/>
      <c r="JXE39" s="6"/>
      <c r="JXF39" s="7"/>
      <c r="JXG39" s="8"/>
      <c r="JXH39" s="2"/>
      <c r="JXI39" s="3"/>
      <c r="JXJ39" s="4"/>
      <c r="JXK39" s="5"/>
      <c r="JXL39" s="6"/>
      <c r="JXM39" s="7"/>
      <c r="JXN39" s="8"/>
      <c r="JXO39" s="2"/>
      <c r="JXP39" s="3"/>
      <c r="JXQ39" s="4"/>
      <c r="JXR39" s="5"/>
      <c r="JXS39" s="6"/>
      <c r="JXT39" s="7"/>
      <c r="JXU39" s="8"/>
      <c r="JXV39" s="2"/>
      <c r="JXW39" s="3"/>
      <c r="JXX39" s="4"/>
      <c r="JXY39" s="5"/>
      <c r="JXZ39" s="6"/>
      <c r="JYA39" s="7"/>
      <c r="JYB39" s="8"/>
      <c r="JYC39" s="2"/>
      <c r="JYD39" s="3"/>
      <c r="JYE39" s="4"/>
      <c r="JYF39" s="5"/>
      <c r="JYG39" s="6"/>
      <c r="JYH39" s="7"/>
      <c r="JYI39" s="8"/>
      <c r="JYJ39" s="2"/>
      <c r="JYK39" s="3"/>
      <c r="JYL39" s="4"/>
      <c r="JYM39" s="5"/>
      <c r="JYN39" s="6"/>
      <c r="JYO39" s="7"/>
      <c r="JYP39" s="8"/>
      <c r="JYQ39" s="2"/>
      <c r="JYR39" s="3"/>
      <c r="JYS39" s="4"/>
      <c r="JYT39" s="5"/>
      <c r="JYU39" s="6"/>
      <c r="JYV39" s="7"/>
      <c r="JYW39" s="8"/>
      <c r="JYX39" s="2"/>
      <c r="JYY39" s="3"/>
      <c r="JYZ39" s="4"/>
      <c r="JZA39" s="5"/>
      <c r="JZB39" s="6"/>
      <c r="JZC39" s="7"/>
      <c r="JZD39" s="8"/>
      <c r="JZE39" s="2"/>
      <c r="JZF39" s="3"/>
      <c r="JZG39" s="4"/>
      <c r="JZH39" s="5"/>
      <c r="JZI39" s="6"/>
      <c r="JZJ39" s="7"/>
      <c r="JZK39" s="8"/>
      <c r="JZL39" s="2"/>
      <c r="JZM39" s="3"/>
      <c r="JZN39" s="4"/>
      <c r="JZO39" s="5"/>
      <c r="JZP39" s="6"/>
      <c r="JZQ39" s="7"/>
      <c r="JZR39" s="8"/>
      <c r="JZS39" s="2"/>
      <c r="JZT39" s="3"/>
      <c r="JZU39" s="4"/>
      <c r="JZV39" s="5"/>
      <c r="JZW39" s="6"/>
      <c r="JZX39" s="7"/>
      <c r="JZY39" s="8"/>
      <c r="JZZ39" s="2"/>
      <c r="KAA39" s="3"/>
      <c r="KAB39" s="4"/>
      <c r="KAC39" s="5"/>
      <c r="KAD39" s="6"/>
      <c r="KAE39" s="7"/>
      <c r="KAF39" s="8"/>
      <c r="KAG39" s="2"/>
      <c r="KAH39" s="3"/>
      <c r="KAI39" s="4"/>
      <c r="KAJ39" s="5"/>
      <c r="KAK39" s="6"/>
      <c r="KAL39" s="7"/>
      <c r="KAM39" s="8"/>
      <c r="KAN39" s="2"/>
      <c r="KAO39" s="3"/>
      <c r="KAP39" s="4"/>
      <c r="KAQ39" s="5"/>
      <c r="KAR39" s="6"/>
      <c r="KAS39" s="7"/>
      <c r="KAT39" s="8"/>
      <c r="KAU39" s="2"/>
      <c r="KAV39" s="3"/>
      <c r="KAW39" s="4"/>
      <c r="KAX39" s="5"/>
      <c r="KAY39" s="6"/>
      <c r="KAZ39" s="7"/>
      <c r="KBA39" s="8"/>
      <c r="KBB39" s="2"/>
      <c r="KBC39" s="3"/>
      <c r="KBD39" s="4"/>
      <c r="KBE39" s="5"/>
      <c r="KBF39" s="6"/>
      <c r="KBG39" s="7"/>
      <c r="KBH39" s="8"/>
      <c r="KBI39" s="2"/>
      <c r="KBJ39" s="3"/>
      <c r="KBK39" s="4"/>
      <c r="KBL39" s="5"/>
      <c r="KBM39" s="6"/>
      <c r="KBN39" s="7"/>
      <c r="KBO39" s="8"/>
      <c r="KBP39" s="2"/>
      <c r="KBQ39" s="3"/>
      <c r="KBR39" s="4"/>
      <c r="KBS39" s="5"/>
      <c r="KBT39" s="6"/>
      <c r="KBU39" s="7"/>
      <c r="KBV39" s="8"/>
      <c r="KBW39" s="2"/>
      <c r="KBX39" s="3"/>
      <c r="KBY39" s="4"/>
      <c r="KBZ39" s="5"/>
      <c r="KCA39" s="6"/>
      <c r="KCB39" s="7"/>
      <c r="KCC39" s="8"/>
      <c r="KCD39" s="2"/>
      <c r="KCE39" s="3"/>
      <c r="KCF39" s="4"/>
      <c r="KCG39" s="5"/>
      <c r="KCH39" s="6"/>
      <c r="KCI39" s="7"/>
      <c r="KCJ39" s="8"/>
      <c r="KCK39" s="2"/>
      <c r="KCL39" s="3"/>
      <c r="KCM39" s="4"/>
      <c r="KCN39" s="5"/>
      <c r="KCO39" s="6"/>
      <c r="KCP39" s="7"/>
      <c r="KCQ39" s="8"/>
      <c r="KCR39" s="2"/>
      <c r="KCS39" s="3"/>
      <c r="KCT39" s="4"/>
      <c r="KCU39" s="5"/>
      <c r="KCV39" s="6"/>
      <c r="KCW39" s="7"/>
      <c r="KCX39" s="8"/>
      <c r="KCY39" s="2"/>
      <c r="KCZ39" s="3"/>
      <c r="KDA39" s="4"/>
      <c r="KDB39" s="5"/>
      <c r="KDC39" s="6"/>
      <c r="KDD39" s="7"/>
      <c r="KDE39" s="8"/>
      <c r="KDF39" s="2"/>
      <c r="KDG39" s="3"/>
      <c r="KDH39" s="4"/>
      <c r="KDI39" s="5"/>
      <c r="KDJ39" s="6"/>
      <c r="KDK39" s="7"/>
      <c r="KDL39" s="8"/>
      <c r="KDM39" s="2"/>
      <c r="KDN39" s="3"/>
      <c r="KDO39" s="4"/>
      <c r="KDP39" s="5"/>
      <c r="KDQ39" s="6"/>
      <c r="KDR39" s="7"/>
      <c r="KDS39" s="8"/>
      <c r="KDT39" s="2"/>
      <c r="KDU39" s="3"/>
      <c r="KDV39" s="4"/>
      <c r="KDW39" s="5"/>
      <c r="KDX39" s="6"/>
      <c r="KDY39" s="7"/>
      <c r="KDZ39" s="8"/>
      <c r="KEA39" s="2"/>
      <c r="KEB39" s="3"/>
      <c r="KEC39" s="4"/>
      <c r="KED39" s="5"/>
      <c r="KEE39" s="6"/>
      <c r="KEF39" s="7"/>
      <c r="KEG39" s="8"/>
      <c r="KEH39" s="2"/>
      <c r="KEI39" s="3"/>
      <c r="KEJ39" s="4"/>
      <c r="KEK39" s="5"/>
      <c r="KEL39" s="6"/>
      <c r="KEM39" s="7"/>
      <c r="KEN39" s="8"/>
      <c r="KEO39" s="2"/>
      <c r="KEP39" s="3"/>
      <c r="KEQ39" s="4"/>
      <c r="KER39" s="5"/>
      <c r="KES39" s="6"/>
      <c r="KET39" s="7"/>
      <c r="KEU39" s="8"/>
      <c r="KEV39" s="2"/>
      <c r="KEW39" s="3"/>
      <c r="KEX39" s="4"/>
      <c r="KEY39" s="5"/>
      <c r="KEZ39" s="6"/>
      <c r="KFA39" s="7"/>
      <c r="KFB39" s="8"/>
      <c r="KFC39" s="2"/>
      <c r="KFD39" s="3"/>
      <c r="KFE39" s="4"/>
      <c r="KFF39" s="5"/>
      <c r="KFG39" s="6"/>
      <c r="KFH39" s="7"/>
      <c r="KFI39" s="8"/>
      <c r="KFJ39" s="2"/>
      <c r="KFK39" s="3"/>
      <c r="KFL39" s="4"/>
      <c r="KFM39" s="5"/>
      <c r="KFN39" s="6"/>
      <c r="KFO39" s="7"/>
      <c r="KFP39" s="8"/>
      <c r="KFQ39" s="2"/>
      <c r="KFR39" s="3"/>
      <c r="KFS39" s="4"/>
      <c r="KFT39" s="5"/>
      <c r="KFU39" s="6"/>
      <c r="KFV39" s="7"/>
      <c r="KFW39" s="8"/>
      <c r="KFX39" s="2"/>
      <c r="KFY39" s="3"/>
      <c r="KFZ39" s="4"/>
      <c r="KGA39" s="5"/>
      <c r="KGB39" s="6"/>
      <c r="KGC39" s="7"/>
      <c r="KGD39" s="8"/>
      <c r="KGE39" s="2"/>
      <c r="KGF39" s="3"/>
      <c r="KGG39" s="4"/>
      <c r="KGH39" s="5"/>
      <c r="KGI39" s="6"/>
      <c r="KGJ39" s="7"/>
      <c r="KGK39" s="8"/>
      <c r="KGL39" s="2"/>
      <c r="KGM39" s="3"/>
      <c r="KGN39" s="4"/>
      <c r="KGO39" s="5"/>
      <c r="KGP39" s="6"/>
      <c r="KGQ39" s="7"/>
      <c r="KGR39" s="8"/>
      <c r="KGS39" s="2"/>
      <c r="KGT39" s="3"/>
      <c r="KGU39" s="4"/>
      <c r="KGV39" s="5"/>
      <c r="KGW39" s="6"/>
      <c r="KGX39" s="7"/>
      <c r="KGY39" s="8"/>
      <c r="KGZ39" s="2"/>
      <c r="KHA39" s="3"/>
      <c r="KHB39" s="4"/>
      <c r="KHC39" s="5"/>
      <c r="KHD39" s="6"/>
      <c r="KHE39" s="7"/>
      <c r="KHF39" s="8"/>
      <c r="KHG39" s="2"/>
      <c r="KHH39" s="3"/>
      <c r="KHI39" s="4"/>
      <c r="KHJ39" s="5"/>
      <c r="KHK39" s="6"/>
      <c r="KHL39" s="7"/>
      <c r="KHM39" s="8"/>
      <c r="KHN39" s="2"/>
      <c r="KHO39" s="3"/>
      <c r="KHP39" s="4"/>
      <c r="KHQ39" s="5"/>
      <c r="KHR39" s="6"/>
      <c r="KHS39" s="7"/>
      <c r="KHT39" s="8"/>
      <c r="KHU39" s="2"/>
      <c r="KHV39" s="3"/>
      <c r="KHW39" s="4"/>
      <c r="KHX39" s="5"/>
      <c r="KHY39" s="6"/>
      <c r="KHZ39" s="7"/>
      <c r="KIA39" s="8"/>
      <c r="KIB39" s="2"/>
      <c r="KIC39" s="3"/>
      <c r="KID39" s="4"/>
      <c r="KIE39" s="5"/>
      <c r="KIF39" s="6"/>
      <c r="KIG39" s="7"/>
      <c r="KIH39" s="8"/>
      <c r="KII39" s="2"/>
      <c r="KIJ39" s="3"/>
      <c r="KIK39" s="4"/>
      <c r="KIL39" s="5"/>
      <c r="KIM39" s="6"/>
      <c r="KIN39" s="7"/>
      <c r="KIO39" s="8"/>
      <c r="KIP39" s="2"/>
      <c r="KIQ39" s="3"/>
      <c r="KIR39" s="4"/>
      <c r="KIS39" s="5"/>
      <c r="KIT39" s="6"/>
      <c r="KIU39" s="7"/>
      <c r="KIV39" s="8"/>
      <c r="KIW39" s="2"/>
      <c r="KIX39" s="3"/>
      <c r="KIY39" s="4"/>
      <c r="KIZ39" s="5"/>
      <c r="KJA39" s="6"/>
      <c r="KJB39" s="7"/>
      <c r="KJC39" s="8"/>
      <c r="KJD39" s="2"/>
      <c r="KJE39" s="3"/>
      <c r="KJF39" s="4"/>
      <c r="KJG39" s="5"/>
      <c r="KJH39" s="6"/>
      <c r="KJI39" s="7"/>
      <c r="KJJ39" s="8"/>
      <c r="KJK39" s="2"/>
      <c r="KJL39" s="3"/>
      <c r="KJM39" s="4"/>
      <c r="KJN39" s="5"/>
      <c r="KJO39" s="6"/>
      <c r="KJP39" s="7"/>
      <c r="KJQ39" s="8"/>
      <c r="KJR39" s="2"/>
      <c r="KJS39" s="3"/>
      <c r="KJT39" s="4"/>
      <c r="KJU39" s="5"/>
      <c r="KJV39" s="6"/>
      <c r="KJW39" s="7"/>
      <c r="KJX39" s="8"/>
      <c r="KJY39" s="2"/>
      <c r="KJZ39" s="3"/>
      <c r="KKA39" s="4"/>
      <c r="KKB39" s="5"/>
      <c r="KKC39" s="6"/>
      <c r="KKD39" s="7"/>
      <c r="KKE39" s="8"/>
      <c r="KKF39" s="2"/>
      <c r="KKG39" s="3"/>
      <c r="KKH39" s="4"/>
      <c r="KKI39" s="5"/>
      <c r="KKJ39" s="6"/>
      <c r="KKK39" s="7"/>
      <c r="KKL39" s="8"/>
      <c r="KKM39" s="2"/>
      <c r="KKN39" s="3"/>
      <c r="KKO39" s="4"/>
      <c r="KKP39" s="5"/>
      <c r="KKQ39" s="6"/>
      <c r="KKR39" s="7"/>
      <c r="KKS39" s="8"/>
      <c r="KKT39" s="2"/>
      <c r="KKU39" s="3"/>
      <c r="KKV39" s="4"/>
      <c r="KKW39" s="5"/>
      <c r="KKX39" s="6"/>
      <c r="KKY39" s="7"/>
      <c r="KKZ39" s="8"/>
      <c r="KLA39" s="2"/>
      <c r="KLB39" s="3"/>
      <c r="KLC39" s="4"/>
      <c r="KLD39" s="5"/>
      <c r="KLE39" s="6"/>
      <c r="KLF39" s="7"/>
      <c r="KLG39" s="8"/>
      <c r="KLH39" s="2"/>
      <c r="KLI39" s="3"/>
      <c r="KLJ39" s="4"/>
      <c r="KLK39" s="5"/>
      <c r="KLL39" s="6"/>
      <c r="KLM39" s="7"/>
      <c r="KLN39" s="8"/>
      <c r="KLO39" s="2"/>
      <c r="KLP39" s="3"/>
      <c r="KLQ39" s="4"/>
      <c r="KLR39" s="5"/>
      <c r="KLS39" s="6"/>
      <c r="KLT39" s="7"/>
      <c r="KLU39" s="8"/>
      <c r="KLV39" s="2"/>
      <c r="KLW39" s="3"/>
      <c r="KLX39" s="4"/>
      <c r="KLY39" s="5"/>
      <c r="KLZ39" s="6"/>
      <c r="KMA39" s="7"/>
      <c r="KMB39" s="8"/>
      <c r="KMC39" s="2"/>
      <c r="KMD39" s="3"/>
      <c r="KME39" s="4"/>
      <c r="KMF39" s="5"/>
      <c r="KMG39" s="6"/>
      <c r="KMH39" s="7"/>
      <c r="KMI39" s="8"/>
      <c r="KMJ39" s="2"/>
      <c r="KMK39" s="3"/>
      <c r="KML39" s="4"/>
      <c r="KMM39" s="5"/>
      <c r="KMN39" s="6"/>
      <c r="KMO39" s="7"/>
      <c r="KMP39" s="8"/>
      <c r="KMQ39" s="2"/>
      <c r="KMR39" s="3"/>
      <c r="KMS39" s="4"/>
      <c r="KMT39" s="5"/>
      <c r="KMU39" s="6"/>
      <c r="KMV39" s="7"/>
      <c r="KMW39" s="8"/>
      <c r="KMX39" s="2"/>
      <c r="KMY39" s="3"/>
      <c r="KMZ39" s="4"/>
      <c r="KNA39" s="5"/>
      <c r="KNB39" s="6"/>
      <c r="KNC39" s="7"/>
      <c r="KND39" s="8"/>
      <c r="KNE39" s="2"/>
      <c r="KNF39" s="3"/>
      <c r="KNG39" s="4"/>
      <c r="KNH39" s="5"/>
      <c r="KNI39" s="6"/>
      <c r="KNJ39" s="7"/>
      <c r="KNK39" s="8"/>
      <c r="KNL39" s="2"/>
      <c r="KNM39" s="3"/>
      <c r="KNN39" s="4"/>
      <c r="KNO39" s="5"/>
      <c r="KNP39" s="6"/>
      <c r="KNQ39" s="7"/>
      <c r="KNR39" s="8"/>
      <c r="KNS39" s="2"/>
      <c r="KNT39" s="3"/>
      <c r="KNU39" s="4"/>
      <c r="KNV39" s="5"/>
      <c r="KNW39" s="6"/>
      <c r="KNX39" s="7"/>
      <c r="KNY39" s="8"/>
      <c r="KNZ39" s="2"/>
      <c r="KOA39" s="3"/>
      <c r="KOB39" s="4"/>
      <c r="KOC39" s="5"/>
      <c r="KOD39" s="6"/>
      <c r="KOE39" s="7"/>
      <c r="KOF39" s="8"/>
      <c r="KOG39" s="2"/>
      <c r="KOH39" s="3"/>
      <c r="KOI39" s="4"/>
      <c r="KOJ39" s="5"/>
      <c r="KOK39" s="6"/>
      <c r="KOL39" s="7"/>
      <c r="KOM39" s="8"/>
      <c r="KON39" s="2"/>
      <c r="KOO39" s="3"/>
      <c r="KOP39" s="4"/>
      <c r="KOQ39" s="5"/>
      <c r="KOR39" s="6"/>
      <c r="KOS39" s="7"/>
      <c r="KOT39" s="8"/>
      <c r="KOU39" s="2"/>
      <c r="KOV39" s="3"/>
      <c r="KOW39" s="4"/>
      <c r="KOX39" s="5"/>
      <c r="KOY39" s="6"/>
      <c r="KOZ39" s="7"/>
      <c r="KPA39" s="8"/>
      <c r="KPB39" s="2"/>
      <c r="KPC39" s="3"/>
      <c r="KPD39" s="4"/>
      <c r="KPE39" s="5"/>
      <c r="KPF39" s="6"/>
      <c r="KPG39" s="7"/>
      <c r="KPH39" s="8"/>
      <c r="KPI39" s="2"/>
      <c r="KPJ39" s="3"/>
      <c r="KPK39" s="4"/>
      <c r="KPL39" s="5"/>
      <c r="KPM39" s="6"/>
      <c r="KPN39" s="7"/>
      <c r="KPO39" s="8"/>
      <c r="KPP39" s="2"/>
      <c r="KPQ39" s="3"/>
      <c r="KPR39" s="4"/>
      <c r="KPS39" s="5"/>
      <c r="KPT39" s="6"/>
      <c r="KPU39" s="7"/>
      <c r="KPV39" s="8"/>
      <c r="KPW39" s="2"/>
      <c r="KPX39" s="3"/>
      <c r="KPY39" s="4"/>
      <c r="KPZ39" s="5"/>
      <c r="KQA39" s="6"/>
      <c r="KQB39" s="7"/>
      <c r="KQC39" s="8"/>
      <c r="KQD39" s="2"/>
      <c r="KQE39" s="3"/>
      <c r="KQF39" s="4"/>
      <c r="KQG39" s="5"/>
      <c r="KQH39" s="6"/>
      <c r="KQI39" s="7"/>
      <c r="KQJ39" s="8"/>
      <c r="KQK39" s="2"/>
      <c r="KQL39" s="3"/>
      <c r="KQM39" s="4"/>
      <c r="KQN39" s="5"/>
      <c r="KQO39" s="6"/>
      <c r="KQP39" s="7"/>
      <c r="KQQ39" s="8"/>
      <c r="KQR39" s="2"/>
      <c r="KQS39" s="3"/>
      <c r="KQT39" s="4"/>
      <c r="KQU39" s="5"/>
      <c r="KQV39" s="6"/>
      <c r="KQW39" s="7"/>
      <c r="KQX39" s="8"/>
      <c r="KQY39" s="2"/>
      <c r="KQZ39" s="3"/>
      <c r="KRA39" s="4"/>
      <c r="KRB39" s="5"/>
      <c r="KRC39" s="6"/>
      <c r="KRD39" s="7"/>
      <c r="KRE39" s="8"/>
      <c r="KRF39" s="2"/>
      <c r="KRG39" s="3"/>
      <c r="KRH39" s="4"/>
      <c r="KRI39" s="5"/>
      <c r="KRJ39" s="6"/>
      <c r="KRK39" s="7"/>
      <c r="KRL39" s="8"/>
      <c r="KRM39" s="2"/>
      <c r="KRN39" s="3"/>
      <c r="KRO39" s="4"/>
      <c r="KRP39" s="5"/>
      <c r="KRQ39" s="6"/>
      <c r="KRR39" s="7"/>
      <c r="KRS39" s="8"/>
      <c r="KRT39" s="2"/>
      <c r="KRU39" s="3"/>
      <c r="KRV39" s="4"/>
      <c r="KRW39" s="5"/>
      <c r="KRX39" s="6"/>
      <c r="KRY39" s="7"/>
      <c r="KRZ39" s="8"/>
      <c r="KSA39" s="2"/>
      <c r="KSB39" s="3"/>
      <c r="KSC39" s="4"/>
      <c r="KSD39" s="5"/>
      <c r="KSE39" s="6"/>
      <c r="KSF39" s="7"/>
      <c r="KSG39" s="8"/>
      <c r="KSH39" s="2"/>
      <c r="KSI39" s="3"/>
      <c r="KSJ39" s="4"/>
      <c r="KSK39" s="5"/>
      <c r="KSL39" s="6"/>
      <c r="KSM39" s="7"/>
      <c r="KSN39" s="8"/>
      <c r="KSO39" s="2"/>
      <c r="KSP39" s="3"/>
      <c r="KSQ39" s="4"/>
      <c r="KSR39" s="5"/>
      <c r="KSS39" s="6"/>
      <c r="KST39" s="7"/>
      <c r="KSU39" s="8"/>
      <c r="KSV39" s="2"/>
      <c r="KSW39" s="3"/>
      <c r="KSX39" s="4"/>
      <c r="KSY39" s="5"/>
      <c r="KSZ39" s="6"/>
      <c r="KTA39" s="7"/>
      <c r="KTB39" s="8"/>
      <c r="KTC39" s="2"/>
      <c r="KTD39" s="3"/>
      <c r="KTE39" s="4"/>
      <c r="KTF39" s="5"/>
      <c r="KTG39" s="6"/>
      <c r="KTH39" s="7"/>
      <c r="KTI39" s="8"/>
      <c r="KTJ39" s="2"/>
      <c r="KTK39" s="3"/>
      <c r="KTL39" s="4"/>
      <c r="KTM39" s="5"/>
      <c r="KTN39" s="6"/>
      <c r="KTO39" s="7"/>
      <c r="KTP39" s="8"/>
      <c r="KTQ39" s="2"/>
      <c r="KTR39" s="3"/>
      <c r="KTS39" s="4"/>
      <c r="KTT39" s="5"/>
      <c r="KTU39" s="6"/>
      <c r="KTV39" s="7"/>
      <c r="KTW39" s="8"/>
      <c r="KTX39" s="2"/>
      <c r="KTY39" s="3"/>
      <c r="KTZ39" s="4"/>
      <c r="KUA39" s="5"/>
      <c r="KUB39" s="6"/>
      <c r="KUC39" s="7"/>
      <c r="KUD39" s="8"/>
      <c r="KUE39" s="2"/>
      <c r="KUF39" s="3"/>
      <c r="KUG39" s="4"/>
      <c r="KUH39" s="5"/>
      <c r="KUI39" s="6"/>
      <c r="KUJ39" s="7"/>
      <c r="KUK39" s="8"/>
      <c r="KUL39" s="2"/>
      <c r="KUM39" s="3"/>
      <c r="KUN39" s="4"/>
      <c r="KUO39" s="5"/>
      <c r="KUP39" s="6"/>
      <c r="KUQ39" s="7"/>
      <c r="KUR39" s="8"/>
      <c r="KUS39" s="2"/>
      <c r="KUT39" s="3"/>
      <c r="KUU39" s="4"/>
      <c r="KUV39" s="5"/>
      <c r="KUW39" s="6"/>
      <c r="KUX39" s="7"/>
      <c r="KUY39" s="8"/>
      <c r="KUZ39" s="2"/>
      <c r="KVA39" s="3"/>
      <c r="KVB39" s="4"/>
      <c r="KVC39" s="5"/>
      <c r="KVD39" s="6"/>
      <c r="KVE39" s="7"/>
      <c r="KVF39" s="8"/>
      <c r="KVG39" s="2"/>
      <c r="KVH39" s="3"/>
      <c r="KVI39" s="4"/>
      <c r="KVJ39" s="5"/>
      <c r="KVK39" s="6"/>
      <c r="KVL39" s="7"/>
      <c r="KVM39" s="8"/>
      <c r="KVN39" s="2"/>
      <c r="KVO39" s="3"/>
      <c r="KVP39" s="4"/>
      <c r="KVQ39" s="5"/>
      <c r="KVR39" s="6"/>
      <c r="KVS39" s="7"/>
      <c r="KVT39" s="8"/>
      <c r="KVU39" s="2"/>
      <c r="KVV39" s="3"/>
      <c r="KVW39" s="4"/>
      <c r="KVX39" s="5"/>
      <c r="KVY39" s="6"/>
      <c r="KVZ39" s="7"/>
      <c r="KWA39" s="8"/>
      <c r="KWB39" s="2"/>
      <c r="KWC39" s="3"/>
      <c r="KWD39" s="4"/>
      <c r="KWE39" s="5"/>
      <c r="KWF39" s="6"/>
      <c r="KWG39" s="7"/>
      <c r="KWH39" s="8"/>
      <c r="KWI39" s="2"/>
      <c r="KWJ39" s="3"/>
      <c r="KWK39" s="4"/>
      <c r="KWL39" s="5"/>
      <c r="KWM39" s="6"/>
      <c r="KWN39" s="7"/>
      <c r="KWO39" s="8"/>
      <c r="KWP39" s="2"/>
      <c r="KWQ39" s="3"/>
      <c r="KWR39" s="4"/>
      <c r="KWS39" s="5"/>
      <c r="KWT39" s="6"/>
      <c r="KWU39" s="7"/>
      <c r="KWV39" s="8"/>
      <c r="KWW39" s="2"/>
      <c r="KWX39" s="3"/>
      <c r="KWY39" s="4"/>
      <c r="KWZ39" s="5"/>
      <c r="KXA39" s="6"/>
      <c r="KXB39" s="7"/>
      <c r="KXC39" s="8"/>
      <c r="KXD39" s="2"/>
      <c r="KXE39" s="3"/>
      <c r="KXF39" s="4"/>
      <c r="KXG39" s="5"/>
      <c r="KXH39" s="6"/>
      <c r="KXI39" s="7"/>
      <c r="KXJ39" s="8"/>
      <c r="KXK39" s="2"/>
      <c r="KXL39" s="3"/>
      <c r="KXM39" s="4"/>
      <c r="KXN39" s="5"/>
      <c r="KXO39" s="6"/>
      <c r="KXP39" s="7"/>
      <c r="KXQ39" s="8"/>
      <c r="KXR39" s="2"/>
      <c r="KXS39" s="3"/>
      <c r="KXT39" s="4"/>
      <c r="KXU39" s="5"/>
      <c r="KXV39" s="6"/>
      <c r="KXW39" s="7"/>
      <c r="KXX39" s="8"/>
      <c r="KXY39" s="2"/>
      <c r="KXZ39" s="3"/>
      <c r="KYA39" s="4"/>
      <c r="KYB39" s="5"/>
      <c r="KYC39" s="6"/>
      <c r="KYD39" s="7"/>
      <c r="KYE39" s="8"/>
      <c r="KYF39" s="2"/>
      <c r="KYG39" s="3"/>
      <c r="KYH39" s="4"/>
      <c r="KYI39" s="5"/>
      <c r="KYJ39" s="6"/>
      <c r="KYK39" s="7"/>
      <c r="KYL39" s="8"/>
      <c r="KYM39" s="2"/>
      <c r="KYN39" s="3"/>
      <c r="KYO39" s="4"/>
      <c r="KYP39" s="5"/>
      <c r="KYQ39" s="6"/>
      <c r="KYR39" s="7"/>
      <c r="KYS39" s="8"/>
      <c r="KYT39" s="2"/>
      <c r="KYU39" s="3"/>
      <c r="KYV39" s="4"/>
      <c r="KYW39" s="5"/>
      <c r="KYX39" s="6"/>
      <c r="KYY39" s="7"/>
      <c r="KYZ39" s="8"/>
      <c r="KZA39" s="2"/>
      <c r="KZB39" s="3"/>
      <c r="KZC39" s="4"/>
      <c r="KZD39" s="5"/>
      <c r="KZE39" s="6"/>
      <c r="KZF39" s="7"/>
      <c r="KZG39" s="8"/>
      <c r="KZH39" s="2"/>
      <c r="KZI39" s="3"/>
      <c r="KZJ39" s="4"/>
      <c r="KZK39" s="5"/>
      <c r="KZL39" s="6"/>
      <c r="KZM39" s="7"/>
      <c r="KZN39" s="8"/>
      <c r="KZO39" s="2"/>
      <c r="KZP39" s="3"/>
      <c r="KZQ39" s="4"/>
      <c r="KZR39" s="5"/>
      <c r="KZS39" s="6"/>
      <c r="KZT39" s="7"/>
      <c r="KZU39" s="8"/>
      <c r="KZV39" s="2"/>
      <c r="KZW39" s="3"/>
      <c r="KZX39" s="4"/>
      <c r="KZY39" s="5"/>
      <c r="KZZ39" s="6"/>
      <c r="LAA39" s="7"/>
      <c r="LAB39" s="8"/>
      <c r="LAC39" s="2"/>
      <c r="LAD39" s="3"/>
      <c r="LAE39" s="4"/>
      <c r="LAF39" s="5"/>
      <c r="LAG39" s="6"/>
      <c r="LAH39" s="7"/>
      <c r="LAI39" s="8"/>
      <c r="LAJ39" s="2"/>
      <c r="LAK39" s="3"/>
      <c r="LAL39" s="4"/>
      <c r="LAM39" s="5"/>
      <c r="LAN39" s="6"/>
      <c r="LAO39" s="7"/>
      <c r="LAP39" s="8"/>
      <c r="LAQ39" s="2"/>
      <c r="LAR39" s="3"/>
      <c r="LAS39" s="4"/>
      <c r="LAT39" s="5"/>
      <c r="LAU39" s="6"/>
      <c r="LAV39" s="7"/>
      <c r="LAW39" s="8"/>
      <c r="LAX39" s="2"/>
      <c r="LAY39" s="3"/>
      <c r="LAZ39" s="4"/>
      <c r="LBA39" s="5"/>
      <c r="LBB39" s="6"/>
      <c r="LBC39" s="7"/>
      <c r="LBD39" s="8"/>
      <c r="LBE39" s="2"/>
      <c r="LBF39" s="3"/>
      <c r="LBG39" s="4"/>
      <c r="LBH39" s="5"/>
      <c r="LBI39" s="6"/>
      <c r="LBJ39" s="7"/>
      <c r="LBK39" s="8"/>
      <c r="LBL39" s="2"/>
      <c r="LBM39" s="3"/>
      <c r="LBN39" s="4"/>
      <c r="LBO39" s="5"/>
      <c r="LBP39" s="6"/>
      <c r="LBQ39" s="7"/>
      <c r="LBR39" s="8"/>
      <c r="LBS39" s="2"/>
      <c r="LBT39" s="3"/>
      <c r="LBU39" s="4"/>
      <c r="LBV39" s="5"/>
      <c r="LBW39" s="6"/>
      <c r="LBX39" s="7"/>
      <c r="LBY39" s="8"/>
      <c r="LBZ39" s="2"/>
      <c r="LCA39" s="3"/>
      <c r="LCB39" s="4"/>
      <c r="LCC39" s="5"/>
      <c r="LCD39" s="6"/>
      <c r="LCE39" s="7"/>
      <c r="LCF39" s="8"/>
      <c r="LCG39" s="2"/>
      <c r="LCH39" s="3"/>
      <c r="LCI39" s="4"/>
      <c r="LCJ39" s="5"/>
      <c r="LCK39" s="6"/>
      <c r="LCL39" s="7"/>
      <c r="LCM39" s="8"/>
      <c r="LCN39" s="2"/>
      <c r="LCO39" s="3"/>
      <c r="LCP39" s="4"/>
      <c r="LCQ39" s="5"/>
      <c r="LCR39" s="6"/>
      <c r="LCS39" s="7"/>
      <c r="LCT39" s="8"/>
      <c r="LCU39" s="2"/>
      <c r="LCV39" s="3"/>
      <c r="LCW39" s="4"/>
      <c r="LCX39" s="5"/>
      <c r="LCY39" s="6"/>
      <c r="LCZ39" s="7"/>
      <c r="LDA39" s="8"/>
      <c r="LDB39" s="2"/>
      <c r="LDC39" s="3"/>
      <c r="LDD39" s="4"/>
      <c r="LDE39" s="5"/>
      <c r="LDF39" s="6"/>
      <c r="LDG39" s="7"/>
      <c r="LDH39" s="8"/>
      <c r="LDI39" s="2"/>
      <c r="LDJ39" s="3"/>
      <c r="LDK39" s="4"/>
      <c r="LDL39" s="5"/>
      <c r="LDM39" s="6"/>
      <c r="LDN39" s="7"/>
      <c r="LDO39" s="8"/>
      <c r="LDP39" s="2"/>
      <c r="LDQ39" s="3"/>
      <c r="LDR39" s="4"/>
      <c r="LDS39" s="5"/>
      <c r="LDT39" s="6"/>
      <c r="LDU39" s="7"/>
      <c r="LDV39" s="8"/>
      <c r="LDW39" s="2"/>
      <c r="LDX39" s="3"/>
      <c r="LDY39" s="4"/>
      <c r="LDZ39" s="5"/>
      <c r="LEA39" s="6"/>
      <c r="LEB39" s="7"/>
      <c r="LEC39" s="8"/>
      <c r="LED39" s="2"/>
      <c r="LEE39" s="3"/>
      <c r="LEF39" s="4"/>
      <c r="LEG39" s="5"/>
      <c r="LEH39" s="6"/>
      <c r="LEI39" s="7"/>
      <c r="LEJ39" s="8"/>
      <c r="LEK39" s="2"/>
      <c r="LEL39" s="3"/>
      <c r="LEM39" s="4"/>
      <c r="LEN39" s="5"/>
      <c r="LEO39" s="6"/>
      <c r="LEP39" s="7"/>
      <c r="LEQ39" s="8"/>
      <c r="LER39" s="2"/>
      <c r="LES39" s="3"/>
      <c r="LET39" s="4"/>
      <c r="LEU39" s="5"/>
      <c r="LEV39" s="6"/>
      <c r="LEW39" s="7"/>
      <c r="LEX39" s="8"/>
      <c r="LEY39" s="2"/>
      <c r="LEZ39" s="3"/>
      <c r="LFA39" s="4"/>
      <c r="LFB39" s="5"/>
      <c r="LFC39" s="6"/>
      <c r="LFD39" s="7"/>
      <c r="LFE39" s="8"/>
      <c r="LFF39" s="2"/>
      <c r="LFG39" s="3"/>
      <c r="LFH39" s="4"/>
      <c r="LFI39" s="5"/>
      <c r="LFJ39" s="6"/>
      <c r="LFK39" s="7"/>
      <c r="LFL39" s="8"/>
      <c r="LFM39" s="2"/>
      <c r="LFN39" s="3"/>
      <c r="LFO39" s="4"/>
      <c r="LFP39" s="5"/>
      <c r="LFQ39" s="6"/>
      <c r="LFR39" s="7"/>
      <c r="LFS39" s="8"/>
      <c r="LFT39" s="2"/>
      <c r="LFU39" s="3"/>
      <c r="LFV39" s="4"/>
      <c r="LFW39" s="5"/>
      <c r="LFX39" s="6"/>
      <c r="LFY39" s="7"/>
      <c r="LFZ39" s="8"/>
      <c r="LGA39" s="2"/>
      <c r="LGB39" s="3"/>
      <c r="LGC39" s="4"/>
      <c r="LGD39" s="5"/>
      <c r="LGE39" s="6"/>
      <c r="LGF39" s="7"/>
      <c r="LGG39" s="8"/>
      <c r="LGH39" s="2"/>
      <c r="LGI39" s="3"/>
      <c r="LGJ39" s="4"/>
      <c r="LGK39" s="5"/>
      <c r="LGL39" s="6"/>
      <c r="LGM39" s="7"/>
      <c r="LGN39" s="8"/>
      <c r="LGO39" s="2"/>
      <c r="LGP39" s="3"/>
      <c r="LGQ39" s="4"/>
      <c r="LGR39" s="5"/>
      <c r="LGS39" s="6"/>
      <c r="LGT39" s="7"/>
      <c r="LGU39" s="8"/>
      <c r="LGV39" s="2"/>
      <c r="LGW39" s="3"/>
      <c r="LGX39" s="4"/>
      <c r="LGY39" s="5"/>
      <c r="LGZ39" s="6"/>
      <c r="LHA39" s="7"/>
      <c r="LHB39" s="8"/>
      <c r="LHC39" s="2"/>
      <c r="LHD39" s="3"/>
      <c r="LHE39" s="4"/>
      <c r="LHF39" s="5"/>
      <c r="LHG39" s="6"/>
      <c r="LHH39" s="7"/>
      <c r="LHI39" s="8"/>
      <c r="LHJ39" s="2"/>
      <c r="LHK39" s="3"/>
      <c r="LHL39" s="4"/>
      <c r="LHM39" s="5"/>
      <c r="LHN39" s="6"/>
      <c r="LHO39" s="7"/>
      <c r="LHP39" s="8"/>
      <c r="LHQ39" s="2"/>
      <c r="LHR39" s="3"/>
      <c r="LHS39" s="4"/>
      <c r="LHT39" s="5"/>
      <c r="LHU39" s="6"/>
      <c r="LHV39" s="7"/>
      <c r="LHW39" s="8"/>
      <c r="LHX39" s="2"/>
      <c r="LHY39" s="3"/>
      <c r="LHZ39" s="4"/>
      <c r="LIA39" s="5"/>
      <c r="LIB39" s="6"/>
      <c r="LIC39" s="7"/>
      <c r="LID39" s="8"/>
      <c r="LIE39" s="2"/>
      <c r="LIF39" s="3"/>
      <c r="LIG39" s="4"/>
      <c r="LIH39" s="5"/>
      <c r="LII39" s="6"/>
      <c r="LIJ39" s="7"/>
      <c r="LIK39" s="8"/>
      <c r="LIL39" s="2"/>
      <c r="LIM39" s="3"/>
      <c r="LIN39" s="4"/>
      <c r="LIO39" s="5"/>
      <c r="LIP39" s="6"/>
      <c r="LIQ39" s="7"/>
      <c r="LIR39" s="8"/>
      <c r="LIS39" s="2"/>
      <c r="LIT39" s="3"/>
      <c r="LIU39" s="4"/>
      <c r="LIV39" s="5"/>
      <c r="LIW39" s="6"/>
      <c r="LIX39" s="7"/>
      <c r="LIY39" s="8"/>
      <c r="LIZ39" s="2"/>
      <c r="LJA39" s="3"/>
      <c r="LJB39" s="4"/>
      <c r="LJC39" s="5"/>
      <c r="LJD39" s="6"/>
      <c r="LJE39" s="7"/>
      <c r="LJF39" s="8"/>
      <c r="LJG39" s="2"/>
      <c r="LJH39" s="3"/>
      <c r="LJI39" s="4"/>
      <c r="LJJ39" s="5"/>
      <c r="LJK39" s="6"/>
      <c r="LJL39" s="7"/>
      <c r="LJM39" s="8"/>
      <c r="LJN39" s="2"/>
      <c r="LJO39" s="3"/>
      <c r="LJP39" s="4"/>
      <c r="LJQ39" s="5"/>
      <c r="LJR39" s="6"/>
      <c r="LJS39" s="7"/>
      <c r="LJT39" s="8"/>
      <c r="LJU39" s="2"/>
      <c r="LJV39" s="3"/>
      <c r="LJW39" s="4"/>
      <c r="LJX39" s="5"/>
      <c r="LJY39" s="6"/>
      <c r="LJZ39" s="7"/>
      <c r="LKA39" s="8"/>
      <c r="LKB39" s="2"/>
      <c r="LKC39" s="3"/>
      <c r="LKD39" s="4"/>
      <c r="LKE39" s="5"/>
      <c r="LKF39" s="6"/>
      <c r="LKG39" s="7"/>
      <c r="LKH39" s="8"/>
      <c r="LKI39" s="2"/>
      <c r="LKJ39" s="3"/>
      <c r="LKK39" s="4"/>
      <c r="LKL39" s="5"/>
      <c r="LKM39" s="6"/>
      <c r="LKN39" s="7"/>
      <c r="LKO39" s="8"/>
      <c r="LKP39" s="2"/>
      <c r="LKQ39" s="3"/>
      <c r="LKR39" s="4"/>
      <c r="LKS39" s="5"/>
      <c r="LKT39" s="6"/>
      <c r="LKU39" s="7"/>
      <c r="LKV39" s="8"/>
      <c r="LKW39" s="2"/>
      <c r="LKX39" s="3"/>
      <c r="LKY39" s="4"/>
      <c r="LKZ39" s="5"/>
      <c r="LLA39" s="6"/>
      <c r="LLB39" s="7"/>
      <c r="LLC39" s="8"/>
      <c r="LLD39" s="2"/>
      <c r="LLE39" s="3"/>
      <c r="LLF39" s="4"/>
      <c r="LLG39" s="5"/>
      <c r="LLH39" s="6"/>
      <c r="LLI39" s="7"/>
      <c r="LLJ39" s="8"/>
      <c r="LLK39" s="2"/>
      <c r="LLL39" s="3"/>
      <c r="LLM39" s="4"/>
      <c r="LLN39" s="5"/>
      <c r="LLO39" s="6"/>
      <c r="LLP39" s="7"/>
      <c r="LLQ39" s="8"/>
      <c r="LLR39" s="2"/>
      <c r="LLS39" s="3"/>
      <c r="LLT39" s="4"/>
      <c r="LLU39" s="5"/>
      <c r="LLV39" s="6"/>
      <c r="LLW39" s="7"/>
      <c r="LLX39" s="8"/>
      <c r="LLY39" s="2"/>
      <c r="LLZ39" s="3"/>
      <c r="LMA39" s="4"/>
      <c r="LMB39" s="5"/>
      <c r="LMC39" s="6"/>
      <c r="LMD39" s="7"/>
      <c r="LME39" s="8"/>
      <c r="LMF39" s="2"/>
      <c r="LMG39" s="3"/>
      <c r="LMH39" s="4"/>
      <c r="LMI39" s="5"/>
      <c r="LMJ39" s="6"/>
      <c r="LMK39" s="7"/>
      <c r="LML39" s="8"/>
      <c r="LMM39" s="2"/>
      <c r="LMN39" s="3"/>
      <c r="LMO39" s="4"/>
      <c r="LMP39" s="5"/>
      <c r="LMQ39" s="6"/>
      <c r="LMR39" s="7"/>
      <c r="LMS39" s="8"/>
      <c r="LMT39" s="2"/>
      <c r="LMU39" s="3"/>
      <c r="LMV39" s="4"/>
      <c r="LMW39" s="5"/>
      <c r="LMX39" s="6"/>
      <c r="LMY39" s="7"/>
      <c r="LMZ39" s="8"/>
      <c r="LNA39" s="2"/>
      <c r="LNB39" s="3"/>
      <c r="LNC39" s="4"/>
      <c r="LND39" s="5"/>
      <c r="LNE39" s="6"/>
      <c r="LNF39" s="7"/>
      <c r="LNG39" s="8"/>
      <c r="LNH39" s="2"/>
      <c r="LNI39" s="3"/>
      <c r="LNJ39" s="4"/>
      <c r="LNK39" s="5"/>
      <c r="LNL39" s="6"/>
      <c r="LNM39" s="7"/>
      <c r="LNN39" s="8"/>
      <c r="LNO39" s="2"/>
      <c r="LNP39" s="3"/>
      <c r="LNQ39" s="4"/>
      <c r="LNR39" s="5"/>
      <c r="LNS39" s="6"/>
      <c r="LNT39" s="7"/>
      <c r="LNU39" s="8"/>
      <c r="LNV39" s="2"/>
      <c r="LNW39" s="3"/>
      <c r="LNX39" s="4"/>
      <c r="LNY39" s="5"/>
      <c r="LNZ39" s="6"/>
      <c r="LOA39" s="7"/>
      <c r="LOB39" s="8"/>
      <c r="LOC39" s="2"/>
      <c r="LOD39" s="3"/>
      <c r="LOE39" s="4"/>
      <c r="LOF39" s="5"/>
      <c r="LOG39" s="6"/>
      <c r="LOH39" s="7"/>
      <c r="LOI39" s="8"/>
      <c r="LOJ39" s="2"/>
      <c r="LOK39" s="3"/>
      <c r="LOL39" s="4"/>
      <c r="LOM39" s="5"/>
      <c r="LON39" s="6"/>
      <c r="LOO39" s="7"/>
      <c r="LOP39" s="8"/>
      <c r="LOQ39" s="2"/>
      <c r="LOR39" s="3"/>
      <c r="LOS39" s="4"/>
      <c r="LOT39" s="5"/>
      <c r="LOU39" s="6"/>
      <c r="LOV39" s="7"/>
      <c r="LOW39" s="8"/>
      <c r="LOX39" s="2"/>
      <c r="LOY39" s="3"/>
      <c r="LOZ39" s="4"/>
      <c r="LPA39" s="5"/>
      <c r="LPB39" s="6"/>
      <c r="LPC39" s="7"/>
      <c r="LPD39" s="8"/>
      <c r="LPE39" s="2"/>
      <c r="LPF39" s="3"/>
      <c r="LPG39" s="4"/>
      <c r="LPH39" s="5"/>
      <c r="LPI39" s="6"/>
      <c r="LPJ39" s="7"/>
      <c r="LPK39" s="8"/>
      <c r="LPL39" s="2"/>
      <c r="LPM39" s="3"/>
      <c r="LPN39" s="4"/>
      <c r="LPO39" s="5"/>
      <c r="LPP39" s="6"/>
      <c r="LPQ39" s="7"/>
      <c r="LPR39" s="8"/>
      <c r="LPS39" s="2"/>
      <c r="LPT39" s="3"/>
      <c r="LPU39" s="4"/>
      <c r="LPV39" s="5"/>
      <c r="LPW39" s="6"/>
      <c r="LPX39" s="7"/>
      <c r="LPY39" s="8"/>
      <c r="LPZ39" s="2"/>
      <c r="LQA39" s="3"/>
      <c r="LQB39" s="4"/>
      <c r="LQC39" s="5"/>
      <c r="LQD39" s="6"/>
      <c r="LQE39" s="7"/>
      <c r="LQF39" s="8"/>
      <c r="LQG39" s="2"/>
      <c r="LQH39" s="3"/>
      <c r="LQI39" s="4"/>
      <c r="LQJ39" s="5"/>
      <c r="LQK39" s="6"/>
      <c r="LQL39" s="7"/>
      <c r="LQM39" s="8"/>
      <c r="LQN39" s="2"/>
      <c r="LQO39" s="3"/>
      <c r="LQP39" s="4"/>
      <c r="LQQ39" s="5"/>
      <c r="LQR39" s="6"/>
      <c r="LQS39" s="7"/>
      <c r="LQT39" s="8"/>
      <c r="LQU39" s="2"/>
      <c r="LQV39" s="3"/>
      <c r="LQW39" s="4"/>
      <c r="LQX39" s="5"/>
      <c r="LQY39" s="6"/>
      <c r="LQZ39" s="7"/>
      <c r="LRA39" s="8"/>
      <c r="LRB39" s="2"/>
      <c r="LRC39" s="3"/>
      <c r="LRD39" s="4"/>
      <c r="LRE39" s="5"/>
      <c r="LRF39" s="6"/>
      <c r="LRG39" s="7"/>
      <c r="LRH39" s="8"/>
      <c r="LRI39" s="2"/>
      <c r="LRJ39" s="3"/>
      <c r="LRK39" s="4"/>
      <c r="LRL39" s="5"/>
      <c r="LRM39" s="6"/>
      <c r="LRN39" s="7"/>
      <c r="LRO39" s="8"/>
      <c r="LRP39" s="2"/>
      <c r="LRQ39" s="3"/>
      <c r="LRR39" s="4"/>
      <c r="LRS39" s="5"/>
      <c r="LRT39" s="6"/>
      <c r="LRU39" s="7"/>
      <c r="LRV39" s="8"/>
      <c r="LRW39" s="2"/>
      <c r="LRX39" s="3"/>
      <c r="LRY39" s="4"/>
      <c r="LRZ39" s="5"/>
      <c r="LSA39" s="6"/>
      <c r="LSB39" s="7"/>
      <c r="LSC39" s="8"/>
      <c r="LSD39" s="2"/>
      <c r="LSE39" s="3"/>
      <c r="LSF39" s="4"/>
      <c r="LSG39" s="5"/>
      <c r="LSH39" s="6"/>
      <c r="LSI39" s="7"/>
      <c r="LSJ39" s="8"/>
      <c r="LSK39" s="2"/>
      <c r="LSL39" s="3"/>
      <c r="LSM39" s="4"/>
      <c r="LSN39" s="5"/>
      <c r="LSO39" s="6"/>
      <c r="LSP39" s="7"/>
      <c r="LSQ39" s="8"/>
      <c r="LSR39" s="2"/>
      <c r="LSS39" s="3"/>
      <c r="LST39" s="4"/>
      <c r="LSU39" s="5"/>
      <c r="LSV39" s="6"/>
      <c r="LSW39" s="7"/>
      <c r="LSX39" s="8"/>
      <c r="LSY39" s="2"/>
      <c r="LSZ39" s="3"/>
      <c r="LTA39" s="4"/>
      <c r="LTB39" s="5"/>
      <c r="LTC39" s="6"/>
      <c r="LTD39" s="7"/>
      <c r="LTE39" s="8"/>
      <c r="LTF39" s="2"/>
      <c r="LTG39" s="3"/>
      <c r="LTH39" s="4"/>
      <c r="LTI39" s="5"/>
      <c r="LTJ39" s="6"/>
      <c r="LTK39" s="7"/>
      <c r="LTL39" s="8"/>
      <c r="LTM39" s="2"/>
      <c r="LTN39" s="3"/>
      <c r="LTO39" s="4"/>
      <c r="LTP39" s="5"/>
      <c r="LTQ39" s="6"/>
      <c r="LTR39" s="7"/>
      <c r="LTS39" s="8"/>
      <c r="LTT39" s="2"/>
      <c r="LTU39" s="3"/>
      <c r="LTV39" s="4"/>
      <c r="LTW39" s="5"/>
      <c r="LTX39" s="6"/>
      <c r="LTY39" s="7"/>
      <c r="LTZ39" s="8"/>
      <c r="LUA39" s="2"/>
      <c r="LUB39" s="3"/>
      <c r="LUC39" s="4"/>
      <c r="LUD39" s="5"/>
      <c r="LUE39" s="6"/>
      <c r="LUF39" s="7"/>
      <c r="LUG39" s="8"/>
      <c r="LUH39" s="2"/>
      <c r="LUI39" s="3"/>
      <c r="LUJ39" s="4"/>
      <c r="LUK39" s="5"/>
      <c r="LUL39" s="6"/>
      <c r="LUM39" s="7"/>
      <c r="LUN39" s="8"/>
      <c r="LUO39" s="2"/>
      <c r="LUP39" s="3"/>
      <c r="LUQ39" s="4"/>
      <c r="LUR39" s="5"/>
      <c r="LUS39" s="6"/>
      <c r="LUT39" s="7"/>
      <c r="LUU39" s="8"/>
      <c r="LUV39" s="2"/>
      <c r="LUW39" s="3"/>
      <c r="LUX39" s="4"/>
      <c r="LUY39" s="5"/>
      <c r="LUZ39" s="6"/>
      <c r="LVA39" s="7"/>
      <c r="LVB39" s="8"/>
      <c r="LVC39" s="2"/>
      <c r="LVD39" s="3"/>
      <c r="LVE39" s="4"/>
      <c r="LVF39" s="5"/>
      <c r="LVG39" s="6"/>
      <c r="LVH39" s="7"/>
      <c r="LVI39" s="8"/>
      <c r="LVJ39" s="2"/>
      <c r="LVK39" s="3"/>
      <c r="LVL39" s="4"/>
      <c r="LVM39" s="5"/>
      <c r="LVN39" s="6"/>
      <c r="LVO39" s="7"/>
      <c r="LVP39" s="8"/>
      <c r="LVQ39" s="2"/>
      <c r="LVR39" s="3"/>
      <c r="LVS39" s="4"/>
      <c r="LVT39" s="5"/>
      <c r="LVU39" s="6"/>
      <c r="LVV39" s="7"/>
      <c r="LVW39" s="8"/>
      <c r="LVX39" s="2"/>
      <c r="LVY39" s="3"/>
      <c r="LVZ39" s="4"/>
      <c r="LWA39" s="5"/>
      <c r="LWB39" s="6"/>
      <c r="LWC39" s="7"/>
      <c r="LWD39" s="8"/>
      <c r="LWE39" s="2"/>
      <c r="LWF39" s="3"/>
      <c r="LWG39" s="4"/>
      <c r="LWH39" s="5"/>
      <c r="LWI39" s="6"/>
      <c r="LWJ39" s="7"/>
      <c r="LWK39" s="8"/>
      <c r="LWL39" s="2"/>
      <c r="LWM39" s="3"/>
      <c r="LWN39" s="4"/>
      <c r="LWO39" s="5"/>
      <c r="LWP39" s="6"/>
      <c r="LWQ39" s="7"/>
      <c r="LWR39" s="8"/>
      <c r="LWS39" s="2"/>
      <c r="LWT39" s="3"/>
      <c r="LWU39" s="4"/>
      <c r="LWV39" s="5"/>
      <c r="LWW39" s="6"/>
      <c r="LWX39" s="7"/>
      <c r="LWY39" s="8"/>
      <c r="LWZ39" s="2"/>
      <c r="LXA39" s="3"/>
      <c r="LXB39" s="4"/>
      <c r="LXC39" s="5"/>
      <c r="LXD39" s="6"/>
      <c r="LXE39" s="7"/>
      <c r="LXF39" s="8"/>
      <c r="LXG39" s="2"/>
      <c r="LXH39" s="3"/>
      <c r="LXI39" s="4"/>
      <c r="LXJ39" s="5"/>
      <c r="LXK39" s="6"/>
      <c r="LXL39" s="7"/>
      <c r="LXM39" s="8"/>
      <c r="LXN39" s="2"/>
      <c r="LXO39" s="3"/>
      <c r="LXP39" s="4"/>
      <c r="LXQ39" s="5"/>
      <c r="LXR39" s="6"/>
      <c r="LXS39" s="7"/>
      <c r="LXT39" s="8"/>
      <c r="LXU39" s="2"/>
      <c r="LXV39" s="3"/>
      <c r="LXW39" s="4"/>
      <c r="LXX39" s="5"/>
      <c r="LXY39" s="6"/>
      <c r="LXZ39" s="7"/>
      <c r="LYA39" s="8"/>
      <c r="LYB39" s="2"/>
      <c r="LYC39" s="3"/>
      <c r="LYD39" s="4"/>
      <c r="LYE39" s="5"/>
      <c r="LYF39" s="6"/>
      <c r="LYG39" s="7"/>
      <c r="LYH39" s="8"/>
      <c r="LYI39" s="2"/>
      <c r="LYJ39" s="3"/>
      <c r="LYK39" s="4"/>
      <c r="LYL39" s="5"/>
      <c r="LYM39" s="6"/>
      <c r="LYN39" s="7"/>
      <c r="LYO39" s="8"/>
      <c r="LYP39" s="2"/>
      <c r="LYQ39" s="3"/>
      <c r="LYR39" s="4"/>
      <c r="LYS39" s="5"/>
      <c r="LYT39" s="6"/>
      <c r="LYU39" s="7"/>
      <c r="LYV39" s="8"/>
      <c r="LYW39" s="2"/>
      <c r="LYX39" s="3"/>
      <c r="LYY39" s="4"/>
      <c r="LYZ39" s="5"/>
      <c r="LZA39" s="6"/>
      <c r="LZB39" s="7"/>
      <c r="LZC39" s="8"/>
      <c r="LZD39" s="2"/>
      <c r="LZE39" s="3"/>
      <c r="LZF39" s="4"/>
      <c r="LZG39" s="5"/>
      <c r="LZH39" s="6"/>
      <c r="LZI39" s="7"/>
      <c r="LZJ39" s="8"/>
      <c r="LZK39" s="2"/>
      <c r="LZL39" s="3"/>
      <c r="LZM39" s="4"/>
      <c r="LZN39" s="5"/>
      <c r="LZO39" s="6"/>
      <c r="LZP39" s="7"/>
      <c r="LZQ39" s="8"/>
      <c r="LZR39" s="2"/>
      <c r="LZS39" s="3"/>
      <c r="LZT39" s="4"/>
      <c r="LZU39" s="5"/>
      <c r="LZV39" s="6"/>
      <c r="LZW39" s="7"/>
      <c r="LZX39" s="8"/>
      <c r="LZY39" s="2"/>
      <c r="LZZ39" s="3"/>
      <c r="MAA39" s="4"/>
      <c r="MAB39" s="5"/>
      <c r="MAC39" s="6"/>
      <c r="MAD39" s="7"/>
      <c r="MAE39" s="8"/>
      <c r="MAF39" s="2"/>
      <c r="MAG39" s="3"/>
      <c r="MAH39" s="4"/>
      <c r="MAI39" s="5"/>
      <c r="MAJ39" s="6"/>
      <c r="MAK39" s="7"/>
      <c r="MAL39" s="8"/>
      <c r="MAM39" s="2"/>
      <c r="MAN39" s="3"/>
      <c r="MAO39" s="4"/>
      <c r="MAP39" s="5"/>
      <c r="MAQ39" s="6"/>
      <c r="MAR39" s="7"/>
      <c r="MAS39" s="8"/>
      <c r="MAT39" s="2"/>
      <c r="MAU39" s="3"/>
      <c r="MAV39" s="4"/>
      <c r="MAW39" s="5"/>
      <c r="MAX39" s="6"/>
      <c r="MAY39" s="7"/>
      <c r="MAZ39" s="8"/>
      <c r="MBA39" s="2"/>
      <c r="MBB39" s="3"/>
      <c r="MBC39" s="4"/>
      <c r="MBD39" s="5"/>
      <c r="MBE39" s="6"/>
      <c r="MBF39" s="7"/>
      <c r="MBG39" s="8"/>
      <c r="MBH39" s="2"/>
      <c r="MBI39" s="3"/>
      <c r="MBJ39" s="4"/>
      <c r="MBK39" s="5"/>
      <c r="MBL39" s="6"/>
      <c r="MBM39" s="7"/>
      <c r="MBN39" s="8"/>
      <c r="MBO39" s="2"/>
      <c r="MBP39" s="3"/>
      <c r="MBQ39" s="4"/>
      <c r="MBR39" s="5"/>
      <c r="MBS39" s="6"/>
      <c r="MBT39" s="7"/>
      <c r="MBU39" s="8"/>
      <c r="MBV39" s="2"/>
      <c r="MBW39" s="3"/>
      <c r="MBX39" s="4"/>
      <c r="MBY39" s="5"/>
      <c r="MBZ39" s="6"/>
      <c r="MCA39" s="7"/>
      <c r="MCB39" s="8"/>
      <c r="MCC39" s="2"/>
      <c r="MCD39" s="3"/>
      <c r="MCE39" s="4"/>
      <c r="MCF39" s="5"/>
      <c r="MCG39" s="6"/>
      <c r="MCH39" s="7"/>
      <c r="MCI39" s="8"/>
      <c r="MCJ39" s="2"/>
      <c r="MCK39" s="3"/>
      <c r="MCL39" s="4"/>
      <c r="MCM39" s="5"/>
      <c r="MCN39" s="6"/>
      <c r="MCO39" s="7"/>
      <c r="MCP39" s="8"/>
      <c r="MCQ39" s="2"/>
      <c r="MCR39" s="3"/>
      <c r="MCS39" s="4"/>
      <c r="MCT39" s="5"/>
      <c r="MCU39" s="6"/>
      <c r="MCV39" s="7"/>
      <c r="MCW39" s="8"/>
      <c r="MCX39" s="2"/>
      <c r="MCY39" s="3"/>
      <c r="MCZ39" s="4"/>
      <c r="MDA39" s="5"/>
      <c r="MDB39" s="6"/>
      <c r="MDC39" s="7"/>
      <c r="MDD39" s="8"/>
      <c r="MDE39" s="2"/>
      <c r="MDF39" s="3"/>
      <c r="MDG39" s="4"/>
      <c r="MDH39" s="5"/>
      <c r="MDI39" s="6"/>
      <c r="MDJ39" s="7"/>
      <c r="MDK39" s="8"/>
      <c r="MDL39" s="2"/>
      <c r="MDM39" s="3"/>
      <c r="MDN39" s="4"/>
      <c r="MDO39" s="5"/>
      <c r="MDP39" s="6"/>
      <c r="MDQ39" s="7"/>
      <c r="MDR39" s="8"/>
      <c r="MDS39" s="2"/>
      <c r="MDT39" s="3"/>
      <c r="MDU39" s="4"/>
      <c r="MDV39" s="5"/>
      <c r="MDW39" s="6"/>
      <c r="MDX39" s="7"/>
      <c r="MDY39" s="8"/>
      <c r="MDZ39" s="2"/>
      <c r="MEA39" s="3"/>
      <c r="MEB39" s="4"/>
      <c r="MEC39" s="5"/>
      <c r="MED39" s="6"/>
      <c r="MEE39" s="7"/>
      <c r="MEF39" s="8"/>
      <c r="MEG39" s="2"/>
      <c r="MEH39" s="3"/>
      <c r="MEI39" s="4"/>
      <c r="MEJ39" s="5"/>
      <c r="MEK39" s="6"/>
      <c r="MEL39" s="7"/>
      <c r="MEM39" s="8"/>
      <c r="MEN39" s="2"/>
      <c r="MEO39" s="3"/>
      <c r="MEP39" s="4"/>
      <c r="MEQ39" s="5"/>
      <c r="MER39" s="6"/>
      <c r="MES39" s="7"/>
      <c r="MET39" s="8"/>
      <c r="MEU39" s="2"/>
      <c r="MEV39" s="3"/>
      <c r="MEW39" s="4"/>
      <c r="MEX39" s="5"/>
      <c r="MEY39" s="6"/>
      <c r="MEZ39" s="7"/>
      <c r="MFA39" s="8"/>
      <c r="MFB39" s="2"/>
      <c r="MFC39" s="3"/>
      <c r="MFD39" s="4"/>
      <c r="MFE39" s="5"/>
      <c r="MFF39" s="6"/>
      <c r="MFG39" s="7"/>
      <c r="MFH39" s="8"/>
      <c r="MFI39" s="2"/>
      <c r="MFJ39" s="3"/>
      <c r="MFK39" s="4"/>
      <c r="MFL39" s="5"/>
      <c r="MFM39" s="6"/>
      <c r="MFN39" s="7"/>
      <c r="MFO39" s="8"/>
      <c r="MFP39" s="2"/>
      <c r="MFQ39" s="3"/>
      <c r="MFR39" s="4"/>
      <c r="MFS39" s="5"/>
      <c r="MFT39" s="6"/>
      <c r="MFU39" s="7"/>
      <c r="MFV39" s="8"/>
      <c r="MFW39" s="2"/>
      <c r="MFX39" s="3"/>
      <c r="MFY39" s="4"/>
      <c r="MFZ39" s="5"/>
      <c r="MGA39" s="6"/>
      <c r="MGB39" s="7"/>
      <c r="MGC39" s="8"/>
      <c r="MGD39" s="2"/>
      <c r="MGE39" s="3"/>
      <c r="MGF39" s="4"/>
      <c r="MGG39" s="5"/>
      <c r="MGH39" s="6"/>
      <c r="MGI39" s="7"/>
      <c r="MGJ39" s="8"/>
      <c r="MGK39" s="2"/>
      <c r="MGL39" s="3"/>
      <c r="MGM39" s="4"/>
      <c r="MGN39" s="5"/>
      <c r="MGO39" s="6"/>
      <c r="MGP39" s="7"/>
      <c r="MGQ39" s="8"/>
      <c r="MGR39" s="2"/>
      <c r="MGS39" s="3"/>
      <c r="MGT39" s="4"/>
      <c r="MGU39" s="5"/>
      <c r="MGV39" s="6"/>
      <c r="MGW39" s="7"/>
      <c r="MGX39" s="8"/>
      <c r="MGY39" s="2"/>
      <c r="MGZ39" s="3"/>
      <c r="MHA39" s="4"/>
      <c r="MHB39" s="5"/>
      <c r="MHC39" s="6"/>
      <c r="MHD39" s="7"/>
      <c r="MHE39" s="8"/>
      <c r="MHF39" s="2"/>
      <c r="MHG39" s="3"/>
      <c r="MHH39" s="4"/>
      <c r="MHI39" s="5"/>
      <c r="MHJ39" s="6"/>
      <c r="MHK39" s="7"/>
      <c r="MHL39" s="8"/>
      <c r="MHM39" s="2"/>
      <c r="MHN39" s="3"/>
      <c r="MHO39" s="4"/>
      <c r="MHP39" s="5"/>
      <c r="MHQ39" s="6"/>
      <c r="MHR39" s="7"/>
      <c r="MHS39" s="8"/>
      <c r="MHT39" s="2"/>
      <c r="MHU39" s="3"/>
      <c r="MHV39" s="4"/>
      <c r="MHW39" s="5"/>
      <c r="MHX39" s="6"/>
      <c r="MHY39" s="7"/>
      <c r="MHZ39" s="8"/>
      <c r="MIA39" s="2"/>
      <c r="MIB39" s="3"/>
      <c r="MIC39" s="4"/>
      <c r="MID39" s="5"/>
      <c r="MIE39" s="6"/>
      <c r="MIF39" s="7"/>
      <c r="MIG39" s="8"/>
      <c r="MIH39" s="2"/>
      <c r="MII39" s="3"/>
      <c r="MIJ39" s="4"/>
      <c r="MIK39" s="5"/>
      <c r="MIL39" s="6"/>
      <c r="MIM39" s="7"/>
      <c r="MIN39" s="8"/>
      <c r="MIO39" s="2"/>
      <c r="MIP39" s="3"/>
      <c r="MIQ39" s="4"/>
      <c r="MIR39" s="5"/>
      <c r="MIS39" s="6"/>
      <c r="MIT39" s="7"/>
      <c r="MIU39" s="8"/>
      <c r="MIV39" s="2"/>
      <c r="MIW39" s="3"/>
      <c r="MIX39" s="4"/>
      <c r="MIY39" s="5"/>
      <c r="MIZ39" s="6"/>
      <c r="MJA39" s="7"/>
      <c r="MJB39" s="8"/>
      <c r="MJC39" s="2"/>
      <c r="MJD39" s="3"/>
      <c r="MJE39" s="4"/>
      <c r="MJF39" s="5"/>
      <c r="MJG39" s="6"/>
      <c r="MJH39" s="7"/>
      <c r="MJI39" s="8"/>
      <c r="MJJ39" s="2"/>
      <c r="MJK39" s="3"/>
      <c r="MJL39" s="4"/>
      <c r="MJM39" s="5"/>
      <c r="MJN39" s="6"/>
      <c r="MJO39" s="7"/>
      <c r="MJP39" s="8"/>
      <c r="MJQ39" s="2"/>
      <c r="MJR39" s="3"/>
      <c r="MJS39" s="4"/>
      <c r="MJT39" s="5"/>
      <c r="MJU39" s="6"/>
      <c r="MJV39" s="7"/>
      <c r="MJW39" s="8"/>
      <c r="MJX39" s="2"/>
      <c r="MJY39" s="3"/>
      <c r="MJZ39" s="4"/>
      <c r="MKA39" s="5"/>
      <c r="MKB39" s="6"/>
      <c r="MKC39" s="7"/>
      <c r="MKD39" s="8"/>
      <c r="MKE39" s="2"/>
      <c r="MKF39" s="3"/>
      <c r="MKG39" s="4"/>
      <c r="MKH39" s="5"/>
      <c r="MKI39" s="6"/>
      <c r="MKJ39" s="7"/>
      <c r="MKK39" s="8"/>
      <c r="MKL39" s="2"/>
      <c r="MKM39" s="3"/>
      <c r="MKN39" s="4"/>
      <c r="MKO39" s="5"/>
      <c r="MKP39" s="6"/>
      <c r="MKQ39" s="7"/>
      <c r="MKR39" s="8"/>
      <c r="MKS39" s="2"/>
      <c r="MKT39" s="3"/>
      <c r="MKU39" s="4"/>
      <c r="MKV39" s="5"/>
      <c r="MKW39" s="6"/>
      <c r="MKX39" s="7"/>
      <c r="MKY39" s="8"/>
      <c r="MKZ39" s="2"/>
      <c r="MLA39" s="3"/>
      <c r="MLB39" s="4"/>
      <c r="MLC39" s="5"/>
      <c r="MLD39" s="6"/>
      <c r="MLE39" s="7"/>
      <c r="MLF39" s="8"/>
      <c r="MLG39" s="2"/>
      <c r="MLH39" s="3"/>
      <c r="MLI39" s="4"/>
      <c r="MLJ39" s="5"/>
      <c r="MLK39" s="6"/>
      <c r="MLL39" s="7"/>
      <c r="MLM39" s="8"/>
      <c r="MLN39" s="2"/>
      <c r="MLO39" s="3"/>
      <c r="MLP39" s="4"/>
      <c r="MLQ39" s="5"/>
      <c r="MLR39" s="6"/>
      <c r="MLS39" s="7"/>
      <c r="MLT39" s="8"/>
      <c r="MLU39" s="2"/>
      <c r="MLV39" s="3"/>
      <c r="MLW39" s="4"/>
      <c r="MLX39" s="5"/>
      <c r="MLY39" s="6"/>
      <c r="MLZ39" s="7"/>
      <c r="MMA39" s="8"/>
      <c r="MMB39" s="2"/>
      <c r="MMC39" s="3"/>
      <c r="MMD39" s="4"/>
      <c r="MME39" s="5"/>
      <c r="MMF39" s="6"/>
      <c r="MMG39" s="7"/>
      <c r="MMH39" s="8"/>
      <c r="MMI39" s="2"/>
      <c r="MMJ39" s="3"/>
      <c r="MMK39" s="4"/>
      <c r="MML39" s="5"/>
      <c r="MMM39" s="6"/>
      <c r="MMN39" s="7"/>
      <c r="MMO39" s="8"/>
      <c r="MMP39" s="2"/>
      <c r="MMQ39" s="3"/>
      <c r="MMR39" s="4"/>
      <c r="MMS39" s="5"/>
      <c r="MMT39" s="6"/>
      <c r="MMU39" s="7"/>
      <c r="MMV39" s="8"/>
      <c r="MMW39" s="2"/>
      <c r="MMX39" s="3"/>
      <c r="MMY39" s="4"/>
      <c r="MMZ39" s="5"/>
      <c r="MNA39" s="6"/>
      <c r="MNB39" s="7"/>
      <c r="MNC39" s="8"/>
      <c r="MND39" s="2"/>
      <c r="MNE39" s="3"/>
      <c r="MNF39" s="4"/>
      <c r="MNG39" s="5"/>
      <c r="MNH39" s="6"/>
      <c r="MNI39" s="7"/>
      <c r="MNJ39" s="8"/>
      <c r="MNK39" s="2"/>
      <c r="MNL39" s="3"/>
      <c r="MNM39" s="4"/>
      <c r="MNN39" s="5"/>
      <c r="MNO39" s="6"/>
      <c r="MNP39" s="7"/>
      <c r="MNQ39" s="8"/>
      <c r="MNR39" s="2"/>
      <c r="MNS39" s="3"/>
      <c r="MNT39" s="4"/>
      <c r="MNU39" s="5"/>
      <c r="MNV39" s="6"/>
      <c r="MNW39" s="7"/>
      <c r="MNX39" s="8"/>
      <c r="MNY39" s="2"/>
      <c r="MNZ39" s="3"/>
      <c r="MOA39" s="4"/>
      <c r="MOB39" s="5"/>
      <c r="MOC39" s="6"/>
      <c r="MOD39" s="7"/>
      <c r="MOE39" s="8"/>
      <c r="MOF39" s="2"/>
      <c r="MOG39" s="3"/>
      <c r="MOH39" s="4"/>
      <c r="MOI39" s="5"/>
      <c r="MOJ39" s="6"/>
      <c r="MOK39" s="7"/>
      <c r="MOL39" s="8"/>
      <c r="MOM39" s="2"/>
      <c r="MON39" s="3"/>
      <c r="MOO39" s="4"/>
      <c r="MOP39" s="5"/>
      <c r="MOQ39" s="6"/>
      <c r="MOR39" s="7"/>
      <c r="MOS39" s="8"/>
      <c r="MOT39" s="2"/>
      <c r="MOU39" s="3"/>
      <c r="MOV39" s="4"/>
      <c r="MOW39" s="5"/>
      <c r="MOX39" s="6"/>
      <c r="MOY39" s="7"/>
      <c r="MOZ39" s="8"/>
      <c r="MPA39" s="2"/>
      <c r="MPB39" s="3"/>
      <c r="MPC39" s="4"/>
      <c r="MPD39" s="5"/>
      <c r="MPE39" s="6"/>
      <c r="MPF39" s="7"/>
      <c r="MPG39" s="8"/>
      <c r="MPH39" s="2"/>
      <c r="MPI39" s="3"/>
      <c r="MPJ39" s="4"/>
      <c r="MPK39" s="5"/>
      <c r="MPL39" s="6"/>
      <c r="MPM39" s="7"/>
      <c r="MPN39" s="8"/>
      <c r="MPO39" s="2"/>
      <c r="MPP39" s="3"/>
      <c r="MPQ39" s="4"/>
      <c r="MPR39" s="5"/>
      <c r="MPS39" s="6"/>
      <c r="MPT39" s="7"/>
      <c r="MPU39" s="8"/>
      <c r="MPV39" s="2"/>
      <c r="MPW39" s="3"/>
      <c r="MPX39" s="4"/>
      <c r="MPY39" s="5"/>
      <c r="MPZ39" s="6"/>
      <c r="MQA39" s="7"/>
      <c r="MQB39" s="8"/>
      <c r="MQC39" s="2"/>
      <c r="MQD39" s="3"/>
      <c r="MQE39" s="4"/>
      <c r="MQF39" s="5"/>
      <c r="MQG39" s="6"/>
      <c r="MQH39" s="7"/>
      <c r="MQI39" s="8"/>
      <c r="MQJ39" s="2"/>
      <c r="MQK39" s="3"/>
      <c r="MQL39" s="4"/>
      <c r="MQM39" s="5"/>
      <c r="MQN39" s="6"/>
      <c r="MQO39" s="7"/>
      <c r="MQP39" s="8"/>
      <c r="MQQ39" s="2"/>
      <c r="MQR39" s="3"/>
      <c r="MQS39" s="4"/>
      <c r="MQT39" s="5"/>
      <c r="MQU39" s="6"/>
      <c r="MQV39" s="7"/>
      <c r="MQW39" s="8"/>
      <c r="MQX39" s="2"/>
      <c r="MQY39" s="3"/>
      <c r="MQZ39" s="4"/>
      <c r="MRA39" s="5"/>
      <c r="MRB39" s="6"/>
      <c r="MRC39" s="7"/>
      <c r="MRD39" s="8"/>
      <c r="MRE39" s="2"/>
      <c r="MRF39" s="3"/>
      <c r="MRG39" s="4"/>
      <c r="MRH39" s="5"/>
      <c r="MRI39" s="6"/>
      <c r="MRJ39" s="7"/>
      <c r="MRK39" s="8"/>
      <c r="MRL39" s="2"/>
      <c r="MRM39" s="3"/>
      <c r="MRN39" s="4"/>
      <c r="MRO39" s="5"/>
      <c r="MRP39" s="6"/>
      <c r="MRQ39" s="7"/>
      <c r="MRR39" s="8"/>
      <c r="MRS39" s="2"/>
      <c r="MRT39" s="3"/>
      <c r="MRU39" s="4"/>
      <c r="MRV39" s="5"/>
      <c r="MRW39" s="6"/>
      <c r="MRX39" s="7"/>
      <c r="MRY39" s="8"/>
      <c r="MRZ39" s="2"/>
      <c r="MSA39" s="3"/>
      <c r="MSB39" s="4"/>
      <c r="MSC39" s="5"/>
      <c r="MSD39" s="6"/>
      <c r="MSE39" s="7"/>
      <c r="MSF39" s="8"/>
      <c r="MSG39" s="2"/>
      <c r="MSH39" s="3"/>
      <c r="MSI39" s="4"/>
      <c r="MSJ39" s="5"/>
      <c r="MSK39" s="6"/>
      <c r="MSL39" s="7"/>
      <c r="MSM39" s="8"/>
      <c r="MSN39" s="2"/>
      <c r="MSO39" s="3"/>
      <c r="MSP39" s="4"/>
      <c r="MSQ39" s="5"/>
      <c r="MSR39" s="6"/>
      <c r="MSS39" s="7"/>
      <c r="MST39" s="8"/>
      <c r="MSU39" s="2"/>
      <c r="MSV39" s="3"/>
      <c r="MSW39" s="4"/>
      <c r="MSX39" s="5"/>
      <c r="MSY39" s="6"/>
      <c r="MSZ39" s="7"/>
      <c r="MTA39" s="8"/>
      <c r="MTB39" s="2"/>
      <c r="MTC39" s="3"/>
      <c r="MTD39" s="4"/>
      <c r="MTE39" s="5"/>
      <c r="MTF39" s="6"/>
      <c r="MTG39" s="7"/>
      <c r="MTH39" s="8"/>
      <c r="MTI39" s="2"/>
      <c r="MTJ39" s="3"/>
      <c r="MTK39" s="4"/>
      <c r="MTL39" s="5"/>
      <c r="MTM39" s="6"/>
      <c r="MTN39" s="7"/>
      <c r="MTO39" s="8"/>
      <c r="MTP39" s="2"/>
      <c r="MTQ39" s="3"/>
      <c r="MTR39" s="4"/>
      <c r="MTS39" s="5"/>
      <c r="MTT39" s="6"/>
      <c r="MTU39" s="7"/>
      <c r="MTV39" s="8"/>
      <c r="MTW39" s="2"/>
      <c r="MTX39" s="3"/>
      <c r="MTY39" s="4"/>
      <c r="MTZ39" s="5"/>
      <c r="MUA39" s="6"/>
      <c r="MUB39" s="7"/>
      <c r="MUC39" s="8"/>
      <c r="MUD39" s="2"/>
      <c r="MUE39" s="3"/>
      <c r="MUF39" s="4"/>
      <c r="MUG39" s="5"/>
      <c r="MUH39" s="6"/>
      <c r="MUI39" s="7"/>
      <c r="MUJ39" s="8"/>
      <c r="MUK39" s="2"/>
      <c r="MUL39" s="3"/>
      <c r="MUM39" s="4"/>
      <c r="MUN39" s="5"/>
      <c r="MUO39" s="6"/>
      <c r="MUP39" s="7"/>
      <c r="MUQ39" s="8"/>
      <c r="MUR39" s="2"/>
      <c r="MUS39" s="3"/>
      <c r="MUT39" s="4"/>
      <c r="MUU39" s="5"/>
      <c r="MUV39" s="6"/>
      <c r="MUW39" s="7"/>
      <c r="MUX39" s="8"/>
      <c r="MUY39" s="2"/>
      <c r="MUZ39" s="3"/>
      <c r="MVA39" s="4"/>
      <c r="MVB39" s="5"/>
      <c r="MVC39" s="6"/>
      <c r="MVD39" s="7"/>
      <c r="MVE39" s="8"/>
      <c r="MVF39" s="2"/>
      <c r="MVG39" s="3"/>
      <c r="MVH39" s="4"/>
      <c r="MVI39" s="5"/>
      <c r="MVJ39" s="6"/>
      <c r="MVK39" s="7"/>
      <c r="MVL39" s="8"/>
      <c r="MVM39" s="2"/>
      <c r="MVN39" s="3"/>
      <c r="MVO39" s="4"/>
      <c r="MVP39" s="5"/>
      <c r="MVQ39" s="6"/>
      <c r="MVR39" s="7"/>
      <c r="MVS39" s="8"/>
      <c r="MVT39" s="2"/>
      <c r="MVU39" s="3"/>
      <c r="MVV39" s="4"/>
      <c r="MVW39" s="5"/>
      <c r="MVX39" s="6"/>
      <c r="MVY39" s="7"/>
      <c r="MVZ39" s="8"/>
      <c r="MWA39" s="2"/>
      <c r="MWB39" s="3"/>
      <c r="MWC39" s="4"/>
      <c r="MWD39" s="5"/>
      <c r="MWE39" s="6"/>
      <c r="MWF39" s="7"/>
      <c r="MWG39" s="8"/>
      <c r="MWH39" s="2"/>
      <c r="MWI39" s="3"/>
      <c r="MWJ39" s="4"/>
      <c r="MWK39" s="5"/>
      <c r="MWL39" s="6"/>
      <c r="MWM39" s="7"/>
      <c r="MWN39" s="8"/>
      <c r="MWO39" s="2"/>
      <c r="MWP39" s="3"/>
      <c r="MWQ39" s="4"/>
      <c r="MWR39" s="5"/>
      <c r="MWS39" s="6"/>
      <c r="MWT39" s="7"/>
      <c r="MWU39" s="8"/>
      <c r="MWV39" s="2"/>
      <c r="MWW39" s="3"/>
      <c r="MWX39" s="4"/>
      <c r="MWY39" s="5"/>
      <c r="MWZ39" s="6"/>
      <c r="MXA39" s="7"/>
      <c r="MXB39" s="8"/>
      <c r="MXC39" s="2"/>
      <c r="MXD39" s="3"/>
      <c r="MXE39" s="4"/>
      <c r="MXF39" s="5"/>
      <c r="MXG39" s="6"/>
      <c r="MXH39" s="7"/>
      <c r="MXI39" s="8"/>
      <c r="MXJ39" s="2"/>
      <c r="MXK39" s="3"/>
      <c r="MXL39" s="4"/>
      <c r="MXM39" s="5"/>
      <c r="MXN39" s="6"/>
      <c r="MXO39" s="7"/>
      <c r="MXP39" s="8"/>
      <c r="MXQ39" s="2"/>
      <c r="MXR39" s="3"/>
      <c r="MXS39" s="4"/>
      <c r="MXT39" s="5"/>
      <c r="MXU39" s="6"/>
      <c r="MXV39" s="7"/>
      <c r="MXW39" s="8"/>
      <c r="MXX39" s="2"/>
      <c r="MXY39" s="3"/>
      <c r="MXZ39" s="4"/>
      <c r="MYA39" s="5"/>
      <c r="MYB39" s="6"/>
      <c r="MYC39" s="7"/>
      <c r="MYD39" s="8"/>
      <c r="MYE39" s="2"/>
      <c r="MYF39" s="3"/>
      <c r="MYG39" s="4"/>
      <c r="MYH39" s="5"/>
      <c r="MYI39" s="6"/>
      <c r="MYJ39" s="7"/>
      <c r="MYK39" s="8"/>
      <c r="MYL39" s="2"/>
      <c r="MYM39" s="3"/>
      <c r="MYN39" s="4"/>
      <c r="MYO39" s="5"/>
      <c r="MYP39" s="6"/>
      <c r="MYQ39" s="7"/>
      <c r="MYR39" s="8"/>
      <c r="MYS39" s="2"/>
      <c r="MYT39" s="3"/>
      <c r="MYU39" s="4"/>
      <c r="MYV39" s="5"/>
      <c r="MYW39" s="6"/>
      <c r="MYX39" s="7"/>
      <c r="MYY39" s="8"/>
      <c r="MYZ39" s="2"/>
      <c r="MZA39" s="3"/>
      <c r="MZB39" s="4"/>
      <c r="MZC39" s="5"/>
      <c r="MZD39" s="6"/>
      <c r="MZE39" s="7"/>
      <c r="MZF39" s="8"/>
      <c r="MZG39" s="2"/>
      <c r="MZH39" s="3"/>
      <c r="MZI39" s="4"/>
      <c r="MZJ39" s="5"/>
      <c r="MZK39" s="6"/>
      <c r="MZL39" s="7"/>
      <c r="MZM39" s="8"/>
      <c r="MZN39" s="2"/>
      <c r="MZO39" s="3"/>
      <c r="MZP39" s="4"/>
      <c r="MZQ39" s="5"/>
      <c r="MZR39" s="6"/>
      <c r="MZS39" s="7"/>
      <c r="MZT39" s="8"/>
      <c r="MZU39" s="2"/>
      <c r="MZV39" s="3"/>
      <c r="MZW39" s="4"/>
      <c r="MZX39" s="5"/>
      <c r="MZY39" s="6"/>
      <c r="MZZ39" s="7"/>
      <c r="NAA39" s="8"/>
      <c r="NAB39" s="2"/>
      <c r="NAC39" s="3"/>
      <c r="NAD39" s="4"/>
      <c r="NAE39" s="5"/>
      <c r="NAF39" s="6"/>
      <c r="NAG39" s="7"/>
      <c r="NAH39" s="8"/>
      <c r="NAI39" s="2"/>
      <c r="NAJ39" s="3"/>
      <c r="NAK39" s="4"/>
      <c r="NAL39" s="5"/>
      <c r="NAM39" s="6"/>
      <c r="NAN39" s="7"/>
      <c r="NAO39" s="8"/>
      <c r="NAP39" s="2"/>
      <c r="NAQ39" s="3"/>
      <c r="NAR39" s="4"/>
      <c r="NAS39" s="5"/>
      <c r="NAT39" s="6"/>
      <c r="NAU39" s="7"/>
      <c r="NAV39" s="8"/>
      <c r="NAW39" s="2"/>
      <c r="NAX39" s="3"/>
      <c r="NAY39" s="4"/>
      <c r="NAZ39" s="5"/>
      <c r="NBA39" s="6"/>
      <c r="NBB39" s="7"/>
      <c r="NBC39" s="8"/>
      <c r="NBD39" s="2"/>
      <c r="NBE39" s="3"/>
      <c r="NBF39" s="4"/>
      <c r="NBG39" s="5"/>
      <c r="NBH39" s="6"/>
      <c r="NBI39" s="7"/>
      <c r="NBJ39" s="8"/>
      <c r="NBK39" s="2"/>
      <c r="NBL39" s="3"/>
      <c r="NBM39" s="4"/>
      <c r="NBN39" s="5"/>
      <c r="NBO39" s="6"/>
      <c r="NBP39" s="7"/>
      <c r="NBQ39" s="8"/>
      <c r="NBR39" s="2"/>
      <c r="NBS39" s="3"/>
      <c r="NBT39" s="4"/>
      <c r="NBU39" s="5"/>
      <c r="NBV39" s="6"/>
      <c r="NBW39" s="7"/>
      <c r="NBX39" s="8"/>
      <c r="NBY39" s="2"/>
      <c r="NBZ39" s="3"/>
      <c r="NCA39" s="4"/>
      <c r="NCB39" s="5"/>
      <c r="NCC39" s="6"/>
      <c r="NCD39" s="7"/>
      <c r="NCE39" s="8"/>
      <c r="NCF39" s="2"/>
      <c r="NCG39" s="3"/>
      <c r="NCH39" s="4"/>
      <c r="NCI39" s="5"/>
      <c r="NCJ39" s="6"/>
      <c r="NCK39" s="7"/>
      <c r="NCL39" s="8"/>
      <c r="NCM39" s="2"/>
      <c r="NCN39" s="3"/>
      <c r="NCO39" s="4"/>
      <c r="NCP39" s="5"/>
      <c r="NCQ39" s="6"/>
      <c r="NCR39" s="7"/>
      <c r="NCS39" s="8"/>
      <c r="NCT39" s="2"/>
      <c r="NCU39" s="3"/>
      <c r="NCV39" s="4"/>
      <c r="NCW39" s="5"/>
      <c r="NCX39" s="6"/>
      <c r="NCY39" s="7"/>
      <c r="NCZ39" s="8"/>
      <c r="NDA39" s="2"/>
      <c r="NDB39" s="3"/>
      <c r="NDC39" s="4"/>
      <c r="NDD39" s="5"/>
      <c r="NDE39" s="6"/>
      <c r="NDF39" s="7"/>
      <c r="NDG39" s="8"/>
      <c r="NDH39" s="2"/>
      <c r="NDI39" s="3"/>
      <c r="NDJ39" s="4"/>
      <c r="NDK39" s="5"/>
      <c r="NDL39" s="6"/>
      <c r="NDM39" s="7"/>
      <c r="NDN39" s="8"/>
      <c r="NDO39" s="2"/>
      <c r="NDP39" s="3"/>
      <c r="NDQ39" s="4"/>
      <c r="NDR39" s="5"/>
      <c r="NDS39" s="6"/>
      <c r="NDT39" s="7"/>
      <c r="NDU39" s="8"/>
      <c r="NDV39" s="2"/>
      <c r="NDW39" s="3"/>
      <c r="NDX39" s="4"/>
      <c r="NDY39" s="5"/>
      <c r="NDZ39" s="6"/>
      <c r="NEA39" s="7"/>
      <c r="NEB39" s="8"/>
      <c r="NEC39" s="2"/>
      <c r="NED39" s="3"/>
      <c r="NEE39" s="4"/>
      <c r="NEF39" s="5"/>
      <c r="NEG39" s="6"/>
      <c r="NEH39" s="7"/>
      <c r="NEI39" s="8"/>
      <c r="NEJ39" s="2"/>
      <c r="NEK39" s="3"/>
      <c r="NEL39" s="4"/>
      <c r="NEM39" s="5"/>
      <c r="NEN39" s="6"/>
      <c r="NEO39" s="7"/>
      <c r="NEP39" s="8"/>
      <c r="NEQ39" s="2"/>
      <c r="NER39" s="3"/>
      <c r="NES39" s="4"/>
      <c r="NET39" s="5"/>
      <c r="NEU39" s="6"/>
      <c r="NEV39" s="7"/>
      <c r="NEW39" s="8"/>
      <c r="NEX39" s="2"/>
      <c r="NEY39" s="3"/>
      <c r="NEZ39" s="4"/>
      <c r="NFA39" s="5"/>
      <c r="NFB39" s="6"/>
      <c r="NFC39" s="7"/>
      <c r="NFD39" s="8"/>
      <c r="NFE39" s="2"/>
      <c r="NFF39" s="3"/>
      <c r="NFG39" s="4"/>
      <c r="NFH39" s="5"/>
      <c r="NFI39" s="6"/>
      <c r="NFJ39" s="7"/>
      <c r="NFK39" s="8"/>
      <c r="NFL39" s="2"/>
      <c r="NFM39" s="3"/>
      <c r="NFN39" s="4"/>
      <c r="NFO39" s="5"/>
      <c r="NFP39" s="6"/>
      <c r="NFQ39" s="7"/>
      <c r="NFR39" s="8"/>
      <c r="NFS39" s="2"/>
      <c r="NFT39" s="3"/>
      <c r="NFU39" s="4"/>
      <c r="NFV39" s="5"/>
      <c r="NFW39" s="6"/>
      <c r="NFX39" s="7"/>
      <c r="NFY39" s="8"/>
      <c r="NFZ39" s="2"/>
      <c r="NGA39" s="3"/>
      <c r="NGB39" s="4"/>
      <c r="NGC39" s="5"/>
      <c r="NGD39" s="6"/>
      <c r="NGE39" s="7"/>
      <c r="NGF39" s="8"/>
      <c r="NGG39" s="2"/>
      <c r="NGH39" s="3"/>
      <c r="NGI39" s="4"/>
      <c r="NGJ39" s="5"/>
      <c r="NGK39" s="6"/>
      <c r="NGL39" s="7"/>
      <c r="NGM39" s="8"/>
      <c r="NGN39" s="2"/>
      <c r="NGO39" s="3"/>
      <c r="NGP39" s="4"/>
      <c r="NGQ39" s="5"/>
      <c r="NGR39" s="6"/>
      <c r="NGS39" s="7"/>
      <c r="NGT39" s="8"/>
      <c r="NGU39" s="2"/>
      <c r="NGV39" s="3"/>
      <c r="NGW39" s="4"/>
      <c r="NGX39" s="5"/>
      <c r="NGY39" s="6"/>
      <c r="NGZ39" s="7"/>
      <c r="NHA39" s="8"/>
      <c r="NHB39" s="2"/>
      <c r="NHC39" s="3"/>
      <c r="NHD39" s="4"/>
      <c r="NHE39" s="5"/>
      <c r="NHF39" s="6"/>
      <c r="NHG39" s="7"/>
      <c r="NHH39" s="8"/>
      <c r="NHI39" s="2"/>
      <c r="NHJ39" s="3"/>
      <c r="NHK39" s="4"/>
      <c r="NHL39" s="5"/>
      <c r="NHM39" s="6"/>
      <c r="NHN39" s="7"/>
      <c r="NHO39" s="8"/>
      <c r="NHP39" s="2"/>
      <c r="NHQ39" s="3"/>
      <c r="NHR39" s="4"/>
      <c r="NHS39" s="5"/>
      <c r="NHT39" s="6"/>
      <c r="NHU39" s="7"/>
      <c r="NHV39" s="8"/>
      <c r="NHW39" s="2"/>
      <c r="NHX39" s="3"/>
      <c r="NHY39" s="4"/>
      <c r="NHZ39" s="5"/>
      <c r="NIA39" s="6"/>
      <c r="NIB39" s="7"/>
      <c r="NIC39" s="8"/>
      <c r="NID39" s="2"/>
      <c r="NIE39" s="3"/>
      <c r="NIF39" s="4"/>
      <c r="NIG39" s="5"/>
      <c r="NIH39" s="6"/>
      <c r="NII39" s="7"/>
      <c r="NIJ39" s="8"/>
      <c r="NIK39" s="2"/>
      <c r="NIL39" s="3"/>
      <c r="NIM39" s="4"/>
      <c r="NIN39" s="5"/>
      <c r="NIO39" s="6"/>
      <c r="NIP39" s="7"/>
      <c r="NIQ39" s="8"/>
      <c r="NIR39" s="2"/>
      <c r="NIS39" s="3"/>
      <c r="NIT39" s="4"/>
      <c r="NIU39" s="5"/>
      <c r="NIV39" s="6"/>
      <c r="NIW39" s="7"/>
      <c r="NIX39" s="8"/>
      <c r="NIY39" s="2"/>
      <c r="NIZ39" s="3"/>
      <c r="NJA39" s="4"/>
      <c r="NJB39" s="5"/>
      <c r="NJC39" s="6"/>
      <c r="NJD39" s="7"/>
      <c r="NJE39" s="8"/>
      <c r="NJF39" s="2"/>
      <c r="NJG39" s="3"/>
      <c r="NJH39" s="4"/>
      <c r="NJI39" s="5"/>
      <c r="NJJ39" s="6"/>
      <c r="NJK39" s="7"/>
      <c r="NJL39" s="8"/>
      <c r="NJM39" s="2"/>
      <c r="NJN39" s="3"/>
      <c r="NJO39" s="4"/>
      <c r="NJP39" s="5"/>
      <c r="NJQ39" s="6"/>
      <c r="NJR39" s="7"/>
      <c r="NJS39" s="8"/>
      <c r="NJT39" s="2"/>
      <c r="NJU39" s="3"/>
      <c r="NJV39" s="4"/>
      <c r="NJW39" s="5"/>
      <c r="NJX39" s="6"/>
      <c r="NJY39" s="7"/>
      <c r="NJZ39" s="8"/>
      <c r="NKA39" s="2"/>
      <c r="NKB39" s="3"/>
      <c r="NKC39" s="4"/>
      <c r="NKD39" s="5"/>
      <c r="NKE39" s="6"/>
      <c r="NKF39" s="7"/>
      <c r="NKG39" s="8"/>
      <c r="NKH39" s="2"/>
      <c r="NKI39" s="3"/>
      <c r="NKJ39" s="4"/>
      <c r="NKK39" s="5"/>
      <c r="NKL39" s="6"/>
      <c r="NKM39" s="7"/>
      <c r="NKN39" s="8"/>
      <c r="NKO39" s="2"/>
      <c r="NKP39" s="3"/>
      <c r="NKQ39" s="4"/>
      <c r="NKR39" s="5"/>
      <c r="NKS39" s="6"/>
      <c r="NKT39" s="7"/>
      <c r="NKU39" s="8"/>
      <c r="NKV39" s="2"/>
      <c r="NKW39" s="3"/>
      <c r="NKX39" s="4"/>
      <c r="NKY39" s="5"/>
      <c r="NKZ39" s="6"/>
      <c r="NLA39" s="7"/>
      <c r="NLB39" s="8"/>
      <c r="NLC39" s="2"/>
      <c r="NLD39" s="3"/>
      <c r="NLE39" s="4"/>
      <c r="NLF39" s="5"/>
      <c r="NLG39" s="6"/>
      <c r="NLH39" s="7"/>
      <c r="NLI39" s="8"/>
      <c r="NLJ39" s="2"/>
      <c r="NLK39" s="3"/>
      <c r="NLL39" s="4"/>
      <c r="NLM39" s="5"/>
      <c r="NLN39" s="6"/>
      <c r="NLO39" s="7"/>
      <c r="NLP39" s="8"/>
      <c r="NLQ39" s="2"/>
      <c r="NLR39" s="3"/>
      <c r="NLS39" s="4"/>
      <c r="NLT39" s="5"/>
      <c r="NLU39" s="6"/>
      <c r="NLV39" s="7"/>
      <c r="NLW39" s="8"/>
      <c r="NLX39" s="2"/>
      <c r="NLY39" s="3"/>
      <c r="NLZ39" s="4"/>
      <c r="NMA39" s="5"/>
      <c r="NMB39" s="6"/>
      <c r="NMC39" s="7"/>
      <c r="NMD39" s="8"/>
      <c r="NME39" s="2"/>
      <c r="NMF39" s="3"/>
      <c r="NMG39" s="4"/>
      <c r="NMH39" s="5"/>
      <c r="NMI39" s="6"/>
      <c r="NMJ39" s="7"/>
      <c r="NMK39" s="8"/>
      <c r="NML39" s="2"/>
      <c r="NMM39" s="3"/>
      <c r="NMN39" s="4"/>
      <c r="NMO39" s="5"/>
      <c r="NMP39" s="6"/>
      <c r="NMQ39" s="7"/>
      <c r="NMR39" s="8"/>
      <c r="NMS39" s="2"/>
      <c r="NMT39" s="3"/>
      <c r="NMU39" s="4"/>
      <c r="NMV39" s="5"/>
      <c r="NMW39" s="6"/>
      <c r="NMX39" s="7"/>
      <c r="NMY39" s="8"/>
      <c r="NMZ39" s="2"/>
      <c r="NNA39" s="3"/>
      <c r="NNB39" s="4"/>
      <c r="NNC39" s="5"/>
      <c r="NND39" s="6"/>
      <c r="NNE39" s="7"/>
      <c r="NNF39" s="8"/>
      <c r="NNG39" s="2"/>
      <c r="NNH39" s="3"/>
      <c r="NNI39" s="4"/>
      <c r="NNJ39" s="5"/>
      <c r="NNK39" s="6"/>
      <c r="NNL39" s="7"/>
      <c r="NNM39" s="8"/>
      <c r="NNN39" s="2"/>
      <c r="NNO39" s="3"/>
      <c r="NNP39" s="4"/>
      <c r="NNQ39" s="5"/>
      <c r="NNR39" s="6"/>
      <c r="NNS39" s="7"/>
      <c r="NNT39" s="8"/>
      <c r="NNU39" s="2"/>
      <c r="NNV39" s="3"/>
      <c r="NNW39" s="4"/>
      <c r="NNX39" s="5"/>
      <c r="NNY39" s="6"/>
      <c r="NNZ39" s="7"/>
      <c r="NOA39" s="8"/>
      <c r="NOB39" s="2"/>
      <c r="NOC39" s="3"/>
      <c r="NOD39" s="4"/>
      <c r="NOE39" s="5"/>
      <c r="NOF39" s="6"/>
      <c r="NOG39" s="7"/>
      <c r="NOH39" s="8"/>
      <c r="NOI39" s="2"/>
      <c r="NOJ39" s="3"/>
      <c r="NOK39" s="4"/>
      <c r="NOL39" s="5"/>
      <c r="NOM39" s="6"/>
      <c r="NON39" s="7"/>
      <c r="NOO39" s="8"/>
      <c r="NOP39" s="2"/>
      <c r="NOQ39" s="3"/>
      <c r="NOR39" s="4"/>
      <c r="NOS39" s="5"/>
      <c r="NOT39" s="6"/>
      <c r="NOU39" s="7"/>
      <c r="NOV39" s="8"/>
      <c r="NOW39" s="2"/>
      <c r="NOX39" s="3"/>
      <c r="NOY39" s="4"/>
      <c r="NOZ39" s="5"/>
      <c r="NPA39" s="6"/>
      <c r="NPB39" s="7"/>
      <c r="NPC39" s="8"/>
      <c r="NPD39" s="2"/>
      <c r="NPE39" s="3"/>
      <c r="NPF39" s="4"/>
      <c r="NPG39" s="5"/>
      <c r="NPH39" s="6"/>
      <c r="NPI39" s="7"/>
      <c r="NPJ39" s="8"/>
      <c r="NPK39" s="2"/>
      <c r="NPL39" s="3"/>
      <c r="NPM39" s="4"/>
      <c r="NPN39" s="5"/>
      <c r="NPO39" s="6"/>
      <c r="NPP39" s="7"/>
      <c r="NPQ39" s="8"/>
      <c r="NPR39" s="2"/>
      <c r="NPS39" s="3"/>
      <c r="NPT39" s="4"/>
      <c r="NPU39" s="5"/>
      <c r="NPV39" s="6"/>
      <c r="NPW39" s="7"/>
      <c r="NPX39" s="8"/>
      <c r="NPY39" s="2"/>
      <c r="NPZ39" s="3"/>
      <c r="NQA39" s="4"/>
      <c r="NQB39" s="5"/>
      <c r="NQC39" s="6"/>
      <c r="NQD39" s="7"/>
      <c r="NQE39" s="8"/>
      <c r="NQF39" s="2"/>
      <c r="NQG39" s="3"/>
      <c r="NQH39" s="4"/>
      <c r="NQI39" s="5"/>
      <c r="NQJ39" s="6"/>
      <c r="NQK39" s="7"/>
      <c r="NQL39" s="8"/>
      <c r="NQM39" s="2"/>
      <c r="NQN39" s="3"/>
      <c r="NQO39" s="4"/>
      <c r="NQP39" s="5"/>
      <c r="NQQ39" s="6"/>
      <c r="NQR39" s="7"/>
      <c r="NQS39" s="8"/>
      <c r="NQT39" s="2"/>
      <c r="NQU39" s="3"/>
      <c r="NQV39" s="4"/>
      <c r="NQW39" s="5"/>
      <c r="NQX39" s="6"/>
      <c r="NQY39" s="7"/>
      <c r="NQZ39" s="8"/>
      <c r="NRA39" s="2"/>
      <c r="NRB39" s="3"/>
      <c r="NRC39" s="4"/>
      <c r="NRD39" s="5"/>
      <c r="NRE39" s="6"/>
      <c r="NRF39" s="7"/>
      <c r="NRG39" s="8"/>
      <c r="NRH39" s="2"/>
      <c r="NRI39" s="3"/>
      <c r="NRJ39" s="4"/>
      <c r="NRK39" s="5"/>
      <c r="NRL39" s="6"/>
      <c r="NRM39" s="7"/>
      <c r="NRN39" s="8"/>
      <c r="NRO39" s="2"/>
      <c r="NRP39" s="3"/>
      <c r="NRQ39" s="4"/>
      <c r="NRR39" s="5"/>
      <c r="NRS39" s="6"/>
      <c r="NRT39" s="7"/>
      <c r="NRU39" s="8"/>
      <c r="NRV39" s="2"/>
      <c r="NRW39" s="3"/>
      <c r="NRX39" s="4"/>
      <c r="NRY39" s="5"/>
      <c r="NRZ39" s="6"/>
      <c r="NSA39" s="7"/>
      <c r="NSB39" s="8"/>
      <c r="NSC39" s="2"/>
      <c r="NSD39" s="3"/>
      <c r="NSE39" s="4"/>
      <c r="NSF39" s="5"/>
      <c r="NSG39" s="6"/>
      <c r="NSH39" s="7"/>
      <c r="NSI39" s="8"/>
      <c r="NSJ39" s="2"/>
      <c r="NSK39" s="3"/>
      <c r="NSL39" s="4"/>
      <c r="NSM39" s="5"/>
      <c r="NSN39" s="6"/>
      <c r="NSO39" s="7"/>
      <c r="NSP39" s="8"/>
      <c r="NSQ39" s="2"/>
      <c r="NSR39" s="3"/>
      <c r="NSS39" s="4"/>
      <c r="NST39" s="5"/>
      <c r="NSU39" s="6"/>
      <c r="NSV39" s="7"/>
      <c r="NSW39" s="8"/>
      <c r="NSX39" s="2"/>
      <c r="NSY39" s="3"/>
      <c r="NSZ39" s="4"/>
      <c r="NTA39" s="5"/>
      <c r="NTB39" s="6"/>
      <c r="NTC39" s="7"/>
      <c r="NTD39" s="8"/>
      <c r="NTE39" s="2"/>
      <c r="NTF39" s="3"/>
      <c r="NTG39" s="4"/>
      <c r="NTH39" s="5"/>
      <c r="NTI39" s="6"/>
      <c r="NTJ39" s="7"/>
      <c r="NTK39" s="8"/>
      <c r="NTL39" s="2"/>
      <c r="NTM39" s="3"/>
      <c r="NTN39" s="4"/>
      <c r="NTO39" s="5"/>
      <c r="NTP39" s="6"/>
      <c r="NTQ39" s="7"/>
      <c r="NTR39" s="8"/>
      <c r="NTS39" s="2"/>
      <c r="NTT39" s="3"/>
      <c r="NTU39" s="4"/>
      <c r="NTV39" s="5"/>
      <c r="NTW39" s="6"/>
      <c r="NTX39" s="7"/>
      <c r="NTY39" s="8"/>
      <c r="NTZ39" s="2"/>
      <c r="NUA39" s="3"/>
      <c r="NUB39" s="4"/>
      <c r="NUC39" s="5"/>
      <c r="NUD39" s="6"/>
      <c r="NUE39" s="7"/>
      <c r="NUF39" s="8"/>
      <c r="NUG39" s="2"/>
      <c r="NUH39" s="3"/>
      <c r="NUI39" s="4"/>
      <c r="NUJ39" s="5"/>
      <c r="NUK39" s="6"/>
      <c r="NUL39" s="7"/>
      <c r="NUM39" s="8"/>
      <c r="NUN39" s="2"/>
      <c r="NUO39" s="3"/>
      <c r="NUP39" s="4"/>
      <c r="NUQ39" s="5"/>
      <c r="NUR39" s="6"/>
      <c r="NUS39" s="7"/>
      <c r="NUT39" s="8"/>
      <c r="NUU39" s="2"/>
      <c r="NUV39" s="3"/>
      <c r="NUW39" s="4"/>
      <c r="NUX39" s="5"/>
      <c r="NUY39" s="6"/>
      <c r="NUZ39" s="7"/>
      <c r="NVA39" s="8"/>
      <c r="NVB39" s="2"/>
      <c r="NVC39" s="3"/>
      <c r="NVD39" s="4"/>
      <c r="NVE39" s="5"/>
      <c r="NVF39" s="6"/>
      <c r="NVG39" s="7"/>
      <c r="NVH39" s="8"/>
      <c r="NVI39" s="2"/>
      <c r="NVJ39" s="3"/>
      <c r="NVK39" s="4"/>
      <c r="NVL39" s="5"/>
      <c r="NVM39" s="6"/>
      <c r="NVN39" s="7"/>
      <c r="NVO39" s="8"/>
      <c r="NVP39" s="2"/>
      <c r="NVQ39" s="3"/>
      <c r="NVR39" s="4"/>
      <c r="NVS39" s="5"/>
      <c r="NVT39" s="6"/>
      <c r="NVU39" s="7"/>
      <c r="NVV39" s="8"/>
      <c r="NVW39" s="2"/>
      <c r="NVX39" s="3"/>
      <c r="NVY39" s="4"/>
      <c r="NVZ39" s="5"/>
      <c r="NWA39" s="6"/>
      <c r="NWB39" s="7"/>
      <c r="NWC39" s="8"/>
      <c r="NWD39" s="2"/>
      <c r="NWE39" s="3"/>
      <c r="NWF39" s="4"/>
      <c r="NWG39" s="5"/>
      <c r="NWH39" s="6"/>
      <c r="NWI39" s="7"/>
      <c r="NWJ39" s="8"/>
      <c r="NWK39" s="2"/>
      <c r="NWL39" s="3"/>
      <c r="NWM39" s="4"/>
      <c r="NWN39" s="5"/>
      <c r="NWO39" s="6"/>
      <c r="NWP39" s="7"/>
      <c r="NWQ39" s="8"/>
      <c r="NWR39" s="2"/>
      <c r="NWS39" s="3"/>
      <c r="NWT39" s="4"/>
      <c r="NWU39" s="5"/>
      <c r="NWV39" s="6"/>
      <c r="NWW39" s="7"/>
      <c r="NWX39" s="8"/>
      <c r="NWY39" s="2"/>
      <c r="NWZ39" s="3"/>
      <c r="NXA39" s="4"/>
      <c r="NXB39" s="5"/>
      <c r="NXC39" s="6"/>
      <c r="NXD39" s="7"/>
      <c r="NXE39" s="8"/>
      <c r="NXF39" s="2"/>
      <c r="NXG39" s="3"/>
      <c r="NXH39" s="4"/>
      <c r="NXI39" s="5"/>
      <c r="NXJ39" s="6"/>
      <c r="NXK39" s="7"/>
      <c r="NXL39" s="8"/>
      <c r="NXM39" s="2"/>
      <c r="NXN39" s="3"/>
      <c r="NXO39" s="4"/>
      <c r="NXP39" s="5"/>
      <c r="NXQ39" s="6"/>
      <c r="NXR39" s="7"/>
      <c r="NXS39" s="8"/>
      <c r="NXT39" s="2"/>
      <c r="NXU39" s="3"/>
      <c r="NXV39" s="4"/>
      <c r="NXW39" s="5"/>
      <c r="NXX39" s="6"/>
      <c r="NXY39" s="7"/>
      <c r="NXZ39" s="8"/>
      <c r="NYA39" s="2"/>
      <c r="NYB39" s="3"/>
      <c r="NYC39" s="4"/>
      <c r="NYD39" s="5"/>
      <c r="NYE39" s="6"/>
      <c r="NYF39" s="7"/>
      <c r="NYG39" s="8"/>
      <c r="NYH39" s="2"/>
      <c r="NYI39" s="3"/>
      <c r="NYJ39" s="4"/>
      <c r="NYK39" s="5"/>
      <c r="NYL39" s="6"/>
      <c r="NYM39" s="7"/>
      <c r="NYN39" s="8"/>
      <c r="NYO39" s="2"/>
      <c r="NYP39" s="3"/>
      <c r="NYQ39" s="4"/>
      <c r="NYR39" s="5"/>
      <c r="NYS39" s="6"/>
      <c r="NYT39" s="7"/>
      <c r="NYU39" s="8"/>
      <c r="NYV39" s="2"/>
      <c r="NYW39" s="3"/>
      <c r="NYX39" s="4"/>
      <c r="NYY39" s="5"/>
      <c r="NYZ39" s="6"/>
      <c r="NZA39" s="7"/>
      <c r="NZB39" s="8"/>
      <c r="NZC39" s="2"/>
      <c r="NZD39" s="3"/>
      <c r="NZE39" s="4"/>
      <c r="NZF39" s="5"/>
      <c r="NZG39" s="6"/>
      <c r="NZH39" s="7"/>
      <c r="NZI39" s="8"/>
      <c r="NZJ39" s="2"/>
      <c r="NZK39" s="3"/>
      <c r="NZL39" s="4"/>
      <c r="NZM39" s="5"/>
      <c r="NZN39" s="6"/>
      <c r="NZO39" s="7"/>
      <c r="NZP39" s="8"/>
      <c r="NZQ39" s="2"/>
      <c r="NZR39" s="3"/>
      <c r="NZS39" s="4"/>
      <c r="NZT39" s="5"/>
      <c r="NZU39" s="6"/>
      <c r="NZV39" s="7"/>
      <c r="NZW39" s="8"/>
      <c r="NZX39" s="2"/>
      <c r="NZY39" s="3"/>
      <c r="NZZ39" s="4"/>
      <c r="OAA39" s="5"/>
      <c r="OAB39" s="6"/>
      <c r="OAC39" s="7"/>
      <c r="OAD39" s="8"/>
      <c r="OAE39" s="2"/>
      <c r="OAF39" s="3"/>
      <c r="OAG39" s="4"/>
      <c r="OAH39" s="5"/>
      <c r="OAI39" s="6"/>
      <c r="OAJ39" s="7"/>
      <c r="OAK39" s="8"/>
      <c r="OAL39" s="2"/>
      <c r="OAM39" s="3"/>
      <c r="OAN39" s="4"/>
      <c r="OAO39" s="5"/>
      <c r="OAP39" s="6"/>
      <c r="OAQ39" s="7"/>
      <c r="OAR39" s="8"/>
      <c r="OAS39" s="2"/>
      <c r="OAT39" s="3"/>
      <c r="OAU39" s="4"/>
      <c r="OAV39" s="5"/>
      <c r="OAW39" s="6"/>
      <c r="OAX39" s="7"/>
      <c r="OAY39" s="8"/>
      <c r="OAZ39" s="2"/>
      <c r="OBA39" s="3"/>
      <c r="OBB39" s="4"/>
      <c r="OBC39" s="5"/>
      <c r="OBD39" s="6"/>
      <c r="OBE39" s="7"/>
      <c r="OBF39" s="8"/>
      <c r="OBG39" s="2"/>
      <c r="OBH39" s="3"/>
      <c r="OBI39" s="4"/>
      <c r="OBJ39" s="5"/>
      <c r="OBK39" s="6"/>
      <c r="OBL39" s="7"/>
      <c r="OBM39" s="8"/>
      <c r="OBN39" s="2"/>
      <c r="OBO39" s="3"/>
      <c r="OBP39" s="4"/>
      <c r="OBQ39" s="5"/>
      <c r="OBR39" s="6"/>
      <c r="OBS39" s="7"/>
      <c r="OBT39" s="8"/>
      <c r="OBU39" s="2"/>
      <c r="OBV39" s="3"/>
      <c r="OBW39" s="4"/>
      <c r="OBX39" s="5"/>
      <c r="OBY39" s="6"/>
      <c r="OBZ39" s="7"/>
      <c r="OCA39" s="8"/>
      <c r="OCB39" s="2"/>
      <c r="OCC39" s="3"/>
      <c r="OCD39" s="4"/>
      <c r="OCE39" s="5"/>
      <c r="OCF39" s="6"/>
      <c r="OCG39" s="7"/>
      <c r="OCH39" s="8"/>
      <c r="OCI39" s="2"/>
      <c r="OCJ39" s="3"/>
      <c r="OCK39" s="4"/>
      <c r="OCL39" s="5"/>
      <c r="OCM39" s="6"/>
      <c r="OCN39" s="7"/>
      <c r="OCO39" s="8"/>
      <c r="OCP39" s="2"/>
      <c r="OCQ39" s="3"/>
      <c r="OCR39" s="4"/>
      <c r="OCS39" s="5"/>
      <c r="OCT39" s="6"/>
      <c r="OCU39" s="7"/>
      <c r="OCV39" s="8"/>
      <c r="OCW39" s="2"/>
      <c r="OCX39" s="3"/>
      <c r="OCY39" s="4"/>
      <c r="OCZ39" s="5"/>
      <c r="ODA39" s="6"/>
      <c r="ODB39" s="7"/>
      <c r="ODC39" s="8"/>
      <c r="ODD39" s="2"/>
      <c r="ODE39" s="3"/>
      <c r="ODF39" s="4"/>
      <c r="ODG39" s="5"/>
      <c r="ODH39" s="6"/>
      <c r="ODI39" s="7"/>
      <c r="ODJ39" s="8"/>
      <c r="ODK39" s="2"/>
      <c r="ODL39" s="3"/>
      <c r="ODM39" s="4"/>
      <c r="ODN39" s="5"/>
      <c r="ODO39" s="6"/>
      <c r="ODP39" s="7"/>
      <c r="ODQ39" s="8"/>
      <c r="ODR39" s="2"/>
      <c r="ODS39" s="3"/>
      <c r="ODT39" s="4"/>
      <c r="ODU39" s="5"/>
      <c r="ODV39" s="6"/>
      <c r="ODW39" s="7"/>
      <c r="ODX39" s="8"/>
      <c r="ODY39" s="2"/>
      <c r="ODZ39" s="3"/>
      <c r="OEA39" s="4"/>
      <c r="OEB39" s="5"/>
      <c r="OEC39" s="6"/>
      <c r="OED39" s="7"/>
      <c r="OEE39" s="8"/>
      <c r="OEF39" s="2"/>
      <c r="OEG39" s="3"/>
      <c r="OEH39" s="4"/>
      <c r="OEI39" s="5"/>
      <c r="OEJ39" s="6"/>
      <c r="OEK39" s="7"/>
      <c r="OEL39" s="8"/>
      <c r="OEM39" s="2"/>
      <c r="OEN39" s="3"/>
      <c r="OEO39" s="4"/>
      <c r="OEP39" s="5"/>
      <c r="OEQ39" s="6"/>
      <c r="OER39" s="7"/>
      <c r="OES39" s="8"/>
      <c r="OET39" s="2"/>
      <c r="OEU39" s="3"/>
      <c r="OEV39" s="4"/>
      <c r="OEW39" s="5"/>
      <c r="OEX39" s="6"/>
      <c r="OEY39" s="7"/>
      <c r="OEZ39" s="8"/>
      <c r="OFA39" s="2"/>
      <c r="OFB39" s="3"/>
      <c r="OFC39" s="4"/>
      <c r="OFD39" s="5"/>
      <c r="OFE39" s="6"/>
      <c r="OFF39" s="7"/>
      <c r="OFG39" s="8"/>
      <c r="OFH39" s="2"/>
      <c r="OFI39" s="3"/>
      <c r="OFJ39" s="4"/>
      <c r="OFK39" s="5"/>
      <c r="OFL39" s="6"/>
      <c r="OFM39" s="7"/>
      <c r="OFN39" s="8"/>
      <c r="OFO39" s="2"/>
      <c r="OFP39" s="3"/>
      <c r="OFQ39" s="4"/>
      <c r="OFR39" s="5"/>
      <c r="OFS39" s="6"/>
      <c r="OFT39" s="7"/>
      <c r="OFU39" s="8"/>
      <c r="OFV39" s="2"/>
      <c r="OFW39" s="3"/>
      <c r="OFX39" s="4"/>
      <c r="OFY39" s="5"/>
      <c r="OFZ39" s="6"/>
      <c r="OGA39" s="7"/>
      <c r="OGB39" s="8"/>
      <c r="OGC39" s="2"/>
      <c r="OGD39" s="3"/>
      <c r="OGE39" s="4"/>
      <c r="OGF39" s="5"/>
      <c r="OGG39" s="6"/>
      <c r="OGH39" s="7"/>
      <c r="OGI39" s="8"/>
      <c r="OGJ39" s="2"/>
      <c r="OGK39" s="3"/>
      <c r="OGL39" s="4"/>
      <c r="OGM39" s="5"/>
      <c r="OGN39" s="6"/>
      <c r="OGO39" s="7"/>
      <c r="OGP39" s="8"/>
      <c r="OGQ39" s="2"/>
      <c r="OGR39" s="3"/>
      <c r="OGS39" s="4"/>
      <c r="OGT39" s="5"/>
      <c r="OGU39" s="6"/>
      <c r="OGV39" s="7"/>
      <c r="OGW39" s="8"/>
      <c r="OGX39" s="2"/>
      <c r="OGY39" s="3"/>
      <c r="OGZ39" s="4"/>
      <c r="OHA39" s="5"/>
      <c r="OHB39" s="6"/>
      <c r="OHC39" s="7"/>
      <c r="OHD39" s="8"/>
      <c r="OHE39" s="2"/>
      <c r="OHF39" s="3"/>
      <c r="OHG39" s="4"/>
      <c r="OHH39" s="5"/>
      <c r="OHI39" s="6"/>
      <c r="OHJ39" s="7"/>
      <c r="OHK39" s="8"/>
      <c r="OHL39" s="2"/>
      <c r="OHM39" s="3"/>
      <c r="OHN39" s="4"/>
      <c r="OHO39" s="5"/>
      <c r="OHP39" s="6"/>
      <c r="OHQ39" s="7"/>
      <c r="OHR39" s="8"/>
      <c r="OHS39" s="2"/>
      <c r="OHT39" s="3"/>
      <c r="OHU39" s="4"/>
      <c r="OHV39" s="5"/>
      <c r="OHW39" s="6"/>
      <c r="OHX39" s="7"/>
      <c r="OHY39" s="8"/>
      <c r="OHZ39" s="2"/>
      <c r="OIA39" s="3"/>
      <c r="OIB39" s="4"/>
      <c r="OIC39" s="5"/>
      <c r="OID39" s="6"/>
      <c r="OIE39" s="7"/>
      <c r="OIF39" s="8"/>
      <c r="OIG39" s="2"/>
      <c r="OIH39" s="3"/>
      <c r="OII39" s="4"/>
      <c r="OIJ39" s="5"/>
      <c r="OIK39" s="6"/>
      <c r="OIL39" s="7"/>
      <c r="OIM39" s="8"/>
      <c r="OIN39" s="2"/>
      <c r="OIO39" s="3"/>
      <c r="OIP39" s="4"/>
      <c r="OIQ39" s="5"/>
      <c r="OIR39" s="6"/>
      <c r="OIS39" s="7"/>
      <c r="OIT39" s="8"/>
      <c r="OIU39" s="2"/>
      <c r="OIV39" s="3"/>
      <c r="OIW39" s="4"/>
      <c r="OIX39" s="5"/>
      <c r="OIY39" s="6"/>
      <c r="OIZ39" s="7"/>
      <c r="OJA39" s="8"/>
      <c r="OJB39" s="2"/>
      <c r="OJC39" s="3"/>
      <c r="OJD39" s="4"/>
      <c r="OJE39" s="5"/>
      <c r="OJF39" s="6"/>
      <c r="OJG39" s="7"/>
      <c r="OJH39" s="8"/>
      <c r="OJI39" s="2"/>
      <c r="OJJ39" s="3"/>
      <c r="OJK39" s="4"/>
      <c r="OJL39" s="5"/>
      <c r="OJM39" s="6"/>
      <c r="OJN39" s="7"/>
      <c r="OJO39" s="8"/>
      <c r="OJP39" s="2"/>
      <c r="OJQ39" s="3"/>
      <c r="OJR39" s="4"/>
      <c r="OJS39" s="5"/>
      <c r="OJT39" s="6"/>
      <c r="OJU39" s="7"/>
      <c r="OJV39" s="8"/>
      <c r="OJW39" s="2"/>
      <c r="OJX39" s="3"/>
      <c r="OJY39" s="4"/>
      <c r="OJZ39" s="5"/>
      <c r="OKA39" s="6"/>
      <c r="OKB39" s="7"/>
      <c r="OKC39" s="8"/>
      <c r="OKD39" s="2"/>
      <c r="OKE39" s="3"/>
      <c r="OKF39" s="4"/>
      <c r="OKG39" s="5"/>
      <c r="OKH39" s="6"/>
      <c r="OKI39" s="7"/>
      <c r="OKJ39" s="8"/>
      <c r="OKK39" s="2"/>
      <c r="OKL39" s="3"/>
      <c r="OKM39" s="4"/>
      <c r="OKN39" s="5"/>
      <c r="OKO39" s="6"/>
      <c r="OKP39" s="7"/>
      <c r="OKQ39" s="8"/>
      <c r="OKR39" s="2"/>
      <c r="OKS39" s="3"/>
      <c r="OKT39" s="4"/>
      <c r="OKU39" s="5"/>
      <c r="OKV39" s="6"/>
      <c r="OKW39" s="7"/>
      <c r="OKX39" s="8"/>
      <c r="OKY39" s="2"/>
      <c r="OKZ39" s="3"/>
      <c r="OLA39" s="4"/>
      <c r="OLB39" s="5"/>
      <c r="OLC39" s="6"/>
      <c r="OLD39" s="7"/>
      <c r="OLE39" s="8"/>
      <c r="OLF39" s="2"/>
      <c r="OLG39" s="3"/>
      <c r="OLH39" s="4"/>
      <c r="OLI39" s="5"/>
      <c r="OLJ39" s="6"/>
      <c r="OLK39" s="7"/>
      <c r="OLL39" s="8"/>
      <c r="OLM39" s="2"/>
      <c r="OLN39" s="3"/>
      <c r="OLO39" s="4"/>
      <c r="OLP39" s="5"/>
      <c r="OLQ39" s="6"/>
      <c r="OLR39" s="7"/>
      <c r="OLS39" s="8"/>
      <c r="OLT39" s="2"/>
      <c r="OLU39" s="3"/>
      <c r="OLV39" s="4"/>
      <c r="OLW39" s="5"/>
      <c r="OLX39" s="6"/>
      <c r="OLY39" s="7"/>
      <c r="OLZ39" s="8"/>
      <c r="OMA39" s="2"/>
      <c r="OMB39" s="3"/>
      <c r="OMC39" s="4"/>
      <c r="OMD39" s="5"/>
      <c r="OME39" s="6"/>
      <c r="OMF39" s="7"/>
      <c r="OMG39" s="8"/>
      <c r="OMH39" s="2"/>
      <c r="OMI39" s="3"/>
      <c r="OMJ39" s="4"/>
      <c r="OMK39" s="5"/>
      <c r="OML39" s="6"/>
      <c r="OMM39" s="7"/>
      <c r="OMN39" s="8"/>
      <c r="OMO39" s="2"/>
      <c r="OMP39" s="3"/>
      <c r="OMQ39" s="4"/>
      <c r="OMR39" s="5"/>
      <c r="OMS39" s="6"/>
      <c r="OMT39" s="7"/>
      <c r="OMU39" s="8"/>
      <c r="OMV39" s="2"/>
      <c r="OMW39" s="3"/>
      <c r="OMX39" s="4"/>
      <c r="OMY39" s="5"/>
      <c r="OMZ39" s="6"/>
      <c r="ONA39" s="7"/>
      <c r="ONB39" s="8"/>
      <c r="ONC39" s="2"/>
      <c r="OND39" s="3"/>
      <c r="ONE39" s="4"/>
      <c r="ONF39" s="5"/>
      <c r="ONG39" s="6"/>
      <c r="ONH39" s="7"/>
      <c r="ONI39" s="8"/>
      <c r="ONJ39" s="2"/>
      <c r="ONK39" s="3"/>
      <c r="ONL39" s="4"/>
      <c r="ONM39" s="5"/>
      <c r="ONN39" s="6"/>
      <c r="ONO39" s="7"/>
      <c r="ONP39" s="8"/>
      <c r="ONQ39" s="2"/>
      <c r="ONR39" s="3"/>
      <c r="ONS39" s="4"/>
      <c r="ONT39" s="5"/>
      <c r="ONU39" s="6"/>
      <c r="ONV39" s="7"/>
      <c r="ONW39" s="8"/>
      <c r="ONX39" s="2"/>
      <c r="ONY39" s="3"/>
      <c r="ONZ39" s="4"/>
      <c r="OOA39" s="5"/>
      <c r="OOB39" s="6"/>
      <c r="OOC39" s="7"/>
      <c r="OOD39" s="8"/>
      <c r="OOE39" s="2"/>
      <c r="OOF39" s="3"/>
      <c r="OOG39" s="4"/>
      <c r="OOH39" s="5"/>
      <c r="OOI39" s="6"/>
      <c r="OOJ39" s="7"/>
      <c r="OOK39" s="8"/>
      <c r="OOL39" s="2"/>
      <c r="OOM39" s="3"/>
      <c r="OON39" s="4"/>
      <c r="OOO39" s="5"/>
      <c r="OOP39" s="6"/>
      <c r="OOQ39" s="7"/>
      <c r="OOR39" s="8"/>
      <c r="OOS39" s="2"/>
      <c r="OOT39" s="3"/>
      <c r="OOU39" s="4"/>
      <c r="OOV39" s="5"/>
      <c r="OOW39" s="6"/>
      <c r="OOX39" s="7"/>
      <c r="OOY39" s="8"/>
      <c r="OOZ39" s="2"/>
      <c r="OPA39" s="3"/>
      <c r="OPB39" s="4"/>
      <c r="OPC39" s="5"/>
      <c r="OPD39" s="6"/>
      <c r="OPE39" s="7"/>
      <c r="OPF39" s="8"/>
      <c r="OPG39" s="2"/>
      <c r="OPH39" s="3"/>
      <c r="OPI39" s="4"/>
      <c r="OPJ39" s="5"/>
      <c r="OPK39" s="6"/>
      <c r="OPL39" s="7"/>
      <c r="OPM39" s="8"/>
      <c r="OPN39" s="2"/>
      <c r="OPO39" s="3"/>
      <c r="OPP39" s="4"/>
      <c r="OPQ39" s="5"/>
      <c r="OPR39" s="6"/>
      <c r="OPS39" s="7"/>
      <c r="OPT39" s="8"/>
      <c r="OPU39" s="2"/>
      <c r="OPV39" s="3"/>
      <c r="OPW39" s="4"/>
      <c r="OPX39" s="5"/>
      <c r="OPY39" s="6"/>
      <c r="OPZ39" s="7"/>
      <c r="OQA39" s="8"/>
      <c r="OQB39" s="2"/>
      <c r="OQC39" s="3"/>
      <c r="OQD39" s="4"/>
      <c r="OQE39" s="5"/>
      <c r="OQF39" s="6"/>
      <c r="OQG39" s="7"/>
      <c r="OQH39" s="8"/>
      <c r="OQI39" s="2"/>
      <c r="OQJ39" s="3"/>
      <c r="OQK39" s="4"/>
      <c r="OQL39" s="5"/>
      <c r="OQM39" s="6"/>
      <c r="OQN39" s="7"/>
      <c r="OQO39" s="8"/>
      <c r="OQP39" s="2"/>
      <c r="OQQ39" s="3"/>
      <c r="OQR39" s="4"/>
      <c r="OQS39" s="5"/>
      <c r="OQT39" s="6"/>
      <c r="OQU39" s="7"/>
      <c r="OQV39" s="8"/>
      <c r="OQW39" s="2"/>
      <c r="OQX39" s="3"/>
      <c r="OQY39" s="4"/>
      <c r="OQZ39" s="5"/>
      <c r="ORA39" s="6"/>
      <c r="ORB39" s="7"/>
      <c r="ORC39" s="8"/>
      <c r="ORD39" s="2"/>
      <c r="ORE39" s="3"/>
      <c r="ORF39" s="4"/>
      <c r="ORG39" s="5"/>
      <c r="ORH39" s="6"/>
      <c r="ORI39" s="7"/>
      <c r="ORJ39" s="8"/>
      <c r="ORK39" s="2"/>
      <c r="ORL39" s="3"/>
      <c r="ORM39" s="4"/>
      <c r="ORN39" s="5"/>
      <c r="ORO39" s="6"/>
      <c r="ORP39" s="7"/>
      <c r="ORQ39" s="8"/>
      <c r="ORR39" s="2"/>
      <c r="ORS39" s="3"/>
      <c r="ORT39" s="4"/>
      <c r="ORU39" s="5"/>
      <c r="ORV39" s="6"/>
      <c r="ORW39" s="7"/>
      <c r="ORX39" s="8"/>
      <c r="ORY39" s="2"/>
      <c r="ORZ39" s="3"/>
      <c r="OSA39" s="4"/>
      <c r="OSB39" s="5"/>
      <c r="OSC39" s="6"/>
      <c r="OSD39" s="7"/>
      <c r="OSE39" s="8"/>
      <c r="OSF39" s="2"/>
      <c r="OSG39" s="3"/>
      <c r="OSH39" s="4"/>
      <c r="OSI39" s="5"/>
      <c r="OSJ39" s="6"/>
      <c r="OSK39" s="7"/>
      <c r="OSL39" s="8"/>
      <c r="OSM39" s="2"/>
      <c r="OSN39" s="3"/>
      <c r="OSO39" s="4"/>
      <c r="OSP39" s="5"/>
      <c r="OSQ39" s="6"/>
      <c r="OSR39" s="7"/>
      <c r="OSS39" s="8"/>
      <c r="OST39" s="2"/>
      <c r="OSU39" s="3"/>
      <c r="OSV39" s="4"/>
      <c r="OSW39" s="5"/>
      <c r="OSX39" s="6"/>
      <c r="OSY39" s="7"/>
      <c r="OSZ39" s="8"/>
      <c r="OTA39" s="2"/>
      <c r="OTB39" s="3"/>
      <c r="OTC39" s="4"/>
      <c r="OTD39" s="5"/>
      <c r="OTE39" s="6"/>
      <c r="OTF39" s="7"/>
      <c r="OTG39" s="8"/>
      <c r="OTH39" s="2"/>
      <c r="OTI39" s="3"/>
      <c r="OTJ39" s="4"/>
      <c r="OTK39" s="5"/>
      <c r="OTL39" s="6"/>
      <c r="OTM39" s="7"/>
      <c r="OTN39" s="8"/>
      <c r="OTO39" s="2"/>
      <c r="OTP39" s="3"/>
      <c r="OTQ39" s="4"/>
      <c r="OTR39" s="5"/>
      <c r="OTS39" s="6"/>
      <c r="OTT39" s="7"/>
      <c r="OTU39" s="8"/>
      <c r="OTV39" s="2"/>
      <c r="OTW39" s="3"/>
      <c r="OTX39" s="4"/>
      <c r="OTY39" s="5"/>
      <c r="OTZ39" s="6"/>
      <c r="OUA39" s="7"/>
      <c r="OUB39" s="8"/>
      <c r="OUC39" s="2"/>
      <c r="OUD39" s="3"/>
      <c r="OUE39" s="4"/>
      <c r="OUF39" s="5"/>
      <c r="OUG39" s="6"/>
      <c r="OUH39" s="7"/>
      <c r="OUI39" s="8"/>
      <c r="OUJ39" s="2"/>
      <c r="OUK39" s="3"/>
      <c r="OUL39" s="4"/>
      <c r="OUM39" s="5"/>
      <c r="OUN39" s="6"/>
      <c r="OUO39" s="7"/>
      <c r="OUP39" s="8"/>
      <c r="OUQ39" s="2"/>
      <c r="OUR39" s="3"/>
      <c r="OUS39" s="4"/>
      <c r="OUT39" s="5"/>
      <c r="OUU39" s="6"/>
      <c r="OUV39" s="7"/>
      <c r="OUW39" s="8"/>
      <c r="OUX39" s="2"/>
      <c r="OUY39" s="3"/>
      <c r="OUZ39" s="4"/>
      <c r="OVA39" s="5"/>
      <c r="OVB39" s="6"/>
      <c r="OVC39" s="7"/>
      <c r="OVD39" s="8"/>
      <c r="OVE39" s="2"/>
      <c r="OVF39" s="3"/>
      <c r="OVG39" s="4"/>
      <c r="OVH39" s="5"/>
      <c r="OVI39" s="6"/>
      <c r="OVJ39" s="7"/>
      <c r="OVK39" s="8"/>
      <c r="OVL39" s="2"/>
      <c r="OVM39" s="3"/>
      <c r="OVN39" s="4"/>
      <c r="OVO39" s="5"/>
      <c r="OVP39" s="6"/>
      <c r="OVQ39" s="7"/>
      <c r="OVR39" s="8"/>
      <c r="OVS39" s="2"/>
      <c r="OVT39" s="3"/>
      <c r="OVU39" s="4"/>
      <c r="OVV39" s="5"/>
      <c r="OVW39" s="6"/>
      <c r="OVX39" s="7"/>
      <c r="OVY39" s="8"/>
      <c r="OVZ39" s="2"/>
      <c r="OWA39" s="3"/>
      <c r="OWB39" s="4"/>
      <c r="OWC39" s="5"/>
      <c r="OWD39" s="6"/>
      <c r="OWE39" s="7"/>
      <c r="OWF39" s="8"/>
      <c r="OWG39" s="2"/>
      <c r="OWH39" s="3"/>
      <c r="OWI39" s="4"/>
      <c r="OWJ39" s="5"/>
      <c r="OWK39" s="6"/>
      <c r="OWL39" s="7"/>
      <c r="OWM39" s="8"/>
      <c r="OWN39" s="2"/>
      <c r="OWO39" s="3"/>
      <c r="OWP39" s="4"/>
      <c r="OWQ39" s="5"/>
      <c r="OWR39" s="6"/>
      <c r="OWS39" s="7"/>
      <c r="OWT39" s="8"/>
      <c r="OWU39" s="2"/>
      <c r="OWV39" s="3"/>
      <c r="OWW39" s="4"/>
      <c r="OWX39" s="5"/>
      <c r="OWY39" s="6"/>
      <c r="OWZ39" s="7"/>
      <c r="OXA39" s="8"/>
      <c r="OXB39" s="2"/>
      <c r="OXC39" s="3"/>
      <c r="OXD39" s="4"/>
      <c r="OXE39" s="5"/>
      <c r="OXF39" s="6"/>
      <c r="OXG39" s="7"/>
      <c r="OXH39" s="8"/>
      <c r="OXI39" s="2"/>
      <c r="OXJ39" s="3"/>
      <c r="OXK39" s="4"/>
      <c r="OXL39" s="5"/>
      <c r="OXM39" s="6"/>
      <c r="OXN39" s="7"/>
      <c r="OXO39" s="8"/>
      <c r="OXP39" s="2"/>
      <c r="OXQ39" s="3"/>
      <c r="OXR39" s="4"/>
      <c r="OXS39" s="5"/>
      <c r="OXT39" s="6"/>
      <c r="OXU39" s="7"/>
      <c r="OXV39" s="8"/>
      <c r="OXW39" s="2"/>
      <c r="OXX39" s="3"/>
      <c r="OXY39" s="4"/>
      <c r="OXZ39" s="5"/>
      <c r="OYA39" s="6"/>
      <c r="OYB39" s="7"/>
      <c r="OYC39" s="8"/>
      <c r="OYD39" s="2"/>
      <c r="OYE39" s="3"/>
      <c r="OYF39" s="4"/>
      <c r="OYG39" s="5"/>
      <c r="OYH39" s="6"/>
      <c r="OYI39" s="7"/>
      <c r="OYJ39" s="8"/>
      <c r="OYK39" s="2"/>
      <c r="OYL39" s="3"/>
      <c r="OYM39" s="4"/>
      <c r="OYN39" s="5"/>
      <c r="OYO39" s="6"/>
      <c r="OYP39" s="7"/>
      <c r="OYQ39" s="8"/>
      <c r="OYR39" s="2"/>
      <c r="OYS39" s="3"/>
      <c r="OYT39" s="4"/>
      <c r="OYU39" s="5"/>
      <c r="OYV39" s="6"/>
      <c r="OYW39" s="7"/>
      <c r="OYX39" s="8"/>
      <c r="OYY39" s="2"/>
      <c r="OYZ39" s="3"/>
      <c r="OZA39" s="4"/>
      <c r="OZB39" s="5"/>
      <c r="OZC39" s="6"/>
      <c r="OZD39" s="7"/>
      <c r="OZE39" s="8"/>
      <c r="OZF39" s="2"/>
      <c r="OZG39" s="3"/>
      <c r="OZH39" s="4"/>
      <c r="OZI39" s="5"/>
      <c r="OZJ39" s="6"/>
      <c r="OZK39" s="7"/>
      <c r="OZL39" s="8"/>
      <c r="OZM39" s="2"/>
      <c r="OZN39" s="3"/>
      <c r="OZO39" s="4"/>
      <c r="OZP39" s="5"/>
      <c r="OZQ39" s="6"/>
      <c r="OZR39" s="7"/>
      <c r="OZS39" s="8"/>
      <c r="OZT39" s="2"/>
      <c r="OZU39" s="3"/>
      <c r="OZV39" s="4"/>
      <c r="OZW39" s="5"/>
      <c r="OZX39" s="6"/>
      <c r="OZY39" s="7"/>
      <c r="OZZ39" s="8"/>
      <c r="PAA39" s="2"/>
      <c r="PAB39" s="3"/>
      <c r="PAC39" s="4"/>
      <c r="PAD39" s="5"/>
      <c r="PAE39" s="6"/>
      <c r="PAF39" s="7"/>
      <c r="PAG39" s="8"/>
      <c r="PAH39" s="2"/>
      <c r="PAI39" s="3"/>
      <c r="PAJ39" s="4"/>
      <c r="PAK39" s="5"/>
      <c r="PAL39" s="6"/>
      <c r="PAM39" s="7"/>
      <c r="PAN39" s="8"/>
      <c r="PAO39" s="2"/>
      <c r="PAP39" s="3"/>
      <c r="PAQ39" s="4"/>
      <c r="PAR39" s="5"/>
      <c r="PAS39" s="6"/>
      <c r="PAT39" s="7"/>
      <c r="PAU39" s="8"/>
      <c r="PAV39" s="2"/>
      <c r="PAW39" s="3"/>
      <c r="PAX39" s="4"/>
      <c r="PAY39" s="5"/>
      <c r="PAZ39" s="6"/>
      <c r="PBA39" s="7"/>
      <c r="PBB39" s="8"/>
      <c r="PBC39" s="2"/>
      <c r="PBD39" s="3"/>
      <c r="PBE39" s="4"/>
      <c r="PBF39" s="5"/>
      <c r="PBG39" s="6"/>
      <c r="PBH39" s="7"/>
      <c r="PBI39" s="8"/>
      <c r="PBJ39" s="2"/>
      <c r="PBK39" s="3"/>
      <c r="PBL39" s="4"/>
      <c r="PBM39" s="5"/>
      <c r="PBN39" s="6"/>
      <c r="PBO39" s="7"/>
      <c r="PBP39" s="8"/>
      <c r="PBQ39" s="2"/>
      <c r="PBR39" s="3"/>
      <c r="PBS39" s="4"/>
      <c r="PBT39" s="5"/>
      <c r="PBU39" s="6"/>
      <c r="PBV39" s="7"/>
      <c r="PBW39" s="8"/>
      <c r="PBX39" s="2"/>
      <c r="PBY39" s="3"/>
      <c r="PBZ39" s="4"/>
      <c r="PCA39" s="5"/>
      <c r="PCB39" s="6"/>
      <c r="PCC39" s="7"/>
      <c r="PCD39" s="8"/>
      <c r="PCE39" s="2"/>
      <c r="PCF39" s="3"/>
      <c r="PCG39" s="4"/>
      <c r="PCH39" s="5"/>
      <c r="PCI39" s="6"/>
      <c r="PCJ39" s="7"/>
      <c r="PCK39" s="8"/>
      <c r="PCL39" s="2"/>
      <c r="PCM39" s="3"/>
      <c r="PCN39" s="4"/>
      <c r="PCO39" s="5"/>
      <c r="PCP39" s="6"/>
      <c r="PCQ39" s="7"/>
      <c r="PCR39" s="8"/>
      <c r="PCS39" s="2"/>
      <c r="PCT39" s="3"/>
      <c r="PCU39" s="4"/>
      <c r="PCV39" s="5"/>
      <c r="PCW39" s="6"/>
      <c r="PCX39" s="7"/>
      <c r="PCY39" s="8"/>
      <c r="PCZ39" s="2"/>
      <c r="PDA39" s="3"/>
      <c r="PDB39" s="4"/>
      <c r="PDC39" s="5"/>
      <c r="PDD39" s="6"/>
      <c r="PDE39" s="7"/>
      <c r="PDF39" s="8"/>
      <c r="PDG39" s="2"/>
      <c r="PDH39" s="3"/>
      <c r="PDI39" s="4"/>
      <c r="PDJ39" s="5"/>
      <c r="PDK39" s="6"/>
      <c r="PDL39" s="7"/>
      <c r="PDM39" s="8"/>
      <c r="PDN39" s="2"/>
      <c r="PDO39" s="3"/>
      <c r="PDP39" s="4"/>
      <c r="PDQ39" s="5"/>
      <c r="PDR39" s="6"/>
      <c r="PDS39" s="7"/>
      <c r="PDT39" s="8"/>
      <c r="PDU39" s="2"/>
      <c r="PDV39" s="3"/>
      <c r="PDW39" s="4"/>
      <c r="PDX39" s="5"/>
      <c r="PDY39" s="6"/>
      <c r="PDZ39" s="7"/>
      <c r="PEA39" s="8"/>
      <c r="PEB39" s="2"/>
      <c r="PEC39" s="3"/>
      <c r="PED39" s="4"/>
      <c r="PEE39" s="5"/>
      <c r="PEF39" s="6"/>
      <c r="PEG39" s="7"/>
      <c r="PEH39" s="8"/>
      <c r="PEI39" s="2"/>
      <c r="PEJ39" s="3"/>
      <c r="PEK39" s="4"/>
      <c r="PEL39" s="5"/>
      <c r="PEM39" s="6"/>
      <c r="PEN39" s="7"/>
      <c r="PEO39" s="8"/>
      <c r="PEP39" s="2"/>
      <c r="PEQ39" s="3"/>
      <c r="PER39" s="4"/>
      <c r="PES39" s="5"/>
      <c r="PET39" s="6"/>
      <c r="PEU39" s="7"/>
      <c r="PEV39" s="8"/>
      <c r="PEW39" s="2"/>
      <c r="PEX39" s="3"/>
      <c r="PEY39" s="4"/>
      <c r="PEZ39" s="5"/>
      <c r="PFA39" s="6"/>
      <c r="PFB39" s="7"/>
      <c r="PFC39" s="8"/>
      <c r="PFD39" s="2"/>
      <c r="PFE39" s="3"/>
      <c r="PFF39" s="4"/>
      <c r="PFG39" s="5"/>
      <c r="PFH39" s="6"/>
      <c r="PFI39" s="7"/>
      <c r="PFJ39" s="8"/>
      <c r="PFK39" s="2"/>
      <c r="PFL39" s="3"/>
      <c r="PFM39" s="4"/>
      <c r="PFN39" s="5"/>
      <c r="PFO39" s="6"/>
      <c r="PFP39" s="7"/>
      <c r="PFQ39" s="8"/>
      <c r="PFR39" s="2"/>
      <c r="PFS39" s="3"/>
      <c r="PFT39" s="4"/>
      <c r="PFU39" s="5"/>
      <c r="PFV39" s="6"/>
      <c r="PFW39" s="7"/>
      <c r="PFX39" s="8"/>
      <c r="PFY39" s="2"/>
      <c r="PFZ39" s="3"/>
      <c r="PGA39" s="4"/>
      <c r="PGB39" s="5"/>
      <c r="PGC39" s="6"/>
      <c r="PGD39" s="7"/>
      <c r="PGE39" s="8"/>
      <c r="PGF39" s="2"/>
      <c r="PGG39" s="3"/>
      <c r="PGH39" s="4"/>
      <c r="PGI39" s="5"/>
      <c r="PGJ39" s="6"/>
      <c r="PGK39" s="7"/>
      <c r="PGL39" s="8"/>
      <c r="PGM39" s="2"/>
      <c r="PGN39" s="3"/>
      <c r="PGO39" s="4"/>
      <c r="PGP39" s="5"/>
      <c r="PGQ39" s="6"/>
      <c r="PGR39" s="7"/>
      <c r="PGS39" s="8"/>
      <c r="PGT39" s="2"/>
      <c r="PGU39" s="3"/>
      <c r="PGV39" s="4"/>
      <c r="PGW39" s="5"/>
      <c r="PGX39" s="6"/>
      <c r="PGY39" s="7"/>
      <c r="PGZ39" s="8"/>
      <c r="PHA39" s="2"/>
      <c r="PHB39" s="3"/>
      <c r="PHC39" s="4"/>
      <c r="PHD39" s="5"/>
      <c r="PHE39" s="6"/>
      <c r="PHF39" s="7"/>
      <c r="PHG39" s="8"/>
      <c r="PHH39" s="2"/>
      <c r="PHI39" s="3"/>
      <c r="PHJ39" s="4"/>
      <c r="PHK39" s="5"/>
      <c r="PHL39" s="6"/>
      <c r="PHM39" s="7"/>
      <c r="PHN39" s="8"/>
      <c r="PHO39" s="2"/>
      <c r="PHP39" s="3"/>
      <c r="PHQ39" s="4"/>
      <c r="PHR39" s="5"/>
      <c r="PHS39" s="6"/>
      <c r="PHT39" s="7"/>
      <c r="PHU39" s="8"/>
      <c r="PHV39" s="2"/>
      <c r="PHW39" s="3"/>
      <c r="PHX39" s="4"/>
      <c r="PHY39" s="5"/>
      <c r="PHZ39" s="6"/>
      <c r="PIA39" s="7"/>
      <c r="PIB39" s="8"/>
      <c r="PIC39" s="2"/>
      <c r="PID39" s="3"/>
      <c r="PIE39" s="4"/>
      <c r="PIF39" s="5"/>
      <c r="PIG39" s="6"/>
      <c r="PIH39" s="7"/>
      <c r="PII39" s="8"/>
      <c r="PIJ39" s="2"/>
      <c r="PIK39" s="3"/>
      <c r="PIL39" s="4"/>
      <c r="PIM39" s="5"/>
      <c r="PIN39" s="6"/>
      <c r="PIO39" s="7"/>
      <c r="PIP39" s="8"/>
      <c r="PIQ39" s="2"/>
      <c r="PIR39" s="3"/>
      <c r="PIS39" s="4"/>
      <c r="PIT39" s="5"/>
      <c r="PIU39" s="6"/>
      <c r="PIV39" s="7"/>
      <c r="PIW39" s="8"/>
      <c r="PIX39" s="2"/>
      <c r="PIY39" s="3"/>
      <c r="PIZ39" s="4"/>
      <c r="PJA39" s="5"/>
      <c r="PJB39" s="6"/>
      <c r="PJC39" s="7"/>
      <c r="PJD39" s="8"/>
      <c r="PJE39" s="2"/>
      <c r="PJF39" s="3"/>
      <c r="PJG39" s="4"/>
      <c r="PJH39" s="5"/>
      <c r="PJI39" s="6"/>
      <c r="PJJ39" s="7"/>
      <c r="PJK39" s="8"/>
      <c r="PJL39" s="2"/>
      <c r="PJM39" s="3"/>
      <c r="PJN39" s="4"/>
      <c r="PJO39" s="5"/>
      <c r="PJP39" s="6"/>
      <c r="PJQ39" s="7"/>
      <c r="PJR39" s="8"/>
      <c r="PJS39" s="2"/>
      <c r="PJT39" s="3"/>
      <c r="PJU39" s="4"/>
      <c r="PJV39" s="5"/>
      <c r="PJW39" s="6"/>
      <c r="PJX39" s="7"/>
      <c r="PJY39" s="8"/>
      <c r="PJZ39" s="2"/>
      <c r="PKA39" s="3"/>
      <c r="PKB39" s="4"/>
      <c r="PKC39" s="5"/>
      <c r="PKD39" s="6"/>
      <c r="PKE39" s="7"/>
      <c r="PKF39" s="8"/>
      <c r="PKG39" s="2"/>
      <c r="PKH39" s="3"/>
      <c r="PKI39" s="4"/>
      <c r="PKJ39" s="5"/>
      <c r="PKK39" s="6"/>
      <c r="PKL39" s="7"/>
      <c r="PKM39" s="8"/>
      <c r="PKN39" s="2"/>
      <c r="PKO39" s="3"/>
      <c r="PKP39" s="4"/>
      <c r="PKQ39" s="5"/>
      <c r="PKR39" s="6"/>
      <c r="PKS39" s="7"/>
      <c r="PKT39" s="8"/>
      <c r="PKU39" s="2"/>
      <c r="PKV39" s="3"/>
      <c r="PKW39" s="4"/>
      <c r="PKX39" s="5"/>
      <c r="PKY39" s="6"/>
      <c r="PKZ39" s="7"/>
      <c r="PLA39" s="8"/>
      <c r="PLB39" s="2"/>
      <c r="PLC39" s="3"/>
      <c r="PLD39" s="4"/>
      <c r="PLE39" s="5"/>
      <c r="PLF39" s="6"/>
      <c r="PLG39" s="7"/>
      <c r="PLH39" s="8"/>
      <c r="PLI39" s="2"/>
      <c r="PLJ39" s="3"/>
      <c r="PLK39" s="4"/>
      <c r="PLL39" s="5"/>
      <c r="PLM39" s="6"/>
      <c r="PLN39" s="7"/>
      <c r="PLO39" s="8"/>
      <c r="PLP39" s="2"/>
      <c r="PLQ39" s="3"/>
      <c r="PLR39" s="4"/>
      <c r="PLS39" s="5"/>
      <c r="PLT39" s="6"/>
      <c r="PLU39" s="7"/>
      <c r="PLV39" s="8"/>
      <c r="PLW39" s="2"/>
      <c r="PLX39" s="3"/>
      <c r="PLY39" s="4"/>
      <c r="PLZ39" s="5"/>
      <c r="PMA39" s="6"/>
      <c r="PMB39" s="7"/>
      <c r="PMC39" s="8"/>
      <c r="PMD39" s="2"/>
      <c r="PME39" s="3"/>
      <c r="PMF39" s="4"/>
      <c r="PMG39" s="5"/>
      <c r="PMH39" s="6"/>
      <c r="PMI39" s="7"/>
      <c r="PMJ39" s="8"/>
      <c r="PMK39" s="2"/>
      <c r="PML39" s="3"/>
      <c r="PMM39" s="4"/>
      <c r="PMN39" s="5"/>
      <c r="PMO39" s="6"/>
      <c r="PMP39" s="7"/>
      <c r="PMQ39" s="8"/>
      <c r="PMR39" s="2"/>
      <c r="PMS39" s="3"/>
      <c r="PMT39" s="4"/>
      <c r="PMU39" s="5"/>
      <c r="PMV39" s="6"/>
      <c r="PMW39" s="7"/>
      <c r="PMX39" s="8"/>
      <c r="PMY39" s="2"/>
      <c r="PMZ39" s="3"/>
      <c r="PNA39" s="4"/>
      <c r="PNB39" s="5"/>
      <c r="PNC39" s="6"/>
      <c r="PND39" s="7"/>
      <c r="PNE39" s="8"/>
      <c r="PNF39" s="2"/>
      <c r="PNG39" s="3"/>
      <c r="PNH39" s="4"/>
      <c r="PNI39" s="5"/>
      <c r="PNJ39" s="6"/>
      <c r="PNK39" s="7"/>
      <c r="PNL39" s="8"/>
      <c r="PNM39" s="2"/>
      <c r="PNN39" s="3"/>
      <c r="PNO39" s="4"/>
      <c r="PNP39" s="5"/>
      <c r="PNQ39" s="6"/>
      <c r="PNR39" s="7"/>
      <c r="PNS39" s="8"/>
      <c r="PNT39" s="2"/>
      <c r="PNU39" s="3"/>
      <c r="PNV39" s="4"/>
      <c r="PNW39" s="5"/>
      <c r="PNX39" s="6"/>
      <c r="PNY39" s="7"/>
      <c r="PNZ39" s="8"/>
      <c r="POA39" s="2"/>
      <c r="POB39" s="3"/>
      <c r="POC39" s="4"/>
      <c r="POD39" s="5"/>
      <c r="POE39" s="6"/>
      <c r="POF39" s="7"/>
      <c r="POG39" s="8"/>
      <c r="POH39" s="2"/>
      <c r="POI39" s="3"/>
      <c r="POJ39" s="4"/>
      <c r="POK39" s="5"/>
      <c r="POL39" s="6"/>
      <c r="POM39" s="7"/>
      <c r="PON39" s="8"/>
      <c r="POO39" s="2"/>
      <c r="POP39" s="3"/>
      <c r="POQ39" s="4"/>
      <c r="POR39" s="5"/>
      <c r="POS39" s="6"/>
      <c r="POT39" s="7"/>
      <c r="POU39" s="8"/>
      <c r="POV39" s="2"/>
      <c r="POW39" s="3"/>
      <c r="POX39" s="4"/>
      <c r="POY39" s="5"/>
      <c r="POZ39" s="6"/>
      <c r="PPA39" s="7"/>
      <c r="PPB39" s="8"/>
      <c r="PPC39" s="2"/>
      <c r="PPD39" s="3"/>
      <c r="PPE39" s="4"/>
      <c r="PPF39" s="5"/>
      <c r="PPG39" s="6"/>
      <c r="PPH39" s="7"/>
      <c r="PPI39" s="8"/>
      <c r="PPJ39" s="2"/>
      <c r="PPK39" s="3"/>
      <c r="PPL39" s="4"/>
      <c r="PPM39" s="5"/>
      <c r="PPN39" s="6"/>
      <c r="PPO39" s="7"/>
      <c r="PPP39" s="8"/>
      <c r="PPQ39" s="2"/>
      <c r="PPR39" s="3"/>
      <c r="PPS39" s="4"/>
      <c r="PPT39" s="5"/>
      <c r="PPU39" s="6"/>
      <c r="PPV39" s="7"/>
      <c r="PPW39" s="8"/>
      <c r="PPX39" s="2"/>
      <c r="PPY39" s="3"/>
      <c r="PPZ39" s="4"/>
      <c r="PQA39" s="5"/>
      <c r="PQB39" s="6"/>
      <c r="PQC39" s="7"/>
      <c r="PQD39" s="8"/>
      <c r="PQE39" s="2"/>
      <c r="PQF39" s="3"/>
      <c r="PQG39" s="4"/>
      <c r="PQH39" s="5"/>
      <c r="PQI39" s="6"/>
      <c r="PQJ39" s="7"/>
      <c r="PQK39" s="8"/>
      <c r="PQL39" s="2"/>
      <c r="PQM39" s="3"/>
      <c r="PQN39" s="4"/>
      <c r="PQO39" s="5"/>
      <c r="PQP39" s="6"/>
      <c r="PQQ39" s="7"/>
      <c r="PQR39" s="8"/>
      <c r="PQS39" s="2"/>
      <c r="PQT39" s="3"/>
      <c r="PQU39" s="4"/>
      <c r="PQV39" s="5"/>
      <c r="PQW39" s="6"/>
      <c r="PQX39" s="7"/>
      <c r="PQY39" s="8"/>
      <c r="PQZ39" s="2"/>
      <c r="PRA39" s="3"/>
      <c r="PRB39" s="4"/>
      <c r="PRC39" s="5"/>
      <c r="PRD39" s="6"/>
      <c r="PRE39" s="7"/>
      <c r="PRF39" s="8"/>
      <c r="PRG39" s="2"/>
      <c r="PRH39" s="3"/>
      <c r="PRI39" s="4"/>
      <c r="PRJ39" s="5"/>
      <c r="PRK39" s="6"/>
      <c r="PRL39" s="7"/>
      <c r="PRM39" s="8"/>
      <c r="PRN39" s="2"/>
      <c r="PRO39" s="3"/>
      <c r="PRP39" s="4"/>
      <c r="PRQ39" s="5"/>
      <c r="PRR39" s="6"/>
      <c r="PRS39" s="7"/>
      <c r="PRT39" s="8"/>
      <c r="PRU39" s="2"/>
      <c r="PRV39" s="3"/>
      <c r="PRW39" s="4"/>
      <c r="PRX39" s="5"/>
      <c r="PRY39" s="6"/>
      <c r="PRZ39" s="7"/>
      <c r="PSA39" s="8"/>
      <c r="PSB39" s="2"/>
      <c r="PSC39" s="3"/>
      <c r="PSD39" s="4"/>
      <c r="PSE39" s="5"/>
      <c r="PSF39" s="6"/>
      <c r="PSG39" s="7"/>
      <c r="PSH39" s="8"/>
      <c r="PSI39" s="2"/>
      <c r="PSJ39" s="3"/>
      <c r="PSK39" s="4"/>
      <c r="PSL39" s="5"/>
      <c r="PSM39" s="6"/>
      <c r="PSN39" s="7"/>
      <c r="PSO39" s="8"/>
      <c r="PSP39" s="2"/>
      <c r="PSQ39" s="3"/>
      <c r="PSR39" s="4"/>
      <c r="PSS39" s="5"/>
      <c r="PST39" s="6"/>
      <c r="PSU39" s="7"/>
      <c r="PSV39" s="8"/>
      <c r="PSW39" s="2"/>
      <c r="PSX39" s="3"/>
      <c r="PSY39" s="4"/>
      <c r="PSZ39" s="5"/>
      <c r="PTA39" s="6"/>
      <c r="PTB39" s="7"/>
      <c r="PTC39" s="8"/>
      <c r="PTD39" s="2"/>
      <c r="PTE39" s="3"/>
      <c r="PTF39" s="4"/>
      <c r="PTG39" s="5"/>
      <c r="PTH39" s="6"/>
      <c r="PTI39" s="7"/>
      <c r="PTJ39" s="8"/>
      <c r="PTK39" s="2"/>
      <c r="PTL39" s="3"/>
      <c r="PTM39" s="4"/>
      <c r="PTN39" s="5"/>
      <c r="PTO39" s="6"/>
      <c r="PTP39" s="7"/>
      <c r="PTQ39" s="8"/>
      <c r="PTR39" s="2"/>
      <c r="PTS39" s="3"/>
      <c r="PTT39" s="4"/>
      <c r="PTU39" s="5"/>
      <c r="PTV39" s="6"/>
      <c r="PTW39" s="7"/>
      <c r="PTX39" s="8"/>
      <c r="PTY39" s="2"/>
      <c r="PTZ39" s="3"/>
      <c r="PUA39" s="4"/>
      <c r="PUB39" s="5"/>
      <c r="PUC39" s="6"/>
      <c r="PUD39" s="7"/>
      <c r="PUE39" s="8"/>
      <c r="PUF39" s="2"/>
      <c r="PUG39" s="3"/>
      <c r="PUH39" s="4"/>
      <c r="PUI39" s="5"/>
      <c r="PUJ39" s="6"/>
      <c r="PUK39" s="7"/>
      <c r="PUL39" s="8"/>
      <c r="PUM39" s="2"/>
      <c r="PUN39" s="3"/>
      <c r="PUO39" s="4"/>
      <c r="PUP39" s="5"/>
      <c r="PUQ39" s="6"/>
      <c r="PUR39" s="7"/>
      <c r="PUS39" s="8"/>
      <c r="PUT39" s="2"/>
      <c r="PUU39" s="3"/>
      <c r="PUV39" s="4"/>
      <c r="PUW39" s="5"/>
      <c r="PUX39" s="6"/>
      <c r="PUY39" s="7"/>
      <c r="PUZ39" s="8"/>
      <c r="PVA39" s="2"/>
      <c r="PVB39" s="3"/>
      <c r="PVC39" s="4"/>
      <c r="PVD39" s="5"/>
      <c r="PVE39" s="6"/>
      <c r="PVF39" s="7"/>
      <c r="PVG39" s="8"/>
      <c r="PVH39" s="2"/>
      <c r="PVI39" s="3"/>
      <c r="PVJ39" s="4"/>
      <c r="PVK39" s="5"/>
      <c r="PVL39" s="6"/>
      <c r="PVM39" s="7"/>
      <c r="PVN39" s="8"/>
      <c r="PVO39" s="2"/>
      <c r="PVP39" s="3"/>
      <c r="PVQ39" s="4"/>
      <c r="PVR39" s="5"/>
      <c r="PVS39" s="6"/>
      <c r="PVT39" s="7"/>
      <c r="PVU39" s="8"/>
      <c r="PVV39" s="2"/>
      <c r="PVW39" s="3"/>
      <c r="PVX39" s="4"/>
      <c r="PVY39" s="5"/>
      <c r="PVZ39" s="6"/>
      <c r="PWA39" s="7"/>
      <c r="PWB39" s="8"/>
      <c r="PWC39" s="2"/>
      <c r="PWD39" s="3"/>
      <c r="PWE39" s="4"/>
      <c r="PWF39" s="5"/>
      <c r="PWG39" s="6"/>
      <c r="PWH39" s="7"/>
      <c r="PWI39" s="8"/>
      <c r="PWJ39" s="2"/>
      <c r="PWK39" s="3"/>
      <c r="PWL39" s="4"/>
      <c r="PWM39" s="5"/>
      <c r="PWN39" s="6"/>
      <c r="PWO39" s="7"/>
      <c r="PWP39" s="8"/>
      <c r="PWQ39" s="2"/>
      <c r="PWR39" s="3"/>
      <c r="PWS39" s="4"/>
      <c r="PWT39" s="5"/>
      <c r="PWU39" s="6"/>
      <c r="PWV39" s="7"/>
      <c r="PWW39" s="8"/>
      <c r="PWX39" s="2"/>
      <c r="PWY39" s="3"/>
      <c r="PWZ39" s="4"/>
      <c r="PXA39" s="5"/>
      <c r="PXB39" s="6"/>
      <c r="PXC39" s="7"/>
      <c r="PXD39" s="8"/>
      <c r="PXE39" s="2"/>
      <c r="PXF39" s="3"/>
      <c r="PXG39" s="4"/>
      <c r="PXH39" s="5"/>
      <c r="PXI39" s="6"/>
      <c r="PXJ39" s="7"/>
      <c r="PXK39" s="8"/>
      <c r="PXL39" s="2"/>
      <c r="PXM39" s="3"/>
      <c r="PXN39" s="4"/>
      <c r="PXO39" s="5"/>
      <c r="PXP39" s="6"/>
      <c r="PXQ39" s="7"/>
      <c r="PXR39" s="8"/>
      <c r="PXS39" s="2"/>
      <c r="PXT39" s="3"/>
      <c r="PXU39" s="4"/>
      <c r="PXV39" s="5"/>
      <c r="PXW39" s="6"/>
      <c r="PXX39" s="7"/>
      <c r="PXY39" s="8"/>
      <c r="PXZ39" s="2"/>
      <c r="PYA39" s="3"/>
      <c r="PYB39" s="4"/>
      <c r="PYC39" s="5"/>
      <c r="PYD39" s="6"/>
      <c r="PYE39" s="7"/>
      <c r="PYF39" s="8"/>
      <c r="PYG39" s="2"/>
      <c r="PYH39" s="3"/>
      <c r="PYI39" s="4"/>
      <c r="PYJ39" s="5"/>
      <c r="PYK39" s="6"/>
      <c r="PYL39" s="7"/>
      <c r="PYM39" s="8"/>
      <c r="PYN39" s="2"/>
      <c r="PYO39" s="3"/>
      <c r="PYP39" s="4"/>
      <c r="PYQ39" s="5"/>
      <c r="PYR39" s="6"/>
      <c r="PYS39" s="7"/>
      <c r="PYT39" s="8"/>
      <c r="PYU39" s="2"/>
      <c r="PYV39" s="3"/>
      <c r="PYW39" s="4"/>
      <c r="PYX39" s="5"/>
      <c r="PYY39" s="6"/>
      <c r="PYZ39" s="7"/>
      <c r="PZA39" s="8"/>
      <c r="PZB39" s="2"/>
      <c r="PZC39" s="3"/>
      <c r="PZD39" s="4"/>
      <c r="PZE39" s="5"/>
      <c r="PZF39" s="6"/>
      <c r="PZG39" s="7"/>
      <c r="PZH39" s="8"/>
      <c r="PZI39" s="2"/>
      <c r="PZJ39" s="3"/>
      <c r="PZK39" s="4"/>
      <c r="PZL39" s="5"/>
      <c r="PZM39" s="6"/>
      <c r="PZN39" s="7"/>
      <c r="PZO39" s="8"/>
      <c r="PZP39" s="2"/>
      <c r="PZQ39" s="3"/>
      <c r="PZR39" s="4"/>
      <c r="PZS39" s="5"/>
      <c r="PZT39" s="6"/>
      <c r="PZU39" s="7"/>
      <c r="PZV39" s="8"/>
      <c r="PZW39" s="2"/>
      <c r="PZX39" s="3"/>
      <c r="PZY39" s="4"/>
      <c r="PZZ39" s="5"/>
      <c r="QAA39" s="6"/>
      <c r="QAB39" s="7"/>
      <c r="QAC39" s="8"/>
      <c r="QAD39" s="2"/>
      <c r="QAE39" s="3"/>
      <c r="QAF39" s="4"/>
      <c r="QAG39" s="5"/>
      <c r="QAH39" s="6"/>
      <c r="QAI39" s="7"/>
      <c r="QAJ39" s="8"/>
      <c r="QAK39" s="2"/>
      <c r="QAL39" s="3"/>
      <c r="QAM39" s="4"/>
      <c r="QAN39" s="5"/>
      <c r="QAO39" s="6"/>
      <c r="QAP39" s="7"/>
      <c r="QAQ39" s="8"/>
      <c r="QAR39" s="2"/>
      <c r="QAS39" s="3"/>
      <c r="QAT39" s="4"/>
      <c r="QAU39" s="5"/>
      <c r="QAV39" s="6"/>
      <c r="QAW39" s="7"/>
      <c r="QAX39" s="8"/>
      <c r="QAY39" s="2"/>
      <c r="QAZ39" s="3"/>
      <c r="QBA39" s="4"/>
      <c r="QBB39" s="5"/>
      <c r="QBC39" s="6"/>
      <c r="QBD39" s="7"/>
      <c r="QBE39" s="8"/>
      <c r="QBF39" s="2"/>
      <c r="QBG39" s="3"/>
      <c r="QBH39" s="4"/>
      <c r="QBI39" s="5"/>
      <c r="QBJ39" s="6"/>
      <c r="QBK39" s="7"/>
      <c r="QBL39" s="8"/>
      <c r="QBM39" s="2"/>
      <c r="QBN39" s="3"/>
      <c r="QBO39" s="4"/>
      <c r="QBP39" s="5"/>
      <c r="QBQ39" s="6"/>
      <c r="QBR39" s="7"/>
      <c r="QBS39" s="8"/>
      <c r="QBT39" s="2"/>
      <c r="QBU39" s="3"/>
      <c r="QBV39" s="4"/>
      <c r="QBW39" s="5"/>
      <c r="QBX39" s="6"/>
      <c r="QBY39" s="7"/>
      <c r="QBZ39" s="8"/>
      <c r="QCA39" s="2"/>
      <c r="QCB39" s="3"/>
      <c r="QCC39" s="4"/>
      <c r="QCD39" s="5"/>
      <c r="QCE39" s="6"/>
      <c r="QCF39" s="7"/>
      <c r="QCG39" s="8"/>
      <c r="QCH39" s="2"/>
      <c r="QCI39" s="3"/>
      <c r="QCJ39" s="4"/>
      <c r="QCK39" s="5"/>
      <c r="QCL39" s="6"/>
      <c r="QCM39" s="7"/>
      <c r="QCN39" s="8"/>
      <c r="QCO39" s="2"/>
      <c r="QCP39" s="3"/>
      <c r="QCQ39" s="4"/>
      <c r="QCR39" s="5"/>
      <c r="QCS39" s="6"/>
      <c r="QCT39" s="7"/>
      <c r="QCU39" s="8"/>
      <c r="QCV39" s="2"/>
      <c r="QCW39" s="3"/>
      <c r="QCX39" s="4"/>
      <c r="QCY39" s="5"/>
      <c r="QCZ39" s="6"/>
      <c r="QDA39" s="7"/>
      <c r="QDB39" s="8"/>
      <c r="QDC39" s="2"/>
      <c r="QDD39" s="3"/>
      <c r="QDE39" s="4"/>
      <c r="QDF39" s="5"/>
      <c r="QDG39" s="6"/>
      <c r="QDH39" s="7"/>
      <c r="QDI39" s="8"/>
      <c r="QDJ39" s="2"/>
      <c r="QDK39" s="3"/>
      <c r="QDL39" s="4"/>
      <c r="QDM39" s="5"/>
      <c r="QDN39" s="6"/>
      <c r="QDO39" s="7"/>
      <c r="QDP39" s="8"/>
      <c r="QDQ39" s="2"/>
      <c r="QDR39" s="3"/>
      <c r="QDS39" s="4"/>
      <c r="QDT39" s="5"/>
      <c r="QDU39" s="6"/>
      <c r="QDV39" s="7"/>
      <c r="QDW39" s="8"/>
      <c r="QDX39" s="2"/>
      <c r="QDY39" s="3"/>
      <c r="QDZ39" s="4"/>
      <c r="QEA39" s="5"/>
      <c r="QEB39" s="6"/>
      <c r="QEC39" s="7"/>
      <c r="QED39" s="8"/>
      <c r="QEE39" s="2"/>
      <c r="QEF39" s="3"/>
      <c r="QEG39" s="4"/>
      <c r="QEH39" s="5"/>
      <c r="QEI39" s="6"/>
      <c r="QEJ39" s="7"/>
      <c r="QEK39" s="8"/>
      <c r="QEL39" s="2"/>
      <c r="QEM39" s="3"/>
      <c r="QEN39" s="4"/>
      <c r="QEO39" s="5"/>
      <c r="QEP39" s="6"/>
      <c r="QEQ39" s="7"/>
      <c r="QER39" s="8"/>
      <c r="QES39" s="2"/>
      <c r="QET39" s="3"/>
      <c r="QEU39" s="4"/>
      <c r="QEV39" s="5"/>
      <c r="QEW39" s="6"/>
      <c r="QEX39" s="7"/>
      <c r="QEY39" s="8"/>
      <c r="QEZ39" s="2"/>
      <c r="QFA39" s="3"/>
      <c r="QFB39" s="4"/>
      <c r="QFC39" s="5"/>
      <c r="QFD39" s="6"/>
      <c r="QFE39" s="7"/>
      <c r="QFF39" s="8"/>
      <c r="QFG39" s="2"/>
      <c r="QFH39" s="3"/>
      <c r="QFI39" s="4"/>
      <c r="QFJ39" s="5"/>
      <c r="QFK39" s="6"/>
      <c r="QFL39" s="7"/>
      <c r="QFM39" s="8"/>
      <c r="QFN39" s="2"/>
      <c r="QFO39" s="3"/>
      <c r="QFP39" s="4"/>
      <c r="QFQ39" s="5"/>
      <c r="QFR39" s="6"/>
      <c r="QFS39" s="7"/>
      <c r="QFT39" s="8"/>
      <c r="QFU39" s="2"/>
      <c r="QFV39" s="3"/>
      <c r="QFW39" s="4"/>
      <c r="QFX39" s="5"/>
      <c r="QFY39" s="6"/>
      <c r="QFZ39" s="7"/>
      <c r="QGA39" s="8"/>
      <c r="QGB39" s="2"/>
      <c r="QGC39" s="3"/>
      <c r="QGD39" s="4"/>
      <c r="QGE39" s="5"/>
      <c r="QGF39" s="6"/>
      <c r="QGG39" s="7"/>
      <c r="QGH39" s="8"/>
      <c r="QGI39" s="2"/>
      <c r="QGJ39" s="3"/>
      <c r="QGK39" s="4"/>
      <c r="QGL39" s="5"/>
      <c r="QGM39" s="6"/>
      <c r="QGN39" s="7"/>
      <c r="QGO39" s="8"/>
      <c r="QGP39" s="2"/>
      <c r="QGQ39" s="3"/>
      <c r="QGR39" s="4"/>
      <c r="QGS39" s="5"/>
      <c r="QGT39" s="6"/>
      <c r="QGU39" s="7"/>
      <c r="QGV39" s="8"/>
      <c r="QGW39" s="2"/>
      <c r="QGX39" s="3"/>
      <c r="QGY39" s="4"/>
      <c r="QGZ39" s="5"/>
      <c r="QHA39" s="6"/>
      <c r="QHB39" s="7"/>
      <c r="QHC39" s="8"/>
      <c r="QHD39" s="2"/>
      <c r="QHE39" s="3"/>
      <c r="QHF39" s="4"/>
      <c r="QHG39" s="5"/>
      <c r="QHH39" s="6"/>
      <c r="QHI39" s="7"/>
      <c r="QHJ39" s="8"/>
      <c r="QHK39" s="2"/>
      <c r="QHL39" s="3"/>
      <c r="QHM39" s="4"/>
      <c r="QHN39" s="5"/>
      <c r="QHO39" s="6"/>
      <c r="QHP39" s="7"/>
      <c r="QHQ39" s="8"/>
      <c r="QHR39" s="2"/>
      <c r="QHS39" s="3"/>
      <c r="QHT39" s="4"/>
      <c r="QHU39" s="5"/>
      <c r="QHV39" s="6"/>
      <c r="QHW39" s="7"/>
      <c r="QHX39" s="8"/>
      <c r="QHY39" s="2"/>
      <c r="QHZ39" s="3"/>
      <c r="QIA39" s="4"/>
      <c r="QIB39" s="5"/>
      <c r="QIC39" s="6"/>
      <c r="QID39" s="7"/>
      <c r="QIE39" s="8"/>
      <c r="QIF39" s="2"/>
      <c r="QIG39" s="3"/>
      <c r="QIH39" s="4"/>
      <c r="QII39" s="5"/>
      <c r="QIJ39" s="6"/>
      <c r="QIK39" s="7"/>
      <c r="QIL39" s="8"/>
      <c r="QIM39" s="2"/>
      <c r="QIN39" s="3"/>
      <c r="QIO39" s="4"/>
      <c r="QIP39" s="5"/>
      <c r="QIQ39" s="6"/>
      <c r="QIR39" s="7"/>
      <c r="QIS39" s="8"/>
      <c r="QIT39" s="2"/>
      <c r="QIU39" s="3"/>
      <c r="QIV39" s="4"/>
      <c r="QIW39" s="5"/>
      <c r="QIX39" s="6"/>
      <c r="QIY39" s="7"/>
      <c r="QIZ39" s="8"/>
      <c r="QJA39" s="2"/>
      <c r="QJB39" s="3"/>
      <c r="QJC39" s="4"/>
      <c r="QJD39" s="5"/>
      <c r="QJE39" s="6"/>
      <c r="QJF39" s="7"/>
      <c r="QJG39" s="8"/>
      <c r="QJH39" s="2"/>
      <c r="QJI39" s="3"/>
      <c r="QJJ39" s="4"/>
      <c r="QJK39" s="5"/>
      <c r="QJL39" s="6"/>
      <c r="QJM39" s="7"/>
      <c r="QJN39" s="8"/>
      <c r="QJO39" s="2"/>
      <c r="QJP39" s="3"/>
      <c r="QJQ39" s="4"/>
      <c r="QJR39" s="5"/>
      <c r="QJS39" s="6"/>
      <c r="QJT39" s="7"/>
      <c r="QJU39" s="8"/>
      <c r="QJV39" s="2"/>
      <c r="QJW39" s="3"/>
      <c r="QJX39" s="4"/>
      <c r="QJY39" s="5"/>
      <c r="QJZ39" s="6"/>
      <c r="QKA39" s="7"/>
      <c r="QKB39" s="8"/>
      <c r="QKC39" s="2"/>
      <c r="QKD39" s="3"/>
      <c r="QKE39" s="4"/>
      <c r="QKF39" s="5"/>
      <c r="QKG39" s="6"/>
      <c r="QKH39" s="7"/>
      <c r="QKI39" s="8"/>
      <c r="QKJ39" s="2"/>
      <c r="QKK39" s="3"/>
      <c r="QKL39" s="4"/>
      <c r="QKM39" s="5"/>
      <c r="QKN39" s="6"/>
      <c r="QKO39" s="7"/>
      <c r="QKP39" s="8"/>
      <c r="QKQ39" s="2"/>
      <c r="QKR39" s="3"/>
      <c r="QKS39" s="4"/>
      <c r="QKT39" s="5"/>
      <c r="QKU39" s="6"/>
      <c r="QKV39" s="7"/>
      <c r="QKW39" s="8"/>
      <c r="QKX39" s="2"/>
      <c r="QKY39" s="3"/>
      <c r="QKZ39" s="4"/>
      <c r="QLA39" s="5"/>
      <c r="QLB39" s="6"/>
      <c r="QLC39" s="7"/>
      <c r="QLD39" s="8"/>
      <c r="QLE39" s="2"/>
      <c r="QLF39" s="3"/>
      <c r="QLG39" s="4"/>
      <c r="QLH39" s="5"/>
      <c r="QLI39" s="6"/>
      <c r="QLJ39" s="7"/>
      <c r="QLK39" s="8"/>
      <c r="QLL39" s="2"/>
      <c r="QLM39" s="3"/>
      <c r="QLN39" s="4"/>
      <c r="QLO39" s="5"/>
      <c r="QLP39" s="6"/>
      <c r="QLQ39" s="7"/>
      <c r="QLR39" s="8"/>
      <c r="QLS39" s="2"/>
      <c r="QLT39" s="3"/>
      <c r="QLU39" s="4"/>
      <c r="QLV39" s="5"/>
      <c r="QLW39" s="6"/>
      <c r="QLX39" s="7"/>
      <c r="QLY39" s="8"/>
      <c r="QLZ39" s="2"/>
      <c r="QMA39" s="3"/>
      <c r="QMB39" s="4"/>
      <c r="QMC39" s="5"/>
      <c r="QMD39" s="6"/>
      <c r="QME39" s="7"/>
      <c r="QMF39" s="8"/>
      <c r="QMG39" s="2"/>
      <c r="QMH39" s="3"/>
      <c r="QMI39" s="4"/>
      <c r="QMJ39" s="5"/>
      <c r="QMK39" s="6"/>
      <c r="QML39" s="7"/>
      <c r="QMM39" s="8"/>
      <c r="QMN39" s="2"/>
      <c r="QMO39" s="3"/>
      <c r="QMP39" s="4"/>
      <c r="QMQ39" s="5"/>
      <c r="QMR39" s="6"/>
      <c r="QMS39" s="7"/>
      <c r="QMT39" s="8"/>
      <c r="QMU39" s="2"/>
      <c r="QMV39" s="3"/>
      <c r="QMW39" s="4"/>
      <c r="QMX39" s="5"/>
      <c r="QMY39" s="6"/>
      <c r="QMZ39" s="7"/>
      <c r="QNA39" s="8"/>
      <c r="QNB39" s="2"/>
      <c r="QNC39" s="3"/>
      <c r="QND39" s="4"/>
      <c r="QNE39" s="5"/>
      <c r="QNF39" s="6"/>
      <c r="QNG39" s="7"/>
      <c r="QNH39" s="8"/>
      <c r="QNI39" s="2"/>
      <c r="QNJ39" s="3"/>
      <c r="QNK39" s="4"/>
      <c r="QNL39" s="5"/>
      <c r="QNM39" s="6"/>
      <c r="QNN39" s="7"/>
      <c r="QNO39" s="8"/>
      <c r="QNP39" s="2"/>
      <c r="QNQ39" s="3"/>
      <c r="QNR39" s="4"/>
      <c r="QNS39" s="5"/>
      <c r="QNT39" s="6"/>
      <c r="QNU39" s="7"/>
      <c r="QNV39" s="8"/>
      <c r="QNW39" s="2"/>
      <c r="QNX39" s="3"/>
      <c r="QNY39" s="4"/>
      <c r="QNZ39" s="5"/>
      <c r="QOA39" s="6"/>
      <c r="QOB39" s="7"/>
      <c r="QOC39" s="8"/>
      <c r="QOD39" s="2"/>
      <c r="QOE39" s="3"/>
      <c r="QOF39" s="4"/>
      <c r="QOG39" s="5"/>
      <c r="QOH39" s="6"/>
      <c r="QOI39" s="7"/>
      <c r="QOJ39" s="8"/>
      <c r="QOK39" s="2"/>
      <c r="QOL39" s="3"/>
      <c r="QOM39" s="4"/>
      <c r="QON39" s="5"/>
      <c r="QOO39" s="6"/>
      <c r="QOP39" s="7"/>
      <c r="QOQ39" s="8"/>
      <c r="QOR39" s="2"/>
      <c r="QOS39" s="3"/>
      <c r="QOT39" s="4"/>
      <c r="QOU39" s="5"/>
      <c r="QOV39" s="6"/>
      <c r="QOW39" s="7"/>
      <c r="QOX39" s="8"/>
      <c r="QOY39" s="2"/>
      <c r="QOZ39" s="3"/>
      <c r="QPA39" s="4"/>
      <c r="QPB39" s="5"/>
      <c r="QPC39" s="6"/>
      <c r="QPD39" s="7"/>
      <c r="QPE39" s="8"/>
      <c r="QPF39" s="2"/>
      <c r="QPG39" s="3"/>
      <c r="QPH39" s="4"/>
      <c r="QPI39" s="5"/>
      <c r="QPJ39" s="6"/>
      <c r="QPK39" s="7"/>
      <c r="QPL39" s="8"/>
      <c r="QPM39" s="2"/>
      <c r="QPN39" s="3"/>
      <c r="QPO39" s="4"/>
      <c r="QPP39" s="5"/>
      <c r="QPQ39" s="6"/>
      <c r="QPR39" s="7"/>
      <c r="QPS39" s="8"/>
      <c r="QPT39" s="2"/>
      <c r="QPU39" s="3"/>
      <c r="QPV39" s="4"/>
      <c r="QPW39" s="5"/>
      <c r="QPX39" s="6"/>
      <c r="QPY39" s="7"/>
      <c r="QPZ39" s="8"/>
      <c r="QQA39" s="2"/>
      <c r="QQB39" s="3"/>
      <c r="QQC39" s="4"/>
      <c r="QQD39" s="5"/>
      <c r="QQE39" s="6"/>
      <c r="QQF39" s="7"/>
      <c r="QQG39" s="8"/>
      <c r="QQH39" s="2"/>
      <c r="QQI39" s="3"/>
      <c r="QQJ39" s="4"/>
      <c r="QQK39" s="5"/>
      <c r="QQL39" s="6"/>
      <c r="QQM39" s="7"/>
      <c r="QQN39" s="8"/>
      <c r="QQO39" s="2"/>
      <c r="QQP39" s="3"/>
      <c r="QQQ39" s="4"/>
      <c r="QQR39" s="5"/>
      <c r="QQS39" s="6"/>
      <c r="QQT39" s="7"/>
      <c r="QQU39" s="8"/>
      <c r="QQV39" s="2"/>
      <c r="QQW39" s="3"/>
      <c r="QQX39" s="4"/>
      <c r="QQY39" s="5"/>
      <c r="QQZ39" s="6"/>
      <c r="QRA39" s="7"/>
      <c r="QRB39" s="8"/>
      <c r="QRC39" s="2"/>
      <c r="QRD39" s="3"/>
      <c r="QRE39" s="4"/>
      <c r="QRF39" s="5"/>
      <c r="QRG39" s="6"/>
      <c r="QRH39" s="7"/>
      <c r="QRI39" s="8"/>
      <c r="QRJ39" s="2"/>
      <c r="QRK39" s="3"/>
      <c r="QRL39" s="4"/>
      <c r="QRM39" s="5"/>
      <c r="QRN39" s="6"/>
      <c r="QRO39" s="7"/>
      <c r="QRP39" s="8"/>
      <c r="QRQ39" s="2"/>
      <c r="QRR39" s="3"/>
      <c r="QRS39" s="4"/>
      <c r="QRT39" s="5"/>
      <c r="QRU39" s="6"/>
      <c r="QRV39" s="7"/>
      <c r="QRW39" s="8"/>
      <c r="QRX39" s="2"/>
      <c r="QRY39" s="3"/>
      <c r="QRZ39" s="4"/>
      <c r="QSA39" s="5"/>
      <c r="QSB39" s="6"/>
      <c r="QSC39" s="7"/>
      <c r="QSD39" s="8"/>
      <c r="QSE39" s="2"/>
      <c r="QSF39" s="3"/>
      <c r="QSG39" s="4"/>
      <c r="QSH39" s="5"/>
      <c r="QSI39" s="6"/>
      <c r="QSJ39" s="7"/>
      <c r="QSK39" s="8"/>
      <c r="QSL39" s="2"/>
      <c r="QSM39" s="3"/>
      <c r="QSN39" s="4"/>
      <c r="QSO39" s="5"/>
      <c r="QSP39" s="6"/>
      <c r="QSQ39" s="7"/>
      <c r="QSR39" s="8"/>
      <c r="QSS39" s="2"/>
      <c r="QST39" s="3"/>
      <c r="QSU39" s="4"/>
      <c r="QSV39" s="5"/>
      <c r="QSW39" s="6"/>
      <c r="QSX39" s="7"/>
      <c r="QSY39" s="8"/>
      <c r="QSZ39" s="2"/>
      <c r="QTA39" s="3"/>
      <c r="QTB39" s="4"/>
      <c r="QTC39" s="5"/>
      <c r="QTD39" s="6"/>
      <c r="QTE39" s="7"/>
      <c r="QTF39" s="8"/>
      <c r="QTG39" s="2"/>
      <c r="QTH39" s="3"/>
      <c r="QTI39" s="4"/>
      <c r="QTJ39" s="5"/>
      <c r="QTK39" s="6"/>
      <c r="QTL39" s="7"/>
      <c r="QTM39" s="8"/>
      <c r="QTN39" s="2"/>
      <c r="QTO39" s="3"/>
      <c r="QTP39" s="4"/>
      <c r="QTQ39" s="5"/>
      <c r="QTR39" s="6"/>
      <c r="QTS39" s="7"/>
      <c r="QTT39" s="8"/>
      <c r="QTU39" s="2"/>
      <c r="QTV39" s="3"/>
      <c r="QTW39" s="4"/>
      <c r="QTX39" s="5"/>
      <c r="QTY39" s="6"/>
      <c r="QTZ39" s="7"/>
      <c r="QUA39" s="8"/>
      <c r="QUB39" s="2"/>
      <c r="QUC39" s="3"/>
      <c r="QUD39" s="4"/>
      <c r="QUE39" s="5"/>
      <c r="QUF39" s="6"/>
      <c r="QUG39" s="7"/>
      <c r="QUH39" s="8"/>
      <c r="QUI39" s="2"/>
      <c r="QUJ39" s="3"/>
      <c r="QUK39" s="4"/>
      <c r="QUL39" s="5"/>
      <c r="QUM39" s="6"/>
      <c r="QUN39" s="7"/>
      <c r="QUO39" s="8"/>
      <c r="QUP39" s="2"/>
      <c r="QUQ39" s="3"/>
      <c r="QUR39" s="4"/>
      <c r="QUS39" s="5"/>
      <c r="QUT39" s="6"/>
      <c r="QUU39" s="7"/>
      <c r="QUV39" s="8"/>
      <c r="QUW39" s="2"/>
      <c r="QUX39" s="3"/>
      <c r="QUY39" s="4"/>
      <c r="QUZ39" s="5"/>
      <c r="QVA39" s="6"/>
      <c r="QVB39" s="7"/>
      <c r="QVC39" s="8"/>
      <c r="QVD39" s="2"/>
      <c r="QVE39" s="3"/>
      <c r="QVF39" s="4"/>
      <c r="QVG39" s="5"/>
      <c r="QVH39" s="6"/>
      <c r="QVI39" s="7"/>
      <c r="QVJ39" s="8"/>
      <c r="QVK39" s="2"/>
      <c r="QVL39" s="3"/>
      <c r="QVM39" s="4"/>
      <c r="QVN39" s="5"/>
      <c r="QVO39" s="6"/>
      <c r="QVP39" s="7"/>
      <c r="QVQ39" s="8"/>
      <c r="QVR39" s="2"/>
      <c r="QVS39" s="3"/>
      <c r="QVT39" s="4"/>
      <c r="QVU39" s="5"/>
      <c r="QVV39" s="6"/>
      <c r="QVW39" s="7"/>
      <c r="QVX39" s="8"/>
      <c r="QVY39" s="2"/>
      <c r="QVZ39" s="3"/>
      <c r="QWA39" s="4"/>
      <c r="QWB39" s="5"/>
      <c r="QWC39" s="6"/>
      <c r="QWD39" s="7"/>
      <c r="QWE39" s="8"/>
      <c r="QWF39" s="2"/>
      <c r="QWG39" s="3"/>
      <c r="QWH39" s="4"/>
      <c r="QWI39" s="5"/>
      <c r="QWJ39" s="6"/>
      <c r="QWK39" s="7"/>
      <c r="QWL39" s="8"/>
      <c r="QWM39" s="2"/>
      <c r="QWN39" s="3"/>
      <c r="QWO39" s="4"/>
      <c r="QWP39" s="5"/>
      <c r="QWQ39" s="6"/>
      <c r="QWR39" s="7"/>
      <c r="QWS39" s="8"/>
      <c r="QWT39" s="2"/>
      <c r="QWU39" s="3"/>
      <c r="QWV39" s="4"/>
      <c r="QWW39" s="5"/>
      <c r="QWX39" s="6"/>
      <c r="QWY39" s="7"/>
      <c r="QWZ39" s="8"/>
      <c r="QXA39" s="2"/>
      <c r="QXB39" s="3"/>
      <c r="QXC39" s="4"/>
      <c r="QXD39" s="5"/>
      <c r="QXE39" s="6"/>
      <c r="QXF39" s="7"/>
      <c r="QXG39" s="8"/>
      <c r="QXH39" s="2"/>
      <c r="QXI39" s="3"/>
      <c r="QXJ39" s="4"/>
      <c r="QXK39" s="5"/>
      <c r="QXL39" s="6"/>
      <c r="QXM39" s="7"/>
      <c r="QXN39" s="8"/>
      <c r="QXO39" s="2"/>
      <c r="QXP39" s="3"/>
      <c r="QXQ39" s="4"/>
      <c r="QXR39" s="5"/>
      <c r="QXS39" s="6"/>
      <c r="QXT39" s="7"/>
      <c r="QXU39" s="8"/>
      <c r="QXV39" s="2"/>
      <c r="QXW39" s="3"/>
      <c r="QXX39" s="4"/>
      <c r="QXY39" s="5"/>
      <c r="QXZ39" s="6"/>
      <c r="QYA39" s="7"/>
      <c r="QYB39" s="8"/>
      <c r="QYC39" s="2"/>
      <c r="QYD39" s="3"/>
      <c r="QYE39" s="4"/>
      <c r="QYF39" s="5"/>
      <c r="QYG39" s="6"/>
      <c r="QYH39" s="7"/>
      <c r="QYI39" s="8"/>
      <c r="QYJ39" s="2"/>
      <c r="QYK39" s="3"/>
      <c r="QYL39" s="4"/>
      <c r="QYM39" s="5"/>
      <c r="QYN39" s="6"/>
      <c r="QYO39" s="7"/>
      <c r="QYP39" s="8"/>
      <c r="QYQ39" s="2"/>
      <c r="QYR39" s="3"/>
      <c r="QYS39" s="4"/>
      <c r="QYT39" s="5"/>
      <c r="QYU39" s="6"/>
      <c r="QYV39" s="7"/>
      <c r="QYW39" s="8"/>
      <c r="QYX39" s="2"/>
      <c r="QYY39" s="3"/>
      <c r="QYZ39" s="4"/>
      <c r="QZA39" s="5"/>
      <c r="QZB39" s="6"/>
      <c r="QZC39" s="7"/>
      <c r="QZD39" s="8"/>
      <c r="QZE39" s="2"/>
      <c r="QZF39" s="3"/>
      <c r="QZG39" s="4"/>
      <c r="QZH39" s="5"/>
      <c r="QZI39" s="6"/>
      <c r="QZJ39" s="7"/>
      <c r="QZK39" s="8"/>
      <c r="QZL39" s="2"/>
      <c r="QZM39" s="3"/>
      <c r="QZN39" s="4"/>
      <c r="QZO39" s="5"/>
      <c r="QZP39" s="6"/>
      <c r="QZQ39" s="7"/>
      <c r="QZR39" s="8"/>
      <c r="QZS39" s="2"/>
      <c r="QZT39" s="3"/>
      <c r="QZU39" s="4"/>
      <c r="QZV39" s="5"/>
      <c r="QZW39" s="6"/>
      <c r="QZX39" s="7"/>
      <c r="QZY39" s="8"/>
      <c r="QZZ39" s="2"/>
      <c r="RAA39" s="3"/>
      <c r="RAB39" s="4"/>
      <c r="RAC39" s="5"/>
      <c r="RAD39" s="6"/>
      <c r="RAE39" s="7"/>
      <c r="RAF39" s="8"/>
      <c r="RAG39" s="2"/>
      <c r="RAH39" s="3"/>
      <c r="RAI39" s="4"/>
      <c r="RAJ39" s="5"/>
      <c r="RAK39" s="6"/>
      <c r="RAL39" s="7"/>
      <c r="RAM39" s="8"/>
      <c r="RAN39" s="2"/>
      <c r="RAO39" s="3"/>
      <c r="RAP39" s="4"/>
      <c r="RAQ39" s="5"/>
      <c r="RAR39" s="6"/>
      <c r="RAS39" s="7"/>
      <c r="RAT39" s="8"/>
      <c r="RAU39" s="2"/>
      <c r="RAV39" s="3"/>
      <c r="RAW39" s="4"/>
      <c r="RAX39" s="5"/>
      <c r="RAY39" s="6"/>
      <c r="RAZ39" s="7"/>
      <c r="RBA39" s="8"/>
      <c r="RBB39" s="2"/>
      <c r="RBC39" s="3"/>
      <c r="RBD39" s="4"/>
      <c r="RBE39" s="5"/>
      <c r="RBF39" s="6"/>
      <c r="RBG39" s="7"/>
      <c r="RBH39" s="8"/>
      <c r="RBI39" s="2"/>
      <c r="RBJ39" s="3"/>
      <c r="RBK39" s="4"/>
      <c r="RBL39" s="5"/>
      <c r="RBM39" s="6"/>
      <c r="RBN39" s="7"/>
      <c r="RBO39" s="8"/>
      <c r="RBP39" s="2"/>
      <c r="RBQ39" s="3"/>
      <c r="RBR39" s="4"/>
      <c r="RBS39" s="5"/>
      <c r="RBT39" s="6"/>
      <c r="RBU39" s="7"/>
      <c r="RBV39" s="8"/>
      <c r="RBW39" s="2"/>
      <c r="RBX39" s="3"/>
      <c r="RBY39" s="4"/>
      <c r="RBZ39" s="5"/>
      <c r="RCA39" s="6"/>
      <c r="RCB39" s="7"/>
      <c r="RCC39" s="8"/>
      <c r="RCD39" s="2"/>
      <c r="RCE39" s="3"/>
      <c r="RCF39" s="4"/>
      <c r="RCG39" s="5"/>
      <c r="RCH39" s="6"/>
      <c r="RCI39" s="7"/>
      <c r="RCJ39" s="8"/>
      <c r="RCK39" s="2"/>
      <c r="RCL39" s="3"/>
      <c r="RCM39" s="4"/>
      <c r="RCN39" s="5"/>
      <c r="RCO39" s="6"/>
      <c r="RCP39" s="7"/>
      <c r="RCQ39" s="8"/>
      <c r="RCR39" s="2"/>
      <c r="RCS39" s="3"/>
      <c r="RCT39" s="4"/>
      <c r="RCU39" s="5"/>
      <c r="RCV39" s="6"/>
      <c r="RCW39" s="7"/>
      <c r="RCX39" s="8"/>
      <c r="RCY39" s="2"/>
      <c r="RCZ39" s="3"/>
      <c r="RDA39" s="4"/>
      <c r="RDB39" s="5"/>
      <c r="RDC39" s="6"/>
      <c r="RDD39" s="7"/>
      <c r="RDE39" s="8"/>
      <c r="RDF39" s="2"/>
      <c r="RDG39" s="3"/>
      <c r="RDH39" s="4"/>
      <c r="RDI39" s="5"/>
      <c r="RDJ39" s="6"/>
      <c r="RDK39" s="7"/>
      <c r="RDL39" s="8"/>
      <c r="RDM39" s="2"/>
      <c r="RDN39" s="3"/>
      <c r="RDO39" s="4"/>
      <c r="RDP39" s="5"/>
      <c r="RDQ39" s="6"/>
      <c r="RDR39" s="7"/>
      <c r="RDS39" s="8"/>
      <c r="RDT39" s="2"/>
      <c r="RDU39" s="3"/>
      <c r="RDV39" s="4"/>
      <c r="RDW39" s="5"/>
      <c r="RDX39" s="6"/>
      <c r="RDY39" s="7"/>
      <c r="RDZ39" s="8"/>
      <c r="REA39" s="2"/>
      <c r="REB39" s="3"/>
      <c r="REC39" s="4"/>
      <c r="RED39" s="5"/>
      <c r="REE39" s="6"/>
      <c r="REF39" s="7"/>
      <c r="REG39" s="8"/>
      <c r="REH39" s="2"/>
      <c r="REI39" s="3"/>
      <c r="REJ39" s="4"/>
      <c r="REK39" s="5"/>
      <c r="REL39" s="6"/>
      <c r="REM39" s="7"/>
      <c r="REN39" s="8"/>
      <c r="REO39" s="2"/>
      <c r="REP39" s="3"/>
      <c r="REQ39" s="4"/>
      <c r="RER39" s="5"/>
      <c r="RES39" s="6"/>
      <c r="RET39" s="7"/>
      <c r="REU39" s="8"/>
      <c r="REV39" s="2"/>
      <c r="REW39" s="3"/>
      <c r="REX39" s="4"/>
      <c r="REY39" s="5"/>
      <c r="REZ39" s="6"/>
      <c r="RFA39" s="7"/>
      <c r="RFB39" s="8"/>
      <c r="RFC39" s="2"/>
      <c r="RFD39" s="3"/>
      <c r="RFE39" s="4"/>
      <c r="RFF39" s="5"/>
      <c r="RFG39" s="6"/>
      <c r="RFH39" s="7"/>
      <c r="RFI39" s="8"/>
      <c r="RFJ39" s="2"/>
      <c r="RFK39" s="3"/>
      <c r="RFL39" s="4"/>
      <c r="RFM39" s="5"/>
      <c r="RFN39" s="6"/>
      <c r="RFO39" s="7"/>
      <c r="RFP39" s="8"/>
      <c r="RFQ39" s="2"/>
      <c r="RFR39" s="3"/>
      <c r="RFS39" s="4"/>
      <c r="RFT39" s="5"/>
      <c r="RFU39" s="6"/>
      <c r="RFV39" s="7"/>
      <c r="RFW39" s="8"/>
      <c r="RFX39" s="2"/>
      <c r="RFY39" s="3"/>
      <c r="RFZ39" s="4"/>
      <c r="RGA39" s="5"/>
      <c r="RGB39" s="6"/>
      <c r="RGC39" s="7"/>
      <c r="RGD39" s="8"/>
      <c r="RGE39" s="2"/>
      <c r="RGF39" s="3"/>
      <c r="RGG39" s="4"/>
      <c r="RGH39" s="5"/>
      <c r="RGI39" s="6"/>
      <c r="RGJ39" s="7"/>
      <c r="RGK39" s="8"/>
      <c r="RGL39" s="2"/>
      <c r="RGM39" s="3"/>
      <c r="RGN39" s="4"/>
      <c r="RGO39" s="5"/>
      <c r="RGP39" s="6"/>
      <c r="RGQ39" s="7"/>
      <c r="RGR39" s="8"/>
      <c r="RGS39" s="2"/>
      <c r="RGT39" s="3"/>
      <c r="RGU39" s="4"/>
      <c r="RGV39" s="5"/>
      <c r="RGW39" s="6"/>
      <c r="RGX39" s="7"/>
      <c r="RGY39" s="8"/>
      <c r="RGZ39" s="2"/>
      <c r="RHA39" s="3"/>
      <c r="RHB39" s="4"/>
      <c r="RHC39" s="5"/>
      <c r="RHD39" s="6"/>
      <c r="RHE39" s="7"/>
      <c r="RHF39" s="8"/>
      <c r="RHG39" s="2"/>
      <c r="RHH39" s="3"/>
      <c r="RHI39" s="4"/>
      <c r="RHJ39" s="5"/>
      <c r="RHK39" s="6"/>
      <c r="RHL39" s="7"/>
      <c r="RHM39" s="8"/>
      <c r="RHN39" s="2"/>
      <c r="RHO39" s="3"/>
      <c r="RHP39" s="4"/>
      <c r="RHQ39" s="5"/>
      <c r="RHR39" s="6"/>
      <c r="RHS39" s="7"/>
      <c r="RHT39" s="8"/>
      <c r="RHU39" s="2"/>
      <c r="RHV39" s="3"/>
      <c r="RHW39" s="4"/>
      <c r="RHX39" s="5"/>
      <c r="RHY39" s="6"/>
      <c r="RHZ39" s="7"/>
      <c r="RIA39" s="8"/>
      <c r="RIB39" s="2"/>
      <c r="RIC39" s="3"/>
      <c r="RID39" s="4"/>
      <c r="RIE39" s="5"/>
      <c r="RIF39" s="6"/>
      <c r="RIG39" s="7"/>
      <c r="RIH39" s="8"/>
      <c r="RII39" s="2"/>
      <c r="RIJ39" s="3"/>
      <c r="RIK39" s="4"/>
      <c r="RIL39" s="5"/>
      <c r="RIM39" s="6"/>
      <c r="RIN39" s="7"/>
      <c r="RIO39" s="8"/>
      <c r="RIP39" s="2"/>
      <c r="RIQ39" s="3"/>
      <c r="RIR39" s="4"/>
      <c r="RIS39" s="5"/>
      <c r="RIT39" s="6"/>
      <c r="RIU39" s="7"/>
      <c r="RIV39" s="8"/>
      <c r="RIW39" s="2"/>
      <c r="RIX39" s="3"/>
      <c r="RIY39" s="4"/>
      <c r="RIZ39" s="5"/>
      <c r="RJA39" s="6"/>
      <c r="RJB39" s="7"/>
      <c r="RJC39" s="8"/>
      <c r="RJD39" s="2"/>
      <c r="RJE39" s="3"/>
      <c r="RJF39" s="4"/>
      <c r="RJG39" s="5"/>
      <c r="RJH39" s="6"/>
      <c r="RJI39" s="7"/>
      <c r="RJJ39" s="8"/>
      <c r="RJK39" s="2"/>
      <c r="RJL39" s="3"/>
      <c r="RJM39" s="4"/>
      <c r="RJN39" s="5"/>
      <c r="RJO39" s="6"/>
      <c r="RJP39" s="7"/>
      <c r="RJQ39" s="8"/>
      <c r="RJR39" s="2"/>
      <c r="RJS39" s="3"/>
      <c r="RJT39" s="4"/>
      <c r="RJU39" s="5"/>
      <c r="RJV39" s="6"/>
      <c r="RJW39" s="7"/>
      <c r="RJX39" s="8"/>
      <c r="RJY39" s="2"/>
      <c r="RJZ39" s="3"/>
      <c r="RKA39" s="4"/>
      <c r="RKB39" s="5"/>
      <c r="RKC39" s="6"/>
      <c r="RKD39" s="7"/>
      <c r="RKE39" s="8"/>
      <c r="RKF39" s="2"/>
      <c r="RKG39" s="3"/>
      <c r="RKH39" s="4"/>
      <c r="RKI39" s="5"/>
      <c r="RKJ39" s="6"/>
      <c r="RKK39" s="7"/>
      <c r="RKL39" s="8"/>
      <c r="RKM39" s="2"/>
      <c r="RKN39" s="3"/>
      <c r="RKO39" s="4"/>
      <c r="RKP39" s="5"/>
      <c r="RKQ39" s="6"/>
      <c r="RKR39" s="7"/>
      <c r="RKS39" s="8"/>
      <c r="RKT39" s="2"/>
      <c r="RKU39" s="3"/>
      <c r="RKV39" s="4"/>
      <c r="RKW39" s="5"/>
      <c r="RKX39" s="6"/>
      <c r="RKY39" s="7"/>
      <c r="RKZ39" s="8"/>
      <c r="RLA39" s="2"/>
      <c r="RLB39" s="3"/>
      <c r="RLC39" s="4"/>
      <c r="RLD39" s="5"/>
      <c r="RLE39" s="6"/>
      <c r="RLF39" s="7"/>
      <c r="RLG39" s="8"/>
      <c r="RLH39" s="2"/>
      <c r="RLI39" s="3"/>
      <c r="RLJ39" s="4"/>
      <c r="RLK39" s="5"/>
      <c r="RLL39" s="6"/>
      <c r="RLM39" s="7"/>
      <c r="RLN39" s="8"/>
      <c r="RLO39" s="2"/>
      <c r="RLP39" s="3"/>
      <c r="RLQ39" s="4"/>
      <c r="RLR39" s="5"/>
      <c r="RLS39" s="6"/>
      <c r="RLT39" s="7"/>
      <c r="RLU39" s="8"/>
      <c r="RLV39" s="2"/>
      <c r="RLW39" s="3"/>
      <c r="RLX39" s="4"/>
      <c r="RLY39" s="5"/>
      <c r="RLZ39" s="6"/>
      <c r="RMA39" s="7"/>
      <c r="RMB39" s="8"/>
      <c r="RMC39" s="2"/>
      <c r="RMD39" s="3"/>
      <c r="RME39" s="4"/>
      <c r="RMF39" s="5"/>
      <c r="RMG39" s="6"/>
      <c r="RMH39" s="7"/>
      <c r="RMI39" s="8"/>
      <c r="RMJ39" s="2"/>
      <c r="RMK39" s="3"/>
      <c r="RML39" s="4"/>
      <c r="RMM39" s="5"/>
      <c r="RMN39" s="6"/>
      <c r="RMO39" s="7"/>
      <c r="RMP39" s="8"/>
      <c r="RMQ39" s="2"/>
      <c r="RMR39" s="3"/>
      <c r="RMS39" s="4"/>
      <c r="RMT39" s="5"/>
      <c r="RMU39" s="6"/>
      <c r="RMV39" s="7"/>
      <c r="RMW39" s="8"/>
      <c r="RMX39" s="2"/>
      <c r="RMY39" s="3"/>
      <c r="RMZ39" s="4"/>
      <c r="RNA39" s="5"/>
      <c r="RNB39" s="6"/>
      <c r="RNC39" s="7"/>
      <c r="RND39" s="8"/>
      <c r="RNE39" s="2"/>
      <c r="RNF39" s="3"/>
      <c r="RNG39" s="4"/>
      <c r="RNH39" s="5"/>
      <c r="RNI39" s="6"/>
      <c r="RNJ39" s="7"/>
      <c r="RNK39" s="8"/>
      <c r="RNL39" s="2"/>
      <c r="RNM39" s="3"/>
      <c r="RNN39" s="4"/>
      <c r="RNO39" s="5"/>
      <c r="RNP39" s="6"/>
      <c r="RNQ39" s="7"/>
      <c r="RNR39" s="8"/>
      <c r="RNS39" s="2"/>
      <c r="RNT39" s="3"/>
      <c r="RNU39" s="4"/>
      <c r="RNV39" s="5"/>
      <c r="RNW39" s="6"/>
      <c r="RNX39" s="7"/>
      <c r="RNY39" s="8"/>
      <c r="RNZ39" s="2"/>
      <c r="ROA39" s="3"/>
      <c r="ROB39" s="4"/>
      <c r="ROC39" s="5"/>
      <c r="ROD39" s="6"/>
      <c r="ROE39" s="7"/>
      <c r="ROF39" s="8"/>
      <c r="ROG39" s="2"/>
      <c r="ROH39" s="3"/>
      <c r="ROI39" s="4"/>
      <c r="ROJ39" s="5"/>
      <c r="ROK39" s="6"/>
      <c r="ROL39" s="7"/>
      <c r="ROM39" s="8"/>
      <c r="RON39" s="2"/>
      <c r="ROO39" s="3"/>
      <c r="ROP39" s="4"/>
      <c r="ROQ39" s="5"/>
      <c r="ROR39" s="6"/>
      <c r="ROS39" s="7"/>
      <c r="ROT39" s="8"/>
      <c r="ROU39" s="2"/>
      <c r="ROV39" s="3"/>
      <c r="ROW39" s="4"/>
      <c r="ROX39" s="5"/>
      <c r="ROY39" s="6"/>
      <c r="ROZ39" s="7"/>
      <c r="RPA39" s="8"/>
      <c r="RPB39" s="2"/>
      <c r="RPC39" s="3"/>
      <c r="RPD39" s="4"/>
      <c r="RPE39" s="5"/>
      <c r="RPF39" s="6"/>
      <c r="RPG39" s="7"/>
      <c r="RPH39" s="8"/>
      <c r="RPI39" s="2"/>
      <c r="RPJ39" s="3"/>
      <c r="RPK39" s="4"/>
      <c r="RPL39" s="5"/>
      <c r="RPM39" s="6"/>
      <c r="RPN39" s="7"/>
      <c r="RPO39" s="8"/>
      <c r="RPP39" s="2"/>
      <c r="RPQ39" s="3"/>
      <c r="RPR39" s="4"/>
      <c r="RPS39" s="5"/>
      <c r="RPT39" s="6"/>
      <c r="RPU39" s="7"/>
      <c r="RPV39" s="8"/>
      <c r="RPW39" s="2"/>
      <c r="RPX39" s="3"/>
      <c r="RPY39" s="4"/>
      <c r="RPZ39" s="5"/>
      <c r="RQA39" s="6"/>
      <c r="RQB39" s="7"/>
      <c r="RQC39" s="8"/>
      <c r="RQD39" s="2"/>
      <c r="RQE39" s="3"/>
      <c r="RQF39" s="4"/>
      <c r="RQG39" s="5"/>
      <c r="RQH39" s="6"/>
      <c r="RQI39" s="7"/>
      <c r="RQJ39" s="8"/>
      <c r="RQK39" s="2"/>
      <c r="RQL39" s="3"/>
      <c r="RQM39" s="4"/>
      <c r="RQN39" s="5"/>
      <c r="RQO39" s="6"/>
      <c r="RQP39" s="7"/>
      <c r="RQQ39" s="8"/>
      <c r="RQR39" s="2"/>
      <c r="RQS39" s="3"/>
      <c r="RQT39" s="4"/>
      <c r="RQU39" s="5"/>
      <c r="RQV39" s="6"/>
      <c r="RQW39" s="7"/>
      <c r="RQX39" s="8"/>
      <c r="RQY39" s="2"/>
      <c r="RQZ39" s="3"/>
      <c r="RRA39" s="4"/>
      <c r="RRB39" s="5"/>
      <c r="RRC39" s="6"/>
      <c r="RRD39" s="7"/>
      <c r="RRE39" s="8"/>
      <c r="RRF39" s="2"/>
      <c r="RRG39" s="3"/>
      <c r="RRH39" s="4"/>
      <c r="RRI39" s="5"/>
      <c r="RRJ39" s="6"/>
      <c r="RRK39" s="7"/>
      <c r="RRL39" s="8"/>
      <c r="RRM39" s="2"/>
      <c r="RRN39" s="3"/>
      <c r="RRO39" s="4"/>
      <c r="RRP39" s="5"/>
      <c r="RRQ39" s="6"/>
      <c r="RRR39" s="7"/>
      <c r="RRS39" s="8"/>
      <c r="RRT39" s="2"/>
      <c r="RRU39" s="3"/>
      <c r="RRV39" s="4"/>
      <c r="RRW39" s="5"/>
      <c r="RRX39" s="6"/>
      <c r="RRY39" s="7"/>
      <c r="RRZ39" s="8"/>
      <c r="RSA39" s="2"/>
      <c r="RSB39" s="3"/>
      <c r="RSC39" s="4"/>
      <c r="RSD39" s="5"/>
      <c r="RSE39" s="6"/>
      <c r="RSF39" s="7"/>
      <c r="RSG39" s="8"/>
      <c r="RSH39" s="2"/>
      <c r="RSI39" s="3"/>
      <c r="RSJ39" s="4"/>
      <c r="RSK39" s="5"/>
      <c r="RSL39" s="6"/>
      <c r="RSM39" s="7"/>
      <c r="RSN39" s="8"/>
      <c r="RSO39" s="2"/>
      <c r="RSP39" s="3"/>
      <c r="RSQ39" s="4"/>
      <c r="RSR39" s="5"/>
      <c r="RSS39" s="6"/>
      <c r="RST39" s="7"/>
      <c r="RSU39" s="8"/>
      <c r="RSV39" s="2"/>
      <c r="RSW39" s="3"/>
      <c r="RSX39" s="4"/>
      <c r="RSY39" s="5"/>
      <c r="RSZ39" s="6"/>
      <c r="RTA39" s="7"/>
      <c r="RTB39" s="8"/>
      <c r="RTC39" s="2"/>
      <c r="RTD39" s="3"/>
      <c r="RTE39" s="4"/>
      <c r="RTF39" s="5"/>
      <c r="RTG39" s="6"/>
      <c r="RTH39" s="7"/>
      <c r="RTI39" s="8"/>
      <c r="RTJ39" s="2"/>
      <c r="RTK39" s="3"/>
      <c r="RTL39" s="4"/>
      <c r="RTM39" s="5"/>
      <c r="RTN39" s="6"/>
      <c r="RTO39" s="7"/>
      <c r="RTP39" s="8"/>
      <c r="RTQ39" s="2"/>
      <c r="RTR39" s="3"/>
      <c r="RTS39" s="4"/>
      <c r="RTT39" s="5"/>
      <c r="RTU39" s="6"/>
      <c r="RTV39" s="7"/>
      <c r="RTW39" s="8"/>
      <c r="RTX39" s="2"/>
      <c r="RTY39" s="3"/>
      <c r="RTZ39" s="4"/>
      <c r="RUA39" s="5"/>
      <c r="RUB39" s="6"/>
      <c r="RUC39" s="7"/>
      <c r="RUD39" s="8"/>
      <c r="RUE39" s="2"/>
      <c r="RUF39" s="3"/>
      <c r="RUG39" s="4"/>
      <c r="RUH39" s="5"/>
      <c r="RUI39" s="6"/>
      <c r="RUJ39" s="7"/>
      <c r="RUK39" s="8"/>
      <c r="RUL39" s="2"/>
      <c r="RUM39" s="3"/>
      <c r="RUN39" s="4"/>
      <c r="RUO39" s="5"/>
      <c r="RUP39" s="6"/>
      <c r="RUQ39" s="7"/>
      <c r="RUR39" s="8"/>
      <c r="RUS39" s="2"/>
      <c r="RUT39" s="3"/>
      <c r="RUU39" s="4"/>
      <c r="RUV39" s="5"/>
      <c r="RUW39" s="6"/>
      <c r="RUX39" s="7"/>
      <c r="RUY39" s="8"/>
      <c r="RUZ39" s="2"/>
      <c r="RVA39" s="3"/>
      <c r="RVB39" s="4"/>
      <c r="RVC39" s="5"/>
      <c r="RVD39" s="6"/>
      <c r="RVE39" s="7"/>
      <c r="RVF39" s="8"/>
      <c r="RVG39" s="2"/>
      <c r="RVH39" s="3"/>
      <c r="RVI39" s="4"/>
      <c r="RVJ39" s="5"/>
      <c r="RVK39" s="6"/>
      <c r="RVL39" s="7"/>
      <c r="RVM39" s="8"/>
      <c r="RVN39" s="2"/>
      <c r="RVO39" s="3"/>
      <c r="RVP39" s="4"/>
      <c r="RVQ39" s="5"/>
      <c r="RVR39" s="6"/>
      <c r="RVS39" s="7"/>
      <c r="RVT39" s="8"/>
      <c r="RVU39" s="2"/>
      <c r="RVV39" s="3"/>
      <c r="RVW39" s="4"/>
      <c r="RVX39" s="5"/>
      <c r="RVY39" s="6"/>
      <c r="RVZ39" s="7"/>
      <c r="RWA39" s="8"/>
      <c r="RWB39" s="2"/>
      <c r="RWC39" s="3"/>
      <c r="RWD39" s="4"/>
      <c r="RWE39" s="5"/>
      <c r="RWF39" s="6"/>
      <c r="RWG39" s="7"/>
      <c r="RWH39" s="8"/>
      <c r="RWI39" s="2"/>
      <c r="RWJ39" s="3"/>
      <c r="RWK39" s="4"/>
      <c r="RWL39" s="5"/>
      <c r="RWM39" s="6"/>
      <c r="RWN39" s="7"/>
      <c r="RWO39" s="8"/>
      <c r="RWP39" s="2"/>
      <c r="RWQ39" s="3"/>
      <c r="RWR39" s="4"/>
      <c r="RWS39" s="5"/>
      <c r="RWT39" s="6"/>
      <c r="RWU39" s="7"/>
      <c r="RWV39" s="8"/>
      <c r="RWW39" s="2"/>
      <c r="RWX39" s="3"/>
      <c r="RWY39" s="4"/>
      <c r="RWZ39" s="5"/>
      <c r="RXA39" s="6"/>
      <c r="RXB39" s="7"/>
      <c r="RXC39" s="8"/>
      <c r="RXD39" s="2"/>
      <c r="RXE39" s="3"/>
      <c r="RXF39" s="4"/>
      <c r="RXG39" s="5"/>
      <c r="RXH39" s="6"/>
      <c r="RXI39" s="7"/>
      <c r="RXJ39" s="8"/>
      <c r="RXK39" s="2"/>
      <c r="RXL39" s="3"/>
      <c r="RXM39" s="4"/>
      <c r="RXN39" s="5"/>
      <c r="RXO39" s="6"/>
      <c r="RXP39" s="7"/>
      <c r="RXQ39" s="8"/>
      <c r="RXR39" s="2"/>
      <c r="RXS39" s="3"/>
      <c r="RXT39" s="4"/>
      <c r="RXU39" s="5"/>
      <c r="RXV39" s="6"/>
      <c r="RXW39" s="7"/>
      <c r="RXX39" s="8"/>
      <c r="RXY39" s="2"/>
      <c r="RXZ39" s="3"/>
      <c r="RYA39" s="4"/>
      <c r="RYB39" s="5"/>
      <c r="RYC39" s="6"/>
      <c r="RYD39" s="7"/>
      <c r="RYE39" s="8"/>
      <c r="RYF39" s="2"/>
      <c r="RYG39" s="3"/>
      <c r="RYH39" s="4"/>
      <c r="RYI39" s="5"/>
      <c r="RYJ39" s="6"/>
      <c r="RYK39" s="7"/>
      <c r="RYL39" s="8"/>
      <c r="RYM39" s="2"/>
      <c r="RYN39" s="3"/>
      <c r="RYO39" s="4"/>
      <c r="RYP39" s="5"/>
      <c r="RYQ39" s="6"/>
      <c r="RYR39" s="7"/>
      <c r="RYS39" s="8"/>
      <c r="RYT39" s="2"/>
      <c r="RYU39" s="3"/>
      <c r="RYV39" s="4"/>
      <c r="RYW39" s="5"/>
      <c r="RYX39" s="6"/>
      <c r="RYY39" s="7"/>
      <c r="RYZ39" s="8"/>
      <c r="RZA39" s="2"/>
      <c r="RZB39" s="3"/>
      <c r="RZC39" s="4"/>
      <c r="RZD39" s="5"/>
      <c r="RZE39" s="6"/>
      <c r="RZF39" s="7"/>
      <c r="RZG39" s="8"/>
      <c r="RZH39" s="2"/>
      <c r="RZI39" s="3"/>
      <c r="RZJ39" s="4"/>
      <c r="RZK39" s="5"/>
      <c r="RZL39" s="6"/>
      <c r="RZM39" s="7"/>
      <c r="RZN39" s="8"/>
      <c r="RZO39" s="2"/>
      <c r="RZP39" s="3"/>
      <c r="RZQ39" s="4"/>
      <c r="RZR39" s="5"/>
      <c r="RZS39" s="6"/>
      <c r="RZT39" s="7"/>
      <c r="RZU39" s="8"/>
      <c r="RZV39" s="2"/>
      <c r="RZW39" s="3"/>
      <c r="RZX39" s="4"/>
      <c r="RZY39" s="5"/>
      <c r="RZZ39" s="6"/>
      <c r="SAA39" s="7"/>
      <c r="SAB39" s="8"/>
      <c r="SAC39" s="2"/>
      <c r="SAD39" s="3"/>
      <c r="SAE39" s="4"/>
      <c r="SAF39" s="5"/>
      <c r="SAG39" s="6"/>
      <c r="SAH39" s="7"/>
      <c r="SAI39" s="8"/>
      <c r="SAJ39" s="2"/>
      <c r="SAK39" s="3"/>
      <c r="SAL39" s="4"/>
      <c r="SAM39" s="5"/>
      <c r="SAN39" s="6"/>
      <c r="SAO39" s="7"/>
      <c r="SAP39" s="8"/>
      <c r="SAQ39" s="2"/>
      <c r="SAR39" s="3"/>
      <c r="SAS39" s="4"/>
      <c r="SAT39" s="5"/>
      <c r="SAU39" s="6"/>
      <c r="SAV39" s="7"/>
      <c r="SAW39" s="8"/>
      <c r="SAX39" s="2"/>
      <c r="SAY39" s="3"/>
      <c r="SAZ39" s="4"/>
      <c r="SBA39" s="5"/>
      <c r="SBB39" s="6"/>
      <c r="SBC39" s="7"/>
      <c r="SBD39" s="8"/>
      <c r="SBE39" s="2"/>
      <c r="SBF39" s="3"/>
      <c r="SBG39" s="4"/>
      <c r="SBH39" s="5"/>
      <c r="SBI39" s="6"/>
      <c r="SBJ39" s="7"/>
      <c r="SBK39" s="8"/>
      <c r="SBL39" s="2"/>
      <c r="SBM39" s="3"/>
      <c r="SBN39" s="4"/>
      <c r="SBO39" s="5"/>
      <c r="SBP39" s="6"/>
      <c r="SBQ39" s="7"/>
      <c r="SBR39" s="8"/>
      <c r="SBS39" s="2"/>
      <c r="SBT39" s="3"/>
      <c r="SBU39" s="4"/>
      <c r="SBV39" s="5"/>
      <c r="SBW39" s="6"/>
      <c r="SBX39" s="7"/>
      <c r="SBY39" s="8"/>
      <c r="SBZ39" s="2"/>
      <c r="SCA39" s="3"/>
      <c r="SCB39" s="4"/>
      <c r="SCC39" s="5"/>
      <c r="SCD39" s="6"/>
      <c r="SCE39" s="7"/>
      <c r="SCF39" s="8"/>
      <c r="SCG39" s="2"/>
      <c r="SCH39" s="3"/>
      <c r="SCI39" s="4"/>
      <c r="SCJ39" s="5"/>
      <c r="SCK39" s="6"/>
      <c r="SCL39" s="7"/>
      <c r="SCM39" s="8"/>
      <c r="SCN39" s="2"/>
      <c r="SCO39" s="3"/>
      <c r="SCP39" s="4"/>
      <c r="SCQ39" s="5"/>
      <c r="SCR39" s="6"/>
      <c r="SCS39" s="7"/>
      <c r="SCT39" s="8"/>
      <c r="SCU39" s="2"/>
      <c r="SCV39" s="3"/>
      <c r="SCW39" s="4"/>
      <c r="SCX39" s="5"/>
      <c r="SCY39" s="6"/>
      <c r="SCZ39" s="7"/>
      <c r="SDA39" s="8"/>
      <c r="SDB39" s="2"/>
      <c r="SDC39" s="3"/>
      <c r="SDD39" s="4"/>
      <c r="SDE39" s="5"/>
      <c r="SDF39" s="6"/>
      <c r="SDG39" s="7"/>
      <c r="SDH39" s="8"/>
      <c r="SDI39" s="2"/>
      <c r="SDJ39" s="3"/>
      <c r="SDK39" s="4"/>
      <c r="SDL39" s="5"/>
      <c r="SDM39" s="6"/>
      <c r="SDN39" s="7"/>
      <c r="SDO39" s="8"/>
      <c r="SDP39" s="2"/>
      <c r="SDQ39" s="3"/>
      <c r="SDR39" s="4"/>
      <c r="SDS39" s="5"/>
      <c r="SDT39" s="6"/>
      <c r="SDU39" s="7"/>
      <c r="SDV39" s="8"/>
      <c r="SDW39" s="2"/>
      <c r="SDX39" s="3"/>
      <c r="SDY39" s="4"/>
      <c r="SDZ39" s="5"/>
      <c r="SEA39" s="6"/>
      <c r="SEB39" s="7"/>
      <c r="SEC39" s="8"/>
      <c r="SED39" s="2"/>
      <c r="SEE39" s="3"/>
      <c r="SEF39" s="4"/>
      <c r="SEG39" s="5"/>
      <c r="SEH39" s="6"/>
      <c r="SEI39" s="7"/>
      <c r="SEJ39" s="8"/>
      <c r="SEK39" s="2"/>
      <c r="SEL39" s="3"/>
      <c r="SEM39" s="4"/>
      <c r="SEN39" s="5"/>
      <c r="SEO39" s="6"/>
      <c r="SEP39" s="7"/>
      <c r="SEQ39" s="8"/>
      <c r="SER39" s="2"/>
      <c r="SES39" s="3"/>
      <c r="SET39" s="4"/>
      <c r="SEU39" s="5"/>
      <c r="SEV39" s="6"/>
      <c r="SEW39" s="7"/>
      <c r="SEX39" s="8"/>
      <c r="SEY39" s="2"/>
      <c r="SEZ39" s="3"/>
      <c r="SFA39" s="4"/>
      <c r="SFB39" s="5"/>
      <c r="SFC39" s="6"/>
      <c r="SFD39" s="7"/>
      <c r="SFE39" s="8"/>
      <c r="SFF39" s="2"/>
      <c r="SFG39" s="3"/>
      <c r="SFH39" s="4"/>
      <c r="SFI39" s="5"/>
      <c r="SFJ39" s="6"/>
      <c r="SFK39" s="7"/>
      <c r="SFL39" s="8"/>
      <c r="SFM39" s="2"/>
      <c r="SFN39" s="3"/>
      <c r="SFO39" s="4"/>
      <c r="SFP39" s="5"/>
      <c r="SFQ39" s="6"/>
      <c r="SFR39" s="7"/>
      <c r="SFS39" s="8"/>
      <c r="SFT39" s="2"/>
      <c r="SFU39" s="3"/>
      <c r="SFV39" s="4"/>
      <c r="SFW39" s="5"/>
      <c r="SFX39" s="6"/>
      <c r="SFY39" s="7"/>
      <c r="SFZ39" s="8"/>
      <c r="SGA39" s="2"/>
      <c r="SGB39" s="3"/>
      <c r="SGC39" s="4"/>
      <c r="SGD39" s="5"/>
      <c r="SGE39" s="6"/>
      <c r="SGF39" s="7"/>
      <c r="SGG39" s="8"/>
      <c r="SGH39" s="2"/>
      <c r="SGI39" s="3"/>
      <c r="SGJ39" s="4"/>
      <c r="SGK39" s="5"/>
      <c r="SGL39" s="6"/>
      <c r="SGM39" s="7"/>
      <c r="SGN39" s="8"/>
      <c r="SGO39" s="2"/>
      <c r="SGP39" s="3"/>
      <c r="SGQ39" s="4"/>
      <c r="SGR39" s="5"/>
      <c r="SGS39" s="6"/>
      <c r="SGT39" s="7"/>
      <c r="SGU39" s="8"/>
      <c r="SGV39" s="2"/>
      <c r="SGW39" s="3"/>
      <c r="SGX39" s="4"/>
      <c r="SGY39" s="5"/>
      <c r="SGZ39" s="6"/>
      <c r="SHA39" s="7"/>
      <c r="SHB39" s="8"/>
      <c r="SHC39" s="2"/>
      <c r="SHD39" s="3"/>
      <c r="SHE39" s="4"/>
      <c r="SHF39" s="5"/>
      <c r="SHG39" s="6"/>
      <c r="SHH39" s="7"/>
      <c r="SHI39" s="8"/>
      <c r="SHJ39" s="2"/>
      <c r="SHK39" s="3"/>
      <c r="SHL39" s="4"/>
      <c r="SHM39" s="5"/>
      <c r="SHN39" s="6"/>
      <c r="SHO39" s="7"/>
      <c r="SHP39" s="8"/>
      <c r="SHQ39" s="2"/>
      <c r="SHR39" s="3"/>
      <c r="SHS39" s="4"/>
      <c r="SHT39" s="5"/>
      <c r="SHU39" s="6"/>
      <c r="SHV39" s="7"/>
      <c r="SHW39" s="8"/>
      <c r="SHX39" s="2"/>
      <c r="SHY39" s="3"/>
      <c r="SHZ39" s="4"/>
      <c r="SIA39" s="5"/>
      <c r="SIB39" s="6"/>
      <c r="SIC39" s="7"/>
      <c r="SID39" s="8"/>
      <c r="SIE39" s="2"/>
      <c r="SIF39" s="3"/>
      <c r="SIG39" s="4"/>
      <c r="SIH39" s="5"/>
      <c r="SII39" s="6"/>
      <c r="SIJ39" s="7"/>
      <c r="SIK39" s="8"/>
      <c r="SIL39" s="2"/>
      <c r="SIM39" s="3"/>
      <c r="SIN39" s="4"/>
      <c r="SIO39" s="5"/>
      <c r="SIP39" s="6"/>
      <c r="SIQ39" s="7"/>
      <c r="SIR39" s="8"/>
      <c r="SIS39" s="2"/>
      <c r="SIT39" s="3"/>
      <c r="SIU39" s="4"/>
      <c r="SIV39" s="5"/>
      <c r="SIW39" s="6"/>
      <c r="SIX39" s="7"/>
      <c r="SIY39" s="8"/>
      <c r="SIZ39" s="2"/>
      <c r="SJA39" s="3"/>
      <c r="SJB39" s="4"/>
      <c r="SJC39" s="5"/>
      <c r="SJD39" s="6"/>
      <c r="SJE39" s="7"/>
      <c r="SJF39" s="8"/>
      <c r="SJG39" s="2"/>
      <c r="SJH39" s="3"/>
      <c r="SJI39" s="4"/>
      <c r="SJJ39" s="5"/>
      <c r="SJK39" s="6"/>
      <c r="SJL39" s="7"/>
      <c r="SJM39" s="8"/>
      <c r="SJN39" s="2"/>
      <c r="SJO39" s="3"/>
      <c r="SJP39" s="4"/>
      <c r="SJQ39" s="5"/>
      <c r="SJR39" s="6"/>
      <c r="SJS39" s="7"/>
      <c r="SJT39" s="8"/>
      <c r="SJU39" s="2"/>
      <c r="SJV39" s="3"/>
      <c r="SJW39" s="4"/>
      <c r="SJX39" s="5"/>
      <c r="SJY39" s="6"/>
      <c r="SJZ39" s="7"/>
      <c r="SKA39" s="8"/>
      <c r="SKB39" s="2"/>
      <c r="SKC39" s="3"/>
      <c r="SKD39" s="4"/>
      <c r="SKE39" s="5"/>
      <c r="SKF39" s="6"/>
      <c r="SKG39" s="7"/>
      <c r="SKH39" s="8"/>
      <c r="SKI39" s="2"/>
      <c r="SKJ39" s="3"/>
      <c r="SKK39" s="4"/>
      <c r="SKL39" s="5"/>
      <c r="SKM39" s="6"/>
      <c r="SKN39" s="7"/>
      <c r="SKO39" s="8"/>
      <c r="SKP39" s="2"/>
      <c r="SKQ39" s="3"/>
      <c r="SKR39" s="4"/>
      <c r="SKS39" s="5"/>
      <c r="SKT39" s="6"/>
      <c r="SKU39" s="7"/>
      <c r="SKV39" s="8"/>
      <c r="SKW39" s="2"/>
      <c r="SKX39" s="3"/>
      <c r="SKY39" s="4"/>
      <c r="SKZ39" s="5"/>
      <c r="SLA39" s="6"/>
      <c r="SLB39" s="7"/>
      <c r="SLC39" s="8"/>
      <c r="SLD39" s="2"/>
      <c r="SLE39" s="3"/>
      <c r="SLF39" s="4"/>
      <c r="SLG39" s="5"/>
      <c r="SLH39" s="6"/>
      <c r="SLI39" s="7"/>
      <c r="SLJ39" s="8"/>
      <c r="SLK39" s="2"/>
      <c r="SLL39" s="3"/>
      <c r="SLM39" s="4"/>
      <c r="SLN39" s="5"/>
      <c r="SLO39" s="6"/>
      <c r="SLP39" s="7"/>
      <c r="SLQ39" s="8"/>
      <c r="SLR39" s="2"/>
      <c r="SLS39" s="3"/>
      <c r="SLT39" s="4"/>
      <c r="SLU39" s="5"/>
      <c r="SLV39" s="6"/>
      <c r="SLW39" s="7"/>
      <c r="SLX39" s="8"/>
      <c r="SLY39" s="2"/>
      <c r="SLZ39" s="3"/>
      <c r="SMA39" s="4"/>
      <c r="SMB39" s="5"/>
      <c r="SMC39" s="6"/>
      <c r="SMD39" s="7"/>
      <c r="SME39" s="8"/>
      <c r="SMF39" s="2"/>
      <c r="SMG39" s="3"/>
      <c r="SMH39" s="4"/>
      <c r="SMI39" s="5"/>
      <c r="SMJ39" s="6"/>
      <c r="SMK39" s="7"/>
      <c r="SML39" s="8"/>
      <c r="SMM39" s="2"/>
      <c r="SMN39" s="3"/>
      <c r="SMO39" s="4"/>
      <c r="SMP39" s="5"/>
      <c r="SMQ39" s="6"/>
      <c r="SMR39" s="7"/>
      <c r="SMS39" s="8"/>
      <c r="SMT39" s="2"/>
      <c r="SMU39" s="3"/>
      <c r="SMV39" s="4"/>
      <c r="SMW39" s="5"/>
      <c r="SMX39" s="6"/>
      <c r="SMY39" s="7"/>
      <c r="SMZ39" s="8"/>
      <c r="SNA39" s="2"/>
      <c r="SNB39" s="3"/>
      <c r="SNC39" s="4"/>
      <c r="SND39" s="5"/>
      <c r="SNE39" s="6"/>
      <c r="SNF39" s="7"/>
      <c r="SNG39" s="8"/>
      <c r="SNH39" s="2"/>
      <c r="SNI39" s="3"/>
      <c r="SNJ39" s="4"/>
      <c r="SNK39" s="5"/>
      <c r="SNL39" s="6"/>
      <c r="SNM39" s="7"/>
      <c r="SNN39" s="8"/>
      <c r="SNO39" s="2"/>
      <c r="SNP39" s="3"/>
      <c r="SNQ39" s="4"/>
      <c r="SNR39" s="5"/>
      <c r="SNS39" s="6"/>
      <c r="SNT39" s="7"/>
      <c r="SNU39" s="8"/>
      <c r="SNV39" s="2"/>
      <c r="SNW39" s="3"/>
      <c r="SNX39" s="4"/>
      <c r="SNY39" s="5"/>
      <c r="SNZ39" s="6"/>
      <c r="SOA39" s="7"/>
      <c r="SOB39" s="8"/>
      <c r="SOC39" s="2"/>
      <c r="SOD39" s="3"/>
      <c r="SOE39" s="4"/>
      <c r="SOF39" s="5"/>
      <c r="SOG39" s="6"/>
      <c r="SOH39" s="7"/>
      <c r="SOI39" s="8"/>
      <c r="SOJ39" s="2"/>
      <c r="SOK39" s="3"/>
      <c r="SOL39" s="4"/>
      <c r="SOM39" s="5"/>
      <c r="SON39" s="6"/>
      <c r="SOO39" s="7"/>
      <c r="SOP39" s="8"/>
      <c r="SOQ39" s="2"/>
      <c r="SOR39" s="3"/>
      <c r="SOS39" s="4"/>
      <c r="SOT39" s="5"/>
      <c r="SOU39" s="6"/>
      <c r="SOV39" s="7"/>
      <c r="SOW39" s="8"/>
      <c r="SOX39" s="2"/>
      <c r="SOY39" s="3"/>
      <c r="SOZ39" s="4"/>
      <c r="SPA39" s="5"/>
      <c r="SPB39" s="6"/>
      <c r="SPC39" s="7"/>
      <c r="SPD39" s="8"/>
      <c r="SPE39" s="2"/>
      <c r="SPF39" s="3"/>
      <c r="SPG39" s="4"/>
      <c r="SPH39" s="5"/>
      <c r="SPI39" s="6"/>
      <c r="SPJ39" s="7"/>
      <c r="SPK39" s="8"/>
      <c r="SPL39" s="2"/>
      <c r="SPM39" s="3"/>
      <c r="SPN39" s="4"/>
      <c r="SPO39" s="5"/>
      <c r="SPP39" s="6"/>
      <c r="SPQ39" s="7"/>
      <c r="SPR39" s="8"/>
      <c r="SPS39" s="2"/>
      <c r="SPT39" s="3"/>
      <c r="SPU39" s="4"/>
      <c r="SPV39" s="5"/>
      <c r="SPW39" s="6"/>
      <c r="SPX39" s="7"/>
      <c r="SPY39" s="8"/>
      <c r="SPZ39" s="2"/>
      <c r="SQA39" s="3"/>
      <c r="SQB39" s="4"/>
      <c r="SQC39" s="5"/>
      <c r="SQD39" s="6"/>
      <c r="SQE39" s="7"/>
      <c r="SQF39" s="8"/>
      <c r="SQG39" s="2"/>
      <c r="SQH39" s="3"/>
      <c r="SQI39" s="4"/>
      <c r="SQJ39" s="5"/>
      <c r="SQK39" s="6"/>
      <c r="SQL39" s="7"/>
      <c r="SQM39" s="8"/>
      <c r="SQN39" s="2"/>
      <c r="SQO39" s="3"/>
      <c r="SQP39" s="4"/>
      <c r="SQQ39" s="5"/>
      <c r="SQR39" s="6"/>
      <c r="SQS39" s="7"/>
      <c r="SQT39" s="8"/>
      <c r="SQU39" s="2"/>
      <c r="SQV39" s="3"/>
      <c r="SQW39" s="4"/>
      <c r="SQX39" s="5"/>
      <c r="SQY39" s="6"/>
      <c r="SQZ39" s="7"/>
      <c r="SRA39" s="8"/>
      <c r="SRB39" s="2"/>
      <c r="SRC39" s="3"/>
      <c r="SRD39" s="4"/>
      <c r="SRE39" s="5"/>
      <c r="SRF39" s="6"/>
      <c r="SRG39" s="7"/>
      <c r="SRH39" s="8"/>
      <c r="SRI39" s="2"/>
      <c r="SRJ39" s="3"/>
      <c r="SRK39" s="4"/>
      <c r="SRL39" s="5"/>
      <c r="SRM39" s="6"/>
      <c r="SRN39" s="7"/>
      <c r="SRO39" s="8"/>
      <c r="SRP39" s="2"/>
      <c r="SRQ39" s="3"/>
      <c r="SRR39" s="4"/>
      <c r="SRS39" s="5"/>
      <c r="SRT39" s="6"/>
      <c r="SRU39" s="7"/>
      <c r="SRV39" s="8"/>
      <c r="SRW39" s="2"/>
      <c r="SRX39" s="3"/>
      <c r="SRY39" s="4"/>
      <c r="SRZ39" s="5"/>
      <c r="SSA39" s="6"/>
      <c r="SSB39" s="7"/>
      <c r="SSC39" s="8"/>
      <c r="SSD39" s="2"/>
      <c r="SSE39" s="3"/>
      <c r="SSF39" s="4"/>
      <c r="SSG39" s="5"/>
      <c r="SSH39" s="6"/>
      <c r="SSI39" s="7"/>
      <c r="SSJ39" s="8"/>
      <c r="SSK39" s="2"/>
      <c r="SSL39" s="3"/>
      <c r="SSM39" s="4"/>
      <c r="SSN39" s="5"/>
      <c r="SSO39" s="6"/>
      <c r="SSP39" s="7"/>
      <c r="SSQ39" s="8"/>
      <c r="SSR39" s="2"/>
      <c r="SSS39" s="3"/>
      <c r="SST39" s="4"/>
      <c r="SSU39" s="5"/>
      <c r="SSV39" s="6"/>
      <c r="SSW39" s="7"/>
      <c r="SSX39" s="8"/>
      <c r="SSY39" s="2"/>
      <c r="SSZ39" s="3"/>
      <c r="STA39" s="4"/>
      <c r="STB39" s="5"/>
      <c r="STC39" s="6"/>
      <c r="STD39" s="7"/>
      <c r="STE39" s="8"/>
      <c r="STF39" s="2"/>
      <c r="STG39" s="3"/>
      <c r="STH39" s="4"/>
      <c r="STI39" s="5"/>
      <c r="STJ39" s="6"/>
      <c r="STK39" s="7"/>
      <c r="STL39" s="8"/>
      <c r="STM39" s="2"/>
      <c r="STN39" s="3"/>
      <c r="STO39" s="4"/>
      <c r="STP39" s="5"/>
      <c r="STQ39" s="6"/>
      <c r="STR39" s="7"/>
      <c r="STS39" s="8"/>
      <c r="STT39" s="2"/>
      <c r="STU39" s="3"/>
      <c r="STV39" s="4"/>
      <c r="STW39" s="5"/>
      <c r="STX39" s="6"/>
      <c r="STY39" s="7"/>
      <c r="STZ39" s="8"/>
      <c r="SUA39" s="2"/>
      <c r="SUB39" s="3"/>
      <c r="SUC39" s="4"/>
      <c r="SUD39" s="5"/>
      <c r="SUE39" s="6"/>
      <c r="SUF39" s="7"/>
      <c r="SUG39" s="8"/>
      <c r="SUH39" s="2"/>
      <c r="SUI39" s="3"/>
      <c r="SUJ39" s="4"/>
      <c r="SUK39" s="5"/>
      <c r="SUL39" s="6"/>
      <c r="SUM39" s="7"/>
      <c r="SUN39" s="8"/>
      <c r="SUO39" s="2"/>
      <c r="SUP39" s="3"/>
      <c r="SUQ39" s="4"/>
      <c r="SUR39" s="5"/>
      <c r="SUS39" s="6"/>
      <c r="SUT39" s="7"/>
      <c r="SUU39" s="8"/>
      <c r="SUV39" s="2"/>
      <c r="SUW39" s="3"/>
      <c r="SUX39" s="4"/>
      <c r="SUY39" s="5"/>
      <c r="SUZ39" s="6"/>
      <c r="SVA39" s="7"/>
      <c r="SVB39" s="8"/>
      <c r="SVC39" s="2"/>
      <c r="SVD39" s="3"/>
      <c r="SVE39" s="4"/>
      <c r="SVF39" s="5"/>
      <c r="SVG39" s="6"/>
      <c r="SVH39" s="7"/>
      <c r="SVI39" s="8"/>
      <c r="SVJ39" s="2"/>
      <c r="SVK39" s="3"/>
      <c r="SVL39" s="4"/>
      <c r="SVM39" s="5"/>
      <c r="SVN39" s="6"/>
      <c r="SVO39" s="7"/>
      <c r="SVP39" s="8"/>
      <c r="SVQ39" s="2"/>
      <c r="SVR39" s="3"/>
      <c r="SVS39" s="4"/>
      <c r="SVT39" s="5"/>
      <c r="SVU39" s="6"/>
      <c r="SVV39" s="7"/>
      <c r="SVW39" s="8"/>
      <c r="SVX39" s="2"/>
      <c r="SVY39" s="3"/>
      <c r="SVZ39" s="4"/>
      <c r="SWA39" s="5"/>
      <c r="SWB39" s="6"/>
      <c r="SWC39" s="7"/>
      <c r="SWD39" s="8"/>
      <c r="SWE39" s="2"/>
      <c r="SWF39" s="3"/>
      <c r="SWG39" s="4"/>
      <c r="SWH39" s="5"/>
      <c r="SWI39" s="6"/>
      <c r="SWJ39" s="7"/>
      <c r="SWK39" s="8"/>
      <c r="SWL39" s="2"/>
      <c r="SWM39" s="3"/>
      <c r="SWN39" s="4"/>
      <c r="SWO39" s="5"/>
      <c r="SWP39" s="6"/>
      <c r="SWQ39" s="7"/>
      <c r="SWR39" s="8"/>
      <c r="SWS39" s="2"/>
      <c r="SWT39" s="3"/>
      <c r="SWU39" s="4"/>
      <c r="SWV39" s="5"/>
      <c r="SWW39" s="6"/>
      <c r="SWX39" s="7"/>
      <c r="SWY39" s="8"/>
      <c r="SWZ39" s="2"/>
      <c r="SXA39" s="3"/>
      <c r="SXB39" s="4"/>
      <c r="SXC39" s="5"/>
      <c r="SXD39" s="6"/>
      <c r="SXE39" s="7"/>
      <c r="SXF39" s="8"/>
      <c r="SXG39" s="2"/>
      <c r="SXH39" s="3"/>
      <c r="SXI39" s="4"/>
      <c r="SXJ39" s="5"/>
      <c r="SXK39" s="6"/>
      <c r="SXL39" s="7"/>
      <c r="SXM39" s="8"/>
      <c r="SXN39" s="2"/>
      <c r="SXO39" s="3"/>
      <c r="SXP39" s="4"/>
      <c r="SXQ39" s="5"/>
      <c r="SXR39" s="6"/>
      <c r="SXS39" s="7"/>
      <c r="SXT39" s="8"/>
      <c r="SXU39" s="2"/>
      <c r="SXV39" s="3"/>
      <c r="SXW39" s="4"/>
      <c r="SXX39" s="5"/>
      <c r="SXY39" s="6"/>
      <c r="SXZ39" s="7"/>
      <c r="SYA39" s="8"/>
      <c r="SYB39" s="2"/>
      <c r="SYC39" s="3"/>
      <c r="SYD39" s="4"/>
      <c r="SYE39" s="5"/>
      <c r="SYF39" s="6"/>
      <c r="SYG39" s="7"/>
      <c r="SYH39" s="8"/>
      <c r="SYI39" s="2"/>
      <c r="SYJ39" s="3"/>
      <c r="SYK39" s="4"/>
      <c r="SYL39" s="5"/>
      <c r="SYM39" s="6"/>
      <c r="SYN39" s="7"/>
      <c r="SYO39" s="8"/>
      <c r="SYP39" s="2"/>
      <c r="SYQ39" s="3"/>
      <c r="SYR39" s="4"/>
      <c r="SYS39" s="5"/>
      <c r="SYT39" s="6"/>
      <c r="SYU39" s="7"/>
      <c r="SYV39" s="8"/>
      <c r="SYW39" s="2"/>
      <c r="SYX39" s="3"/>
      <c r="SYY39" s="4"/>
      <c r="SYZ39" s="5"/>
      <c r="SZA39" s="6"/>
      <c r="SZB39" s="7"/>
      <c r="SZC39" s="8"/>
      <c r="SZD39" s="2"/>
      <c r="SZE39" s="3"/>
      <c r="SZF39" s="4"/>
      <c r="SZG39" s="5"/>
      <c r="SZH39" s="6"/>
      <c r="SZI39" s="7"/>
      <c r="SZJ39" s="8"/>
      <c r="SZK39" s="2"/>
      <c r="SZL39" s="3"/>
      <c r="SZM39" s="4"/>
      <c r="SZN39" s="5"/>
      <c r="SZO39" s="6"/>
      <c r="SZP39" s="7"/>
      <c r="SZQ39" s="8"/>
      <c r="SZR39" s="2"/>
      <c r="SZS39" s="3"/>
      <c r="SZT39" s="4"/>
      <c r="SZU39" s="5"/>
      <c r="SZV39" s="6"/>
      <c r="SZW39" s="7"/>
      <c r="SZX39" s="8"/>
      <c r="SZY39" s="2"/>
      <c r="SZZ39" s="3"/>
      <c r="TAA39" s="4"/>
      <c r="TAB39" s="5"/>
      <c r="TAC39" s="6"/>
      <c r="TAD39" s="7"/>
      <c r="TAE39" s="8"/>
      <c r="TAF39" s="2"/>
      <c r="TAG39" s="3"/>
      <c r="TAH39" s="4"/>
      <c r="TAI39" s="5"/>
      <c r="TAJ39" s="6"/>
      <c r="TAK39" s="7"/>
      <c r="TAL39" s="8"/>
      <c r="TAM39" s="2"/>
      <c r="TAN39" s="3"/>
      <c r="TAO39" s="4"/>
      <c r="TAP39" s="5"/>
      <c r="TAQ39" s="6"/>
      <c r="TAR39" s="7"/>
      <c r="TAS39" s="8"/>
      <c r="TAT39" s="2"/>
      <c r="TAU39" s="3"/>
      <c r="TAV39" s="4"/>
      <c r="TAW39" s="5"/>
      <c r="TAX39" s="6"/>
      <c r="TAY39" s="7"/>
      <c r="TAZ39" s="8"/>
      <c r="TBA39" s="2"/>
      <c r="TBB39" s="3"/>
      <c r="TBC39" s="4"/>
      <c r="TBD39" s="5"/>
      <c r="TBE39" s="6"/>
      <c r="TBF39" s="7"/>
      <c r="TBG39" s="8"/>
      <c r="TBH39" s="2"/>
      <c r="TBI39" s="3"/>
      <c r="TBJ39" s="4"/>
      <c r="TBK39" s="5"/>
      <c r="TBL39" s="6"/>
      <c r="TBM39" s="7"/>
      <c r="TBN39" s="8"/>
      <c r="TBO39" s="2"/>
      <c r="TBP39" s="3"/>
      <c r="TBQ39" s="4"/>
      <c r="TBR39" s="5"/>
      <c r="TBS39" s="6"/>
      <c r="TBT39" s="7"/>
      <c r="TBU39" s="8"/>
      <c r="TBV39" s="2"/>
      <c r="TBW39" s="3"/>
      <c r="TBX39" s="4"/>
      <c r="TBY39" s="5"/>
      <c r="TBZ39" s="6"/>
      <c r="TCA39" s="7"/>
      <c r="TCB39" s="8"/>
      <c r="TCC39" s="2"/>
      <c r="TCD39" s="3"/>
      <c r="TCE39" s="4"/>
      <c r="TCF39" s="5"/>
      <c r="TCG39" s="6"/>
      <c r="TCH39" s="7"/>
      <c r="TCI39" s="8"/>
      <c r="TCJ39" s="2"/>
      <c r="TCK39" s="3"/>
      <c r="TCL39" s="4"/>
      <c r="TCM39" s="5"/>
      <c r="TCN39" s="6"/>
      <c r="TCO39" s="7"/>
      <c r="TCP39" s="8"/>
      <c r="TCQ39" s="2"/>
      <c r="TCR39" s="3"/>
      <c r="TCS39" s="4"/>
      <c r="TCT39" s="5"/>
      <c r="TCU39" s="6"/>
      <c r="TCV39" s="7"/>
      <c r="TCW39" s="8"/>
      <c r="TCX39" s="2"/>
      <c r="TCY39" s="3"/>
      <c r="TCZ39" s="4"/>
      <c r="TDA39" s="5"/>
      <c r="TDB39" s="6"/>
      <c r="TDC39" s="7"/>
      <c r="TDD39" s="8"/>
      <c r="TDE39" s="2"/>
      <c r="TDF39" s="3"/>
      <c r="TDG39" s="4"/>
      <c r="TDH39" s="5"/>
      <c r="TDI39" s="6"/>
      <c r="TDJ39" s="7"/>
      <c r="TDK39" s="8"/>
      <c r="TDL39" s="2"/>
      <c r="TDM39" s="3"/>
      <c r="TDN39" s="4"/>
      <c r="TDO39" s="5"/>
      <c r="TDP39" s="6"/>
      <c r="TDQ39" s="7"/>
      <c r="TDR39" s="8"/>
      <c r="TDS39" s="2"/>
      <c r="TDT39" s="3"/>
      <c r="TDU39" s="4"/>
      <c r="TDV39" s="5"/>
      <c r="TDW39" s="6"/>
      <c r="TDX39" s="7"/>
      <c r="TDY39" s="8"/>
      <c r="TDZ39" s="2"/>
      <c r="TEA39" s="3"/>
      <c r="TEB39" s="4"/>
      <c r="TEC39" s="5"/>
      <c r="TED39" s="6"/>
      <c r="TEE39" s="7"/>
      <c r="TEF39" s="8"/>
      <c r="TEG39" s="2"/>
      <c r="TEH39" s="3"/>
      <c r="TEI39" s="4"/>
      <c r="TEJ39" s="5"/>
      <c r="TEK39" s="6"/>
      <c r="TEL39" s="7"/>
      <c r="TEM39" s="8"/>
      <c r="TEN39" s="2"/>
      <c r="TEO39" s="3"/>
      <c r="TEP39" s="4"/>
      <c r="TEQ39" s="5"/>
      <c r="TER39" s="6"/>
      <c r="TES39" s="7"/>
      <c r="TET39" s="8"/>
      <c r="TEU39" s="2"/>
      <c r="TEV39" s="3"/>
      <c r="TEW39" s="4"/>
      <c r="TEX39" s="5"/>
      <c r="TEY39" s="6"/>
      <c r="TEZ39" s="7"/>
      <c r="TFA39" s="8"/>
      <c r="TFB39" s="2"/>
      <c r="TFC39" s="3"/>
      <c r="TFD39" s="4"/>
      <c r="TFE39" s="5"/>
      <c r="TFF39" s="6"/>
      <c r="TFG39" s="7"/>
      <c r="TFH39" s="8"/>
      <c r="TFI39" s="2"/>
      <c r="TFJ39" s="3"/>
      <c r="TFK39" s="4"/>
      <c r="TFL39" s="5"/>
      <c r="TFM39" s="6"/>
      <c r="TFN39" s="7"/>
      <c r="TFO39" s="8"/>
      <c r="TFP39" s="2"/>
      <c r="TFQ39" s="3"/>
      <c r="TFR39" s="4"/>
      <c r="TFS39" s="5"/>
      <c r="TFT39" s="6"/>
      <c r="TFU39" s="7"/>
      <c r="TFV39" s="8"/>
      <c r="TFW39" s="2"/>
      <c r="TFX39" s="3"/>
      <c r="TFY39" s="4"/>
      <c r="TFZ39" s="5"/>
      <c r="TGA39" s="6"/>
      <c r="TGB39" s="7"/>
      <c r="TGC39" s="8"/>
      <c r="TGD39" s="2"/>
      <c r="TGE39" s="3"/>
      <c r="TGF39" s="4"/>
      <c r="TGG39" s="5"/>
      <c r="TGH39" s="6"/>
      <c r="TGI39" s="7"/>
      <c r="TGJ39" s="8"/>
      <c r="TGK39" s="2"/>
      <c r="TGL39" s="3"/>
      <c r="TGM39" s="4"/>
      <c r="TGN39" s="5"/>
      <c r="TGO39" s="6"/>
      <c r="TGP39" s="7"/>
      <c r="TGQ39" s="8"/>
      <c r="TGR39" s="2"/>
      <c r="TGS39" s="3"/>
      <c r="TGT39" s="4"/>
      <c r="TGU39" s="5"/>
      <c r="TGV39" s="6"/>
      <c r="TGW39" s="7"/>
      <c r="TGX39" s="8"/>
      <c r="TGY39" s="2"/>
      <c r="TGZ39" s="3"/>
      <c r="THA39" s="4"/>
      <c r="THB39" s="5"/>
      <c r="THC39" s="6"/>
      <c r="THD39" s="7"/>
      <c r="THE39" s="8"/>
      <c r="THF39" s="2"/>
      <c r="THG39" s="3"/>
      <c r="THH39" s="4"/>
      <c r="THI39" s="5"/>
      <c r="THJ39" s="6"/>
      <c r="THK39" s="7"/>
      <c r="THL39" s="8"/>
      <c r="THM39" s="2"/>
      <c r="THN39" s="3"/>
      <c r="THO39" s="4"/>
      <c r="THP39" s="5"/>
      <c r="THQ39" s="6"/>
      <c r="THR39" s="7"/>
      <c r="THS39" s="8"/>
      <c r="THT39" s="2"/>
      <c r="THU39" s="3"/>
      <c r="THV39" s="4"/>
      <c r="THW39" s="5"/>
      <c r="THX39" s="6"/>
      <c r="THY39" s="7"/>
      <c r="THZ39" s="8"/>
      <c r="TIA39" s="2"/>
      <c r="TIB39" s="3"/>
      <c r="TIC39" s="4"/>
      <c r="TID39" s="5"/>
      <c r="TIE39" s="6"/>
      <c r="TIF39" s="7"/>
      <c r="TIG39" s="8"/>
      <c r="TIH39" s="2"/>
      <c r="TII39" s="3"/>
      <c r="TIJ39" s="4"/>
      <c r="TIK39" s="5"/>
      <c r="TIL39" s="6"/>
      <c r="TIM39" s="7"/>
      <c r="TIN39" s="8"/>
      <c r="TIO39" s="2"/>
      <c r="TIP39" s="3"/>
      <c r="TIQ39" s="4"/>
      <c r="TIR39" s="5"/>
      <c r="TIS39" s="6"/>
      <c r="TIT39" s="7"/>
      <c r="TIU39" s="8"/>
      <c r="TIV39" s="2"/>
      <c r="TIW39" s="3"/>
      <c r="TIX39" s="4"/>
      <c r="TIY39" s="5"/>
      <c r="TIZ39" s="6"/>
      <c r="TJA39" s="7"/>
      <c r="TJB39" s="8"/>
      <c r="TJC39" s="2"/>
      <c r="TJD39" s="3"/>
      <c r="TJE39" s="4"/>
      <c r="TJF39" s="5"/>
      <c r="TJG39" s="6"/>
      <c r="TJH39" s="7"/>
      <c r="TJI39" s="8"/>
      <c r="TJJ39" s="2"/>
      <c r="TJK39" s="3"/>
      <c r="TJL39" s="4"/>
      <c r="TJM39" s="5"/>
      <c r="TJN39" s="6"/>
      <c r="TJO39" s="7"/>
      <c r="TJP39" s="8"/>
      <c r="TJQ39" s="2"/>
      <c r="TJR39" s="3"/>
      <c r="TJS39" s="4"/>
      <c r="TJT39" s="5"/>
      <c r="TJU39" s="6"/>
      <c r="TJV39" s="7"/>
      <c r="TJW39" s="8"/>
      <c r="TJX39" s="2"/>
      <c r="TJY39" s="3"/>
      <c r="TJZ39" s="4"/>
      <c r="TKA39" s="5"/>
      <c r="TKB39" s="6"/>
      <c r="TKC39" s="7"/>
      <c r="TKD39" s="8"/>
      <c r="TKE39" s="2"/>
      <c r="TKF39" s="3"/>
      <c r="TKG39" s="4"/>
      <c r="TKH39" s="5"/>
      <c r="TKI39" s="6"/>
      <c r="TKJ39" s="7"/>
      <c r="TKK39" s="8"/>
      <c r="TKL39" s="2"/>
      <c r="TKM39" s="3"/>
      <c r="TKN39" s="4"/>
      <c r="TKO39" s="5"/>
      <c r="TKP39" s="6"/>
      <c r="TKQ39" s="7"/>
      <c r="TKR39" s="8"/>
      <c r="TKS39" s="2"/>
      <c r="TKT39" s="3"/>
      <c r="TKU39" s="4"/>
      <c r="TKV39" s="5"/>
      <c r="TKW39" s="6"/>
      <c r="TKX39" s="7"/>
      <c r="TKY39" s="8"/>
      <c r="TKZ39" s="2"/>
      <c r="TLA39" s="3"/>
      <c r="TLB39" s="4"/>
      <c r="TLC39" s="5"/>
      <c r="TLD39" s="6"/>
      <c r="TLE39" s="7"/>
      <c r="TLF39" s="8"/>
      <c r="TLG39" s="2"/>
      <c r="TLH39" s="3"/>
      <c r="TLI39" s="4"/>
      <c r="TLJ39" s="5"/>
      <c r="TLK39" s="6"/>
      <c r="TLL39" s="7"/>
      <c r="TLM39" s="8"/>
      <c r="TLN39" s="2"/>
      <c r="TLO39" s="3"/>
      <c r="TLP39" s="4"/>
      <c r="TLQ39" s="5"/>
      <c r="TLR39" s="6"/>
      <c r="TLS39" s="7"/>
      <c r="TLT39" s="8"/>
      <c r="TLU39" s="2"/>
      <c r="TLV39" s="3"/>
      <c r="TLW39" s="4"/>
      <c r="TLX39" s="5"/>
      <c r="TLY39" s="6"/>
      <c r="TLZ39" s="7"/>
      <c r="TMA39" s="8"/>
      <c r="TMB39" s="2"/>
      <c r="TMC39" s="3"/>
      <c r="TMD39" s="4"/>
      <c r="TME39" s="5"/>
      <c r="TMF39" s="6"/>
      <c r="TMG39" s="7"/>
      <c r="TMH39" s="8"/>
      <c r="TMI39" s="2"/>
      <c r="TMJ39" s="3"/>
      <c r="TMK39" s="4"/>
      <c r="TML39" s="5"/>
      <c r="TMM39" s="6"/>
      <c r="TMN39" s="7"/>
      <c r="TMO39" s="8"/>
      <c r="TMP39" s="2"/>
      <c r="TMQ39" s="3"/>
      <c r="TMR39" s="4"/>
      <c r="TMS39" s="5"/>
      <c r="TMT39" s="6"/>
      <c r="TMU39" s="7"/>
      <c r="TMV39" s="8"/>
      <c r="TMW39" s="2"/>
      <c r="TMX39" s="3"/>
      <c r="TMY39" s="4"/>
      <c r="TMZ39" s="5"/>
      <c r="TNA39" s="6"/>
      <c r="TNB39" s="7"/>
      <c r="TNC39" s="8"/>
      <c r="TND39" s="2"/>
      <c r="TNE39" s="3"/>
      <c r="TNF39" s="4"/>
      <c r="TNG39" s="5"/>
      <c r="TNH39" s="6"/>
      <c r="TNI39" s="7"/>
      <c r="TNJ39" s="8"/>
      <c r="TNK39" s="2"/>
      <c r="TNL39" s="3"/>
      <c r="TNM39" s="4"/>
      <c r="TNN39" s="5"/>
      <c r="TNO39" s="6"/>
      <c r="TNP39" s="7"/>
      <c r="TNQ39" s="8"/>
      <c r="TNR39" s="2"/>
      <c r="TNS39" s="3"/>
      <c r="TNT39" s="4"/>
      <c r="TNU39" s="5"/>
      <c r="TNV39" s="6"/>
      <c r="TNW39" s="7"/>
      <c r="TNX39" s="8"/>
      <c r="TNY39" s="2"/>
      <c r="TNZ39" s="3"/>
      <c r="TOA39" s="4"/>
      <c r="TOB39" s="5"/>
      <c r="TOC39" s="6"/>
      <c r="TOD39" s="7"/>
      <c r="TOE39" s="8"/>
      <c r="TOF39" s="2"/>
      <c r="TOG39" s="3"/>
      <c r="TOH39" s="4"/>
      <c r="TOI39" s="5"/>
      <c r="TOJ39" s="6"/>
      <c r="TOK39" s="7"/>
      <c r="TOL39" s="8"/>
      <c r="TOM39" s="2"/>
      <c r="TON39" s="3"/>
      <c r="TOO39" s="4"/>
      <c r="TOP39" s="5"/>
      <c r="TOQ39" s="6"/>
      <c r="TOR39" s="7"/>
      <c r="TOS39" s="8"/>
      <c r="TOT39" s="2"/>
      <c r="TOU39" s="3"/>
      <c r="TOV39" s="4"/>
      <c r="TOW39" s="5"/>
      <c r="TOX39" s="6"/>
      <c r="TOY39" s="7"/>
      <c r="TOZ39" s="8"/>
      <c r="TPA39" s="2"/>
      <c r="TPB39" s="3"/>
      <c r="TPC39" s="4"/>
      <c r="TPD39" s="5"/>
      <c r="TPE39" s="6"/>
      <c r="TPF39" s="7"/>
      <c r="TPG39" s="8"/>
      <c r="TPH39" s="2"/>
      <c r="TPI39" s="3"/>
      <c r="TPJ39" s="4"/>
      <c r="TPK39" s="5"/>
      <c r="TPL39" s="6"/>
      <c r="TPM39" s="7"/>
      <c r="TPN39" s="8"/>
      <c r="TPO39" s="2"/>
      <c r="TPP39" s="3"/>
      <c r="TPQ39" s="4"/>
      <c r="TPR39" s="5"/>
      <c r="TPS39" s="6"/>
      <c r="TPT39" s="7"/>
      <c r="TPU39" s="8"/>
      <c r="TPV39" s="2"/>
      <c r="TPW39" s="3"/>
      <c r="TPX39" s="4"/>
      <c r="TPY39" s="5"/>
      <c r="TPZ39" s="6"/>
      <c r="TQA39" s="7"/>
      <c r="TQB39" s="8"/>
      <c r="TQC39" s="2"/>
      <c r="TQD39" s="3"/>
      <c r="TQE39" s="4"/>
      <c r="TQF39" s="5"/>
      <c r="TQG39" s="6"/>
      <c r="TQH39" s="7"/>
      <c r="TQI39" s="8"/>
      <c r="TQJ39" s="2"/>
      <c r="TQK39" s="3"/>
      <c r="TQL39" s="4"/>
      <c r="TQM39" s="5"/>
      <c r="TQN39" s="6"/>
      <c r="TQO39" s="7"/>
      <c r="TQP39" s="8"/>
      <c r="TQQ39" s="2"/>
      <c r="TQR39" s="3"/>
      <c r="TQS39" s="4"/>
      <c r="TQT39" s="5"/>
      <c r="TQU39" s="6"/>
      <c r="TQV39" s="7"/>
      <c r="TQW39" s="8"/>
      <c r="TQX39" s="2"/>
      <c r="TQY39" s="3"/>
      <c r="TQZ39" s="4"/>
      <c r="TRA39" s="5"/>
      <c r="TRB39" s="6"/>
      <c r="TRC39" s="7"/>
      <c r="TRD39" s="8"/>
      <c r="TRE39" s="2"/>
      <c r="TRF39" s="3"/>
      <c r="TRG39" s="4"/>
      <c r="TRH39" s="5"/>
      <c r="TRI39" s="6"/>
      <c r="TRJ39" s="7"/>
      <c r="TRK39" s="8"/>
      <c r="TRL39" s="2"/>
      <c r="TRM39" s="3"/>
      <c r="TRN39" s="4"/>
      <c r="TRO39" s="5"/>
      <c r="TRP39" s="6"/>
      <c r="TRQ39" s="7"/>
      <c r="TRR39" s="8"/>
      <c r="TRS39" s="2"/>
      <c r="TRT39" s="3"/>
      <c r="TRU39" s="4"/>
      <c r="TRV39" s="5"/>
      <c r="TRW39" s="6"/>
      <c r="TRX39" s="7"/>
      <c r="TRY39" s="8"/>
      <c r="TRZ39" s="2"/>
      <c r="TSA39" s="3"/>
      <c r="TSB39" s="4"/>
      <c r="TSC39" s="5"/>
      <c r="TSD39" s="6"/>
      <c r="TSE39" s="7"/>
      <c r="TSF39" s="8"/>
      <c r="TSG39" s="2"/>
      <c r="TSH39" s="3"/>
      <c r="TSI39" s="4"/>
      <c r="TSJ39" s="5"/>
      <c r="TSK39" s="6"/>
      <c r="TSL39" s="7"/>
      <c r="TSM39" s="8"/>
      <c r="TSN39" s="2"/>
      <c r="TSO39" s="3"/>
      <c r="TSP39" s="4"/>
      <c r="TSQ39" s="5"/>
      <c r="TSR39" s="6"/>
      <c r="TSS39" s="7"/>
      <c r="TST39" s="8"/>
      <c r="TSU39" s="2"/>
      <c r="TSV39" s="3"/>
      <c r="TSW39" s="4"/>
      <c r="TSX39" s="5"/>
      <c r="TSY39" s="6"/>
      <c r="TSZ39" s="7"/>
      <c r="TTA39" s="8"/>
      <c r="TTB39" s="2"/>
      <c r="TTC39" s="3"/>
      <c r="TTD39" s="4"/>
      <c r="TTE39" s="5"/>
      <c r="TTF39" s="6"/>
      <c r="TTG39" s="7"/>
      <c r="TTH39" s="8"/>
      <c r="TTI39" s="2"/>
      <c r="TTJ39" s="3"/>
      <c r="TTK39" s="4"/>
      <c r="TTL39" s="5"/>
      <c r="TTM39" s="6"/>
      <c r="TTN39" s="7"/>
      <c r="TTO39" s="8"/>
      <c r="TTP39" s="2"/>
      <c r="TTQ39" s="3"/>
      <c r="TTR39" s="4"/>
      <c r="TTS39" s="5"/>
      <c r="TTT39" s="6"/>
      <c r="TTU39" s="7"/>
      <c r="TTV39" s="8"/>
      <c r="TTW39" s="2"/>
      <c r="TTX39" s="3"/>
      <c r="TTY39" s="4"/>
      <c r="TTZ39" s="5"/>
      <c r="TUA39" s="6"/>
      <c r="TUB39" s="7"/>
      <c r="TUC39" s="8"/>
      <c r="TUD39" s="2"/>
      <c r="TUE39" s="3"/>
      <c r="TUF39" s="4"/>
      <c r="TUG39" s="5"/>
      <c r="TUH39" s="6"/>
      <c r="TUI39" s="7"/>
      <c r="TUJ39" s="8"/>
      <c r="TUK39" s="2"/>
      <c r="TUL39" s="3"/>
      <c r="TUM39" s="4"/>
      <c r="TUN39" s="5"/>
      <c r="TUO39" s="6"/>
      <c r="TUP39" s="7"/>
      <c r="TUQ39" s="8"/>
      <c r="TUR39" s="2"/>
      <c r="TUS39" s="3"/>
      <c r="TUT39" s="4"/>
      <c r="TUU39" s="5"/>
      <c r="TUV39" s="6"/>
      <c r="TUW39" s="7"/>
      <c r="TUX39" s="8"/>
      <c r="TUY39" s="2"/>
      <c r="TUZ39" s="3"/>
      <c r="TVA39" s="4"/>
      <c r="TVB39" s="5"/>
      <c r="TVC39" s="6"/>
      <c r="TVD39" s="7"/>
      <c r="TVE39" s="8"/>
      <c r="TVF39" s="2"/>
      <c r="TVG39" s="3"/>
      <c r="TVH39" s="4"/>
      <c r="TVI39" s="5"/>
      <c r="TVJ39" s="6"/>
      <c r="TVK39" s="7"/>
      <c r="TVL39" s="8"/>
      <c r="TVM39" s="2"/>
      <c r="TVN39" s="3"/>
      <c r="TVO39" s="4"/>
      <c r="TVP39" s="5"/>
      <c r="TVQ39" s="6"/>
      <c r="TVR39" s="7"/>
      <c r="TVS39" s="8"/>
      <c r="TVT39" s="2"/>
      <c r="TVU39" s="3"/>
      <c r="TVV39" s="4"/>
      <c r="TVW39" s="5"/>
      <c r="TVX39" s="6"/>
      <c r="TVY39" s="7"/>
      <c r="TVZ39" s="8"/>
      <c r="TWA39" s="2"/>
      <c r="TWB39" s="3"/>
      <c r="TWC39" s="4"/>
      <c r="TWD39" s="5"/>
      <c r="TWE39" s="6"/>
      <c r="TWF39" s="7"/>
      <c r="TWG39" s="8"/>
      <c r="TWH39" s="2"/>
      <c r="TWI39" s="3"/>
      <c r="TWJ39" s="4"/>
      <c r="TWK39" s="5"/>
      <c r="TWL39" s="6"/>
      <c r="TWM39" s="7"/>
      <c r="TWN39" s="8"/>
      <c r="TWO39" s="2"/>
      <c r="TWP39" s="3"/>
      <c r="TWQ39" s="4"/>
      <c r="TWR39" s="5"/>
      <c r="TWS39" s="6"/>
      <c r="TWT39" s="7"/>
      <c r="TWU39" s="8"/>
      <c r="TWV39" s="2"/>
      <c r="TWW39" s="3"/>
      <c r="TWX39" s="4"/>
      <c r="TWY39" s="5"/>
      <c r="TWZ39" s="6"/>
      <c r="TXA39" s="7"/>
      <c r="TXB39" s="8"/>
      <c r="TXC39" s="2"/>
      <c r="TXD39" s="3"/>
      <c r="TXE39" s="4"/>
      <c r="TXF39" s="5"/>
      <c r="TXG39" s="6"/>
      <c r="TXH39" s="7"/>
      <c r="TXI39" s="8"/>
      <c r="TXJ39" s="2"/>
      <c r="TXK39" s="3"/>
      <c r="TXL39" s="4"/>
      <c r="TXM39" s="5"/>
      <c r="TXN39" s="6"/>
      <c r="TXO39" s="7"/>
      <c r="TXP39" s="8"/>
      <c r="TXQ39" s="2"/>
      <c r="TXR39" s="3"/>
      <c r="TXS39" s="4"/>
      <c r="TXT39" s="5"/>
      <c r="TXU39" s="6"/>
      <c r="TXV39" s="7"/>
      <c r="TXW39" s="8"/>
      <c r="TXX39" s="2"/>
      <c r="TXY39" s="3"/>
      <c r="TXZ39" s="4"/>
      <c r="TYA39" s="5"/>
      <c r="TYB39" s="6"/>
      <c r="TYC39" s="7"/>
      <c r="TYD39" s="8"/>
      <c r="TYE39" s="2"/>
      <c r="TYF39" s="3"/>
      <c r="TYG39" s="4"/>
      <c r="TYH39" s="5"/>
      <c r="TYI39" s="6"/>
      <c r="TYJ39" s="7"/>
      <c r="TYK39" s="8"/>
      <c r="TYL39" s="2"/>
      <c r="TYM39" s="3"/>
      <c r="TYN39" s="4"/>
      <c r="TYO39" s="5"/>
      <c r="TYP39" s="6"/>
      <c r="TYQ39" s="7"/>
      <c r="TYR39" s="8"/>
      <c r="TYS39" s="2"/>
      <c r="TYT39" s="3"/>
      <c r="TYU39" s="4"/>
      <c r="TYV39" s="5"/>
      <c r="TYW39" s="6"/>
      <c r="TYX39" s="7"/>
      <c r="TYY39" s="8"/>
      <c r="TYZ39" s="2"/>
      <c r="TZA39" s="3"/>
      <c r="TZB39" s="4"/>
      <c r="TZC39" s="5"/>
      <c r="TZD39" s="6"/>
      <c r="TZE39" s="7"/>
      <c r="TZF39" s="8"/>
      <c r="TZG39" s="2"/>
      <c r="TZH39" s="3"/>
      <c r="TZI39" s="4"/>
      <c r="TZJ39" s="5"/>
      <c r="TZK39" s="6"/>
      <c r="TZL39" s="7"/>
      <c r="TZM39" s="8"/>
      <c r="TZN39" s="2"/>
      <c r="TZO39" s="3"/>
      <c r="TZP39" s="4"/>
      <c r="TZQ39" s="5"/>
      <c r="TZR39" s="6"/>
      <c r="TZS39" s="7"/>
      <c r="TZT39" s="8"/>
      <c r="TZU39" s="2"/>
      <c r="TZV39" s="3"/>
      <c r="TZW39" s="4"/>
      <c r="TZX39" s="5"/>
      <c r="TZY39" s="6"/>
      <c r="TZZ39" s="7"/>
      <c r="UAA39" s="8"/>
      <c r="UAB39" s="2"/>
      <c r="UAC39" s="3"/>
      <c r="UAD39" s="4"/>
      <c r="UAE39" s="5"/>
      <c r="UAF39" s="6"/>
      <c r="UAG39" s="7"/>
      <c r="UAH39" s="8"/>
      <c r="UAI39" s="2"/>
      <c r="UAJ39" s="3"/>
      <c r="UAK39" s="4"/>
      <c r="UAL39" s="5"/>
      <c r="UAM39" s="6"/>
      <c r="UAN39" s="7"/>
      <c r="UAO39" s="8"/>
      <c r="UAP39" s="2"/>
      <c r="UAQ39" s="3"/>
      <c r="UAR39" s="4"/>
      <c r="UAS39" s="5"/>
      <c r="UAT39" s="6"/>
      <c r="UAU39" s="7"/>
      <c r="UAV39" s="8"/>
      <c r="UAW39" s="2"/>
      <c r="UAX39" s="3"/>
      <c r="UAY39" s="4"/>
      <c r="UAZ39" s="5"/>
      <c r="UBA39" s="6"/>
      <c r="UBB39" s="7"/>
      <c r="UBC39" s="8"/>
      <c r="UBD39" s="2"/>
      <c r="UBE39" s="3"/>
      <c r="UBF39" s="4"/>
      <c r="UBG39" s="5"/>
      <c r="UBH39" s="6"/>
      <c r="UBI39" s="7"/>
      <c r="UBJ39" s="8"/>
      <c r="UBK39" s="2"/>
      <c r="UBL39" s="3"/>
      <c r="UBM39" s="4"/>
      <c r="UBN39" s="5"/>
      <c r="UBO39" s="6"/>
      <c r="UBP39" s="7"/>
      <c r="UBQ39" s="8"/>
      <c r="UBR39" s="2"/>
      <c r="UBS39" s="3"/>
      <c r="UBT39" s="4"/>
      <c r="UBU39" s="5"/>
      <c r="UBV39" s="6"/>
      <c r="UBW39" s="7"/>
      <c r="UBX39" s="8"/>
      <c r="UBY39" s="2"/>
      <c r="UBZ39" s="3"/>
      <c r="UCA39" s="4"/>
      <c r="UCB39" s="5"/>
      <c r="UCC39" s="6"/>
      <c r="UCD39" s="7"/>
      <c r="UCE39" s="8"/>
      <c r="UCF39" s="2"/>
      <c r="UCG39" s="3"/>
      <c r="UCH39" s="4"/>
      <c r="UCI39" s="5"/>
      <c r="UCJ39" s="6"/>
      <c r="UCK39" s="7"/>
      <c r="UCL39" s="8"/>
      <c r="UCM39" s="2"/>
      <c r="UCN39" s="3"/>
      <c r="UCO39" s="4"/>
      <c r="UCP39" s="5"/>
      <c r="UCQ39" s="6"/>
      <c r="UCR39" s="7"/>
      <c r="UCS39" s="8"/>
      <c r="UCT39" s="2"/>
      <c r="UCU39" s="3"/>
      <c r="UCV39" s="4"/>
      <c r="UCW39" s="5"/>
      <c r="UCX39" s="6"/>
      <c r="UCY39" s="7"/>
      <c r="UCZ39" s="8"/>
      <c r="UDA39" s="2"/>
      <c r="UDB39" s="3"/>
      <c r="UDC39" s="4"/>
      <c r="UDD39" s="5"/>
      <c r="UDE39" s="6"/>
      <c r="UDF39" s="7"/>
      <c r="UDG39" s="8"/>
      <c r="UDH39" s="2"/>
      <c r="UDI39" s="3"/>
      <c r="UDJ39" s="4"/>
      <c r="UDK39" s="5"/>
      <c r="UDL39" s="6"/>
      <c r="UDM39" s="7"/>
      <c r="UDN39" s="8"/>
      <c r="UDO39" s="2"/>
      <c r="UDP39" s="3"/>
      <c r="UDQ39" s="4"/>
      <c r="UDR39" s="5"/>
      <c r="UDS39" s="6"/>
      <c r="UDT39" s="7"/>
      <c r="UDU39" s="8"/>
      <c r="UDV39" s="2"/>
      <c r="UDW39" s="3"/>
      <c r="UDX39" s="4"/>
      <c r="UDY39" s="5"/>
      <c r="UDZ39" s="6"/>
      <c r="UEA39" s="7"/>
      <c r="UEB39" s="8"/>
      <c r="UEC39" s="2"/>
      <c r="UED39" s="3"/>
      <c r="UEE39" s="4"/>
      <c r="UEF39" s="5"/>
      <c r="UEG39" s="6"/>
      <c r="UEH39" s="7"/>
      <c r="UEI39" s="8"/>
      <c r="UEJ39" s="2"/>
      <c r="UEK39" s="3"/>
      <c r="UEL39" s="4"/>
      <c r="UEM39" s="5"/>
      <c r="UEN39" s="6"/>
      <c r="UEO39" s="7"/>
      <c r="UEP39" s="8"/>
      <c r="UEQ39" s="2"/>
      <c r="UER39" s="3"/>
      <c r="UES39" s="4"/>
      <c r="UET39" s="5"/>
      <c r="UEU39" s="6"/>
      <c r="UEV39" s="7"/>
      <c r="UEW39" s="8"/>
      <c r="UEX39" s="2"/>
      <c r="UEY39" s="3"/>
      <c r="UEZ39" s="4"/>
      <c r="UFA39" s="5"/>
      <c r="UFB39" s="6"/>
      <c r="UFC39" s="7"/>
      <c r="UFD39" s="8"/>
      <c r="UFE39" s="2"/>
      <c r="UFF39" s="3"/>
      <c r="UFG39" s="4"/>
      <c r="UFH39" s="5"/>
      <c r="UFI39" s="6"/>
      <c r="UFJ39" s="7"/>
      <c r="UFK39" s="8"/>
      <c r="UFL39" s="2"/>
      <c r="UFM39" s="3"/>
      <c r="UFN39" s="4"/>
      <c r="UFO39" s="5"/>
      <c r="UFP39" s="6"/>
      <c r="UFQ39" s="7"/>
      <c r="UFR39" s="8"/>
      <c r="UFS39" s="2"/>
      <c r="UFT39" s="3"/>
      <c r="UFU39" s="4"/>
      <c r="UFV39" s="5"/>
      <c r="UFW39" s="6"/>
      <c r="UFX39" s="7"/>
      <c r="UFY39" s="8"/>
      <c r="UFZ39" s="2"/>
      <c r="UGA39" s="3"/>
      <c r="UGB39" s="4"/>
      <c r="UGC39" s="5"/>
      <c r="UGD39" s="6"/>
      <c r="UGE39" s="7"/>
      <c r="UGF39" s="8"/>
      <c r="UGG39" s="2"/>
      <c r="UGH39" s="3"/>
      <c r="UGI39" s="4"/>
      <c r="UGJ39" s="5"/>
      <c r="UGK39" s="6"/>
      <c r="UGL39" s="7"/>
      <c r="UGM39" s="8"/>
      <c r="UGN39" s="2"/>
      <c r="UGO39" s="3"/>
      <c r="UGP39" s="4"/>
      <c r="UGQ39" s="5"/>
      <c r="UGR39" s="6"/>
      <c r="UGS39" s="7"/>
      <c r="UGT39" s="8"/>
      <c r="UGU39" s="2"/>
      <c r="UGV39" s="3"/>
      <c r="UGW39" s="4"/>
      <c r="UGX39" s="5"/>
      <c r="UGY39" s="6"/>
      <c r="UGZ39" s="7"/>
      <c r="UHA39" s="8"/>
      <c r="UHB39" s="2"/>
      <c r="UHC39" s="3"/>
      <c r="UHD39" s="4"/>
      <c r="UHE39" s="5"/>
      <c r="UHF39" s="6"/>
      <c r="UHG39" s="7"/>
      <c r="UHH39" s="8"/>
      <c r="UHI39" s="2"/>
      <c r="UHJ39" s="3"/>
      <c r="UHK39" s="4"/>
      <c r="UHL39" s="5"/>
      <c r="UHM39" s="6"/>
      <c r="UHN39" s="7"/>
      <c r="UHO39" s="8"/>
      <c r="UHP39" s="2"/>
      <c r="UHQ39" s="3"/>
      <c r="UHR39" s="4"/>
      <c r="UHS39" s="5"/>
      <c r="UHT39" s="6"/>
      <c r="UHU39" s="7"/>
      <c r="UHV39" s="8"/>
      <c r="UHW39" s="2"/>
      <c r="UHX39" s="3"/>
      <c r="UHY39" s="4"/>
      <c r="UHZ39" s="5"/>
      <c r="UIA39" s="6"/>
      <c r="UIB39" s="7"/>
      <c r="UIC39" s="8"/>
      <c r="UID39" s="2"/>
      <c r="UIE39" s="3"/>
      <c r="UIF39" s="4"/>
      <c r="UIG39" s="5"/>
      <c r="UIH39" s="6"/>
      <c r="UII39" s="7"/>
      <c r="UIJ39" s="8"/>
      <c r="UIK39" s="2"/>
      <c r="UIL39" s="3"/>
      <c r="UIM39" s="4"/>
      <c r="UIN39" s="5"/>
      <c r="UIO39" s="6"/>
      <c r="UIP39" s="7"/>
      <c r="UIQ39" s="8"/>
      <c r="UIR39" s="2"/>
      <c r="UIS39" s="3"/>
      <c r="UIT39" s="4"/>
      <c r="UIU39" s="5"/>
      <c r="UIV39" s="6"/>
      <c r="UIW39" s="7"/>
      <c r="UIX39" s="8"/>
      <c r="UIY39" s="2"/>
      <c r="UIZ39" s="3"/>
      <c r="UJA39" s="4"/>
      <c r="UJB39" s="5"/>
      <c r="UJC39" s="6"/>
      <c r="UJD39" s="7"/>
      <c r="UJE39" s="8"/>
      <c r="UJF39" s="2"/>
      <c r="UJG39" s="3"/>
      <c r="UJH39" s="4"/>
      <c r="UJI39" s="5"/>
      <c r="UJJ39" s="6"/>
      <c r="UJK39" s="7"/>
      <c r="UJL39" s="8"/>
      <c r="UJM39" s="2"/>
      <c r="UJN39" s="3"/>
      <c r="UJO39" s="4"/>
      <c r="UJP39" s="5"/>
      <c r="UJQ39" s="6"/>
      <c r="UJR39" s="7"/>
      <c r="UJS39" s="8"/>
      <c r="UJT39" s="2"/>
      <c r="UJU39" s="3"/>
      <c r="UJV39" s="4"/>
      <c r="UJW39" s="5"/>
      <c r="UJX39" s="6"/>
      <c r="UJY39" s="7"/>
      <c r="UJZ39" s="8"/>
      <c r="UKA39" s="2"/>
      <c r="UKB39" s="3"/>
      <c r="UKC39" s="4"/>
      <c r="UKD39" s="5"/>
      <c r="UKE39" s="6"/>
      <c r="UKF39" s="7"/>
      <c r="UKG39" s="8"/>
      <c r="UKH39" s="2"/>
      <c r="UKI39" s="3"/>
      <c r="UKJ39" s="4"/>
      <c r="UKK39" s="5"/>
      <c r="UKL39" s="6"/>
      <c r="UKM39" s="7"/>
      <c r="UKN39" s="8"/>
      <c r="UKO39" s="2"/>
      <c r="UKP39" s="3"/>
      <c r="UKQ39" s="4"/>
      <c r="UKR39" s="5"/>
      <c r="UKS39" s="6"/>
      <c r="UKT39" s="7"/>
      <c r="UKU39" s="8"/>
      <c r="UKV39" s="2"/>
      <c r="UKW39" s="3"/>
      <c r="UKX39" s="4"/>
      <c r="UKY39" s="5"/>
      <c r="UKZ39" s="6"/>
      <c r="ULA39" s="7"/>
      <c r="ULB39" s="8"/>
      <c r="ULC39" s="2"/>
      <c r="ULD39" s="3"/>
      <c r="ULE39" s="4"/>
      <c r="ULF39" s="5"/>
      <c r="ULG39" s="6"/>
      <c r="ULH39" s="7"/>
      <c r="ULI39" s="8"/>
      <c r="ULJ39" s="2"/>
      <c r="ULK39" s="3"/>
      <c r="ULL39" s="4"/>
      <c r="ULM39" s="5"/>
      <c r="ULN39" s="6"/>
      <c r="ULO39" s="7"/>
      <c r="ULP39" s="8"/>
      <c r="ULQ39" s="2"/>
      <c r="ULR39" s="3"/>
      <c r="ULS39" s="4"/>
      <c r="ULT39" s="5"/>
      <c r="ULU39" s="6"/>
      <c r="ULV39" s="7"/>
      <c r="ULW39" s="8"/>
      <c r="ULX39" s="2"/>
      <c r="ULY39" s="3"/>
      <c r="ULZ39" s="4"/>
      <c r="UMA39" s="5"/>
      <c r="UMB39" s="6"/>
      <c r="UMC39" s="7"/>
      <c r="UMD39" s="8"/>
      <c r="UME39" s="2"/>
      <c r="UMF39" s="3"/>
      <c r="UMG39" s="4"/>
      <c r="UMH39" s="5"/>
      <c r="UMI39" s="6"/>
      <c r="UMJ39" s="7"/>
      <c r="UMK39" s="8"/>
      <c r="UML39" s="2"/>
      <c r="UMM39" s="3"/>
      <c r="UMN39" s="4"/>
      <c r="UMO39" s="5"/>
      <c r="UMP39" s="6"/>
      <c r="UMQ39" s="7"/>
      <c r="UMR39" s="8"/>
      <c r="UMS39" s="2"/>
      <c r="UMT39" s="3"/>
      <c r="UMU39" s="4"/>
      <c r="UMV39" s="5"/>
      <c r="UMW39" s="6"/>
      <c r="UMX39" s="7"/>
      <c r="UMY39" s="8"/>
      <c r="UMZ39" s="2"/>
      <c r="UNA39" s="3"/>
      <c r="UNB39" s="4"/>
      <c r="UNC39" s="5"/>
      <c r="UND39" s="6"/>
      <c r="UNE39" s="7"/>
      <c r="UNF39" s="8"/>
      <c r="UNG39" s="2"/>
      <c r="UNH39" s="3"/>
      <c r="UNI39" s="4"/>
      <c r="UNJ39" s="5"/>
      <c r="UNK39" s="6"/>
      <c r="UNL39" s="7"/>
      <c r="UNM39" s="8"/>
      <c r="UNN39" s="2"/>
      <c r="UNO39" s="3"/>
      <c r="UNP39" s="4"/>
      <c r="UNQ39" s="5"/>
      <c r="UNR39" s="6"/>
      <c r="UNS39" s="7"/>
      <c r="UNT39" s="8"/>
      <c r="UNU39" s="2"/>
      <c r="UNV39" s="3"/>
      <c r="UNW39" s="4"/>
      <c r="UNX39" s="5"/>
      <c r="UNY39" s="6"/>
      <c r="UNZ39" s="7"/>
      <c r="UOA39" s="8"/>
      <c r="UOB39" s="2"/>
      <c r="UOC39" s="3"/>
      <c r="UOD39" s="4"/>
      <c r="UOE39" s="5"/>
      <c r="UOF39" s="6"/>
      <c r="UOG39" s="7"/>
      <c r="UOH39" s="8"/>
      <c r="UOI39" s="2"/>
      <c r="UOJ39" s="3"/>
      <c r="UOK39" s="4"/>
      <c r="UOL39" s="5"/>
      <c r="UOM39" s="6"/>
      <c r="UON39" s="7"/>
      <c r="UOO39" s="8"/>
      <c r="UOP39" s="2"/>
      <c r="UOQ39" s="3"/>
      <c r="UOR39" s="4"/>
      <c r="UOS39" s="5"/>
      <c r="UOT39" s="6"/>
      <c r="UOU39" s="7"/>
      <c r="UOV39" s="8"/>
      <c r="UOW39" s="2"/>
      <c r="UOX39" s="3"/>
      <c r="UOY39" s="4"/>
      <c r="UOZ39" s="5"/>
      <c r="UPA39" s="6"/>
      <c r="UPB39" s="7"/>
      <c r="UPC39" s="8"/>
      <c r="UPD39" s="2"/>
      <c r="UPE39" s="3"/>
      <c r="UPF39" s="4"/>
      <c r="UPG39" s="5"/>
      <c r="UPH39" s="6"/>
      <c r="UPI39" s="7"/>
      <c r="UPJ39" s="8"/>
      <c r="UPK39" s="2"/>
      <c r="UPL39" s="3"/>
      <c r="UPM39" s="4"/>
      <c r="UPN39" s="5"/>
      <c r="UPO39" s="6"/>
      <c r="UPP39" s="7"/>
      <c r="UPQ39" s="8"/>
      <c r="UPR39" s="2"/>
      <c r="UPS39" s="3"/>
      <c r="UPT39" s="4"/>
      <c r="UPU39" s="5"/>
      <c r="UPV39" s="6"/>
      <c r="UPW39" s="7"/>
      <c r="UPX39" s="8"/>
      <c r="UPY39" s="2"/>
      <c r="UPZ39" s="3"/>
      <c r="UQA39" s="4"/>
      <c r="UQB39" s="5"/>
      <c r="UQC39" s="6"/>
      <c r="UQD39" s="7"/>
      <c r="UQE39" s="8"/>
      <c r="UQF39" s="2"/>
      <c r="UQG39" s="3"/>
      <c r="UQH39" s="4"/>
      <c r="UQI39" s="5"/>
      <c r="UQJ39" s="6"/>
      <c r="UQK39" s="7"/>
      <c r="UQL39" s="8"/>
      <c r="UQM39" s="2"/>
      <c r="UQN39" s="3"/>
      <c r="UQO39" s="4"/>
      <c r="UQP39" s="5"/>
      <c r="UQQ39" s="6"/>
      <c r="UQR39" s="7"/>
      <c r="UQS39" s="8"/>
      <c r="UQT39" s="2"/>
      <c r="UQU39" s="3"/>
      <c r="UQV39" s="4"/>
      <c r="UQW39" s="5"/>
      <c r="UQX39" s="6"/>
      <c r="UQY39" s="7"/>
      <c r="UQZ39" s="8"/>
      <c r="URA39" s="2"/>
      <c r="URB39" s="3"/>
      <c r="URC39" s="4"/>
      <c r="URD39" s="5"/>
      <c r="URE39" s="6"/>
      <c r="URF39" s="7"/>
      <c r="URG39" s="8"/>
      <c r="URH39" s="2"/>
      <c r="URI39" s="3"/>
      <c r="URJ39" s="4"/>
      <c r="URK39" s="5"/>
      <c r="URL39" s="6"/>
      <c r="URM39" s="7"/>
      <c r="URN39" s="8"/>
      <c r="URO39" s="2"/>
      <c r="URP39" s="3"/>
      <c r="URQ39" s="4"/>
      <c r="URR39" s="5"/>
      <c r="URS39" s="6"/>
      <c r="URT39" s="7"/>
      <c r="URU39" s="8"/>
      <c r="URV39" s="2"/>
      <c r="URW39" s="3"/>
      <c r="URX39" s="4"/>
      <c r="URY39" s="5"/>
      <c r="URZ39" s="6"/>
      <c r="USA39" s="7"/>
      <c r="USB39" s="8"/>
      <c r="USC39" s="2"/>
      <c r="USD39" s="3"/>
      <c r="USE39" s="4"/>
      <c r="USF39" s="5"/>
      <c r="USG39" s="6"/>
      <c r="USH39" s="7"/>
      <c r="USI39" s="8"/>
      <c r="USJ39" s="2"/>
      <c r="USK39" s="3"/>
      <c r="USL39" s="4"/>
      <c r="USM39" s="5"/>
      <c r="USN39" s="6"/>
      <c r="USO39" s="7"/>
      <c r="USP39" s="8"/>
      <c r="USQ39" s="2"/>
      <c r="USR39" s="3"/>
      <c r="USS39" s="4"/>
      <c r="UST39" s="5"/>
      <c r="USU39" s="6"/>
      <c r="USV39" s="7"/>
      <c r="USW39" s="8"/>
      <c r="USX39" s="2"/>
      <c r="USY39" s="3"/>
      <c r="USZ39" s="4"/>
      <c r="UTA39" s="5"/>
      <c r="UTB39" s="6"/>
      <c r="UTC39" s="7"/>
      <c r="UTD39" s="8"/>
      <c r="UTE39" s="2"/>
      <c r="UTF39" s="3"/>
      <c r="UTG39" s="4"/>
      <c r="UTH39" s="5"/>
      <c r="UTI39" s="6"/>
      <c r="UTJ39" s="7"/>
      <c r="UTK39" s="8"/>
      <c r="UTL39" s="2"/>
      <c r="UTM39" s="3"/>
      <c r="UTN39" s="4"/>
      <c r="UTO39" s="5"/>
      <c r="UTP39" s="6"/>
      <c r="UTQ39" s="7"/>
      <c r="UTR39" s="8"/>
      <c r="UTS39" s="2"/>
      <c r="UTT39" s="3"/>
      <c r="UTU39" s="4"/>
      <c r="UTV39" s="5"/>
      <c r="UTW39" s="6"/>
      <c r="UTX39" s="7"/>
      <c r="UTY39" s="8"/>
      <c r="UTZ39" s="2"/>
      <c r="UUA39" s="3"/>
      <c r="UUB39" s="4"/>
      <c r="UUC39" s="5"/>
      <c r="UUD39" s="6"/>
      <c r="UUE39" s="7"/>
      <c r="UUF39" s="8"/>
      <c r="UUG39" s="2"/>
      <c r="UUH39" s="3"/>
      <c r="UUI39" s="4"/>
      <c r="UUJ39" s="5"/>
      <c r="UUK39" s="6"/>
      <c r="UUL39" s="7"/>
      <c r="UUM39" s="8"/>
      <c r="UUN39" s="2"/>
      <c r="UUO39" s="3"/>
      <c r="UUP39" s="4"/>
      <c r="UUQ39" s="5"/>
      <c r="UUR39" s="6"/>
      <c r="UUS39" s="7"/>
      <c r="UUT39" s="8"/>
      <c r="UUU39" s="2"/>
      <c r="UUV39" s="3"/>
      <c r="UUW39" s="4"/>
      <c r="UUX39" s="5"/>
      <c r="UUY39" s="6"/>
      <c r="UUZ39" s="7"/>
      <c r="UVA39" s="8"/>
      <c r="UVB39" s="2"/>
      <c r="UVC39" s="3"/>
      <c r="UVD39" s="4"/>
      <c r="UVE39" s="5"/>
      <c r="UVF39" s="6"/>
      <c r="UVG39" s="7"/>
      <c r="UVH39" s="8"/>
      <c r="UVI39" s="2"/>
      <c r="UVJ39" s="3"/>
      <c r="UVK39" s="4"/>
      <c r="UVL39" s="5"/>
      <c r="UVM39" s="6"/>
      <c r="UVN39" s="7"/>
      <c r="UVO39" s="8"/>
      <c r="UVP39" s="2"/>
      <c r="UVQ39" s="3"/>
      <c r="UVR39" s="4"/>
      <c r="UVS39" s="5"/>
      <c r="UVT39" s="6"/>
      <c r="UVU39" s="7"/>
      <c r="UVV39" s="8"/>
      <c r="UVW39" s="2"/>
      <c r="UVX39" s="3"/>
      <c r="UVY39" s="4"/>
      <c r="UVZ39" s="5"/>
      <c r="UWA39" s="6"/>
      <c r="UWB39" s="7"/>
      <c r="UWC39" s="8"/>
      <c r="UWD39" s="2"/>
      <c r="UWE39" s="3"/>
      <c r="UWF39" s="4"/>
      <c r="UWG39" s="5"/>
      <c r="UWH39" s="6"/>
      <c r="UWI39" s="7"/>
      <c r="UWJ39" s="8"/>
      <c r="UWK39" s="2"/>
      <c r="UWL39" s="3"/>
      <c r="UWM39" s="4"/>
      <c r="UWN39" s="5"/>
      <c r="UWO39" s="6"/>
      <c r="UWP39" s="7"/>
      <c r="UWQ39" s="8"/>
      <c r="UWR39" s="2"/>
      <c r="UWS39" s="3"/>
      <c r="UWT39" s="4"/>
      <c r="UWU39" s="5"/>
      <c r="UWV39" s="6"/>
      <c r="UWW39" s="7"/>
      <c r="UWX39" s="8"/>
      <c r="UWY39" s="2"/>
      <c r="UWZ39" s="3"/>
      <c r="UXA39" s="4"/>
      <c r="UXB39" s="5"/>
      <c r="UXC39" s="6"/>
      <c r="UXD39" s="7"/>
      <c r="UXE39" s="8"/>
      <c r="UXF39" s="2"/>
      <c r="UXG39" s="3"/>
      <c r="UXH39" s="4"/>
      <c r="UXI39" s="5"/>
      <c r="UXJ39" s="6"/>
      <c r="UXK39" s="7"/>
      <c r="UXL39" s="8"/>
      <c r="UXM39" s="2"/>
      <c r="UXN39" s="3"/>
      <c r="UXO39" s="4"/>
      <c r="UXP39" s="5"/>
      <c r="UXQ39" s="6"/>
      <c r="UXR39" s="7"/>
      <c r="UXS39" s="8"/>
      <c r="UXT39" s="2"/>
      <c r="UXU39" s="3"/>
      <c r="UXV39" s="4"/>
      <c r="UXW39" s="5"/>
      <c r="UXX39" s="6"/>
      <c r="UXY39" s="7"/>
      <c r="UXZ39" s="8"/>
      <c r="UYA39" s="2"/>
      <c r="UYB39" s="3"/>
      <c r="UYC39" s="4"/>
      <c r="UYD39" s="5"/>
      <c r="UYE39" s="6"/>
      <c r="UYF39" s="7"/>
      <c r="UYG39" s="8"/>
      <c r="UYH39" s="2"/>
      <c r="UYI39" s="3"/>
      <c r="UYJ39" s="4"/>
      <c r="UYK39" s="5"/>
      <c r="UYL39" s="6"/>
      <c r="UYM39" s="7"/>
      <c r="UYN39" s="8"/>
      <c r="UYO39" s="2"/>
      <c r="UYP39" s="3"/>
      <c r="UYQ39" s="4"/>
      <c r="UYR39" s="5"/>
      <c r="UYS39" s="6"/>
      <c r="UYT39" s="7"/>
      <c r="UYU39" s="8"/>
      <c r="UYV39" s="2"/>
      <c r="UYW39" s="3"/>
      <c r="UYX39" s="4"/>
      <c r="UYY39" s="5"/>
      <c r="UYZ39" s="6"/>
      <c r="UZA39" s="7"/>
      <c r="UZB39" s="8"/>
      <c r="UZC39" s="2"/>
      <c r="UZD39" s="3"/>
      <c r="UZE39" s="4"/>
      <c r="UZF39" s="5"/>
      <c r="UZG39" s="6"/>
      <c r="UZH39" s="7"/>
      <c r="UZI39" s="8"/>
      <c r="UZJ39" s="2"/>
      <c r="UZK39" s="3"/>
      <c r="UZL39" s="4"/>
      <c r="UZM39" s="5"/>
      <c r="UZN39" s="6"/>
      <c r="UZO39" s="7"/>
      <c r="UZP39" s="8"/>
      <c r="UZQ39" s="2"/>
      <c r="UZR39" s="3"/>
      <c r="UZS39" s="4"/>
      <c r="UZT39" s="5"/>
      <c r="UZU39" s="6"/>
      <c r="UZV39" s="7"/>
      <c r="UZW39" s="8"/>
      <c r="UZX39" s="2"/>
      <c r="UZY39" s="3"/>
      <c r="UZZ39" s="4"/>
      <c r="VAA39" s="5"/>
      <c r="VAB39" s="6"/>
      <c r="VAC39" s="7"/>
      <c r="VAD39" s="8"/>
      <c r="VAE39" s="2"/>
      <c r="VAF39" s="3"/>
      <c r="VAG39" s="4"/>
      <c r="VAH39" s="5"/>
      <c r="VAI39" s="6"/>
      <c r="VAJ39" s="7"/>
      <c r="VAK39" s="8"/>
      <c r="VAL39" s="2"/>
      <c r="VAM39" s="3"/>
      <c r="VAN39" s="4"/>
      <c r="VAO39" s="5"/>
      <c r="VAP39" s="6"/>
      <c r="VAQ39" s="7"/>
      <c r="VAR39" s="8"/>
      <c r="VAS39" s="2"/>
      <c r="VAT39" s="3"/>
      <c r="VAU39" s="4"/>
      <c r="VAV39" s="5"/>
      <c r="VAW39" s="6"/>
      <c r="VAX39" s="7"/>
      <c r="VAY39" s="8"/>
      <c r="VAZ39" s="2"/>
      <c r="VBA39" s="3"/>
      <c r="VBB39" s="4"/>
      <c r="VBC39" s="5"/>
      <c r="VBD39" s="6"/>
      <c r="VBE39" s="7"/>
      <c r="VBF39" s="8"/>
      <c r="VBG39" s="2"/>
      <c r="VBH39" s="3"/>
      <c r="VBI39" s="4"/>
      <c r="VBJ39" s="5"/>
      <c r="VBK39" s="6"/>
      <c r="VBL39" s="7"/>
      <c r="VBM39" s="8"/>
      <c r="VBN39" s="2"/>
      <c r="VBO39" s="3"/>
      <c r="VBP39" s="4"/>
      <c r="VBQ39" s="5"/>
      <c r="VBR39" s="6"/>
      <c r="VBS39" s="7"/>
      <c r="VBT39" s="8"/>
      <c r="VBU39" s="2"/>
      <c r="VBV39" s="3"/>
      <c r="VBW39" s="4"/>
      <c r="VBX39" s="5"/>
      <c r="VBY39" s="6"/>
      <c r="VBZ39" s="7"/>
      <c r="VCA39" s="8"/>
      <c r="VCB39" s="2"/>
      <c r="VCC39" s="3"/>
      <c r="VCD39" s="4"/>
      <c r="VCE39" s="5"/>
      <c r="VCF39" s="6"/>
      <c r="VCG39" s="7"/>
      <c r="VCH39" s="8"/>
      <c r="VCI39" s="2"/>
      <c r="VCJ39" s="3"/>
      <c r="VCK39" s="4"/>
      <c r="VCL39" s="5"/>
      <c r="VCM39" s="6"/>
      <c r="VCN39" s="7"/>
      <c r="VCO39" s="8"/>
      <c r="VCP39" s="2"/>
      <c r="VCQ39" s="3"/>
      <c r="VCR39" s="4"/>
      <c r="VCS39" s="5"/>
      <c r="VCT39" s="6"/>
      <c r="VCU39" s="7"/>
      <c r="VCV39" s="8"/>
      <c r="VCW39" s="2"/>
      <c r="VCX39" s="3"/>
      <c r="VCY39" s="4"/>
      <c r="VCZ39" s="5"/>
      <c r="VDA39" s="6"/>
      <c r="VDB39" s="7"/>
      <c r="VDC39" s="8"/>
      <c r="VDD39" s="2"/>
      <c r="VDE39" s="3"/>
      <c r="VDF39" s="4"/>
      <c r="VDG39" s="5"/>
      <c r="VDH39" s="6"/>
      <c r="VDI39" s="7"/>
      <c r="VDJ39" s="8"/>
      <c r="VDK39" s="2"/>
      <c r="VDL39" s="3"/>
      <c r="VDM39" s="4"/>
      <c r="VDN39" s="5"/>
      <c r="VDO39" s="6"/>
      <c r="VDP39" s="7"/>
      <c r="VDQ39" s="8"/>
      <c r="VDR39" s="2"/>
      <c r="VDS39" s="3"/>
      <c r="VDT39" s="4"/>
      <c r="VDU39" s="5"/>
      <c r="VDV39" s="6"/>
      <c r="VDW39" s="7"/>
      <c r="VDX39" s="8"/>
      <c r="VDY39" s="2"/>
      <c r="VDZ39" s="3"/>
      <c r="VEA39" s="4"/>
      <c r="VEB39" s="5"/>
      <c r="VEC39" s="6"/>
      <c r="VED39" s="7"/>
      <c r="VEE39" s="8"/>
      <c r="VEF39" s="2"/>
      <c r="VEG39" s="3"/>
      <c r="VEH39" s="4"/>
      <c r="VEI39" s="5"/>
      <c r="VEJ39" s="6"/>
      <c r="VEK39" s="7"/>
      <c r="VEL39" s="8"/>
      <c r="VEM39" s="2"/>
      <c r="VEN39" s="3"/>
      <c r="VEO39" s="4"/>
      <c r="VEP39" s="5"/>
      <c r="VEQ39" s="6"/>
      <c r="VER39" s="7"/>
      <c r="VES39" s="8"/>
      <c r="VET39" s="2"/>
      <c r="VEU39" s="3"/>
      <c r="VEV39" s="4"/>
      <c r="VEW39" s="5"/>
      <c r="VEX39" s="6"/>
      <c r="VEY39" s="7"/>
      <c r="VEZ39" s="8"/>
      <c r="VFA39" s="2"/>
      <c r="VFB39" s="3"/>
      <c r="VFC39" s="4"/>
      <c r="VFD39" s="5"/>
      <c r="VFE39" s="6"/>
      <c r="VFF39" s="7"/>
      <c r="VFG39" s="8"/>
      <c r="VFH39" s="2"/>
      <c r="VFI39" s="3"/>
      <c r="VFJ39" s="4"/>
      <c r="VFK39" s="5"/>
      <c r="VFL39" s="6"/>
      <c r="VFM39" s="7"/>
      <c r="VFN39" s="8"/>
      <c r="VFO39" s="2"/>
      <c r="VFP39" s="3"/>
      <c r="VFQ39" s="4"/>
      <c r="VFR39" s="5"/>
      <c r="VFS39" s="6"/>
      <c r="VFT39" s="7"/>
      <c r="VFU39" s="8"/>
      <c r="VFV39" s="2"/>
      <c r="VFW39" s="3"/>
      <c r="VFX39" s="4"/>
      <c r="VFY39" s="5"/>
      <c r="VFZ39" s="6"/>
      <c r="VGA39" s="7"/>
      <c r="VGB39" s="8"/>
      <c r="VGC39" s="2"/>
      <c r="VGD39" s="3"/>
      <c r="VGE39" s="4"/>
      <c r="VGF39" s="5"/>
      <c r="VGG39" s="6"/>
      <c r="VGH39" s="7"/>
      <c r="VGI39" s="8"/>
      <c r="VGJ39" s="2"/>
      <c r="VGK39" s="3"/>
      <c r="VGL39" s="4"/>
      <c r="VGM39" s="5"/>
      <c r="VGN39" s="6"/>
      <c r="VGO39" s="7"/>
      <c r="VGP39" s="8"/>
      <c r="VGQ39" s="2"/>
      <c r="VGR39" s="3"/>
      <c r="VGS39" s="4"/>
      <c r="VGT39" s="5"/>
      <c r="VGU39" s="6"/>
      <c r="VGV39" s="7"/>
      <c r="VGW39" s="8"/>
      <c r="VGX39" s="2"/>
      <c r="VGY39" s="3"/>
      <c r="VGZ39" s="4"/>
      <c r="VHA39" s="5"/>
      <c r="VHB39" s="6"/>
      <c r="VHC39" s="7"/>
      <c r="VHD39" s="8"/>
      <c r="VHE39" s="2"/>
      <c r="VHF39" s="3"/>
      <c r="VHG39" s="4"/>
      <c r="VHH39" s="5"/>
      <c r="VHI39" s="6"/>
      <c r="VHJ39" s="7"/>
      <c r="VHK39" s="8"/>
      <c r="VHL39" s="2"/>
      <c r="VHM39" s="3"/>
      <c r="VHN39" s="4"/>
      <c r="VHO39" s="5"/>
      <c r="VHP39" s="6"/>
      <c r="VHQ39" s="7"/>
      <c r="VHR39" s="8"/>
      <c r="VHS39" s="2"/>
      <c r="VHT39" s="3"/>
      <c r="VHU39" s="4"/>
      <c r="VHV39" s="5"/>
      <c r="VHW39" s="6"/>
      <c r="VHX39" s="7"/>
      <c r="VHY39" s="8"/>
      <c r="VHZ39" s="2"/>
      <c r="VIA39" s="3"/>
      <c r="VIB39" s="4"/>
      <c r="VIC39" s="5"/>
      <c r="VID39" s="6"/>
      <c r="VIE39" s="7"/>
      <c r="VIF39" s="8"/>
      <c r="VIG39" s="2"/>
      <c r="VIH39" s="3"/>
      <c r="VII39" s="4"/>
      <c r="VIJ39" s="5"/>
      <c r="VIK39" s="6"/>
      <c r="VIL39" s="7"/>
      <c r="VIM39" s="8"/>
      <c r="VIN39" s="2"/>
      <c r="VIO39" s="3"/>
      <c r="VIP39" s="4"/>
      <c r="VIQ39" s="5"/>
      <c r="VIR39" s="6"/>
      <c r="VIS39" s="7"/>
      <c r="VIT39" s="8"/>
      <c r="VIU39" s="2"/>
      <c r="VIV39" s="3"/>
      <c r="VIW39" s="4"/>
      <c r="VIX39" s="5"/>
      <c r="VIY39" s="6"/>
      <c r="VIZ39" s="7"/>
      <c r="VJA39" s="8"/>
      <c r="VJB39" s="2"/>
      <c r="VJC39" s="3"/>
      <c r="VJD39" s="4"/>
      <c r="VJE39" s="5"/>
      <c r="VJF39" s="6"/>
      <c r="VJG39" s="7"/>
      <c r="VJH39" s="8"/>
      <c r="VJI39" s="2"/>
      <c r="VJJ39" s="3"/>
      <c r="VJK39" s="4"/>
      <c r="VJL39" s="5"/>
      <c r="VJM39" s="6"/>
      <c r="VJN39" s="7"/>
      <c r="VJO39" s="8"/>
      <c r="VJP39" s="2"/>
      <c r="VJQ39" s="3"/>
      <c r="VJR39" s="4"/>
      <c r="VJS39" s="5"/>
      <c r="VJT39" s="6"/>
      <c r="VJU39" s="7"/>
      <c r="VJV39" s="8"/>
      <c r="VJW39" s="2"/>
      <c r="VJX39" s="3"/>
      <c r="VJY39" s="4"/>
      <c r="VJZ39" s="5"/>
      <c r="VKA39" s="6"/>
      <c r="VKB39" s="7"/>
      <c r="VKC39" s="8"/>
      <c r="VKD39" s="2"/>
      <c r="VKE39" s="3"/>
      <c r="VKF39" s="4"/>
      <c r="VKG39" s="5"/>
      <c r="VKH39" s="6"/>
      <c r="VKI39" s="7"/>
      <c r="VKJ39" s="8"/>
      <c r="VKK39" s="2"/>
      <c r="VKL39" s="3"/>
      <c r="VKM39" s="4"/>
      <c r="VKN39" s="5"/>
      <c r="VKO39" s="6"/>
      <c r="VKP39" s="7"/>
      <c r="VKQ39" s="8"/>
      <c r="VKR39" s="2"/>
      <c r="VKS39" s="3"/>
      <c r="VKT39" s="4"/>
      <c r="VKU39" s="5"/>
      <c r="VKV39" s="6"/>
      <c r="VKW39" s="7"/>
      <c r="VKX39" s="8"/>
      <c r="VKY39" s="2"/>
      <c r="VKZ39" s="3"/>
      <c r="VLA39" s="4"/>
      <c r="VLB39" s="5"/>
      <c r="VLC39" s="6"/>
      <c r="VLD39" s="7"/>
      <c r="VLE39" s="8"/>
      <c r="VLF39" s="2"/>
      <c r="VLG39" s="3"/>
      <c r="VLH39" s="4"/>
      <c r="VLI39" s="5"/>
      <c r="VLJ39" s="6"/>
      <c r="VLK39" s="7"/>
      <c r="VLL39" s="8"/>
      <c r="VLM39" s="2"/>
      <c r="VLN39" s="3"/>
      <c r="VLO39" s="4"/>
      <c r="VLP39" s="5"/>
      <c r="VLQ39" s="6"/>
      <c r="VLR39" s="7"/>
      <c r="VLS39" s="8"/>
      <c r="VLT39" s="2"/>
      <c r="VLU39" s="3"/>
      <c r="VLV39" s="4"/>
      <c r="VLW39" s="5"/>
      <c r="VLX39" s="6"/>
      <c r="VLY39" s="7"/>
      <c r="VLZ39" s="8"/>
      <c r="VMA39" s="2"/>
      <c r="VMB39" s="3"/>
      <c r="VMC39" s="4"/>
      <c r="VMD39" s="5"/>
      <c r="VME39" s="6"/>
      <c r="VMF39" s="7"/>
      <c r="VMG39" s="8"/>
      <c r="VMH39" s="2"/>
      <c r="VMI39" s="3"/>
      <c r="VMJ39" s="4"/>
      <c r="VMK39" s="5"/>
      <c r="VML39" s="6"/>
      <c r="VMM39" s="7"/>
      <c r="VMN39" s="8"/>
      <c r="VMO39" s="2"/>
      <c r="VMP39" s="3"/>
      <c r="VMQ39" s="4"/>
      <c r="VMR39" s="5"/>
      <c r="VMS39" s="6"/>
      <c r="VMT39" s="7"/>
      <c r="VMU39" s="8"/>
      <c r="VMV39" s="2"/>
      <c r="VMW39" s="3"/>
      <c r="VMX39" s="4"/>
      <c r="VMY39" s="5"/>
      <c r="VMZ39" s="6"/>
      <c r="VNA39" s="7"/>
      <c r="VNB39" s="8"/>
      <c r="VNC39" s="2"/>
      <c r="VND39" s="3"/>
      <c r="VNE39" s="4"/>
      <c r="VNF39" s="5"/>
      <c r="VNG39" s="6"/>
      <c r="VNH39" s="7"/>
      <c r="VNI39" s="8"/>
      <c r="VNJ39" s="2"/>
      <c r="VNK39" s="3"/>
      <c r="VNL39" s="4"/>
      <c r="VNM39" s="5"/>
      <c r="VNN39" s="6"/>
      <c r="VNO39" s="7"/>
      <c r="VNP39" s="8"/>
      <c r="VNQ39" s="2"/>
      <c r="VNR39" s="3"/>
      <c r="VNS39" s="4"/>
      <c r="VNT39" s="5"/>
      <c r="VNU39" s="6"/>
      <c r="VNV39" s="7"/>
      <c r="VNW39" s="8"/>
      <c r="VNX39" s="2"/>
      <c r="VNY39" s="3"/>
      <c r="VNZ39" s="4"/>
      <c r="VOA39" s="5"/>
      <c r="VOB39" s="6"/>
      <c r="VOC39" s="7"/>
      <c r="VOD39" s="8"/>
      <c r="VOE39" s="2"/>
      <c r="VOF39" s="3"/>
      <c r="VOG39" s="4"/>
      <c r="VOH39" s="5"/>
      <c r="VOI39" s="6"/>
      <c r="VOJ39" s="7"/>
      <c r="VOK39" s="8"/>
      <c r="VOL39" s="2"/>
      <c r="VOM39" s="3"/>
      <c r="VON39" s="4"/>
      <c r="VOO39" s="5"/>
      <c r="VOP39" s="6"/>
      <c r="VOQ39" s="7"/>
      <c r="VOR39" s="8"/>
      <c r="VOS39" s="2"/>
      <c r="VOT39" s="3"/>
      <c r="VOU39" s="4"/>
      <c r="VOV39" s="5"/>
      <c r="VOW39" s="6"/>
      <c r="VOX39" s="7"/>
      <c r="VOY39" s="8"/>
      <c r="VOZ39" s="2"/>
      <c r="VPA39" s="3"/>
      <c r="VPB39" s="4"/>
      <c r="VPC39" s="5"/>
      <c r="VPD39" s="6"/>
      <c r="VPE39" s="7"/>
      <c r="VPF39" s="8"/>
      <c r="VPG39" s="2"/>
      <c r="VPH39" s="3"/>
      <c r="VPI39" s="4"/>
      <c r="VPJ39" s="5"/>
      <c r="VPK39" s="6"/>
      <c r="VPL39" s="7"/>
      <c r="VPM39" s="8"/>
      <c r="VPN39" s="2"/>
      <c r="VPO39" s="3"/>
      <c r="VPP39" s="4"/>
      <c r="VPQ39" s="5"/>
      <c r="VPR39" s="6"/>
      <c r="VPS39" s="7"/>
      <c r="VPT39" s="8"/>
      <c r="VPU39" s="2"/>
      <c r="VPV39" s="3"/>
      <c r="VPW39" s="4"/>
      <c r="VPX39" s="5"/>
      <c r="VPY39" s="6"/>
      <c r="VPZ39" s="7"/>
      <c r="VQA39" s="8"/>
      <c r="VQB39" s="2"/>
      <c r="VQC39" s="3"/>
      <c r="VQD39" s="4"/>
      <c r="VQE39" s="5"/>
      <c r="VQF39" s="6"/>
      <c r="VQG39" s="7"/>
      <c r="VQH39" s="8"/>
      <c r="VQI39" s="2"/>
      <c r="VQJ39" s="3"/>
      <c r="VQK39" s="4"/>
      <c r="VQL39" s="5"/>
      <c r="VQM39" s="6"/>
      <c r="VQN39" s="7"/>
      <c r="VQO39" s="8"/>
      <c r="VQP39" s="2"/>
      <c r="VQQ39" s="3"/>
      <c r="VQR39" s="4"/>
      <c r="VQS39" s="5"/>
      <c r="VQT39" s="6"/>
      <c r="VQU39" s="7"/>
      <c r="VQV39" s="8"/>
      <c r="VQW39" s="2"/>
      <c r="VQX39" s="3"/>
      <c r="VQY39" s="4"/>
      <c r="VQZ39" s="5"/>
      <c r="VRA39" s="6"/>
      <c r="VRB39" s="7"/>
      <c r="VRC39" s="8"/>
      <c r="VRD39" s="2"/>
      <c r="VRE39" s="3"/>
      <c r="VRF39" s="4"/>
      <c r="VRG39" s="5"/>
      <c r="VRH39" s="6"/>
      <c r="VRI39" s="7"/>
      <c r="VRJ39" s="8"/>
      <c r="VRK39" s="2"/>
      <c r="VRL39" s="3"/>
      <c r="VRM39" s="4"/>
      <c r="VRN39" s="5"/>
      <c r="VRO39" s="6"/>
      <c r="VRP39" s="7"/>
      <c r="VRQ39" s="8"/>
      <c r="VRR39" s="2"/>
      <c r="VRS39" s="3"/>
      <c r="VRT39" s="4"/>
      <c r="VRU39" s="5"/>
      <c r="VRV39" s="6"/>
      <c r="VRW39" s="7"/>
      <c r="VRX39" s="8"/>
      <c r="VRY39" s="2"/>
      <c r="VRZ39" s="3"/>
      <c r="VSA39" s="4"/>
      <c r="VSB39" s="5"/>
      <c r="VSC39" s="6"/>
      <c r="VSD39" s="7"/>
      <c r="VSE39" s="8"/>
      <c r="VSF39" s="2"/>
      <c r="VSG39" s="3"/>
      <c r="VSH39" s="4"/>
      <c r="VSI39" s="5"/>
      <c r="VSJ39" s="6"/>
      <c r="VSK39" s="7"/>
      <c r="VSL39" s="8"/>
      <c r="VSM39" s="2"/>
      <c r="VSN39" s="3"/>
      <c r="VSO39" s="4"/>
      <c r="VSP39" s="5"/>
      <c r="VSQ39" s="6"/>
      <c r="VSR39" s="7"/>
      <c r="VSS39" s="8"/>
      <c r="VST39" s="2"/>
      <c r="VSU39" s="3"/>
      <c r="VSV39" s="4"/>
      <c r="VSW39" s="5"/>
      <c r="VSX39" s="6"/>
      <c r="VSY39" s="7"/>
      <c r="VSZ39" s="8"/>
      <c r="VTA39" s="2"/>
      <c r="VTB39" s="3"/>
      <c r="VTC39" s="4"/>
      <c r="VTD39" s="5"/>
      <c r="VTE39" s="6"/>
      <c r="VTF39" s="7"/>
      <c r="VTG39" s="8"/>
      <c r="VTH39" s="2"/>
      <c r="VTI39" s="3"/>
      <c r="VTJ39" s="4"/>
      <c r="VTK39" s="5"/>
      <c r="VTL39" s="6"/>
      <c r="VTM39" s="7"/>
      <c r="VTN39" s="8"/>
      <c r="VTO39" s="2"/>
      <c r="VTP39" s="3"/>
      <c r="VTQ39" s="4"/>
      <c r="VTR39" s="5"/>
      <c r="VTS39" s="6"/>
      <c r="VTT39" s="7"/>
      <c r="VTU39" s="8"/>
      <c r="VTV39" s="2"/>
      <c r="VTW39" s="3"/>
      <c r="VTX39" s="4"/>
      <c r="VTY39" s="5"/>
      <c r="VTZ39" s="6"/>
      <c r="VUA39" s="7"/>
      <c r="VUB39" s="8"/>
      <c r="VUC39" s="2"/>
      <c r="VUD39" s="3"/>
      <c r="VUE39" s="4"/>
      <c r="VUF39" s="5"/>
      <c r="VUG39" s="6"/>
      <c r="VUH39" s="7"/>
      <c r="VUI39" s="8"/>
      <c r="VUJ39" s="2"/>
      <c r="VUK39" s="3"/>
      <c r="VUL39" s="4"/>
      <c r="VUM39" s="5"/>
      <c r="VUN39" s="6"/>
      <c r="VUO39" s="7"/>
      <c r="VUP39" s="8"/>
      <c r="VUQ39" s="2"/>
      <c r="VUR39" s="3"/>
      <c r="VUS39" s="4"/>
      <c r="VUT39" s="5"/>
      <c r="VUU39" s="6"/>
      <c r="VUV39" s="7"/>
      <c r="VUW39" s="8"/>
      <c r="VUX39" s="2"/>
      <c r="VUY39" s="3"/>
      <c r="VUZ39" s="4"/>
      <c r="VVA39" s="5"/>
      <c r="VVB39" s="6"/>
      <c r="VVC39" s="7"/>
      <c r="VVD39" s="8"/>
      <c r="VVE39" s="2"/>
      <c r="VVF39" s="3"/>
      <c r="VVG39" s="4"/>
      <c r="VVH39" s="5"/>
      <c r="VVI39" s="6"/>
      <c r="VVJ39" s="7"/>
      <c r="VVK39" s="8"/>
      <c r="VVL39" s="2"/>
      <c r="VVM39" s="3"/>
      <c r="VVN39" s="4"/>
      <c r="VVO39" s="5"/>
      <c r="VVP39" s="6"/>
      <c r="VVQ39" s="7"/>
      <c r="VVR39" s="8"/>
      <c r="VVS39" s="2"/>
      <c r="VVT39" s="3"/>
      <c r="VVU39" s="4"/>
      <c r="VVV39" s="5"/>
      <c r="VVW39" s="6"/>
      <c r="VVX39" s="7"/>
      <c r="VVY39" s="8"/>
      <c r="VVZ39" s="2"/>
      <c r="VWA39" s="3"/>
      <c r="VWB39" s="4"/>
      <c r="VWC39" s="5"/>
      <c r="VWD39" s="6"/>
      <c r="VWE39" s="7"/>
      <c r="VWF39" s="8"/>
      <c r="VWG39" s="2"/>
      <c r="VWH39" s="3"/>
      <c r="VWI39" s="4"/>
      <c r="VWJ39" s="5"/>
      <c r="VWK39" s="6"/>
      <c r="VWL39" s="7"/>
      <c r="VWM39" s="8"/>
      <c r="VWN39" s="2"/>
      <c r="VWO39" s="3"/>
      <c r="VWP39" s="4"/>
      <c r="VWQ39" s="5"/>
      <c r="VWR39" s="6"/>
      <c r="VWS39" s="7"/>
      <c r="VWT39" s="8"/>
      <c r="VWU39" s="2"/>
      <c r="VWV39" s="3"/>
      <c r="VWW39" s="4"/>
      <c r="VWX39" s="5"/>
      <c r="VWY39" s="6"/>
      <c r="VWZ39" s="7"/>
      <c r="VXA39" s="8"/>
      <c r="VXB39" s="2"/>
      <c r="VXC39" s="3"/>
      <c r="VXD39" s="4"/>
      <c r="VXE39" s="5"/>
      <c r="VXF39" s="6"/>
      <c r="VXG39" s="7"/>
      <c r="VXH39" s="8"/>
      <c r="VXI39" s="2"/>
      <c r="VXJ39" s="3"/>
      <c r="VXK39" s="4"/>
      <c r="VXL39" s="5"/>
      <c r="VXM39" s="6"/>
      <c r="VXN39" s="7"/>
      <c r="VXO39" s="8"/>
      <c r="VXP39" s="2"/>
      <c r="VXQ39" s="3"/>
      <c r="VXR39" s="4"/>
      <c r="VXS39" s="5"/>
      <c r="VXT39" s="6"/>
      <c r="VXU39" s="7"/>
      <c r="VXV39" s="8"/>
      <c r="VXW39" s="2"/>
      <c r="VXX39" s="3"/>
      <c r="VXY39" s="4"/>
      <c r="VXZ39" s="5"/>
      <c r="VYA39" s="6"/>
      <c r="VYB39" s="7"/>
      <c r="VYC39" s="8"/>
      <c r="VYD39" s="2"/>
      <c r="VYE39" s="3"/>
      <c r="VYF39" s="4"/>
      <c r="VYG39" s="5"/>
      <c r="VYH39" s="6"/>
      <c r="VYI39" s="7"/>
      <c r="VYJ39" s="8"/>
      <c r="VYK39" s="2"/>
      <c r="VYL39" s="3"/>
      <c r="VYM39" s="4"/>
      <c r="VYN39" s="5"/>
      <c r="VYO39" s="6"/>
      <c r="VYP39" s="7"/>
      <c r="VYQ39" s="8"/>
      <c r="VYR39" s="2"/>
      <c r="VYS39" s="3"/>
      <c r="VYT39" s="4"/>
      <c r="VYU39" s="5"/>
      <c r="VYV39" s="6"/>
      <c r="VYW39" s="7"/>
      <c r="VYX39" s="8"/>
      <c r="VYY39" s="2"/>
      <c r="VYZ39" s="3"/>
      <c r="VZA39" s="4"/>
      <c r="VZB39" s="5"/>
      <c r="VZC39" s="6"/>
      <c r="VZD39" s="7"/>
      <c r="VZE39" s="8"/>
      <c r="VZF39" s="2"/>
      <c r="VZG39" s="3"/>
      <c r="VZH39" s="4"/>
      <c r="VZI39" s="5"/>
      <c r="VZJ39" s="6"/>
      <c r="VZK39" s="7"/>
      <c r="VZL39" s="8"/>
      <c r="VZM39" s="2"/>
      <c r="VZN39" s="3"/>
      <c r="VZO39" s="4"/>
      <c r="VZP39" s="5"/>
      <c r="VZQ39" s="6"/>
      <c r="VZR39" s="7"/>
      <c r="VZS39" s="8"/>
      <c r="VZT39" s="2"/>
      <c r="VZU39" s="3"/>
      <c r="VZV39" s="4"/>
      <c r="VZW39" s="5"/>
      <c r="VZX39" s="6"/>
      <c r="VZY39" s="7"/>
      <c r="VZZ39" s="8"/>
      <c r="WAA39" s="2"/>
      <c r="WAB39" s="3"/>
      <c r="WAC39" s="4"/>
      <c r="WAD39" s="5"/>
      <c r="WAE39" s="6"/>
      <c r="WAF39" s="7"/>
      <c r="WAG39" s="8"/>
      <c r="WAH39" s="2"/>
      <c r="WAI39" s="3"/>
      <c r="WAJ39" s="4"/>
      <c r="WAK39" s="5"/>
      <c r="WAL39" s="6"/>
      <c r="WAM39" s="7"/>
      <c r="WAN39" s="8"/>
      <c r="WAO39" s="2"/>
      <c r="WAP39" s="3"/>
      <c r="WAQ39" s="4"/>
      <c r="WAR39" s="5"/>
      <c r="WAS39" s="6"/>
      <c r="WAT39" s="7"/>
      <c r="WAU39" s="8"/>
      <c r="WAV39" s="2"/>
      <c r="WAW39" s="3"/>
      <c r="WAX39" s="4"/>
      <c r="WAY39" s="5"/>
      <c r="WAZ39" s="6"/>
      <c r="WBA39" s="7"/>
      <c r="WBB39" s="8"/>
      <c r="WBC39" s="2"/>
      <c r="WBD39" s="3"/>
      <c r="WBE39" s="4"/>
      <c r="WBF39" s="5"/>
      <c r="WBG39" s="6"/>
      <c r="WBH39" s="7"/>
      <c r="WBI39" s="8"/>
      <c r="WBJ39" s="2"/>
      <c r="WBK39" s="3"/>
      <c r="WBL39" s="4"/>
      <c r="WBM39" s="5"/>
      <c r="WBN39" s="6"/>
      <c r="WBO39" s="7"/>
      <c r="WBP39" s="8"/>
      <c r="WBQ39" s="2"/>
      <c r="WBR39" s="3"/>
      <c r="WBS39" s="4"/>
      <c r="WBT39" s="5"/>
      <c r="WBU39" s="6"/>
      <c r="WBV39" s="7"/>
      <c r="WBW39" s="8"/>
      <c r="WBX39" s="2"/>
      <c r="WBY39" s="3"/>
      <c r="WBZ39" s="4"/>
      <c r="WCA39" s="5"/>
      <c r="WCB39" s="6"/>
      <c r="WCC39" s="7"/>
      <c r="WCD39" s="8"/>
      <c r="WCE39" s="2"/>
      <c r="WCF39" s="3"/>
      <c r="WCG39" s="4"/>
      <c r="WCH39" s="5"/>
      <c r="WCI39" s="6"/>
      <c r="WCJ39" s="7"/>
      <c r="WCK39" s="8"/>
      <c r="WCL39" s="2"/>
      <c r="WCM39" s="3"/>
      <c r="WCN39" s="4"/>
      <c r="WCO39" s="5"/>
      <c r="WCP39" s="6"/>
      <c r="WCQ39" s="7"/>
      <c r="WCR39" s="8"/>
      <c r="WCS39" s="2"/>
      <c r="WCT39" s="3"/>
      <c r="WCU39" s="4"/>
      <c r="WCV39" s="5"/>
      <c r="WCW39" s="6"/>
      <c r="WCX39" s="7"/>
      <c r="WCY39" s="8"/>
      <c r="WCZ39" s="2"/>
      <c r="WDA39" s="3"/>
      <c r="WDB39" s="4"/>
      <c r="WDC39" s="5"/>
      <c r="WDD39" s="6"/>
      <c r="WDE39" s="7"/>
      <c r="WDF39" s="8"/>
      <c r="WDG39" s="2"/>
      <c r="WDH39" s="3"/>
      <c r="WDI39" s="4"/>
      <c r="WDJ39" s="5"/>
      <c r="WDK39" s="6"/>
      <c r="WDL39" s="7"/>
      <c r="WDM39" s="8"/>
      <c r="WDN39" s="2"/>
      <c r="WDO39" s="3"/>
      <c r="WDP39" s="4"/>
      <c r="WDQ39" s="5"/>
      <c r="WDR39" s="6"/>
      <c r="WDS39" s="7"/>
      <c r="WDT39" s="8"/>
      <c r="WDU39" s="2"/>
      <c r="WDV39" s="3"/>
      <c r="WDW39" s="4"/>
      <c r="WDX39" s="5"/>
      <c r="WDY39" s="6"/>
      <c r="WDZ39" s="7"/>
      <c r="WEA39" s="8"/>
      <c r="WEB39" s="2"/>
      <c r="WEC39" s="3"/>
      <c r="WED39" s="4"/>
      <c r="WEE39" s="5"/>
      <c r="WEF39" s="6"/>
      <c r="WEG39" s="7"/>
      <c r="WEH39" s="8"/>
      <c r="WEI39" s="2"/>
      <c r="WEJ39" s="3"/>
      <c r="WEK39" s="4"/>
      <c r="WEL39" s="5"/>
      <c r="WEM39" s="6"/>
      <c r="WEN39" s="7"/>
      <c r="WEO39" s="8"/>
      <c r="WEP39" s="2"/>
      <c r="WEQ39" s="3"/>
      <c r="WER39" s="4"/>
      <c r="WES39" s="5"/>
      <c r="WET39" s="6"/>
      <c r="WEU39" s="7"/>
      <c r="WEV39" s="8"/>
      <c r="WEW39" s="2"/>
      <c r="WEX39" s="3"/>
      <c r="WEY39" s="4"/>
      <c r="WEZ39" s="5"/>
      <c r="WFA39" s="6"/>
      <c r="WFB39" s="7"/>
      <c r="WFC39" s="8"/>
      <c r="WFD39" s="2"/>
      <c r="WFE39" s="3"/>
      <c r="WFF39" s="4"/>
      <c r="WFG39" s="5"/>
      <c r="WFH39" s="6"/>
      <c r="WFI39" s="7"/>
      <c r="WFJ39" s="8"/>
      <c r="WFK39" s="2"/>
      <c r="WFL39" s="3"/>
      <c r="WFM39" s="4"/>
      <c r="WFN39" s="5"/>
      <c r="WFO39" s="6"/>
      <c r="WFP39" s="7"/>
      <c r="WFQ39" s="8"/>
      <c r="WFR39" s="2"/>
      <c r="WFS39" s="3"/>
      <c r="WFT39" s="4"/>
      <c r="WFU39" s="5"/>
      <c r="WFV39" s="6"/>
      <c r="WFW39" s="7"/>
      <c r="WFX39" s="8"/>
      <c r="WFY39" s="2"/>
      <c r="WFZ39" s="3"/>
      <c r="WGA39" s="4"/>
      <c r="WGB39" s="5"/>
      <c r="WGC39" s="6"/>
      <c r="WGD39" s="7"/>
      <c r="WGE39" s="8"/>
      <c r="WGF39" s="2"/>
      <c r="WGG39" s="3"/>
      <c r="WGH39" s="4"/>
      <c r="WGI39" s="5"/>
      <c r="WGJ39" s="6"/>
      <c r="WGK39" s="7"/>
      <c r="WGL39" s="8"/>
      <c r="WGM39" s="2"/>
      <c r="WGN39" s="3"/>
      <c r="WGO39" s="4"/>
      <c r="WGP39" s="5"/>
      <c r="WGQ39" s="6"/>
      <c r="WGR39" s="7"/>
      <c r="WGS39" s="8"/>
      <c r="WGT39" s="2"/>
      <c r="WGU39" s="3"/>
      <c r="WGV39" s="4"/>
      <c r="WGW39" s="5"/>
      <c r="WGX39" s="6"/>
      <c r="WGY39" s="7"/>
      <c r="WGZ39" s="8"/>
      <c r="WHA39" s="2"/>
      <c r="WHB39" s="3"/>
      <c r="WHC39" s="4"/>
      <c r="WHD39" s="5"/>
      <c r="WHE39" s="6"/>
      <c r="WHF39" s="7"/>
      <c r="WHG39" s="8"/>
      <c r="WHH39" s="2"/>
      <c r="WHI39" s="3"/>
      <c r="WHJ39" s="4"/>
      <c r="WHK39" s="5"/>
      <c r="WHL39" s="6"/>
      <c r="WHM39" s="7"/>
      <c r="WHN39" s="8"/>
      <c r="WHO39" s="2"/>
      <c r="WHP39" s="3"/>
      <c r="WHQ39" s="4"/>
      <c r="WHR39" s="5"/>
      <c r="WHS39" s="6"/>
      <c r="WHT39" s="7"/>
      <c r="WHU39" s="8"/>
      <c r="WHV39" s="2"/>
      <c r="WHW39" s="3"/>
      <c r="WHX39" s="4"/>
      <c r="WHY39" s="5"/>
      <c r="WHZ39" s="6"/>
      <c r="WIA39" s="7"/>
      <c r="WIB39" s="8"/>
      <c r="WIC39" s="2"/>
      <c r="WID39" s="3"/>
      <c r="WIE39" s="4"/>
      <c r="WIF39" s="5"/>
      <c r="WIG39" s="6"/>
      <c r="WIH39" s="7"/>
      <c r="WII39" s="8"/>
      <c r="WIJ39" s="2"/>
      <c r="WIK39" s="3"/>
      <c r="WIL39" s="4"/>
      <c r="WIM39" s="5"/>
      <c r="WIN39" s="6"/>
      <c r="WIO39" s="7"/>
      <c r="WIP39" s="8"/>
      <c r="WIQ39" s="2"/>
      <c r="WIR39" s="3"/>
      <c r="WIS39" s="4"/>
      <c r="WIT39" s="5"/>
      <c r="WIU39" s="6"/>
      <c r="WIV39" s="7"/>
      <c r="WIW39" s="8"/>
      <c r="WIX39" s="2"/>
      <c r="WIY39" s="3"/>
      <c r="WIZ39" s="4"/>
      <c r="WJA39" s="5"/>
      <c r="WJB39" s="6"/>
      <c r="WJC39" s="7"/>
      <c r="WJD39" s="8"/>
      <c r="WJE39" s="2"/>
      <c r="WJF39" s="3"/>
      <c r="WJG39" s="4"/>
      <c r="WJH39" s="5"/>
      <c r="WJI39" s="6"/>
      <c r="WJJ39" s="7"/>
      <c r="WJK39" s="8"/>
      <c r="WJL39" s="2"/>
      <c r="WJM39" s="3"/>
      <c r="WJN39" s="4"/>
      <c r="WJO39" s="5"/>
      <c r="WJP39" s="6"/>
      <c r="WJQ39" s="7"/>
      <c r="WJR39" s="8"/>
      <c r="WJS39" s="2"/>
      <c r="WJT39" s="3"/>
      <c r="WJU39" s="4"/>
      <c r="WJV39" s="5"/>
      <c r="WJW39" s="6"/>
      <c r="WJX39" s="7"/>
      <c r="WJY39" s="8"/>
      <c r="WJZ39" s="2"/>
      <c r="WKA39" s="3"/>
      <c r="WKB39" s="4"/>
      <c r="WKC39" s="5"/>
      <c r="WKD39" s="6"/>
      <c r="WKE39" s="7"/>
      <c r="WKF39" s="8"/>
      <c r="WKG39" s="2"/>
      <c r="WKH39" s="3"/>
      <c r="WKI39" s="4"/>
      <c r="WKJ39" s="5"/>
      <c r="WKK39" s="6"/>
      <c r="WKL39" s="7"/>
      <c r="WKM39" s="8"/>
      <c r="WKN39" s="2"/>
      <c r="WKO39" s="3"/>
      <c r="WKP39" s="4"/>
      <c r="WKQ39" s="5"/>
      <c r="WKR39" s="6"/>
      <c r="WKS39" s="7"/>
      <c r="WKT39" s="8"/>
      <c r="WKU39" s="2"/>
      <c r="WKV39" s="3"/>
      <c r="WKW39" s="4"/>
      <c r="WKX39" s="5"/>
      <c r="WKY39" s="6"/>
      <c r="WKZ39" s="7"/>
      <c r="WLA39" s="8"/>
      <c r="WLB39" s="2"/>
      <c r="WLC39" s="3"/>
      <c r="WLD39" s="4"/>
      <c r="WLE39" s="5"/>
      <c r="WLF39" s="6"/>
      <c r="WLG39" s="7"/>
      <c r="WLH39" s="8"/>
      <c r="WLI39" s="2"/>
      <c r="WLJ39" s="3"/>
      <c r="WLK39" s="4"/>
      <c r="WLL39" s="5"/>
      <c r="WLM39" s="6"/>
      <c r="WLN39" s="7"/>
      <c r="WLO39" s="8"/>
      <c r="WLP39" s="2"/>
      <c r="WLQ39" s="3"/>
      <c r="WLR39" s="4"/>
      <c r="WLS39" s="5"/>
      <c r="WLT39" s="6"/>
      <c r="WLU39" s="7"/>
      <c r="WLV39" s="8"/>
      <c r="WLW39" s="2"/>
      <c r="WLX39" s="3"/>
      <c r="WLY39" s="4"/>
      <c r="WLZ39" s="5"/>
      <c r="WMA39" s="6"/>
      <c r="WMB39" s="7"/>
      <c r="WMC39" s="8"/>
      <c r="WMD39" s="2"/>
      <c r="WME39" s="3"/>
      <c r="WMF39" s="4"/>
      <c r="WMG39" s="5"/>
      <c r="WMH39" s="6"/>
      <c r="WMI39" s="7"/>
      <c r="WMJ39" s="8"/>
      <c r="WMK39" s="2"/>
      <c r="WML39" s="3"/>
      <c r="WMM39" s="4"/>
      <c r="WMN39" s="5"/>
      <c r="WMO39" s="6"/>
      <c r="WMP39" s="7"/>
      <c r="WMQ39" s="8"/>
      <c r="WMR39" s="2"/>
      <c r="WMS39" s="3"/>
      <c r="WMT39" s="4"/>
      <c r="WMU39" s="5"/>
      <c r="WMV39" s="6"/>
      <c r="WMW39" s="7"/>
      <c r="WMX39" s="8"/>
      <c r="WMY39" s="2"/>
      <c r="WMZ39" s="3"/>
      <c r="WNA39" s="4"/>
      <c r="WNB39" s="5"/>
      <c r="WNC39" s="6"/>
      <c r="WND39" s="7"/>
      <c r="WNE39" s="8"/>
      <c r="WNF39" s="2"/>
      <c r="WNG39" s="3"/>
      <c r="WNH39" s="4"/>
      <c r="WNI39" s="5"/>
      <c r="WNJ39" s="6"/>
      <c r="WNK39" s="7"/>
      <c r="WNL39" s="8"/>
      <c r="WNM39" s="2"/>
      <c r="WNN39" s="3"/>
      <c r="WNO39" s="4"/>
      <c r="WNP39" s="5"/>
      <c r="WNQ39" s="6"/>
      <c r="WNR39" s="7"/>
      <c r="WNS39" s="8"/>
      <c r="WNT39" s="2"/>
      <c r="WNU39" s="3"/>
      <c r="WNV39" s="4"/>
      <c r="WNW39" s="5"/>
      <c r="WNX39" s="6"/>
      <c r="WNY39" s="7"/>
      <c r="WNZ39" s="8"/>
      <c r="WOA39" s="2"/>
      <c r="WOB39" s="3"/>
      <c r="WOC39" s="4"/>
      <c r="WOD39" s="5"/>
      <c r="WOE39" s="6"/>
      <c r="WOF39" s="7"/>
      <c r="WOG39" s="8"/>
      <c r="WOH39" s="2"/>
      <c r="WOI39" s="3"/>
      <c r="WOJ39" s="4"/>
      <c r="WOK39" s="5"/>
      <c r="WOL39" s="6"/>
      <c r="WOM39" s="7"/>
      <c r="WON39" s="8"/>
      <c r="WOO39" s="2"/>
      <c r="WOP39" s="3"/>
      <c r="WOQ39" s="4"/>
      <c r="WOR39" s="5"/>
      <c r="WOS39" s="6"/>
      <c r="WOT39" s="7"/>
      <c r="WOU39" s="8"/>
      <c r="WOV39" s="2"/>
      <c r="WOW39" s="3"/>
      <c r="WOX39" s="4"/>
      <c r="WOY39" s="5"/>
      <c r="WOZ39" s="6"/>
      <c r="WPA39" s="7"/>
      <c r="WPB39" s="8"/>
      <c r="WPC39" s="2"/>
      <c r="WPD39" s="3"/>
      <c r="WPE39" s="4"/>
      <c r="WPF39" s="5"/>
      <c r="WPG39" s="6"/>
      <c r="WPH39" s="7"/>
      <c r="WPI39" s="8"/>
      <c r="WPJ39" s="2"/>
      <c r="WPK39" s="3"/>
      <c r="WPL39" s="4"/>
      <c r="WPM39" s="5"/>
      <c r="WPN39" s="6"/>
      <c r="WPO39" s="7"/>
      <c r="WPP39" s="8"/>
      <c r="WPQ39" s="2"/>
      <c r="WPR39" s="3"/>
      <c r="WPS39" s="4"/>
      <c r="WPT39" s="5"/>
      <c r="WPU39" s="6"/>
      <c r="WPV39" s="7"/>
      <c r="WPW39" s="8"/>
      <c r="WPX39" s="2"/>
      <c r="WPY39" s="3"/>
      <c r="WPZ39" s="4"/>
      <c r="WQA39" s="5"/>
      <c r="WQB39" s="6"/>
      <c r="WQC39" s="7"/>
      <c r="WQD39" s="8"/>
      <c r="WQE39" s="2"/>
      <c r="WQF39" s="3"/>
      <c r="WQG39" s="4"/>
      <c r="WQH39" s="5"/>
      <c r="WQI39" s="6"/>
      <c r="WQJ39" s="7"/>
      <c r="WQK39" s="8"/>
      <c r="WQL39" s="2"/>
      <c r="WQM39" s="3"/>
      <c r="WQN39" s="4"/>
      <c r="WQO39" s="5"/>
      <c r="WQP39" s="6"/>
      <c r="WQQ39" s="7"/>
      <c r="WQR39" s="8"/>
      <c r="WQS39" s="2"/>
      <c r="WQT39" s="3"/>
      <c r="WQU39" s="4"/>
      <c r="WQV39" s="5"/>
      <c r="WQW39" s="6"/>
      <c r="WQX39" s="7"/>
      <c r="WQY39" s="8"/>
      <c r="WQZ39" s="2"/>
      <c r="WRA39" s="3"/>
      <c r="WRB39" s="4"/>
      <c r="WRC39" s="5"/>
      <c r="WRD39" s="6"/>
      <c r="WRE39" s="7"/>
      <c r="WRF39" s="8"/>
      <c r="WRG39" s="2"/>
      <c r="WRH39" s="3"/>
      <c r="WRI39" s="4"/>
      <c r="WRJ39" s="5"/>
      <c r="WRK39" s="6"/>
      <c r="WRL39" s="7"/>
      <c r="WRM39" s="8"/>
      <c r="WRN39" s="2"/>
      <c r="WRO39" s="3"/>
      <c r="WRP39" s="4"/>
      <c r="WRQ39" s="5"/>
      <c r="WRR39" s="6"/>
      <c r="WRS39" s="7"/>
      <c r="WRT39" s="8"/>
      <c r="WRU39" s="2"/>
      <c r="WRV39" s="3"/>
      <c r="WRW39" s="4"/>
      <c r="WRX39" s="5"/>
      <c r="WRY39" s="6"/>
      <c r="WRZ39" s="7"/>
      <c r="WSA39" s="8"/>
      <c r="WSB39" s="2"/>
      <c r="WSC39" s="3"/>
      <c r="WSD39" s="4"/>
      <c r="WSE39" s="5"/>
      <c r="WSF39" s="6"/>
      <c r="WSG39" s="7"/>
      <c r="WSH39" s="8"/>
      <c r="WSI39" s="2"/>
      <c r="WSJ39" s="3"/>
      <c r="WSK39" s="4"/>
      <c r="WSL39" s="5"/>
      <c r="WSM39" s="6"/>
      <c r="WSN39" s="7"/>
      <c r="WSO39" s="8"/>
      <c r="WSP39" s="2"/>
      <c r="WSQ39" s="3"/>
      <c r="WSR39" s="4"/>
      <c r="WSS39" s="5"/>
      <c r="WST39" s="6"/>
      <c r="WSU39" s="7"/>
      <c r="WSV39" s="8"/>
      <c r="WSW39" s="2"/>
      <c r="WSX39" s="3"/>
      <c r="WSY39" s="4"/>
      <c r="WSZ39" s="5"/>
      <c r="WTA39" s="6"/>
      <c r="WTB39" s="7"/>
      <c r="WTC39" s="8"/>
      <c r="WTD39" s="2"/>
      <c r="WTE39" s="3"/>
      <c r="WTF39" s="4"/>
      <c r="WTG39" s="5"/>
      <c r="WTH39" s="6"/>
      <c r="WTI39" s="7"/>
      <c r="WTJ39" s="8"/>
      <c r="WTK39" s="2"/>
      <c r="WTL39" s="3"/>
      <c r="WTM39" s="4"/>
      <c r="WTN39" s="5"/>
      <c r="WTO39" s="6"/>
      <c r="WTP39" s="7"/>
      <c r="WTQ39" s="8"/>
      <c r="WTR39" s="2"/>
      <c r="WTS39" s="3"/>
      <c r="WTT39" s="4"/>
      <c r="WTU39" s="5"/>
      <c r="WTV39" s="6"/>
      <c r="WTW39" s="7"/>
      <c r="WTX39" s="8"/>
      <c r="WTY39" s="2"/>
      <c r="WTZ39" s="3"/>
      <c r="WUA39" s="4"/>
      <c r="WUB39" s="5"/>
      <c r="WUC39" s="6"/>
      <c r="WUD39" s="7"/>
      <c r="WUE39" s="8"/>
      <c r="WUF39" s="2"/>
      <c r="WUG39" s="3"/>
      <c r="WUH39" s="4"/>
      <c r="WUI39" s="5"/>
      <c r="WUJ39" s="6"/>
      <c r="WUK39" s="7"/>
      <c r="WUL39" s="8"/>
      <c r="WUM39" s="2"/>
      <c r="WUN39" s="3"/>
      <c r="WUO39" s="4"/>
      <c r="WUP39" s="5"/>
      <c r="WUQ39" s="6"/>
      <c r="WUR39" s="7"/>
      <c r="WUS39" s="8"/>
      <c r="WUT39" s="2"/>
      <c r="WUU39" s="3"/>
      <c r="WUV39" s="4"/>
      <c r="WUW39" s="5"/>
      <c r="WUX39" s="6"/>
      <c r="WUY39" s="7"/>
      <c r="WUZ39" s="8"/>
      <c r="WVA39" s="2"/>
      <c r="WVB39" s="3"/>
      <c r="WVC39" s="4"/>
      <c r="WVD39" s="5"/>
      <c r="WVE39" s="6"/>
      <c r="WVF39" s="7"/>
      <c r="WVG39" s="8"/>
      <c r="WVH39" s="2"/>
      <c r="WVI39" s="3"/>
      <c r="WVJ39" s="4"/>
      <c r="WVK39" s="5"/>
      <c r="WVL39" s="6"/>
      <c r="WVM39" s="7"/>
      <c r="WVN39" s="8"/>
      <c r="WVO39" s="2"/>
      <c r="WVP39" s="3"/>
      <c r="WVQ39" s="4"/>
      <c r="WVR39" s="5"/>
      <c r="WVS39" s="6"/>
      <c r="WVT39" s="7"/>
      <c r="WVU39" s="8"/>
      <c r="WVV39" s="2"/>
      <c r="WVW39" s="3"/>
      <c r="WVX39" s="4"/>
      <c r="WVY39" s="5"/>
      <c r="WVZ39" s="6"/>
      <c r="WWA39" s="7"/>
      <c r="WWB39" s="8"/>
      <c r="WWC39" s="2"/>
      <c r="WWD39" s="3"/>
      <c r="WWE39" s="4"/>
      <c r="WWF39" s="5"/>
      <c r="WWG39" s="6"/>
      <c r="WWH39" s="7"/>
      <c r="WWI39" s="8"/>
      <c r="WWJ39" s="2"/>
      <c r="WWK39" s="3"/>
      <c r="WWL39" s="4"/>
      <c r="WWM39" s="5"/>
      <c r="WWN39" s="6"/>
      <c r="WWO39" s="7"/>
      <c r="WWP39" s="8"/>
      <c r="WWQ39" s="2"/>
      <c r="WWR39" s="3"/>
      <c r="WWS39" s="4"/>
      <c r="WWT39" s="5"/>
      <c r="WWU39" s="6"/>
      <c r="WWV39" s="7"/>
      <c r="WWW39" s="8"/>
      <c r="WWX39" s="2"/>
      <c r="WWY39" s="3"/>
      <c r="WWZ39" s="4"/>
      <c r="WXA39" s="5"/>
      <c r="WXB39" s="6"/>
      <c r="WXC39" s="7"/>
      <c r="WXD39" s="8"/>
      <c r="WXE39" s="2"/>
      <c r="WXF39" s="3"/>
      <c r="WXG39" s="4"/>
      <c r="WXH39" s="5"/>
      <c r="WXI39" s="6"/>
      <c r="WXJ39" s="7"/>
      <c r="WXK39" s="8"/>
      <c r="WXL39" s="2"/>
      <c r="WXM39" s="3"/>
      <c r="WXN39" s="4"/>
      <c r="WXO39" s="5"/>
      <c r="WXP39" s="6"/>
      <c r="WXQ39" s="7"/>
      <c r="WXR39" s="8"/>
      <c r="WXS39" s="2"/>
      <c r="WXT39" s="3"/>
      <c r="WXU39" s="4"/>
      <c r="WXV39" s="5"/>
      <c r="WXW39" s="6"/>
      <c r="WXX39" s="7"/>
      <c r="WXY39" s="8"/>
      <c r="WXZ39" s="2"/>
      <c r="WYA39" s="3"/>
      <c r="WYB39" s="4"/>
      <c r="WYC39" s="5"/>
      <c r="WYD39" s="6"/>
      <c r="WYE39" s="7"/>
      <c r="WYF39" s="8"/>
      <c r="WYG39" s="2"/>
      <c r="WYH39" s="3"/>
      <c r="WYI39" s="4"/>
      <c r="WYJ39" s="5"/>
      <c r="WYK39" s="6"/>
      <c r="WYL39" s="7"/>
      <c r="WYM39" s="8"/>
      <c r="WYN39" s="2"/>
      <c r="WYO39" s="3"/>
      <c r="WYP39" s="4"/>
      <c r="WYQ39" s="5"/>
      <c r="WYR39" s="6"/>
      <c r="WYS39" s="7"/>
      <c r="WYT39" s="8"/>
      <c r="WYU39" s="2"/>
      <c r="WYV39" s="3"/>
      <c r="WYW39" s="4"/>
      <c r="WYX39" s="5"/>
      <c r="WYY39" s="6"/>
      <c r="WYZ39" s="7"/>
      <c r="WZA39" s="8"/>
      <c r="WZB39" s="2"/>
      <c r="WZC39" s="3"/>
      <c r="WZD39" s="4"/>
      <c r="WZE39" s="5"/>
      <c r="WZF39" s="6"/>
      <c r="WZG39" s="7"/>
      <c r="WZH39" s="8"/>
      <c r="WZI39" s="2"/>
      <c r="WZJ39" s="3"/>
      <c r="WZK39" s="4"/>
      <c r="WZL39" s="5"/>
      <c r="WZM39" s="6"/>
      <c r="WZN39" s="7"/>
      <c r="WZO39" s="8"/>
      <c r="WZP39" s="2"/>
      <c r="WZQ39" s="3"/>
      <c r="WZR39" s="4"/>
      <c r="WZS39" s="5"/>
      <c r="WZT39" s="6"/>
      <c r="WZU39" s="7"/>
      <c r="WZV39" s="8"/>
      <c r="WZW39" s="2"/>
      <c r="WZX39" s="3"/>
      <c r="WZY39" s="4"/>
      <c r="WZZ39" s="5"/>
      <c r="XAA39" s="6"/>
      <c r="XAB39" s="7"/>
      <c r="XAC39" s="8"/>
      <c r="XAD39" s="2"/>
      <c r="XAE39" s="3"/>
      <c r="XAF39" s="4"/>
      <c r="XAG39" s="5"/>
      <c r="XAH39" s="6"/>
      <c r="XAI39" s="7"/>
      <c r="XAJ39" s="8"/>
      <c r="XAK39" s="2"/>
      <c r="XAL39" s="3"/>
      <c r="XAM39" s="4"/>
      <c r="XAN39" s="5"/>
      <c r="XAO39" s="6"/>
      <c r="XAP39" s="7"/>
      <c r="XAQ39" s="8"/>
      <c r="XAR39" s="2"/>
      <c r="XAS39" s="3"/>
      <c r="XAT39" s="4"/>
      <c r="XAU39" s="5"/>
      <c r="XAV39" s="6"/>
      <c r="XAW39" s="7"/>
      <c r="XAX39" s="8"/>
      <c r="XAY39" s="2"/>
      <c r="XAZ39" s="3"/>
      <c r="XBA39" s="4"/>
      <c r="XBB39" s="5"/>
      <c r="XBC39" s="6"/>
      <c r="XBD39" s="7"/>
      <c r="XBE39" s="8"/>
      <c r="XBF39" s="2"/>
      <c r="XBG39" s="3"/>
      <c r="XBH39" s="4"/>
      <c r="XBI39" s="5"/>
      <c r="XBJ39" s="6"/>
      <c r="XBK39" s="7"/>
      <c r="XBL39" s="8"/>
      <c r="XBM39" s="2"/>
      <c r="XBN39" s="3"/>
      <c r="XBO39" s="4"/>
      <c r="XBP39" s="5"/>
      <c r="XBQ39" s="6"/>
      <c r="XBR39" s="7"/>
      <c r="XBS39" s="8"/>
      <c r="XBT39" s="2"/>
      <c r="XBU39" s="3"/>
      <c r="XBV39" s="4"/>
      <c r="XBW39" s="5"/>
      <c r="XBX39" s="6"/>
      <c r="XBY39" s="7"/>
      <c r="XBZ39" s="8"/>
      <c r="XCA39" s="2"/>
      <c r="XCB39" s="3"/>
      <c r="XCC39" s="4"/>
      <c r="XCD39" s="5"/>
      <c r="XCE39" s="6"/>
      <c r="XCF39" s="7"/>
      <c r="XCG39" s="8"/>
      <c r="XCH39" s="2"/>
      <c r="XCI39" s="3"/>
      <c r="XCJ39" s="4"/>
      <c r="XCK39" s="5"/>
      <c r="XCL39" s="6"/>
      <c r="XCM39" s="7"/>
      <c r="XCN39" s="8"/>
      <c r="XCO39" s="2"/>
      <c r="XCP39" s="3"/>
      <c r="XCQ39" s="4"/>
      <c r="XCR39" s="5"/>
      <c r="XCS39" s="6"/>
      <c r="XCT39" s="7"/>
      <c r="XCU39" s="8"/>
      <c r="XCV39" s="2"/>
      <c r="XCW39" s="3"/>
      <c r="XCX39" s="4"/>
      <c r="XCY39" s="5"/>
      <c r="XCZ39" s="6"/>
      <c r="XDA39" s="7"/>
      <c r="XDB39" s="8"/>
      <c r="XDC39" s="2"/>
      <c r="XDD39" s="3"/>
      <c r="XDE39" s="4"/>
      <c r="XDF39" s="5"/>
      <c r="XDG39" s="6"/>
      <c r="XDH39" s="7"/>
      <c r="XDI39" s="8"/>
      <c r="XDJ39" s="2"/>
      <c r="XDK39" s="3"/>
      <c r="XDL39" s="4"/>
      <c r="XDM39" s="5"/>
      <c r="XDN39" s="6"/>
      <c r="XDO39" s="7"/>
      <c r="XDP39" s="8"/>
      <c r="XDQ39" s="2"/>
      <c r="XDR39" s="3"/>
      <c r="XDS39" s="4"/>
      <c r="XDT39" s="5"/>
      <c r="XDU39" s="6"/>
      <c r="XDV39" s="7"/>
      <c r="XDW39" s="8"/>
      <c r="XDX39" s="2"/>
      <c r="XDY39" s="3"/>
      <c r="XDZ39" s="4"/>
      <c r="XEA39" s="5"/>
      <c r="XEB39" s="6"/>
      <c r="XEC39" s="7"/>
      <c r="XED39" s="8"/>
      <c r="XEE39" s="2"/>
      <c r="XEF39" s="3"/>
      <c r="XEG39" s="4"/>
      <c r="XEH39" s="5"/>
      <c r="XEI39" s="6"/>
      <c r="XEJ39" s="7"/>
      <c r="XEK39" s="8"/>
      <c r="XEL39" s="2"/>
      <c r="XEM39" s="3"/>
      <c r="XEN39" s="4"/>
      <c r="XEO39" s="5"/>
      <c r="XEP39" s="6"/>
      <c r="XEQ39" s="7"/>
      <c r="XER39" s="8"/>
      <c r="XES39" s="2"/>
      <c r="XET39" s="3"/>
      <c r="XEU39" s="4"/>
      <c r="XEV39" s="5"/>
      <c r="XEW39" s="6"/>
      <c r="XEX39" s="7"/>
      <c r="XEY39" s="8"/>
      <c r="XEZ39" s="2"/>
      <c r="XFA39" s="3"/>
      <c r="XFB39" s="4"/>
      <c r="XFC39" s="5"/>
      <c r="XFD39" s="6"/>
    </row>
    <row r="40" spans="1:16384" ht="33" x14ac:dyDescent="0.3">
      <c r="A40" s="1925">
        <v>1</v>
      </c>
      <c r="B40" s="1910">
        <v>21114</v>
      </c>
      <c r="C40" s="1926" t="s">
        <v>43</v>
      </c>
      <c r="D40" s="1911">
        <v>476</v>
      </c>
      <c r="E40" s="1904" t="s">
        <v>37</v>
      </c>
      <c r="F40" s="1905"/>
      <c r="G40" s="1906">
        <f t="shared" ref="G40" si="3">ROUND(D40*F40,2)</f>
        <v>0</v>
      </c>
      <c r="K40" s="857"/>
    </row>
    <row r="41" spans="1:16384" ht="33" x14ac:dyDescent="0.3">
      <c r="A41" s="1900">
        <f>1+A40</f>
        <v>2</v>
      </c>
      <c r="B41" s="1910" t="s">
        <v>44</v>
      </c>
      <c r="C41" s="1902" t="s">
        <v>45</v>
      </c>
      <c r="D41" s="1911">
        <v>140</v>
      </c>
      <c r="E41" s="1904" t="s">
        <v>37</v>
      </c>
      <c r="F41" s="1905"/>
      <c r="G41" s="1906">
        <f t="shared" ref="G41:G57" si="4">ROUND(D41*F41,2)</f>
        <v>0</v>
      </c>
      <c r="K41" s="859"/>
      <c r="M41" s="859"/>
    </row>
    <row r="42" spans="1:16384" ht="33" x14ac:dyDescent="0.3">
      <c r="A42" s="1900">
        <f t="shared" ref="A42:A44" si="5">1+A41</f>
        <v>3</v>
      </c>
      <c r="B42" s="1910">
        <v>21234</v>
      </c>
      <c r="C42" s="1902" t="s">
        <v>46</v>
      </c>
      <c r="D42" s="1911">
        <v>208</v>
      </c>
      <c r="E42" s="1904" t="s">
        <v>37</v>
      </c>
      <c r="F42" s="1905"/>
      <c r="G42" s="1906">
        <f t="shared" si="4"/>
        <v>0</v>
      </c>
      <c r="I42" s="859"/>
      <c r="J42" s="859"/>
      <c r="K42" s="859"/>
    </row>
    <row r="43" spans="1:16384" s="9" customFormat="1" ht="33" x14ac:dyDescent="0.3">
      <c r="A43" s="1900">
        <f t="shared" si="5"/>
        <v>4</v>
      </c>
      <c r="B43" s="1910">
        <v>21243</v>
      </c>
      <c r="C43" s="1902" t="s">
        <v>47</v>
      </c>
      <c r="D43" s="1911">
        <v>348</v>
      </c>
      <c r="E43" s="1904" t="s">
        <v>37</v>
      </c>
      <c r="F43" s="1905"/>
      <c r="G43" s="1906">
        <f t="shared" si="4"/>
        <v>0</v>
      </c>
      <c r="I43" s="857"/>
    </row>
    <row r="44" spans="1:16384" ht="66" x14ac:dyDescent="0.3">
      <c r="A44" s="1900">
        <f t="shared" si="5"/>
        <v>5</v>
      </c>
      <c r="B44" s="1910">
        <v>21315</v>
      </c>
      <c r="C44" s="1902" t="s">
        <v>48</v>
      </c>
      <c r="D44" s="1903">
        <v>56</v>
      </c>
      <c r="E44" s="1904" t="s">
        <v>37</v>
      </c>
      <c r="F44" s="1905"/>
      <c r="G44" s="1906">
        <f t="shared" si="4"/>
        <v>0</v>
      </c>
      <c r="I44" s="859"/>
      <c r="J44" s="859"/>
      <c r="K44" s="857"/>
    </row>
    <row r="45" spans="1:16384" s="11" customFormat="1" x14ac:dyDescent="0.3">
      <c r="A45" s="1893"/>
      <c r="B45" s="1894" t="s">
        <v>41</v>
      </c>
      <c r="C45" s="1924" t="s">
        <v>49</v>
      </c>
      <c r="D45" s="1927"/>
      <c r="E45" s="1928"/>
      <c r="F45" s="1929"/>
      <c r="G45" s="1930"/>
      <c r="H45" s="10"/>
      <c r="I45" s="867"/>
      <c r="J45" s="10"/>
      <c r="K45" s="10"/>
      <c r="L45" s="10"/>
      <c r="M45" s="10"/>
      <c r="N45" s="10"/>
    </row>
    <row r="46" spans="1:16384" ht="33" x14ac:dyDescent="0.3">
      <c r="A46" s="1900">
        <f>A44+1</f>
        <v>6</v>
      </c>
      <c r="B46" s="1910" t="s">
        <v>50</v>
      </c>
      <c r="C46" s="1902" t="s">
        <v>51</v>
      </c>
      <c r="D46" s="1911">
        <v>1060</v>
      </c>
      <c r="E46" s="1912" t="s">
        <v>22</v>
      </c>
      <c r="F46" s="1905"/>
      <c r="G46" s="1906">
        <f t="shared" si="4"/>
        <v>0</v>
      </c>
      <c r="J46" s="859"/>
      <c r="K46" s="859"/>
    </row>
    <row r="47" spans="1:16384" ht="33" x14ac:dyDescent="0.3">
      <c r="A47" s="1900">
        <f t="shared" ref="A47:A55" si="6">A46+1</f>
        <v>7</v>
      </c>
      <c r="B47" s="1910">
        <v>22114</v>
      </c>
      <c r="C47" s="1902" t="s">
        <v>52</v>
      </c>
      <c r="D47" s="1911">
        <v>1590</v>
      </c>
      <c r="E47" s="1912" t="s">
        <v>22</v>
      </c>
      <c r="F47" s="1905"/>
      <c r="G47" s="1906">
        <f t="shared" si="4"/>
        <v>0</v>
      </c>
      <c r="J47" s="859"/>
      <c r="K47" s="859"/>
    </row>
    <row r="48" spans="1:16384" x14ac:dyDescent="0.3">
      <c r="A48" s="1908"/>
      <c r="B48" s="1894" t="s">
        <v>53</v>
      </c>
      <c r="C48" s="1915" t="s">
        <v>54</v>
      </c>
      <c r="D48" s="1896"/>
      <c r="E48" s="1909"/>
      <c r="F48" s="1929"/>
      <c r="G48" s="1930"/>
      <c r="J48" s="859"/>
      <c r="K48" s="859"/>
    </row>
    <row r="49" spans="1:14" ht="33" x14ac:dyDescent="0.3">
      <c r="A49" s="1900">
        <f>A47+1</f>
        <v>8</v>
      </c>
      <c r="B49" s="1910" t="s">
        <v>55</v>
      </c>
      <c r="C49" s="1902" t="s">
        <v>56</v>
      </c>
      <c r="D49" s="1911">
        <v>2890</v>
      </c>
      <c r="E49" s="1912" t="s">
        <v>22</v>
      </c>
      <c r="F49" s="1905"/>
      <c r="G49" s="1906">
        <f t="shared" si="4"/>
        <v>0</v>
      </c>
      <c r="K49" s="857"/>
    </row>
    <row r="50" spans="1:14" s="11" customFormat="1" x14ac:dyDescent="0.3">
      <c r="A50" s="1893"/>
      <c r="B50" s="1894" t="s">
        <v>57</v>
      </c>
      <c r="C50" s="1915" t="s">
        <v>58</v>
      </c>
      <c r="D50" s="1927"/>
      <c r="E50" s="1897"/>
      <c r="F50" s="1929"/>
      <c r="G50" s="1930"/>
      <c r="H50" s="10"/>
      <c r="I50" s="10"/>
      <c r="J50" s="10"/>
      <c r="K50" s="10"/>
      <c r="L50" s="10"/>
      <c r="M50" s="10"/>
      <c r="N50" s="10"/>
    </row>
    <row r="51" spans="1:14" ht="33" x14ac:dyDescent="0.3">
      <c r="A51" s="1900">
        <f>A49+1</f>
        <v>9</v>
      </c>
      <c r="B51" s="1910" t="s">
        <v>16</v>
      </c>
      <c r="C51" s="1926" t="s">
        <v>59</v>
      </c>
      <c r="D51" s="1911">
        <v>500</v>
      </c>
      <c r="E51" s="1904" t="s">
        <v>37</v>
      </c>
      <c r="F51" s="1905"/>
      <c r="G51" s="1906">
        <f t="shared" si="4"/>
        <v>0</v>
      </c>
      <c r="K51" s="857"/>
    </row>
    <row r="52" spans="1:14" ht="33" x14ac:dyDescent="0.3">
      <c r="A52" s="1900">
        <f>1+A51</f>
        <v>10</v>
      </c>
      <c r="B52" s="1910" t="s">
        <v>60</v>
      </c>
      <c r="C52" s="1926" t="s">
        <v>61</v>
      </c>
      <c r="D52" s="1911">
        <v>1650</v>
      </c>
      <c r="E52" s="1904" t="s">
        <v>37</v>
      </c>
      <c r="F52" s="1905"/>
      <c r="G52" s="1906">
        <f t="shared" si="4"/>
        <v>0</v>
      </c>
      <c r="K52" s="857"/>
    </row>
    <row r="53" spans="1:14" s="11" customFormat="1" x14ac:dyDescent="0.3">
      <c r="A53" s="1893"/>
      <c r="B53" s="1894" t="s">
        <v>62</v>
      </c>
      <c r="C53" s="1924" t="s">
        <v>63</v>
      </c>
      <c r="D53" s="1927"/>
      <c r="E53" s="1897"/>
      <c r="F53" s="1929"/>
      <c r="G53" s="1930"/>
      <c r="H53" s="10"/>
      <c r="I53" s="10"/>
      <c r="J53" s="10"/>
      <c r="K53" s="10"/>
      <c r="L53" s="10"/>
      <c r="M53" s="10"/>
      <c r="N53" s="10"/>
    </row>
    <row r="54" spans="1:14" s="857" customFormat="1" ht="18" x14ac:dyDescent="0.3">
      <c r="A54" s="1900">
        <f>A51+1</f>
        <v>10</v>
      </c>
      <c r="B54" s="1910" t="s">
        <v>64</v>
      </c>
      <c r="C54" s="1926" t="s">
        <v>65</v>
      </c>
      <c r="D54" s="1911">
        <v>1750</v>
      </c>
      <c r="E54" s="1912" t="s">
        <v>22</v>
      </c>
      <c r="F54" s="1905"/>
      <c r="G54" s="1906">
        <f t="shared" si="4"/>
        <v>0</v>
      </c>
    </row>
    <row r="55" spans="1:14" s="857" customFormat="1" ht="18" x14ac:dyDescent="0.3">
      <c r="A55" s="1900">
        <f t="shared" si="6"/>
        <v>11</v>
      </c>
      <c r="B55" s="1901" t="s">
        <v>66</v>
      </c>
      <c r="C55" s="1931" t="s">
        <v>67</v>
      </c>
      <c r="D55" s="1903">
        <v>1750</v>
      </c>
      <c r="E55" s="1904" t="s">
        <v>22</v>
      </c>
      <c r="F55" s="1905"/>
      <c r="G55" s="1906">
        <f t="shared" si="4"/>
        <v>0</v>
      </c>
    </row>
    <row r="56" spans="1:14" s="10" customFormat="1" x14ac:dyDescent="0.3">
      <c r="A56" s="1893"/>
      <c r="B56" s="1932" t="s">
        <v>68</v>
      </c>
      <c r="C56" s="1924" t="s">
        <v>69</v>
      </c>
      <c r="D56" s="1927"/>
      <c r="E56" s="1897"/>
      <c r="F56" s="1933"/>
      <c r="G56" s="1930"/>
    </row>
    <row r="57" spans="1:14" ht="33" x14ac:dyDescent="0.3">
      <c r="A57" s="2138">
        <f>A55+1</f>
        <v>12</v>
      </c>
      <c r="B57" s="2139" t="s">
        <v>35</v>
      </c>
      <c r="C57" s="2140" t="s">
        <v>70</v>
      </c>
      <c r="D57" s="2141">
        <v>964</v>
      </c>
      <c r="E57" s="2142" t="s">
        <v>243</v>
      </c>
      <c r="F57" s="2143"/>
      <c r="G57" s="2144">
        <f t="shared" si="4"/>
        <v>0</v>
      </c>
      <c r="K57" s="857"/>
    </row>
    <row r="58" spans="1:14" x14ac:dyDescent="0.3">
      <c r="A58" s="1917"/>
      <c r="B58" s="1918"/>
      <c r="C58" s="1919" t="s">
        <v>71</v>
      </c>
      <c r="D58" s="1889"/>
      <c r="E58" s="1920"/>
      <c r="F58" s="1891"/>
      <c r="G58" s="1921">
        <f>SUM(G39:G57)</f>
        <v>0</v>
      </c>
      <c r="K58" s="857"/>
    </row>
    <row r="59" spans="1:14" x14ac:dyDescent="0.3">
      <c r="C59" s="864"/>
      <c r="G59" s="865"/>
      <c r="K59" s="857"/>
    </row>
    <row r="60" spans="1:14" x14ac:dyDescent="0.3">
      <c r="A60" s="1917"/>
      <c r="B60" s="1922" t="s">
        <v>72</v>
      </c>
      <c r="C60" s="1923" t="s">
        <v>73</v>
      </c>
      <c r="D60" s="1889"/>
      <c r="E60" s="1920"/>
      <c r="F60" s="1891"/>
      <c r="G60" s="1892"/>
      <c r="K60" s="857"/>
    </row>
    <row r="61" spans="1:14" s="11" customFormat="1" x14ac:dyDescent="0.3">
      <c r="A61" s="1893"/>
      <c r="B61" s="1894" t="s">
        <v>74</v>
      </c>
      <c r="C61" s="1915" t="s">
        <v>75</v>
      </c>
      <c r="D61" s="1927"/>
      <c r="E61" s="1897"/>
      <c r="F61" s="1929"/>
      <c r="G61" s="1934"/>
      <c r="H61" s="10"/>
      <c r="I61" s="10"/>
      <c r="J61" s="10"/>
      <c r="K61" s="10"/>
      <c r="L61" s="10"/>
      <c r="M61" s="10"/>
      <c r="N61" s="10"/>
    </row>
    <row r="62" spans="1:14" ht="49.5" x14ac:dyDescent="0.3">
      <c r="A62" s="1925">
        <v>1</v>
      </c>
      <c r="B62" s="1901" t="s">
        <v>76</v>
      </c>
      <c r="C62" s="1935" t="s">
        <v>77</v>
      </c>
      <c r="D62" s="1911">
        <v>1580</v>
      </c>
      <c r="E62" s="1904" t="s">
        <v>37</v>
      </c>
      <c r="F62" s="1905"/>
      <c r="G62" s="1906">
        <f t="shared" ref="G62" si="7">ROUND(D62*F62,2)</f>
        <v>0</v>
      </c>
      <c r="K62" s="857"/>
    </row>
    <row r="63" spans="1:14" ht="49.5" x14ac:dyDescent="0.3">
      <c r="A63" s="1925">
        <f>1+A62</f>
        <v>2</v>
      </c>
      <c r="B63" s="1901" t="s">
        <v>78</v>
      </c>
      <c r="C63" s="1935" t="s">
        <v>79</v>
      </c>
      <c r="D63" s="1911">
        <v>450</v>
      </c>
      <c r="E63" s="1904" t="s">
        <v>37</v>
      </c>
      <c r="F63" s="1905"/>
      <c r="G63" s="1906">
        <f t="shared" ref="G63:G75" si="8">ROUND(D63*F63,2)</f>
        <v>0</v>
      </c>
      <c r="K63" s="857"/>
    </row>
    <row r="64" spans="1:14" ht="49.5" x14ac:dyDescent="0.3">
      <c r="A64" s="1900">
        <f>1+A63</f>
        <v>3</v>
      </c>
      <c r="B64" s="1901" t="s">
        <v>80</v>
      </c>
      <c r="C64" s="1935" t="s">
        <v>81</v>
      </c>
      <c r="D64" s="1911">
        <v>65</v>
      </c>
      <c r="E64" s="1912" t="s">
        <v>22</v>
      </c>
      <c r="F64" s="1905"/>
      <c r="G64" s="1906">
        <f t="shared" si="8"/>
        <v>0</v>
      </c>
      <c r="K64" s="857"/>
    </row>
    <row r="65" spans="1:14" ht="49.5" x14ac:dyDescent="0.3">
      <c r="A65" s="1925">
        <f>1+A64</f>
        <v>4</v>
      </c>
      <c r="B65" s="1910" t="s">
        <v>82</v>
      </c>
      <c r="C65" s="1935" t="s">
        <v>1487</v>
      </c>
      <c r="D65" s="1911">
        <v>130</v>
      </c>
      <c r="E65" s="1912" t="s">
        <v>22</v>
      </c>
      <c r="F65" s="1905"/>
      <c r="G65" s="1906">
        <f t="shared" si="8"/>
        <v>0</v>
      </c>
      <c r="I65" s="6"/>
      <c r="J65" s="6"/>
      <c r="K65" s="6"/>
      <c r="L65" s="6"/>
      <c r="M65" s="6"/>
      <c r="N65" s="6"/>
    </row>
    <row r="66" spans="1:14" x14ac:dyDescent="0.3">
      <c r="A66" s="1908"/>
      <c r="B66" s="1894" t="s">
        <v>83</v>
      </c>
      <c r="C66" s="1915" t="s">
        <v>84</v>
      </c>
      <c r="D66" s="1896"/>
      <c r="E66" s="1909"/>
      <c r="F66" s="1929"/>
      <c r="G66" s="1930"/>
      <c r="K66" s="857"/>
    </row>
    <row r="67" spans="1:14" ht="66" x14ac:dyDescent="0.3">
      <c r="A67" s="2138">
        <f>1+A65</f>
        <v>5</v>
      </c>
      <c r="B67" s="2139" t="s">
        <v>85</v>
      </c>
      <c r="C67" s="2140" t="s">
        <v>2985</v>
      </c>
      <c r="D67" s="2141">
        <v>1355</v>
      </c>
      <c r="E67" s="2172" t="s">
        <v>2986</v>
      </c>
      <c r="F67" s="2143"/>
      <c r="G67" s="2144">
        <f t="shared" si="8"/>
        <v>0</v>
      </c>
      <c r="K67" s="857"/>
    </row>
    <row r="68" spans="1:14" ht="49.5" x14ac:dyDescent="0.3">
      <c r="A68" s="1925">
        <f>1+A67</f>
        <v>6</v>
      </c>
      <c r="B68" s="1910" t="s">
        <v>86</v>
      </c>
      <c r="C68" s="1935" t="s">
        <v>1488</v>
      </c>
      <c r="D68" s="1911">
        <v>130</v>
      </c>
      <c r="E68" s="1912" t="s">
        <v>22</v>
      </c>
      <c r="F68" s="1905"/>
      <c r="G68" s="1906">
        <f t="shared" si="8"/>
        <v>0</v>
      </c>
      <c r="I68" s="6"/>
      <c r="J68" s="6"/>
      <c r="K68" s="6"/>
      <c r="L68" s="6"/>
      <c r="M68" s="6"/>
      <c r="N68" s="6"/>
    </row>
    <row r="69" spans="1:14" x14ac:dyDescent="0.3">
      <c r="A69" s="1908"/>
      <c r="B69" s="1894" t="s">
        <v>87</v>
      </c>
      <c r="C69" s="1915" t="s">
        <v>88</v>
      </c>
      <c r="D69" s="1896"/>
      <c r="E69" s="1909"/>
      <c r="F69" s="1929"/>
      <c r="G69" s="1930"/>
      <c r="K69" s="857"/>
    </row>
    <row r="70" spans="1:14" ht="66" x14ac:dyDescent="0.3">
      <c r="A70" s="1900">
        <f>1+A68</f>
        <v>7</v>
      </c>
      <c r="B70" s="1901" t="s">
        <v>89</v>
      </c>
      <c r="C70" s="1935" t="s">
        <v>90</v>
      </c>
      <c r="D70" s="1911">
        <v>10</v>
      </c>
      <c r="E70" s="1912" t="s">
        <v>22</v>
      </c>
      <c r="F70" s="1905"/>
      <c r="G70" s="1906">
        <f t="shared" si="8"/>
        <v>0</v>
      </c>
      <c r="K70" s="857"/>
    </row>
    <row r="71" spans="1:14" s="11" customFormat="1" x14ac:dyDescent="0.3">
      <c r="A71" s="1893"/>
      <c r="B71" s="1894" t="s">
        <v>91</v>
      </c>
      <c r="C71" s="1915" t="s">
        <v>92</v>
      </c>
      <c r="D71" s="1927"/>
      <c r="E71" s="1897"/>
      <c r="F71" s="1929"/>
      <c r="G71" s="1930"/>
      <c r="H71" s="10"/>
      <c r="I71" s="10"/>
      <c r="J71" s="10"/>
      <c r="K71" s="10"/>
      <c r="L71" s="10"/>
      <c r="M71" s="10"/>
      <c r="N71" s="10"/>
    </row>
    <row r="72" spans="1:14" ht="49.5" x14ac:dyDescent="0.3">
      <c r="A72" s="1900">
        <f>1+A70</f>
        <v>8</v>
      </c>
      <c r="B72" s="1901">
        <v>35214</v>
      </c>
      <c r="C72" s="1935" t="s">
        <v>93</v>
      </c>
      <c r="D72" s="1911">
        <v>249</v>
      </c>
      <c r="E72" s="1912" t="s">
        <v>12</v>
      </c>
      <c r="F72" s="1905"/>
      <c r="G72" s="1906">
        <f t="shared" si="8"/>
        <v>0</v>
      </c>
      <c r="K72" s="857"/>
    </row>
    <row r="73" spans="1:14" ht="33" x14ac:dyDescent="0.3">
      <c r="A73" s="1900">
        <f>A72+1</f>
        <v>9</v>
      </c>
      <c r="B73" s="1901">
        <v>35235</v>
      </c>
      <c r="C73" s="1935" t="s">
        <v>94</v>
      </c>
      <c r="D73" s="1911">
        <v>4</v>
      </c>
      <c r="E73" s="1912" t="s">
        <v>12</v>
      </c>
      <c r="F73" s="1905"/>
      <c r="G73" s="1906">
        <f t="shared" si="8"/>
        <v>0</v>
      </c>
      <c r="K73" s="857"/>
    </row>
    <row r="74" spans="1:14" s="11" customFormat="1" x14ac:dyDescent="0.3">
      <c r="A74" s="1893"/>
      <c r="B74" s="1894" t="s">
        <v>95</v>
      </c>
      <c r="C74" s="1915" t="s">
        <v>96</v>
      </c>
      <c r="D74" s="1927"/>
      <c r="E74" s="1897"/>
      <c r="F74" s="1929"/>
      <c r="G74" s="1930"/>
      <c r="H74" s="10"/>
      <c r="I74" s="10"/>
      <c r="J74" s="10"/>
      <c r="K74" s="10"/>
      <c r="L74" s="10"/>
      <c r="M74" s="10"/>
      <c r="N74" s="10"/>
    </row>
    <row r="75" spans="1:14" ht="49.5" x14ac:dyDescent="0.3">
      <c r="A75" s="1900">
        <f>1+A73</f>
        <v>10</v>
      </c>
      <c r="B75" s="1901" t="s">
        <v>97</v>
      </c>
      <c r="C75" s="1935" t="s">
        <v>98</v>
      </c>
      <c r="D75" s="1911">
        <v>180</v>
      </c>
      <c r="E75" s="1912" t="s">
        <v>22</v>
      </c>
      <c r="F75" s="1905"/>
      <c r="G75" s="1906">
        <f t="shared" si="8"/>
        <v>0</v>
      </c>
      <c r="K75" s="857"/>
    </row>
    <row r="76" spans="1:14" x14ac:dyDescent="0.3">
      <c r="A76" s="1917"/>
      <c r="B76" s="1918"/>
      <c r="C76" s="1919" t="s">
        <v>99</v>
      </c>
      <c r="D76" s="1889"/>
      <c r="E76" s="1920"/>
      <c r="F76" s="1891"/>
      <c r="G76" s="1921">
        <f>SUM(G62:G75)</f>
        <v>0</v>
      </c>
      <c r="K76" s="857"/>
    </row>
    <row r="77" spans="1:14" x14ac:dyDescent="0.3">
      <c r="C77" s="864"/>
      <c r="G77" s="865"/>
      <c r="K77" s="857"/>
    </row>
    <row r="78" spans="1:14" x14ac:dyDescent="0.3">
      <c r="A78" s="1917"/>
      <c r="B78" s="1922" t="s">
        <v>100</v>
      </c>
      <c r="C78" s="1923" t="s">
        <v>101</v>
      </c>
      <c r="D78" s="1889"/>
      <c r="E78" s="1920"/>
      <c r="F78" s="1891"/>
      <c r="G78" s="1892"/>
      <c r="K78" s="857"/>
    </row>
    <row r="79" spans="1:14" s="857" customFormat="1" x14ac:dyDescent="0.3">
      <c r="A79" s="1908"/>
      <c r="B79" s="1894" t="s">
        <v>102</v>
      </c>
      <c r="C79" s="1924" t="s">
        <v>103</v>
      </c>
      <c r="D79" s="1896"/>
      <c r="E79" s="1909"/>
      <c r="F79" s="1898"/>
      <c r="G79" s="1899"/>
    </row>
    <row r="80" spans="1:14" ht="49.5" x14ac:dyDescent="0.3">
      <c r="A80" s="1925">
        <v>1</v>
      </c>
      <c r="B80" s="1910" t="s">
        <v>104</v>
      </c>
      <c r="C80" s="1935" t="s">
        <v>105</v>
      </c>
      <c r="D80" s="1911">
        <v>15</v>
      </c>
      <c r="E80" s="1912" t="s">
        <v>22</v>
      </c>
      <c r="F80" s="1905"/>
      <c r="G80" s="1906">
        <f t="shared" ref="G80" si="9">ROUND(D80*F80,2)</f>
        <v>0</v>
      </c>
      <c r="K80" s="857"/>
    </row>
    <row r="81" spans="1:14" ht="49.5" x14ac:dyDescent="0.3">
      <c r="A81" s="1925">
        <f>1+A80</f>
        <v>2</v>
      </c>
      <c r="B81" s="1910" t="s">
        <v>16</v>
      </c>
      <c r="C81" s="1935" t="s">
        <v>2961</v>
      </c>
      <c r="D81" s="1911">
        <v>247</v>
      </c>
      <c r="E81" s="1912" t="s">
        <v>12</v>
      </c>
      <c r="F81" s="1905"/>
      <c r="G81" s="1906">
        <f t="shared" ref="G81:G92" si="10">ROUND(D81*F81,2)</f>
        <v>0</v>
      </c>
      <c r="K81" s="857"/>
    </row>
    <row r="82" spans="1:14" x14ac:dyDescent="0.3">
      <c r="A82" s="1908"/>
      <c r="B82" s="1894" t="s">
        <v>107</v>
      </c>
      <c r="C82" s="1915" t="s">
        <v>108</v>
      </c>
      <c r="D82" s="1896"/>
      <c r="E82" s="1909"/>
      <c r="F82" s="1929"/>
      <c r="G82" s="1930"/>
      <c r="K82" s="857"/>
    </row>
    <row r="83" spans="1:14" ht="49.5" x14ac:dyDescent="0.3">
      <c r="A83" s="1925">
        <f>1+A81</f>
        <v>3</v>
      </c>
      <c r="B83" s="1910" t="s">
        <v>109</v>
      </c>
      <c r="C83" s="1935" t="s">
        <v>110</v>
      </c>
      <c r="D83" s="1911">
        <v>42</v>
      </c>
      <c r="E83" s="1912" t="s">
        <v>12</v>
      </c>
      <c r="F83" s="1905"/>
      <c r="G83" s="1906">
        <f t="shared" si="10"/>
        <v>0</v>
      </c>
      <c r="K83" s="857"/>
    </row>
    <row r="84" spans="1:14" s="11" customFormat="1" x14ac:dyDescent="0.3">
      <c r="A84" s="1893"/>
      <c r="B84" s="1894" t="s">
        <v>111</v>
      </c>
      <c r="C84" s="1915" t="s">
        <v>112</v>
      </c>
      <c r="D84" s="1927"/>
      <c r="E84" s="1897"/>
      <c r="F84" s="1929"/>
      <c r="G84" s="1930"/>
      <c r="H84" s="10"/>
      <c r="I84" s="10"/>
      <c r="J84" s="10"/>
      <c r="K84" s="10"/>
      <c r="L84" s="10"/>
      <c r="M84" s="10"/>
      <c r="N84" s="10"/>
    </row>
    <row r="85" spans="1:14" ht="33" x14ac:dyDescent="0.3">
      <c r="A85" s="1925">
        <f>1+A83</f>
        <v>4</v>
      </c>
      <c r="B85" s="1910" t="s">
        <v>113</v>
      </c>
      <c r="C85" s="1935" t="s">
        <v>114</v>
      </c>
      <c r="D85" s="1911">
        <v>7</v>
      </c>
      <c r="E85" s="1912" t="s">
        <v>15</v>
      </c>
      <c r="F85" s="1905"/>
      <c r="G85" s="1906">
        <f t="shared" si="10"/>
        <v>0</v>
      </c>
      <c r="K85" s="857"/>
    </row>
    <row r="86" spans="1:14" ht="33" x14ac:dyDescent="0.3">
      <c r="A86" s="1925">
        <f>1+A85</f>
        <v>5</v>
      </c>
      <c r="B86" s="1910" t="s">
        <v>115</v>
      </c>
      <c r="C86" s="1935" t="s">
        <v>116</v>
      </c>
      <c r="D86" s="1911">
        <v>7</v>
      </c>
      <c r="E86" s="1912" t="s">
        <v>15</v>
      </c>
      <c r="F86" s="1905"/>
      <c r="G86" s="1906">
        <f t="shared" si="10"/>
        <v>0</v>
      </c>
      <c r="K86" s="857"/>
    </row>
    <row r="87" spans="1:14" s="11" customFormat="1" x14ac:dyDescent="0.3">
      <c r="A87" s="1893"/>
      <c r="B87" s="1894" t="s">
        <v>117</v>
      </c>
      <c r="C87" s="1915" t="s">
        <v>118</v>
      </c>
      <c r="D87" s="1927"/>
      <c r="E87" s="1897"/>
      <c r="F87" s="1929"/>
      <c r="G87" s="1930"/>
      <c r="H87" s="10"/>
      <c r="I87" s="867"/>
      <c r="J87" s="10"/>
      <c r="K87" s="10"/>
      <c r="L87" s="10"/>
      <c r="M87" s="10"/>
      <c r="N87" s="10"/>
    </row>
    <row r="88" spans="1:14" ht="33" x14ac:dyDescent="0.3">
      <c r="A88" s="1925">
        <f>1+A86</f>
        <v>6</v>
      </c>
      <c r="B88" s="1910">
        <v>45131</v>
      </c>
      <c r="C88" s="1935" t="s">
        <v>119</v>
      </c>
      <c r="D88" s="1911">
        <v>28</v>
      </c>
      <c r="E88" s="1904" t="s">
        <v>37</v>
      </c>
      <c r="F88" s="1905"/>
      <c r="G88" s="1906">
        <f t="shared" si="10"/>
        <v>0</v>
      </c>
      <c r="I88" s="859"/>
      <c r="K88" s="857"/>
    </row>
    <row r="89" spans="1:14" ht="49.5" x14ac:dyDescent="0.3">
      <c r="A89" s="1925">
        <f>1+A88</f>
        <v>7</v>
      </c>
      <c r="B89" s="1910" t="s">
        <v>120</v>
      </c>
      <c r="C89" s="1935" t="s">
        <v>1494</v>
      </c>
      <c r="D89" s="1911">
        <v>7</v>
      </c>
      <c r="E89" s="1912" t="s">
        <v>12</v>
      </c>
      <c r="F89" s="1905"/>
      <c r="G89" s="1906">
        <f t="shared" si="10"/>
        <v>0</v>
      </c>
      <c r="K89" s="857"/>
    </row>
    <row r="90" spans="1:14" ht="49.5" x14ac:dyDescent="0.3">
      <c r="A90" s="1925">
        <f t="shared" ref="A90:A92" si="11">1+A89</f>
        <v>8</v>
      </c>
      <c r="B90" s="1910" t="s">
        <v>121</v>
      </c>
      <c r="C90" s="1935" t="s">
        <v>1495</v>
      </c>
      <c r="D90" s="1911">
        <v>7</v>
      </c>
      <c r="E90" s="1912" t="s">
        <v>12</v>
      </c>
      <c r="F90" s="1905"/>
      <c r="G90" s="1906">
        <f t="shared" si="10"/>
        <v>0</v>
      </c>
      <c r="K90" s="857"/>
    </row>
    <row r="91" spans="1:14" ht="49.5" x14ac:dyDescent="0.3">
      <c r="A91" s="1925">
        <f t="shared" si="11"/>
        <v>9</v>
      </c>
      <c r="B91" s="1910" t="s">
        <v>122</v>
      </c>
      <c r="C91" s="1935" t="s">
        <v>123</v>
      </c>
      <c r="D91" s="1911">
        <v>1</v>
      </c>
      <c r="E91" s="1912" t="s">
        <v>15</v>
      </c>
      <c r="F91" s="1905"/>
      <c r="G91" s="1906">
        <f t="shared" si="10"/>
        <v>0</v>
      </c>
      <c r="K91" s="857"/>
    </row>
    <row r="92" spans="1:14" ht="66" x14ac:dyDescent="0.3">
      <c r="A92" s="1925">
        <f t="shared" si="11"/>
        <v>10</v>
      </c>
      <c r="B92" s="1910" t="s">
        <v>124</v>
      </c>
      <c r="C92" s="1935" t="s">
        <v>1496</v>
      </c>
      <c r="D92" s="1911">
        <v>1</v>
      </c>
      <c r="E92" s="1912" t="s">
        <v>15</v>
      </c>
      <c r="F92" s="1905"/>
      <c r="G92" s="1906">
        <f t="shared" si="10"/>
        <v>0</v>
      </c>
      <c r="K92" s="857"/>
    </row>
    <row r="93" spans="1:14" x14ac:dyDescent="0.3">
      <c r="A93" s="1917"/>
      <c r="B93" s="1918"/>
      <c r="C93" s="1919" t="s">
        <v>125</v>
      </c>
      <c r="D93" s="1889"/>
      <c r="E93" s="1920"/>
      <c r="F93" s="1891"/>
      <c r="G93" s="1921">
        <f>SUM(G80:G92)</f>
        <v>0</v>
      </c>
      <c r="K93" s="857"/>
    </row>
    <row r="94" spans="1:14" x14ac:dyDescent="0.3">
      <c r="A94" s="1"/>
      <c r="B94" s="1"/>
      <c r="C94" s="870"/>
      <c r="D94" s="2"/>
      <c r="E94" s="7"/>
      <c r="F94" s="1884"/>
      <c r="G94" s="868"/>
      <c r="K94" s="857"/>
    </row>
    <row r="95" spans="1:14" x14ac:dyDescent="0.3">
      <c r="A95" s="1886"/>
      <c r="B95" s="1922" t="s">
        <v>126</v>
      </c>
      <c r="C95" s="1923" t="s">
        <v>127</v>
      </c>
      <c r="D95" s="1936"/>
      <c r="E95" s="1890"/>
      <c r="F95" s="1937"/>
      <c r="G95" s="1921"/>
      <c r="K95" s="857"/>
    </row>
    <row r="96" spans="1:14" s="857" customFormat="1" x14ac:dyDescent="0.3">
      <c r="A96" s="1893"/>
      <c r="B96" s="1894" t="s">
        <v>128</v>
      </c>
      <c r="C96" s="1924" t="s">
        <v>129</v>
      </c>
      <c r="D96" s="1927"/>
      <c r="E96" s="1897"/>
      <c r="F96" s="1929"/>
      <c r="G96" s="1934"/>
    </row>
    <row r="97" spans="1:14" ht="33" x14ac:dyDescent="0.3">
      <c r="A97" s="1925">
        <v>1</v>
      </c>
      <c r="B97" s="1910" t="s">
        <v>130</v>
      </c>
      <c r="C97" s="1935" t="s">
        <v>131</v>
      </c>
      <c r="D97" s="1911">
        <v>16</v>
      </c>
      <c r="E97" s="1912" t="s">
        <v>15</v>
      </c>
      <c r="F97" s="1905"/>
      <c r="G97" s="1906">
        <f t="shared" ref="G97" si="12">ROUND(D97*F97,2)</f>
        <v>0</v>
      </c>
      <c r="K97" s="857"/>
    </row>
    <row r="98" spans="1:14" ht="49.5" x14ac:dyDescent="0.3">
      <c r="A98" s="1900">
        <f>A97+1</f>
        <v>2</v>
      </c>
      <c r="B98" s="1910">
        <v>61214</v>
      </c>
      <c r="C98" s="1935" t="s">
        <v>132</v>
      </c>
      <c r="D98" s="1911">
        <v>2</v>
      </c>
      <c r="E98" s="1912" t="s">
        <v>15</v>
      </c>
      <c r="F98" s="1905"/>
      <c r="G98" s="1906">
        <f t="shared" ref="G98:G119" si="13">ROUND(D98*F98,2)</f>
        <v>0</v>
      </c>
      <c r="K98" s="857"/>
    </row>
    <row r="99" spans="1:14" ht="66" x14ac:dyDescent="0.3">
      <c r="A99" s="1900">
        <f t="shared" ref="A99:A112" si="14">A98+1</f>
        <v>3</v>
      </c>
      <c r="B99" s="1910" t="s">
        <v>133</v>
      </c>
      <c r="C99" s="1935" t="s">
        <v>134</v>
      </c>
      <c r="D99" s="1911">
        <v>9</v>
      </c>
      <c r="E99" s="1912" t="s">
        <v>15</v>
      </c>
      <c r="F99" s="1905"/>
      <c r="G99" s="1906">
        <f t="shared" si="13"/>
        <v>0</v>
      </c>
      <c r="K99" s="857"/>
    </row>
    <row r="100" spans="1:14" ht="49.5" x14ac:dyDescent="0.3">
      <c r="A100" s="1900"/>
      <c r="B100" s="1910" t="s">
        <v>135</v>
      </c>
      <c r="C100" s="1935" t="s">
        <v>136</v>
      </c>
      <c r="D100" s="1911">
        <v>2</v>
      </c>
      <c r="E100" s="1912" t="s">
        <v>15</v>
      </c>
      <c r="F100" s="1905"/>
      <c r="G100" s="1906">
        <f t="shared" si="13"/>
        <v>0</v>
      </c>
      <c r="K100" s="857"/>
    </row>
    <row r="101" spans="1:14" ht="49.5" x14ac:dyDescent="0.3">
      <c r="A101" s="1925">
        <f>A99+1</f>
        <v>4</v>
      </c>
      <c r="B101" s="1910" t="s">
        <v>137</v>
      </c>
      <c r="C101" s="1935" t="s">
        <v>138</v>
      </c>
      <c r="D101" s="1911">
        <v>1</v>
      </c>
      <c r="E101" s="1912" t="s">
        <v>15</v>
      </c>
      <c r="F101" s="1905"/>
      <c r="G101" s="1906">
        <f t="shared" si="13"/>
        <v>0</v>
      </c>
      <c r="I101" s="6"/>
      <c r="J101" s="6"/>
      <c r="K101" s="6"/>
      <c r="L101" s="6"/>
      <c r="M101" s="6"/>
      <c r="N101" s="6"/>
    </row>
    <row r="102" spans="1:14" ht="49.5" x14ac:dyDescent="0.3">
      <c r="A102" s="1925">
        <f t="shared" si="14"/>
        <v>5</v>
      </c>
      <c r="B102" s="1910" t="s">
        <v>139</v>
      </c>
      <c r="C102" s="1935" t="s">
        <v>140</v>
      </c>
      <c r="D102" s="1911">
        <v>1</v>
      </c>
      <c r="E102" s="1912" t="s">
        <v>15</v>
      </c>
      <c r="F102" s="1905"/>
      <c r="G102" s="1906">
        <f t="shared" si="13"/>
        <v>0</v>
      </c>
      <c r="I102" s="6"/>
      <c r="J102" s="6"/>
      <c r="K102" s="6"/>
      <c r="L102" s="6"/>
      <c r="M102" s="6"/>
      <c r="N102" s="6"/>
    </row>
    <row r="103" spans="1:14" ht="49.5" x14ac:dyDescent="0.3">
      <c r="A103" s="1925">
        <f t="shared" si="14"/>
        <v>6</v>
      </c>
      <c r="B103" s="1910" t="s">
        <v>2960</v>
      </c>
      <c r="C103" s="1935" t="s">
        <v>1906</v>
      </c>
      <c r="D103" s="1911">
        <v>4</v>
      </c>
      <c r="E103" s="1912" t="s">
        <v>15</v>
      </c>
      <c r="F103" s="1905"/>
      <c r="G103" s="1906">
        <f t="shared" si="13"/>
        <v>0</v>
      </c>
      <c r="H103" s="900"/>
      <c r="I103" s="6"/>
      <c r="J103" s="861"/>
      <c r="K103" s="6"/>
      <c r="L103" s="6"/>
      <c r="M103" s="6"/>
      <c r="N103" s="6"/>
    </row>
    <row r="104" spans="1:14" ht="33" x14ac:dyDescent="0.3">
      <c r="A104" s="1900">
        <f>A99+1</f>
        <v>4</v>
      </c>
      <c r="B104" s="1910" t="s">
        <v>16</v>
      </c>
      <c r="C104" s="1935" t="s">
        <v>141</v>
      </c>
      <c r="D104" s="1911">
        <v>6</v>
      </c>
      <c r="E104" s="1912" t="s">
        <v>15</v>
      </c>
      <c r="F104" s="1905"/>
      <c r="G104" s="1906">
        <f t="shared" si="13"/>
        <v>0</v>
      </c>
      <c r="K104" s="857"/>
    </row>
    <row r="105" spans="1:14" s="11" customFormat="1" x14ac:dyDescent="0.3">
      <c r="A105" s="1893"/>
      <c r="B105" s="1894" t="s">
        <v>142</v>
      </c>
      <c r="C105" s="1924" t="s">
        <v>143</v>
      </c>
      <c r="D105" s="1927"/>
      <c r="E105" s="1897"/>
      <c r="F105" s="1929"/>
      <c r="G105" s="1930"/>
      <c r="H105" s="10"/>
      <c r="I105" s="10"/>
      <c r="J105" s="10"/>
      <c r="K105" s="10"/>
      <c r="L105" s="10"/>
      <c r="M105" s="10"/>
      <c r="N105" s="10"/>
    </row>
    <row r="106" spans="1:14" s="11" customFormat="1" ht="66" x14ac:dyDescent="0.3">
      <c r="A106" s="1900">
        <f>1+A104</f>
        <v>5</v>
      </c>
      <c r="B106" s="1910" t="s">
        <v>144</v>
      </c>
      <c r="C106" s="1935" t="s">
        <v>145</v>
      </c>
      <c r="D106" s="1903">
        <v>735</v>
      </c>
      <c r="E106" s="1904" t="s">
        <v>12</v>
      </c>
      <c r="F106" s="1905"/>
      <c r="G106" s="1906">
        <f t="shared" si="13"/>
        <v>0</v>
      </c>
      <c r="H106" s="10"/>
      <c r="I106" s="10"/>
      <c r="J106" s="10"/>
      <c r="K106" s="10"/>
      <c r="L106" s="10"/>
      <c r="M106" s="10"/>
      <c r="N106" s="10"/>
    </row>
    <row r="107" spans="1:14" s="11" customFormat="1" ht="66" x14ac:dyDescent="0.3">
      <c r="A107" s="1900">
        <f>1+A106</f>
        <v>6</v>
      </c>
      <c r="B107" s="1910" t="s">
        <v>146</v>
      </c>
      <c r="C107" s="1935" t="s">
        <v>147</v>
      </c>
      <c r="D107" s="1903">
        <v>876</v>
      </c>
      <c r="E107" s="1904" t="s">
        <v>12</v>
      </c>
      <c r="F107" s="1905"/>
      <c r="G107" s="1906">
        <f t="shared" si="13"/>
        <v>0</v>
      </c>
      <c r="H107" s="10"/>
      <c r="I107" s="10"/>
      <c r="J107" s="10"/>
      <c r="K107" s="10"/>
      <c r="L107" s="10"/>
      <c r="M107" s="10"/>
      <c r="N107" s="10"/>
    </row>
    <row r="108" spans="1:14" s="11" customFormat="1" ht="82.5" x14ac:dyDescent="0.3">
      <c r="A108" s="1900">
        <f t="shared" si="14"/>
        <v>7</v>
      </c>
      <c r="B108" s="1910" t="s">
        <v>148</v>
      </c>
      <c r="C108" s="1935" t="s">
        <v>149</v>
      </c>
      <c r="D108" s="1903">
        <v>18</v>
      </c>
      <c r="E108" s="1904" t="s">
        <v>12</v>
      </c>
      <c r="F108" s="1905"/>
      <c r="G108" s="1906">
        <f t="shared" si="13"/>
        <v>0</v>
      </c>
      <c r="H108" s="10"/>
      <c r="I108" s="10"/>
      <c r="J108" s="10"/>
      <c r="K108" s="10"/>
      <c r="L108" s="10"/>
      <c r="M108" s="10"/>
      <c r="N108" s="10"/>
    </row>
    <row r="109" spans="1:14" s="11" customFormat="1" ht="99" x14ac:dyDescent="0.3">
      <c r="A109" s="1900">
        <f t="shared" si="14"/>
        <v>8</v>
      </c>
      <c r="B109" s="1910">
        <v>62165</v>
      </c>
      <c r="C109" s="1935" t="s">
        <v>150</v>
      </c>
      <c r="D109" s="1903">
        <v>1.25</v>
      </c>
      <c r="E109" s="1912" t="s">
        <v>22</v>
      </c>
      <c r="F109" s="1905"/>
      <c r="G109" s="1906">
        <f t="shared" si="13"/>
        <v>0</v>
      </c>
      <c r="H109" s="10"/>
      <c r="I109" s="10"/>
      <c r="J109" s="10"/>
      <c r="K109" s="10"/>
      <c r="L109" s="10"/>
      <c r="M109" s="10"/>
      <c r="N109" s="10"/>
    </row>
    <row r="110" spans="1:14" s="11" customFormat="1" ht="33" x14ac:dyDescent="0.3">
      <c r="A110" s="1900">
        <f t="shared" si="14"/>
        <v>9</v>
      </c>
      <c r="B110" s="1910">
        <v>62241</v>
      </c>
      <c r="C110" s="1935" t="s">
        <v>151</v>
      </c>
      <c r="D110" s="1911">
        <v>1.25</v>
      </c>
      <c r="E110" s="1912" t="s">
        <v>22</v>
      </c>
      <c r="F110" s="1905"/>
      <c r="G110" s="1906">
        <f t="shared" si="13"/>
        <v>0</v>
      </c>
      <c r="H110" s="857"/>
      <c r="I110" s="10"/>
      <c r="J110" s="10"/>
      <c r="K110" s="10"/>
      <c r="L110" s="10"/>
      <c r="M110" s="10"/>
      <c r="N110" s="10"/>
    </row>
    <row r="111" spans="1:14" s="11" customFormat="1" ht="33" x14ac:dyDescent="0.3">
      <c r="A111" s="1900">
        <f t="shared" si="14"/>
        <v>10</v>
      </c>
      <c r="B111" s="1910" t="s">
        <v>152</v>
      </c>
      <c r="C111" s="1935" t="s">
        <v>153</v>
      </c>
      <c r="D111" s="1911">
        <v>451</v>
      </c>
      <c r="E111" s="1904" t="s">
        <v>12</v>
      </c>
      <c r="F111" s="1905"/>
      <c r="G111" s="1906">
        <f t="shared" si="13"/>
        <v>0</v>
      </c>
      <c r="H111" s="857"/>
      <c r="I111" s="10"/>
      <c r="J111" s="10"/>
      <c r="K111" s="10"/>
      <c r="L111" s="10"/>
      <c r="M111" s="10"/>
      <c r="N111" s="10"/>
    </row>
    <row r="112" spans="1:14" s="11" customFormat="1" ht="33" x14ac:dyDescent="0.3">
      <c r="A112" s="1900">
        <f t="shared" si="14"/>
        <v>11</v>
      </c>
      <c r="B112" s="1910" t="s">
        <v>154</v>
      </c>
      <c r="C112" s="1935" t="s">
        <v>155</v>
      </c>
      <c r="D112" s="1911">
        <v>160</v>
      </c>
      <c r="E112" s="1904" t="s">
        <v>12</v>
      </c>
      <c r="F112" s="1905"/>
      <c r="G112" s="1906">
        <f t="shared" si="13"/>
        <v>0</v>
      </c>
      <c r="H112" s="857"/>
      <c r="I112" s="10"/>
      <c r="J112" s="10"/>
      <c r="K112" s="10"/>
      <c r="L112" s="10"/>
      <c r="M112" s="10"/>
      <c r="N112" s="10"/>
    </row>
    <row r="113" spans="1:14" s="11" customFormat="1" x14ac:dyDescent="0.3">
      <c r="A113" s="1893"/>
      <c r="B113" s="1894" t="s">
        <v>156</v>
      </c>
      <c r="C113" s="1915" t="s">
        <v>227</v>
      </c>
      <c r="D113" s="1927"/>
      <c r="E113" s="1897"/>
      <c r="F113" s="1929"/>
      <c r="G113" s="1930"/>
      <c r="H113" s="10"/>
      <c r="I113" s="10"/>
      <c r="J113" s="10"/>
      <c r="K113" s="10"/>
      <c r="L113" s="10"/>
      <c r="M113" s="10"/>
      <c r="N113" s="10"/>
    </row>
    <row r="114" spans="1:14" x14ac:dyDescent="0.3">
      <c r="A114" s="1900">
        <f>1+A112</f>
        <v>12</v>
      </c>
      <c r="B114" s="1910" t="s">
        <v>158</v>
      </c>
      <c r="C114" s="1935" t="s">
        <v>159</v>
      </c>
      <c r="D114" s="1911">
        <v>5</v>
      </c>
      <c r="E114" s="1912" t="s">
        <v>15</v>
      </c>
      <c r="F114" s="1905"/>
      <c r="G114" s="1906">
        <f t="shared" si="13"/>
        <v>0</v>
      </c>
      <c r="K114" s="857"/>
    </row>
    <row r="115" spans="1:14" x14ac:dyDescent="0.3">
      <c r="A115" s="1938">
        <f>1+A114</f>
        <v>13</v>
      </c>
      <c r="B115" s="1910" t="s">
        <v>160</v>
      </c>
      <c r="C115" s="1935" t="s">
        <v>161</v>
      </c>
      <c r="D115" s="1911">
        <v>1</v>
      </c>
      <c r="E115" s="1912" t="s">
        <v>15</v>
      </c>
      <c r="F115" s="1905"/>
      <c r="G115" s="1906">
        <f t="shared" si="13"/>
        <v>0</v>
      </c>
      <c r="K115" s="857"/>
    </row>
    <row r="116" spans="1:14" ht="49.5" x14ac:dyDescent="0.3">
      <c r="A116" s="1938">
        <f>1+A115</f>
        <v>14</v>
      </c>
      <c r="B116" s="1910" t="s">
        <v>162</v>
      </c>
      <c r="C116" s="1935" t="s">
        <v>163</v>
      </c>
      <c r="D116" s="1911">
        <v>10</v>
      </c>
      <c r="E116" s="1912" t="s">
        <v>12</v>
      </c>
      <c r="F116" s="1905"/>
      <c r="G116" s="1906">
        <f t="shared" si="13"/>
        <v>0</v>
      </c>
      <c r="K116" s="857"/>
    </row>
    <row r="117" spans="1:14" ht="49.5" x14ac:dyDescent="0.3">
      <c r="A117" s="1938">
        <f>1+A116</f>
        <v>15</v>
      </c>
      <c r="B117" s="1910" t="s">
        <v>164</v>
      </c>
      <c r="C117" s="1935" t="s">
        <v>165</v>
      </c>
      <c r="D117" s="1911">
        <v>220</v>
      </c>
      <c r="E117" s="1912" t="s">
        <v>12</v>
      </c>
      <c r="F117" s="1905"/>
      <c r="G117" s="1906">
        <f t="shared" si="13"/>
        <v>0</v>
      </c>
      <c r="K117" s="857"/>
    </row>
    <row r="118" spans="1:14" ht="49.5" x14ac:dyDescent="0.3">
      <c r="A118" s="1938">
        <f t="shared" ref="A118:A119" si="15">1+A117</f>
        <v>16</v>
      </c>
      <c r="B118" s="1910" t="s">
        <v>16</v>
      </c>
      <c r="C118" s="1935" t="s">
        <v>2953</v>
      </c>
      <c r="D118" s="1911">
        <v>8</v>
      </c>
      <c r="E118" s="1912" t="s">
        <v>12</v>
      </c>
      <c r="F118" s="1905"/>
      <c r="G118" s="1906">
        <f t="shared" si="13"/>
        <v>0</v>
      </c>
      <c r="K118" s="857"/>
    </row>
    <row r="119" spans="1:14" ht="66" x14ac:dyDescent="0.3">
      <c r="A119" s="1938">
        <f t="shared" si="15"/>
        <v>17</v>
      </c>
      <c r="B119" s="1910" t="s">
        <v>16</v>
      </c>
      <c r="C119" s="1935" t="s">
        <v>2954</v>
      </c>
      <c r="D119" s="1911">
        <v>420</v>
      </c>
      <c r="E119" s="1912" t="s">
        <v>12</v>
      </c>
      <c r="F119" s="1905"/>
      <c r="G119" s="1906">
        <f t="shared" si="13"/>
        <v>0</v>
      </c>
      <c r="K119" s="857"/>
    </row>
    <row r="120" spans="1:14" s="11" customFormat="1" x14ac:dyDescent="0.3">
      <c r="A120" s="1886"/>
      <c r="B120" s="1887"/>
      <c r="C120" s="1919" t="s">
        <v>167</v>
      </c>
      <c r="D120" s="1936"/>
      <c r="E120" s="1890"/>
      <c r="F120" s="1937"/>
      <c r="G120" s="1921">
        <f>SUM(G97:G119)</f>
        <v>0</v>
      </c>
      <c r="H120" s="10"/>
      <c r="I120" s="10"/>
      <c r="J120" s="10"/>
      <c r="K120" s="10"/>
      <c r="L120" s="10"/>
      <c r="M120" s="10"/>
      <c r="N120" s="10"/>
    </row>
    <row r="121" spans="1:14" s="11" customFormat="1" x14ac:dyDescent="0.3">
      <c r="A121" s="858"/>
      <c r="B121" s="858"/>
      <c r="C121" s="870"/>
      <c r="D121" s="868"/>
      <c r="E121" s="860"/>
      <c r="F121" s="1885"/>
      <c r="G121" s="868"/>
      <c r="H121" s="871"/>
      <c r="I121" s="10"/>
      <c r="J121" s="10"/>
      <c r="K121" s="10"/>
      <c r="L121" s="10"/>
      <c r="M121" s="10"/>
      <c r="N121" s="10"/>
    </row>
    <row r="122" spans="1:14" s="11" customFormat="1" x14ac:dyDescent="0.3">
      <c r="A122" s="1939"/>
      <c r="B122" s="1940">
        <v>8</v>
      </c>
      <c r="C122" s="1941" t="s">
        <v>168</v>
      </c>
      <c r="D122" s="1942"/>
      <c r="E122" s="1943"/>
      <c r="F122" s="1944"/>
      <c r="G122" s="1945"/>
      <c r="H122" s="871"/>
      <c r="I122" s="10"/>
      <c r="J122" s="10"/>
      <c r="K122" s="10"/>
      <c r="L122" s="10"/>
      <c r="M122" s="10"/>
      <c r="N122" s="10"/>
    </row>
    <row r="123" spans="1:14" x14ac:dyDescent="0.3">
      <c r="A123" s="1900">
        <v>1</v>
      </c>
      <c r="B123" s="1946">
        <v>79311</v>
      </c>
      <c r="C123" s="1947" t="s">
        <v>169</v>
      </c>
      <c r="D123" s="1911">
        <v>30</v>
      </c>
      <c r="E123" s="1946" t="s">
        <v>170</v>
      </c>
      <c r="F123" s="1916">
        <v>45</v>
      </c>
      <c r="G123" s="1906">
        <f t="shared" ref="G123" si="16">ROUND(D123*F123,2)</f>
        <v>1350</v>
      </c>
      <c r="H123" s="871"/>
      <c r="K123" s="857"/>
    </row>
    <row r="124" spans="1:14" s="11" customFormat="1" x14ac:dyDescent="0.3">
      <c r="A124" s="1900">
        <f>1+A123</f>
        <v>2</v>
      </c>
      <c r="B124" s="1946">
        <v>79351</v>
      </c>
      <c r="C124" s="1947" t="s">
        <v>171</v>
      </c>
      <c r="D124" s="1911">
        <v>20</v>
      </c>
      <c r="E124" s="1946" t="s">
        <v>170</v>
      </c>
      <c r="F124" s="1916">
        <v>45</v>
      </c>
      <c r="G124" s="1906">
        <f t="shared" ref="G124:G125" si="17">ROUND(D124*F124,2)</f>
        <v>900</v>
      </c>
      <c r="H124" s="871"/>
      <c r="I124" s="10"/>
      <c r="J124" s="10"/>
      <c r="K124" s="10"/>
      <c r="L124" s="10"/>
      <c r="M124" s="10"/>
      <c r="N124" s="10"/>
    </row>
    <row r="125" spans="1:14" s="11" customFormat="1" ht="33" x14ac:dyDescent="0.3">
      <c r="A125" s="1900">
        <f t="shared" ref="A125" si="18">A124+1</f>
        <v>3</v>
      </c>
      <c r="B125" s="1946">
        <v>79514</v>
      </c>
      <c r="C125" s="1947" t="s">
        <v>172</v>
      </c>
      <c r="D125" s="1911">
        <v>1</v>
      </c>
      <c r="E125" s="1946" t="s">
        <v>435</v>
      </c>
      <c r="F125" s="1905"/>
      <c r="G125" s="1906">
        <f t="shared" si="17"/>
        <v>0</v>
      </c>
      <c r="H125" s="871"/>
      <c r="I125" s="10"/>
      <c r="J125" s="10"/>
      <c r="K125" s="10"/>
      <c r="L125" s="10"/>
      <c r="M125" s="10"/>
      <c r="N125" s="10"/>
    </row>
    <row r="126" spans="1:14" x14ac:dyDescent="0.3">
      <c r="A126" s="1948"/>
      <c r="B126" s="1949"/>
      <c r="C126" s="1950" t="s">
        <v>173</v>
      </c>
      <c r="D126" s="1951"/>
      <c r="E126" s="1949"/>
      <c r="F126" s="1952"/>
      <c r="G126" s="1953">
        <f>+SUM(G123:G125)</f>
        <v>2250</v>
      </c>
      <c r="K126" s="857"/>
    </row>
    <row r="127" spans="1:14" x14ac:dyDescent="0.3">
      <c r="A127" s="4"/>
      <c r="B127" s="4"/>
      <c r="C127" s="866"/>
      <c r="G127" s="2"/>
      <c r="K127" s="857"/>
    </row>
    <row r="128" spans="1:14" x14ac:dyDescent="0.3">
      <c r="A128" s="4"/>
      <c r="B128" s="4"/>
      <c r="C128" s="866"/>
      <c r="G128" s="2"/>
    </row>
  </sheetData>
  <dataValidations count="1">
    <dataValidation type="custom" allowBlank="1" showInputMessage="1" showErrorMessage="1" error="Vnos Cena/EM je dovoljen na dve decimalni mesti." sqref="F34:F35 F22:F24 F26:F32 F57 F54:F55 F51:F52 F49 F40:F44 F46:F47 F75 F72:F73 F70 F62:F65 F67:F68 F88:F92 F85:F86 F80:F81 F83 F114:F119 F97:F104 F106:F112 F123:F125" xr:uid="{6B9188B5-327A-4058-9AA3-50E1F9959DFD}">
      <formula1>F22=ROUND(F22,2)</formula1>
    </dataValidation>
  </dataValidation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D9BA4-DBB2-4923-BC02-AC3DD5E722E2}">
  <sheetPr>
    <tabColor theme="3" tint="0.59999389629810485"/>
  </sheetPr>
  <dimension ref="A1:BU294"/>
  <sheetViews>
    <sheetView topLeftCell="A52" workbookViewId="0">
      <selection activeCell="C78" sqref="C78"/>
    </sheetView>
  </sheetViews>
  <sheetFormatPr defaultRowHeight="12.75" x14ac:dyDescent="0.2"/>
  <cols>
    <col min="1" max="1" width="5.7109375" style="1490" customWidth="1"/>
    <col min="2" max="2" width="9.7109375" style="1490" customWidth="1"/>
    <col min="3" max="3" width="45.7109375" style="1541" customWidth="1"/>
    <col min="4" max="4" width="5.7109375" style="1490" customWidth="1"/>
    <col min="5" max="5" width="10.7109375" style="1498" customWidth="1"/>
    <col min="6" max="6" width="11.7109375" style="1490" customWidth="1"/>
    <col min="7" max="7" width="12.7109375" style="1490" customWidth="1"/>
    <col min="8" max="11" width="9.140625" style="1491"/>
    <col min="12" max="15" width="9.140625" style="1490"/>
    <col min="16" max="16" width="12.85546875" style="1490" customWidth="1"/>
    <col min="17" max="256" width="9.140625" style="1490"/>
    <col min="257" max="257" width="5.7109375" style="1490" customWidth="1"/>
    <col min="258" max="258" width="7.85546875" style="1490" customWidth="1"/>
    <col min="259" max="259" width="45.7109375" style="1490" customWidth="1"/>
    <col min="260" max="260" width="5.7109375" style="1490" customWidth="1"/>
    <col min="261" max="261" width="7.42578125" style="1490" customWidth="1"/>
    <col min="262" max="262" width="10.140625" style="1490" customWidth="1"/>
    <col min="263" max="263" width="10.7109375" style="1490" customWidth="1"/>
    <col min="264" max="271" width="9.140625" style="1490"/>
    <col min="272" max="272" width="12.85546875" style="1490" customWidth="1"/>
    <col min="273" max="512" width="9.140625" style="1490"/>
    <col min="513" max="513" width="5.7109375" style="1490" customWidth="1"/>
    <col min="514" max="514" width="7.85546875" style="1490" customWidth="1"/>
    <col min="515" max="515" width="45.7109375" style="1490" customWidth="1"/>
    <col min="516" max="516" width="5.7109375" style="1490" customWidth="1"/>
    <col min="517" max="517" width="7.42578125" style="1490" customWidth="1"/>
    <col min="518" max="518" width="10.140625" style="1490" customWidth="1"/>
    <col min="519" max="519" width="10.7109375" style="1490" customWidth="1"/>
    <col min="520" max="527" width="9.140625" style="1490"/>
    <col min="528" max="528" width="12.85546875" style="1490" customWidth="1"/>
    <col min="529" max="768" width="9.140625" style="1490"/>
    <col min="769" max="769" width="5.7109375" style="1490" customWidth="1"/>
    <col min="770" max="770" width="7.85546875" style="1490" customWidth="1"/>
    <col min="771" max="771" width="45.7109375" style="1490" customWidth="1"/>
    <col min="772" max="772" width="5.7109375" style="1490" customWidth="1"/>
    <col min="773" max="773" width="7.42578125" style="1490" customWidth="1"/>
    <col min="774" max="774" width="10.140625" style="1490" customWidth="1"/>
    <col min="775" max="775" width="10.7109375" style="1490" customWidth="1"/>
    <col min="776" max="783" width="9.140625" style="1490"/>
    <col min="784" max="784" width="12.85546875" style="1490" customWidth="1"/>
    <col min="785" max="1024" width="9.140625" style="1490"/>
    <col min="1025" max="1025" width="5.7109375" style="1490" customWidth="1"/>
    <col min="1026" max="1026" width="7.85546875" style="1490" customWidth="1"/>
    <col min="1027" max="1027" width="45.7109375" style="1490" customWidth="1"/>
    <col min="1028" max="1028" width="5.7109375" style="1490" customWidth="1"/>
    <col min="1029" max="1029" width="7.42578125" style="1490" customWidth="1"/>
    <col min="1030" max="1030" width="10.140625" style="1490" customWidth="1"/>
    <col min="1031" max="1031" width="10.7109375" style="1490" customWidth="1"/>
    <col min="1032" max="1039" width="9.140625" style="1490"/>
    <col min="1040" max="1040" width="12.85546875" style="1490" customWidth="1"/>
    <col min="1041" max="1280" width="9.140625" style="1490"/>
    <col min="1281" max="1281" width="5.7109375" style="1490" customWidth="1"/>
    <col min="1282" max="1282" width="7.85546875" style="1490" customWidth="1"/>
    <col min="1283" max="1283" width="45.7109375" style="1490" customWidth="1"/>
    <col min="1284" max="1284" width="5.7109375" style="1490" customWidth="1"/>
    <col min="1285" max="1285" width="7.42578125" style="1490" customWidth="1"/>
    <col min="1286" max="1286" width="10.140625" style="1490" customWidth="1"/>
    <col min="1287" max="1287" width="10.7109375" style="1490" customWidth="1"/>
    <col min="1288" max="1295" width="9.140625" style="1490"/>
    <col min="1296" max="1296" width="12.85546875" style="1490" customWidth="1"/>
    <col min="1297" max="1536" width="9.140625" style="1490"/>
    <col min="1537" max="1537" width="5.7109375" style="1490" customWidth="1"/>
    <col min="1538" max="1538" width="7.85546875" style="1490" customWidth="1"/>
    <col min="1539" max="1539" width="45.7109375" style="1490" customWidth="1"/>
    <col min="1540" max="1540" width="5.7109375" style="1490" customWidth="1"/>
    <col min="1541" max="1541" width="7.42578125" style="1490" customWidth="1"/>
    <col min="1542" max="1542" width="10.140625" style="1490" customWidth="1"/>
    <col min="1543" max="1543" width="10.7109375" style="1490" customWidth="1"/>
    <col min="1544" max="1551" width="9.140625" style="1490"/>
    <col min="1552" max="1552" width="12.85546875" style="1490" customWidth="1"/>
    <col min="1553" max="1792" width="9.140625" style="1490"/>
    <col min="1793" max="1793" width="5.7109375" style="1490" customWidth="1"/>
    <col min="1794" max="1794" width="7.85546875" style="1490" customWidth="1"/>
    <col min="1795" max="1795" width="45.7109375" style="1490" customWidth="1"/>
    <col min="1796" max="1796" width="5.7109375" style="1490" customWidth="1"/>
    <col min="1797" max="1797" width="7.42578125" style="1490" customWidth="1"/>
    <col min="1798" max="1798" width="10.140625" style="1490" customWidth="1"/>
    <col min="1799" max="1799" width="10.7109375" style="1490" customWidth="1"/>
    <col min="1800" max="1807" width="9.140625" style="1490"/>
    <col min="1808" max="1808" width="12.85546875" style="1490" customWidth="1"/>
    <col min="1809" max="2048" width="9.140625" style="1490"/>
    <col min="2049" max="2049" width="5.7109375" style="1490" customWidth="1"/>
    <col min="2050" max="2050" width="7.85546875" style="1490" customWidth="1"/>
    <col min="2051" max="2051" width="45.7109375" style="1490" customWidth="1"/>
    <col min="2052" max="2052" width="5.7109375" style="1490" customWidth="1"/>
    <col min="2053" max="2053" width="7.42578125" style="1490" customWidth="1"/>
    <col min="2054" max="2054" width="10.140625" style="1490" customWidth="1"/>
    <col min="2055" max="2055" width="10.7109375" style="1490" customWidth="1"/>
    <col min="2056" max="2063" width="9.140625" style="1490"/>
    <col min="2064" max="2064" width="12.85546875" style="1490" customWidth="1"/>
    <col min="2065" max="2304" width="9.140625" style="1490"/>
    <col min="2305" max="2305" width="5.7109375" style="1490" customWidth="1"/>
    <col min="2306" max="2306" width="7.85546875" style="1490" customWidth="1"/>
    <col min="2307" max="2307" width="45.7109375" style="1490" customWidth="1"/>
    <col min="2308" max="2308" width="5.7109375" style="1490" customWidth="1"/>
    <col min="2309" max="2309" width="7.42578125" style="1490" customWidth="1"/>
    <col min="2310" max="2310" width="10.140625" style="1490" customWidth="1"/>
    <col min="2311" max="2311" width="10.7109375" style="1490" customWidth="1"/>
    <col min="2312" max="2319" width="9.140625" style="1490"/>
    <col min="2320" max="2320" width="12.85546875" style="1490" customWidth="1"/>
    <col min="2321" max="2560" width="9.140625" style="1490"/>
    <col min="2561" max="2561" width="5.7109375" style="1490" customWidth="1"/>
    <col min="2562" max="2562" width="7.85546875" style="1490" customWidth="1"/>
    <col min="2563" max="2563" width="45.7109375" style="1490" customWidth="1"/>
    <col min="2564" max="2564" width="5.7109375" style="1490" customWidth="1"/>
    <col min="2565" max="2565" width="7.42578125" style="1490" customWidth="1"/>
    <col min="2566" max="2566" width="10.140625" style="1490" customWidth="1"/>
    <col min="2567" max="2567" width="10.7109375" style="1490" customWidth="1"/>
    <col min="2568" max="2575" width="9.140625" style="1490"/>
    <col min="2576" max="2576" width="12.85546875" style="1490" customWidth="1"/>
    <col min="2577" max="2816" width="9.140625" style="1490"/>
    <col min="2817" max="2817" width="5.7109375" style="1490" customWidth="1"/>
    <col min="2818" max="2818" width="7.85546875" style="1490" customWidth="1"/>
    <col min="2819" max="2819" width="45.7109375" style="1490" customWidth="1"/>
    <col min="2820" max="2820" width="5.7109375" style="1490" customWidth="1"/>
    <col min="2821" max="2821" width="7.42578125" style="1490" customWidth="1"/>
    <col min="2822" max="2822" width="10.140625" style="1490" customWidth="1"/>
    <col min="2823" max="2823" width="10.7109375" style="1490" customWidth="1"/>
    <col min="2824" max="2831" width="9.140625" style="1490"/>
    <col min="2832" max="2832" width="12.85546875" style="1490" customWidth="1"/>
    <col min="2833" max="3072" width="9.140625" style="1490"/>
    <col min="3073" max="3073" width="5.7109375" style="1490" customWidth="1"/>
    <col min="3074" max="3074" width="7.85546875" style="1490" customWidth="1"/>
    <col min="3075" max="3075" width="45.7109375" style="1490" customWidth="1"/>
    <col min="3076" max="3076" width="5.7109375" style="1490" customWidth="1"/>
    <col min="3077" max="3077" width="7.42578125" style="1490" customWidth="1"/>
    <col min="3078" max="3078" width="10.140625" style="1490" customWidth="1"/>
    <col min="3079" max="3079" width="10.7109375" style="1490" customWidth="1"/>
    <col min="3080" max="3087" width="9.140625" style="1490"/>
    <col min="3088" max="3088" width="12.85546875" style="1490" customWidth="1"/>
    <col min="3089" max="3328" width="9.140625" style="1490"/>
    <col min="3329" max="3329" width="5.7109375" style="1490" customWidth="1"/>
    <col min="3330" max="3330" width="7.85546875" style="1490" customWidth="1"/>
    <col min="3331" max="3331" width="45.7109375" style="1490" customWidth="1"/>
    <col min="3332" max="3332" width="5.7109375" style="1490" customWidth="1"/>
    <col min="3333" max="3333" width="7.42578125" style="1490" customWidth="1"/>
    <col min="3334" max="3334" width="10.140625" style="1490" customWidth="1"/>
    <col min="3335" max="3335" width="10.7109375" style="1490" customWidth="1"/>
    <col min="3336" max="3343" width="9.140625" style="1490"/>
    <col min="3344" max="3344" width="12.85546875" style="1490" customWidth="1"/>
    <col min="3345" max="3584" width="9.140625" style="1490"/>
    <col min="3585" max="3585" width="5.7109375" style="1490" customWidth="1"/>
    <col min="3586" max="3586" width="7.85546875" style="1490" customWidth="1"/>
    <col min="3587" max="3587" width="45.7109375" style="1490" customWidth="1"/>
    <col min="3588" max="3588" width="5.7109375" style="1490" customWidth="1"/>
    <col min="3589" max="3589" width="7.42578125" style="1490" customWidth="1"/>
    <col min="3590" max="3590" width="10.140625" style="1490" customWidth="1"/>
    <col min="3591" max="3591" width="10.7109375" style="1490" customWidth="1"/>
    <col min="3592" max="3599" width="9.140625" style="1490"/>
    <col min="3600" max="3600" width="12.85546875" style="1490" customWidth="1"/>
    <col min="3601" max="3840" width="9.140625" style="1490"/>
    <col min="3841" max="3841" width="5.7109375" style="1490" customWidth="1"/>
    <col min="3842" max="3842" width="7.85546875" style="1490" customWidth="1"/>
    <col min="3843" max="3843" width="45.7109375" style="1490" customWidth="1"/>
    <col min="3844" max="3844" width="5.7109375" style="1490" customWidth="1"/>
    <col min="3845" max="3845" width="7.42578125" style="1490" customWidth="1"/>
    <col min="3846" max="3846" width="10.140625" style="1490" customWidth="1"/>
    <col min="3847" max="3847" width="10.7109375" style="1490" customWidth="1"/>
    <col min="3848" max="3855" width="9.140625" style="1490"/>
    <col min="3856" max="3856" width="12.85546875" style="1490" customWidth="1"/>
    <col min="3857" max="4096" width="9.140625" style="1490"/>
    <col min="4097" max="4097" width="5.7109375" style="1490" customWidth="1"/>
    <col min="4098" max="4098" width="7.85546875" style="1490" customWidth="1"/>
    <col min="4099" max="4099" width="45.7109375" style="1490" customWidth="1"/>
    <col min="4100" max="4100" width="5.7109375" style="1490" customWidth="1"/>
    <col min="4101" max="4101" width="7.42578125" style="1490" customWidth="1"/>
    <col min="4102" max="4102" width="10.140625" style="1490" customWidth="1"/>
    <col min="4103" max="4103" width="10.7109375" style="1490" customWidth="1"/>
    <col min="4104" max="4111" width="9.140625" style="1490"/>
    <col min="4112" max="4112" width="12.85546875" style="1490" customWidth="1"/>
    <col min="4113" max="4352" width="9.140625" style="1490"/>
    <col min="4353" max="4353" width="5.7109375" style="1490" customWidth="1"/>
    <col min="4354" max="4354" width="7.85546875" style="1490" customWidth="1"/>
    <col min="4355" max="4355" width="45.7109375" style="1490" customWidth="1"/>
    <col min="4356" max="4356" width="5.7109375" style="1490" customWidth="1"/>
    <col min="4357" max="4357" width="7.42578125" style="1490" customWidth="1"/>
    <col min="4358" max="4358" width="10.140625" style="1490" customWidth="1"/>
    <col min="4359" max="4359" width="10.7109375" style="1490" customWidth="1"/>
    <col min="4360" max="4367" width="9.140625" style="1490"/>
    <col min="4368" max="4368" width="12.85546875" style="1490" customWidth="1"/>
    <col min="4369" max="4608" width="9.140625" style="1490"/>
    <col min="4609" max="4609" width="5.7109375" style="1490" customWidth="1"/>
    <col min="4610" max="4610" width="7.85546875" style="1490" customWidth="1"/>
    <col min="4611" max="4611" width="45.7109375" style="1490" customWidth="1"/>
    <col min="4612" max="4612" width="5.7109375" style="1490" customWidth="1"/>
    <col min="4613" max="4613" width="7.42578125" style="1490" customWidth="1"/>
    <col min="4614" max="4614" width="10.140625" style="1490" customWidth="1"/>
    <col min="4615" max="4615" width="10.7109375" style="1490" customWidth="1"/>
    <col min="4616" max="4623" width="9.140625" style="1490"/>
    <col min="4624" max="4624" width="12.85546875" style="1490" customWidth="1"/>
    <col min="4625" max="4864" width="9.140625" style="1490"/>
    <col min="4865" max="4865" width="5.7109375" style="1490" customWidth="1"/>
    <col min="4866" max="4866" width="7.85546875" style="1490" customWidth="1"/>
    <col min="4867" max="4867" width="45.7109375" style="1490" customWidth="1"/>
    <col min="4868" max="4868" width="5.7109375" style="1490" customWidth="1"/>
    <col min="4869" max="4869" width="7.42578125" style="1490" customWidth="1"/>
    <col min="4870" max="4870" width="10.140625" style="1490" customWidth="1"/>
    <col min="4871" max="4871" width="10.7109375" style="1490" customWidth="1"/>
    <col min="4872" max="4879" width="9.140625" style="1490"/>
    <col min="4880" max="4880" width="12.85546875" style="1490" customWidth="1"/>
    <col min="4881" max="5120" width="9.140625" style="1490"/>
    <col min="5121" max="5121" width="5.7109375" style="1490" customWidth="1"/>
    <col min="5122" max="5122" width="7.85546875" style="1490" customWidth="1"/>
    <col min="5123" max="5123" width="45.7109375" style="1490" customWidth="1"/>
    <col min="5124" max="5124" width="5.7109375" style="1490" customWidth="1"/>
    <col min="5125" max="5125" width="7.42578125" style="1490" customWidth="1"/>
    <col min="5126" max="5126" width="10.140625" style="1490" customWidth="1"/>
    <col min="5127" max="5127" width="10.7109375" style="1490" customWidth="1"/>
    <col min="5128" max="5135" width="9.140625" style="1490"/>
    <col min="5136" max="5136" width="12.85546875" style="1490" customWidth="1"/>
    <col min="5137" max="5376" width="9.140625" style="1490"/>
    <col min="5377" max="5377" width="5.7109375" style="1490" customWidth="1"/>
    <col min="5378" max="5378" width="7.85546875" style="1490" customWidth="1"/>
    <col min="5379" max="5379" width="45.7109375" style="1490" customWidth="1"/>
    <col min="5380" max="5380" width="5.7109375" style="1490" customWidth="1"/>
    <col min="5381" max="5381" width="7.42578125" style="1490" customWidth="1"/>
    <col min="5382" max="5382" width="10.140625" style="1490" customWidth="1"/>
    <col min="5383" max="5383" width="10.7109375" style="1490" customWidth="1"/>
    <col min="5384" max="5391" width="9.140625" style="1490"/>
    <col min="5392" max="5392" width="12.85546875" style="1490" customWidth="1"/>
    <col min="5393" max="5632" width="9.140625" style="1490"/>
    <col min="5633" max="5633" width="5.7109375" style="1490" customWidth="1"/>
    <col min="5634" max="5634" width="7.85546875" style="1490" customWidth="1"/>
    <col min="5635" max="5635" width="45.7109375" style="1490" customWidth="1"/>
    <col min="5636" max="5636" width="5.7109375" style="1490" customWidth="1"/>
    <col min="5637" max="5637" width="7.42578125" style="1490" customWidth="1"/>
    <col min="5638" max="5638" width="10.140625" style="1490" customWidth="1"/>
    <col min="5639" max="5639" width="10.7109375" style="1490" customWidth="1"/>
    <col min="5640" max="5647" width="9.140625" style="1490"/>
    <col min="5648" max="5648" width="12.85546875" style="1490" customWidth="1"/>
    <col min="5649" max="5888" width="9.140625" style="1490"/>
    <col min="5889" max="5889" width="5.7109375" style="1490" customWidth="1"/>
    <col min="5890" max="5890" width="7.85546875" style="1490" customWidth="1"/>
    <col min="5891" max="5891" width="45.7109375" style="1490" customWidth="1"/>
    <col min="5892" max="5892" width="5.7109375" style="1490" customWidth="1"/>
    <col min="5893" max="5893" width="7.42578125" style="1490" customWidth="1"/>
    <col min="5894" max="5894" width="10.140625" style="1490" customWidth="1"/>
    <col min="5895" max="5895" width="10.7109375" style="1490" customWidth="1"/>
    <col min="5896" max="5903" width="9.140625" style="1490"/>
    <col min="5904" max="5904" width="12.85546875" style="1490" customWidth="1"/>
    <col min="5905" max="6144" width="9.140625" style="1490"/>
    <col min="6145" max="6145" width="5.7109375" style="1490" customWidth="1"/>
    <col min="6146" max="6146" width="7.85546875" style="1490" customWidth="1"/>
    <col min="6147" max="6147" width="45.7109375" style="1490" customWidth="1"/>
    <col min="6148" max="6148" width="5.7109375" style="1490" customWidth="1"/>
    <col min="6149" max="6149" width="7.42578125" style="1490" customWidth="1"/>
    <col min="6150" max="6150" width="10.140625" style="1490" customWidth="1"/>
    <col min="6151" max="6151" width="10.7109375" style="1490" customWidth="1"/>
    <col min="6152" max="6159" width="9.140625" style="1490"/>
    <col min="6160" max="6160" width="12.85546875" style="1490" customWidth="1"/>
    <col min="6161" max="6400" width="9.140625" style="1490"/>
    <col min="6401" max="6401" width="5.7109375" style="1490" customWidth="1"/>
    <col min="6402" max="6402" width="7.85546875" style="1490" customWidth="1"/>
    <col min="6403" max="6403" width="45.7109375" style="1490" customWidth="1"/>
    <col min="6404" max="6404" width="5.7109375" style="1490" customWidth="1"/>
    <col min="6405" max="6405" width="7.42578125" style="1490" customWidth="1"/>
    <col min="6406" max="6406" width="10.140625" style="1490" customWidth="1"/>
    <col min="6407" max="6407" width="10.7109375" style="1490" customWidth="1"/>
    <col min="6408" max="6415" width="9.140625" style="1490"/>
    <col min="6416" max="6416" width="12.85546875" style="1490" customWidth="1"/>
    <col min="6417" max="6656" width="9.140625" style="1490"/>
    <col min="6657" max="6657" width="5.7109375" style="1490" customWidth="1"/>
    <col min="6658" max="6658" width="7.85546875" style="1490" customWidth="1"/>
    <col min="6659" max="6659" width="45.7109375" style="1490" customWidth="1"/>
    <col min="6660" max="6660" width="5.7109375" style="1490" customWidth="1"/>
    <col min="6661" max="6661" width="7.42578125" style="1490" customWidth="1"/>
    <col min="6662" max="6662" width="10.140625" style="1490" customWidth="1"/>
    <col min="6663" max="6663" width="10.7109375" style="1490" customWidth="1"/>
    <col min="6664" max="6671" width="9.140625" style="1490"/>
    <col min="6672" max="6672" width="12.85546875" style="1490" customWidth="1"/>
    <col min="6673" max="6912" width="9.140625" style="1490"/>
    <col min="6913" max="6913" width="5.7109375" style="1490" customWidth="1"/>
    <col min="6914" max="6914" width="7.85546875" style="1490" customWidth="1"/>
    <col min="6915" max="6915" width="45.7109375" style="1490" customWidth="1"/>
    <col min="6916" max="6916" width="5.7109375" style="1490" customWidth="1"/>
    <col min="6917" max="6917" width="7.42578125" style="1490" customWidth="1"/>
    <col min="6918" max="6918" width="10.140625" style="1490" customWidth="1"/>
    <col min="6919" max="6919" width="10.7109375" style="1490" customWidth="1"/>
    <col min="6920" max="6927" width="9.140625" style="1490"/>
    <col min="6928" max="6928" width="12.85546875" style="1490" customWidth="1"/>
    <col min="6929" max="7168" width="9.140625" style="1490"/>
    <col min="7169" max="7169" width="5.7109375" style="1490" customWidth="1"/>
    <col min="7170" max="7170" width="7.85546875" style="1490" customWidth="1"/>
    <col min="7171" max="7171" width="45.7109375" style="1490" customWidth="1"/>
    <col min="7172" max="7172" width="5.7109375" style="1490" customWidth="1"/>
    <col min="7173" max="7173" width="7.42578125" style="1490" customWidth="1"/>
    <col min="7174" max="7174" width="10.140625" style="1490" customWidth="1"/>
    <col min="7175" max="7175" width="10.7109375" style="1490" customWidth="1"/>
    <col min="7176" max="7183" width="9.140625" style="1490"/>
    <col min="7184" max="7184" width="12.85546875" style="1490" customWidth="1"/>
    <col min="7185" max="7424" width="9.140625" style="1490"/>
    <col min="7425" max="7425" width="5.7109375" style="1490" customWidth="1"/>
    <col min="7426" max="7426" width="7.85546875" style="1490" customWidth="1"/>
    <col min="7427" max="7427" width="45.7109375" style="1490" customWidth="1"/>
    <col min="7428" max="7428" width="5.7109375" style="1490" customWidth="1"/>
    <col min="7429" max="7429" width="7.42578125" style="1490" customWidth="1"/>
    <col min="7430" max="7430" width="10.140625" style="1490" customWidth="1"/>
    <col min="7431" max="7431" width="10.7109375" style="1490" customWidth="1"/>
    <col min="7432" max="7439" width="9.140625" style="1490"/>
    <col min="7440" max="7440" width="12.85546875" style="1490" customWidth="1"/>
    <col min="7441" max="7680" width="9.140625" style="1490"/>
    <col min="7681" max="7681" width="5.7109375" style="1490" customWidth="1"/>
    <col min="7682" max="7682" width="7.85546875" style="1490" customWidth="1"/>
    <col min="7683" max="7683" width="45.7109375" style="1490" customWidth="1"/>
    <col min="7684" max="7684" width="5.7109375" style="1490" customWidth="1"/>
    <col min="7685" max="7685" width="7.42578125" style="1490" customWidth="1"/>
    <col min="7686" max="7686" width="10.140625" style="1490" customWidth="1"/>
    <col min="7687" max="7687" width="10.7109375" style="1490" customWidth="1"/>
    <col min="7688" max="7695" width="9.140625" style="1490"/>
    <col min="7696" max="7696" width="12.85546875" style="1490" customWidth="1"/>
    <col min="7697" max="7936" width="9.140625" style="1490"/>
    <col min="7937" max="7937" width="5.7109375" style="1490" customWidth="1"/>
    <col min="7938" max="7938" width="7.85546875" style="1490" customWidth="1"/>
    <col min="7939" max="7939" width="45.7109375" style="1490" customWidth="1"/>
    <col min="7940" max="7940" width="5.7109375" style="1490" customWidth="1"/>
    <col min="7941" max="7941" width="7.42578125" style="1490" customWidth="1"/>
    <col min="7942" max="7942" width="10.140625" style="1490" customWidth="1"/>
    <col min="7943" max="7943" width="10.7109375" style="1490" customWidth="1"/>
    <col min="7944" max="7951" width="9.140625" style="1490"/>
    <col min="7952" max="7952" width="12.85546875" style="1490" customWidth="1"/>
    <col min="7953" max="8192" width="9.140625" style="1490"/>
    <col min="8193" max="8193" width="5.7109375" style="1490" customWidth="1"/>
    <col min="8194" max="8194" width="7.85546875" style="1490" customWidth="1"/>
    <col min="8195" max="8195" width="45.7109375" style="1490" customWidth="1"/>
    <col min="8196" max="8196" width="5.7109375" style="1490" customWidth="1"/>
    <col min="8197" max="8197" width="7.42578125" style="1490" customWidth="1"/>
    <col min="8198" max="8198" width="10.140625" style="1490" customWidth="1"/>
    <col min="8199" max="8199" width="10.7109375" style="1490" customWidth="1"/>
    <col min="8200" max="8207" width="9.140625" style="1490"/>
    <col min="8208" max="8208" width="12.85546875" style="1490" customWidth="1"/>
    <col min="8209" max="8448" width="9.140625" style="1490"/>
    <col min="8449" max="8449" width="5.7109375" style="1490" customWidth="1"/>
    <col min="8450" max="8450" width="7.85546875" style="1490" customWidth="1"/>
    <col min="8451" max="8451" width="45.7109375" style="1490" customWidth="1"/>
    <col min="8452" max="8452" width="5.7109375" style="1490" customWidth="1"/>
    <col min="8453" max="8453" width="7.42578125" style="1490" customWidth="1"/>
    <col min="8454" max="8454" width="10.140625" style="1490" customWidth="1"/>
    <col min="8455" max="8455" width="10.7109375" style="1490" customWidth="1"/>
    <col min="8456" max="8463" width="9.140625" style="1490"/>
    <col min="8464" max="8464" width="12.85546875" style="1490" customWidth="1"/>
    <col min="8465" max="8704" width="9.140625" style="1490"/>
    <col min="8705" max="8705" width="5.7109375" style="1490" customWidth="1"/>
    <col min="8706" max="8706" width="7.85546875" style="1490" customWidth="1"/>
    <col min="8707" max="8707" width="45.7109375" style="1490" customWidth="1"/>
    <col min="8708" max="8708" width="5.7109375" style="1490" customWidth="1"/>
    <col min="8709" max="8709" width="7.42578125" style="1490" customWidth="1"/>
    <col min="8710" max="8710" width="10.140625" style="1490" customWidth="1"/>
    <col min="8711" max="8711" width="10.7109375" style="1490" customWidth="1"/>
    <col min="8712" max="8719" width="9.140625" style="1490"/>
    <col min="8720" max="8720" width="12.85546875" style="1490" customWidth="1"/>
    <col min="8721" max="8960" width="9.140625" style="1490"/>
    <col min="8961" max="8961" width="5.7109375" style="1490" customWidth="1"/>
    <col min="8962" max="8962" width="7.85546875" style="1490" customWidth="1"/>
    <col min="8963" max="8963" width="45.7109375" style="1490" customWidth="1"/>
    <col min="8964" max="8964" width="5.7109375" style="1490" customWidth="1"/>
    <col min="8965" max="8965" width="7.42578125" style="1490" customWidth="1"/>
    <col min="8966" max="8966" width="10.140625" style="1490" customWidth="1"/>
    <col min="8967" max="8967" width="10.7109375" style="1490" customWidth="1"/>
    <col min="8968" max="8975" width="9.140625" style="1490"/>
    <col min="8976" max="8976" width="12.85546875" style="1490" customWidth="1"/>
    <col min="8977" max="9216" width="9.140625" style="1490"/>
    <col min="9217" max="9217" width="5.7109375" style="1490" customWidth="1"/>
    <col min="9218" max="9218" width="7.85546875" style="1490" customWidth="1"/>
    <col min="9219" max="9219" width="45.7109375" style="1490" customWidth="1"/>
    <col min="9220" max="9220" width="5.7109375" style="1490" customWidth="1"/>
    <col min="9221" max="9221" width="7.42578125" style="1490" customWidth="1"/>
    <col min="9222" max="9222" width="10.140625" style="1490" customWidth="1"/>
    <col min="9223" max="9223" width="10.7109375" style="1490" customWidth="1"/>
    <col min="9224" max="9231" width="9.140625" style="1490"/>
    <col min="9232" max="9232" width="12.85546875" style="1490" customWidth="1"/>
    <col min="9233" max="9472" width="9.140625" style="1490"/>
    <col min="9473" max="9473" width="5.7109375" style="1490" customWidth="1"/>
    <col min="9474" max="9474" width="7.85546875" style="1490" customWidth="1"/>
    <col min="9475" max="9475" width="45.7109375" style="1490" customWidth="1"/>
    <col min="9476" max="9476" width="5.7109375" style="1490" customWidth="1"/>
    <col min="9477" max="9477" width="7.42578125" style="1490" customWidth="1"/>
    <col min="9478" max="9478" width="10.140625" style="1490" customWidth="1"/>
    <col min="9479" max="9479" width="10.7109375" style="1490" customWidth="1"/>
    <col min="9480" max="9487" width="9.140625" style="1490"/>
    <col min="9488" max="9488" width="12.85546875" style="1490" customWidth="1"/>
    <col min="9489" max="9728" width="9.140625" style="1490"/>
    <col min="9729" max="9729" width="5.7109375" style="1490" customWidth="1"/>
    <col min="9730" max="9730" width="7.85546875" style="1490" customWidth="1"/>
    <col min="9731" max="9731" width="45.7109375" style="1490" customWidth="1"/>
    <col min="9732" max="9732" width="5.7109375" style="1490" customWidth="1"/>
    <col min="9733" max="9733" width="7.42578125" style="1490" customWidth="1"/>
    <col min="9734" max="9734" width="10.140625" style="1490" customWidth="1"/>
    <col min="9735" max="9735" width="10.7109375" style="1490" customWidth="1"/>
    <col min="9736" max="9743" width="9.140625" style="1490"/>
    <col min="9744" max="9744" width="12.85546875" style="1490" customWidth="1"/>
    <col min="9745" max="9984" width="9.140625" style="1490"/>
    <col min="9985" max="9985" width="5.7109375" style="1490" customWidth="1"/>
    <col min="9986" max="9986" width="7.85546875" style="1490" customWidth="1"/>
    <col min="9987" max="9987" width="45.7109375" style="1490" customWidth="1"/>
    <col min="9988" max="9988" width="5.7109375" style="1490" customWidth="1"/>
    <col min="9989" max="9989" width="7.42578125" style="1490" customWidth="1"/>
    <col min="9990" max="9990" width="10.140625" style="1490" customWidth="1"/>
    <col min="9991" max="9991" width="10.7109375" style="1490" customWidth="1"/>
    <col min="9992" max="9999" width="9.140625" style="1490"/>
    <col min="10000" max="10000" width="12.85546875" style="1490" customWidth="1"/>
    <col min="10001" max="10240" width="9.140625" style="1490"/>
    <col min="10241" max="10241" width="5.7109375" style="1490" customWidth="1"/>
    <col min="10242" max="10242" width="7.85546875" style="1490" customWidth="1"/>
    <col min="10243" max="10243" width="45.7109375" style="1490" customWidth="1"/>
    <col min="10244" max="10244" width="5.7109375" style="1490" customWidth="1"/>
    <col min="10245" max="10245" width="7.42578125" style="1490" customWidth="1"/>
    <col min="10246" max="10246" width="10.140625" style="1490" customWidth="1"/>
    <col min="10247" max="10247" width="10.7109375" style="1490" customWidth="1"/>
    <col min="10248" max="10255" width="9.140625" style="1490"/>
    <col min="10256" max="10256" width="12.85546875" style="1490" customWidth="1"/>
    <col min="10257" max="10496" width="9.140625" style="1490"/>
    <col min="10497" max="10497" width="5.7109375" style="1490" customWidth="1"/>
    <col min="10498" max="10498" width="7.85546875" style="1490" customWidth="1"/>
    <col min="10499" max="10499" width="45.7109375" style="1490" customWidth="1"/>
    <col min="10500" max="10500" width="5.7109375" style="1490" customWidth="1"/>
    <col min="10501" max="10501" width="7.42578125" style="1490" customWidth="1"/>
    <col min="10502" max="10502" width="10.140625" style="1490" customWidth="1"/>
    <col min="10503" max="10503" width="10.7109375" style="1490" customWidth="1"/>
    <col min="10504" max="10511" width="9.140625" style="1490"/>
    <col min="10512" max="10512" width="12.85546875" style="1490" customWidth="1"/>
    <col min="10513" max="10752" width="9.140625" style="1490"/>
    <col min="10753" max="10753" width="5.7109375" style="1490" customWidth="1"/>
    <col min="10754" max="10754" width="7.85546875" style="1490" customWidth="1"/>
    <col min="10755" max="10755" width="45.7109375" style="1490" customWidth="1"/>
    <col min="10756" max="10756" width="5.7109375" style="1490" customWidth="1"/>
    <col min="10757" max="10757" width="7.42578125" style="1490" customWidth="1"/>
    <col min="10758" max="10758" width="10.140625" style="1490" customWidth="1"/>
    <col min="10759" max="10759" width="10.7109375" style="1490" customWidth="1"/>
    <col min="10760" max="10767" width="9.140625" style="1490"/>
    <col min="10768" max="10768" width="12.85546875" style="1490" customWidth="1"/>
    <col min="10769" max="11008" width="9.140625" style="1490"/>
    <col min="11009" max="11009" width="5.7109375" style="1490" customWidth="1"/>
    <col min="11010" max="11010" width="7.85546875" style="1490" customWidth="1"/>
    <col min="11011" max="11011" width="45.7109375" style="1490" customWidth="1"/>
    <col min="11012" max="11012" width="5.7109375" style="1490" customWidth="1"/>
    <col min="11013" max="11013" width="7.42578125" style="1490" customWidth="1"/>
    <col min="11014" max="11014" width="10.140625" style="1490" customWidth="1"/>
    <col min="11015" max="11015" width="10.7109375" style="1490" customWidth="1"/>
    <col min="11016" max="11023" width="9.140625" style="1490"/>
    <col min="11024" max="11024" width="12.85546875" style="1490" customWidth="1"/>
    <col min="11025" max="11264" width="9.140625" style="1490"/>
    <col min="11265" max="11265" width="5.7109375" style="1490" customWidth="1"/>
    <col min="11266" max="11266" width="7.85546875" style="1490" customWidth="1"/>
    <col min="11267" max="11267" width="45.7109375" style="1490" customWidth="1"/>
    <col min="11268" max="11268" width="5.7109375" style="1490" customWidth="1"/>
    <col min="11269" max="11269" width="7.42578125" style="1490" customWidth="1"/>
    <col min="11270" max="11270" width="10.140625" style="1490" customWidth="1"/>
    <col min="11271" max="11271" width="10.7109375" style="1490" customWidth="1"/>
    <col min="11272" max="11279" width="9.140625" style="1490"/>
    <col min="11280" max="11280" width="12.85546875" style="1490" customWidth="1"/>
    <col min="11281" max="11520" width="9.140625" style="1490"/>
    <col min="11521" max="11521" width="5.7109375" style="1490" customWidth="1"/>
    <col min="11522" max="11522" width="7.85546875" style="1490" customWidth="1"/>
    <col min="11523" max="11523" width="45.7109375" style="1490" customWidth="1"/>
    <col min="11524" max="11524" width="5.7109375" style="1490" customWidth="1"/>
    <col min="11525" max="11525" width="7.42578125" style="1490" customWidth="1"/>
    <col min="11526" max="11526" width="10.140625" style="1490" customWidth="1"/>
    <col min="11527" max="11527" width="10.7109375" style="1490" customWidth="1"/>
    <col min="11528" max="11535" width="9.140625" style="1490"/>
    <col min="11536" max="11536" width="12.85546875" style="1490" customWidth="1"/>
    <col min="11537" max="11776" width="9.140625" style="1490"/>
    <col min="11777" max="11777" width="5.7109375" style="1490" customWidth="1"/>
    <col min="11778" max="11778" width="7.85546875" style="1490" customWidth="1"/>
    <col min="11779" max="11779" width="45.7109375" style="1490" customWidth="1"/>
    <col min="11780" max="11780" width="5.7109375" style="1490" customWidth="1"/>
    <col min="11781" max="11781" width="7.42578125" style="1490" customWidth="1"/>
    <col min="11782" max="11782" width="10.140625" style="1490" customWidth="1"/>
    <col min="11783" max="11783" width="10.7109375" style="1490" customWidth="1"/>
    <col min="11784" max="11791" width="9.140625" style="1490"/>
    <col min="11792" max="11792" width="12.85546875" style="1490" customWidth="1"/>
    <col min="11793" max="12032" width="9.140625" style="1490"/>
    <col min="12033" max="12033" width="5.7109375" style="1490" customWidth="1"/>
    <col min="12034" max="12034" width="7.85546875" style="1490" customWidth="1"/>
    <col min="12035" max="12035" width="45.7109375" style="1490" customWidth="1"/>
    <col min="12036" max="12036" width="5.7109375" style="1490" customWidth="1"/>
    <col min="12037" max="12037" width="7.42578125" style="1490" customWidth="1"/>
    <col min="12038" max="12038" width="10.140625" style="1490" customWidth="1"/>
    <col min="12039" max="12039" width="10.7109375" style="1490" customWidth="1"/>
    <col min="12040" max="12047" width="9.140625" style="1490"/>
    <col min="12048" max="12048" width="12.85546875" style="1490" customWidth="1"/>
    <col min="12049" max="12288" width="9.140625" style="1490"/>
    <col min="12289" max="12289" width="5.7109375" style="1490" customWidth="1"/>
    <col min="12290" max="12290" width="7.85546875" style="1490" customWidth="1"/>
    <col min="12291" max="12291" width="45.7109375" style="1490" customWidth="1"/>
    <col min="12292" max="12292" width="5.7109375" style="1490" customWidth="1"/>
    <col min="12293" max="12293" width="7.42578125" style="1490" customWidth="1"/>
    <col min="12294" max="12294" width="10.140625" style="1490" customWidth="1"/>
    <col min="12295" max="12295" width="10.7109375" style="1490" customWidth="1"/>
    <col min="12296" max="12303" width="9.140625" style="1490"/>
    <col min="12304" max="12304" width="12.85546875" style="1490" customWidth="1"/>
    <col min="12305" max="12544" width="9.140625" style="1490"/>
    <col min="12545" max="12545" width="5.7109375" style="1490" customWidth="1"/>
    <col min="12546" max="12546" width="7.85546875" style="1490" customWidth="1"/>
    <col min="12547" max="12547" width="45.7109375" style="1490" customWidth="1"/>
    <col min="12548" max="12548" width="5.7109375" style="1490" customWidth="1"/>
    <col min="12549" max="12549" width="7.42578125" style="1490" customWidth="1"/>
    <col min="12550" max="12550" width="10.140625" style="1490" customWidth="1"/>
    <col min="12551" max="12551" width="10.7109375" style="1490" customWidth="1"/>
    <col min="12552" max="12559" width="9.140625" style="1490"/>
    <col min="12560" max="12560" width="12.85546875" style="1490" customWidth="1"/>
    <col min="12561" max="12800" width="9.140625" style="1490"/>
    <col min="12801" max="12801" width="5.7109375" style="1490" customWidth="1"/>
    <col min="12802" max="12802" width="7.85546875" style="1490" customWidth="1"/>
    <col min="12803" max="12803" width="45.7109375" style="1490" customWidth="1"/>
    <col min="12804" max="12804" width="5.7109375" style="1490" customWidth="1"/>
    <col min="12805" max="12805" width="7.42578125" style="1490" customWidth="1"/>
    <col min="12806" max="12806" width="10.140625" style="1490" customWidth="1"/>
    <col min="12807" max="12807" width="10.7109375" style="1490" customWidth="1"/>
    <col min="12808" max="12815" width="9.140625" style="1490"/>
    <col min="12816" max="12816" width="12.85546875" style="1490" customWidth="1"/>
    <col min="12817" max="13056" width="9.140625" style="1490"/>
    <col min="13057" max="13057" width="5.7109375" style="1490" customWidth="1"/>
    <col min="13058" max="13058" width="7.85546875" style="1490" customWidth="1"/>
    <col min="13059" max="13059" width="45.7109375" style="1490" customWidth="1"/>
    <col min="13060" max="13060" width="5.7109375" style="1490" customWidth="1"/>
    <col min="13061" max="13061" width="7.42578125" style="1490" customWidth="1"/>
    <col min="13062" max="13062" width="10.140625" style="1490" customWidth="1"/>
    <col min="13063" max="13063" width="10.7109375" style="1490" customWidth="1"/>
    <col min="13064" max="13071" width="9.140625" style="1490"/>
    <col min="13072" max="13072" width="12.85546875" style="1490" customWidth="1"/>
    <col min="13073" max="13312" width="9.140625" style="1490"/>
    <col min="13313" max="13313" width="5.7109375" style="1490" customWidth="1"/>
    <col min="13314" max="13314" width="7.85546875" style="1490" customWidth="1"/>
    <col min="13315" max="13315" width="45.7109375" style="1490" customWidth="1"/>
    <col min="13316" max="13316" width="5.7109375" style="1490" customWidth="1"/>
    <col min="13317" max="13317" width="7.42578125" style="1490" customWidth="1"/>
    <col min="13318" max="13318" width="10.140625" style="1490" customWidth="1"/>
    <col min="13319" max="13319" width="10.7109375" style="1490" customWidth="1"/>
    <col min="13320" max="13327" width="9.140625" style="1490"/>
    <col min="13328" max="13328" width="12.85546875" style="1490" customWidth="1"/>
    <col min="13329" max="13568" width="9.140625" style="1490"/>
    <col min="13569" max="13569" width="5.7109375" style="1490" customWidth="1"/>
    <col min="13570" max="13570" width="7.85546875" style="1490" customWidth="1"/>
    <col min="13571" max="13571" width="45.7109375" style="1490" customWidth="1"/>
    <col min="13572" max="13572" width="5.7109375" style="1490" customWidth="1"/>
    <col min="13573" max="13573" width="7.42578125" style="1490" customWidth="1"/>
    <col min="13574" max="13574" width="10.140625" style="1490" customWidth="1"/>
    <col min="13575" max="13575" width="10.7109375" style="1490" customWidth="1"/>
    <col min="13576" max="13583" width="9.140625" style="1490"/>
    <col min="13584" max="13584" width="12.85546875" style="1490" customWidth="1"/>
    <col min="13585" max="13824" width="9.140625" style="1490"/>
    <col min="13825" max="13825" width="5.7109375" style="1490" customWidth="1"/>
    <col min="13826" max="13826" width="7.85546875" style="1490" customWidth="1"/>
    <col min="13827" max="13827" width="45.7109375" style="1490" customWidth="1"/>
    <col min="13828" max="13828" width="5.7109375" style="1490" customWidth="1"/>
    <col min="13829" max="13829" width="7.42578125" style="1490" customWidth="1"/>
    <col min="13830" max="13830" width="10.140625" style="1490" customWidth="1"/>
    <col min="13831" max="13831" width="10.7109375" style="1490" customWidth="1"/>
    <col min="13832" max="13839" width="9.140625" style="1490"/>
    <col min="13840" max="13840" width="12.85546875" style="1490" customWidth="1"/>
    <col min="13841" max="14080" width="9.140625" style="1490"/>
    <col min="14081" max="14081" width="5.7109375" style="1490" customWidth="1"/>
    <col min="14082" max="14082" width="7.85546875" style="1490" customWidth="1"/>
    <col min="14083" max="14083" width="45.7109375" style="1490" customWidth="1"/>
    <col min="14084" max="14084" width="5.7109375" style="1490" customWidth="1"/>
    <col min="14085" max="14085" width="7.42578125" style="1490" customWidth="1"/>
    <col min="14086" max="14086" width="10.140625" style="1490" customWidth="1"/>
    <col min="14087" max="14087" width="10.7109375" style="1490" customWidth="1"/>
    <col min="14088" max="14095" width="9.140625" style="1490"/>
    <col min="14096" max="14096" width="12.85546875" style="1490" customWidth="1"/>
    <col min="14097" max="14336" width="9.140625" style="1490"/>
    <col min="14337" max="14337" width="5.7109375" style="1490" customWidth="1"/>
    <col min="14338" max="14338" width="7.85546875" style="1490" customWidth="1"/>
    <col min="14339" max="14339" width="45.7109375" style="1490" customWidth="1"/>
    <col min="14340" max="14340" width="5.7109375" style="1490" customWidth="1"/>
    <col min="14341" max="14341" width="7.42578125" style="1490" customWidth="1"/>
    <col min="14342" max="14342" width="10.140625" style="1490" customWidth="1"/>
    <col min="14343" max="14343" width="10.7109375" style="1490" customWidth="1"/>
    <col min="14344" max="14351" width="9.140625" style="1490"/>
    <col min="14352" max="14352" width="12.85546875" style="1490" customWidth="1"/>
    <col min="14353" max="14592" width="9.140625" style="1490"/>
    <col min="14593" max="14593" width="5.7109375" style="1490" customWidth="1"/>
    <col min="14594" max="14594" width="7.85546875" style="1490" customWidth="1"/>
    <col min="14595" max="14595" width="45.7109375" style="1490" customWidth="1"/>
    <col min="14596" max="14596" width="5.7109375" style="1490" customWidth="1"/>
    <col min="14597" max="14597" width="7.42578125" style="1490" customWidth="1"/>
    <col min="14598" max="14598" width="10.140625" style="1490" customWidth="1"/>
    <col min="14599" max="14599" width="10.7109375" style="1490" customWidth="1"/>
    <col min="14600" max="14607" width="9.140625" style="1490"/>
    <col min="14608" max="14608" width="12.85546875" style="1490" customWidth="1"/>
    <col min="14609" max="14848" width="9.140625" style="1490"/>
    <col min="14849" max="14849" width="5.7109375" style="1490" customWidth="1"/>
    <col min="14850" max="14850" width="7.85546875" style="1490" customWidth="1"/>
    <col min="14851" max="14851" width="45.7109375" style="1490" customWidth="1"/>
    <col min="14852" max="14852" width="5.7109375" style="1490" customWidth="1"/>
    <col min="14853" max="14853" width="7.42578125" style="1490" customWidth="1"/>
    <col min="14854" max="14854" width="10.140625" style="1490" customWidth="1"/>
    <col min="14855" max="14855" width="10.7109375" style="1490" customWidth="1"/>
    <col min="14856" max="14863" width="9.140625" style="1490"/>
    <col min="14864" max="14864" width="12.85546875" style="1490" customWidth="1"/>
    <col min="14865" max="15104" width="9.140625" style="1490"/>
    <col min="15105" max="15105" width="5.7109375" style="1490" customWidth="1"/>
    <col min="15106" max="15106" width="7.85546875" style="1490" customWidth="1"/>
    <col min="15107" max="15107" width="45.7109375" style="1490" customWidth="1"/>
    <col min="15108" max="15108" width="5.7109375" style="1490" customWidth="1"/>
    <col min="15109" max="15109" width="7.42578125" style="1490" customWidth="1"/>
    <col min="15110" max="15110" width="10.140625" style="1490" customWidth="1"/>
    <col min="15111" max="15111" width="10.7109375" style="1490" customWidth="1"/>
    <col min="15112" max="15119" width="9.140625" style="1490"/>
    <col min="15120" max="15120" width="12.85546875" style="1490" customWidth="1"/>
    <col min="15121" max="15360" width="9.140625" style="1490"/>
    <col min="15361" max="15361" width="5.7109375" style="1490" customWidth="1"/>
    <col min="15362" max="15362" width="7.85546875" style="1490" customWidth="1"/>
    <col min="15363" max="15363" width="45.7109375" style="1490" customWidth="1"/>
    <col min="15364" max="15364" width="5.7109375" style="1490" customWidth="1"/>
    <col min="15365" max="15365" width="7.42578125" style="1490" customWidth="1"/>
    <col min="15366" max="15366" width="10.140625" style="1490" customWidth="1"/>
    <col min="15367" max="15367" width="10.7109375" style="1490" customWidth="1"/>
    <col min="15368" max="15375" width="9.140625" style="1490"/>
    <col min="15376" max="15376" width="12.85546875" style="1490" customWidth="1"/>
    <col min="15377" max="15616" width="9.140625" style="1490"/>
    <col min="15617" max="15617" width="5.7109375" style="1490" customWidth="1"/>
    <col min="15618" max="15618" width="7.85546875" style="1490" customWidth="1"/>
    <col min="15619" max="15619" width="45.7109375" style="1490" customWidth="1"/>
    <col min="15620" max="15620" width="5.7109375" style="1490" customWidth="1"/>
    <col min="15621" max="15621" width="7.42578125" style="1490" customWidth="1"/>
    <col min="15622" max="15622" width="10.140625" style="1490" customWidth="1"/>
    <col min="15623" max="15623" width="10.7109375" style="1490" customWidth="1"/>
    <col min="15624" max="15631" width="9.140625" style="1490"/>
    <col min="15632" max="15632" width="12.85546875" style="1490" customWidth="1"/>
    <col min="15633" max="15872" width="9.140625" style="1490"/>
    <col min="15873" max="15873" width="5.7109375" style="1490" customWidth="1"/>
    <col min="15874" max="15874" width="7.85546875" style="1490" customWidth="1"/>
    <col min="15875" max="15875" width="45.7109375" style="1490" customWidth="1"/>
    <col min="15876" max="15876" width="5.7109375" style="1490" customWidth="1"/>
    <col min="15877" max="15877" width="7.42578125" style="1490" customWidth="1"/>
    <col min="15878" max="15878" width="10.140625" style="1490" customWidth="1"/>
    <col min="15879" max="15879" width="10.7109375" style="1490" customWidth="1"/>
    <col min="15880" max="15887" width="9.140625" style="1490"/>
    <col min="15888" max="15888" width="12.85546875" style="1490" customWidth="1"/>
    <col min="15889" max="16128" width="9.140625" style="1490"/>
    <col min="16129" max="16129" width="5.7109375" style="1490" customWidth="1"/>
    <col min="16130" max="16130" width="7.85546875" style="1490" customWidth="1"/>
    <col min="16131" max="16131" width="45.7109375" style="1490" customWidth="1"/>
    <col min="16132" max="16132" width="5.7109375" style="1490" customWidth="1"/>
    <col min="16133" max="16133" width="7.42578125" style="1490" customWidth="1"/>
    <col min="16134" max="16134" width="10.140625" style="1490" customWidth="1"/>
    <col min="16135" max="16135" width="10.7109375" style="1490" customWidth="1"/>
    <col min="16136" max="16143" width="9.140625" style="1490"/>
    <col min="16144" max="16144" width="12.85546875" style="1490" customWidth="1"/>
    <col min="16145" max="16384" width="9.140625" style="1490"/>
  </cols>
  <sheetData>
    <row r="1" spans="1:8" ht="15.75" x14ac:dyDescent="0.25">
      <c r="A1" s="1484" t="s">
        <v>1486</v>
      </c>
      <c r="B1" s="1485"/>
      <c r="C1" s="1486"/>
      <c r="D1" s="1487"/>
      <c r="E1" s="1488"/>
      <c r="F1" s="1489"/>
    </row>
    <row r="2" spans="1:8" ht="15.75" x14ac:dyDescent="0.25">
      <c r="A2" s="1484" t="s">
        <v>1727</v>
      </c>
      <c r="B2" s="1492"/>
      <c r="C2" s="1493"/>
      <c r="D2" s="1487"/>
      <c r="E2" s="1488"/>
      <c r="F2" s="1489"/>
    </row>
    <row r="3" spans="1:8" ht="15.75" x14ac:dyDescent="0.25">
      <c r="A3" s="1494" t="s">
        <v>2061</v>
      </c>
      <c r="B3" s="1492"/>
      <c r="C3" s="1493"/>
      <c r="D3" s="1487"/>
      <c r="E3" s="1488"/>
      <c r="F3" s="1489"/>
      <c r="G3" s="1495"/>
    </row>
    <row r="4" spans="1:8" ht="15.75" x14ac:dyDescent="0.25">
      <c r="A4" s="1496"/>
      <c r="B4" s="1492"/>
      <c r="C4" s="1493"/>
      <c r="D4" s="1487"/>
      <c r="E4" s="1488"/>
      <c r="F4" s="1489"/>
      <c r="G4" s="1495"/>
    </row>
    <row r="5" spans="1:8" ht="15.75" x14ac:dyDescent="0.25">
      <c r="C5" s="1497" t="s">
        <v>174</v>
      </c>
      <c r="F5" s="1498"/>
      <c r="G5" s="1498"/>
    </row>
    <row r="6" spans="1:8" x14ac:dyDescent="0.2">
      <c r="B6" s="1499" t="str">
        <f>A19</f>
        <v>I.</v>
      </c>
      <c r="C6" s="1500" t="str">
        <f>+C19</f>
        <v>PREDDELA</v>
      </c>
      <c r="F6" s="1498"/>
      <c r="G6" s="1498">
        <f>G24</f>
        <v>0</v>
      </c>
    </row>
    <row r="7" spans="1:8" x14ac:dyDescent="0.2">
      <c r="B7" s="1499" t="s">
        <v>247</v>
      </c>
      <c r="C7" s="1500" t="s">
        <v>40</v>
      </c>
      <c r="F7" s="1498"/>
      <c r="G7" s="1498">
        <f>G37</f>
        <v>0</v>
      </c>
    </row>
    <row r="8" spans="1:8" x14ac:dyDescent="0.2">
      <c r="B8" s="1499" t="s">
        <v>259</v>
      </c>
      <c r="C8" s="1500" t="s">
        <v>73</v>
      </c>
      <c r="F8" s="1498"/>
      <c r="G8" s="1498">
        <f>G42</f>
        <v>0</v>
      </c>
    </row>
    <row r="9" spans="1:8" x14ac:dyDescent="0.2">
      <c r="B9" s="1499" t="s">
        <v>264</v>
      </c>
      <c r="C9" s="1500" t="s">
        <v>265</v>
      </c>
      <c r="F9" s="1498"/>
      <c r="G9" s="1498">
        <f>G72</f>
        <v>0</v>
      </c>
    </row>
    <row r="10" spans="1:8" x14ac:dyDescent="0.2">
      <c r="B10" s="1499" t="s">
        <v>275</v>
      </c>
      <c r="C10" s="1500" t="s">
        <v>2150</v>
      </c>
      <c r="F10" s="1498"/>
      <c r="G10" s="1498">
        <f>G78</f>
        <v>0</v>
      </c>
    </row>
    <row r="11" spans="1:8" ht="13.5" thickBot="1" x14ac:dyDescent="0.25">
      <c r="A11" s="1501"/>
      <c r="B11" s="1502" t="s">
        <v>284</v>
      </c>
      <c r="C11" s="1503" t="s">
        <v>168</v>
      </c>
      <c r="D11" s="1501"/>
      <c r="E11" s="1504"/>
      <c r="F11" s="1504"/>
      <c r="G11" s="1504">
        <f>G87</f>
        <v>900</v>
      </c>
      <c r="H11" s="1505"/>
    </row>
    <row r="12" spans="1:8" x14ac:dyDescent="0.2">
      <c r="C12" s="1500" t="s">
        <v>180</v>
      </c>
      <c r="F12" s="1498"/>
      <c r="G12" s="1506">
        <f>SUM(G6:G11)</f>
        <v>900</v>
      </c>
    </row>
    <row r="13" spans="1:8" ht="13.5" thickBot="1" x14ac:dyDescent="0.25">
      <c r="A13" s="1501"/>
      <c r="B13" s="1501"/>
      <c r="C13" s="1507" t="s">
        <v>292</v>
      </c>
      <c r="D13" s="1501"/>
      <c r="E13" s="1504"/>
      <c r="F13" s="1504"/>
      <c r="G13" s="1504">
        <f>ROUND(G12*0.22,2)</f>
        <v>198</v>
      </c>
    </row>
    <row r="14" spans="1:8" x14ac:dyDescent="0.2">
      <c r="C14" s="1500" t="s">
        <v>293</v>
      </c>
      <c r="F14" s="1498"/>
      <c r="G14" s="1506">
        <f>+G13+G12</f>
        <v>1098</v>
      </c>
    </row>
    <row r="15" spans="1:8" ht="15.75" x14ac:dyDescent="0.25">
      <c r="A15" s="1496"/>
      <c r="B15" s="1492"/>
      <c r="C15" s="1493"/>
      <c r="D15" s="1487"/>
      <c r="E15" s="1488"/>
      <c r="F15" s="1489"/>
      <c r="G15" s="1495"/>
    </row>
    <row r="16" spans="1:8" ht="15.75" x14ac:dyDescent="0.25">
      <c r="A16" s="1496"/>
      <c r="B16" s="1492"/>
      <c r="C16" s="1493"/>
      <c r="D16" s="1487"/>
      <c r="E16" s="1488"/>
      <c r="F16" s="1489"/>
      <c r="G16" s="1495"/>
    </row>
    <row r="17" spans="1:73" ht="15.75" x14ac:dyDescent="0.25">
      <c r="A17" s="1494" t="s">
        <v>2061</v>
      </c>
      <c r="B17" s="1492"/>
      <c r="C17" s="1493"/>
      <c r="D17" s="1487"/>
      <c r="E17" s="1488"/>
      <c r="F17" s="1489"/>
      <c r="G17" s="1495"/>
    </row>
    <row r="18" spans="1:73" s="1516" customFormat="1" x14ac:dyDescent="0.2">
      <c r="A18" s="1512" t="s">
        <v>0</v>
      </c>
      <c r="B18" s="1512" t="s">
        <v>1</v>
      </c>
      <c r="C18" s="1513" t="s">
        <v>2</v>
      </c>
      <c r="D18" s="1512" t="s">
        <v>3</v>
      </c>
      <c r="E18" s="1514" t="s">
        <v>4</v>
      </c>
      <c r="F18" s="1514" t="s">
        <v>5</v>
      </c>
      <c r="G18" s="1514" t="s">
        <v>6</v>
      </c>
      <c r="H18" s="1515"/>
      <c r="I18" s="1515"/>
      <c r="J18" s="1515"/>
      <c r="K18" s="1491"/>
      <c r="L18" s="1490"/>
      <c r="M18" s="1490"/>
      <c r="N18" s="1490"/>
      <c r="O18" s="1490"/>
      <c r="P18" s="1490"/>
      <c r="Q18" s="1490"/>
      <c r="R18" s="1490"/>
      <c r="S18" s="1490"/>
      <c r="T18" s="1490"/>
      <c r="U18" s="1490"/>
      <c r="V18" s="1490"/>
      <c r="W18" s="1490"/>
      <c r="X18" s="1490"/>
      <c r="Y18" s="1490"/>
      <c r="Z18" s="1490"/>
      <c r="AA18" s="1490"/>
      <c r="AB18" s="1490"/>
      <c r="AC18" s="1490"/>
      <c r="AD18" s="1490"/>
      <c r="AE18" s="1490"/>
      <c r="AF18" s="1490"/>
      <c r="AG18" s="1490"/>
      <c r="AH18" s="1490"/>
      <c r="AI18" s="1490"/>
      <c r="AJ18" s="1490"/>
      <c r="AK18" s="1490"/>
      <c r="AL18" s="1490"/>
      <c r="AM18" s="1490"/>
      <c r="AN18" s="1490"/>
      <c r="AO18" s="1490"/>
      <c r="AP18" s="1490"/>
      <c r="AQ18" s="1490"/>
      <c r="AR18" s="1490"/>
      <c r="AS18" s="1490"/>
      <c r="AT18" s="1490"/>
      <c r="AU18" s="1490"/>
      <c r="AV18" s="1490"/>
      <c r="AW18" s="1490"/>
      <c r="AX18" s="1490"/>
      <c r="AY18" s="1490"/>
      <c r="AZ18" s="1490"/>
      <c r="BA18" s="1490"/>
      <c r="BB18" s="1490"/>
      <c r="BC18" s="1490"/>
      <c r="BD18" s="1490"/>
      <c r="BE18" s="1490"/>
      <c r="BF18" s="1490"/>
      <c r="BG18" s="1490"/>
      <c r="BH18" s="1490"/>
      <c r="BI18" s="1490"/>
      <c r="BJ18" s="1490"/>
      <c r="BK18" s="1490"/>
      <c r="BL18" s="1490"/>
      <c r="BM18" s="1490"/>
      <c r="BN18" s="1490"/>
      <c r="BO18" s="1490"/>
      <c r="BP18" s="1490"/>
      <c r="BQ18" s="1490"/>
      <c r="BR18" s="1490"/>
      <c r="BS18" s="1490"/>
      <c r="BT18" s="1490"/>
      <c r="BU18" s="1490"/>
    </row>
    <row r="19" spans="1:73" ht="15" x14ac:dyDescent="0.25">
      <c r="A19" s="1517" t="s">
        <v>232</v>
      </c>
      <c r="B19" s="1518"/>
      <c r="C19" s="1518" t="s">
        <v>7</v>
      </c>
      <c r="D19" s="1518"/>
      <c r="E19" s="1537"/>
      <c r="F19" s="1519"/>
      <c r="G19" s="1519"/>
    </row>
    <row r="20" spans="1:73" ht="228.75" customHeight="1" x14ac:dyDescent="0.2">
      <c r="A20" s="2213" t="s">
        <v>2062</v>
      </c>
      <c r="B20" s="2213"/>
      <c r="C20" s="2213"/>
      <c r="D20" s="2213"/>
      <c r="E20" s="2213"/>
      <c r="F20" s="2213"/>
      <c r="G20" s="2213"/>
    </row>
    <row r="21" spans="1:73" s="1524" customFormat="1" x14ac:dyDescent="0.2">
      <c r="A21" s="1520"/>
      <c r="B21" s="1521">
        <v>11</v>
      </c>
      <c r="C21" s="1522" t="s">
        <v>9</v>
      </c>
      <c r="D21" s="1520"/>
      <c r="E21" s="1534"/>
      <c r="F21" s="1523"/>
      <c r="G21" s="1523"/>
      <c r="H21" s="1491"/>
      <c r="I21" s="1491"/>
      <c r="J21" s="1491"/>
      <c r="K21" s="1491"/>
      <c r="L21" s="1490"/>
      <c r="M21" s="1490"/>
      <c r="N21" s="1490"/>
      <c r="O21" s="1490"/>
      <c r="P21" s="1490"/>
      <c r="Q21" s="1490"/>
      <c r="R21" s="1490"/>
      <c r="S21" s="1490"/>
      <c r="T21" s="1490"/>
      <c r="U21" s="1490"/>
      <c r="V21" s="1490"/>
      <c r="W21" s="1490"/>
      <c r="X21" s="1490"/>
      <c r="Y21" s="1490"/>
      <c r="Z21" s="1490"/>
      <c r="AA21" s="1490"/>
      <c r="AB21" s="1490"/>
      <c r="AC21" s="1490"/>
      <c r="AD21" s="1490"/>
      <c r="AE21" s="1490"/>
      <c r="AF21" s="1490"/>
      <c r="AG21" s="1490"/>
      <c r="AH21" s="1490"/>
      <c r="AI21" s="1490"/>
      <c r="AJ21" s="1490"/>
      <c r="AK21" s="1490"/>
      <c r="AL21" s="1490"/>
      <c r="AM21" s="1490"/>
      <c r="AN21" s="1490"/>
      <c r="AO21" s="1490"/>
      <c r="AP21" s="1490"/>
      <c r="AQ21" s="1490"/>
      <c r="AR21" s="1490"/>
      <c r="AS21" s="1490"/>
      <c r="AT21" s="1490"/>
      <c r="AU21" s="1490"/>
      <c r="AV21" s="1490"/>
      <c r="AW21" s="1490"/>
      <c r="AX21" s="1490"/>
      <c r="AY21" s="1490"/>
      <c r="AZ21" s="1490"/>
      <c r="BA21" s="1490"/>
      <c r="BB21" s="1490"/>
      <c r="BC21" s="1490"/>
      <c r="BD21" s="1490"/>
      <c r="BE21" s="1490"/>
      <c r="BF21" s="1490"/>
      <c r="BG21" s="1490"/>
      <c r="BH21" s="1490"/>
      <c r="BI21" s="1490"/>
      <c r="BJ21" s="1490"/>
      <c r="BK21" s="1490"/>
      <c r="BL21" s="1490"/>
      <c r="BM21" s="1490"/>
      <c r="BN21" s="1490"/>
      <c r="BO21" s="1490"/>
      <c r="BP21" s="1490"/>
      <c r="BQ21" s="1490"/>
      <c r="BR21" s="1490"/>
      <c r="BS21" s="1490"/>
      <c r="BT21" s="1490"/>
      <c r="BU21" s="1490"/>
    </row>
    <row r="22" spans="1:73" ht="25.5" x14ac:dyDescent="0.2">
      <c r="A22" s="1525" t="s">
        <v>2063</v>
      </c>
      <c r="B22" s="1526" t="s">
        <v>2064</v>
      </c>
      <c r="C22" s="1525" t="s">
        <v>2065</v>
      </c>
      <c r="D22" s="1527" t="s">
        <v>2066</v>
      </c>
      <c r="E22" s="1528">
        <v>2</v>
      </c>
      <c r="F22" s="1976"/>
      <c r="G22" s="1529">
        <f>ROUND(F22*E22,2)</f>
        <v>0</v>
      </c>
    </row>
    <row r="23" spans="1:73" ht="51" x14ac:dyDescent="0.2">
      <c r="A23" s="1525" t="s">
        <v>2067</v>
      </c>
      <c r="B23" s="1526" t="s">
        <v>2068</v>
      </c>
      <c r="C23" s="1530" t="s">
        <v>2127</v>
      </c>
      <c r="D23" s="1527" t="s">
        <v>2066</v>
      </c>
      <c r="E23" s="1528">
        <v>12</v>
      </c>
      <c r="F23" s="1976"/>
      <c r="G23" s="1529">
        <f>ROUND(F23*E23,2)</f>
        <v>0</v>
      </c>
    </row>
    <row r="24" spans="1:73" s="1516" customFormat="1" ht="15" x14ac:dyDescent="0.25">
      <c r="A24" s="1542"/>
      <c r="B24" s="1567"/>
      <c r="C24" s="452" t="s">
        <v>1779</v>
      </c>
      <c r="D24" s="1543"/>
      <c r="E24" s="1544"/>
      <c r="F24" s="1545"/>
      <c r="G24" s="454">
        <f>SUM(G22:G23)</f>
        <v>0</v>
      </c>
      <c r="H24" s="1515"/>
      <c r="I24" s="1491"/>
      <c r="J24" s="1491"/>
      <c r="K24" s="1491"/>
      <c r="L24" s="1490"/>
      <c r="M24" s="1490"/>
      <c r="N24" s="1490"/>
      <c r="O24" s="1490"/>
      <c r="P24" s="1490"/>
      <c r="Q24" s="1490"/>
      <c r="R24" s="1490"/>
      <c r="S24" s="1490"/>
      <c r="T24" s="1490"/>
      <c r="U24" s="1490"/>
      <c r="V24" s="1490"/>
      <c r="W24" s="1490"/>
      <c r="X24" s="1490"/>
      <c r="Y24" s="1490"/>
      <c r="Z24" s="1490"/>
      <c r="AA24" s="1490"/>
      <c r="AB24" s="1490"/>
      <c r="AC24" s="1490"/>
      <c r="AD24" s="1490"/>
      <c r="AE24" s="1490"/>
      <c r="AF24" s="1490"/>
      <c r="AG24" s="1490"/>
      <c r="AH24" s="1490"/>
      <c r="AI24" s="1490"/>
      <c r="AJ24" s="1490"/>
      <c r="AK24" s="1490"/>
      <c r="AL24" s="1490"/>
      <c r="AM24" s="1490"/>
      <c r="AN24" s="1490"/>
      <c r="AO24" s="1490"/>
      <c r="AP24" s="1490"/>
      <c r="AQ24" s="1490"/>
      <c r="AR24" s="1490"/>
      <c r="AS24" s="1490"/>
      <c r="AT24" s="1490"/>
      <c r="AU24" s="1490"/>
      <c r="AV24" s="1490"/>
      <c r="AW24" s="1490"/>
      <c r="AX24" s="1490"/>
      <c r="AY24" s="1490"/>
      <c r="AZ24" s="1490"/>
      <c r="BA24" s="1490"/>
      <c r="BB24" s="1490"/>
      <c r="BC24" s="1490"/>
      <c r="BD24" s="1490"/>
      <c r="BE24" s="1490"/>
      <c r="BF24" s="1490"/>
      <c r="BG24" s="1490"/>
      <c r="BH24" s="1490"/>
      <c r="BI24" s="1490"/>
      <c r="BJ24" s="1490"/>
      <c r="BK24" s="1490"/>
      <c r="BL24" s="1490"/>
      <c r="BM24" s="1490"/>
      <c r="BN24" s="1490"/>
      <c r="BO24" s="1490"/>
      <c r="BP24" s="1490"/>
      <c r="BQ24" s="1490"/>
      <c r="BR24" s="1490"/>
      <c r="BS24" s="1490"/>
      <c r="BT24" s="1490"/>
      <c r="BU24" s="1490"/>
    </row>
    <row r="25" spans="1:73" x14ac:dyDescent="0.2">
      <c r="A25" s="921"/>
      <c r="B25" s="1550"/>
      <c r="C25" s="921"/>
      <c r="D25" s="1547"/>
      <c r="E25" s="1548"/>
      <c r="F25" s="1549"/>
      <c r="G25" s="1549"/>
    </row>
    <row r="26" spans="1:73" ht="15" x14ac:dyDescent="0.25">
      <c r="A26" s="437" t="s">
        <v>247</v>
      </c>
      <c r="B26" s="1566"/>
      <c r="C26" s="452" t="s">
        <v>40</v>
      </c>
      <c r="D26" s="438"/>
      <c r="E26" s="453"/>
      <c r="F26" s="454"/>
      <c r="G26" s="454"/>
    </row>
    <row r="27" spans="1:73" ht="75.75" customHeight="1" x14ac:dyDescent="0.2">
      <c r="A27" s="2213" t="s">
        <v>2069</v>
      </c>
      <c r="B27" s="2213"/>
      <c r="C27" s="2213"/>
      <c r="D27" s="2213"/>
      <c r="E27" s="2213"/>
      <c r="F27" s="2213"/>
      <c r="G27" s="2213"/>
    </row>
    <row r="28" spans="1:73" ht="49.5" customHeight="1" x14ac:dyDescent="0.2">
      <c r="A28" s="2213" t="s">
        <v>2070</v>
      </c>
      <c r="B28" s="2213"/>
      <c r="C28" s="2213"/>
      <c r="D28" s="2213"/>
      <c r="E28" s="2213"/>
      <c r="F28" s="2213"/>
      <c r="G28" s="2213"/>
    </row>
    <row r="29" spans="1:73" x14ac:dyDescent="0.2">
      <c r="A29" s="448"/>
      <c r="B29" s="917">
        <v>21</v>
      </c>
      <c r="C29" s="448" t="s">
        <v>42</v>
      </c>
      <c r="D29" s="458"/>
      <c r="E29" s="459"/>
      <c r="F29" s="460"/>
      <c r="G29" s="460"/>
      <c r="I29" s="1538"/>
    </row>
    <row r="30" spans="1:73" ht="38.25" x14ac:dyDescent="0.2">
      <c r="A30" s="921" t="s">
        <v>2063</v>
      </c>
      <c r="B30" s="1552" t="s">
        <v>2071</v>
      </c>
      <c r="C30" s="1269" t="s">
        <v>2128</v>
      </c>
      <c r="D30" s="1547" t="s">
        <v>2072</v>
      </c>
      <c r="E30" s="1548">
        <v>430</v>
      </c>
      <c r="F30" s="1976"/>
      <c r="G30" s="1529">
        <f>ROUND(F30*E30,2)</f>
        <v>0</v>
      </c>
    </row>
    <row r="31" spans="1:73" ht="25.5" x14ac:dyDescent="0.2">
      <c r="A31" s="921" t="s">
        <v>2067</v>
      </c>
      <c r="B31" s="1550" t="s">
        <v>2073</v>
      </c>
      <c r="C31" s="1553" t="s">
        <v>2129</v>
      </c>
      <c r="D31" s="1547" t="s">
        <v>2072</v>
      </c>
      <c r="E31" s="1548">
        <v>108</v>
      </c>
      <c r="F31" s="1976"/>
      <c r="G31" s="1529">
        <f t="shared" ref="G31:G36" si="0">ROUND(F31*E31,2)</f>
        <v>0</v>
      </c>
    </row>
    <row r="32" spans="1:73" ht="25.5" x14ac:dyDescent="0.2">
      <c r="A32" s="921" t="s">
        <v>2074</v>
      </c>
      <c r="B32" s="1550" t="s">
        <v>2075</v>
      </c>
      <c r="C32" s="1553" t="s">
        <v>2130</v>
      </c>
      <c r="D32" s="1547" t="s">
        <v>2072</v>
      </c>
      <c r="E32" s="1548">
        <v>5</v>
      </c>
      <c r="F32" s="1976"/>
      <c r="G32" s="1529">
        <f t="shared" si="0"/>
        <v>0</v>
      </c>
    </row>
    <row r="33" spans="1:8" x14ac:dyDescent="0.2">
      <c r="A33" s="448"/>
      <c r="B33" s="916">
        <v>22</v>
      </c>
      <c r="C33" s="448" t="s">
        <v>49</v>
      </c>
      <c r="D33" s="458"/>
      <c r="E33" s="459"/>
      <c r="F33" s="2062"/>
      <c r="G33" s="1535"/>
    </row>
    <row r="34" spans="1:8" ht="25.5" x14ac:dyDescent="0.2">
      <c r="A34" s="921" t="s">
        <v>2063</v>
      </c>
      <c r="B34" s="1546" t="s">
        <v>2076</v>
      </c>
      <c r="C34" s="921" t="s">
        <v>2077</v>
      </c>
      <c r="D34" s="1547" t="s">
        <v>2078</v>
      </c>
      <c r="E34" s="1548">
        <v>473</v>
      </c>
      <c r="F34" s="1976"/>
      <c r="G34" s="1529">
        <f t="shared" si="0"/>
        <v>0</v>
      </c>
    </row>
    <row r="35" spans="1:8" x14ac:dyDescent="0.2">
      <c r="A35" s="448"/>
      <c r="B35" s="916">
        <v>24</v>
      </c>
      <c r="C35" s="1563" t="s">
        <v>555</v>
      </c>
      <c r="D35" s="1564"/>
      <c r="E35" s="1565"/>
      <c r="F35" s="2062"/>
      <c r="G35" s="1535"/>
      <c r="H35" s="1539"/>
    </row>
    <row r="36" spans="1:8" ht="76.5" x14ac:dyDescent="0.2">
      <c r="A36" s="921" t="s">
        <v>2063</v>
      </c>
      <c r="B36" s="1546" t="s">
        <v>2079</v>
      </c>
      <c r="C36" s="1554" t="s">
        <v>2131</v>
      </c>
      <c r="D36" s="1555" t="s">
        <v>2072</v>
      </c>
      <c r="E36" s="1556">
        <v>74</v>
      </c>
      <c r="F36" s="1976"/>
      <c r="G36" s="1529">
        <f t="shared" si="0"/>
        <v>0</v>
      </c>
      <c r="H36" s="1539"/>
    </row>
    <row r="37" spans="1:8" ht="15" x14ac:dyDescent="0.25">
      <c r="A37" s="452"/>
      <c r="B37" s="1566"/>
      <c r="C37" s="452" t="s">
        <v>1821</v>
      </c>
      <c r="D37" s="438"/>
      <c r="E37" s="453"/>
      <c r="F37" s="454"/>
      <c r="G37" s="454">
        <f>SUM(G30:G36)</f>
        <v>0</v>
      </c>
      <c r="H37" s="1539"/>
    </row>
    <row r="38" spans="1:8" x14ac:dyDescent="0.2">
      <c r="A38" s="921"/>
      <c r="B38" s="1550"/>
      <c r="C38" s="921"/>
      <c r="D38" s="1547"/>
      <c r="E38" s="1548"/>
      <c r="F38" s="1549"/>
      <c r="G38" s="1549"/>
      <c r="H38" s="1539"/>
    </row>
    <row r="39" spans="1:8" ht="15" x14ac:dyDescent="0.25">
      <c r="A39" s="1566" t="s">
        <v>259</v>
      </c>
      <c r="B39" s="1566"/>
      <c r="C39" s="452" t="s">
        <v>73</v>
      </c>
      <c r="D39" s="438"/>
      <c r="E39" s="453"/>
      <c r="F39" s="454"/>
      <c r="G39" s="454"/>
      <c r="H39" s="1539"/>
    </row>
    <row r="40" spans="1:8" x14ac:dyDescent="0.2">
      <c r="A40" s="448"/>
      <c r="B40" s="916">
        <v>31</v>
      </c>
      <c r="C40" s="448" t="s">
        <v>92</v>
      </c>
      <c r="D40" s="458"/>
      <c r="E40" s="459"/>
      <c r="F40" s="460"/>
      <c r="G40" s="460"/>
    </row>
    <row r="41" spans="1:8" ht="25.5" x14ac:dyDescent="0.2">
      <c r="A41" s="1609" t="s">
        <v>2063</v>
      </c>
      <c r="B41" s="1561" t="s">
        <v>2080</v>
      </c>
      <c r="C41" s="1547" t="s">
        <v>2081</v>
      </c>
      <c r="D41" s="1560" t="s">
        <v>2082</v>
      </c>
      <c r="E41" s="1562">
        <v>130</v>
      </c>
      <c r="F41" s="1976"/>
      <c r="G41" s="1529">
        <f t="shared" ref="G41" si="1">ROUND(F41*E41,2)</f>
        <v>0</v>
      </c>
    </row>
    <row r="42" spans="1:8" ht="15" x14ac:dyDescent="0.25">
      <c r="A42" s="1570"/>
      <c r="B42" s="1571"/>
      <c r="C42" s="438" t="s">
        <v>1838</v>
      </c>
      <c r="D42" s="1570"/>
      <c r="E42" s="1574"/>
      <c r="F42" s="454"/>
      <c r="G42" s="454">
        <f>SUM(G40:G41)</f>
        <v>0</v>
      </c>
    </row>
    <row r="43" spans="1:8" x14ac:dyDescent="0.2">
      <c r="A43" s="1560"/>
      <c r="B43" s="1561"/>
      <c r="C43" s="1547"/>
      <c r="D43" s="1560"/>
      <c r="E43" s="1562"/>
      <c r="F43" s="1549"/>
      <c r="G43" s="1549"/>
    </row>
    <row r="44" spans="1:8" ht="15" x14ac:dyDescent="0.25">
      <c r="A44" s="1570" t="s">
        <v>264</v>
      </c>
      <c r="B44" s="1571"/>
      <c r="C44" s="438" t="s">
        <v>265</v>
      </c>
      <c r="D44" s="1570"/>
      <c r="E44" s="1574"/>
      <c r="F44" s="454"/>
      <c r="G44" s="454"/>
    </row>
    <row r="45" spans="1:8" ht="68.25" customHeight="1" x14ac:dyDescent="0.2">
      <c r="A45" s="2213" t="s">
        <v>2083</v>
      </c>
      <c r="B45" s="2214"/>
      <c r="C45" s="2214"/>
      <c r="D45" s="2214"/>
      <c r="E45" s="2214"/>
      <c r="F45" s="2214"/>
      <c r="G45" s="2214"/>
    </row>
    <row r="46" spans="1:8" x14ac:dyDescent="0.2">
      <c r="A46" s="1572"/>
      <c r="B46" s="1573">
        <v>42</v>
      </c>
      <c r="C46" s="458" t="s">
        <v>353</v>
      </c>
      <c r="D46" s="1572"/>
      <c r="E46" s="1575"/>
      <c r="F46" s="460"/>
      <c r="G46" s="460"/>
    </row>
    <row r="47" spans="1:8" ht="108" x14ac:dyDescent="0.2">
      <c r="A47" s="1647" t="s">
        <v>2063</v>
      </c>
      <c r="B47" s="1646" t="s">
        <v>2084</v>
      </c>
      <c r="C47" s="1642" t="s">
        <v>2093</v>
      </c>
      <c r="D47" s="1560" t="s">
        <v>806</v>
      </c>
      <c r="E47" s="1562"/>
      <c r="F47" s="1549"/>
      <c r="G47" s="1549"/>
    </row>
    <row r="48" spans="1:8" x14ac:dyDescent="0.2">
      <c r="A48" s="1609" t="s">
        <v>2067</v>
      </c>
      <c r="B48" s="1561" t="s">
        <v>2086</v>
      </c>
      <c r="C48" s="1547" t="s">
        <v>2087</v>
      </c>
      <c r="D48" s="1560" t="s">
        <v>2078</v>
      </c>
      <c r="E48" s="1562">
        <v>305</v>
      </c>
      <c r="F48" s="1976"/>
      <c r="G48" s="1529">
        <f t="shared" ref="G48" si="2">ROUND(F48*E48,2)</f>
        <v>0</v>
      </c>
    </row>
    <row r="49" spans="1:7" ht="38.25" x14ac:dyDescent="0.2">
      <c r="A49" s="1609" t="s">
        <v>2074</v>
      </c>
      <c r="B49" s="1561" t="s">
        <v>2088</v>
      </c>
      <c r="C49" s="1547" t="s">
        <v>2132</v>
      </c>
      <c r="D49" s="1560" t="s">
        <v>2078</v>
      </c>
      <c r="E49" s="1562">
        <v>217</v>
      </c>
      <c r="F49" s="1976"/>
      <c r="G49" s="1529">
        <f t="shared" ref="G49:G71" si="3">ROUND(F49*E49,2)</f>
        <v>0</v>
      </c>
    </row>
    <row r="50" spans="1:7" ht="38.25" x14ac:dyDescent="0.2">
      <c r="A50" s="1609" t="s">
        <v>2089</v>
      </c>
      <c r="B50" s="1561" t="s">
        <v>2090</v>
      </c>
      <c r="C50" s="1547" t="s">
        <v>2133</v>
      </c>
      <c r="D50" s="1560" t="s">
        <v>2078</v>
      </c>
      <c r="E50" s="1562">
        <v>342</v>
      </c>
      <c r="F50" s="1976"/>
      <c r="G50" s="1529">
        <f t="shared" si="3"/>
        <v>0</v>
      </c>
    </row>
    <row r="51" spans="1:7" ht="38.25" x14ac:dyDescent="0.2">
      <c r="A51" s="1609" t="s">
        <v>2091</v>
      </c>
      <c r="B51" s="1561" t="s">
        <v>2092</v>
      </c>
      <c r="C51" s="1547" t="s">
        <v>2134</v>
      </c>
      <c r="D51" s="1560" t="s">
        <v>2078</v>
      </c>
      <c r="E51" s="1562">
        <v>157</v>
      </c>
      <c r="F51" s="1976"/>
      <c r="G51" s="1529">
        <f t="shared" si="3"/>
        <v>0</v>
      </c>
    </row>
    <row r="52" spans="1:7" x14ac:dyDescent="0.2">
      <c r="A52" s="1572"/>
      <c r="B52" s="1573">
        <v>43</v>
      </c>
      <c r="C52" s="458" t="s">
        <v>348</v>
      </c>
      <c r="D52" s="1572"/>
      <c r="E52" s="1575"/>
      <c r="F52" s="2062"/>
      <c r="G52" s="1535"/>
    </row>
    <row r="53" spans="1:7" ht="63.75" x14ac:dyDescent="0.2">
      <c r="A53" s="1609" t="s">
        <v>2063</v>
      </c>
      <c r="B53" s="1561" t="s">
        <v>2094</v>
      </c>
      <c r="C53" s="1547" t="s">
        <v>2135</v>
      </c>
      <c r="D53" s="1560" t="s">
        <v>2095</v>
      </c>
      <c r="E53" s="1562">
        <v>43100</v>
      </c>
      <c r="F53" s="1976"/>
      <c r="G53" s="1529">
        <f t="shared" si="3"/>
        <v>0</v>
      </c>
    </row>
    <row r="54" spans="1:7" ht="63.75" x14ac:dyDescent="0.2">
      <c r="A54" s="1609" t="s">
        <v>2067</v>
      </c>
      <c r="B54" s="1561" t="s">
        <v>2096</v>
      </c>
      <c r="C54" s="1547" t="s">
        <v>2136</v>
      </c>
      <c r="D54" s="1560" t="s">
        <v>2095</v>
      </c>
      <c r="E54" s="1562">
        <v>8410</v>
      </c>
      <c r="F54" s="1976"/>
      <c r="G54" s="1529">
        <f t="shared" si="3"/>
        <v>0</v>
      </c>
    </row>
    <row r="55" spans="1:7" ht="76.5" x14ac:dyDescent="0.2">
      <c r="A55" s="1609" t="s">
        <v>2074</v>
      </c>
      <c r="B55" s="1561" t="s">
        <v>2097</v>
      </c>
      <c r="C55" s="1547" t="s">
        <v>2946</v>
      </c>
      <c r="D55" s="1560" t="s">
        <v>2082</v>
      </c>
      <c r="E55" s="1562">
        <v>580</v>
      </c>
      <c r="F55" s="1976"/>
      <c r="G55" s="1529">
        <f t="shared" si="3"/>
        <v>0</v>
      </c>
    </row>
    <row r="56" spans="1:7" ht="51" x14ac:dyDescent="0.2">
      <c r="A56" s="1609" t="s">
        <v>2089</v>
      </c>
      <c r="B56" s="1561" t="s">
        <v>2098</v>
      </c>
      <c r="C56" s="1547" t="s">
        <v>2138</v>
      </c>
      <c r="D56" s="1560" t="s">
        <v>2095</v>
      </c>
      <c r="E56" s="1562">
        <v>2934.5</v>
      </c>
      <c r="F56" s="1976"/>
      <c r="G56" s="1529">
        <f t="shared" si="3"/>
        <v>0</v>
      </c>
    </row>
    <row r="57" spans="1:7" x14ac:dyDescent="0.2">
      <c r="A57" s="1572"/>
      <c r="B57" s="1573">
        <v>44</v>
      </c>
      <c r="C57" s="458" t="s">
        <v>503</v>
      </c>
      <c r="D57" s="1572"/>
      <c r="E57" s="1575"/>
      <c r="F57" s="2062"/>
      <c r="G57" s="1535"/>
    </row>
    <row r="58" spans="1:7" ht="38.25" x14ac:dyDescent="0.2">
      <c r="A58" s="1609" t="s">
        <v>2063</v>
      </c>
      <c r="B58" s="1561" t="s">
        <v>2099</v>
      </c>
      <c r="C58" s="1547" t="s">
        <v>2139</v>
      </c>
      <c r="D58" s="1560" t="s">
        <v>2072</v>
      </c>
      <c r="E58" s="1562">
        <v>43</v>
      </c>
      <c r="F58" s="1976"/>
      <c r="G58" s="1529">
        <f t="shared" si="3"/>
        <v>0</v>
      </c>
    </row>
    <row r="59" spans="1:7" ht="63.75" x14ac:dyDescent="0.2">
      <c r="A59" s="1609" t="s">
        <v>2067</v>
      </c>
      <c r="B59" s="1561" t="s">
        <v>2100</v>
      </c>
      <c r="C59" s="1547" t="s">
        <v>2140</v>
      </c>
      <c r="D59" s="1560" t="s">
        <v>2072</v>
      </c>
      <c r="E59" s="1562">
        <v>743</v>
      </c>
      <c r="F59" s="1976"/>
      <c r="G59" s="1529">
        <f t="shared" si="3"/>
        <v>0</v>
      </c>
    </row>
    <row r="60" spans="1:7" ht="76.5" x14ac:dyDescent="0.2">
      <c r="A60" s="1609" t="s">
        <v>2074</v>
      </c>
      <c r="B60" s="1561" t="s">
        <v>2101</v>
      </c>
      <c r="C60" s="1547" t="s">
        <v>2141</v>
      </c>
      <c r="D60" s="1560" t="s">
        <v>2072</v>
      </c>
      <c r="E60" s="1562">
        <v>130</v>
      </c>
      <c r="F60" s="1976"/>
      <c r="G60" s="1529">
        <f t="shared" si="3"/>
        <v>0</v>
      </c>
    </row>
    <row r="61" spans="1:7" x14ac:dyDescent="0.2">
      <c r="A61" s="1572"/>
      <c r="B61" s="1573">
        <v>45</v>
      </c>
      <c r="C61" s="458" t="s">
        <v>269</v>
      </c>
      <c r="D61" s="1572"/>
      <c r="E61" s="1575"/>
      <c r="F61" s="2062"/>
      <c r="G61" s="1535"/>
    </row>
    <row r="62" spans="1:7" ht="25.5" x14ac:dyDescent="0.2">
      <c r="A62" s="1560" t="s">
        <v>2063</v>
      </c>
      <c r="B62" s="1561" t="s">
        <v>2102</v>
      </c>
      <c r="C62" s="1547" t="s">
        <v>2142</v>
      </c>
      <c r="D62" s="1560" t="s">
        <v>2078</v>
      </c>
      <c r="E62" s="1562">
        <v>415</v>
      </c>
      <c r="F62" s="1976"/>
      <c r="G62" s="1529">
        <f t="shared" si="3"/>
        <v>0</v>
      </c>
    </row>
    <row r="63" spans="1:7" x14ac:dyDescent="0.2">
      <c r="A63" s="1572"/>
      <c r="B63" s="1573">
        <v>46</v>
      </c>
      <c r="C63" s="458" t="s">
        <v>531</v>
      </c>
      <c r="D63" s="1572"/>
      <c r="E63" s="1575"/>
      <c r="F63" s="2062"/>
      <c r="G63" s="1535"/>
    </row>
    <row r="64" spans="1:7" ht="25.5" x14ac:dyDescent="0.2">
      <c r="A64" s="1609" t="s">
        <v>2063</v>
      </c>
      <c r="B64" s="1561" t="s">
        <v>2103</v>
      </c>
      <c r="C64" s="1547" t="s">
        <v>2104</v>
      </c>
      <c r="D64" s="1560" t="s">
        <v>2066</v>
      </c>
      <c r="E64" s="1562">
        <v>2</v>
      </c>
      <c r="F64" s="1976"/>
      <c r="G64" s="1529">
        <f t="shared" si="3"/>
        <v>0</v>
      </c>
    </row>
    <row r="65" spans="1:7" x14ac:dyDescent="0.2">
      <c r="A65" s="1572"/>
      <c r="B65" s="1573">
        <v>47</v>
      </c>
      <c r="C65" s="458" t="s">
        <v>536</v>
      </c>
      <c r="D65" s="1572"/>
      <c r="E65" s="1575"/>
      <c r="F65" s="2062"/>
      <c r="G65" s="1535"/>
    </row>
    <row r="66" spans="1:7" ht="38.25" x14ac:dyDescent="0.2">
      <c r="A66" s="1560" t="s">
        <v>2063</v>
      </c>
      <c r="B66" s="1561" t="s">
        <v>2105</v>
      </c>
      <c r="C66" s="1547" t="s">
        <v>2143</v>
      </c>
      <c r="D66" s="1560" t="s">
        <v>2082</v>
      </c>
      <c r="E66" s="1562">
        <v>63</v>
      </c>
      <c r="F66" s="1976"/>
      <c r="G66" s="1529">
        <f t="shared" si="3"/>
        <v>0</v>
      </c>
    </row>
    <row r="67" spans="1:7" ht="38.25" x14ac:dyDescent="0.2">
      <c r="A67" s="1560" t="s">
        <v>2067</v>
      </c>
      <c r="B67" s="1561" t="s">
        <v>2106</v>
      </c>
      <c r="C67" s="1547" t="s">
        <v>2144</v>
      </c>
      <c r="D67" s="1560" t="s">
        <v>2082</v>
      </c>
      <c r="E67" s="1562">
        <v>126</v>
      </c>
      <c r="F67" s="1976"/>
      <c r="G67" s="1529">
        <f t="shared" si="3"/>
        <v>0</v>
      </c>
    </row>
    <row r="68" spans="1:7" ht="25.5" x14ac:dyDescent="0.2">
      <c r="A68" s="1560" t="s">
        <v>2074</v>
      </c>
      <c r="B68" s="1561" t="s">
        <v>2107</v>
      </c>
      <c r="C68" s="1547" t="s">
        <v>2145</v>
      </c>
      <c r="D68" s="1560" t="s">
        <v>2078</v>
      </c>
      <c r="E68" s="1562">
        <v>17</v>
      </c>
      <c r="F68" s="1976"/>
      <c r="G68" s="1529">
        <f t="shared" si="3"/>
        <v>0</v>
      </c>
    </row>
    <row r="69" spans="1:7" ht="25.5" x14ac:dyDescent="0.2">
      <c r="A69" s="1560" t="s">
        <v>2089</v>
      </c>
      <c r="B69" s="1561" t="s">
        <v>2108</v>
      </c>
      <c r="C69" s="1547" t="s">
        <v>2146</v>
      </c>
      <c r="D69" s="1560" t="s">
        <v>2078</v>
      </c>
      <c r="E69" s="1562">
        <v>52</v>
      </c>
      <c r="F69" s="1976"/>
      <c r="G69" s="1529">
        <f t="shared" si="3"/>
        <v>0</v>
      </c>
    </row>
    <row r="70" spans="1:7" ht="25.5" x14ac:dyDescent="0.2">
      <c r="A70" s="1560" t="s">
        <v>2091</v>
      </c>
      <c r="B70" s="1561" t="s">
        <v>2109</v>
      </c>
      <c r="C70" s="1547" t="s">
        <v>2147</v>
      </c>
      <c r="D70" s="1560" t="s">
        <v>2082</v>
      </c>
      <c r="E70" s="1562">
        <v>63</v>
      </c>
      <c r="F70" s="1976"/>
      <c r="G70" s="1529">
        <f t="shared" si="3"/>
        <v>0</v>
      </c>
    </row>
    <row r="71" spans="1:7" ht="51" x14ac:dyDescent="0.2">
      <c r="A71" s="1609" t="s">
        <v>2110</v>
      </c>
      <c r="B71" s="1561" t="s">
        <v>2111</v>
      </c>
      <c r="C71" s="1547" t="s">
        <v>2148</v>
      </c>
      <c r="D71" s="1560" t="s">
        <v>2082</v>
      </c>
      <c r="E71" s="1562">
        <v>129</v>
      </c>
      <c r="F71" s="1976"/>
      <c r="G71" s="1529">
        <f t="shared" si="3"/>
        <v>0</v>
      </c>
    </row>
    <row r="72" spans="1:7" ht="15" x14ac:dyDescent="0.25">
      <c r="A72" s="1570"/>
      <c r="B72" s="1571"/>
      <c r="C72" s="438" t="s">
        <v>2112</v>
      </c>
      <c r="D72" s="1570"/>
      <c r="E72" s="1574"/>
      <c r="F72" s="454"/>
      <c r="G72" s="454">
        <f>SUM(G47:G71)</f>
        <v>0</v>
      </c>
    </row>
    <row r="73" spans="1:7" x14ac:dyDescent="0.2">
      <c r="A73" s="1560"/>
      <c r="B73" s="1561"/>
      <c r="C73" s="1547"/>
      <c r="D73" s="1560"/>
      <c r="E73" s="1562"/>
      <c r="F73" s="1549"/>
      <c r="G73" s="1549"/>
    </row>
    <row r="74" spans="1:7" ht="15" x14ac:dyDescent="0.25">
      <c r="A74" s="1570" t="s">
        <v>275</v>
      </c>
      <c r="B74" s="1571"/>
      <c r="C74" s="438" t="s">
        <v>285</v>
      </c>
      <c r="D74" s="1570"/>
      <c r="E74" s="1574"/>
      <c r="F74" s="454"/>
      <c r="G74" s="454"/>
    </row>
    <row r="75" spans="1:7" x14ac:dyDescent="0.2">
      <c r="A75" s="1572"/>
      <c r="B75" s="1573">
        <v>51</v>
      </c>
      <c r="C75" s="458" t="s">
        <v>227</v>
      </c>
      <c r="D75" s="1572"/>
      <c r="E75" s="1575"/>
      <c r="F75" s="460"/>
      <c r="G75" s="460"/>
    </row>
    <row r="76" spans="1:7" ht="76.5" x14ac:dyDescent="0.2">
      <c r="A76" s="1609" t="s">
        <v>2063</v>
      </c>
      <c r="B76" s="1561" t="s">
        <v>2113</v>
      </c>
      <c r="C76" s="1547" t="s">
        <v>2149</v>
      </c>
      <c r="D76" s="1560" t="s">
        <v>2082</v>
      </c>
      <c r="E76" s="1562">
        <v>125</v>
      </c>
      <c r="F76" s="1976"/>
      <c r="G76" s="1529">
        <f t="shared" ref="G76" si="4">ROUND(F76*E76,2)</f>
        <v>0</v>
      </c>
    </row>
    <row r="77" spans="1:7" ht="76.5" x14ac:dyDescent="0.2">
      <c r="A77" s="1609" t="s">
        <v>2067</v>
      </c>
      <c r="B77" s="1561" t="s">
        <v>2114</v>
      </c>
      <c r="C77" s="1547" t="s">
        <v>2959</v>
      </c>
      <c r="D77" s="1560" t="s">
        <v>2082</v>
      </c>
      <c r="E77" s="1562">
        <v>127</v>
      </c>
      <c r="F77" s="1976"/>
      <c r="G77" s="1529">
        <f t="shared" ref="G77" si="5">ROUND(F77*E77,2)</f>
        <v>0</v>
      </c>
    </row>
    <row r="78" spans="1:7" ht="15" x14ac:dyDescent="0.25">
      <c r="A78" s="1570"/>
      <c r="B78" s="1571"/>
      <c r="C78" s="438" t="s">
        <v>2115</v>
      </c>
      <c r="D78" s="1570"/>
      <c r="E78" s="1574"/>
      <c r="F78" s="454"/>
      <c r="G78" s="454">
        <f>SUM(G76:G77)</f>
        <v>0</v>
      </c>
    </row>
    <row r="79" spans="1:7" x14ac:dyDescent="0.2">
      <c r="A79" s="1560"/>
      <c r="B79" s="1561"/>
      <c r="C79" s="1547"/>
      <c r="D79" s="1560"/>
      <c r="E79" s="1562"/>
      <c r="F79" s="1549"/>
      <c r="G79" s="1549"/>
    </row>
    <row r="80" spans="1:7" ht="15" x14ac:dyDescent="0.25">
      <c r="A80" s="1570" t="s">
        <v>284</v>
      </c>
      <c r="B80" s="1571"/>
      <c r="C80" s="438" t="s">
        <v>168</v>
      </c>
      <c r="D80" s="1570"/>
      <c r="E80" s="1574"/>
      <c r="F80" s="454"/>
      <c r="G80" s="454"/>
    </row>
    <row r="81" spans="1:7" x14ac:dyDescent="0.2">
      <c r="A81" s="1572"/>
      <c r="B81" s="1573">
        <v>61</v>
      </c>
      <c r="C81" s="458" t="s">
        <v>2116</v>
      </c>
      <c r="D81" s="1572"/>
      <c r="E81" s="1575"/>
      <c r="F81" s="460"/>
      <c r="G81" s="460"/>
    </row>
    <row r="82" spans="1:7" ht="53.25" customHeight="1" x14ac:dyDescent="0.2">
      <c r="A82" s="1609" t="s">
        <v>2063</v>
      </c>
      <c r="B82" s="1561" t="s">
        <v>2117</v>
      </c>
      <c r="C82" s="1547" t="s">
        <v>2118</v>
      </c>
      <c r="D82" s="1560" t="s">
        <v>2119</v>
      </c>
      <c r="E82" s="1562">
        <v>10</v>
      </c>
      <c r="F82" s="1986">
        <v>45</v>
      </c>
      <c r="G82" s="1529">
        <f t="shared" ref="G82" si="6">ROUND(F82*E82,2)</f>
        <v>450</v>
      </c>
    </row>
    <row r="83" spans="1:7" x14ac:dyDescent="0.2">
      <c r="A83" s="1609" t="s">
        <v>2067</v>
      </c>
      <c r="B83" s="1561" t="s">
        <v>2120</v>
      </c>
      <c r="C83" s="1547" t="s">
        <v>991</v>
      </c>
      <c r="D83" s="1560" t="s">
        <v>2119</v>
      </c>
      <c r="E83" s="1562">
        <v>10</v>
      </c>
      <c r="F83" s="1986">
        <v>45</v>
      </c>
      <c r="G83" s="1529">
        <f t="shared" ref="G83:G86" si="7">ROUND(F83*E83,2)</f>
        <v>450</v>
      </c>
    </row>
    <row r="84" spans="1:7" ht="25.5" x14ac:dyDescent="0.2">
      <c r="A84" s="1609" t="s">
        <v>2074</v>
      </c>
      <c r="B84" s="1561" t="s">
        <v>2121</v>
      </c>
      <c r="C84" s="1547" t="s">
        <v>2122</v>
      </c>
      <c r="D84" s="1560" t="s">
        <v>580</v>
      </c>
      <c r="E84" s="1562">
        <v>1</v>
      </c>
      <c r="F84" s="1976"/>
      <c r="G84" s="1529">
        <f t="shared" si="7"/>
        <v>0</v>
      </c>
    </row>
    <row r="85" spans="1:7" ht="25.5" x14ac:dyDescent="0.2">
      <c r="A85" s="1609" t="s">
        <v>2089</v>
      </c>
      <c r="B85" s="1561" t="s">
        <v>2123</v>
      </c>
      <c r="C85" s="1547" t="s">
        <v>2124</v>
      </c>
      <c r="D85" s="1560" t="s">
        <v>580</v>
      </c>
      <c r="E85" s="1562">
        <v>1</v>
      </c>
      <c r="F85" s="1976"/>
      <c r="G85" s="1529">
        <f t="shared" si="7"/>
        <v>0</v>
      </c>
    </row>
    <row r="86" spans="1:7" ht="25.5" x14ac:dyDescent="0.2">
      <c r="A86" s="1609" t="s">
        <v>2091</v>
      </c>
      <c r="B86" s="1561" t="s">
        <v>2125</v>
      </c>
      <c r="C86" s="1547" t="s">
        <v>2126</v>
      </c>
      <c r="D86" s="1560" t="s">
        <v>580</v>
      </c>
      <c r="E86" s="1562">
        <v>1</v>
      </c>
      <c r="F86" s="1976"/>
      <c r="G86" s="1529">
        <f t="shared" si="7"/>
        <v>0</v>
      </c>
    </row>
    <row r="87" spans="1:7" ht="15" x14ac:dyDescent="0.25">
      <c r="A87" s="1570" t="s">
        <v>284</v>
      </c>
      <c r="B87" s="1571"/>
      <c r="C87" s="438" t="s">
        <v>1957</v>
      </c>
      <c r="D87" s="1570"/>
      <c r="E87" s="1574"/>
      <c r="F87" s="454"/>
      <c r="G87" s="454">
        <f>SUM(G82:G86)</f>
        <v>900</v>
      </c>
    </row>
    <row r="88" spans="1:7" x14ac:dyDescent="0.2">
      <c r="A88" s="712"/>
      <c r="B88" s="1557"/>
      <c r="C88" s="1558"/>
      <c r="D88" s="712"/>
      <c r="E88" s="1559"/>
      <c r="F88" s="712"/>
      <c r="G88" s="712"/>
    </row>
    <row r="89" spans="1:7" x14ac:dyDescent="0.2">
      <c r="A89" s="712"/>
      <c r="B89" s="1557"/>
      <c r="C89" s="1558"/>
      <c r="D89" s="712"/>
      <c r="E89" s="1559"/>
      <c r="F89" s="712"/>
      <c r="G89" s="712"/>
    </row>
    <row r="90" spans="1:7" x14ac:dyDescent="0.2">
      <c r="A90" s="712"/>
      <c r="B90" s="1557"/>
      <c r="C90" s="1558"/>
      <c r="D90" s="712"/>
      <c r="E90" s="1559"/>
      <c r="F90" s="712"/>
      <c r="G90" s="712"/>
    </row>
    <row r="91" spans="1:7" x14ac:dyDescent="0.2">
      <c r="A91" s="712"/>
      <c r="B91" s="1557"/>
      <c r="C91" s="1558"/>
      <c r="D91" s="712"/>
      <c r="E91" s="1559"/>
      <c r="F91" s="712"/>
      <c r="G91" s="712"/>
    </row>
    <row r="92" spans="1:7" x14ac:dyDescent="0.2">
      <c r="A92" s="712"/>
      <c r="B92" s="1557"/>
      <c r="C92" s="1558"/>
      <c r="D92" s="712"/>
      <c r="E92" s="1559"/>
      <c r="F92" s="712"/>
      <c r="G92" s="712"/>
    </row>
    <row r="93" spans="1:7" x14ac:dyDescent="0.2">
      <c r="A93" s="712"/>
      <c r="B93" s="1557"/>
      <c r="C93" s="1558"/>
      <c r="D93" s="712"/>
      <c r="E93" s="1559"/>
      <c r="F93" s="712"/>
      <c r="G93" s="712"/>
    </row>
    <row r="94" spans="1:7" x14ac:dyDescent="0.2">
      <c r="A94" s="712"/>
      <c r="B94" s="1557"/>
      <c r="C94" s="1558"/>
      <c r="D94" s="712"/>
      <c r="E94" s="1559"/>
      <c r="F94" s="712"/>
      <c r="G94" s="712"/>
    </row>
    <row r="95" spans="1:7" x14ac:dyDescent="0.2">
      <c r="A95" s="712"/>
      <c r="B95" s="1557"/>
      <c r="C95" s="1558"/>
      <c r="D95" s="712"/>
      <c r="E95" s="1559"/>
      <c r="F95" s="712"/>
      <c r="G95" s="712"/>
    </row>
    <row r="96" spans="1:7" x14ac:dyDescent="0.2">
      <c r="A96" s="712"/>
      <c r="B96" s="1557"/>
      <c r="C96" s="1558"/>
      <c r="D96" s="712"/>
      <c r="E96" s="1559"/>
      <c r="F96" s="712"/>
      <c r="G96" s="712"/>
    </row>
    <row r="97" spans="1:7" x14ac:dyDescent="0.2">
      <c r="A97" s="712"/>
      <c r="B97" s="1557"/>
      <c r="C97" s="1558"/>
      <c r="D97" s="712"/>
      <c r="E97" s="1559"/>
      <c r="F97" s="712"/>
      <c r="G97" s="712"/>
    </row>
    <row r="98" spans="1:7" x14ac:dyDescent="0.2">
      <c r="A98" s="712"/>
      <c r="B98" s="1557"/>
      <c r="C98" s="1558"/>
      <c r="D98" s="712"/>
      <c r="E98" s="1559"/>
      <c r="F98" s="712"/>
      <c r="G98" s="712"/>
    </row>
    <row r="99" spans="1:7" x14ac:dyDescent="0.2">
      <c r="A99" s="712"/>
      <c r="B99" s="1557"/>
      <c r="C99" s="1558"/>
      <c r="D99" s="712"/>
      <c r="E99" s="1559"/>
      <c r="F99" s="712"/>
      <c r="G99" s="712"/>
    </row>
    <row r="100" spans="1:7" x14ac:dyDescent="0.2">
      <c r="A100" s="712"/>
      <c r="B100" s="1557"/>
      <c r="C100" s="1558"/>
      <c r="D100" s="712"/>
      <c r="E100" s="1559"/>
      <c r="F100" s="712"/>
      <c r="G100" s="712"/>
    </row>
    <row r="101" spans="1:7" x14ac:dyDescent="0.2">
      <c r="A101" s="712"/>
      <c r="B101" s="1557"/>
      <c r="C101" s="1558"/>
      <c r="D101" s="712"/>
      <c r="E101" s="1559"/>
      <c r="F101" s="712"/>
      <c r="G101" s="712"/>
    </row>
    <row r="102" spans="1:7" x14ac:dyDescent="0.2">
      <c r="A102" s="712"/>
      <c r="B102" s="1557"/>
      <c r="C102" s="1558"/>
      <c r="D102" s="712"/>
      <c r="E102" s="1559"/>
      <c r="F102" s="712"/>
      <c r="G102" s="712"/>
    </row>
    <row r="103" spans="1:7" x14ac:dyDescent="0.2">
      <c r="A103" s="712"/>
      <c r="B103" s="1557"/>
      <c r="C103" s="1558"/>
      <c r="D103" s="712"/>
      <c r="E103" s="1559"/>
      <c r="F103" s="712"/>
      <c r="G103" s="712"/>
    </row>
    <row r="104" spans="1:7" x14ac:dyDescent="0.2">
      <c r="A104" s="712"/>
      <c r="B104" s="1557"/>
      <c r="C104" s="1558"/>
      <c r="D104" s="712"/>
      <c r="E104" s="1559"/>
      <c r="F104" s="712"/>
      <c r="G104" s="712"/>
    </row>
    <row r="105" spans="1:7" x14ac:dyDescent="0.2">
      <c r="A105" s="712"/>
      <c r="B105" s="1557"/>
      <c r="C105" s="1558"/>
      <c r="D105" s="712"/>
      <c r="E105" s="1559"/>
      <c r="F105" s="712"/>
      <c r="G105" s="712"/>
    </row>
    <row r="106" spans="1:7" x14ac:dyDescent="0.2">
      <c r="A106" s="712"/>
      <c r="B106" s="1557"/>
      <c r="C106" s="1558"/>
      <c r="D106" s="712"/>
      <c r="E106" s="1559"/>
      <c r="F106" s="712"/>
      <c r="G106" s="712"/>
    </row>
    <row r="107" spans="1:7" x14ac:dyDescent="0.2">
      <c r="A107" s="712"/>
      <c r="B107" s="1557"/>
      <c r="C107" s="1558"/>
      <c r="D107" s="712"/>
      <c r="E107" s="1559"/>
      <c r="F107" s="712"/>
      <c r="G107" s="712"/>
    </row>
    <row r="108" spans="1:7" x14ac:dyDescent="0.2">
      <c r="A108" s="712"/>
      <c r="B108" s="1557"/>
      <c r="C108" s="1558"/>
      <c r="D108" s="712"/>
      <c r="E108" s="1559"/>
      <c r="F108" s="712"/>
      <c r="G108" s="712"/>
    </row>
    <row r="109" spans="1:7" x14ac:dyDescent="0.2">
      <c r="A109" s="712"/>
      <c r="B109" s="1557"/>
      <c r="C109" s="1558"/>
      <c r="D109" s="712"/>
      <c r="E109" s="1559"/>
      <c r="F109" s="712"/>
      <c r="G109" s="712"/>
    </row>
    <row r="110" spans="1:7" x14ac:dyDescent="0.2">
      <c r="A110" s="712"/>
      <c r="B110" s="1557"/>
      <c r="C110" s="1558"/>
      <c r="D110" s="712"/>
      <c r="E110" s="1559"/>
      <c r="F110" s="712"/>
      <c r="G110" s="712"/>
    </row>
    <row r="111" spans="1:7" x14ac:dyDescent="0.2">
      <c r="A111" s="712"/>
      <c r="B111" s="1557"/>
      <c r="C111" s="1558"/>
      <c r="D111" s="712"/>
      <c r="E111" s="1559"/>
      <c r="F111" s="712"/>
      <c r="G111" s="712"/>
    </row>
    <row r="112" spans="1:7" x14ac:dyDescent="0.2">
      <c r="A112" s="712"/>
      <c r="B112" s="1557"/>
      <c r="C112" s="1558"/>
      <c r="D112" s="712"/>
      <c r="E112" s="1559"/>
      <c r="F112" s="712"/>
      <c r="G112" s="712"/>
    </row>
    <row r="113" spans="1:7" x14ac:dyDescent="0.2">
      <c r="A113" s="712"/>
      <c r="B113" s="1557"/>
      <c r="C113" s="1558"/>
      <c r="D113" s="712"/>
      <c r="E113" s="1559"/>
      <c r="F113" s="712"/>
      <c r="G113" s="712"/>
    </row>
    <row r="114" spans="1:7" x14ac:dyDescent="0.2">
      <c r="A114" s="712"/>
      <c r="B114" s="1557"/>
      <c r="C114" s="1558"/>
      <c r="D114" s="712"/>
      <c r="E114" s="1559"/>
      <c r="F114" s="712"/>
      <c r="G114" s="712"/>
    </row>
    <row r="115" spans="1:7" x14ac:dyDescent="0.2">
      <c r="A115" s="712"/>
      <c r="B115" s="1557"/>
      <c r="C115" s="1558"/>
      <c r="D115" s="712"/>
      <c r="E115" s="1559"/>
      <c r="F115" s="712"/>
      <c r="G115" s="712"/>
    </row>
    <row r="116" spans="1:7" x14ac:dyDescent="0.2">
      <c r="A116" s="712"/>
      <c r="B116" s="1557"/>
      <c r="C116" s="1558"/>
      <c r="D116" s="712"/>
      <c r="E116" s="1559"/>
      <c r="F116" s="712"/>
      <c r="G116" s="712"/>
    </row>
    <row r="117" spans="1:7" x14ac:dyDescent="0.2">
      <c r="A117" s="712"/>
      <c r="B117" s="1557"/>
      <c r="C117" s="1558"/>
      <c r="D117" s="712"/>
      <c r="E117" s="1559"/>
      <c r="F117" s="712"/>
      <c r="G117" s="712"/>
    </row>
    <row r="118" spans="1:7" x14ac:dyDescent="0.2">
      <c r="A118" s="712"/>
      <c r="B118" s="1557"/>
      <c r="C118" s="1558"/>
      <c r="D118" s="712"/>
      <c r="E118" s="1559"/>
      <c r="F118" s="712"/>
      <c r="G118" s="712"/>
    </row>
    <row r="119" spans="1:7" x14ac:dyDescent="0.2">
      <c r="A119" s="712"/>
      <c r="B119" s="1557"/>
      <c r="C119" s="1558"/>
      <c r="D119" s="712"/>
      <c r="E119" s="1559"/>
      <c r="F119" s="712"/>
      <c r="G119" s="712"/>
    </row>
    <row r="120" spans="1:7" x14ac:dyDescent="0.2">
      <c r="A120" s="712"/>
      <c r="B120" s="1557"/>
      <c r="C120" s="1558"/>
      <c r="D120" s="712"/>
      <c r="E120" s="1559"/>
      <c r="F120" s="712"/>
      <c r="G120" s="712"/>
    </row>
    <row r="121" spans="1:7" x14ac:dyDescent="0.2">
      <c r="A121" s="712"/>
      <c r="B121" s="1557"/>
      <c r="C121" s="1558"/>
      <c r="D121" s="712"/>
      <c r="E121" s="1559"/>
      <c r="F121" s="712"/>
      <c r="G121" s="712"/>
    </row>
    <row r="122" spans="1:7" x14ac:dyDescent="0.2">
      <c r="A122" s="712"/>
      <c r="B122" s="1557"/>
      <c r="C122" s="1558"/>
      <c r="D122" s="712"/>
      <c r="E122" s="1559"/>
      <c r="F122" s="712"/>
      <c r="G122" s="712"/>
    </row>
    <row r="123" spans="1:7" x14ac:dyDescent="0.2">
      <c r="A123" s="712"/>
      <c r="B123" s="1557"/>
      <c r="C123" s="1558"/>
      <c r="D123" s="712"/>
      <c r="E123" s="1559"/>
      <c r="F123" s="712"/>
      <c r="G123" s="712"/>
    </row>
    <row r="124" spans="1:7" x14ac:dyDescent="0.2">
      <c r="A124" s="712"/>
      <c r="B124" s="1557"/>
      <c r="C124" s="1558"/>
      <c r="D124" s="712"/>
      <c r="E124" s="1559"/>
      <c r="F124" s="712"/>
      <c r="G124" s="712"/>
    </row>
    <row r="125" spans="1:7" x14ac:dyDescent="0.2">
      <c r="A125" s="712"/>
      <c r="B125" s="1557"/>
      <c r="C125" s="1558"/>
      <c r="D125" s="712"/>
      <c r="E125" s="1559"/>
      <c r="F125" s="712"/>
      <c r="G125" s="712"/>
    </row>
    <row r="126" spans="1:7" x14ac:dyDescent="0.2">
      <c r="A126" s="712"/>
      <c r="B126" s="1557"/>
      <c r="C126" s="1558"/>
      <c r="D126" s="712"/>
      <c r="E126" s="1559"/>
      <c r="F126" s="712"/>
      <c r="G126" s="712"/>
    </row>
    <row r="127" spans="1:7" x14ac:dyDescent="0.2">
      <c r="A127" s="712"/>
      <c r="B127" s="1557"/>
      <c r="C127" s="1558"/>
      <c r="D127" s="712"/>
      <c r="E127" s="1559"/>
      <c r="F127" s="712"/>
      <c r="G127" s="712"/>
    </row>
    <row r="128" spans="1:7" x14ac:dyDescent="0.2">
      <c r="A128" s="712"/>
      <c r="B128" s="1557"/>
      <c r="C128" s="1558"/>
      <c r="D128" s="712"/>
      <c r="E128" s="1559"/>
      <c r="F128" s="712"/>
      <c r="G128" s="712"/>
    </row>
    <row r="129" spans="1:7" x14ac:dyDescent="0.2">
      <c r="A129" s="712"/>
      <c r="B129" s="1557"/>
      <c r="C129" s="1558"/>
      <c r="D129" s="712"/>
      <c r="E129" s="1559"/>
      <c r="F129" s="712"/>
      <c r="G129" s="712"/>
    </row>
    <row r="130" spans="1:7" x14ac:dyDescent="0.2">
      <c r="A130" s="712"/>
      <c r="B130" s="1557"/>
      <c r="C130" s="1558"/>
      <c r="D130" s="712"/>
      <c r="E130" s="1559"/>
      <c r="F130" s="712"/>
      <c r="G130" s="712"/>
    </row>
    <row r="131" spans="1:7" x14ac:dyDescent="0.2">
      <c r="A131" s="712"/>
      <c r="B131" s="1557"/>
      <c r="C131" s="1558"/>
      <c r="D131" s="712"/>
      <c r="E131" s="1559"/>
      <c r="F131" s="712"/>
      <c r="G131" s="712"/>
    </row>
    <row r="132" spans="1:7" x14ac:dyDescent="0.2">
      <c r="A132" s="712"/>
      <c r="B132" s="1557"/>
      <c r="C132" s="1558"/>
      <c r="D132" s="712"/>
      <c r="E132" s="1559"/>
      <c r="F132" s="712"/>
      <c r="G132" s="712"/>
    </row>
    <row r="133" spans="1:7" x14ac:dyDescent="0.2">
      <c r="A133" s="712"/>
      <c r="B133" s="1557"/>
      <c r="C133" s="1558"/>
      <c r="D133" s="712"/>
      <c r="E133" s="1559"/>
      <c r="F133" s="712"/>
      <c r="G133" s="712"/>
    </row>
    <row r="134" spans="1:7" x14ac:dyDescent="0.2">
      <c r="A134" s="712"/>
      <c r="B134" s="1557"/>
      <c r="C134" s="1558"/>
      <c r="D134" s="712"/>
      <c r="E134" s="1559"/>
      <c r="F134" s="712"/>
      <c r="G134" s="712"/>
    </row>
    <row r="135" spans="1:7" x14ac:dyDescent="0.2">
      <c r="A135" s="712"/>
      <c r="B135" s="1557"/>
      <c r="C135" s="1558"/>
      <c r="D135" s="712"/>
      <c r="E135" s="1559"/>
      <c r="F135" s="712"/>
      <c r="G135" s="712"/>
    </row>
    <row r="136" spans="1:7" x14ac:dyDescent="0.2">
      <c r="A136" s="712"/>
      <c r="B136" s="1557"/>
      <c r="C136" s="1558"/>
      <c r="D136" s="712"/>
      <c r="E136" s="1559"/>
      <c r="F136" s="712"/>
      <c r="G136" s="712"/>
    </row>
    <row r="137" spans="1:7" x14ac:dyDescent="0.2">
      <c r="A137" s="712"/>
      <c r="B137" s="1557"/>
      <c r="C137" s="1558"/>
      <c r="D137" s="712"/>
      <c r="E137" s="1559"/>
      <c r="F137" s="712"/>
      <c r="G137" s="712"/>
    </row>
    <row r="138" spans="1:7" x14ac:dyDescent="0.2">
      <c r="A138" s="712"/>
      <c r="B138" s="1557"/>
      <c r="C138" s="1558"/>
      <c r="D138" s="712"/>
      <c r="E138" s="1559"/>
      <c r="F138" s="712"/>
      <c r="G138" s="712"/>
    </row>
    <row r="139" spans="1:7" x14ac:dyDescent="0.2">
      <c r="A139" s="712"/>
      <c r="B139" s="1557"/>
      <c r="C139" s="1558"/>
      <c r="D139" s="712"/>
      <c r="E139" s="1559"/>
      <c r="F139" s="712"/>
      <c r="G139" s="712"/>
    </row>
    <row r="140" spans="1:7" x14ac:dyDescent="0.2">
      <c r="A140" s="712"/>
      <c r="B140" s="1557"/>
      <c r="C140" s="1558"/>
      <c r="D140" s="712"/>
      <c r="E140" s="1559"/>
      <c r="F140" s="712"/>
      <c r="G140" s="712"/>
    </row>
    <row r="141" spans="1:7" x14ac:dyDescent="0.2">
      <c r="A141" s="712"/>
      <c r="B141" s="1557"/>
      <c r="C141" s="1558"/>
      <c r="D141" s="712"/>
      <c r="E141" s="1559"/>
      <c r="F141" s="712"/>
      <c r="G141" s="712"/>
    </row>
    <row r="142" spans="1:7" x14ac:dyDescent="0.2">
      <c r="A142" s="712"/>
      <c r="B142" s="1557"/>
      <c r="C142" s="1558"/>
      <c r="D142" s="712"/>
      <c r="E142" s="1559"/>
      <c r="F142" s="712"/>
      <c r="G142" s="712"/>
    </row>
    <row r="143" spans="1:7" x14ac:dyDescent="0.2">
      <c r="A143" s="712"/>
      <c r="B143" s="1557"/>
      <c r="C143" s="1558"/>
      <c r="D143" s="712"/>
      <c r="E143" s="1559"/>
      <c r="F143" s="712"/>
      <c r="G143" s="712"/>
    </row>
    <row r="144" spans="1:7" x14ac:dyDescent="0.2">
      <c r="A144" s="712"/>
      <c r="B144" s="1557"/>
      <c r="C144" s="1558"/>
      <c r="D144" s="712"/>
      <c r="E144" s="1559"/>
      <c r="F144" s="712"/>
      <c r="G144" s="712"/>
    </row>
    <row r="145" spans="1:7" x14ac:dyDescent="0.2">
      <c r="A145" s="712"/>
      <c r="B145" s="1557"/>
      <c r="C145" s="1558"/>
      <c r="D145" s="712"/>
      <c r="E145" s="1559"/>
      <c r="F145" s="712"/>
      <c r="G145" s="712"/>
    </row>
    <row r="146" spans="1:7" x14ac:dyDescent="0.2">
      <c r="A146" s="712"/>
      <c r="B146" s="1557"/>
      <c r="C146" s="1558"/>
      <c r="D146" s="712"/>
      <c r="E146" s="1559"/>
      <c r="F146" s="712"/>
      <c r="G146" s="712"/>
    </row>
    <row r="147" spans="1:7" x14ac:dyDescent="0.2">
      <c r="A147" s="712"/>
      <c r="B147" s="1557"/>
      <c r="C147" s="1558"/>
      <c r="D147" s="712"/>
      <c r="E147" s="1559"/>
      <c r="F147" s="712"/>
      <c r="G147" s="712"/>
    </row>
    <row r="148" spans="1:7" x14ac:dyDescent="0.2">
      <c r="A148" s="712"/>
      <c r="B148" s="1557"/>
      <c r="C148" s="1558"/>
      <c r="D148" s="712"/>
      <c r="E148" s="1559"/>
      <c r="F148" s="712"/>
      <c r="G148" s="712"/>
    </row>
    <row r="149" spans="1:7" x14ac:dyDescent="0.2">
      <c r="A149" s="712"/>
      <c r="B149" s="1557"/>
      <c r="C149" s="1558"/>
      <c r="D149" s="712"/>
      <c r="E149" s="1559"/>
      <c r="F149" s="712"/>
      <c r="G149" s="712"/>
    </row>
    <row r="150" spans="1:7" x14ac:dyDescent="0.2">
      <c r="A150" s="712"/>
      <c r="B150" s="1557"/>
      <c r="C150" s="1558"/>
      <c r="D150" s="712"/>
      <c r="E150" s="1559"/>
      <c r="F150" s="712"/>
      <c r="G150" s="712"/>
    </row>
    <row r="151" spans="1:7" x14ac:dyDescent="0.2">
      <c r="A151" s="712"/>
      <c r="B151" s="1557"/>
      <c r="C151" s="1558"/>
      <c r="D151" s="712"/>
      <c r="E151" s="1559"/>
      <c r="F151" s="712"/>
      <c r="G151" s="712"/>
    </row>
    <row r="152" spans="1:7" x14ac:dyDescent="0.2">
      <c r="A152" s="712"/>
      <c r="B152" s="1557"/>
      <c r="C152" s="1558"/>
      <c r="D152" s="712"/>
      <c r="E152" s="1559"/>
      <c r="F152" s="712"/>
      <c r="G152" s="712"/>
    </row>
    <row r="153" spans="1:7" x14ac:dyDescent="0.2">
      <c r="A153" s="712"/>
      <c r="B153" s="1557"/>
      <c r="C153" s="1558"/>
      <c r="D153" s="712"/>
      <c r="E153" s="1559"/>
      <c r="F153" s="712"/>
      <c r="G153" s="712"/>
    </row>
    <row r="154" spans="1:7" x14ac:dyDescent="0.2">
      <c r="A154" s="712"/>
      <c r="B154" s="1557"/>
      <c r="C154" s="1558"/>
      <c r="D154" s="712"/>
      <c r="E154" s="1559"/>
      <c r="F154" s="712"/>
      <c r="G154" s="712"/>
    </row>
    <row r="155" spans="1:7" x14ac:dyDescent="0.2">
      <c r="A155" s="712"/>
      <c r="B155" s="1557"/>
      <c r="C155" s="1558"/>
      <c r="D155" s="712"/>
      <c r="E155" s="1559"/>
      <c r="F155" s="712"/>
      <c r="G155" s="712"/>
    </row>
    <row r="156" spans="1:7" x14ac:dyDescent="0.2">
      <c r="A156" s="712"/>
      <c r="B156" s="1557"/>
      <c r="C156" s="1558"/>
      <c r="D156" s="712"/>
      <c r="E156" s="1559"/>
      <c r="F156" s="712"/>
      <c r="G156" s="712"/>
    </row>
    <row r="157" spans="1:7" x14ac:dyDescent="0.2">
      <c r="A157" s="712"/>
      <c r="B157" s="1557"/>
      <c r="C157" s="1558"/>
      <c r="D157" s="712"/>
      <c r="E157" s="1559"/>
      <c r="F157" s="712"/>
      <c r="G157" s="712"/>
    </row>
    <row r="158" spans="1:7" x14ac:dyDescent="0.2">
      <c r="A158" s="712"/>
      <c r="B158" s="1557"/>
      <c r="C158" s="1558"/>
      <c r="D158" s="712"/>
      <c r="E158" s="1559"/>
      <c r="F158" s="712"/>
      <c r="G158" s="712"/>
    </row>
    <row r="159" spans="1:7" x14ac:dyDescent="0.2">
      <c r="A159" s="712"/>
      <c r="B159" s="1557"/>
      <c r="C159" s="1558"/>
      <c r="D159" s="712"/>
      <c r="E159" s="1559"/>
      <c r="F159" s="712"/>
      <c r="G159" s="712"/>
    </row>
    <row r="160" spans="1:7" x14ac:dyDescent="0.2">
      <c r="A160" s="712"/>
      <c r="B160" s="1557"/>
      <c r="C160" s="1558"/>
      <c r="D160" s="712"/>
      <c r="E160" s="1559"/>
      <c r="F160" s="712"/>
      <c r="G160" s="712"/>
    </row>
    <row r="161" spans="1:7" x14ac:dyDescent="0.2">
      <c r="A161" s="712"/>
      <c r="B161" s="1557"/>
      <c r="C161" s="1558"/>
      <c r="D161" s="712"/>
      <c r="E161" s="1559"/>
      <c r="F161" s="712"/>
      <c r="G161" s="712"/>
    </row>
    <row r="162" spans="1:7" x14ac:dyDescent="0.2">
      <c r="A162" s="712"/>
      <c r="B162" s="1557"/>
      <c r="C162" s="1558"/>
      <c r="D162" s="712"/>
      <c r="E162" s="1559"/>
      <c r="F162" s="712"/>
      <c r="G162" s="712"/>
    </row>
    <row r="163" spans="1:7" x14ac:dyDescent="0.2">
      <c r="A163" s="712"/>
      <c r="B163" s="1557"/>
      <c r="C163" s="1558"/>
      <c r="D163" s="712"/>
      <c r="E163" s="1559"/>
      <c r="F163" s="712"/>
      <c r="G163" s="712"/>
    </row>
    <row r="164" spans="1:7" x14ac:dyDescent="0.2">
      <c r="A164" s="712"/>
      <c r="B164" s="1557"/>
      <c r="C164" s="1558"/>
      <c r="D164" s="712"/>
      <c r="E164" s="1559"/>
      <c r="F164" s="712"/>
      <c r="G164" s="712"/>
    </row>
    <row r="165" spans="1:7" x14ac:dyDescent="0.2">
      <c r="A165" s="712"/>
      <c r="B165" s="1557"/>
      <c r="C165" s="1558"/>
      <c r="D165" s="712"/>
      <c r="E165" s="1559"/>
      <c r="F165" s="712"/>
      <c r="G165" s="712"/>
    </row>
    <row r="166" spans="1:7" x14ac:dyDescent="0.2">
      <c r="A166" s="712"/>
      <c r="B166" s="1557"/>
      <c r="C166" s="1558"/>
      <c r="D166" s="712"/>
      <c r="E166" s="1559"/>
      <c r="F166" s="712"/>
      <c r="G166" s="712"/>
    </row>
    <row r="167" spans="1:7" x14ac:dyDescent="0.2">
      <c r="A167" s="712"/>
      <c r="B167" s="1557"/>
      <c r="C167" s="1558"/>
      <c r="D167" s="712"/>
      <c r="E167" s="1559"/>
      <c r="F167" s="712"/>
      <c r="G167" s="712"/>
    </row>
    <row r="168" spans="1:7" x14ac:dyDescent="0.2">
      <c r="A168" s="712"/>
      <c r="B168" s="1557"/>
      <c r="C168" s="1558"/>
      <c r="D168" s="712"/>
      <c r="E168" s="1559"/>
      <c r="F168" s="712"/>
      <c r="G168" s="712"/>
    </row>
    <row r="169" spans="1:7" x14ac:dyDescent="0.2">
      <c r="A169" s="712"/>
      <c r="B169" s="1557"/>
      <c r="C169" s="1558"/>
      <c r="D169" s="712"/>
      <c r="E169" s="1559"/>
      <c r="F169" s="712"/>
      <c r="G169" s="712"/>
    </row>
    <row r="170" spans="1:7" x14ac:dyDescent="0.2">
      <c r="A170" s="712"/>
      <c r="B170" s="1557"/>
      <c r="C170" s="1558"/>
      <c r="D170" s="712"/>
      <c r="E170" s="1559"/>
      <c r="F170" s="712"/>
      <c r="G170" s="712"/>
    </row>
    <row r="171" spans="1:7" x14ac:dyDescent="0.2">
      <c r="A171" s="712"/>
      <c r="B171" s="1557"/>
      <c r="C171" s="1558"/>
      <c r="D171" s="712"/>
      <c r="E171" s="1559"/>
      <c r="F171" s="712"/>
      <c r="G171" s="712"/>
    </row>
    <row r="172" spans="1:7" x14ac:dyDescent="0.2">
      <c r="A172" s="712"/>
      <c r="B172" s="1557"/>
      <c r="C172" s="1558"/>
      <c r="D172" s="712"/>
      <c r="E172" s="1559"/>
      <c r="F172" s="712"/>
      <c r="G172" s="712"/>
    </row>
    <row r="173" spans="1:7" x14ac:dyDescent="0.2">
      <c r="A173" s="712"/>
      <c r="B173" s="1557"/>
      <c r="C173" s="1558"/>
      <c r="D173" s="712"/>
      <c r="E173" s="1559"/>
      <c r="F173" s="712"/>
      <c r="G173" s="712"/>
    </row>
    <row r="174" spans="1:7" x14ac:dyDescent="0.2">
      <c r="A174" s="712"/>
      <c r="B174" s="1557"/>
      <c r="C174" s="1558"/>
      <c r="D174" s="712"/>
      <c r="E174" s="1559"/>
      <c r="F174" s="712"/>
      <c r="G174" s="712"/>
    </row>
    <row r="175" spans="1:7" x14ac:dyDescent="0.2">
      <c r="A175" s="712"/>
      <c r="B175" s="1557"/>
      <c r="C175" s="1558"/>
      <c r="D175" s="712"/>
      <c r="E175" s="1559"/>
      <c r="F175" s="712"/>
      <c r="G175" s="712"/>
    </row>
    <row r="176" spans="1:7" x14ac:dyDescent="0.2">
      <c r="A176" s="712"/>
      <c r="B176" s="1557"/>
      <c r="C176" s="1558"/>
      <c r="D176" s="712"/>
      <c r="E176" s="1559"/>
      <c r="F176" s="712"/>
      <c r="G176" s="712"/>
    </row>
    <row r="177" spans="1:7" x14ac:dyDescent="0.2">
      <c r="A177" s="712"/>
      <c r="B177" s="1557"/>
      <c r="C177" s="1558"/>
      <c r="D177" s="712"/>
      <c r="E177" s="1559"/>
      <c r="F177" s="712"/>
      <c r="G177" s="712"/>
    </row>
    <row r="178" spans="1:7" x14ac:dyDescent="0.2">
      <c r="A178" s="712"/>
      <c r="B178" s="1557"/>
      <c r="C178" s="1558"/>
      <c r="D178" s="712"/>
      <c r="E178" s="1559"/>
      <c r="F178" s="712"/>
      <c r="G178" s="712"/>
    </row>
    <row r="179" spans="1:7" x14ac:dyDescent="0.2">
      <c r="A179" s="712"/>
      <c r="B179" s="1557"/>
      <c r="C179" s="1558"/>
      <c r="D179" s="712"/>
      <c r="E179" s="1559"/>
      <c r="F179" s="712"/>
      <c r="G179" s="712"/>
    </row>
    <row r="180" spans="1:7" x14ac:dyDescent="0.2">
      <c r="A180" s="712"/>
      <c r="B180" s="1557"/>
      <c r="C180" s="1558"/>
      <c r="D180" s="712"/>
      <c r="E180" s="1559"/>
      <c r="F180" s="712"/>
      <c r="G180" s="712"/>
    </row>
    <row r="181" spans="1:7" x14ac:dyDescent="0.2">
      <c r="A181" s="712"/>
      <c r="B181" s="1557"/>
      <c r="C181" s="1558"/>
      <c r="D181" s="712"/>
      <c r="E181" s="1559"/>
      <c r="F181" s="712"/>
      <c r="G181" s="712"/>
    </row>
    <row r="182" spans="1:7" x14ac:dyDescent="0.2">
      <c r="A182" s="712"/>
      <c r="B182" s="1557"/>
      <c r="C182" s="1558"/>
      <c r="D182" s="712"/>
      <c r="E182" s="1559"/>
      <c r="F182" s="712"/>
      <c r="G182" s="712"/>
    </row>
    <row r="183" spans="1:7" x14ac:dyDescent="0.2">
      <c r="A183" s="712"/>
      <c r="B183" s="1557"/>
      <c r="C183" s="1558"/>
      <c r="D183" s="712"/>
      <c r="E183" s="1559"/>
      <c r="F183" s="712"/>
      <c r="G183" s="712"/>
    </row>
    <row r="184" spans="1:7" x14ac:dyDescent="0.2">
      <c r="A184" s="712"/>
      <c r="B184" s="1557"/>
      <c r="C184" s="1558"/>
      <c r="D184" s="712"/>
      <c r="E184" s="1559"/>
      <c r="F184" s="712"/>
      <c r="G184" s="712"/>
    </row>
    <row r="185" spans="1:7" x14ac:dyDescent="0.2">
      <c r="A185" s="712"/>
      <c r="B185" s="1557"/>
      <c r="C185" s="1558"/>
      <c r="D185" s="712"/>
      <c r="E185" s="1559"/>
      <c r="F185" s="712"/>
      <c r="G185" s="712"/>
    </row>
    <row r="186" spans="1:7" x14ac:dyDescent="0.2">
      <c r="A186" s="712"/>
      <c r="B186" s="1557"/>
      <c r="C186" s="1558"/>
      <c r="D186" s="712"/>
      <c r="E186" s="1559"/>
      <c r="F186" s="712"/>
      <c r="G186" s="712"/>
    </row>
    <row r="187" spans="1:7" x14ac:dyDescent="0.2">
      <c r="A187" s="712"/>
      <c r="B187" s="1557"/>
      <c r="C187" s="1558"/>
      <c r="D187" s="712"/>
      <c r="E187" s="1559"/>
      <c r="F187" s="712"/>
      <c r="G187" s="712"/>
    </row>
    <row r="188" spans="1:7" x14ac:dyDescent="0.2">
      <c r="A188" s="712"/>
      <c r="B188" s="1557"/>
      <c r="C188" s="1558"/>
      <c r="D188" s="712"/>
      <c r="E188" s="1559"/>
      <c r="F188" s="712"/>
      <c r="G188" s="712"/>
    </row>
    <row r="189" spans="1:7" x14ac:dyDescent="0.2">
      <c r="A189" s="712"/>
      <c r="B189" s="1557"/>
      <c r="C189" s="1558"/>
      <c r="D189" s="712"/>
      <c r="E189" s="1559"/>
      <c r="F189" s="712"/>
      <c r="G189" s="712"/>
    </row>
    <row r="190" spans="1:7" x14ac:dyDescent="0.2">
      <c r="A190" s="712"/>
      <c r="B190" s="1557"/>
      <c r="C190" s="1558"/>
      <c r="D190" s="712"/>
      <c r="E190" s="1559"/>
      <c r="F190" s="712"/>
      <c r="G190" s="712"/>
    </row>
    <row r="191" spans="1:7" x14ac:dyDescent="0.2">
      <c r="A191" s="712"/>
      <c r="B191" s="1557"/>
      <c r="C191" s="1558"/>
      <c r="D191" s="712"/>
      <c r="E191" s="1559"/>
      <c r="F191" s="712"/>
      <c r="G191" s="712"/>
    </row>
    <row r="192" spans="1:7" x14ac:dyDescent="0.2">
      <c r="A192" s="712"/>
      <c r="B192" s="1557"/>
      <c r="C192" s="1558"/>
      <c r="D192" s="712"/>
      <c r="E192" s="1559"/>
      <c r="F192" s="712"/>
      <c r="G192" s="712"/>
    </row>
    <row r="193" spans="1:7" x14ac:dyDescent="0.2">
      <c r="A193" s="712"/>
      <c r="B193" s="1557"/>
      <c r="C193" s="1558"/>
      <c r="D193" s="712"/>
      <c r="E193" s="1559"/>
      <c r="F193" s="712"/>
      <c r="G193" s="712"/>
    </row>
    <row r="194" spans="1:7" x14ac:dyDescent="0.2">
      <c r="A194" s="712"/>
      <c r="B194" s="1557"/>
      <c r="C194" s="1558"/>
      <c r="D194" s="712"/>
      <c r="E194" s="1559"/>
      <c r="F194" s="712"/>
      <c r="G194" s="712"/>
    </row>
    <row r="195" spans="1:7" x14ac:dyDescent="0.2">
      <c r="A195" s="712"/>
      <c r="B195" s="1557"/>
      <c r="C195" s="1558"/>
      <c r="D195" s="712"/>
      <c r="E195" s="1559"/>
      <c r="F195" s="712"/>
      <c r="G195" s="712"/>
    </row>
    <row r="196" spans="1:7" x14ac:dyDescent="0.2">
      <c r="A196" s="712"/>
      <c r="B196" s="1557"/>
      <c r="C196" s="1558"/>
      <c r="D196" s="712"/>
      <c r="E196" s="1559"/>
      <c r="F196" s="712"/>
      <c r="G196" s="712"/>
    </row>
    <row r="197" spans="1:7" x14ac:dyDescent="0.2">
      <c r="A197" s="712"/>
      <c r="B197" s="1557"/>
      <c r="C197" s="1558"/>
      <c r="D197" s="712"/>
      <c r="E197" s="1559"/>
      <c r="F197" s="712"/>
      <c r="G197" s="712"/>
    </row>
    <row r="198" spans="1:7" x14ac:dyDescent="0.2">
      <c r="A198" s="712"/>
      <c r="B198" s="1557"/>
      <c r="C198" s="1558"/>
      <c r="D198" s="712"/>
      <c r="E198" s="1559"/>
      <c r="F198" s="712"/>
      <c r="G198" s="712"/>
    </row>
    <row r="199" spans="1:7" x14ac:dyDescent="0.2">
      <c r="A199" s="712"/>
      <c r="B199" s="1557"/>
      <c r="C199" s="1558"/>
      <c r="D199" s="712"/>
      <c r="E199" s="1559"/>
      <c r="F199" s="712"/>
      <c r="G199" s="712"/>
    </row>
    <row r="200" spans="1:7" x14ac:dyDescent="0.2">
      <c r="A200" s="712"/>
      <c r="B200" s="1557"/>
      <c r="C200" s="1558"/>
      <c r="D200" s="712"/>
      <c r="E200" s="1559"/>
      <c r="F200" s="712"/>
      <c r="G200" s="712"/>
    </row>
    <row r="201" spans="1:7" x14ac:dyDescent="0.2">
      <c r="A201" s="712"/>
      <c r="B201" s="1557"/>
      <c r="C201" s="1558"/>
      <c r="D201" s="712"/>
      <c r="E201" s="1559"/>
      <c r="F201" s="712"/>
      <c r="G201" s="712"/>
    </row>
    <row r="202" spans="1:7" x14ac:dyDescent="0.2">
      <c r="A202" s="712"/>
      <c r="B202" s="1557"/>
      <c r="C202" s="1558"/>
      <c r="D202" s="712"/>
      <c r="E202" s="1559"/>
      <c r="F202" s="712"/>
      <c r="G202" s="712"/>
    </row>
    <row r="203" spans="1:7" x14ac:dyDescent="0.2">
      <c r="A203" s="712"/>
      <c r="B203" s="1557"/>
      <c r="C203" s="1558"/>
      <c r="D203" s="712"/>
      <c r="E203" s="1559"/>
      <c r="F203" s="712"/>
      <c r="G203" s="712"/>
    </row>
    <row r="204" spans="1:7" x14ac:dyDescent="0.2">
      <c r="A204" s="712"/>
      <c r="B204" s="1557"/>
      <c r="C204" s="1558"/>
      <c r="D204" s="712"/>
      <c r="E204" s="1559"/>
      <c r="F204" s="712"/>
      <c r="G204" s="712"/>
    </row>
    <row r="205" spans="1:7" x14ac:dyDescent="0.2">
      <c r="A205" s="712"/>
      <c r="B205" s="1557"/>
      <c r="C205" s="1558"/>
      <c r="D205" s="712"/>
      <c r="E205" s="1559"/>
      <c r="F205" s="712"/>
      <c r="G205" s="712"/>
    </row>
    <row r="206" spans="1:7" x14ac:dyDescent="0.2">
      <c r="A206" s="712"/>
      <c r="B206" s="1557"/>
      <c r="C206" s="1558"/>
      <c r="D206" s="712"/>
      <c r="E206" s="1559"/>
      <c r="F206" s="712"/>
      <c r="G206" s="712"/>
    </row>
    <row r="207" spans="1:7" x14ac:dyDescent="0.2">
      <c r="A207" s="712"/>
      <c r="B207" s="1557"/>
      <c r="C207" s="1558"/>
      <c r="D207" s="712"/>
      <c r="E207" s="1559"/>
      <c r="F207" s="712"/>
      <c r="G207" s="712"/>
    </row>
    <row r="208" spans="1:7" x14ac:dyDescent="0.2">
      <c r="A208" s="712"/>
      <c r="B208" s="1557"/>
      <c r="C208" s="1558"/>
      <c r="D208" s="712"/>
      <c r="E208" s="1559"/>
      <c r="F208" s="712"/>
      <c r="G208" s="712"/>
    </row>
    <row r="209" spans="1:7" x14ac:dyDescent="0.2">
      <c r="A209" s="712"/>
      <c r="B209" s="1557"/>
      <c r="C209" s="1558"/>
      <c r="D209" s="712"/>
      <c r="E209" s="1559"/>
      <c r="F209" s="712"/>
      <c r="G209" s="712"/>
    </row>
    <row r="210" spans="1:7" x14ac:dyDescent="0.2">
      <c r="A210" s="712"/>
      <c r="B210" s="1557"/>
      <c r="C210" s="1558"/>
      <c r="D210" s="712"/>
      <c r="E210" s="1559"/>
      <c r="F210" s="712"/>
      <c r="G210" s="712"/>
    </row>
    <row r="211" spans="1:7" x14ac:dyDescent="0.2">
      <c r="A211" s="712"/>
      <c r="B211" s="1557"/>
      <c r="C211" s="1558"/>
      <c r="D211" s="712"/>
      <c r="E211" s="1559"/>
      <c r="F211" s="712"/>
      <c r="G211" s="712"/>
    </row>
    <row r="212" spans="1:7" x14ac:dyDescent="0.2">
      <c r="A212" s="712"/>
      <c r="B212" s="1557"/>
      <c r="C212" s="1558"/>
      <c r="D212" s="712"/>
      <c r="E212" s="1559"/>
      <c r="F212" s="712"/>
      <c r="G212" s="712"/>
    </row>
    <row r="213" spans="1:7" x14ac:dyDescent="0.2">
      <c r="A213" s="712"/>
      <c r="B213" s="1557"/>
      <c r="C213" s="1558"/>
      <c r="D213" s="712"/>
      <c r="E213" s="1559"/>
      <c r="F213" s="712"/>
      <c r="G213" s="712"/>
    </row>
    <row r="214" spans="1:7" x14ac:dyDescent="0.2">
      <c r="A214" s="712"/>
      <c r="B214" s="1557"/>
      <c r="C214" s="1558"/>
      <c r="D214" s="712"/>
      <c r="E214" s="1559"/>
      <c r="F214" s="712"/>
      <c r="G214" s="712"/>
    </row>
    <row r="215" spans="1:7" x14ac:dyDescent="0.2">
      <c r="A215" s="712"/>
      <c r="B215" s="1557"/>
      <c r="C215" s="1558"/>
      <c r="D215" s="712"/>
      <c r="E215" s="1559"/>
      <c r="F215" s="712"/>
      <c r="G215" s="712"/>
    </row>
    <row r="216" spans="1:7" x14ac:dyDescent="0.2">
      <c r="A216" s="712"/>
      <c r="B216" s="1557"/>
      <c r="C216" s="1558"/>
      <c r="D216" s="712"/>
      <c r="E216" s="1559"/>
      <c r="F216" s="712"/>
      <c r="G216" s="712"/>
    </row>
    <row r="217" spans="1:7" x14ac:dyDescent="0.2">
      <c r="A217" s="712"/>
      <c r="B217" s="1557"/>
      <c r="C217" s="1558"/>
      <c r="D217" s="712"/>
      <c r="E217" s="1559"/>
      <c r="F217" s="712"/>
      <c r="G217" s="712"/>
    </row>
    <row r="218" spans="1:7" x14ac:dyDescent="0.2">
      <c r="A218" s="712"/>
      <c r="B218" s="1557"/>
      <c r="C218" s="1558"/>
      <c r="D218" s="712"/>
      <c r="E218" s="1559"/>
      <c r="F218" s="712"/>
      <c r="G218" s="712"/>
    </row>
    <row r="219" spans="1:7" x14ac:dyDescent="0.2">
      <c r="A219" s="712"/>
      <c r="B219" s="1557"/>
      <c r="C219" s="1558"/>
      <c r="D219" s="712"/>
      <c r="E219" s="1559"/>
      <c r="F219" s="712"/>
      <c r="G219" s="712"/>
    </row>
    <row r="220" spans="1:7" x14ac:dyDescent="0.2">
      <c r="A220" s="712"/>
      <c r="B220" s="1557"/>
      <c r="C220" s="1558"/>
      <c r="D220" s="712"/>
      <c r="E220" s="1559"/>
      <c r="F220" s="712"/>
      <c r="G220" s="712"/>
    </row>
    <row r="221" spans="1:7" x14ac:dyDescent="0.2">
      <c r="A221" s="712"/>
      <c r="B221" s="1557"/>
      <c r="C221" s="1558"/>
      <c r="D221" s="712"/>
      <c r="E221" s="1559"/>
      <c r="F221" s="712"/>
      <c r="G221" s="712"/>
    </row>
    <row r="222" spans="1:7" x14ac:dyDescent="0.2">
      <c r="A222" s="712"/>
      <c r="B222" s="712"/>
      <c r="C222" s="1558"/>
      <c r="D222" s="712"/>
      <c r="E222" s="1559"/>
      <c r="F222" s="712"/>
      <c r="G222" s="712"/>
    </row>
    <row r="223" spans="1:7" x14ac:dyDescent="0.2">
      <c r="A223" s="712"/>
      <c r="B223" s="712"/>
      <c r="C223" s="1558"/>
      <c r="D223" s="712"/>
      <c r="E223" s="1559"/>
      <c r="F223" s="712"/>
      <c r="G223" s="712"/>
    </row>
    <row r="224" spans="1:7" x14ac:dyDescent="0.2">
      <c r="A224" s="712"/>
      <c r="B224" s="712"/>
      <c r="C224" s="1558"/>
      <c r="D224" s="712"/>
      <c r="E224" s="1559"/>
      <c r="F224" s="712"/>
      <c r="G224" s="712"/>
    </row>
    <row r="225" spans="1:7" x14ac:dyDescent="0.2">
      <c r="A225" s="712"/>
      <c r="B225" s="712"/>
      <c r="C225" s="1558"/>
      <c r="D225" s="712"/>
      <c r="E225" s="1559"/>
      <c r="F225" s="712"/>
      <c r="G225" s="712"/>
    </row>
    <row r="226" spans="1:7" x14ac:dyDescent="0.2">
      <c r="A226" s="712"/>
      <c r="B226" s="712"/>
      <c r="C226" s="1558"/>
      <c r="D226" s="712"/>
      <c r="E226" s="1559"/>
      <c r="F226" s="712"/>
      <c r="G226" s="712"/>
    </row>
    <row r="227" spans="1:7" x14ac:dyDescent="0.2">
      <c r="A227" s="712"/>
      <c r="B227" s="712"/>
      <c r="C227" s="1558"/>
      <c r="D227" s="712"/>
      <c r="E227" s="1559"/>
      <c r="F227" s="712"/>
      <c r="G227" s="712"/>
    </row>
    <row r="228" spans="1:7" x14ac:dyDescent="0.2">
      <c r="A228" s="712"/>
      <c r="B228" s="712"/>
      <c r="C228" s="1558"/>
      <c r="D228" s="712"/>
      <c r="E228" s="1559"/>
      <c r="F228" s="712"/>
      <c r="G228" s="712"/>
    </row>
    <row r="229" spans="1:7" x14ac:dyDescent="0.2">
      <c r="A229" s="712"/>
      <c r="B229" s="712"/>
      <c r="C229" s="1558"/>
      <c r="D229" s="712"/>
      <c r="E229" s="1559"/>
      <c r="F229" s="712"/>
      <c r="G229" s="712"/>
    </row>
    <row r="230" spans="1:7" x14ac:dyDescent="0.2">
      <c r="A230" s="712"/>
      <c r="B230" s="712"/>
      <c r="C230" s="1558"/>
      <c r="D230" s="712"/>
      <c r="E230" s="1559"/>
      <c r="F230" s="712"/>
      <c r="G230" s="712"/>
    </row>
    <row r="231" spans="1:7" x14ac:dyDescent="0.2">
      <c r="A231" s="712"/>
      <c r="B231" s="712"/>
      <c r="C231" s="1558"/>
      <c r="D231" s="712"/>
      <c r="E231" s="1559"/>
      <c r="F231" s="712"/>
      <c r="G231" s="712"/>
    </row>
    <row r="232" spans="1:7" x14ac:dyDescent="0.2">
      <c r="A232" s="712"/>
      <c r="B232" s="712"/>
      <c r="C232" s="1558"/>
      <c r="D232" s="712"/>
      <c r="E232" s="1559"/>
      <c r="F232" s="712"/>
      <c r="G232" s="712"/>
    </row>
    <row r="233" spans="1:7" x14ac:dyDescent="0.2">
      <c r="A233" s="712"/>
      <c r="B233" s="712"/>
      <c r="C233" s="1558"/>
      <c r="D233" s="712"/>
      <c r="E233" s="1559"/>
      <c r="F233" s="712"/>
      <c r="G233" s="712"/>
    </row>
    <row r="234" spans="1:7" x14ac:dyDescent="0.2">
      <c r="A234" s="712"/>
      <c r="B234" s="712"/>
      <c r="C234" s="1558"/>
      <c r="D234" s="712"/>
      <c r="E234" s="1559"/>
      <c r="F234" s="712"/>
      <c r="G234" s="712"/>
    </row>
    <row r="235" spans="1:7" x14ac:dyDescent="0.2">
      <c r="A235" s="712"/>
      <c r="B235" s="712"/>
      <c r="C235" s="1558"/>
      <c r="D235" s="712"/>
      <c r="E235" s="1559"/>
      <c r="F235" s="712"/>
      <c r="G235" s="712"/>
    </row>
    <row r="236" spans="1:7" x14ac:dyDescent="0.2">
      <c r="A236" s="712"/>
      <c r="B236" s="712"/>
      <c r="C236" s="1558"/>
      <c r="D236" s="712"/>
      <c r="E236" s="1559"/>
      <c r="F236" s="712"/>
      <c r="G236" s="712"/>
    </row>
    <row r="237" spans="1:7" x14ac:dyDescent="0.2">
      <c r="A237" s="712"/>
      <c r="B237" s="712"/>
      <c r="C237" s="1558"/>
      <c r="D237" s="712"/>
      <c r="E237" s="1559"/>
      <c r="F237" s="712"/>
      <c r="G237" s="712"/>
    </row>
    <row r="238" spans="1:7" x14ac:dyDescent="0.2">
      <c r="A238" s="712"/>
      <c r="B238" s="712"/>
      <c r="C238" s="1558"/>
      <c r="D238" s="712"/>
      <c r="E238" s="1559"/>
      <c r="F238" s="712"/>
      <c r="G238" s="712"/>
    </row>
    <row r="239" spans="1:7" x14ac:dyDescent="0.2">
      <c r="A239" s="712"/>
      <c r="B239" s="712"/>
      <c r="C239" s="1558"/>
      <c r="D239" s="712"/>
      <c r="E239" s="1559"/>
      <c r="F239" s="712"/>
      <c r="G239" s="712"/>
    </row>
    <row r="240" spans="1:7" x14ac:dyDescent="0.2">
      <c r="A240" s="712"/>
      <c r="B240" s="712"/>
      <c r="C240" s="1558"/>
      <c r="D240" s="712"/>
      <c r="E240" s="1559"/>
      <c r="F240" s="712"/>
      <c r="G240" s="712"/>
    </row>
    <row r="241" spans="1:7" x14ac:dyDescent="0.2">
      <c r="A241" s="712"/>
      <c r="B241" s="712"/>
      <c r="C241" s="1558"/>
      <c r="D241" s="712"/>
      <c r="E241" s="1559"/>
      <c r="F241" s="712"/>
      <c r="G241" s="712"/>
    </row>
    <row r="242" spans="1:7" x14ac:dyDescent="0.2">
      <c r="A242" s="712"/>
      <c r="B242" s="712"/>
      <c r="C242" s="1558"/>
      <c r="D242" s="712"/>
      <c r="E242" s="1559"/>
      <c r="F242" s="712"/>
      <c r="G242" s="712"/>
    </row>
    <row r="243" spans="1:7" x14ac:dyDescent="0.2">
      <c r="A243" s="712"/>
      <c r="B243" s="712"/>
      <c r="C243" s="1558"/>
      <c r="D243" s="712"/>
      <c r="E243" s="1559"/>
      <c r="F243" s="712"/>
      <c r="G243" s="712"/>
    </row>
    <row r="244" spans="1:7" ht="12" customHeight="1" x14ac:dyDescent="0.2">
      <c r="A244" s="712"/>
      <c r="B244" s="712"/>
      <c r="C244" s="1558"/>
      <c r="D244" s="712"/>
      <c r="E244" s="1559"/>
      <c r="F244" s="712"/>
      <c r="G244" s="712"/>
    </row>
    <row r="245" spans="1:7" ht="12" customHeight="1" x14ac:dyDescent="0.2">
      <c r="A245" s="712"/>
      <c r="B245" s="712"/>
      <c r="C245" s="1558"/>
      <c r="D245" s="712"/>
      <c r="E245" s="1559"/>
      <c r="F245" s="712"/>
      <c r="G245" s="712"/>
    </row>
    <row r="246" spans="1:7" ht="12" customHeight="1" x14ac:dyDescent="0.2">
      <c r="A246" s="712"/>
      <c r="B246" s="712"/>
      <c r="C246" s="1558"/>
      <c r="D246" s="712"/>
      <c r="E246" s="1559"/>
      <c r="F246" s="712"/>
      <c r="G246" s="712"/>
    </row>
    <row r="247" spans="1:7" ht="12" customHeight="1" x14ac:dyDescent="0.2">
      <c r="A247" s="712"/>
      <c r="B247" s="712"/>
      <c r="C247" s="1558"/>
      <c r="D247" s="712"/>
      <c r="E247" s="1559"/>
      <c r="F247" s="712"/>
      <c r="G247" s="712"/>
    </row>
    <row r="248" spans="1:7" ht="12" customHeight="1" x14ac:dyDescent="0.2">
      <c r="A248" s="712"/>
      <c r="B248" s="712"/>
      <c r="C248" s="1558"/>
      <c r="D248" s="712"/>
      <c r="E248" s="1559"/>
      <c r="F248" s="712"/>
      <c r="G248" s="712"/>
    </row>
    <row r="249" spans="1:7" ht="12" customHeight="1" x14ac:dyDescent="0.2">
      <c r="A249" s="712"/>
      <c r="B249" s="712"/>
      <c r="C249" s="1558"/>
      <c r="D249" s="712"/>
      <c r="E249" s="1559"/>
      <c r="F249" s="712"/>
      <c r="G249" s="712"/>
    </row>
    <row r="250" spans="1:7" ht="12" customHeight="1" x14ac:dyDescent="0.2">
      <c r="A250" s="712"/>
      <c r="B250" s="712"/>
      <c r="C250" s="1558"/>
      <c r="D250" s="712"/>
      <c r="E250" s="1559"/>
      <c r="F250" s="712"/>
      <c r="G250" s="712"/>
    </row>
    <row r="251" spans="1:7" ht="12" customHeight="1" x14ac:dyDescent="0.2">
      <c r="A251" s="712"/>
      <c r="B251" s="712"/>
      <c r="C251" s="1558"/>
      <c r="D251" s="712"/>
      <c r="E251" s="1559"/>
      <c r="F251" s="712"/>
      <c r="G251" s="712"/>
    </row>
    <row r="252" spans="1:7" ht="12" customHeight="1" x14ac:dyDescent="0.2">
      <c r="A252" s="712"/>
      <c r="B252" s="712"/>
      <c r="C252" s="1558"/>
      <c r="D252" s="712"/>
      <c r="E252" s="1559"/>
      <c r="F252" s="712"/>
      <c r="G252" s="712"/>
    </row>
    <row r="253" spans="1:7" ht="12" customHeight="1" x14ac:dyDescent="0.2">
      <c r="A253" s="712"/>
      <c r="B253" s="712"/>
      <c r="C253" s="1558"/>
      <c r="D253" s="712"/>
      <c r="E253" s="1559"/>
      <c r="F253" s="712"/>
      <c r="G253" s="712"/>
    </row>
    <row r="254" spans="1:7" ht="12" customHeight="1" x14ac:dyDescent="0.2">
      <c r="A254" s="712"/>
      <c r="B254" s="712"/>
      <c r="C254" s="1558"/>
      <c r="D254" s="712"/>
      <c r="E254" s="1559"/>
      <c r="F254" s="712"/>
      <c r="G254" s="712"/>
    </row>
    <row r="255" spans="1:7" ht="12" customHeight="1" x14ac:dyDescent="0.2">
      <c r="A255" s="712"/>
      <c r="B255" s="712"/>
      <c r="C255" s="1558"/>
      <c r="D255" s="712"/>
      <c r="E255" s="1559"/>
      <c r="F255" s="712"/>
      <c r="G255" s="712"/>
    </row>
    <row r="256" spans="1:7" ht="12" customHeight="1" x14ac:dyDescent="0.2">
      <c r="A256" s="712"/>
      <c r="B256" s="712"/>
      <c r="C256" s="1558"/>
      <c r="D256" s="712"/>
      <c r="E256" s="1559"/>
      <c r="F256" s="712"/>
      <c r="G256" s="712"/>
    </row>
    <row r="257" spans="1:7" ht="12" customHeight="1" x14ac:dyDescent="0.2">
      <c r="A257" s="712"/>
      <c r="B257" s="712"/>
      <c r="C257" s="1558"/>
      <c r="D257" s="712"/>
      <c r="E257" s="1559"/>
      <c r="F257" s="712"/>
      <c r="G257" s="712"/>
    </row>
    <row r="258" spans="1:7" ht="12" customHeight="1" x14ac:dyDescent="0.2">
      <c r="A258" s="712"/>
      <c r="B258" s="712"/>
      <c r="C258" s="1558"/>
      <c r="D258" s="712"/>
      <c r="E258" s="1559"/>
      <c r="F258" s="712"/>
      <c r="G258" s="712"/>
    </row>
    <row r="259" spans="1:7" ht="12" customHeight="1" x14ac:dyDescent="0.2">
      <c r="A259" s="712"/>
      <c r="B259" s="712"/>
      <c r="C259" s="1558"/>
      <c r="D259" s="712"/>
      <c r="E259" s="1559"/>
      <c r="F259" s="712"/>
      <c r="G259" s="712"/>
    </row>
    <row r="260" spans="1:7" ht="12" customHeight="1" x14ac:dyDescent="0.2">
      <c r="A260" s="712"/>
      <c r="B260" s="712"/>
      <c r="C260" s="1558"/>
      <c r="D260" s="712"/>
      <c r="E260" s="1559"/>
      <c r="F260" s="712"/>
      <c r="G260" s="712"/>
    </row>
    <row r="261" spans="1:7" ht="12" customHeight="1" x14ac:dyDescent="0.2">
      <c r="A261" s="712"/>
      <c r="B261" s="712"/>
      <c r="C261" s="1558"/>
      <c r="D261" s="712"/>
      <c r="E261" s="1559"/>
      <c r="F261" s="712"/>
      <c r="G261" s="712"/>
    </row>
    <row r="262" spans="1:7" ht="12" customHeight="1" x14ac:dyDescent="0.2">
      <c r="A262" s="712"/>
      <c r="B262" s="712"/>
      <c r="C262" s="1558"/>
      <c r="D262" s="712"/>
      <c r="E262" s="1559"/>
      <c r="F262" s="712"/>
      <c r="G262" s="712"/>
    </row>
    <row r="263" spans="1:7" ht="12" customHeight="1" x14ac:dyDescent="0.2">
      <c r="A263" s="712"/>
      <c r="B263" s="712"/>
      <c r="C263" s="1558"/>
      <c r="D263" s="712"/>
      <c r="E263" s="1559"/>
      <c r="F263" s="712"/>
      <c r="G263" s="712"/>
    </row>
    <row r="264" spans="1:7" ht="12" customHeight="1" x14ac:dyDescent="0.2">
      <c r="A264" s="712"/>
      <c r="B264" s="712"/>
      <c r="C264" s="1558"/>
      <c r="D264" s="712"/>
      <c r="E264" s="1559"/>
      <c r="F264" s="712"/>
      <c r="G264" s="712"/>
    </row>
    <row r="265" spans="1:7" ht="12" customHeight="1" x14ac:dyDescent="0.2">
      <c r="A265" s="712"/>
      <c r="B265" s="712"/>
      <c r="C265" s="1558"/>
      <c r="D265" s="712"/>
      <c r="E265" s="1559"/>
      <c r="F265" s="712"/>
      <c r="G265" s="712"/>
    </row>
    <row r="266" spans="1:7" ht="12" customHeight="1" x14ac:dyDescent="0.2">
      <c r="A266" s="712"/>
      <c r="B266" s="712"/>
      <c r="C266" s="1558"/>
      <c r="D266" s="712"/>
      <c r="E266" s="1559"/>
      <c r="F266" s="712"/>
      <c r="G266" s="712"/>
    </row>
    <row r="267" spans="1:7" ht="12" customHeight="1" x14ac:dyDescent="0.2">
      <c r="A267" s="712"/>
      <c r="B267" s="712"/>
      <c r="C267" s="1558"/>
      <c r="D267" s="712"/>
      <c r="E267" s="1559"/>
      <c r="F267" s="712"/>
      <c r="G267" s="712"/>
    </row>
    <row r="268" spans="1:7" ht="12" customHeight="1" x14ac:dyDescent="0.2">
      <c r="A268" s="712"/>
      <c r="B268" s="712"/>
      <c r="C268" s="1558"/>
      <c r="D268" s="712"/>
      <c r="E268" s="1559"/>
      <c r="F268" s="712"/>
      <c r="G268" s="712"/>
    </row>
    <row r="269" spans="1:7" ht="12" customHeight="1" x14ac:dyDescent="0.2">
      <c r="A269" s="712"/>
      <c r="B269" s="712"/>
      <c r="C269" s="1558"/>
      <c r="D269" s="712"/>
      <c r="E269" s="1559"/>
      <c r="F269" s="712"/>
      <c r="G269" s="712"/>
    </row>
    <row r="270" spans="1:7" ht="12" customHeight="1" x14ac:dyDescent="0.2">
      <c r="A270" s="712"/>
      <c r="B270" s="712"/>
      <c r="C270" s="1558"/>
      <c r="D270" s="712"/>
      <c r="E270" s="1559"/>
      <c r="F270" s="712"/>
      <c r="G270" s="712"/>
    </row>
    <row r="271" spans="1:7" ht="12" customHeight="1" x14ac:dyDescent="0.2">
      <c r="A271" s="712"/>
      <c r="B271" s="712"/>
      <c r="C271" s="1558"/>
      <c r="D271" s="712"/>
      <c r="E271" s="1559"/>
      <c r="F271" s="712"/>
      <c r="G271" s="712"/>
    </row>
    <row r="272" spans="1:7" ht="12" customHeight="1" x14ac:dyDescent="0.2">
      <c r="A272" s="712"/>
      <c r="B272" s="712"/>
      <c r="C272" s="1558"/>
      <c r="D272" s="712"/>
      <c r="E272" s="1559"/>
      <c r="F272" s="712"/>
      <c r="G272" s="712"/>
    </row>
    <row r="273" spans="1:7" ht="12" customHeight="1" x14ac:dyDescent="0.2">
      <c r="A273" s="712"/>
      <c r="B273" s="712"/>
      <c r="C273" s="1558"/>
      <c r="D273" s="712"/>
      <c r="E273" s="1559"/>
      <c r="F273" s="712"/>
      <c r="G273" s="712"/>
    </row>
    <row r="274" spans="1:7" ht="12" customHeight="1" x14ac:dyDescent="0.2">
      <c r="A274" s="712"/>
      <c r="B274" s="712"/>
      <c r="C274" s="1558"/>
      <c r="D274" s="712"/>
      <c r="E274" s="1559"/>
      <c r="F274" s="712"/>
      <c r="G274" s="712"/>
    </row>
    <row r="275" spans="1:7" ht="12" customHeight="1" x14ac:dyDescent="0.2">
      <c r="A275" s="712"/>
      <c r="B275" s="712"/>
      <c r="C275" s="1558"/>
      <c r="D275" s="712"/>
      <c r="E275" s="1559"/>
      <c r="F275" s="712"/>
      <c r="G275" s="712"/>
    </row>
    <row r="276" spans="1:7" ht="12" customHeight="1" x14ac:dyDescent="0.2">
      <c r="A276" s="712"/>
      <c r="B276" s="712"/>
      <c r="C276" s="1558"/>
      <c r="D276" s="712"/>
      <c r="E276" s="1559"/>
      <c r="F276" s="712"/>
      <c r="G276" s="712"/>
    </row>
    <row r="277" spans="1:7" ht="12" customHeight="1" x14ac:dyDescent="0.2">
      <c r="A277" s="712"/>
      <c r="B277" s="712"/>
      <c r="C277" s="1558"/>
      <c r="D277" s="712"/>
      <c r="E277" s="1559"/>
      <c r="F277" s="712"/>
      <c r="G277" s="712"/>
    </row>
    <row r="278" spans="1:7" ht="12" customHeight="1" x14ac:dyDescent="0.2">
      <c r="A278" s="712"/>
      <c r="B278" s="712"/>
      <c r="C278" s="1558"/>
      <c r="D278" s="712"/>
      <c r="E278" s="1559"/>
      <c r="F278" s="712"/>
      <c r="G278" s="712"/>
    </row>
    <row r="279" spans="1:7" ht="12" customHeight="1" x14ac:dyDescent="0.2">
      <c r="A279" s="712"/>
      <c r="B279" s="712"/>
      <c r="C279" s="1558"/>
      <c r="D279" s="712"/>
      <c r="E279" s="1559"/>
      <c r="F279" s="712"/>
      <c r="G279" s="712"/>
    </row>
    <row r="280" spans="1:7" ht="12" customHeight="1" x14ac:dyDescent="0.2">
      <c r="A280" s="712"/>
      <c r="B280" s="712"/>
      <c r="C280" s="1558"/>
      <c r="D280" s="712"/>
      <c r="E280" s="1559"/>
      <c r="F280" s="712"/>
      <c r="G280" s="712"/>
    </row>
    <row r="281" spans="1:7" ht="12" customHeight="1" x14ac:dyDescent="0.2">
      <c r="A281" s="712"/>
      <c r="B281" s="712"/>
      <c r="C281" s="1558"/>
      <c r="D281" s="712"/>
      <c r="E281" s="1559"/>
      <c r="F281" s="712"/>
      <c r="G281" s="712"/>
    </row>
    <row r="282" spans="1:7" ht="12" customHeight="1" x14ac:dyDescent="0.2"/>
    <row r="283" spans="1:7" ht="12" customHeight="1" x14ac:dyDescent="0.2"/>
    <row r="284" spans="1:7" ht="12" customHeight="1" x14ac:dyDescent="0.2"/>
    <row r="285" spans="1:7" ht="12" customHeight="1" x14ac:dyDescent="0.2"/>
    <row r="286" spans="1:7" ht="12" customHeight="1" x14ac:dyDescent="0.2"/>
    <row r="287" spans="1:7" ht="12" customHeight="1" x14ac:dyDescent="0.2"/>
    <row r="288" spans="1:7" ht="12" customHeight="1" x14ac:dyDescent="0.2"/>
    <row r="289" ht="12" customHeight="1" x14ac:dyDescent="0.2"/>
    <row r="290" ht="12" customHeight="1" x14ac:dyDescent="0.2"/>
    <row r="291" ht="12" customHeight="1" x14ac:dyDescent="0.2"/>
    <row r="292" ht="12" customHeight="1" x14ac:dyDescent="0.2"/>
    <row r="293" ht="12.75" customHeight="1" x14ac:dyDescent="0.2"/>
    <row r="294" ht="12.75" customHeight="1" x14ac:dyDescent="0.2"/>
  </sheetData>
  <mergeCells count="4">
    <mergeCell ref="A20:G20"/>
    <mergeCell ref="A27:G27"/>
    <mergeCell ref="A28:G28"/>
    <mergeCell ref="A45:G45"/>
  </mergeCells>
  <dataValidations count="1">
    <dataValidation type="custom" allowBlank="1" showInputMessage="1" showErrorMessage="1" error="Vnos Cena/EM je dovoljen na dve decimalni mesti." sqref="F22:F23 F30:F36 F41 F48:F71 F76:F77 F82:F86" xr:uid="{9A3328A4-E84E-4E6A-876B-FA695CEC8904}">
      <formula1>F22=ROUND(F22,2)</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466CD-7F77-4C6D-95D0-637C8041A67F}">
  <sheetPr>
    <tabColor theme="3" tint="0.59999389629810485"/>
  </sheetPr>
  <dimension ref="A1:BU307"/>
  <sheetViews>
    <sheetView topLeftCell="A61" workbookViewId="0">
      <selection activeCell="B82" sqref="B82"/>
    </sheetView>
  </sheetViews>
  <sheetFormatPr defaultRowHeight="12.75" x14ac:dyDescent="0.2"/>
  <cols>
    <col min="1" max="1" width="5.7109375" style="1490" customWidth="1"/>
    <col min="2" max="2" width="9.7109375" style="1490" customWidth="1"/>
    <col min="3" max="3" width="45.7109375" style="1541" customWidth="1"/>
    <col min="4" max="4" width="5.7109375" style="1490" customWidth="1"/>
    <col min="5" max="5" width="10.7109375" style="1498" customWidth="1"/>
    <col min="6" max="6" width="11.7109375" style="1490" customWidth="1"/>
    <col min="7" max="7" width="12.7109375" style="1490" customWidth="1"/>
    <col min="8" max="11" width="9.140625" style="1491"/>
    <col min="12" max="15" width="9.140625" style="1490"/>
    <col min="16" max="16" width="12.85546875" style="1490" customWidth="1"/>
    <col min="17" max="256" width="9.140625" style="1490"/>
    <col min="257" max="257" width="5.7109375" style="1490" customWidth="1"/>
    <col min="258" max="258" width="7.85546875" style="1490" customWidth="1"/>
    <col min="259" max="259" width="45.7109375" style="1490" customWidth="1"/>
    <col min="260" max="260" width="5.7109375" style="1490" customWidth="1"/>
    <col min="261" max="261" width="7.42578125" style="1490" customWidth="1"/>
    <col min="262" max="262" width="10.140625" style="1490" customWidth="1"/>
    <col min="263" max="263" width="10.7109375" style="1490" customWidth="1"/>
    <col min="264" max="271" width="9.140625" style="1490"/>
    <col min="272" max="272" width="12.85546875" style="1490" customWidth="1"/>
    <col min="273" max="512" width="9.140625" style="1490"/>
    <col min="513" max="513" width="5.7109375" style="1490" customWidth="1"/>
    <col min="514" max="514" width="7.85546875" style="1490" customWidth="1"/>
    <col min="515" max="515" width="45.7109375" style="1490" customWidth="1"/>
    <col min="516" max="516" width="5.7109375" style="1490" customWidth="1"/>
    <col min="517" max="517" width="7.42578125" style="1490" customWidth="1"/>
    <col min="518" max="518" width="10.140625" style="1490" customWidth="1"/>
    <col min="519" max="519" width="10.7109375" style="1490" customWidth="1"/>
    <col min="520" max="527" width="9.140625" style="1490"/>
    <col min="528" max="528" width="12.85546875" style="1490" customWidth="1"/>
    <col min="529" max="768" width="9.140625" style="1490"/>
    <col min="769" max="769" width="5.7109375" style="1490" customWidth="1"/>
    <col min="770" max="770" width="7.85546875" style="1490" customWidth="1"/>
    <col min="771" max="771" width="45.7109375" style="1490" customWidth="1"/>
    <col min="772" max="772" width="5.7109375" style="1490" customWidth="1"/>
    <col min="773" max="773" width="7.42578125" style="1490" customWidth="1"/>
    <col min="774" max="774" width="10.140625" style="1490" customWidth="1"/>
    <col min="775" max="775" width="10.7109375" style="1490" customWidth="1"/>
    <col min="776" max="783" width="9.140625" style="1490"/>
    <col min="784" max="784" width="12.85546875" style="1490" customWidth="1"/>
    <col min="785" max="1024" width="9.140625" style="1490"/>
    <col min="1025" max="1025" width="5.7109375" style="1490" customWidth="1"/>
    <col min="1026" max="1026" width="7.85546875" style="1490" customWidth="1"/>
    <col min="1027" max="1027" width="45.7109375" style="1490" customWidth="1"/>
    <col min="1028" max="1028" width="5.7109375" style="1490" customWidth="1"/>
    <col min="1029" max="1029" width="7.42578125" style="1490" customWidth="1"/>
    <col min="1030" max="1030" width="10.140625" style="1490" customWidth="1"/>
    <col min="1031" max="1031" width="10.7109375" style="1490" customWidth="1"/>
    <col min="1032" max="1039" width="9.140625" style="1490"/>
    <col min="1040" max="1040" width="12.85546875" style="1490" customWidth="1"/>
    <col min="1041" max="1280" width="9.140625" style="1490"/>
    <col min="1281" max="1281" width="5.7109375" style="1490" customWidth="1"/>
    <col min="1282" max="1282" width="7.85546875" style="1490" customWidth="1"/>
    <col min="1283" max="1283" width="45.7109375" style="1490" customWidth="1"/>
    <col min="1284" max="1284" width="5.7109375" style="1490" customWidth="1"/>
    <col min="1285" max="1285" width="7.42578125" style="1490" customWidth="1"/>
    <col min="1286" max="1286" width="10.140625" style="1490" customWidth="1"/>
    <col min="1287" max="1287" width="10.7109375" style="1490" customWidth="1"/>
    <col min="1288" max="1295" width="9.140625" style="1490"/>
    <col min="1296" max="1296" width="12.85546875" style="1490" customWidth="1"/>
    <col min="1297" max="1536" width="9.140625" style="1490"/>
    <col min="1537" max="1537" width="5.7109375" style="1490" customWidth="1"/>
    <col min="1538" max="1538" width="7.85546875" style="1490" customWidth="1"/>
    <col min="1539" max="1539" width="45.7109375" style="1490" customWidth="1"/>
    <col min="1540" max="1540" width="5.7109375" style="1490" customWidth="1"/>
    <col min="1541" max="1541" width="7.42578125" style="1490" customWidth="1"/>
    <col min="1542" max="1542" width="10.140625" style="1490" customWidth="1"/>
    <col min="1543" max="1543" width="10.7109375" style="1490" customWidth="1"/>
    <col min="1544" max="1551" width="9.140625" style="1490"/>
    <col min="1552" max="1552" width="12.85546875" style="1490" customWidth="1"/>
    <col min="1553" max="1792" width="9.140625" style="1490"/>
    <col min="1793" max="1793" width="5.7109375" style="1490" customWidth="1"/>
    <col min="1794" max="1794" width="7.85546875" style="1490" customWidth="1"/>
    <col min="1795" max="1795" width="45.7109375" style="1490" customWidth="1"/>
    <col min="1796" max="1796" width="5.7109375" style="1490" customWidth="1"/>
    <col min="1797" max="1797" width="7.42578125" style="1490" customWidth="1"/>
    <col min="1798" max="1798" width="10.140625" style="1490" customWidth="1"/>
    <col min="1799" max="1799" width="10.7109375" style="1490" customWidth="1"/>
    <col min="1800" max="1807" width="9.140625" style="1490"/>
    <col min="1808" max="1808" width="12.85546875" style="1490" customWidth="1"/>
    <col min="1809" max="2048" width="9.140625" style="1490"/>
    <col min="2049" max="2049" width="5.7109375" style="1490" customWidth="1"/>
    <col min="2050" max="2050" width="7.85546875" style="1490" customWidth="1"/>
    <col min="2051" max="2051" width="45.7109375" style="1490" customWidth="1"/>
    <col min="2052" max="2052" width="5.7109375" style="1490" customWidth="1"/>
    <col min="2053" max="2053" width="7.42578125" style="1490" customWidth="1"/>
    <col min="2054" max="2054" width="10.140625" style="1490" customWidth="1"/>
    <col min="2055" max="2055" width="10.7109375" style="1490" customWidth="1"/>
    <col min="2056" max="2063" width="9.140625" style="1490"/>
    <col min="2064" max="2064" width="12.85546875" style="1490" customWidth="1"/>
    <col min="2065" max="2304" width="9.140625" style="1490"/>
    <col min="2305" max="2305" width="5.7109375" style="1490" customWidth="1"/>
    <col min="2306" max="2306" width="7.85546875" style="1490" customWidth="1"/>
    <col min="2307" max="2307" width="45.7109375" style="1490" customWidth="1"/>
    <col min="2308" max="2308" width="5.7109375" style="1490" customWidth="1"/>
    <col min="2309" max="2309" width="7.42578125" style="1490" customWidth="1"/>
    <col min="2310" max="2310" width="10.140625" style="1490" customWidth="1"/>
    <col min="2311" max="2311" width="10.7109375" style="1490" customWidth="1"/>
    <col min="2312" max="2319" width="9.140625" style="1490"/>
    <col min="2320" max="2320" width="12.85546875" style="1490" customWidth="1"/>
    <col min="2321" max="2560" width="9.140625" style="1490"/>
    <col min="2561" max="2561" width="5.7109375" style="1490" customWidth="1"/>
    <col min="2562" max="2562" width="7.85546875" style="1490" customWidth="1"/>
    <col min="2563" max="2563" width="45.7109375" style="1490" customWidth="1"/>
    <col min="2564" max="2564" width="5.7109375" style="1490" customWidth="1"/>
    <col min="2565" max="2565" width="7.42578125" style="1490" customWidth="1"/>
    <col min="2566" max="2566" width="10.140625" style="1490" customWidth="1"/>
    <col min="2567" max="2567" width="10.7109375" style="1490" customWidth="1"/>
    <col min="2568" max="2575" width="9.140625" style="1490"/>
    <col min="2576" max="2576" width="12.85546875" style="1490" customWidth="1"/>
    <col min="2577" max="2816" width="9.140625" style="1490"/>
    <col min="2817" max="2817" width="5.7109375" style="1490" customWidth="1"/>
    <col min="2818" max="2818" width="7.85546875" style="1490" customWidth="1"/>
    <col min="2819" max="2819" width="45.7109375" style="1490" customWidth="1"/>
    <col min="2820" max="2820" width="5.7109375" style="1490" customWidth="1"/>
    <col min="2821" max="2821" width="7.42578125" style="1490" customWidth="1"/>
    <col min="2822" max="2822" width="10.140625" style="1490" customWidth="1"/>
    <col min="2823" max="2823" width="10.7109375" style="1490" customWidth="1"/>
    <col min="2824" max="2831" width="9.140625" style="1490"/>
    <col min="2832" max="2832" width="12.85546875" style="1490" customWidth="1"/>
    <col min="2833" max="3072" width="9.140625" style="1490"/>
    <col min="3073" max="3073" width="5.7109375" style="1490" customWidth="1"/>
    <col min="3074" max="3074" width="7.85546875" style="1490" customWidth="1"/>
    <col min="3075" max="3075" width="45.7109375" style="1490" customWidth="1"/>
    <col min="3076" max="3076" width="5.7109375" style="1490" customWidth="1"/>
    <col min="3077" max="3077" width="7.42578125" style="1490" customWidth="1"/>
    <col min="3078" max="3078" width="10.140625" style="1490" customWidth="1"/>
    <col min="3079" max="3079" width="10.7109375" style="1490" customWidth="1"/>
    <col min="3080" max="3087" width="9.140625" style="1490"/>
    <col min="3088" max="3088" width="12.85546875" style="1490" customWidth="1"/>
    <col min="3089" max="3328" width="9.140625" style="1490"/>
    <col min="3329" max="3329" width="5.7109375" style="1490" customWidth="1"/>
    <col min="3330" max="3330" width="7.85546875" style="1490" customWidth="1"/>
    <col min="3331" max="3331" width="45.7109375" style="1490" customWidth="1"/>
    <col min="3332" max="3332" width="5.7109375" style="1490" customWidth="1"/>
    <col min="3333" max="3333" width="7.42578125" style="1490" customWidth="1"/>
    <col min="3334" max="3334" width="10.140625" style="1490" customWidth="1"/>
    <col min="3335" max="3335" width="10.7109375" style="1490" customWidth="1"/>
    <col min="3336" max="3343" width="9.140625" style="1490"/>
    <col min="3344" max="3344" width="12.85546875" style="1490" customWidth="1"/>
    <col min="3345" max="3584" width="9.140625" style="1490"/>
    <col min="3585" max="3585" width="5.7109375" style="1490" customWidth="1"/>
    <col min="3586" max="3586" width="7.85546875" style="1490" customWidth="1"/>
    <col min="3587" max="3587" width="45.7109375" style="1490" customWidth="1"/>
    <col min="3588" max="3588" width="5.7109375" style="1490" customWidth="1"/>
    <col min="3589" max="3589" width="7.42578125" style="1490" customWidth="1"/>
    <col min="3590" max="3590" width="10.140625" style="1490" customWidth="1"/>
    <col min="3591" max="3591" width="10.7109375" style="1490" customWidth="1"/>
    <col min="3592" max="3599" width="9.140625" style="1490"/>
    <col min="3600" max="3600" width="12.85546875" style="1490" customWidth="1"/>
    <col min="3601" max="3840" width="9.140625" style="1490"/>
    <col min="3841" max="3841" width="5.7109375" style="1490" customWidth="1"/>
    <col min="3842" max="3842" width="7.85546875" style="1490" customWidth="1"/>
    <col min="3843" max="3843" width="45.7109375" style="1490" customWidth="1"/>
    <col min="3844" max="3844" width="5.7109375" style="1490" customWidth="1"/>
    <col min="3845" max="3845" width="7.42578125" style="1490" customWidth="1"/>
    <col min="3846" max="3846" width="10.140625" style="1490" customWidth="1"/>
    <col min="3847" max="3847" width="10.7109375" style="1490" customWidth="1"/>
    <col min="3848" max="3855" width="9.140625" style="1490"/>
    <col min="3856" max="3856" width="12.85546875" style="1490" customWidth="1"/>
    <col min="3857" max="4096" width="9.140625" style="1490"/>
    <col min="4097" max="4097" width="5.7109375" style="1490" customWidth="1"/>
    <col min="4098" max="4098" width="7.85546875" style="1490" customWidth="1"/>
    <col min="4099" max="4099" width="45.7109375" style="1490" customWidth="1"/>
    <col min="4100" max="4100" width="5.7109375" style="1490" customWidth="1"/>
    <col min="4101" max="4101" width="7.42578125" style="1490" customWidth="1"/>
    <col min="4102" max="4102" width="10.140625" style="1490" customWidth="1"/>
    <col min="4103" max="4103" width="10.7109375" style="1490" customWidth="1"/>
    <col min="4104" max="4111" width="9.140625" style="1490"/>
    <col min="4112" max="4112" width="12.85546875" style="1490" customWidth="1"/>
    <col min="4113" max="4352" width="9.140625" style="1490"/>
    <col min="4353" max="4353" width="5.7109375" style="1490" customWidth="1"/>
    <col min="4354" max="4354" width="7.85546875" style="1490" customWidth="1"/>
    <col min="4355" max="4355" width="45.7109375" style="1490" customWidth="1"/>
    <col min="4356" max="4356" width="5.7109375" style="1490" customWidth="1"/>
    <col min="4357" max="4357" width="7.42578125" style="1490" customWidth="1"/>
    <col min="4358" max="4358" width="10.140625" style="1490" customWidth="1"/>
    <col min="4359" max="4359" width="10.7109375" style="1490" customWidth="1"/>
    <col min="4360" max="4367" width="9.140625" style="1490"/>
    <col min="4368" max="4368" width="12.85546875" style="1490" customWidth="1"/>
    <col min="4369" max="4608" width="9.140625" style="1490"/>
    <col min="4609" max="4609" width="5.7109375" style="1490" customWidth="1"/>
    <col min="4610" max="4610" width="7.85546875" style="1490" customWidth="1"/>
    <col min="4611" max="4611" width="45.7109375" style="1490" customWidth="1"/>
    <col min="4612" max="4612" width="5.7109375" style="1490" customWidth="1"/>
    <col min="4613" max="4613" width="7.42578125" style="1490" customWidth="1"/>
    <col min="4614" max="4614" width="10.140625" style="1490" customWidth="1"/>
    <col min="4615" max="4615" width="10.7109375" style="1490" customWidth="1"/>
    <col min="4616" max="4623" width="9.140625" style="1490"/>
    <col min="4624" max="4624" width="12.85546875" style="1490" customWidth="1"/>
    <col min="4625" max="4864" width="9.140625" style="1490"/>
    <col min="4865" max="4865" width="5.7109375" style="1490" customWidth="1"/>
    <col min="4866" max="4866" width="7.85546875" style="1490" customWidth="1"/>
    <col min="4867" max="4867" width="45.7109375" style="1490" customWidth="1"/>
    <col min="4868" max="4868" width="5.7109375" style="1490" customWidth="1"/>
    <col min="4869" max="4869" width="7.42578125" style="1490" customWidth="1"/>
    <col min="4870" max="4870" width="10.140625" style="1490" customWidth="1"/>
    <col min="4871" max="4871" width="10.7109375" style="1490" customWidth="1"/>
    <col min="4872" max="4879" width="9.140625" style="1490"/>
    <col min="4880" max="4880" width="12.85546875" style="1490" customWidth="1"/>
    <col min="4881" max="5120" width="9.140625" style="1490"/>
    <col min="5121" max="5121" width="5.7109375" style="1490" customWidth="1"/>
    <col min="5122" max="5122" width="7.85546875" style="1490" customWidth="1"/>
    <col min="5123" max="5123" width="45.7109375" style="1490" customWidth="1"/>
    <col min="5124" max="5124" width="5.7109375" style="1490" customWidth="1"/>
    <col min="5125" max="5125" width="7.42578125" style="1490" customWidth="1"/>
    <col min="5126" max="5126" width="10.140625" style="1490" customWidth="1"/>
    <col min="5127" max="5127" width="10.7109375" style="1490" customWidth="1"/>
    <col min="5128" max="5135" width="9.140625" style="1490"/>
    <col min="5136" max="5136" width="12.85546875" style="1490" customWidth="1"/>
    <col min="5137" max="5376" width="9.140625" style="1490"/>
    <col min="5377" max="5377" width="5.7109375" style="1490" customWidth="1"/>
    <col min="5378" max="5378" width="7.85546875" style="1490" customWidth="1"/>
    <col min="5379" max="5379" width="45.7109375" style="1490" customWidth="1"/>
    <col min="5380" max="5380" width="5.7109375" style="1490" customWidth="1"/>
    <col min="5381" max="5381" width="7.42578125" style="1490" customWidth="1"/>
    <col min="5382" max="5382" width="10.140625" style="1490" customWidth="1"/>
    <col min="5383" max="5383" width="10.7109375" style="1490" customWidth="1"/>
    <col min="5384" max="5391" width="9.140625" style="1490"/>
    <col min="5392" max="5392" width="12.85546875" style="1490" customWidth="1"/>
    <col min="5393" max="5632" width="9.140625" style="1490"/>
    <col min="5633" max="5633" width="5.7109375" style="1490" customWidth="1"/>
    <col min="5634" max="5634" width="7.85546875" style="1490" customWidth="1"/>
    <col min="5635" max="5635" width="45.7109375" style="1490" customWidth="1"/>
    <col min="5636" max="5636" width="5.7109375" style="1490" customWidth="1"/>
    <col min="5637" max="5637" width="7.42578125" style="1490" customWidth="1"/>
    <col min="5638" max="5638" width="10.140625" style="1490" customWidth="1"/>
    <col min="5639" max="5639" width="10.7109375" style="1490" customWidth="1"/>
    <col min="5640" max="5647" width="9.140625" style="1490"/>
    <col min="5648" max="5648" width="12.85546875" style="1490" customWidth="1"/>
    <col min="5649" max="5888" width="9.140625" style="1490"/>
    <col min="5889" max="5889" width="5.7109375" style="1490" customWidth="1"/>
    <col min="5890" max="5890" width="7.85546875" style="1490" customWidth="1"/>
    <col min="5891" max="5891" width="45.7109375" style="1490" customWidth="1"/>
    <col min="5892" max="5892" width="5.7109375" style="1490" customWidth="1"/>
    <col min="5893" max="5893" width="7.42578125" style="1490" customWidth="1"/>
    <col min="5894" max="5894" width="10.140625" style="1490" customWidth="1"/>
    <col min="5895" max="5895" width="10.7109375" style="1490" customWidth="1"/>
    <col min="5896" max="5903" width="9.140625" style="1490"/>
    <col min="5904" max="5904" width="12.85546875" style="1490" customWidth="1"/>
    <col min="5905" max="6144" width="9.140625" style="1490"/>
    <col min="6145" max="6145" width="5.7109375" style="1490" customWidth="1"/>
    <col min="6146" max="6146" width="7.85546875" style="1490" customWidth="1"/>
    <col min="6147" max="6147" width="45.7109375" style="1490" customWidth="1"/>
    <col min="6148" max="6148" width="5.7109375" style="1490" customWidth="1"/>
    <col min="6149" max="6149" width="7.42578125" style="1490" customWidth="1"/>
    <col min="6150" max="6150" width="10.140625" style="1490" customWidth="1"/>
    <col min="6151" max="6151" width="10.7109375" style="1490" customWidth="1"/>
    <col min="6152" max="6159" width="9.140625" style="1490"/>
    <col min="6160" max="6160" width="12.85546875" style="1490" customWidth="1"/>
    <col min="6161" max="6400" width="9.140625" style="1490"/>
    <col min="6401" max="6401" width="5.7109375" style="1490" customWidth="1"/>
    <col min="6402" max="6402" width="7.85546875" style="1490" customWidth="1"/>
    <col min="6403" max="6403" width="45.7109375" style="1490" customWidth="1"/>
    <col min="6404" max="6404" width="5.7109375" style="1490" customWidth="1"/>
    <col min="6405" max="6405" width="7.42578125" style="1490" customWidth="1"/>
    <col min="6406" max="6406" width="10.140625" style="1490" customWidth="1"/>
    <col min="6407" max="6407" width="10.7109375" style="1490" customWidth="1"/>
    <col min="6408" max="6415" width="9.140625" style="1490"/>
    <col min="6416" max="6416" width="12.85546875" style="1490" customWidth="1"/>
    <col min="6417" max="6656" width="9.140625" style="1490"/>
    <col min="6657" max="6657" width="5.7109375" style="1490" customWidth="1"/>
    <col min="6658" max="6658" width="7.85546875" style="1490" customWidth="1"/>
    <col min="6659" max="6659" width="45.7109375" style="1490" customWidth="1"/>
    <col min="6660" max="6660" width="5.7109375" style="1490" customWidth="1"/>
    <col min="6661" max="6661" width="7.42578125" style="1490" customWidth="1"/>
    <col min="6662" max="6662" width="10.140625" style="1490" customWidth="1"/>
    <col min="6663" max="6663" width="10.7109375" style="1490" customWidth="1"/>
    <col min="6664" max="6671" width="9.140625" style="1490"/>
    <col min="6672" max="6672" width="12.85546875" style="1490" customWidth="1"/>
    <col min="6673" max="6912" width="9.140625" style="1490"/>
    <col min="6913" max="6913" width="5.7109375" style="1490" customWidth="1"/>
    <col min="6914" max="6914" width="7.85546875" style="1490" customWidth="1"/>
    <col min="6915" max="6915" width="45.7109375" style="1490" customWidth="1"/>
    <col min="6916" max="6916" width="5.7109375" style="1490" customWidth="1"/>
    <col min="6917" max="6917" width="7.42578125" style="1490" customWidth="1"/>
    <col min="6918" max="6918" width="10.140625" style="1490" customWidth="1"/>
    <col min="6919" max="6919" width="10.7109375" style="1490" customWidth="1"/>
    <col min="6920" max="6927" width="9.140625" style="1490"/>
    <col min="6928" max="6928" width="12.85546875" style="1490" customWidth="1"/>
    <col min="6929" max="7168" width="9.140625" style="1490"/>
    <col min="7169" max="7169" width="5.7109375" style="1490" customWidth="1"/>
    <col min="7170" max="7170" width="7.85546875" style="1490" customWidth="1"/>
    <col min="7171" max="7171" width="45.7109375" style="1490" customWidth="1"/>
    <col min="7172" max="7172" width="5.7109375" style="1490" customWidth="1"/>
    <col min="7173" max="7173" width="7.42578125" style="1490" customWidth="1"/>
    <col min="7174" max="7174" width="10.140625" style="1490" customWidth="1"/>
    <col min="7175" max="7175" width="10.7109375" style="1490" customWidth="1"/>
    <col min="7176" max="7183" width="9.140625" style="1490"/>
    <col min="7184" max="7184" width="12.85546875" style="1490" customWidth="1"/>
    <col min="7185" max="7424" width="9.140625" style="1490"/>
    <col min="7425" max="7425" width="5.7109375" style="1490" customWidth="1"/>
    <col min="7426" max="7426" width="7.85546875" style="1490" customWidth="1"/>
    <col min="7427" max="7427" width="45.7109375" style="1490" customWidth="1"/>
    <col min="7428" max="7428" width="5.7109375" style="1490" customWidth="1"/>
    <col min="7429" max="7429" width="7.42578125" style="1490" customWidth="1"/>
    <col min="7430" max="7430" width="10.140625" style="1490" customWidth="1"/>
    <col min="7431" max="7431" width="10.7109375" style="1490" customWidth="1"/>
    <col min="7432" max="7439" width="9.140625" style="1490"/>
    <col min="7440" max="7440" width="12.85546875" style="1490" customWidth="1"/>
    <col min="7441" max="7680" width="9.140625" style="1490"/>
    <col min="7681" max="7681" width="5.7109375" style="1490" customWidth="1"/>
    <col min="7682" max="7682" width="7.85546875" style="1490" customWidth="1"/>
    <col min="7683" max="7683" width="45.7109375" style="1490" customWidth="1"/>
    <col min="7684" max="7684" width="5.7109375" style="1490" customWidth="1"/>
    <col min="7685" max="7685" width="7.42578125" style="1490" customWidth="1"/>
    <col min="7686" max="7686" width="10.140625" style="1490" customWidth="1"/>
    <col min="7687" max="7687" width="10.7109375" style="1490" customWidth="1"/>
    <col min="7688" max="7695" width="9.140625" style="1490"/>
    <col min="7696" max="7696" width="12.85546875" style="1490" customWidth="1"/>
    <col min="7697" max="7936" width="9.140625" style="1490"/>
    <col min="7937" max="7937" width="5.7109375" style="1490" customWidth="1"/>
    <col min="7938" max="7938" width="7.85546875" style="1490" customWidth="1"/>
    <col min="7939" max="7939" width="45.7109375" style="1490" customWidth="1"/>
    <col min="7940" max="7940" width="5.7109375" style="1490" customWidth="1"/>
    <col min="7941" max="7941" width="7.42578125" style="1490" customWidth="1"/>
    <col min="7942" max="7942" width="10.140625" style="1490" customWidth="1"/>
    <col min="7943" max="7943" width="10.7109375" style="1490" customWidth="1"/>
    <col min="7944" max="7951" width="9.140625" style="1490"/>
    <col min="7952" max="7952" width="12.85546875" style="1490" customWidth="1"/>
    <col min="7953" max="8192" width="9.140625" style="1490"/>
    <col min="8193" max="8193" width="5.7109375" style="1490" customWidth="1"/>
    <col min="8194" max="8194" width="7.85546875" style="1490" customWidth="1"/>
    <col min="8195" max="8195" width="45.7109375" style="1490" customWidth="1"/>
    <col min="8196" max="8196" width="5.7109375" style="1490" customWidth="1"/>
    <col min="8197" max="8197" width="7.42578125" style="1490" customWidth="1"/>
    <col min="8198" max="8198" width="10.140625" style="1490" customWidth="1"/>
    <col min="8199" max="8199" width="10.7109375" style="1490" customWidth="1"/>
    <col min="8200" max="8207" width="9.140625" style="1490"/>
    <col min="8208" max="8208" width="12.85546875" style="1490" customWidth="1"/>
    <col min="8209" max="8448" width="9.140625" style="1490"/>
    <col min="8449" max="8449" width="5.7109375" style="1490" customWidth="1"/>
    <col min="8450" max="8450" width="7.85546875" style="1490" customWidth="1"/>
    <col min="8451" max="8451" width="45.7109375" style="1490" customWidth="1"/>
    <col min="8452" max="8452" width="5.7109375" style="1490" customWidth="1"/>
    <col min="8453" max="8453" width="7.42578125" style="1490" customWidth="1"/>
    <col min="8454" max="8454" width="10.140625" style="1490" customWidth="1"/>
    <col min="8455" max="8455" width="10.7109375" style="1490" customWidth="1"/>
    <col min="8456" max="8463" width="9.140625" style="1490"/>
    <col min="8464" max="8464" width="12.85546875" style="1490" customWidth="1"/>
    <col min="8465" max="8704" width="9.140625" style="1490"/>
    <col min="8705" max="8705" width="5.7109375" style="1490" customWidth="1"/>
    <col min="8706" max="8706" width="7.85546875" style="1490" customWidth="1"/>
    <col min="8707" max="8707" width="45.7109375" style="1490" customWidth="1"/>
    <col min="8708" max="8708" width="5.7109375" style="1490" customWidth="1"/>
    <col min="8709" max="8709" width="7.42578125" style="1490" customWidth="1"/>
    <col min="8710" max="8710" width="10.140625" style="1490" customWidth="1"/>
    <col min="8711" max="8711" width="10.7109375" style="1490" customWidth="1"/>
    <col min="8712" max="8719" width="9.140625" style="1490"/>
    <col min="8720" max="8720" width="12.85546875" style="1490" customWidth="1"/>
    <col min="8721" max="8960" width="9.140625" style="1490"/>
    <col min="8961" max="8961" width="5.7109375" style="1490" customWidth="1"/>
    <col min="8962" max="8962" width="7.85546875" style="1490" customWidth="1"/>
    <col min="8963" max="8963" width="45.7109375" style="1490" customWidth="1"/>
    <col min="8964" max="8964" width="5.7109375" style="1490" customWidth="1"/>
    <col min="8965" max="8965" width="7.42578125" style="1490" customWidth="1"/>
    <col min="8966" max="8966" width="10.140625" style="1490" customWidth="1"/>
    <col min="8967" max="8967" width="10.7109375" style="1490" customWidth="1"/>
    <col min="8968" max="8975" width="9.140625" style="1490"/>
    <col min="8976" max="8976" width="12.85546875" style="1490" customWidth="1"/>
    <col min="8977" max="9216" width="9.140625" style="1490"/>
    <col min="9217" max="9217" width="5.7109375" style="1490" customWidth="1"/>
    <col min="9218" max="9218" width="7.85546875" style="1490" customWidth="1"/>
    <col min="9219" max="9219" width="45.7109375" style="1490" customWidth="1"/>
    <col min="9220" max="9220" width="5.7109375" style="1490" customWidth="1"/>
    <col min="9221" max="9221" width="7.42578125" style="1490" customWidth="1"/>
    <col min="9222" max="9222" width="10.140625" style="1490" customWidth="1"/>
    <col min="9223" max="9223" width="10.7109375" style="1490" customWidth="1"/>
    <col min="9224" max="9231" width="9.140625" style="1490"/>
    <col min="9232" max="9232" width="12.85546875" style="1490" customWidth="1"/>
    <col min="9233" max="9472" width="9.140625" style="1490"/>
    <col min="9473" max="9473" width="5.7109375" style="1490" customWidth="1"/>
    <col min="9474" max="9474" width="7.85546875" style="1490" customWidth="1"/>
    <col min="9475" max="9475" width="45.7109375" style="1490" customWidth="1"/>
    <col min="9476" max="9476" width="5.7109375" style="1490" customWidth="1"/>
    <col min="9477" max="9477" width="7.42578125" style="1490" customWidth="1"/>
    <col min="9478" max="9478" width="10.140625" style="1490" customWidth="1"/>
    <col min="9479" max="9479" width="10.7109375" style="1490" customWidth="1"/>
    <col min="9480" max="9487" width="9.140625" style="1490"/>
    <col min="9488" max="9488" width="12.85546875" style="1490" customWidth="1"/>
    <col min="9489" max="9728" width="9.140625" style="1490"/>
    <col min="9729" max="9729" width="5.7109375" style="1490" customWidth="1"/>
    <col min="9730" max="9730" width="7.85546875" style="1490" customWidth="1"/>
    <col min="9731" max="9731" width="45.7109375" style="1490" customWidth="1"/>
    <col min="9732" max="9732" width="5.7109375" style="1490" customWidth="1"/>
    <col min="9733" max="9733" width="7.42578125" style="1490" customWidth="1"/>
    <col min="9734" max="9734" width="10.140625" style="1490" customWidth="1"/>
    <col min="9735" max="9735" width="10.7109375" style="1490" customWidth="1"/>
    <col min="9736" max="9743" width="9.140625" style="1490"/>
    <col min="9744" max="9744" width="12.85546875" style="1490" customWidth="1"/>
    <col min="9745" max="9984" width="9.140625" style="1490"/>
    <col min="9985" max="9985" width="5.7109375" style="1490" customWidth="1"/>
    <col min="9986" max="9986" width="7.85546875" style="1490" customWidth="1"/>
    <col min="9987" max="9987" width="45.7109375" style="1490" customWidth="1"/>
    <col min="9988" max="9988" width="5.7109375" style="1490" customWidth="1"/>
    <col min="9989" max="9989" width="7.42578125" style="1490" customWidth="1"/>
    <col min="9990" max="9990" width="10.140625" style="1490" customWidth="1"/>
    <col min="9991" max="9991" width="10.7109375" style="1490" customWidth="1"/>
    <col min="9992" max="9999" width="9.140625" style="1490"/>
    <col min="10000" max="10000" width="12.85546875" style="1490" customWidth="1"/>
    <col min="10001" max="10240" width="9.140625" style="1490"/>
    <col min="10241" max="10241" width="5.7109375" style="1490" customWidth="1"/>
    <col min="10242" max="10242" width="7.85546875" style="1490" customWidth="1"/>
    <col min="10243" max="10243" width="45.7109375" style="1490" customWidth="1"/>
    <col min="10244" max="10244" width="5.7109375" style="1490" customWidth="1"/>
    <col min="10245" max="10245" width="7.42578125" style="1490" customWidth="1"/>
    <col min="10246" max="10246" width="10.140625" style="1490" customWidth="1"/>
    <col min="10247" max="10247" width="10.7109375" style="1490" customWidth="1"/>
    <col min="10248" max="10255" width="9.140625" style="1490"/>
    <col min="10256" max="10256" width="12.85546875" style="1490" customWidth="1"/>
    <col min="10257" max="10496" width="9.140625" style="1490"/>
    <col min="10497" max="10497" width="5.7109375" style="1490" customWidth="1"/>
    <col min="10498" max="10498" width="7.85546875" style="1490" customWidth="1"/>
    <col min="10499" max="10499" width="45.7109375" style="1490" customWidth="1"/>
    <col min="10500" max="10500" width="5.7109375" style="1490" customWidth="1"/>
    <col min="10501" max="10501" width="7.42578125" style="1490" customWidth="1"/>
    <col min="10502" max="10502" width="10.140625" style="1490" customWidth="1"/>
    <col min="10503" max="10503" width="10.7109375" style="1490" customWidth="1"/>
    <col min="10504" max="10511" width="9.140625" style="1490"/>
    <col min="10512" max="10512" width="12.85546875" style="1490" customWidth="1"/>
    <col min="10513" max="10752" width="9.140625" style="1490"/>
    <col min="10753" max="10753" width="5.7109375" style="1490" customWidth="1"/>
    <col min="10754" max="10754" width="7.85546875" style="1490" customWidth="1"/>
    <col min="10755" max="10755" width="45.7109375" style="1490" customWidth="1"/>
    <col min="10756" max="10756" width="5.7109375" style="1490" customWidth="1"/>
    <col min="10757" max="10757" width="7.42578125" style="1490" customWidth="1"/>
    <col min="10758" max="10758" width="10.140625" style="1490" customWidth="1"/>
    <col min="10759" max="10759" width="10.7109375" style="1490" customWidth="1"/>
    <col min="10760" max="10767" width="9.140625" style="1490"/>
    <col min="10768" max="10768" width="12.85546875" style="1490" customWidth="1"/>
    <col min="10769" max="11008" width="9.140625" style="1490"/>
    <col min="11009" max="11009" width="5.7109375" style="1490" customWidth="1"/>
    <col min="11010" max="11010" width="7.85546875" style="1490" customWidth="1"/>
    <col min="11011" max="11011" width="45.7109375" style="1490" customWidth="1"/>
    <col min="11012" max="11012" width="5.7109375" style="1490" customWidth="1"/>
    <col min="11013" max="11013" width="7.42578125" style="1490" customWidth="1"/>
    <col min="11014" max="11014" width="10.140625" style="1490" customWidth="1"/>
    <col min="11015" max="11015" width="10.7109375" style="1490" customWidth="1"/>
    <col min="11016" max="11023" width="9.140625" style="1490"/>
    <col min="11024" max="11024" width="12.85546875" style="1490" customWidth="1"/>
    <col min="11025" max="11264" width="9.140625" style="1490"/>
    <col min="11265" max="11265" width="5.7109375" style="1490" customWidth="1"/>
    <col min="11266" max="11266" width="7.85546875" style="1490" customWidth="1"/>
    <col min="11267" max="11267" width="45.7109375" style="1490" customWidth="1"/>
    <col min="11268" max="11268" width="5.7109375" style="1490" customWidth="1"/>
    <col min="11269" max="11269" width="7.42578125" style="1490" customWidth="1"/>
    <col min="11270" max="11270" width="10.140625" style="1490" customWidth="1"/>
    <col min="11271" max="11271" width="10.7109375" style="1490" customWidth="1"/>
    <col min="11272" max="11279" width="9.140625" style="1490"/>
    <col min="11280" max="11280" width="12.85546875" style="1490" customWidth="1"/>
    <col min="11281" max="11520" width="9.140625" style="1490"/>
    <col min="11521" max="11521" width="5.7109375" style="1490" customWidth="1"/>
    <col min="11522" max="11522" width="7.85546875" style="1490" customWidth="1"/>
    <col min="11523" max="11523" width="45.7109375" style="1490" customWidth="1"/>
    <col min="11524" max="11524" width="5.7109375" style="1490" customWidth="1"/>
    <col min="11525" max="11525" width="7.42578125" style="1490" customWidth="1"/>
    <col min="11526" max="11526" width="10.140625" style="1490" customWidth="1"/>
    <col min="11527" max="11527" width="10.7109375" style="1490" customWidth="1"/>
    <col min="11528" max="11535" width="9.140625" style="1490"/>
    <col min="11536" max="11536" width="12.85546875" style="1490" customWidth="1"/>
    <col min="11537" max="11776" width="9.140625" style="1490"/>
    <col min="11777" max="11777" width="5.7109375" style="1490" customWidth="1"/>
    <col min="11778" max="11778" width="7.85546875" style="1490" customWidth="1"/>
    <col min="11779" max="11779" width="45.7109375" style="1490" customWidth="1"/>
    <col min="11780" max="11780" width="5.7109375" style="1490" customWidth="1"/>
    <col min="11781" max="11781" width="7.42578125" style="1490" customWidth="1"/>
    <col min="11782" max="11782" width="10.140625" style="1490" customWidth="1"/>
    <col min="11783" max="11783" width="10.7109375" style="1490" customWidth="1"/>
    <col min="11784" max="11791" width="9.140625" style="1490"/>
    <col min="11792" max="11792" width="12.85546875" style="1490" customWidth="1"/>
    <col min="11793" max="12032" width="9.140625" style="1490"/>
    <col min="12033" max="12033" width="5.7109375" style="1490" customWidth="1"/>
    <col min="12034" max="12034" width="7.85546875" style="1490" customWidth="1"/>
    <col min="12035" max="12035" width="45.7109375" style="1490" customWidth="1"/>
    <col min="12036" max="12036" width="5.7109375" style="1490" customWidth="1"/>
    <col min="12037" max="12037" width="7.42578125" style="1490" customWidth="1"/>
    <col min="12038" max="12038" width="10.140625" style="1490" customWidth="1"/>
    <col min="12039" max="12039" width="10.7109375" style="1490" customWidth="1"/>
    <col min="12040" max="12047" width="9.140625" style="1490"/>
    <col min="12048" max="12048" width="12.85546875" style="1490" customWidth="1"/>
    <col min="12049" max="12288" width="9.140625" style="1490"/>
    <col min="12289" max="12289" width="5.7109375" style="1490" customWidth="1"/>
    <col min="12290" max="12290" width="7.85546875" style="1490" customWidth="1"/>
    <col min="12291" max="12291" width="45.7109375" style="1490" customWidth="1"/>
    <col min="12292" max="12292" width="5.7109375" style="1490" customWidth="1"/>
    <col min="12293" max="12293" width="7.42578125" style="1490" customWidth="1"/>
    <col min="12294" max="12294" width="10.140625" style="1490" customWidth="1"/>
    <col min="12295" max="12295" width="10.7109375" style="1490" customWidth="1"/>
    <col min="12296" max="12303" width="9.140625" style="1490"/>
    <col min="12304" max="12304" width="12.85546875" style="1490" customWidth="1"/>
    <col min="12305" max="12544" width="9.140625" style="1490"/>
    <col min="12545" max="12545" width="5.7109375" style="1490" customWidth="1"/>
    <col min="12546" max="12546" width="7.85546875" style="1490" customWidth="1"/>
    <col min="12547" max="12547" width="45.7109375" style="1490" customWidth="1"/>
    <col min="12548" max="12548" width="5.7109375" style="1490" customWidth="1"/>
    <col min="12549" max="12549" width="7.42578125" style="1490" customWidth="1"/>
    <col min="12550" max="12550" width="10.140625" style="1490" customWidth="1"/>
    <col min="12551" max="12551" width="10.7109375" style="1490" customWidth="1"/>
    <col min="12552" max="12559" width="9.140625" style="1490"/>
    <col min="12560" max="12560" width="12.85546875" style="1490" customWidth="1"/>
    <col min="12561" max="12800" width="9.140625" style="1490"/>
    <col min="12801" max="12801" width="5.7109375" style="1490" customWidth="1"/>
    <col min="12802" max="12802" width="7.85546875" style="1490" customWidth="1"/>
    <col min="12803" max="12803" width="45.7109375" style="1490" customWidth="1"/>
    <col min="12804" max="12804" width="5.7109375" style="1490" customWidth="1"/>
    <col min="12805" max="12805" width="7.42578125" style="1490" customWidth="1"/>
    <col min="12806" max="12806" width="10.140625" style="1490" customWidth="1"/>
    <col min="12807" max="12807" width="10.7109375" style="1490" customWidth="1"/>
    <col min="12808" max="12815" width="9.140625" style="1490"/>
    <col min="12816" max="12816" width="12.85546875" style="1490" customWidth="1"/>
    <col min="12817" max="13056" width="9.140625" style="1490"/>
    <col min="13057" max="13057" width="5.7109375" style="1490" customWidth="1"/>
    <col min="13058" max="13058" width="7.85546875" style="1490" customWidth="1"/>
    <col min="13059" max="13059" width="45.7109375" style="1490" customWidth="1"/>
    <col min="13060" max="13060" width="5.7109375" style="1490" customWidth="1"/>
    <col min="13061" max="13061" width="7.42578125" style="1490" customWidth="1"/>
    <col min="13062" max="13062" width="10.140625" style="1490" customWidth="1"/>
    <col min="13063" max="13063" width="10.7109375" style="1490" customWidth="1"/>
    <col min="13064" max="13071" width="9.140625" style="1490"/>
    <col min="13072" max="13072" width="12.85546875" style="1490" customWidth="1"/>
    <col min="13073" max="13312" width="9.140625" style="1490"/>
    <col min="13313" max="13313" width="5.7109375" style="1490" customWidth="1"/>
    <col min="13314" max="13314" width="7.85546875" style="1490" customWidth="1"/>
    <col min="13315" max="13315" width="45.7109375" style="1490" customWidth="1"/>
    <col min="13316" max="13316" width="5.7109375" style="1490" customWidth="1"/>
    <col min="13317" max="13317" width="7.42578125" style="1490" customWidth="1"/>
    <col min="13318" max="13318" width="10.140625" style="1490" customWidth="1"/>
    <col min="13319" max="13319" width="10.7109375" style="1490" customWidth="1"/>
    <col min="13320" max="13327" width="9.140625" style="1490"/>
    <col min="13328" max="13328" width="12.85546875" style="1490" customWidth="1"/>
    <col min="13329" max="13568" width="9.140625" style="1490"/>
    <col min="13569" max="13569" width="5.7109375" style="1490" customWidth="1"/>
    <col min="13570" max="13570" width="7.85546875" style="1490" customWidth="1"/>
    <col min="13571" max="13571" width="45.7109375" style="1490" customWidth="1"/>
    <col min="13572" max="13572" width="5.7109375" style="1490" customWidth="1"/>
    <col min="13573" max="13573" width="7.42578125" style="1490" customWidth="1"/>
    <col min="13574" max="13574" width="10.140625" style="1490" customWidth="1"/>
    <col min="13575" max="13575" width="10.7109375" style="1490" customWidth="1"/>
    <col min="13576" max="13583" width="9.140625" style="1490"/>
    <col min="13584" max="13584" width="12.85546875" style="1490" customWidth="1"/>
    <col min="13585" max="13824" width="9.140625" style="1490"/>
    <col min="13825" max="13825" width="5.7109375" style="1490" customWidth="1"/>
    <col min="13826" max="13826" width="7.85546875" style="1490" customWidth="1"/>
    <col min="13827" max="13827" width="45.7109375" style="1490" customWidth="1"/>
    <col min="13828" max="13828" width="5.7109375" style="1490" customWidth="1"/>
    <col min="13829" max="13829" width="7.42578125" style="1490" customWidth="1"/>
    <col min="13830" max="13830" width="10.140625" style="1490" customWidth="1"/>
    <col min="13831" max="13831" width="10.7109375" style="1490" customWidth="1"/>
    <col min="13832" max="13839" width="9.140625" style="1490"/>
    <col min="13840" max="13840" width="12.85546875" style="1490" customWidth="1"/>
    <col min="13841" max="14080" width="9.140625" style="1490"/>
    <col min="14081" max="14081" width="5.7109375" style="1490" customWidth="1"/>
    <col min="14082" max="14082" width="7.85546875" style="1490" customWidth="1"/>
    <col min="14083" max="14083" width="45.7109375" style="1490" customWidth="1"/>
    <col min="14084" max="14084" width="5.7109375" style="1490" customWidth="1"/>
    <col min="14085" max="14085" width="7.42578125" style="1490" customWidth="1"/>
    <col min="14086" max="14086" width="10.140625" style="1490" customWidth="1"/>
    <col min="14087" max="14087" width="10.7109375" style="1490" customWidth="1"/>
    <col min="14088" max="14095" width="9.140625" style="1490"/>
    <col min="14096" max="14096" width="12.85546875" style="1490" customWidth="1"/>
    <col min="14097" max="14336" width="9.140625" style="1490"/>
    <col min="14337" max="14337" width="5.7109375" style="1490" customWidth="1"/>
    <col min="14338" max="14338" width="7.85546875" style="1490" customWidth="1"/>
    <col min="14339" max="14339" width="45.7109375" style="1490" customWidth="1"/>
    <col min="14340" max="14340" width="5.7109375" style="1490" customWidth="1"/>
    <col min="14341" max="14341" width="7.42578125" style="1490" customWidth="1"/>
    <col min="14342" max="14342" width="10.140625" style="1490" customWidth="1"/>
    <col min="14343" max="14343" width="10.7109375" style="1490" customWidth="1"/>
    <col min="14344" max="14351" width="9.140625" style="1490"/>
    <col min="14352" max="14352" width="12.85546875" style="1490" customWidth="1"/>
    <col min="14353" max="14592" width="9.140625" style="1490"/>
    <col min="14593" max="14593" width="5.7109375" style="1490" customWidth="1"/>
    <col min="14594" max="14594" width="7.85546875" style="1490" customWidth="1"/>
    <col min="14595" max="14595" width="45.7109375" style="1490" customWidth="1"/>
    <col min="14596" max="14596" width="5.7109375" style="1490" customWidth="1"/>
    <col min="14597" max="14597" width="7.42578125" style="1490" customWidth="1"/>
    <col min="14598" max="14598" width="10.140625" style="1490" customWidth="1"/>
    <col min="14599" max="14599" width="10.7109375" style="1490" customWidth="1"/>
    <col min="14600" max="14607" width="9.140625" style="1490"/>
    <col min="14608" max="14608" width="12.85546875" style="1490" customWidth="1"/>
    <col min="14609" max="14848" width="9.140625" style="1490"/>
    <col min="14849" max="14849" width="5.7109375" style="1490" customWidth="1"/>
    <col min="14850" max="14850" width="7.85546875" style="1490" customWidth="1"/>
    <col min="14851" max="14851" width="45.7109375" style="1490" customWidth="1"/>
    <col min="14852" max="14852" width="5.7109375" style="1490" customWidth="1"/>
    <col min="14853" max="14853" width="7.42578125" style="1490" customWidth="1"/>
    <col min="14854" max="14854" width="10.140625" style="1490" customWidth="1"/>
    <col min="14855" max="14855" width="10.7109375" style="1490" customWidth="1"/>
    <col min="14856" max="14863" width="9.140625" style="1490"/>
    <col min="14864" max="14864" width="12.85546875" style="1490" customWidth="1"/>
    <col min="14865" max="15104" width="9.140625" style="1490"/>
    <col min="15105" max="15105" width="5.7109375" style="1490" customWidth="1"/>
    <col min="15106" max="15106" width="7.85546875" style="1490" customWidth="1"/>
    <col min="15107" max="15107" width="45.7109375" style="1490" customWidth="1"/>
    <col min="15108" max="15108" width="5.7109375" style="1490" customWidth="1"/>
    <col min="15109" max="15109" width="7.42578125" style="1490" customWidth="1"/>
    <col min="15110" max="15110" width="10.140625" style="1490" customWidth="1"/>
    <col min="15111" max="15111" width="10.7109375" style="1490" customWidth="1"/>
    <col min="15112" max="15119" width="9.140625" style="1490"/>
    <col min="15120" max="15120" width="12.85546875" style="1490" customWidth="1"/>
    <col min="15121" max="15360" width="9.140625" style="1490"/>
    <col min="15361" max="15361" width="5.7109375" style="1490" customWidth="1"/>
    <col min="15362" max="15362" width="7.85546875" style="1490" customWidth="1"/>
    <col min="15363" max="15363" width="45.7109375" style="1490" customWidth="1"/>
    <col min="15364" max="15364" width="5.7109375" style="1490" customWidth="1"/>
    <col min="15365" max="15365" width="7.42578125" style="1490" customWidth="1"/>
    <col min="15366" max="15366" width="10.140625" style="1490" customWidth="1"/>
    <col min="15367" max="15367" width="10.7109375" style="1490" customWidth="1"/>
    <col min="15368" max="15375" width="9.140625" style="1490"/>
    <col min="15376" max="15376" width="12.85546875" style="1490" customWidth="1"/>
    <col min="15377" max="15616" width="9.140625" style="1490"/>
    <col min="15617" max="15617" width="5.7109375" style="1490" customWidth="1"/>
    <col min="15618" max="15618" width="7.85546875" style="1490" customWidth="1"/>
    <col min="15619" max="15619" width="45.7109375" style="1490" customWidth="1"/>
    <col min="15620" max="15620" width="5.7109375" style="1490" customWidth="1"/>
    <col min="15621" max="15621" width="7.42578125" style="1490" customWidth="1"/>
    <col min="15622" max="15622" width="10.140625" style="1490" customWidth="1"/>
    <col min="15623" max="15623" width="10.7109375" style="1490" customWidth="1"/>
    <col min="15624" max="15631" width="9.140625" style="1490"/>
    <col min="15632" max="15632" width="12.85546875" style="1490" customWidth="1"/>
    <col min="15633" max="15872" width="9.140625" style="1490"/>
    <col min="15873" max="15873" width="5.7109375" style="1490" customWidth="1"/>
    <col min="15874" max="15874" width="7.85546875" style="1490" customWidth="1"/>
    <col min="15875" max="15875" width="45.7109375" style="1490" customWidth="1"/>
    <col min="15876" max="15876" width="5.7109375" style="1490" customWidth="1"/>
    <col min="15877" max="15877" width="7.42578125" style="1490" customWidth="1"/>
    <col min="15878" max="15878" width="10.140625" style="1490" customWidth="1"/>
    <col min="15879" max="15879" width="10.7109375" style="1490" customWidth="1"/>
    <col min="15880" max="15887" width="9.140625" style="1490"/>
    <col min="15888" max="15888" width="12.85546875" style="1490" customWidth="1"/>
    <col min="15889" max="16128" width="9.140625" style="1490"/>
    <col min="16129" max="16129" width="5.7109375" style="1490" customWidth="1"/>
    <col min="16130" max="16130" width="7.85546875" style="1490" customWidth="1"/>
    <col min="16131" max="16131" width="45.7109375" style="1490" customWidth="1"/>
    <col min="16132" max="16132" width="5.7109375" style="1490" customWidth="1"/>
    <col min="16133" max="16133" width="7.42578125" style="1490" customWidth="1"/>
    <col min="16134" max="16134" width="10.140625" style="1490" customWidth="1"/>
    <col min="16135" max="16135" width="10.7109375" style="1490" customWidth="1"/>
    <col min="16136" max="16143" width="9.140625" style="1490"/>
    <col min="16144" max="16144" width="12.85546875" style="1490" customWidth="1"/>
    <col min="16145" max="16384" width="9.140625" style="1490"/>
  </cols>
  <sheetData>
    <row r="1" spans="1:8" ht="15.75" x14ac:dyDescent="0.25">
      <c r="A1" s="1484" t="s">
        <v>1486</v>
      </c>
      <c r="B1" s="1485"/>
      <c r="C1" s="1486"/>
      <c r="D1" s="1487"/>
      <c r="E1" s="1488"/>
      <c r="F1" s="1489"/>
    </row>
    <row r="2" spans="1:8" ht="15.75" x14ac:dyDescent="0.25">
      <c r="A2" s="1484" t="s">
        <v>1727</v>
      </c>
      <c r="B2" s="1492"/>
      <c r="C2" s="1493"/>
      <c r="D2" s="1487"/>
      <c r="E2" s="1488"/>
      <c r="F2" s="1489"/>
    </row>
    <row r="3" spans="1:8" ht="15.75" x14ac:dyDescent="0.25">
      <c r="A3" s="1494" t="s">
        <v>2058</v>
      </c>
      <c r="B3" s="1492"/>
      <c r="C3" s="1493"/>
      <c r="D3" s="1487"/>
      <c r="E3" s="1488"/>
      <c r="F3" s="1489"/>
      <c r="G3" s="1495"/>
    </row>
    <row r="4" spans="1:8" ht="15.75" x14ac:dyDescent="0.25">
      <c r="A4" s="1496"/>
      <c r="B4" s="1492"/>
      <c r="C4" s="1493"/>
      <c r="D4" s="1487"/>
      <c r="E4" s="1488"/>
      <c r="F4" s="1489"/>
      <c r="G4" s="1495"/>
    </row>
    <row r="5" spans="1:8" ht="15.75" x14ac:dyDescent="0.25">
      <c r="C5" s="1497" t="s">
        <v>174</v>
      </c>
      <c r="F5" s="1498"/>
      <c r="G5" s="1498"/>
    </row>
    <row r="6" spans="1:8" x14ac:dyDescent="0.2">
      <c r="B6" s="1499" t="str">
        <f>A19</f>
        <v>I.</v>
      </c>
      <c r="C6" s="1500" t="str">
        <f>+C19</f>
        <v>PREDDELA</v>
      </c>
      <c r="F6" s="1498"/>
      <c r="G6" s="1498">
        <f>G24</f>
        <v>0</v>
      </c>
    </row>
    <row r="7" spans="1:8" x14ac:dyDescent="0.2">
      <c r="B7" s="1499" t="s">
        <v>247</v>
      </c>
      <c r="C7" s="1500" t="s">
        <v>40</v>
      </c>
      <c r="F7" s="1498"/>
      <c r="G7" s="1498">
        <f>G39</f>
        <v>0</v>
      </c>
    </row>
    <row r="8" spans="1:8" x14ac:dyDescent="0.2">
      <c r="B8" s="1499" t="s">
        <v>259</v>
      </c>
      <c r="C8" s="1500" t="s">
        <v>276</v>
      </c>
      <c r="F8" s="1498"/>
      <c r="G8" s="1498">
        <f>G47</f>
        <v>0</v>
      </c>
    </row>
    <row r="9" spans="1:8" x14ac:dyDescent="0.2">
      <c r="B9" s="1499" t="s">
        <v>264</v>
      </c>
      <c r="C9" s="1500" t="s">
        <v>265</v>
      </c>
      <c r="F9" s="1498"/>
      <c r="G9" s="1498">
        <f>G84</f>
        <v>0</v>
      </c>
    </row>
    <row r="10" spans="1:8" x14ac:dyDescent="0.2">
      <c r="B10" s="1499" t="s">
        <v>275</v>
      </c>
      <c r="C10" s="1500" t="s">
        <v>285</v>
      </c>
      <c r="F10" s="1498"/>
      <c r="G10" s="1498">
        <f>G89</f>
        <v>0</v>
      </c>
    </row>
    <row r="11" spans="1:8" ht="13.5" thickBot="1" x14ac:dyDescent="0.25">
      <c r="A11" s="1501"/>
      <c r="B11" s="1502" t="s">
        <v>275</v>
      </c>
      <c r="C11" s="1503" t="s">
        <v>168</v>
      </c>
      <c r="D11" s="1501"/>
      <c r="E11" s="1504"/>
      <c r="F11" s="1504"/>
      <c r="G11" s="1504">
        <f>G100</f>
        <v>900</v>
      </c>
      <c r="H11" s="1505"/>
    </row>
    <row r="12" spans="1:8" x14ac:dyDescent="0.2">
      <c r="C12" s="1500" t="s">
        <v>180</v>
      </c>
      <c r="F12" s="1498"/>
      <c r="G12" s="1506">
        <f>SUM(G6:G11)</f>
        <v>900</v>
      </c>
    </row>
    <row r="13" spans="1:8" ht="13.5" thickBot="1" x14ac:dyDescent="0.25">
      <c r="A13" s="1501"/>
      <c r="B13" s="1501"/>
      <c r="C13" s="1507" t="s">
        <v>292</v>
      </c>
      <c r="D13" s="1501"/>
      <c r="E13" s="1504"/>
      <c r="F13" s="1504"/>
      <c r="G13" s="1504">
        <f>ROUND(G12*0.22,2)</f>
        <v>198</v>
      </c>
    </row>
    <row r="14" spans="1:8" x14ac:dyDescent="0.2">
      <c r="C14" s="1500" t="s">
        <v>293</v>
      </c>
      <c r="F14" s="1498"/>
      <c r="G14" s="1506">
        <f>+G13+G12</f>
        <v>1098</v>
      </c>
    </row>
    <row r="15" spans="1:8" ht="15.75" x14ac:dyDescent="0.25">
      <c r="A15" s="1496"/>
      <c r="B15" s="1492"/>
      <c r="C15" s="1493"/>
      <c r="D15" s="1487"/>
      <c r="E15" s="1488"/>
      <c r="F15" s="1489"/>
      <c r="G15" s="1495"/>
    </row>
    <row r="16" spans="1:8" ht="15.75" x14ac:dyDescent="0.25">
      <c r="A16" s="1496"/>
      <c r="B16" s="1492"/>
      <c r="C16" s="1493"/>
      <c r="D16" s="1487"/>
      <c r="E16" s="1488"/>
      <c r="F16" s="1489"/>
      <c r="G16" s="1495"/>
    </row>
    <row r="17" spans="1:73" ht="15.75" x14ac:dyDescent="0.25">
      <c r="A17" s="1494" t="s">
        <v>2058</v>
      </c>
      <c r="B17" s="1492"/>
      <c r="C17" s="1493"/>
      <c r="D17" s="1487"/>
      <c r="E17" s="1488"/>
      <c r="F17" s="1489"/>
      <c r="G17" s="1495"/>
    </row>
    <row r="18" spans="1:73" s="1516" customFormat="1" x14ac:dyDescent="0.2">
      <c r="A18" s="1512" t="s">
        <v>0</v>
      </c>
      <c r="B18" s="1512" t="s">
        <v>1</v>
      </c>
      <c r="C18" s="1513" t="s">
        <v>2</v>
      </c>
      <c r="D18" s="1512" t="s">
        <v>3</v>
      </c>
      <c r="E18" s="1514" t="s">
        <v>4</v>
      </c>
      <c r="F18" s="1514" t="s">
        <v>5</v>
      </c>
      <c r="G18" s="1514" t="s">
        <v>6</v>
      </c>
      <c r="H18" s="1515"/>
      <c r="I18" s="1515"/>
      <c r="J18" s="1515"/>
      <c r="K18" s="1491"/>
      <c r="L18" s="1490"/>
      <c r="M18" s="1490"/>
      <c r="N18" s="1490"/>
      <c r="O18" s="1490"/>
      <c r="P18" s="1490"/>
      <c r="Q18" s="1490"/>
      <c r="R18" s="1490"/>
      <c r="S18" s="1490"/>
      <c r="T18" s="1490"/>
      <c r="U18" s="1490"/>
      <c r="V18" s="1490"/>
      <c r="W18" s="1490"/>
      <c r="X18" s="1490"/>
      <c r="Y18" s="1490"/>
      <c r="Z18" s="1490"/>
      <c r="AA18" s="1490"/>
      <c r="AB18" s="1490"/>
      <c r="AC18" s="1490"/>
      <c r="AD18" s="1490"/>
      <c r="AE18" s="1490"/>
      <c r="AF18" s="1490"/>
      <c r="AG18" s="1490"/>
      <c r="AH18" s="1490"/>
      <c r="AI18" s="1490"/>
      <c r="AJ18" s="1490"/>
      <c r="AK18" s="1490"/>
      <c r="AL18" s="1490"/>
      <c r="AM18" s="1490"/>
      <c r="AN18" s="1490"/>
      <c r="AO18" s="1490"/>
      <c r="AP18" s="1490"/>
      <c r="AQ18" s="1490"/>
      <c r="AR18" s="1490"/>
      <c r="AS18" s="1490"/>
      <c r="AT18" s="1490"/>
      <c r="AU18" s="1490"/>
      <c r="AV18" s="1490"/>
      <c r="AW18" s="1490"/>
      <c r="AX18" s="1490"/>
      <c r="AY18" s="1490"/>
      <c r="AZ18" s="1490"/>
      <c r="BA18" s="1490"/>
      <c r="BB18" s="1490"/>
      <c r="BC18" s="1490"/>
      <c r="BD18" s="1490"/>
      <c r="BE18" s="1490"/>
      <c r="BF18" s="1490"/>
      <c r="BG18" s="1490"/>
      <c r="BH18" s="1490"/>
      <c r="BI18" s="1490"/>
      <c r="BJ18" s="1490"/>
      <c r="BK18" s="1490"/>
      <c r="BL18" s="1490"/>
      <c r="BM18" s="1490"/>
      <c r="BN18" s="1490"/>
      <c r="BO18" s="1490"/>
      <c r="BP18" s="1490"/>
      <c r="BQ18" s="1490"/>
      <c r="BR18" s="1490"/>
      <c r="BS18" s="1490"/>
      <c r="BT18" s="1490"/>
      <c r="BU18" s="1490"/>
    </row>
    <row r="19" spans="1:73" ht="15" x14ac:dyDescent="0.25">
      <c r="A19" s="1517" t="s">
        <v>232</v>
      </c>
      <c r="B19" s="1518"/>
      <c r="C19" s="1518" t="s">
        <v>7</v>
      </c>
      <c r="D19" s="1518"/>
      <c r="E19" s="1537"/>
      <c r="F19" s="1519"/>
      <c r="G19" s="1519"/>
    </row>
    <row r="20" spans="1:73" ht="247.5" customHeight="1" x14ac:dyDescent="0.2">
      <c r="A20" s="1642" t="s">
        <v>2063</v>
      </c>
      <c r="B20" s="1642" t="s">
        <v>2151</v>
      </c>
      <c r="C20" s="2215" t="s">
        <v>2152</v>
      </c>
      <c r="D20" s="2215"/>
      <c r="E20" s="2215"/>
      <c r="F20" s="2215"/>
      <c r="G20" s="2215"/>
    </row>
    <row r="21" spans="1:73" s="1524" customFormat="1" x14ac:dyDescent="0.2">
      <c r="A21" s="1520"/>
      <c r="B21" s="1521">
        <v>11</v>
      </c>
      <c r="C21" s="1522" t="s">
        <v>9</v>
      </c>
      <c r="D21" s="1520"/>
      <c r="E21" s="1534"/>
      <c r="F21" s="1523"/>
      <c r="G21" s="1523"/>
      <c r="H21" s="1491"/>
      <c r="I21" s="1491"/>
      <c r="J21" s="1491"/>
      <c r="K21" s="1491"/>
      <c r="L21" s="1490"/>
      <c r="M21" s="1490"/>
      <c r="N21" s="1490"/>
      <c r="O21" s="1490"/>
      <c r="P21" s="1490"/>
      <c r="Q21" s="1490"/>
      <c r="R21" s="1490"/>
      <c r="S21" s="1490"/>
      <c r="T21" s="1490"/>
      <c r="U21" s="1490"/>
      <c r="V21" s="1490"/>
      <c r="W21" s="1490"/>
      <c r="X21" s="1490"/>
      <c r="Y21" s="1490"/>
      <c r="Z21" s="1490"/>
      <c r="AA21" s="1490"/>
      <c r="AB21" s="1490"/>
      <c r="AC21" s="1490"/>
      <c r="AD21" s="1490"/>
      <c r="AE21" s="1490"/>
      <c r="AF21" s="1490"/>
      <c r="AG21" s="1490"/>
      <c r="AH21" s="1490"/>
      <c r="AI21" s="1490"/>
      <c r="AJ21" s="1490"/>
      <c r="AK21" s="1490"/>
      <c r="AL21" s="1490"/>
      <c r="AM21" s="1490"/>
      <c r="AN21" s="1490"/>
      <c r="AO21" s="1490"/>
      <c r="AP21" s="1490"/>
      <c r="AQ21" s="1490"/>
      <c r="AR21" s="1490"/>
      <c r="AS21" s="1490"/>
      <c r="AT21" s="1490"/>
      <c r="AU21" s="1490"/>
      <c r="AV21" s="1490"/>
      <c r="AW21" s="1490"/>
      <c r="AX21" s="1490"/>
      <c r="AY21" s="1490"/>
      <c r="AZ21" s="1490"/>
      <c r="BA21" s="1490"/>
      <c r="BB21" s="1490"/>
      <c r="BC21" s="1490"/>
      <c r="BD21" s="1490"/>
      <c r="BE21" s="1490"/>
      <c r="BF21" s="1490"/>
      <c r="BG21" s="1490"/>
      <c r="BH21" s="1490"/>
      <c r="BI21" s="1490"/>
      <c r="BJ21" s="1490"/>
      <c r="BK21" s="1490"/>
      <c r="BL21" s="1490"/>
      <c r="BM21" s="1490"/>
      <c r="BN21" s="1490"/>
      <c r="BO21" s="1490"/>
      <c r="BP21" s="1490"/>
      <c r="BQ21" s="1490"/>
      <c r="BR21" s="1490"/>
      <c r="BS21" s="1490"/>
      <c r="BT21" s="1490"/>
      <c r="BU21" s="1490"/>
    </row>
    <row r="22" spans="1:73" ht="25.5" x14ac:dyDescent="0.2">
      <c r="A22" s="1525" t="s">
        <v>2063</v>
      </c>
      <c r="B22" s="1526" t="s">
        <v>2064</v>
      </c>
      <c r="C22" s="1525" t="s">
        <v>2065</v>
      </c>
      <c r="D22" s="1527" t="s">
        <v>2066</v>
      </c>
      <c r="E22" s="1528">
        <v>2</v>
      </c>
      <c r="F22" s="1976"/>
      <c r="G22" s="1529">
        <f>ROUND(F22*E22,2)</f>
        <v>0</v>
      </c>
    </row>
    <row r="23" spans="1:73" ht="51" x14ac:dyDescent="0.2">
      <c r="A23" s="1525" t="s">
        <v>2067</v>
      </c>
      <c r="B23" s="1526" t="s">
        <v>2068</v>
      </c>
      <c r="C23" s="1530" t="s">
        <v>2127</v>
      </c>
      <c r="D23" s="1527" t="s">
        <v>2066</v>
      </c>
      <c r="E23" s="1528">
        <v>18</v>
      </c>
      <c r="F23" s="1976"/>
      <c r="G23" s="1529">
        <f>ROUND(F23*E23,2)</f>
        <v>0</v>
      </c>
    </row>
    <row r="24" spans="1:73" s="1516" customFormat="1" ht="15" x14ac:dyDescent="0.25">
      <c r="A24" s="1542"/>
      <c r="B24" s="1567"/>
      <c r="C24" s="452" t="s">
        <v>1779</v>
      </c>
      <c r="D24" s="1543"/>
      <c r="E24" s="1544"/>
      <c r="F24" s="1545"/>
      <c r="G24" s="454">
        <f>SUM(G22:G23)</f>
        <v>0</v>
      </c>
      <c r="H24" s="1515"/>
      <c r="I24" s="1491"/>
      <c r="J24" s="1491"/>
      <c r="K24" s="1491"/>
      <c r="L24" s="1490"/>
      <c r="M24" s="1490"/>
      <c r="N24" s="1490"/>
      <c r="O24" s="1490"/>
      <c r="P24" s="1490"/>
      <c r="Q24" s="1490"/>
      <c r="R24" s="1490"/>
      <c r="S24" s="1490"/>
      <c r="T24" s="1490"/>
      <c r="U24" s="1490"/>
      <c r="V24" s="1490"/>
      <c r="W24" s="1490"/>
      <c r="X24" s="1490"/>
      <c r="Y24" s="1490"/>
      <c r="Z24" s="1490"/>
      <c r="AA24" s="1490"/>
      <c r="AB24" s="1490"/>
      <c r="AC24" s="1490"/>
      <c r="AD24" s="1490"/>
      <c r="AE24" s="1490"/>
      <c r="AF24" s="1490"/>
      <c r="AG24" s="1490"/>
      <c r="AH24" s="1490"/>
      <c r="AI24" s="1490"/>
      <c r="AJ24" s="1490"/>
      <c r="AK24" s="1490"/>
      <c r="AL24" s="1490"/>
      <c r="AM24" s="1490"/>
      <c r="AN24" s="1490"/>
      <c r="AO24" s="1490"/>
      <c r="AP24" s="1490"/>
      <c r="AQ24" s="1490"/>
      <c r="AR24" s="1490"/>
      <c r="AS24" s="1490"/>
      <c r="AT24" s="1490"/>
      <c r="AU24" s="1490"/>
      <c r="AV24" s="1490"/>
      <c r="AW24" s="1490"/>
      <c r="AX24" s="1490"/>
      <c r="AY24" s="1490"/>
      <c r="AZ24" s="1490"/>
      <c r="BA24" s="1490"/>
      <c r="BB24" s="1490"/>
      <c r="BC24" s="1490"/>
      <c r="BD24" s="1490"/>
      <c r="BE24" s="1490"/>
      <c r="BF24" s="1490"/>
      <c r="BG24" s="1490"/>
      <c r="BH24" s="1490"/>
      <c r="BI24" s="1490"/>
      <c r="BJ24" s="1490"/>
      <c r="BK24" s="1490"/>
      <c r="BL24" s="1490"/>
      <c r="BM24" s="1490"/>
      <c r="BN24" s="1490"/>
      <c r="BO24" s="1490"/>
      <c r="BP24" s="1490"/>
      <c r="BQ24" s="1490"/>
      <c r="BR24" s="1490"/>
      <c r="BS24" s="1490"/>
      <c r="BT24" s="1490"/>
      <c r="BU24" s="1490"/>
    </row>
    <row r="25" spans="1:73" x14ac:dyDescent="0.2">
      <c r="A25" s="921"/>
      <c r="B25" s="1550"/>
      <c r="C25" s="921"/>
      <c r="D25" s="1547"/>
      <c r="E25" s="1548"/>
      <c r="F25" s="1549"/>
      <c r="G25" s="1549"/>
    </row>
    <row r="26" spans="1:73" ht="15" x14ac:dyDescent="0.25">
      <c r="A26" s="437" t="s">
        <v>247</v>
      </c>
      <c r="B26" s="1566"/>
      <c r="C26" s="452" t="s">
        <v>40</v>
      </c>
      <c r="D26" s="438"/>
      <c r="E26" s="453"/>
      <c r="F26" s="454"/>
      <c r="G26" s="454"/>
    </row>
    <row r="27" spans="1:73" ht="156" x14ac:dyDescent="0.2">
      <c r="A27" s="1640" t="s">
        <v>2063</v>
      </c>
      <c r="B27" s="1640" t="s">
        <v>2153</v>
      </c>
      <c r="C27" s="1641" t="s">
        <v>2069</v>
      </c>
      <c r="D27" s="1642"/>
      <c r="E27" s="1643"/>
      <c r="F27" s="1644"/>
      <c r="G27" s="1644"/>
    </row>
    <row r="28" spans="1:73" ht="96" x14ac:dyDescent="0.2">
      <c r="A28" s="1640" t="s">
        <v>2067</v>
      </c>
      <c r="B28" s="1640" t="s">
        <v>2155</v>
      </c>
      <c r="C28" s="1641" t="s">
        <v>2156</v>
      </c>
      <c r="D28" s="1642"/>
      <c r="E28" s="1643"/>
      <c r="F28" s="1644"/>
      <c r="G28" s="1644"/>
    </row>
    <row r="29" spans="1:73" x14ac:dyDescent="0.2">
      <c r="A29" s="448"/>
      <c r="B29" s="917">
        <v>21</v>
      </c>
      <c r="C29" s="448" t="s">
        <v>42</v>
      </c>
      <c r="D29" s="458"/>
      <c r="E29" s="459"/>
      <c r="F29" s="460"/>
      <c r="G29" s="460"/>
      <c r="I29" s="1538"/>
    </row>
    <row r="30" spans="1:73" ht="25.5" x14ac:dyDescent="0.2">
      <c r="A30" s="921" t="s">
        <v>2063</v>
      </c>
      <c r="B30" s="1552" t="s">
        <v>2157</v>
      </c>
      <c r="C30" s="1269" t="s">
        <v>2158</v>
      </c>
      <c r="D30" s="1547" t="s">
        <v>2072</v>
      </c>
      <c r="E30" s="1548">
        <v>94</v>
      </c>
      <c r="F30" s="1976"/>
      <c r="G30" s="1529">
        <f>ROUND(F30*E30,2)</f>
        <v>0</v>
      </c>
    </row>
    <row r="31" spans="1:73" ht="38.25" x14ac:dyDescent="0.2">
      <c r="A31" s="921" t="s">
        <v>2067</v>
      </c>
      <c r="B31" s="1550" t="s">
        <v>2071</v>
      </c>
      <c r="C31" s="1553" t="s">
        <v>2128</v>
      </c>
      <c r="D31" s="1547" t="s">
        <v>2072</v>
      </c>
      <c r="E31" s="1548">
        <v>835</v>
      </c>
      <c r="F31" s="1976"/>
      <c r="G31" s="1529">
        <f t="shared" ref="G31:G38" si="0">ROUND(F31*E31,2)</f>
        <v>0</v>
      </c>
    </row>
    <row r="32" spans="1:73" ht="25.5" x14ac:dyDescent="0.2">
      <c r="A32" s="921" t="s">
        <v>2074</v>
      </c>
      <c r="B32" s="1550" t="s">
        <v>2073</v>
      </c>
      <c r="C32" s="1553" t="s">
        <v>2129</v>
      </c>
      <c r="D32" s="1547" t="s">
        <v>2072</v>
      </c>
      <c r="E32" s="1548">
        <v>209</v>
      </c>
      <c r="F32" s="1976"/>
      <c r="G32" s="1529">
        <f t="shared" si="0"/>
        <v>0</v>
      </c>
    </row>
    <row r="33" spans="1:73" ht="25.5" x14ac:dyDescent="0.2">
      <c r="A33" s="921" t="s">
        <v>2089</v>
      </c>
      <c r="B33" s="1550" t="s">
        <v>2075</v>
      </c>
      <c r="C33" s="921" t="s">
        <v>2130</v>
      </c>
      <c r="D33" s="1547" t="s">
        <v>2072</v>
      </c>
      <c r="E33" s="1548">
        <v>10</v>
      </c>
      <c r="F33" s="1976"/>
      <c r="G33" s="1529">
        <f t="shared" si="0"/>
        <v>0</v>
      </c>
    </row>
    <row r="34" spans="1:73" x14ac:dyDescent="0.2">
      <c r="A34" s="448"/>
      <c r="B34" s="916">
        <v>22</v>
      </c>
      <c r="C34" s="448" t="s">
        <v>49</v>
      </c>
      <c r="D34" s="458"/>
      <c r="E34" s="459"/>
      <c r="F34" s="2062"/>
      <c r="G34" s="1535"/>
    </row>
    <row r="35" spans="1:73" ht="25.5" x14ac:dyDescent="0.2">
      <c r="A35" s="921" t="s">
        <v>2063</v>
      </c>
      <c r="B35" s="1546" t="s">
        <v>2076</v>
      </c>
      <c r="C35" s="921" t="s">
        <v>2077</v>
      </c>
      <c r="D35" s="1547" t="s">
        <v>2078</v>
      </c>
      <c r="E35" s="1548">
        <v>242</v>
      </c>
      <c r="F35" s="1976"/>
      <c r="G35" s="1529">
        <f t="shared" si="0"/>
        <v>0</v>
      </c>
    </row>
    <row r="36" spans="1:73" x14ac:dyDescent="0.2">
      <c r="A36" s="448"/>
      <c r="B36" s="916">
        <v>24</v>
      </c>
      <c r="C36" s="1563" t="s">
        <v>555</v>
      </c>
      <c r="D36" s="1564"/>
      <c r="E36" s="1565"/>
      <c r="F36" s="2062"/>
      <c r="G36" s="1535"/>
      <c r="H36" s="1539"/>
    </row>
    <row r="37" spans="1:73" ht="76.5" x14ac:dyDescent="0.2">
      <c r="A37" s="921" t="s">
        <v>2063</v>
      </c>
      <c r="B37" s="1546" t="s">
        <v>2079</v>
      </c>
      <c r="C37" s="1554" t="s">
        <v>2161</v>
      </c>
      <c r="D37" s="1555" t="s">
        <v>2072</v>
      </c>
      <c r="E37" s="1556">
        <v>1110</v>
      </c>
      <c r="F37" s="1976"/>
      <c r="G37" s="1529">
        <f t="shared" si="0"/>
        <v>0</v>
      </c>
      <c r="H37" s="1539"/>
    </row>
    <row r="38" spans="1:73" ht="89.25" x14ac:dyDescent="0.2">
      <c r="A38" s="921" t="s">
        <v>2067</v>
      </c>
      <c r="B38" s="1546" t="s">
        <v>2159</v>
      </c>
      <c r="C38" s="1554" t="s">
        <v>2162</v>
      </c>
      <c r="D38" s="1555" t="s">
        <v>2072</v>
      </c>
      <c r="E38" s="1556">
        <v>121</v>
      </c>
      <c r="F38" s="1976"/>
      <c r="G38" s="1529">
        <f t="shared" si="0"/>
        <v>0</v>
      </c>
      <c r="H38" s="1539"/>
    </row>
    <row r="39" spans="1:73" ht="15" x14ac:dyDescent="0.25">
      <c r="A39" s="452"/>
      <c r="B39" s="1566"/>
      <c r="C39" s="452" t="s">
        <v>1821</v>
      </c>
      <c r="D39" s="438"/>
      <c r="E39" s="453"/>
      <c r="F39" s="454"/>
      <c r="G39" s="454">
        <f>SUM(G30:G38)</f>
        <v>0</v>
      </c>
      <c r="H39" s="1539"/>
    </row>
    <row r="40" spans="1:73" x14ac:dyDescent="0.2">
      <c r="A40" s="921"/>
      <c r="B40" s="1550"/>
      <c r="C40" s="921"/>
      <c r="D40" s="1547"/>
      <c r="E40" s="1548"/>
      <c r="F40" s="1549"/>
      <c r="G40" s="1549"/>
      <c r="H40" s="1539"/>
    </row>
    <row r="41" spans="1:73" ht="15" x14ac:dyDescent="0.25">
      <c r="A41" s="1566" t="s">
        <v>259</v>
      </c>
      <c r="B41" s="1566"/>
      <c r="C41" s="452" t="s">
        <v>276</v>
      </c>
      <c r="D41" s="438"/>
      <c r="E41" s="453"/>
      <c r="F41" s="454"/>
      <c r="G41" s="454"/>
      <c r="H41" s="1539"/>
    </row>
    <row r="42" spans="1:73" x14ac:dyDescent="0.2">
      <c r="A42" s="448"/>
      <c r="B42" s="917">
        <v>31</v>
      </c>
      <c r="C42" s="448" t="s">
        <v>103</v>
      </c>
      <c r="D42" s="458"/>
      <c r="E42" s="459"/>
      <c r="F42" s="460"/>
      <c r="G42" s="460"/>
    </row>
    <row r="43" spans="1:73" ht="51" x14ac:dyDescent="0.2">
      <c r="A43" s="921" t="s">
        <v>2063</v>
      </c>
      <c r="B43" s="1550" t="s">
        <v>2163</v>
      </c>
      <c r="C43" s="921" t="s">
        <v>2164</v>
      </c>
      <c r="D43" s="1547" t="s">
        <v>2082</v>
      </c>
      <c r="E43" s="1548">
        <v>101</v>
      </c>
      <c r="F43" s="1976"/>
      <c r="G43" s="1529">
        <f t="shared" ref="G43" si="1">ROUND(F43*E43,2)</f>
        <v>0</v>
      </c>
      <c r="H43" s="1569"/>
    </row>
    <row r="44" spans="1:73" s="1516" customFormat="1" x14ac:dyDescent="0.2">
      <c r="A44" s="1568"/>
      <c r="B44" s="917">
        <v>32</v>
      </c>
      <c r="C44" s="448" t="s">
        <v>2165</v>
      </c>
      <c r="D44" s="458"/>
      <c r="E44" s="459"/>
      <c r="F44" s="2062"/>
      <c r="G44" s="1535"/>
      <c r="H44" s="1515"/>
      <c r="I44" s="1515"/>
      <c r="J44" s="1515"/>
      <c r="K44" s="1491"/>
      <c r="L44" s="1490"/>
      <c r="M44" s="1490"/>
      <c r="N44" s="1490"/>
      <c r="O44" s="1490"/>
      <c r="P44" s="1490"/>
      <c r="Q44" s="1490"/>
      <c r="R44" s="1490"/>
      <c r="S44" s="1490"/>
      <c r="T44" s="1490"/>
      <c r="U44" s="1490"/>
      <c r="V44" s="1490"/>
      <c r="W44" s="1490"/>
      <c r="X44" s="1490"/>
      <c r="Y44" s="1490"/>
      <c r="Z44" s="1490"/>
      <c r="AA44" s="1490"/>
      <c r="AB44" s="1490"/>
      <c r="AC44" s="1490"/>
      <c r="AD44" s="1490"/>
      <c r="AE44" s="1490"/>
      <c r="AF44" s="1490"/>
      <c r="AG44" s="1490"/>
      <c r="AH44" s="1490"/>
      <c r="AI44" s="1490"/>
      <c r="AJ44" s="1490"/>
      <c r="AK44" s="1490"/>
      <c r="AL44" s="1490"/>
      <c r="AM44" s="1490"/>
      <c r="AN44" s="1490"/>
      <c r="AO44" s="1490"/>
      <c r="AP44" s="1490"/>
      <c r="AQ44" s="1490"/>
      <c r="AR44" s="1490"/>
      <c r="AS44" s="1490"/>
      <c r="AT44" s="1490"/>
      <c r="AU44" s="1490"/>
      <c r="AV44" s="1490"/>
      <c r="AW44" s="1490"/>
      <c r="AX44" s="1490"/>
      <c r="AY44" s="1490"/>
      <c r="AZ44" s="1490"/>
      <c r="BA44" s="1490"/>
      <c r="BB44" s="1490"/>
      <c r="BC44" s="1490"/>
      <c r="BD44" s="1490"/>
      <c r="BE44" s="1490"/>
      <c r="BF44" s="1490"/>
      <c r="BG44" s="1490"/>
      <c r="BH44" s="1490"/>
      <c r="BI44" s="1490"/>
      <c r="BJ44" s="1490"/>
      <c r="BK44" s="1490"/>
      <c r="BL44" s="1490"/>
      <c r="BM44" s="1490"/>
      <c r="BN44" s="1490"/>
      <c r="BO44" s="1490"/>
      <c r="BP44" s="1490"/>
      <c r="BQ44" s="1490"/>
      <c r="BR44" s="1490"/>
      <c r="BS44" s="1490"/>
      <c r="BT44" s="1490"/>
      <c r="BU44" s="1490"/>
    </row>
    <row r="45" spans="1:73" s="1540" customFormat="1" ht="89.25" x14ac:dyDescent="0.2">
      <c r="A45" s="1648" t="s">
        <v>2063</v>
      </c>
      <c r="B45" s="1550" t="s">
        <v>2166</v>
      </c>
      <c r="C45" s="921" t="s">
        <v>2168</v>
      </c>
      <c r="D45" s="1547" t="s">
        <v>2082</v>
      </c>
      <c r="E45" s="1548">
        <v>106</v>
      </c>
      <c r="F45" s="1976"/>
      <c r="G45" s="1529">
        <f t="shared" ref="G45:G46" si="2">ROUND(F45*E45,2)</f>
        <v>0</v>
      </c>
      <c r="H45" s="1491"/>
      <c r="I45" s="1491"/>
      <c r="J45" s="1491"/>
      <c r="K45" s="1491"/>
      <c r="L45" s="1490"/>
      <c r="M45" s="1490"/>
      <c r="N45" s="1490"/>
      <c r="O45" s="1490"/>
      <c r="P45" s="1490"/>
      <c r="Q45" s="1490"/>
      <c r="R45" s="1490"/>
      <c r="S45" s="1490"/>
      <c r="T45" s="1490"/>
      <c r="U45" s="1490"/>
      <c r="V45" s="1490"/>
      <c r="W45" s="1490"/>
      <c r="X45" s="1490"/>
      <c r="Y45" s="1490"/>
      <c r="Z45" s="1490"/>
      <c r="AA45" s="1490"/>
      <c r="AB45" s="1490"/>
      <c r="AC45" s="1490"/>
      <c r="AD45" s="1490"/>
      <c r="AE45" s="1490"/>
      <c r="AF45" s="1490"/>
      <c r="AG45" s="1490"/>
      <c r="AH45" s="1490"/>
      <c r="AI45" s="1490"/>
      <c r="AJ45" s="1490"/>
      <c r="AK45" s="1490"/>
      <c r="AL45" s="1490"/>
      <c r="AM45" s="1490"/>
      <c r="AN45" s="1490"/>
      <c r="AO45" s="1490"/>
      <c r="AP45" s="1490"/>
      <c r="AQ45" s="1490"/>
      <c r="AR45" s="1490"/>
      <c r="AS45" s="1490"/>
      <c r="AT45" s="1490"/>
      <c r="AU45" s="1490"/>
      <c r="AV45" s="1490"/>
      <c r="AW45" s="1490"/>
      <c r="AX45" s="1490"/>
      <c r="AY45" s="1490"/>
      <c r="AZ45" s="1490"/>
      <c r="BA45" s="1490"/>
      <c r="BB45" s="1490"/>
      <c r="BC45" s="1490"/>
      <c r="BD45" s="1490"/>
      <c r="BE45" s="1490"/>
      <c r="BF45" s="1490"/>
      <c r="BG45" s="1490"/>
      <c r="BH45" s="1490"/>
      <c r="BI45" s="1490"/>
      <c r="BJ45" s="1490"/>
      <c r="BK45" s="1490"/>
      <c r="BL45" s="1490"/>
      <c r="BM45" s="1490"/>
      <c r="BN45" s="1490"/>
      <c r="BO45" s="1490"/>
      <c r="BP45" s="1490"/>
      <c r="BQ45" s="1490"/>
      <c r="BR45" s="1490"/>
      <c r="BS45" s="1490"/>
      <c r="BT45" s="1490"/>
      <c r="BU45" s="1490"/>
    </row>
    <row r="46" spans="1:73" ht="25.5" x14ac:dyDescent="0.2">
      <c r="A46" s="1648" t="s">
        <v>2067</v>
      </c>
      <c r="B46" s="1546" t="s">
        <v>2167</v>
      </c>
      <c r="C46" s="921" t="s">
        <v>221</v>
      </c>
      <c r="D46" s="1547" t="s">
        <v>2082</v>
      </c>
      <c r="E46" s="1548">
        <v>106</v>
      </c>
      <c r="F46" s="1976"/>
      <c r="G46" s="1529">
        <f t="shared" si="2"/>
        <v>0</v>
      </c>
    </row>
    <row r="47" spans="1:73" ht="15" x14ac:dyDescent="0.25">
      <c r="A47" s="1570"/>
      <c r="B47" s="1571"/>
      <c r="C47" s="438" t="s">
        <v>2169</v>
      </c>
      <c r="D47" s="1570"/>
      <c r="E47" s="1574"/>
      <c r="F47" s="454"/>
      <c r="G47" s="454">
        <f>SUM(G43:G46)</f>
        <v>0</v>
      </c>
    </row>
    <row r="48" spans="1:73" x14ac:dyDescent="0.2">
      <c r="A48" s="1560"/>
      <c r="B48" s="1561"/>
      <c r="C48" s="1547"/>
      <c r="D48" s="1560"/>
      <c r="E48" s="1562"/>
      <c r="F48" s="1549"/>
      <c r="G48" s="1549"/>
    </row>
    <row r="49" spans="1:7" ht="15" x14ac:dyDescent="0.25">
      <c r="A49" s="1570" t="s">
        <v>264</v>
      </c>
      <c r="B49" s="1571"/>
      <c r="C49" s="438" t="s">
        <v>265</v>
      </c>
      <c r="D49" s="1570"/>
      <c r="E49" s="1574"/>
      <c r="F49" s="454"/>
      <c r="G49" s="454"/>
    </row>
    <row r="50" spans="1:7" ht="96" x14ac:dyDescent="0.2">
      <c r="A50" s="1647" t="s">
        <v>2063</v>
      </c>
      <c r="B50" s="1646" t="s">
        <v>2170</v>
      </c>
      <c r="C50" s="1642" t="s">
        <v>2171</v>
      </c>
      <c r="D50" s="1645" t="s">
        <v>806</v>
      </c>
      <c r="E50" s="1649"/>
      <c r="F50" s="1644"/>
      <c r="G50" s="1644"/>
    </row>
    <row r="51" spans="1:7" x14ac:dyDescent="0.2">
      <c r="A51" s="1572"/>
      <c r="B51" s="1573">
        <v>42</v>
      </c>
      <c r="C51" s="458" t="s">
        <v>353</v>
      </c>
      <c r="D51" s="1572"/>
      <c r="E51" s="1575"/>
      <c r="F51" s="460"/>
      <c r="G51" s="460"/>
    </row>
    <row r="52" spans="1:7" ht="108" x14ac:dyDescent="0.2">
      <c r="A52" s="1647" t="s">
        <v>2063</v>
      </c>
      <c r="B52" s="1646" t="s">
        <v>2084</v>
      </c>
      <c r="C52" s="1642" t="s">
        <v>2085</v>
      </c>
      <c r="D52" s="1560" t="s">
        <v>806</v>
      </c>
      <c r="E52" s="1562"/>
      <c r="F52" s="1549"/>
      <c r="G52" s="1549"/>
    </row>
    <row r="53" spans="1:7" ht="25.5" x14ac:dyDescent="0.2">
      <c r="A53" s="1609" t="s">
        <v>2067</v>
      </c>
      <c r="B53" s="1561" t="s">
        <v>2172</v>
      </c>
      <c r="C53" s="1547" t="s">
        <v>2176</v>
      </c>
      <c r="D53" s="1560" t="s">
        <v>2078</v>
      </c>
      <c r="E53" s="1562">
        <v>101</v>
      </c>
      <c r="F53" s="1976"/>
      <c r="G53" s="1529">
        <f t="shared" ref="G53" si="3">ROUND(F53*E53,2)</f>
        <v>0</v>
      </c>
    </row>
    <row r="54" spans="1:7" ht="63.75" x14ac:dyDescent="0.2">
      <c r="A54" s="1609" t="s">
        <v>2074</v>
      </c>
      <c r="B54" s="1561" t="s">
        <v>2173</v>
      </c>
      <c r="C54" s="1547" t="s">
        <v>2177</v>
      </c>
      <c r="D54" s="1560" t="s">
        <v>2078</v>
      </c>
      <c r="E54" s="1562">
        <v>560</v>
      </c>
      <c r="F54" s="1976"/>
      <c r="G54" s="1529">
        <f t="shared" ref="G54:G83" si="4">ROUND(F54*E54,2)</f>
        <v>0</v>
      </c>
    </row>
    <row r="55" spans="1:7" ht="25.5" x14ac:dyDescent="0.2">
      <c r="A55" s="1609" t="s">
        <v>2089</v>
      </c>
      <c r="B55" s="1561" t="s">
        <v>2174</v>
      </c>
      <c r="C55" s="1547" t="s">
        <v>2175</v>
      </c>
      <c r="D55" s="1560" t="s">
        <v>2078</v>
      </c>
      <c r="E55" s="1562">
        <v>88</v>
      </c>
      <c r="F55" s="1976"/>
      <c r="G55" s="1529">
        <f t="shared" si="4"/>
        <v>0</v>
      </c>
    </row>
    <row r="56" spans="1:7" ht="38.25" x14ac:dyDescent="0.2">
      <c r="A56" s="1609" t="s">
        <v>2091</v>
      </c>
      <c r="B56" s="1561" t="s">
        <v>2090</v>
      </c>
      <c r="C56" s="1547" t="s">
        <v>2178</v>
      </c>
      <c r="D56" s="1560" t="s">
        <v>2078</v>
      </c>
      <c r="E56" s="1562">
        <v>77</v>
      </c>
      <c r="F56" s="1976"/>
      <c r="G56" s="1529">
        <f t="shared" si="4"/>
        <v>0</v>
      </c>
    </row>
    <row r="57" spans="1:7" ht="38.25" x14ac:dyDescent="0.2">
      <c r="A57" s="1609" t="s">
        <v>2110</v>
      </c>
      <c r="B57" s="1561" t="s">
        <v>2092</v>
      </c>
      <c r="C57" s="1547" t="s">
        <v>2134</v>
      </c>
      <c r="D57" s="1560" t="s">
        <v>2078</v>
      </c>
      <c r="E57" s="1562">
        <v>123</v>
      </c>
      <c r="F57" s="1976"/>
      <c r="G57" s="1529">
        <f t="shared" si="4"/>
        <v>0</v>
      </c>
    </row>
    <row r="58" spans="1:7" x14ac:dyDescent="0.2">
      <c r="A58" s="1572"/>
      <c r="B58" s="1573">
        <v>43</v>
      </c>
      <c r="C58" s="458" t="s">
        <v>348</v>
      </c>
      <c r="D58" s="1572"/>
      <c r="E58" s="1575"/>
      <c r="F58" s="2062"/>
      <c r="G58" s="1535"/>
    </row>
    <row r="59" spans="1:7" ht="63.75" x14ac:dyDescent="0.2">
      <c r="A59" s="1609" t="s">
        <v>2063</v>
      </c>
      <c r="B59" s="1561" t="s">
        <v>2094</v>
      </c>
      <c r="C59" s="1547" t="s">
        <v>2135</v>
      </c>
      <c r="D59" s="1560" t="s">
        <v>2095</v>
      </c>
      <c r="E59" s="1562">
        <v>9600</v>
      </c>
      <c r="F59" s="1976"/>
      <c r="G59" s="1529">
        <f t="shared" si="4"/>
        <v>0</v>
      </c>
    </row>
    <row r="60" spans="1:7" ht="63.75" x14ac:dyDescent="0.2">
      <c r="A60" s="1609" t="s">
        <v>2067</v>
      </c>
      <c r="B60" s="1561" t="s">
        <v>2096</v>
      </c>
      <c r="C60" s="1547" t="s">
        <v>2136</v>
      </c>
      <c r="D60" s="1560" t="s">
        <v>2095</v>
      </c>
      <c r="E60" s="1562">
        <v>58925</v>
      </c>
      <c r="F60" s="1976"/>
      <c r="G60" s="1529">
        <f t="shared" si="4"/>
        <v>0</v>
      </c>
    </row>
    <row r="61" spans="1:7" x14ac:dyDescent="0.2">
      <c r="A61" s="1572"/>
      <c r="B61" s="1573">
        <v>44</v>
      </c>
      <c r="C61" s="458" t="s">
        <v>503</v>
      </c>
      <c r="D61" s="1572"/>
      <c r="E61" s="1575"/>
      <c r="F61" s="2062"/>
      <c r="G61" s="1535"/>
    </row>
    <row r="62" spans="1:7" ht="38.25" x14ac:dyDescent="0.2">
      <c r="A62" s="1609" t="s">
        <v>2063</v>
      </c>
      <c r="B62" s="1561" t="s">
        <v>2099</v>
      </c>
      <c r="C62" s="1547" t="s">
        <v>2139</v>
      </c>
      <c r="D62" s="1560" t="s">
        <v>2072</v>
      </c>
      <c r="E62" s="1562">
        <v>94</v>
      </c>
      <c r="F62" s="1976"/>
      <c r="G62" s="1529">
        <f t="shared" si="4"/>
        <v>0</v>
      </c>
    </row>
    <row r="63" spans="1:7" ht="51" x14ac:dyDescent="0.2">
      <c r="A63" s="1609" t="s">
        <v>2067</v>
      </c>
      <c r="B63" s="1561" t="s">
        <v>2179</v>
      </c>
      <c r="C63" s="1547" t="s">
        <v>2181</v>
      </c>
      <c r="D63" s="1560" t="s">
        <v>2072</v>
      </c>
      <c r="E63" s="1562">
        <v>152</v>
      </c>
      <c r="F63" s="1976"/>
      <c r="G63" s="1529">
        <f t="shared" si="4"/>
        <v>0</v>
      </c>
    </row>
    <row r="64" spans="1:7" ht="63.75" x14ac:dyDescent="0.2">
      <c r="A64" s="1609" t="s">
        <v>2074</v>
      </c>
      <c r="B64" s="1561" t="s">
        <v>2100</v>
      </c>
      <c r="C64" s="1547" t="s">
        <v>2140</v>
      </c>
      <c r="D64" s="1560" t="s">
        <v>2072</v>
      </c>
      <c r="E64" s="1562">
        <v>274</v>
      </c>
      <c r="F64" s="1976"/>
      <c r="G64" s="1529">
        <f t="shared" si="4"/>
        <v>0</v>
      </c>
    </row>
    <row r="65" spans="1:7" ht="76.5" x14ac:dyDescent="0.2">
      <c r="A65" s="1609" t="s">
        <v>2089</v>
      </c>
      <c r="B65" s="1561" t="s">
        <v>2101</v>
      </c>
      <c r="C65" s="1547" t="s">
        <v>2141</v>
      </c>
      <c r="D65" s="1560" t="s">
        <v>2072</v>
      </c>
      <c r="E65" s="1562">
        <v>94</v>
      </c>
      <c r="F65" s="1976"/>
      <c r="G65" s="1529">
        <f t="shared" si="4"/>
        <v>0</v>
      </c>
    </row>
    <row r="66" spans="1:7" ht="63.75" x14ac:dyDescent="0.2">
      <c r="A66" s="1609" t="s">
        <v>2091</v>
      </c>
      <c r="B66" s="1561" t="s">
        <v>2180</v>
      </c>
      <c r="C66" s="1547" t="s">
        <v>2182</v>
      </c>
      <c r="D66" s="1560" t="s">
        <v>2072</v>
      </c>
      <c r="E66" s="1562">
        <v>44</v>
      </c>
      <c r="F66" s="1976"/>
      <c r="G66" s="1529">
        <f t="shared" si="4"/>
        <v>0</v>
      </c>
    </row>
    <row r="67" spans="1:7" x14ac:dyDescent="0.2">
      <c r="A67" s="1572"/>
      <c r="B67" s="1573">
        <v>45</v>
      </c>
      <c r="C67" s="458" t="s">
        <v>269</v>
      </c>
      <c r="D67" s="1572"/>
      <c r="E67" s="1575"/>
      <c r="F67" s="2062"/>
      <c r="G67" s="1535"/>
    </row>
    <row r="68" spans="1:7" ht="25.5" x14ac:dyDescent="0.2">
      <c r="A68" s="1609" t="s">
        <v>2063</v>
      </c>
      <c r="B68" s="1561" t="s">
        <v>2102</v>
      </c>
      <c r="C68" s="1547" t="s">
        <v>2142</v>
      </c>
      <c r="D68" s="1560" t="s">
        <v>2078</v>
      </c>
      <c r="E68" s="1562">
        <v>320</v>
      </c>
      <c r="F68" s="1976"/>
      <c r="G68" s="1529">
        <f t="shared" si="4"/>
        <v>0</v>
      </c>
    </row>
    <row r="69" spans="1:7" ht="63.75" x14ac:dyDescent="0.2">
      <c r="A69" s="1609" t="s">
        <v>2067</v>
      </c>
      <c r="B69" s="1561" t="s">
        <v>2183</v>
      </c>
      <c r="C69" s="1547" t="s">
        <v>2184</v>
      </c>
      <c r="D69" s="1560" t="s">
        <v>2078</v>
      </c>
      <c r="E69" s="1562">
        <v>100</v>
      </c>
      <c r="F69" s="1976"/>
      <c r="G69" s="1529">
        <f t="shared" si="4"/>
        <v>0</v>
      </c>
    </row>
    <row r="70" spans="1:7" x14ac:dyDescent="0.2">
      <c r="A70" s="1572"/>
      <c r="B70" s="1573">
        <v>46</v>
      </c>
      <c r="C70" s="458" t="s">
        <v>1205</v>
      </c>
      <c r="D70" s="1572"/>
      <c r="E70" s="1575"/>
      <c r="F70" s="2062"/>
      <c r="G70" s="1535"/>
    </row>
    <row r="71" spans="1:7" ht="89.25" x14ac:dyDescent="0.2">
      <c r="A71" s="1609" t="s">
        <v>2063</v>
      </c>
      <c r="B71" s="1561" t="s">
        <v>2185</v>
      </c>
      <c r="C71" s="1547" t="s">
        <v>2186</v>
      </c>
      <c r="D71" s="1560" t="s">
        <v>2066</v>
      </c>
      <c r="E71" s="1562">
        <v>220</v>
      </c>
      <c r="F71" s="1976"/>
      <c r="G71" s="1529">
        <f t="shared" si="4"/>
        <v>0</v>
      </c>
    </row>
    <row r="72" spans="1:7" x14ac:dyDescent="0.2">
      <c r="A72" s="1572"/>
      <c r="B72" s="1573">
        <v>47</v>
      </c>
      <c r="C72" s="458" t="s">
        <v>531</v>
      </c>
      <c r="D72" s="1572"/>
      <c r="E72" s="1575"/>
      <c r="F72" s="2062"/>
      <c r="G72" s="1535"/>
    </row>
    <row r="73" spans="1:7" ht="25.5" x14ac:dyDescent="0.2">
      <c r="A73" s="1609" t="s">
        <v>2063</v>
      </c>
      <c r="B73" s="1561" t="s">
        <v>2103</v>
      </c>
      <c r="C73" s="1547" t="s">
        <v>2104</v>
      </c>
      <c r="D73" s="1560" t="s">
        <v>2066</v>
      </c>
      <c r="E73" s="1562">
        <v>2</v>
      </c>
      <c r="F73" s="1976"/>
      <c r="G73" s="1529">
        <f t="shared" si="4"/>
        <v>0</v>
      </c>
    </row>
    <row r="74" spans="1:7" x14ac:dyDescent="0.2">
      <c r="A74" s="1572"/>
      <c r="B74" s="1573">
        <v>48</v>
      </c>
      <c r="C74" s="458" t="s">
        <v>536</v>
      </c>
      <c r="D74" s="1572"/>
      <c r="E74" s="1575"/>
      <c r="F74" s="2062"/>
      <c r="G74" s="1535"/>
    </row>
    <row r="75" spans="1:7" ht="38.25" x14ac:dyDescent="0.2">
      <c r="A75" s="1560" t="s">
        <v>2063</v>
      </c>
      <c r="B75" s="1561" t="s">
        <v>2105</v>
      </c>
      <c r="C75" s="1547" t="s">
        <v>2143</v>
      </c>
      <c r="D75" s="1560" t="s">
        <v>2082</v>
      </c>
      <c r="E75" s="1562">
        <v>59</v>
      </c>
      <c r="F75" s="1976"/>
      <c r="G75" s="1529">
        <f t="shared" si="4"/>
        <v>0</v>
      </c>
    </row>
    <row r="76" spans="1:7" ht="38.25" x14ac:dyDescent="0.2">
      <c r="A76" s="1560" t="s">
        <v>2067</v>
      </c>
      <c r="B76" s="1561" t="s">
        <v>2106</v>
      </c>
      <c r="C76" s="1547" t="s">
        <v>2144</v>
      </c>
      <c r="D76" s="1560" t="s">
        <v>2082</v>
      </c>
      <c r="E76" s="1562">
        <v>120</v>
      </c>
      <c r="F76" s="1976"/>
      <c r="G76" s="1529">
        <f t="shared" si="4"/>
        <v>0</v>
      </c>
    </row>
    <row r="77" spans="1:7" ht="51" x14ac:dyDescent="0.2">
      <c r="A77" s="1560" t="s">
        <v>2074</v>
      </c>
      <c r="B77" s="1561" t="s">
        <v>2187</v>
      </c>
      <c r="C77" s="1547" t="s">
        <v>2194</v>
      </c>
      <c r="D77" s="1560" t="s">
        <v>2082</v>
      </c>
      <c r="E77" s="1562">
        <v>195</v>
      </c>
      <c r="F77" s="1976"/>
      <c r="G77" s="1529">
        <f t="shared" si="4"/>
        <v>0</v>
      </c>
    </row>
    <row r="78" spans="1:7" ht="25.5" x14ac:dyDescent="0.2">
      <c r="A78" s="1560" t="s">
        <v>2089</v>
      </c>
      <c r="B78" s="1561" t="s">
        <v>2107</v>
      </c>
      <c r="C78" s="1547" t="s">
        <v>2145</v>
      </c>
      <c r="D78" s="1560" t="s">
        <v>2078</v>
      </c>
      <c r="E78" s="1562">
        <v>7</v>
      </c>
      <c r="F78" s="1976"/>
      <c r="G78" s="1529">
        <f t="shared" si="4"/>
        <v>0</v>
      </c>
    </row>
    <row r="79" spans="1:7" ht="25.5" x14ac:dyDescent="0.2">
      <c r="A79" s="1560" t="s">
        <v>2091</v>
      </c>
      <c r="B79" s="1561" t="s">
        <v>2108</v>
      </c>
      <c r="C79" s="1547" t="s">
        <v>2146</v>
      </c>
      <c r="D79" s="1560" t="s">
        <v>2078</v>
      </c>
      <c r="E79" s="1562">
        <v>23</v>
      </c>
      <c r="F79" s="1976"/>
      <c r="G79" s="1529">
        <f t="shared" si="4"/>
        <v>0</v>
      </c>
    </row>
    <row r="80" spans="1:7" ht="25.5" x14ac:dyDescent="0.2">
      <c r="A80" s="1560" t="s">
        <v>2110</v>
      </c>
      <c r="B80" s="1561" t="s">
        <v>2109</v>
      </c>
      <c r="C80" s="1547" t="s">
        <v>2147</v>
      </c>
      <c r="D80" s="1560" t="s">
        <v>2082</v>
      </c>
      <c r="E80" s="1562">
        <v>50</v>
      </c>
      <c r="F80" s="1976"/>
      <c r="G80" s="1529">
        <f t="shared" si="4"/>
        <v>0</v>
      </c>
    </row>
    <row r="81" spans="1:7" ht="51" x14ac:dyDescent="0.2">
      <c r="A81" s="1560" t="s">
        <v>2188</v>
      </c>
      <c r="B81" s="1561" t="s">
        <v>2189</v>
      </c>
      <c r="C81" s="1547" t="s">
        <v>2195</v>
      </c>
      <c r="D81" s="1560" t="s">
        <v>2082</v>
      </c>
      <c r="E81" s="1562">
        <v>50</v>
      </c>
      <c r="F81" s="1976"/>
      <c r="G81" s="1529">
        <f t="shared" si="4"/>
        <v>0</v>
      </c>
    </row>
    <row r="82" spans="1:7" ht="38.25" x14ac:dyDescent="0.2">
      <c r="A82" s="1560" t="s">
        <v>2190</v>
      </c>
      <c r="B82" s="1561" t="s">
        <v>2191</v>
      </c>
      <c r="C82" s="1547" t="s">
        <v>2196</v>
      </c>
      <c r="D82" s="1560" t="s">
        <v>2078</v>
      </c>
      <c r="E82" s="1562">
        <v>14</v>
      </c>
      <c r="F82" s="1976"/>
      <c r="G82" s="1529">
        <f t="shared" si="4"/>
        <v>0</v>
      </c>
    </row>
    <row r="83" spans="1:7" ht="63.75" x14ac:dyDescent="0.2">
      <c r="A83" s="1560" t="s">
        <v>2192</v>
      </c>
      <c r="B83" s="1561" t="s">
        <v>2193</v>
      </c>
      <c r="C83" s="1547" t="s">
        <v>2197</v>
      </c>
      <c r="D83" s="1560" t="s">
        <v>2082</v>
      </c>
      <c r="E83" s="1562">
        <v>50</v>
      </c>
      <c r="F83" s="1976"/>
      <c r="G83" s="1529">
        <f t="shared" si="4"/>
        <v>0</v>
      </c>
    </row>
    <row r="84" spans="1:7" ht="15" x14ac:dyDescent="0.25">
      <c r="A84" s="1570"/>
      <c r="B84" s="1571"/>
      <c r="C84" s="438" t="s">
        <v>2112</v>
      </c>
      <c r="D84" s="1570"/>
      <c r="E84" s="1574"/>
      <c r="F84" s="454"/>
      <c r="G84" s="454">
        <f>SUM(G52:G83)</f>
        <v>0</v>
      </c>
    </row>
    <row r="85" spans="1:7" x14ac:dyDescent="0.2">
      <c r="A85" s="1560"/>
      <c r="B85" s="1561"/>
      <c r="C85" s="1547"/>
      <c r="D85" s="1560"/>
      <c r="E85" s="1562"/>
      <c r="F85" s="1549"/>
      <c r="G85" s="1549"/>
    </row>
    <row r="86" spans="1:7" ht="15" x14ac:dyDescent="0.25">
      <c r="A86" s="1570" t="s">
        <v>275</v>
      </c>
      <c r="B86" s="1571"/>
      <c r="C86" s="438" t="s">
        <v>285</v>
      </c>
      <c r="D86" s="1570"/>
      <c r="E86" s="1574"/>
      <c r="F86" s="454"/>
      <c r="G86" s="454"/>
    </row>
    <row r="87" spans="1:7" x14ac:dyDescent="0.2">
      <c r="A87" s="1572"/>
      <c r="B87" s="1573">
        <v>51</v>
      </c>
      <c r="C87" s="458" t="s">
        <v>227</v>
      </c>
      <c r="D87" s="1572"/>
      <c r="E87" s="1575"/>
      <c r="F87" s="460"/>
      <c r="G87" s="460"/>
    </row>
    <row r="88" spans="1:7" ht="76.5" x14ac:dyDescent="0.2">
      <c r="A88" s="1609" t="s">
        <v>2063</v>
      </c>
      <c r="B88" s="1561" t="s">
        <v>2114</v>
      </c>
      <c r="C88" s="1547" t="s">
        <v>2959</v>
      </c>
      <c r="D88" s="1560" t="s">
        <v>2082</v>
      </c>
      <c r="E88" s="1562">
        <v>100</v>
      </c>
      <c r="F88" s="1976"/>
      <c r="G88" s="1529">
        <f t="shared" ref="G88" si="5">ROUND(F88*E88,2)</f>
        <v>0</v>
      </c>
    </row>
    <row r="89" spans="1:7" ht="15" x14ac:dyDescent="0.25">
      <c r="A89" s="1570"/>
      <c r="B89" s="1571"/>
      <c r="C89" s="438" t="s">
        <v>2115</v>
      </c>
      <c r="D89" s="1570"/>
      <c r="E89" s="1574"/>
      <c r="F89" s="454"/>
      <c r="G89" s="454">
        <f>SUM(G88:G88)</f>
        <v>0</v>
      </c>
    </row>
    <row r="90" spans="1:7" x14ac:dyDescent="0.2">
      <c r="A90" s="1560"/>
      <c r="B90" s="1561"/>
      <c r="C90" s="1547"/>
      <c r="D90" s="1560"/>
      <c r="E90" s="1562"/>
      <c r="F90" s="1549"/>
      <c r="G90" s="1549"/>
    </row>
    <row r="91" spans="1:7" ht="15" x14ac:dyDescent="0.25">
      <c r="A91" s="1570" t="s">
        <v>284</v>
      </c>
      <c r="B91" s="1571"/>
      <c r="C91" s="438" t="s">
        <v>168</v>
      </c>
      <c r="D91" s="1570"/>
      <c r="E91" s="1574"/>
      <c r="F91" s="454"/>
      <c r="G91" s="454"/>
    </row>
    <row r="92" spans="1:7" x14ac:dyDescent="0.2">
      <c r="A92" s="1572"/>
      <c r="B92" s="1573">
        <v>61</v>
      </c>
      <c r="C92" s="458" t="s">
        <v>2198</v>
      </c>
      <c r="D92" s="1572"/>
      <c r="E92" s="1575"/>
      <c r="F92" s="460"/>
      <c r="G92" s="460"/>
    </row>
    <row r="93" spans="1:7" ht="51" x14ac:dyDescent="0.2">
      <c r="A93" s="1609" t="s">
        <v>2063</v>
      </c>
      <c r="B93" s="1561" t="s">
        <v>2199</v>
      </c>
      <c r="C93" s="1547" t="s">
        <v>2200</v>
      </c>
      <c r="D93" s="1560" t="s">
        <v>2082</v>
      </c>
      <c r="E93" s="1562">
        <v>300</v>
      </c>
      <c r="F93" s="1976"/>
      <c r="G93" s="1529">
        <f t="shared" ref="G93" si="6">ROUND(F93*E93,2)</f>
        <v>0</v>
      </c>
    </row>
    <row r="94" spans="1:7" x14ac:dyDescent="0.2">
      <c r="A94" s="1572"/>
      <c r="B94" s="1573">
        <v>62</v>
      </c>
      <c r="C94" s="458" t="s">
        <v>2116</v>
      </c>
      <c r="D94" s="1572"/>
      <c r="E94" s="1575"/>
      <c r="F94" s="460"/>
      <c r="G94" s="460"/>
    </row>
    <row r="95" spans="1:7" ht="53.25" customHeight="1" x14ac:dyDescent="0.2">
      <c r="A95" s="1609" t="s">
        <v>2063</v>
      </c>
      <c r="B95" s="1561" t="s">
        <v>2117</v>
      </c>
      <c r="C95" s="1547" t="s">
        <v>2118</v>
      </c>
      <c r="D95" s="1560" t="s">
        <v>2119</v>
      </c>
      <c r="E95" s="1562">
        <v>10</v>
      </c>
      <c r="F95" s="1986">
        <v>45</v>
      </c>
      <c r="G95" s="1529">
        <f t="shared" ref="G95" si="7">ROUND(F95*E95,2)</f>
        <v>450</v>
      </c>
    </row>
    <row r="96" spans="1:7" x14ac:dyDescent="0.2">
      <c r="A96" s="1609" t="s">
        <v>2067</v>
      </c>
      <c r="B96" s="1561" t="s">
        <v>2120</v>
      </c>
      <c r="C96" s="1547" t="s">
        <v>991</v>
      </c>
      <c r="D96" s="1560" t="s">
        <v>2119</v>
      </c>
      <c r="E96" s="1562">
        <v>10</v>
      </c>
      <c r="F96" s="1986">
        <v>45</v>
      </c>
      <c r="G96" s="1529">
        <f t="shared" ref="G96:G99" si="8">ROUND(F96*E96,2)</f>
        <v>450</v>
      </c>
    </row>
    <row r="97" spans="1:7" ht="14.25" customHeight="1" x14ac:dyDescent="0.2">
      <c r="A97" s="1609" t="s">
        <v>2074</v>
      </c>
      <c r="B97" s="1561" t="s">
        <v>2121</v>
      </c>
      <c r="C97" s="1547" t="s">
        <v>2122</v>
      </c>
      <c r="D97" s="1560" t="s">
        <v>580</v>
      </c>
      <c r="E97" s="1562">
        <v>1</v>
      </c>
      <c r="F97" s="1976"/>
      <c r="G97" s="1529">
        <f t="shared" si="8"/>
        <v>0</v>
      </c>
    </row>
    <row r="98" spans="1:7" ht="25.5" x14ac:dyDescent="0.2">
      <c r="A98" s="1609" t="s">
        <v>2089</v>
      </c>
      <c r="B98" s="1561" t="s">
        <v>2123</v>
      </c>
      <c r="C98" s="1547" t="s">
        <v>2124</v>
      </c>
      <c r="D98" s="1560" t="s">
        <v>580</v>
      </c>
      <c r="E98" s="1562">
        <v>1</v>
      </c>
      <c r="F98" s="1976"/>
      <c r="G98" s="1529">
        <f t="shared" si="8"/>
        <v>0</v>
      </c>
    </row>
    <row r="99" spans="1:7" ht="25.5" x14ac:dyDescent="0.2">
      <c r="A99" s="1609" t="s">
        <v>2091</v>
      </c>
      <c r="B99" s="1561" t="s">
        <v>2125</v>
      </c>
      <c r="C99" s="1547" t="s">
        <v>2126</v>
      </c>
      <c r="D99" s="1560" t="s">
        <v>580</v>
      </c>
      <c r="E99" s="1562">
        <v>1</v>
      </c>
      <c r="F99" s="1976"/>
      <c r="G99" s="1529">
        <f t="shared" si="8"/>
        <v>0</v>
      </c>
    </row>
    <row r="100" spans="1:7" ht="15" x14ac:dyDescent="0.25">
      <c r="A100" s="1570" t="s">
        <v>284</v>
      </c>
      <c r="B100" s="1571"/>
      <c r="C100" s="438" t="s">
        <v>1957</v>
      </c>
      <c r="D100" s="1570"/>
      <c r="E100" s="1574"/>
      <c r="F100" s="454"/>
      <c r="G100" s="454">
        <f>SUM(G92:G99)</f>
        <v>900</v>
      </c>
    </row>
    <row r="101" spans="1:7" x14ac:dyDescent="0.2">
      <c r="A101" s="712"/>
      <c r="B101" s="1557"/>
      <c r="C101" s="1558"/>
      <c r="D101" s="712"/>
      <c r="E101" s="1559"/>
      <c r="F101" s="712"/>
      <c r="G101" s="712"/>
    </row>
    <row r="102" spans="1:7" x14ac:dyDescent="0.2">
      <c r="A102" s="712"/>
      <c r="B102" s="1557"/>
      <c r="C102" s="1558"/>
      <c r="D102" s="712"/>
      <c r="E102" s="1559"/>
      <c r="F102" s="712"/>
      <c r="G102" s="712"/>
    </row>
    <row r="103" spans="1:7" x14ac:dyDescent="0.2">
      <c r="A103" s="712"/>
      <c r="B103" s="1557"/>
      <c r="C103" s="1558"/>
      <c r="D103" s="712"/>
      <c r="E103" s="1559"/>
      <c r="F103" s="712"/>
      <c r="G103" s="712"/>
    </row>
    <row r="104" spans="1:7" x14ac:dyDescent="0.2">
      <c r="A104" s="712"/>
      <c r="B104" s="1557"/>
      <c r="C104" s="1558"/>
      <c r="D104" s="712"/>
      <c r="E104" s="1559"/>
      <c r="F104" s="712"/>
      <c r="G104" s="712"/>
    </row>
    <row r="105" spans="1:7" x14ac:dyDescent="0.2">
      <c r="A105" s="712"/>
      <c r="B105" s="1557"/>
      <c r="C105" s="1558"/>
      <c r="D105" s="712"/>
      <c r="E105" s="1559"/>
      <c r="F105" s="712"/>
      <c r="G105" s="712"/>
    </row>
    <row r="106" spans="1:7" x14ac:dyDescent="0.2">
      <c r="A106" s="712"/>
      <c r="B106" s="1557"/>
      <c r="C106" s="1558"/>
      <c r="D106" s="712"/>
      <c r="E106" s="1559"/>
      <c r="F106" s="712"/>
      <c r="G106" s="712"/>
    </row>
    <row r="107" spans="1:7" x14ac:dyDescent="0.2">
      <c r="A107" s="712"/>
      <c r="B107" s="1557"/>
      <c r="C107" s="1558"/>
      <c r="D107" s="712"/>
      <c r="E107" s="1559"/>
      <c r="F107" s="712"/>
      <c r="G107" s="712"/>
    </row>
    <row r="108" spans="1:7" x14ac:dyDescent="0.2">
      <c r="A108" s="712"/>
      <c r="B108" s="1557"/>
      <c r="C108" s="1558"/>
      <c r="D108" s="712"/>
      <c r="E108" s="1559"/>
      <c r="F108" s="712"/>
      <c r="G108" s="712"/>
    </row>
    <row r="109" spans="1:7" x14ac:dyDescent="0.2">
      <c r="A109" s="712"/>
      <c r="B109" s="1557"/>
      <c r="C109" s="1558"/>
      <c r="D109" s="712"/>
      <c r="E109" s="1559"/>
      <c r="F109" s="712"/>
      <c r="G109" s="712"/>
    </row>
    <row r="110" spans="1:7" x14ac:dyDescent="0.2">
      <c r="A110" s="712"/>
      <c r="B110" s="1557"/>
      <c r="C110" s="1558"/>
      <c r="D110" s="712"/>
      <c r="E110" s="1559"/>
      <c r="F110" s="712"/>
      <c r="G110" s="712"/>
    </row>
    <row r="111" spans="1:7" x14ac:dyDescent="0.2">
      <c r="A111" s="712"/>
      <c r="B111" s="1557"/>
      <c r="C111" s="1558"/>
      <c r="D111" s="712"/>
      <c r="E111" s="1559"/>
      <c r="F111" s="712"/>
      <c r="G111" s="712"/>
    </row>
    <row r="112" spans="1:7" x14ac:dyDescent="0.2">
      <c r="A112" s="712"/>
      <c r="B112" s="1557"/>
      <c r="C112" s="1558"/>
      <c r="D112" s="712"/>
      <c r="E112" s="1559"/>
      <c r="F112" s="712"/>
      <c r="G112" s="712"/>
    </row>
    <row r="113" spans="1:7" x14ac:dyDescent="0.2">
      <c r="A113" s="712"/>
      <c r="B113" s="1557"/>
      <c r="C113" s="1558"/>
      <c r="D113" s="712"/>
      <c r="E113" s="1559"/>
      <c r="F113" s="712"/>
      <c r="G113" s="712"/>
    </row>
    <row r="114" spans="1:7" x14ac:dyDescent="0.2">
      <c r="A114" s="712"/>
      <c r="B114" s="1557"/>
      <c r="C114" s="1558"/>
      <c r="D114" s="712"/>
      <c r="E114" s="1559"/>
      <c r="F114" s="712"/>
      <c r="G114" s="712"/>
    </row>
    <row r="115" spans="1:7" x14ac:dyDescent="0.2">
      <c r="A115" s="712"/>
      <c r="B115" s="1557"/>
      <c r="C115" s="1558"/>
      <c r="D115" s="712"/>
      <c r="E115" s="1559"/>
      <c r="F115" s="712"/>
      <c r="G115" s="712"/>
    </row>
    <row r="116" spans="1:7" x14ac:dyDescent="0.2">
      <c r="A116" s="712"/>
      <c r="B116" s="1557"/>
      <c r="C116" s="1558"/>
      <c r="D116" s="712"/>
      <c r="E116" s="1559"/>
      <c r="F116" s="712"/>
      <c r="G116" s="712"/>
    </row>
    <row r="117" spans="1:7" x14ac:dyDescent="0.2">
      <c r="A117" s="712"/>
      <c r="B117" s="1557"/>
      <c r="C117" s="1558"/>
      <c r="D117" s="712"/>
      <c r="E117" s="1559"/>
      <c r="F117" s="712"/>
      <c r="G117" s="712"/>
    </row>
    <row r="118" spans="1:7" x14ac:dyDescent="0.2">
      <c r="A118" s="712"/>
      <c r="B118" s="1557"/>
      <c r="C118" s="1558"/>
      <c r="D118" s="712"/>
      <c r="E118" s="1559"/>
      <c r="F118" s="712"/>
      <c r="G118" s="712"/>
    </row>
    <row r="119" spans="1:7" x14ac:dyDescent="0.2">
      <c r="A119" s="712"/>
      <c r="B119" s="1557"/>
      <c r="C119" s="1558"/>
      <c r="D119" s="712"/>
      <c r="E119" s="1559"/>
      <c r="F119" s="712"/>
      <c r="G119" s="712"/>
    </row>
    <row r="120" spans="1:7" x14ac:dyDescent="0.2">
      <c r="A120" s="712"/>
      <c r="B120" s="1557"/>
      <c r="C120" s="1558"/>
      <c r="D120" s="712"/>
      <c r="E120" s="1559"/>
      <c r="F120" s="712"/>
      <c r="G120" s="712"/>
    </row>
    <row r="121" spans="1:7" x14ac:dyDescent="0.2">
      <c r="A121" s="712"/>
      <c r="B121" s="1557"/>
      <c r="C121" s="1558"/>
      <c r="D121" s="712"/>
      <c r="E121" s="1559"/>
      <c r="F121" s="712"/>
      <c r="G121" s="712"/>
    </row>
    <row r="122" spans="1:7" x14ac:dyDescent="0.2">
      <c r="A122" s="712"/>
      <c r="B122" s="1557"/>
      <c r="C122" s="1558"/>
      <c r="D122" s="712"/>
      <c r="E122" s="1559"/>
      <c r="F122" s="712"/>
      <c r="G122" s="712"/>
    </row>
    <row r="123" spans="1:7" x14ac:dyDescent="0.2">
      <c r="A123" s="712"/>
      <c r="B123" s="1557"/>
      <c r="C123" s="1558"/>
      <c r="D123" s="712"/>
      <c r="E123" s="1559"/>
      <c r="F123" s="712"/>
      <c r="G123" s="712"/>
    </row>
    <row r="124" spans="1:7" x14ac:dyDescent="0.2">
      <c r="A124" s="712"/>
      <c r="B124" s="1557"/>
      <c r="C124" s="1558"/>
      <c r="D124" s="712"/>
      <c r="E124" s="1559"/>
      <c r="F124" s="712"/>
      <c r="G124" s="712"/>
    </row>
    <row r="125" spans="1:7" x14ac:dyDescent="0.2">
      <c r="A125" s="712"/>
      <c r="B125" s="1557"/>
      <c r="C125" s="1558"/>
      <c r="D125" s="712"/>
      <c r="E125" s="1559"/>
      <c r="F125" s="712"/>
      <c r="G125" s="712"/>
    </row>
    <row r="126" spans="1:7" x14ac:dyDescent="0.2">
      <c r="A126" s="712"/>
      <c r="B126" s="1557"/>
      <c r="C126" s="1558"/>
      <c r="D126" s="712"/>
      <c r="E126" s="1559"/>
      <c r="F126" s="712"/>
      <c r="G126" s="712"/>
    </row>
    <row r="127" spans="1:7" x14ac:dyDescent="0.2">
      <c r="A127" s="712"/>
      <c r="B127" s="1557"/>
      <c r="C127" s="1558"/>
      <c r="D127" s="712"/>
      <c r="E127" s="1559"/>
      <c r="F127" s="712"/>
      <c r="G127" s="712"/>
    </row>
    <row r="128" spans="1:7" x14ac:dyDescent="0.2">
      <c r="A128" s="712"/>
      <c r="B128" s="1557"/>
      <c r="C128" s="1558"/>
      <c r="D128" s="712"/>
      <c r="E128" s="1559"/>
      <c r="F128" s="712"/>
      <c r="G128" s="712"/>
    </row>
    <row r="129" spans="1:7" x14ac:dyDescent="0.2">
      <c r="A129" s="712"/>
      <c r="B129" s="1557"/>
      <c r="C129" s="1558"/>
      <c r="D129" s="712"/>
      <c r="E129" s="1559"/>
      <c r="F129" s="712"/>
      <c r="G129" s="712"/>
    </row>
    <row r="130" spans="1:7" x14ac:dyDescent="0.2">
      <c r="A130" s="712"/>
      <c r="B130" s="1557"/>
      <c r="C130" s="1558"/>
      <c r="D130" s="712"/>
      <c r="E130" s="1559"/>
      <c r="F130" s="712"/>
      <c r="G130" s="712"/>
    </row>
    <row r="131" spans="1:7" x14ac:dyDescent="0.2">
      <c r="A131" s="712"/>
      <c r="B131" s="1557"/>
      <c r="C131" s="1558"/>
      <c r="D131" s="712"/>
      <c r="E131" s="1559"/>
      <c r="F131" s="712"/>
      <c r="G131" s="712"/>
    </row>
    <row r="132" spans="1:7" x14ac:dyDescent="0.2">
      <c r="A132" s="712"/>
      <c r="B132" s="1557"/>
      <c r="C132" s="1558"/>
      <c r="D132" s="712"/>
      <c r="E132" s="1559"/>
      <c r="F132" s="712"/>
      <c r="G132" s="712"/>
    </row>
    <row r="133" spans="1:7" x14ac:dyDescent="0.2">
      <c r="A133" s="712"/>
      <c r="B133" s="1557"/>
      <c r="C133" s="1558"/>
      <c r="D133" s="712"/>
      <c r="E133" s="1559"/>
      <c r="F133" s="712"/>
      <c r="G133" s="712"/>
    </row>
    <row r="134" spans="1:7" x14ac:dyDescent="0.2">
      <c r="A134" s="712"/>
      <c r="B134" s="1557"/>
      <c r="C134" s="1558"/>
      <c r="D134" s="712"/>
      <c r="E134" s="1559"/>
      <c r="F134" s="712"/>
      <c r="G134" s="712"/>
    </row>
    <row r="135" spans="1:7" x14ac:dyDescent="0.2">
      <c r="A135" s="712"/>
      <c r="B135" s="1557"/>
      <c r="C135" s="1558"/>
      <c r="D135" s="712"/>
      <c r="E135" s="1559"/>
      <c r="F135" s="712"/>
      <c r="G135" s="712"/>
    </row>
    <row r="136" spans="1:7" x14ac:dyDescent="0.2">
      <c r="A136" s="712"/>
      <c r="B136" s="1557"/>
      <c r="C136" s="1558"/>
      <c r="D136" s="712"/>
      <c r="E136" s="1559"/>
      <c r="F136" s="712"/>
      <c r="G136" s="712"/>
    </row>
    <row r="137" spans="1:7" x14ac:dyDescent="0.2">
      <c r="A137" s="712"/>
      <c r="B137" s="1557"/>
      <c r="C137" s="1558"/>
      <c r="D137" s="712"/>
      <c r="E137" s="1559"/>
      <c r="F137" s="712"/>
      <c r="G137" s="712"/>
    </row>
    <row r="138" spans="1:7" x14ac:dyDescent="0.2">
      <c r="A138" s="712"/>
      <c r="B138" s="1557"/>
      <c r="C138" s="1558"/>
      <c r="D138" s="712"/>
      <c r="E138" s="1559"/>
      <c r="F138" s="712"/>
      <c r="G138" s="712"/>
    </row>
    <row r="139" spans="1:7" x14ac:dyDescent="0.2">
      <c r="A139" s="712"/>
      <c r="B139" s="1557"/>
      <c r="C139" s="1558"/>
      <c r="D139" s="712"/>
      <c r="E139" s="1559"/>
      <c r="F139" s="712"/>
      <c r="G139" s="712"/>
    </row>
    <row r="140" spans="1:7" x14ac:dyDescent="0.2">
      <c r="A140" s="712"/>
      <c r="B140" s="1557"/>
      <c r="C140" s="1558"/>
      <c r="D140" s="712"/>
      <c r="E140" s="1559"/>
      <c r="F140" s="712"/>
      <c r="G140" s="712"/>
    </row>
    <row r="141" spans="1:7" x14ac:dyDescent="0.2">
      <c r="A141" s="712"/>
      <c r="B141" s="1557"/>
      <c r="C141" s="1558"/>
      <c r="D141" s="712"/>
      <c r="E141" s="1559"/>
      <c r="F141" s="712"/>
      <c r="G141" s="712"/>
    </row>
    <row r="142" spans="1:7" x14ac:dyDescent="0.2">
      <c r="A142" s="712"/>
      <c r="B142" s="1557"/>
      <c r="C142" s="1558"/>
      <c r="D142" s="712"/>
      <c r="E142" s="1559"/>
      <c r="F142" s="712"/>
      <c r="G142" s="712"/>
    </row>
    <row r="143" spans="1:7" x14ac:dyDescent="0.2">
      <c r="A143" s="712"/>
      <c r="B143" s="1557"/>
      <c r="C143" s="1558"/>
      <c r="D143" s="712"/>
      <c r="E143" s="1559"/>
      <c r="F143" s="712"/>
      <c r="G143" s="712"/>
    </row>
    <row r="144" spans="1:7" x14ac:dyDescent="0.2">
      <c r="A144" s="712"/>
      <c r="B144" s="1557"/>
      <c r="C144" s="1558"/>
      <c r="D144" s="712"/>
      <c r="E144" s="1559"/>
      <c r="F144" s="712"/>
      <c r="G144" s="712"/>
    </row>
    <row r="145" spans="1:7" x14ac:dyDescent="0.2">
      <c r="A145" s="712"/>
      <c r="B145" s="1557"/>
      <c r="C145" s="1558"/>
      <c r="D145" s="712"/>
      <c r="E145" s="1559"/>
      <c r="F145" s="712"/>
      <c r="G145" s="712"/>
    </row>
    <row r="146" spans="1:7" x14ac:dyDescent="0.2">
      <c r="A146" s="712"/>
      <c r="B146" s="1557"/>
      <c r="C146" s="1558"/>
      <c r="D146" s="712"/>
      <c r="E146" s="1559"/>
      <c r="F146" s="712"/>
      <c r="G146" s="712"/>
    </row>
    <row r="147" spans="1:7" x14ac:dyDescent="0.2">
      <c r="A147" s="712"/>
      <c r="B147" s="1557"/>
      <c r="C147" s="1558"/>
      <c r="D147" s="712"/>
      <c r="E147" s="1559"/>
      <c r="F147" s="712"/>
      <c r="G147" s="712"/>
    </row>
    <row r="148" spans="1:7" x14ac:dyDescent="0.2">
      <c r="A148" s="712"/>
      <c r="B148" s="1557"/>
      <c r="C148" s="1558"/>
      <c r="D148" s="712"/>
      <c r="E148" s="1559"/>
      <c r="F148" s="712"/>
      <c r="G148" s="712"/>
    </row>
    <row r="149" spans="1:7" x14ac:dyDescent="0.2">
      <c r="A149" s="712"/>
      <c r="B149" s="1557"/>
      <c r="C149" s="1558"/>
      <c r="D149" s="712"/>
      <c r="E149" s="1559"/>
      <c r="F149" s="712"/>
      <c r="G149" s="712"/>
    </row>
    <row r="150" spans="1:7" x14ac:dyDescent="0.2">
      <c r="A150" s="712"/>
      <c r="B150" s="1557"/>
      <c r="C150" s="1558"/>
      <c r="D150" s="712"/>
      <c r="E150" s="1559"/>
      <c r="F150" s="712"/>
      <c r="G150" s="712"/>
    </row>
    <row r="151" spans="1:7" x14ac:dyDescent="0.2">
      <c r="A151" s="712"/>
      <c r="B151" s="1557"/>
      <c r="C151" s="1558"/>
      <c r="D151" s="712"/>
      <c r="E151" s="1559"/>
      <c r="F151" s="712"/>
      <c r="G151" s="712"/>
    </row>
    <row r="152" spans="1:7" x14ac:dyDescent="0.2">
      <c r="A152" s="712"/>
      <c r="B152" s="1557"/>
      <c r="C152" s="1558"/>
      <c r="D152" s="712"/>
      <c r="E152" s="1559"/>
      <c r="F152" s="712"/>
      <c r="G152" s="712"/>
    </row>
    <row r="153" spans="1:7" x14ac:dyDescent="0.2">
      <c r="A153" s="712"/>
      <c r="B153" s="1557"/>
      <c r="C153" s="1558"/>
      <c r="D153" s="712"/>
      <c r="E153" s="1559"/>
      <c r="F153" s="712"/>
      <c r="G153" s="712"/>
    </row>
    <row r="154" spans="1:7" x14ac:dyDescent="0.2">
      <c r="A154" s="712"/>
      <c r="B154" s="1557"/>
      <c r="C154" s="1558"/>
      <c r="D154" s="712"/>
      <c r="E154" s="1559"/>
      <c r="F154" s="712"/>
      <c r="G154" s="712"/>
    </row>
    <row r="155" spans="1:7" x14ac:dyDescent="0.2">
      <c r="A155" s="712"/>
      <c r="B155" s="1557"/>
      <c r="C155" s="1558"/>
      <c r="D155" s="712"/>
      <c r="E155" s="1559"/>
      <c r="F155" s="712"/>
      <c r="G155" s="712"/>
    </row>
    <row r="156" spans="1:7" x14ac:dyDescent="0.2">
      <c r="A156" s="712"/>
      <c r="B156" s="1557"/>
      <c r="C156" s="1558"/>
      <c r="D156" s="712"/>
      <c r="E156" s="1559"/>
      <c r="F156" s="712"/>
      <c r="G156" s="712"/>
    </row>
    <row r="157" spans="1:7" x14ac:dyDescent="0.2">
      <c r="A157" s="712"/>
      <c r="B157" s="1557"/>
      <c r="C157" s="1558"/>
      <c r="D157" s="712"/>
      <c r="E157" s="1559"/>
      <c r="F157" s="712"/>
      <c r="G157" s="712"/>
    </row>
    <row r="158" spans="1:7" x14ac:dyDescent="0.2">
      <c r="A158" s="712"/>
      <c r="B158" s="1557"/>
      <c r="C158" s="1558"/>
      <c r="D158" s="712"/>
      <c r="E158" s="1559"/>
      <c r="F158" s="712"/>
      <c r="G158" s="712"/>
    </row>
    <row r="159" spans="1:7" x14ac:dyDescent="0.2">
      <c r="A159" s="712"/>
      <c r="B159" s="1557"/>
      <c r="C159" s="1558"/>
      <c r="D159" s="712"/>
      <c r="E159" s="1559"/>
      <c r="F159" s="712"/>
      <c r="G159" s="712"/>
    </row>
    <row r="160" spans="1:7" x14ac:dyDescent="0.2">
      <c r="A160" s="712"/>
      <c r="B160" s="1557"/>
      <c r="C160" s="1558"/>
      <c r="D160" s="712"/>
      <c r="E160" s="1559"/>
      <c r="F160" s="712"/>
      <c r="G160" s="712"/>
    </row>
    <row r="161" spans="1:7" x14ac:dyDescent="0.2">
      <c r="A161" s="712"/>
      <c r="B161" s="1557"/>
      <c r="C161" s="1558"/>
      <c r="D161" s="712"/>
      <c r="E161" s="1559"/>
      <c r="F161" s="712"/>
      <c r="G161" s="712"/>
    </row>
    <row r="162" spans="1:7" x14ac:dyDescent="0.2">
      <c r="A162" s="712"/>
      <c r="B162" s="1557"/>
      <c r="C162" s="1558"/>
      <c r="D162" s="712"/>
      <c r="E162" s="1559"/>
      <c r="F162" s="712"/>
      <c r="G162" s="712"/>
    </row>
    <row r="163" spans="1:7" x14ac:dyDescent="0.2">
      <c r="A163" s="712"/>
      <c r="B163" s="1557"/>
      <c r="C163" s="1558"/>
      <c r="D163" s="712"/>
      <c r="E163" s="1559"/>
      <c r="F163" s="712"/>
      <c r="G163" s="712"/>
    </row>
    <row r="164" spans="1:7" x14ac:dyDescent="0.2">
      <c r="A164" s="712"/>
      <c r="B164" s="1557"/>
      <c r="C164" s="1558"/>
      <c r="D164" s="712"/>
      <c r="E164" s="1559"/>
      <c r="F164" s="712"/>
      <c r="G164" s="712"/>
    </row>
    <row r="165" spans="1:7" x14ac:dyDescent="0.2">
      <c r="A165" s="712"/>
      <c r="B165" s="1557"/>
      <c r="C165" s="1558"/>
      <c r="D165" s="712"/>
      <c r="E165" s="1559"/>
      <c r="F165" s="712"/>
      <c r="G165" s="712"/>
    </row>
    <row r="166" spans="1:7" x14ac:dyDescent="0.2">
      <c r="A166" s="712"/>
      <c r="B166" s="1557"/>
      <c r="C166" s="1558"/>
      <c r="D166" s="712"/>
      <c r="E166" s="1559"/>
      <c r="F166" s="712"/>
      <c r="G166" s="712"/>
    </row>
    <row r="167" spans="1:7" x14ac:dyDescent="0.2">
      <c r="A167" s="712"/>
      <c r="B167" s="1557"/>
      <c r="C167" s="1558"/>
      <c r="D167" s="712"/>
      <c r="E167" s="1559"/>
      <c r="F167" s="712"/>
      <c r="G167" s="712"/>
    </row>
    <row r="168" spans="1:7" x14ac:dyDescent="0.2">
      <c r="A168" s="712"/>
      <c r="B168" s="1557"/>
      <c r="C168" s="1558"/>
      <c r="D168" s="712"/>
      <c r="E168" s="1559"/>
      <c r="F168" s="712"/>
      <c r="G168" s="712"/>
    </row>
    <row r="169" spans="1:7" x14ac:dyDescent="0.2">
      <c r="A169" s="712"/>
      <c r="B169" s="1557"/>
      <c r="C169" s="1558"/>
      <c r="D169" s="712"/>
      <c r="E169" s="1559"/>
      <c r="F169" s="712"/>
      <c r="G169" s="712"/>
    </row>
    <row r="170" spans="1:7" x14ac:dyDescent="0.2">
      <c r="A170" s="712"/>
      <c r="B170" s="1557"/>
      <c r="C170" s="1558"/>
      <c r="D170" s="712"/>
      <c r="E170" s="1559"/>
      <c r="F170" s="712"/>
      <c r="G170" s="712"/>
    </row>
    <row r="171" spans="1:7" x14ac:dyDescent="0.2">
      <c r="A171" s="712"/>
      <c r="B171" s="1557"/>
      <c r="C171" s="1558"/>
      <c r="D171" s="712"/>
      <c r="E171" s="1559"/>
      <c r="F171" s="712"/>
      <c r="G171" s="712"/>
    </row>
    <row r="172" spans="1:7" x14ac:dyDescent="0.2">
      <c r="A172" s="712"/>
      <c r="B172" s="1557"/>
      <c r="C172" s="1558"/>
      <c r="D172" s="712"/>
      <c r="E172" s="1559"/>
      <c r="F172" s="712"/>
      <c r="G172" s="712"/>
    </row>
    <row r="173" spans="1:7" x14ac:dyDescent="0.2">
      <c r="A173" s="712"/>
      <c r="B173" s="1557"/>
      <c r="C173" s="1558"/>
      <c r="D173" s="712"/>
      <c r="E173" s="1559"/>
      <c r="F173" s="712"/>
      <c r="G173" s="712"/>
    </row>
    <row r="174" spans="1:7" x14ac:dyDescent="0.2">
      <c r="A174" s="712"/>
      <c r="B174" s="1557"/>
      <c r="C174" s="1558"/>
      <c r="D174" s="712"/>
      <c r="E174" s="1559"/>
      <c r="F174" s="712"/>
      <c r="G174" s="712"/>
    </row>
    <row r="175" spans="1:7" x14ac:dyDescent="0.2">
      <c r="A175" s="712"/>
      <c r="B175" s="1557"/>
      <c r="C175" s="1558"/>
      <c r="D175" s="712"/>
      <c r="E175" s="1559"/>
      <c r="F175" s="712"/>
      <c r="G175" s="712"/>
    </row>
    <row r="176" spans="1:7" x14ac:dyDescent="0.2">
      <c r="A176" s="712"/>
      <c r="B176" s="1557"/>
      <c r="C176" s="1558"/>
      <c r="D176" s="712"/>
      <c r="E176" s="1559"/>
      <c r="F176" s="712"/>
      <c r="G176" s="712"/>
    </row>
    <row r="177" spans="1:7" x14ac:dyDescent="0.2">
      <c r="A177" s="712"/>
      <c r="B177" s="1557"/>
      <c r="C177" s="1558"/>
      <c r="D177" s="712"/>
      <c r="E177" s="1559"/>
      <c r="F177" s="712"/>
      <c r="G177" s="712"/>
    </row>
    <row r="178" spans="1:7" x14ac:dyDescent="0.2">
      <c r="A178" s="712"/>
      <c r="B178" s="1557"/>
      <c r="C178" s="1558"/>
      <c r="D178" s="712"/>
      <c r="E178" s="1559"/>
      <c r="F178" s="712"/>
      <c r="G178" s="712"/>
    </row>
    <row r="179" spans="1:7" x14ac:dyDescent="0.2">
      <c r="A179" s="712"/>
      <c r="B179" s="1557"/>
      <c r="C179" s="1558"/>
      <c r="D179" s="712"/>
      <c r="E179" s="1559"/>
      <c r="F179" s="712"/>
      <c r="G179" s="712"/>
    </row>
    <row r="180" spans="1:7" x14ac:dyDescent="0.2">
      <c r="A180" s="712"/>
      <c r="B180" s="1557"/>
      <c r="C180" s="1558"/>
      <c r="D180" s="712"/>
      <c r="E180" s="1559"/>
      <c r="F180" s="712"/>
      <c r="G180" s="712"/>
    </row>
    <row r="181" spans="1:7" x14ac:dyDescent="0.2">
      <c r="A181" s="712"/>
      <c r="B181" s="1557"/>
      <c r="C181" s="1558"/>
      <c r="D181" s="712"/>
      <c r="E181" s="1559"/>
      <c r="F181" s="712"/>
      <c r="G181" s="712"/>
    </row>
    <row r="182" spans="1:7" x14ac:dyDescent="0.2">
      <c r="A182" s="712"/>
      <c r="B182" s="1557"/>
      <c r="C182" s="1558"/>
      <c r="D182" s="712"/>
      <c r="E182" s="1559"/>
      <c r="F182" s="712"/>
      <c r="G182" s="712"/>
    </row>
    <row r="183" spans="1:7" x14ac:dyDescent="0.2">
      <c r="A183" s="712"/>
      <c r="B183" s="1557"/>
      <c r="C183" s="1558"/>
      <c r="D183" s="712"/>
      <c r="E183" s="1559"/>
      <c r="F183" s="712"/>
      <c r="G183" s="712"/>
    </row>
    <row r="184" spans="1:7" x14ac:dyDescent="0.2">
      <c r="A184" s="712"/>
      <c r="B184" s="1557"/>
      <c r="C184" s="1558"/>
      <c r="D184" s="712"/>
      <c r="E184" s="1559"/>
      <c r="F184" s="712"/>
      <c r="G184" s="712"/>
    </row>
    <row r="185" spans="1:7" x14ac:dyDescent="0.2">
      <c r="A185" s="712"/>
      <c r="B185" s="1557"/>
      <c r="C185" s="1558"/>
      <c r="D185" s="712"/>
      <c r="E185" s="1559"/>
      <c r="F185" s="712"/>
      <c r="G185" s="712"/>
    </row>
    <row r="186" spans="1:7" x14ac:dyDescent="0.2">
      <c r="A186" s="712"/>
      <c r="B186" s="1557"/>
      <c r="C186" s="1558"/>
      <c r="D186" s="712"/>
      <c r="E186" s="1559"/>
      <c r="F186" s="712"/>
      <c r="G186" s="712"/>
    </row>
    <row r="187" spans="1:7" x14ac:dyDescent="0.2">
      <c r="A187" s="712"/>
      <c r="B187" s="1557"/>
      <c r="C187" s="1558"/>
      <c r="D187" s="712"/>
      <c r="E187" s="1559"/>
      <c r="F187" s="712"/>
      <c r="G187" s="712"/>
    </row>
    <row r="188" spans="1:7" x14ac:dyDescent="0.2">
      <c r="A188" s="712"/>
      <c r="B188" s="1557"/>
      <c r="C188" s="1558"/>
      <c r="D188" s="712"/>
      <c r="E188" s="1559"/>
      <c r="F188" s="712"/>
      <c r="G188" s="712"/>
    </row>
    <row r="189" spans="1:7" x14ac:dyDescent="0.2">
      <c r="A189" s="712"/>
      <c r="B189" s="1557"/>
      <c r="C189" s="1558"/>
      <c r="D189" s="712"/>
      <c r="E189" s="1559"/>
      <c r="F189" s="712"/>
      <c r="G189" s="712"/>
    </row>
    <row r="190" spans="1:7" x14ac:dyDescent="0.2">
      <c r="A190" s="712"/>
      <c r="B190" s="1557"/>
      <c r="C190" s="1558"/>
      <c r="D190" s="712"/>
      <c r="E190" s="1559"/>
      <c r="F190" s="712"/>
      <c r="G190" s="712"/>
    </row>
    <row r="191" spans="1:7" x14ac:dyDescent="0.2">
      <c r="A191" s="712"/>
      <c r="B191" s="1557"/>
      <c r="C191" s="1558"/>
      <c r="D191" s="712"/>
      <c r="E191" s="1559"/>
      <c r="F191" s="712"/>
      <c r="G191" s="712"/>
    </row>
    <row r="192" spans="1:7" x14ac:dyDescent="0.2">
      <c r="A192" s="712"/>
      <c r="B192" s="1557"/>
      <c r="C192" s="1558"/>
      <c r="D192" s="712"/>
      <c r="E192" s="1559"/>
      <c r="F192" s="712"/>
      <c r="G192" s="712"/>
    </row>
    <row r="193" spans="1:7" x14ac:dyDescent="0.2">
      <c r="A193" s="712"/>
      <c r="B193" s="1557"/>
      <c r="C193" s="1558"/>
      <c r="D193" s="712"/>
      <c r="E193" s="1559"/>
      <c r="F193" s="712"/>
      <c r="G193" s="712"/>
    </row>
    <row r="194" spans="1:7" x14ac:dyDescent="0.2">
      <c r="A194" s="712"/>
      <c r="B194" s="1557"/>
      <c r="C194" s="1558"/>
      <c r="D194" s="712"/>
      <c r="E194" s="1559"/>
      <c r="F194" s="712"/>
      <c r="G194" s="712"/>
    </row>
    <row r="195" spans="1:7" x14ac:dyDescent="0.2">
      <c r="A195" s="712"/>
      <c r="B195" s="1557"/>
      <c r="C195" s="1558"/>
      <c r="D195" s="712"/>
      <c r="E195" s="1559"/>
      <c r="F195" s="712"/>
      <c r="G195" s="712"/>
    </row>
    <row r="196" spans="1:7" x14ac:dyDescent="0.2">
      <c r="A196" s="712"/>
      <c r="B196" s="1557"/>
      <c r="C196" s="1558"/>
      <c r="D196" s="712"/>
      <c r="E196" s="1559"/>
      <c r="F196" s="712"/>
      <c r="G196" s="712"/>
    </row>
    <row r="197" spans="1:7" x14ac:dyDescent="0.2">
      <c r="A197" s="712"/>
      <c r="B197" s="1557"/>
      <c r="C197" s="1558"/>
      <c r="D197" s="712"/>
      <c r="E197" s="1559"/>
      <c r="F197" s="712"/>
      <c r="G197" s="712"/>
    </row>
    <row r="198" spans="1:7" x14ac:dyDescent="0.2">
      <c r="A198" s="712"/>
      <c r="B198" s="1557"/>
      <c r="C198" s="1558"/>
      <c r="D198" s="712"/>
      <c r="E198" s="1559"/>
      <c r="F198" s="712"/>
      <c r="G198" s="712"/>
    </row>
    <row r="199" spans="1:7" x14ac:dyDescent="0.2">
      <c r="A199" s="712"/>
      <c r="B199" s="1557"/>
      <c r="C199" s="1558"/>
      <c r="D199" s="712"/>
      <c r="E199" s="1559"/>
      <c r="F199" s="712"/>
      <c r="G199" s="712"/>
    </row>
    <row r="200" spans="1:7" x14ac:dyDescent="0.2">
      <c r="A200" s="712"/>
      <c r="B200" s="1557"/>
      <c r="C200" s="1558"/>
      <c r="D200" s="712"/>
      <c r="E200" s="1559"/>
      <c r="F200" s="712"/>
      <c r="G200" s="712"/>
    </row>
    <row r="201" spans="1:7" x14ac:dyDescent="0.2">
      <c r="A201" s="712"/>
      <c r="B201" s="1557"/>
      <c r="C201" s="1558"/>
      <c r="D201" s="712"/>
      <c r="E201" s="1559"/>
      <c r="F201" s="712"/>
      <c r="G201" s="712"/>
    </row>
    <row r="202" spans="1:7" x14ac:dyDescent="0.2">
      <c r="A202" s="712"/>
      <c r="B202" s="1557"/>
      <c r="C202" s="1558"/>
      <c r="D202" s="712"/>
      <c r="E202" s="1559"/>
      <c r="F202" s="712"/>
      <c r="G202" s="712"/>
    </row>
    <row r="203" spans="1:7" x14ac:dyDescent="0.2">
      <c r="A203" s="712"/>
      <c r="B203" s="1557"/>
      <c r="C203" s="1558"/>
      <c r="D203" s="712"/>
      <c r="E203" s="1559"/>
      <c r="F203" s="712"/>
      <c r="G203" s="712"/>
    </row>
    <row r="204" spans="1:7" x14ac:dyDescent="0.2">
      <c r="A204" s="712"/>
      <c r="B204" s="1557"/>
      <c r="C204" s="1558"/>
      <c r="D204" s="712"/>
      <c r="E204" s="1559"/>
      <c r="F204" s="712"/>
      <c r="G204" s="712"/>
    </row>
    <row r="205" spans="1:7" x14ac:dyDescent="0.2">
      <c r="A205" s="712"/>
      <c r="B205" s="1557"/>
      <c r="C205" s="1558"/>
      <c r="D205" s="712"/>
      <c r="E205" s="1559"/>
      <c r="F205" s="712"/>
      <c r="G205" s="712"/>
    </row>
    <row r="206" spans="1:7" x14ac:dyDescent="0.2">
      <c r="A206" s="712"/>
      <c r="B206" s="1557"/>
      <c r="C206" s="1558"/>
      <c r="D206" s="712"/>
      <c r="E206" s="1559"/>
      <c r="F206" s="712"/>
      <c r="G206" s="712"/>
    </row>
    <row r="207" spans="1:7" x14ac:dyDescent="0.2">
      <c r="A207" s="712"/>
      <c r="B207" s="1557"/>
      <c r="C207" s="1558"/>
      <c r="D207" s="712"/>
      <c r="E207" s="1559"/>
      <c r="F207" s="712"/>
      <c r="G207" s="712"/>
    </row>
    <row r="208" spans="1:7" x14ac:dyDescent="0.2">
      <c r="A208" s="712"/>
      <c r="B208" s="1557"/>
      <c r="C208" s="1558"/>
      <c r="D208" s="712"/>
      <c r="E208" s="1559"/>
      <c r="F208" s="712"/>
      <c r="G208" s="712"/>
    </row>
    <row r="209" spans="1:7" x14ac:dyDescent="0.2">
      <c r="A209" s="712"/>
      <c r="B209" s="1557"/>
      <c r="C209" s="1558"/>
      <c r="D209" s="712"/>
      <c r="E209" s="1559"/>
      <c r="F209" s="712"/>
      <c r="G209" s="712"/>
    </row>
    <row r="210" spans="1:7" x14ac:dyDescent="0.2">
      <c r="A210" s="712"/>
      <c r="B210" s="1557"/>
      <c r="C210" s="1558"/>
      <c r="D210" s="712"/>
      <c r="E210" s="1559"/>
      <c r="F210" s="712"/>
      <c r="G210" s="712"/>
    </row>
    <row r="211" spans="1:7" x14ac:dyDescent="0.2">
      <c r="A211" s="712"/>
      <c r="B211" s="1557"/>
      <c r="C211" s="1558"/>
      <c r="D211" s="712"/>
      <c r="E211" s="1559"/>
      <c r="F211" s="712"/>
      <c r="G211" s="712"/>
    </row>
    <row r="212" spans="1:7" x14ac:dyDescent="0.2">
      <c r="A212" s="712"/>
      <c r="B212" s="1557"/>
      <c r="C212" s="1558"/>
      <c r="D212" s="712"/>
      <c r="E212" s="1559"/>
      <c r="F212" s="712"/>
      <c r="G212" s="712"/>
    </row>
    <row r="213" spans="1:7" x14ac:dyDescent="0.2">
      <c r="A213" s="712"/>
      <c r="B213" s="1557"/>
      <c r="C213" s="1558"/>
      <c r="D213" s="712"/>
      <c r="E213" s="1559"/>
      <c r="F213" s="712"/>
      <c r="G213" s="712"/>
    </row>
    <row r="214" spans="1:7" x14ac:dyDescent="0.2">
      <c r="A214" s="712"/>
      <c r="B214" s="1557"/>
      <c r="C214" s="1558"/>
      <c r="D214" s="712"/>
      <c r="E214" s="1559"/>
      <c r="F214" s="712"/>
      <c r="G214" s="712"/>
    </row>
    <row r="215" spans="1:7" x14ac:dyDescent="0.2">
      <c r="A215" s="712"/>
      <c r="B215" s="1557"/>
      <c r="C215" s="1558"/>
      <c r="D215" s="712"/>
      <c r="E215" s="1559"/>
      <c r="F215" s="712"/>
      <c r="G215" s="712"/>
    </row>
    <row r="216" spans="1:7" x14ac:dyDescent="0.2">
      <c r="A216" s="712"/>
      <c r="B216" s="1557"/>
      <c r="C216" s="1558"/>
      <c r="D216" s="712"/>
      <c r="E216" s="1559"/>
      <c r="F216" s="712"/>
      <c r="G216" s="712"/>
    </row>
    <row r="217" spans="1:7" x14ac:dyDescent="0.2">
      <c r="A217" s="712"/>
      <c r="B217" s="1557"/>
      <c r="C217" s="1558"/>
      <c r="D217" s="712"/>
      <c r="E217" s="1559"/>
      <c r="F217" s="712"/>
      <c r="G217" s="712"/>
    </row>
    <row r="218" spans="1:7" x14ac:dyDescent="0.2">
      <c r="A218" s="712"/>
      <c r="B218" s="1557"/>
      <c r="C218" s="1558"/>
      <c r="D218" s="712"/>
      <c r="E218" s="1559"/>
      <c r="F218" s="712"/>
      <c r="G218" s="712"/>
    </row>
    <row r="219" spans="1:7" x14ac:dyDescent="0.2">
      <c r="A219" s="712"/>
      <c r="B219" s="1557"/>
      <c r="C219" s="1558"/>
      <c r="D219" s="712"/>
      <c r="E219" s="1559"/>
      <c r="F219" s="712"/>
      <c r="G219" s="712"/>
    </row>
    <row r="220" spans="1:7" x14ac:dyDescent="0.2">
      <c r="A220" s="712"/>
      <c r="B220" s="1557"/>
      <c r="C220" s="1558"/>
      <c r="D220" s="712"/>
      <c r="E220" s="1559"/>
      <c r="F220" s="712"/>
      <c r="G220" s="712"/>
    </row>
    <row r="221" spans="1:7" x14ac:dyDescent="0.2">
      <c r="A221" s="712"/>
      <c r="B221" s="1557"/>
      <c r="C221" s="1558"/>
      <c r="D221" s="712"/>
      <c r="E221" s="1559"/>
      <c r="F221" s="712"/>
      <c r="G221" s="712"/>
    </row>
    <row r="222" spans="1:7" x14ac:dyDescent="0.2">
      <c r="A222" s="712"/>
      <c r="B222" s="1557"/>
      <c r="C222" s="1558"/>
      <c r="D222" s="712"/>
      <c r="E222" s="1559"/>
      <c r="F222" s="712"/>
      <c r="G222" s="712"/>
    </row>
    <row r="223" spans="1:7" x14ac:dyDescent="0.2">
      <c r="A223" s="712"/>
      <c r="B223" s="1557"/>
      <c r="C223" s="1558"/>
      <c r="D223" s="712"/>
      <c r="E223" s="1559"/>
      <c r="F223" s="712"/>
      <c r="G223" s="712"/>
    </row>
    <row r="224" spans="1:7" x14ac:dyDescent="0.2">
      <c r="A224" s="712"/>
      <c r="B224" s="1557"/>
      <c r="C224" s="1558"/>
      <c r="D224" s="712"/>
      <c r="E224" s="1559"/>
      <c r="F224" s="712"/>
      <c r="G224" s="712"/>
    </row>
    <row r="225" spans="1:7" x14ac:dyDescent="0.2">
      <c r="A225" s="712"/>
      <c r="B225" s="1557"/>
      <c r="C225" s="1558"/>
      <c r="D225" s="712"/>
      <c r="E225" s="1559"/>
      <c r="F225" s="712"/>
      <c r="G225" s="712"/>
    </row>
    <row r="226" spans="1:7" x14ac:dyDescent="0.2">
      <c r="A226" s="712"/>
      <c r="B226" s="1557"/>
      <c r="C226" s="1558"/>
      <c r="D226" s="712"/>
      <c r="E226" s="1559"/>
      <c r="F226" s="712"/>
      <c r="G226" s="712"/>
    </row>
    <row r="227" spans="1:7" x14ac:dyDescent="0.2">
      <c r="A227" s="712"/>
      <c r="B227" s="1557"/>
      <c r="C227" s="1558"/>
      <c r="D227" s="712"/>
      <c r="E227" s="1559"/>
      <c r="F227" s="712"/>
      <c r="G227" s="712"/>
    </row>
    <row r="228" spans="1:7" x14ac:dyDescent="0.2">
      <c r="A228" s="712"/>
      <c r="B228" s="1557"/>
      <c r="C228" s="1558"/>
      <c r="D228" s="712"/>
      <c r="E228" s="1559"/>
      <c r="F228" s="712"/>
      <c r="G228" s="712"/>
    </row>
    <row r="229" spans="1:7" x14ac:dyDescent="0.2">
      <c r="A229" s="712"/>
      <c r="B229" s="1557"/>
      <c r="C229" s="1558"/>
      <c r="D229" s="712"/>
      <c r="E229" s="1559"/>
      <c r="F229" s="712"/>
      <c r="G229" s="712"/>
    </row>
    <row r="230" spans="1:7" x14ac:dyDescent="0.2">
      <c r="A230" s="712"/>
      <c r="B230" s="1557"/>
      <c r="C230" s="1558"/>
      <c r="D230" s="712"/>
      <c r="E230" s="1559"/>
      <c r="F230" s="712"/>
      <c r="G230" s="712"/>
    </row>
    <row r="231" spans="1:7" x14ac:dyDescent="0.2">
      <c r="A231" s="712"/>
      <c r="B231" s="1557"/>
      <c r="C231" s="1558"/>
      <c r="D231" s="712"/>
      <c r="E231" s="1559"/>
      <c r="F231" s="712"/>
      <c r="G231" s="712"/>
    </row>
    <row r="232" spans="1:7" x14ac:dyDescent="0.2">
      <c r="A232" s="712"/>
      <c r="B232" s="1557"/>
      <c r="C232" s="1558"/>
      <c r="D232" s="712"/>
      <c r="E232" s="1559"/>
      <c r="F232" s="712"/>
      <c r="G232" s="712"/>
    </row>
    <row r="233" spans="1:7" x14ac:dyDescent="0.2">
      <c r="A233" s="712"/>
      <c r="B233" s="1557"/>
      <c r="C233" s="1558"/>
      <c r="D233" s="712"/>
      <c r="E233" s="1559"/>
      <c r="F233" s="712"/>
      <c r="G233" s="712"/>
    </row>
    <row r="234" spans="1:7" x14ac:dyDescent="0.2">
      <c r="A234" s="712"/>
      <c r="B234" s="1557"/>
      <c r="C234" s="1558"/>
      <c r="D234" s="712"/>
      <c r="E234" s="1559"/>
      <c r="F234" s="712"/>
      <c r="G234" s="712"/>
    </row>
    <row r="235" spans="1:7" x14ac:dyDescent="0.2">
      <c r="A235" s="712"/>
      <c r="B235" s="712"/>
      <c r="C235" s="1558"/>
      <c r="D235" s="712"/>
      <c r="E235" s="1559"/>
      <c r="F235" s="712"/>
      <c r="G235" s="712"/>
    </row>
    <row r="236" spans="1:7" x14ac:dyDescent="0.2">
      <c r="A236" s="712"/>
      <c r="B236" s="712"/>
      <c r="C236" s="1558"/>
      <c r="D236" s="712"/>
      <c r="E236" s="1559"/>
      <c r="F236" s="712"/>
      <c r="G236" s="712"/>
    </row>
    <row r="237" spans="1:7" x14ac:dyDescent="0.2">
      <c r="A237" s="712"/>
      <c r="B237" s="712"/>
      <c r="C237" s="1558"/>
      <c r="D237" s="712"/>
      <c r="E237" s="1559"/>
      <c r="F237" s="712"/>
      <c r="G237" s="712"/>
    </row>
    <row r="238" spans="1:7" x14ac:dyDescent="0.2">
      <c r="A238" s="712"/>
      <c r="B238" s="712"/>
      <c r="C238" s="1558"/>
      <c r="D238" s="712"/>
      <c r="E238" s="1559"/>
      <c r="F238" s="712"/>
      <c r="G238" s="712"/>
    </row>
    <row r="239" spans="1:7" x14ac:dyDescent="0.2">
      <c r="A239" s="712"/>
      <c r="B239" s="712"/>
      <c r="C239" s="1558"/>
      <c r="D239" s="712"/>
      <c r="E239" s="1559"/>
      <c r="F239" s="712"/>
      <c r="G239" s="712"/>
    </row>
    <row r="240" spans="1:7" x14ac:dyDescent="0.2">
      <c r="A240" s="712"/>
      <c r="B240" s="712"/>
      <c r="C240" s="1558"/>
      <c r="D240" s="712"/>
      <c r="E240" s="1559"/>
      <c r="F240" s="712"/>
      <c r="G240" s="712"/>
    </row>
    <row r="241" spans="1:7" x14ac:dyDescent="0.2">
      <c r="A241" s="712"/>
      <c r="B241" s="712"/>
      <c r="C241" s="1558"/>
      <c r="D241" s="712"/>
      <c r="E241" s="1559"/>
      <c r="F241" s="712"/>
      <c r="G241" s="712"/>
    </row>
    <row r="242" spans="1:7" x14ac:dyDescent="0.2">
      <c r="A242" s="712"/>
      <c r="B242" s="712"/>
      <c r="C242" s="1558"/>
      <c r="D242" s="712"/>
      <c r="E242" s="1559"/>
      <c r="F242" s="712"/>
      <c r="G242" s="712"/>
    </row>
    <row r="243" spans="1:7" x14ac:dyDescent="0.2">
      <c r="A243" s="712"/>
      <c r="B243" s="712"/>
      <c r="C243" s="1558"/>
      <c r="D243" s="712"/>
      <c r="E243" s="1559"/>
      <c r="F243" s="712"/>
      <c r="G243" s="712"/>
    </row>
    <row r="244" spans="1:7" x14ac:dyDescent="0.2">
      <c r="A244" s="712"/>
      <c r="B244" s="712"/>
      <c r="C244" s="1558"/>
      <c r="D244" s="712"/>
      <c r="E244" s="1559"/>
      <c r="F244" s="712"/>
      <c r="G244" s="712"/>
    </row>
    <row r="245" spans="1:7" x14ac:dyDescent="0.2">
      <c r="A245" s="712"/>
      <c r="B245" s="712"/>
      <c r="C245" s="1558"/>
      <c r="D245" s="712"/>
      <c r="E245" s="1559"/>
      <c r="F245" s="712"/>
      <c r="G245" s="712"/>
    </row>
    <row r="246" spans="1:7" x14ac:dyDescent="0.2">
      <c r="A246" s="712"/>
      <c r="B246" s="712"/>
      <c r="C246" s="1558"/>
      <c r="D246" s="712"/>
      <c r="E246" s="1559"/>
      <c r="F246" s="712"/>
      <c r="G246" s="712"/>
    </row>
    <row r="247" spans="1:7" x14ac:dyDescent="0.2">
      <c r="A247" s="712"/>
      <c r="B247" s="712"/>
      <c r="C247" s="1558"/>
      <c r="D247" s="712"/>
      <c r="E247" s="1559"/>
      <c r="F247" s="712"/>
      <c r="G247" s="712"/>
    </row>
    <row r="248" spans="1:7" x14ac:dyDescent="0.2">
      <c r="A248" s="712"/>
      <c r="B248" s="712"/>
      <c r="C248" s="1558"/>
      <c r="D248" s="712"/>
      <c r="E248" s="1559"/>
      <c r="F248" s="712"/>
      <c r="G248" s="712"/>
    </row>
    <row r="249" spans="1:7" x14ac:dyDescent="0.2">
      <c r="A249" s="712"/>
      <c r="B249" s="712"/>
      <c r="C249" s="1558"/>
      <c r="D249" s="712"/>
      <c r="E249" s="1559"/>
      <c r="F249" s="712"/>
      <c r="G249" s="712"/>
    </row>
    <row r="250" spans="1:7" x14ac:dyDescent="0.2">
      <c r="A250" s="712"/>
      <c r="B250" s="712"/>
      <c r="C250" s="1558"/>
      <c r="D250" s="712"/>
      <c r="E250" s="1559"/>
      <c r="F250" s="712"/>
      <c r="G250" s="712"/>
    </row>
    <row r="251" spans="1:7" x14ac:dyDescent="0.2">
      <c r="A251" s="712"/>
      <c r="B251" s="712"/>
      <c r="C251" s="1558"/>
      <c r="D251" s="712"/>
      <c r="E251" s="1559"/>
      <c r="F251" s="712"/>
      <c r="G251" s="712"/>
    </row>
    <row r="252" spans="1:7" x14ac:dyDescent="0.2">
      <c r="A252" s="712"/>
      <c r="B252" s="712"/>
      <c r="C252" s="1558"/>
      <c r="D252" s="712"/>
      <c r="E252" s="1559"/>
      <c r="F252" s="712"/>
      <c r="G252" s="712"/>
    </row>
    <row r="253" spans="1:7" x14ac:dyDescent="0.2">
      <c r="A253" s="712"/>
      <c r="B253" s="712"/>
      <c r="C253" s="1558"/>
      <c r="D253" s="712"/>
      <c r="E253" s="1559"/>
      <c r="F253" s="712"/>
      <c r="G253" s="712"/>
    </row>
    <row r="254" spans="1:7" x14ac:dyDescent="0.2">
      <c r="A254" s="712"/>
      <c r="B254" s="712"/>
      <c r="C254" s="1558"/>
      <c r="D254" s="712"/>
      <c r="E254" s="1559"/>
      <c r="F254" s="712"/>
      <c r="G254" s="712"/>
    </row>
    <row r="255" spans="1:7" x14ac:dyDescent="0.2">
      <c r="A255" s="712"/>
      <c r="B255" s="712"/>
      <c r="C255" s="1558"/>
      <c r="D255" s="712"/>
      <c r="E255" s="1559"/>
      <c r="F255" s="712"/>
      <c r="G255" s="712"/>
    </row>
    <row r="256" spans="1:7" x14ac:dyDescent="0.2">
      <c r="A256" s="712"/>
      <c r="B256" s="712"/>
      <c r="C256" s="1558"/>
      <c r="D256" s="712"/>
      <c r="E256" s="1559"/>
      <c r="F256" s="712"/>
      <c r="G256" s="712"/>
    </row>
    <row r="257" spans="1:7" ht="12" customHeight="1" x14ac:dyDescent="0.2">
      <c r="A257" s="712"/>
      <c r="B257" s="712"/>
      <c r="C257" s="1558"/>
      <c r="D257" s="712"/>
      <c r="E257" s="1559"/>
      <c r="F257" s="712"/>
      <c r="G257" s="712"/>
    </row>
    <row r="258" spans="1:7" ht="12" customHeight="1" x14ac:dyDescent="0.2">
      <c r="A258" s="712"/>
      <c r="B258" s="712"/>
      <c r="C258" s="1558"/>
      <c r="D258" s="712"/>
      <c r="E258" s="1559"/>
      <c r="F258" s="712"/>
      <c r="G258" s="712"/>
    </row>
    <row r="259" spans="1:7" ht="12" customHeight="1" x14ac:dyDescent="0.2">
      <c r="A259" s="712"/>
      <c r="B259" s="712"/>
      <c r="C259" s="1558"/>
      <c r="D259" s="712"/>
      <c r="E259" s="1559"/>
      <c r="F259" s="712"/>
      <c r="G259" s="712"/>
    </row>
    <row r="260" spans="1:7" ht="12" customHeight="1" x14ac:dyDescent="0.2">
      <c r="A260" s="712"/>
      <c r="B260" s="712"/>
      <c r="C260" s="1558"/>
      <c r="D260" s="712"/>
      <c r="E260" s="1559"/>
      <c r="F260" s="712"/>
      <c r="G260" s="712"/>
    </row>
    <row r="261" spans="1:7" ht="12" customHeight="1" x14ac:dyDescent="0.2">
      <c r="A261" s="712"/>
      <c r="B261" s="712"/>
      <c r="C261" s="1558"/>
      <c r="D261" s="712"/>
      <c r="E261" s="1559"/>
      <c r="F261" s="712"/>
      <c r="G261" s="712"/>
    </row>
    <row r="262" spans="1:7" ht="12" customHeight="1" x14ac:dyDescent="0.2">
      <c r="A262" s="712"/>
      <c r="B262" s="712"/>
      <c r="C262" s="1558"/>
      <c r="D262" s="712"/>
      <c r="E262" s="1559"/>
      <c r="F262" s="712"/>
      <c r="G262" s="712"/>
    </row>
    <row r="263" spans="1:7" ht="12" customHeight="1" x14ac:dyDescent="0.2">
      <c r="A263" s="712"/>
      <c r="B263" s="712"/>
      <c r="C263" s="1558"/>
      <c r="D263" s="712"/>
      <c r="E263" s="1559"/>
      <c r="F263" s="712"/>
      <c r="G263" s="712"/>
    </row>
    <row r="264" spans="1:7" ht="12" customHeight="1" x14ac:dyDescent="0.2">
      <c r="A264" s="712"/>
      <c r="B264" s="712"/>
      <c r="C264" s="1558"/>
      <c r="D264" s="712"/>
      <c r="E264" s="1559"/>
      <c r="F264" s="712"/>
      <c r="G264" s="712"/>
    </row>
    <row r="265" spans="1:7" ht="12" customHeight="1" x14ac:dyDescent="0.2">
      <c r="A265" s="712"/>
      <c r="B265" s="712"/>
      <c r="C265" s="1558"/>
      <c r="D265" s="712"/>
      <c r="E265" s="1559"/>
      <c r="F265" s="712"/>
      <c r="G265" s="712"/>
    </row>
    <row r="266" spans="1:7" ht="12" customHeight="1" x14ac:dyDescent="0.2">
      <c r="A266" s="712"/>
      <c r="B266" s="712"/>
      <c r="C266" s="1558"/>
      <c r="D266" s="712"/>
      <c r="E266" s="1559"/>
      <c r="F266" s="712"/>
      <c r="G266" s="712"/>
    </row>
    <row r="267" spans="1:7" ht="12" customHeight="1" x14ac:dyDescent="0.2">
      <c r="A267" s="712"/>
      <c r="B267" s="712"/>
      <c r="C267" s="1558"/>
      <c r="D267" s="712"/>
      <c r="E267" s="1559"/>
      <c r="F267" s="712"/>
      <c r="G267" s="712"/>
    </row>
    <row r="268" spans="1:7" ht="12" customHeight="1" x14ac:dyDescent="0.2">
      <c r="A268" s="712"/>
      <c r="B268" s="712"/>
      <c r="C268" s="1558"/>
      <c r="D268" s="712"/>
      <c r="E268" s="1559"/>
      <c r="F268" s="712"/>
      <c r="G268" s="712"/>
    </row>
    <row r="269" spans="1:7" ht="12" customHeight="1" x14ac:dyDescent="0.2">
      <c r="A269" s="712"/>
      <c r="B269" s="712"/>
      <c r="C269" s="1558"/>
      <c r="D269" s="712"/>
      <c r="E269" s="1559"/>
      <c r="F269" s="712"/>
      <c r="G269" s="712"/>
    </row>
    <row r="270" spans="1:7" ht="12" customHeight="1" x14ac:dyDescent="0.2">
      <c r="A270" s="712"/>
      <c r="B270" s="712"/>
      <c r="C270" s="1558"/>
      <c r="D270" s="712"/>
      <c r="E270" s="1559"/>
      <c r="F270" s="712"/>
      <c r="G270" s="712"/>
    </row>
    <row r="271" spans="1:7" ht="12" customHeight="1" x14ac:dyDescent="0.2">
      <c r="A271" s="712"/>
      <c r="B271" s="712"/>
      <c r="C271" s="1558"/>
      <c r="D271" s="712"/>
      <c r="E271" s="1559"/>
      <c r="F271" s="712"/>
      <c r="G271" s="712"/>
    </row>
    <row r="272" spans="1:7" ht="12" customHeight="1" x14ac:dyDescent="0.2">
      <c r="A272" s="712"/>
      <c r="B272" s="712"/>
      <c r="C272" s="1558"/>
      <c r="D272" s="712"/>
      <c r="E272" s="1559"/>
      <c r="F272" s="712"/>
      <c r="G272" s="712"/>
    </row>
    <row r="273" spans="1:7" ht="12" customHeight="1" x14ac:dyDescent="0.2">
      <c r="A273" s="712"/>
      <c r="B273" s="712"/>
      <c r="C273" s="1558"/>
      <c r="D273" s="712"/>
      <c r="E273" s="1559"/>
      <c r="F273" s="712"/>
      <c r="G273" s="712"/>
    </row>
    <row r="274" spans="1:7" ht="12" customHeight="1" x14ac:dyDescent="0.2">
      <c r="A274" s="712"/>
      <c r="B274" s="712"/>
      <c r="C274" s="1558"/>
      <c r="D274" s="712"/>
      <c r="E274" s="1559"/>
      <c r="F274" s="712"/>
      <c r="G274" s="712"/>
    </row>
    <row r="275" spans="1:7" ht="12" customHeight="1" x14ac:dyDescent="0.2">
      <c r="A275" s="712"/>
      <c r="B275" s="712"/>
      <c r="C275" s="1558"/>
      <c r="D275" s="712"/>
      <c r="E275" s="1559"/>
      <c r="F275" s="712"/>
      <c r="G275" s="712"/>
    </row>
    <row r="276" spans="1:7" ht="12" customHeight="1" x14ac:dyDescent="0.2">
      <c r="A276" s="712"/>
      <c r="B276" s="712"/>
      <c r="C276" s="1558"/>
      <c r="D276" s="712"/>
      <c r="E276" s="1559"/>
      <c r="F276" s="712"/>
      <c r="G276" s="712"/>
    </row>
    <row r="277" spans="1:7" ht="12" customHeight="1" x14ac:dyDescent="0.2">
      <c r="A277" s="712"/>
      <c r="B277" s="712"/>
      <c r="C277" s="1558"/>
      <c r="D277" s="712"/>
      <c r="E277" s="1559"/>
      <c r="F277" s="712"/>
      <c r="G277" s="712"/>
    </row>
    <row r="278" spans="1:7" ht="12" customHeight="1" x14ac:dyDescent="0.2">
      <c r="A278" s="712"/>
      <c r="B278" s="712"/>
      <c r="C278" s="1558"/>
      <c r="D278" s="712"/>
      <c r="E278" s="1559"/>
      <c r="F278" s="712"/>
      <c r="G278" s="712"/>
    </row>
    <row r="279" spans="1:7" ht="12" customHeight="1" x14ac:dyDescent="0.2">
      <c r="A279" s="712"/>
      <c r="B279" s="712"/>
      <c r="C279" s="1558"/>
      <c r="D279" s="712"/>
      <c r="E279" s="1559"/>
      <c r="F279" s="712"/>
      <c r="G279" s="712"/>
    </row>
    <row r="280" spans="1:7" ht="12" customHeight="1" x14ac:dyDescent="0.2">
      <c r="A280" s="712"/>
      <c r="B280" s="712"/>
      <c r="C280" s="1558"/>
      <c r="D280" s="712"/>
      <c r="E280" s="1559"/>
      <c r="F280" s="712"/>
      <c r="G280" s="712"/>
    </row>
    <row r="281" spans="1:7" ht="12" customHeight="1" x14ac:dyDescent="0.2">
      <c r="A281" s="712"/>
      <c r="B281" s="712"/>
      <c r="C281" s="1558"/>
      <c r="D281" s="712"/>
      <c r="E281" s="1559"/>
      <c r="F281" s="712"/>
      <c r="G281" s="712"/>
    </row>
    <row r="282" spans="1:7" ht="12" customHeight="1" x14ac:dyDescent="0.2">
      <c r="A282" s="712"/>
      <c r="B282" s="712"/>
      <c r="C282" s="1558"/>
      <c r="D282" s="712"/>
      <c r="E282" s="1559"/>
      <c r="F282" s="712"/>
      <c r="G282" s="712"/>
    </row>
    <row r="283" spans="1:7" ht="12" customHeight="1" x14ac:dyDescent="0.2">
      <c r="A283" s="712"/>
      <c r="B283" s="712"/>
      <c r="C283" s="1558"/>
      <c r="D283" s="712"/>
      <c r="E283" s="1559"/>
      <c r="F283" s="712"/>
      <c r="G283" s="712"/>
    </row>
    <row r="284" spans="1:7" ht="12" customHeight="1" x14ac:dyDescent="0.2">
      <c r="A284" s="712"/>
      <c r="B284" s="712"/>
      <c r="C284" s="1558"/>
      <c r="D284" s="712"/>
      <c r="E284" s="1559"/>
      <c r="F284" s="712"/>
      <c r="G284" s="712"/>
    </row>
    <row r="285" spans="1:7" ht="12" customHeight="1" x14ac:dyDescent="0.2">
      <c r="A285" s="712"/>
      <c r="B285" s="712"/>
      <c r="C285" s="1558"/>
      <c r="D285" s="712"/>
      <c r="E285" s="1559"/>
      <c r="F285" s="712"/>
      <c r="G285" s="712"/>
    </row>
    <row r="286" spans="1:7" ht="12" customHeight="1" x14ac:dyDescent="0.2">
      <c r="A286" s="712"/>
      <c r="B286" s="712"/>
      <c r="C286" s="1558"/>
      <c r="D286" s="712"/>
      <c r="E286" s="1559"/>
      <c r="F286" s="712"/>
      <c r="G286" s="712"/>
    </row>
    <row r="287" spans="1:7" ht="12" customHeight="1" x14ac:dyDescent="0.2">
      <c r="A287" s="712"/>
      <c r="B287" s="712"/>
      <c r="C287" s="1558"/>
      <c r="D287" s="712"/>
      <c r="E287" s="1559"/>
      <c r="F287" s="712"/>
      <c r="G287" s="712"/>
    </row>
    <row r="288" spans="1:7" ht="12" customHeight="1" x14ac:dyDescent="0.2">
      <c r="A288" s="712"/>
      <c r="B288" s="712"/>
      <c r="C288" s="1558"/>
      <c r="D288" s="712"/>
      <c r="E288" s="1559"/>
      <c r="F288" s="712"/>
      <c r="G288" s="712"/>
    </row>
    <row r="289" spans="1:7" ht="12" customHeight="1" x14ac:dyDescent="0.2">
      <c r="A289" s="712"/>
      <c r="B289" s="712"/>
      <c r="C289" s="1558"/>
      <c r="D289" s="712"/>
      <c r="E289" s="1559"/>
      <c r="F289" s="712"/>
      <c r="G289" s="712"/>
    </row>
    <row r="290" spans="1:7" ht="12" customHeight="1" x14ac:dyDescent="0.2">
      <c r="A290" s="712"/>
      <c r="B290" s="712"/>
      <c r="C290" s="1558"/>
      <c r="D290" s="712"/>
      <c r="E290" s="1559"/>
      <c r="F290" s="712"/>
      <c r="G290" s="712"/>
    </row>
    <row r="291" spans="1:7" ht="12" customHeight="1" x14ac:dyDescent="0.2">
      <c r="A291" s="712"/>
      <c r="B291" s="712"/>
      <c r="C291" s="1558"/>
      <c r="D291" s="712"/>
      <c r="E291" s="1559"/>
      <c r="F291" s="712"/>
      <c r="G291" s="712"/>
    </row>
    <row r="292" spans="1:7" ht="12" customHeight="1" x14ac:dyDescent="0.2">
      <c r="A292" s="712"/>
      <c r="B292" s="712"/>
      <c r="C292" s="1558"/>
      <c r="D292" s="712"/>
      <c r="E292" s="1559"/>
      <c r="F292" s="712"/>
      <c r="G292" s="712"/>
    </row>
    <row r="293" spans="1:7" ht="12" customHeight="1" x14ac:dyDescent="0.2">
      <c r="A293" s="712"/>
      <c r="B293" s="712"/>
      <c r="C293" s="1558"/>
      <c r="D293" s="712"/>
      <c r="E293" s="1559"/>
      <c r="F293" s="712"/>
      <c r="G293" s="712"/>
    </row>
    <row r="294" spans="1:7" ht="12" customHeight="1" x14ac:dyDescent="0.2">
      <c r="A294" s="712"/>
      <c r="B294" s="712"/>
      <c r="C294" s="1558"/>
      <c r="D294" s="712"/>
      <c r="E294" s="1559"/>
      <c r="F294" s="712"/>
      <c r="G294" s="712"/>
    </row>
    <row r="295" spans="1:7" ht="12" customHeight="1" x14ac:dyDescent="0.2"/>
    <row r="296" spans="1:7" ht="12" customHeight="1" x14ac:dyDescent="0.2"/>
    <row r="297" spans="1:7" ht="12" customHeight="1" x14ac:dyDescent="0.2"/>
    <row r="298" spans="1:7" ht="12" customHeight="1" x14ac:dyDescent="0.2"/>
    <row r="299" spans="1:7" ht="12" customHeight="1" x14ac:dyDescent="0.2"/>
    <row r="300" spans="1:7" ht="12" customHeight="1" x14ac:dyDescent="0.2"/>
    <row r="301" spans="1:7" ht="12" customHeight="1" x14ac:dyDescent="0.2"/>
    <row r="302" spans="1:7" ht="12" customHeight="1" x14ac:dyDescent="0.2"/>
    <row r="303" spans="1:7" ht="12" customHeight="1" x14ac:dyDescent="0.2"/>
    <row r="304" spans="1:7" ht="12" customHeight="1" x14ac:dyDescent="0.2"/>
    <row r="305" ht="12" customHeight="1" x14ac:dyDescent="0.2"/>
    <row r="306" ht="12.75" customHeight="1" x14ac:dyDescent="0.2"/>
    <row r="307" ht="12.75" customHeight="1" x14ac:dyDescent="0.2"/>
  </sheetData>
  <mergeCells count="1">
    <mergeCell ref="C20:G20"/>
  </mergeCells>
  <dataValidations count="1">
    <dataValidation type="custom" allowBlank="1" showInputMessage="1" showErrorMessage="1" error="Vnos Cena/EM je dovoljen na dve decimalni mesti." sqref="F22:F23 F30:F38 F43:F46 F53:F83 F88 F93 F95:F99" xr:uid="{671D7AC8-AC6E-40A7-A6CB-0C57CCDE57D7}">
      <formula1>F22=ROUND(F22,2)</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D7E1A-2A44-4EAF-B318-F49B7C0347C2}">
  <sheetPr>
    <tabColor theme="3" tint="0.59999389629810485"/>
  </sheetPr>
  <dimension ref="A1:BU312"/>
  <sheetViews>
    <sheetView topLeftCell="A37" workbookViewId="0">
      <selection activeCell="C72" sqref="C72"/>
    </sheetView>
  </sheetViews>
  <sheetFormatPr defaultRowHeight="12.75" x14ac:dyDescent="0.2"/>
  <cols>
    <col min="1" max="1" width="5.7109375" style="1490" customWidth="1"/>
    <col min="2" max="2" width="9.7109375" style="1490" customWidth="1"/>
    <col min="3" max="3" width="45.7109375" style="1541" customWidth="1"/>
    <col min="4" max="4" width="5.7109375" style="1490" customWidth="1"/>
    <col min="5" max="5" width="10.7109375" style="1498" customWidth="1"/>
    <col min="6" max="6" width="11.7109375" style="1490" customWidth="1"/>
    <col min="7" max="7" width="12.7109375" style="1490" customWidth="1"/>
    <col min="8" max="11" width="9.140625" style="1491"/>
    <col min="12" max="15" width="9.140625" style="1490"/>
    <col min="16" max="16" width="12.85546875" style="1490" customWidth="1"/>
    <col min="17" max="256" width="9.140625" style="1490"/>
    <col min="257" max="257" width="5.7109375" style="1490" customWidth="1"/>
    <col min="258" max="258" width="7.85546875" style="1490" customWidth="1"/>
    <col min="259" max="259" width="45.7109375" style="1490" customWidth="1"/>
    <col min="260" max="260" width="5.7109375" style="1490" customWidth="1"/>
    <col min="261" max="261" width="7.42578125" style="1490" customWidth="1"/>
    <col min="262" max="262" width="10.140625" style="1490" customWidth="1"/>
    <col min="263" max="263" width="10.7109375" style="1490" customWidth="1"/>
    <col min="264" max="271" width="9.140625" style="1490"/>
    <col min="272" max="272" width="12.85546875" style="1490" customWidth="1"/>
    <col min="273" max="512" width="9.140625" style="1490"/>
    <col min="513" max="513" width="5.7109375" style="1490" customWidth="1"/>
    <col min="514" max="514" width="7.85546875" style="1490" customWidth="1"/>
    <col min="515" max="515" width="45.7109375" style="1490" customWidth="1"/>
    <col min="516" max="516" width="5.7109375" style="1490" customWidth="1"/>
    <col min="517" max="517" width="7.42578125" style="1490" customWidth="1"/>
    <col min="518" max="518" width="10.140625" style="1490" customWidth="1"/>
    <col min="519" max="519" width="10.7109375" style="1490" customWidth="1"/>
    <col min="520" max="527" width="9.140625" style="1490"/>
    <col min="528" max="528" width="12.85546875" style="1490" customWidth="1"/>
    <col min="529" max="768" width="9.140625" style="1490"/>
    <col min="769" max="769" width="5.7109375" style="1490" customWidth="1"/>
    <col min="770" max="770" width="7.85546875" style="1490" customWidth="1"/>
    <col min="771" max="771" width="45.7109375" style="1490" customWidth="1"/>
    <col min="772" max="772" width="5.7109375" style="1490" customWidth="1"/>
    <col min="773" max="773" width="7.42578125" style="1490" customWidth="1"/>
    <col min="774" max="774" width="10.140625" style="1490" customWidth="1"/>
    <col min="775" max="775" width="10.7109375" style="1490" customWidth="1"/>
    <col min="776" max="783" width="9.140625" style="1490"/>
    <col min="784" max="784" width="12.85546875" style="1490" customWidth="1"/>
    <col min="785" max="1024" width="9.140625" style="1490"/>
    <col min="1025" max="1025" width="5.7109375" style="1490" customWidth="1"/>
    <col min="1026" max="1026" width="7.85546875" style="1490" customWidth="1"/>
    <col min="1027" max="1027" width="45.7109375" style="1490" customWidth="1"/>
    <col min="1028" max="1028" width="5.7109375" style="1490" customWidth="1"/>
    <col min="1029" max="1029" width="7.42578125" style="1490" customWidth="1"/>
    <col min="1030" max="1030" width="10.140625" style="1490" customWidth="1"/>
    <col min="1031" max="1031" width="10.7109375" style="1490" customWidth="1"/>
    <col min="1032" max="1039" width="9.140625" style="1490"/>
    <col min="1040" max="1040" width="12.85546875" style="1490" customWidth="1"/>
    <col min="1041" max="1280" width="9.140625" style="1490"/>
    <col min="1281" max="1281" width="5.7109375" style="1490" customWidth="1"/>
    <col min="1282" max="1282" width="7.85546875" style="1490" customWidth="1"/>
    <col min="1283" max="1283" width="45.7109375" style="1490" customWidth="1"/>
    <col min="1284" max="1284" width="5.7109375" style="1490" customWidth="1"/>
    <col min="1285" max="1285" width="7.42578125" style="1490" customWidth="1"/>
    <col min="1286" max="1286" width="10.140625" style="1490" customWidth="1"/>
    <col min="1287" max="1287" width="10.7109375" style="1490" customWidth="1"/>
    <col min="1288" max="1295" width="9.140625" style="1490"/>
    <col min="1296" max="1296" width="12.85546875" style="1490" customWidth="1"/>
    <col min="1297" max="1536" width="9.140625" style="1490"/>
    <col min="1537" max="1537" width="5.7109375" style="1490" customWidth="1"/>
    <col min="1538" max="1538" width="7.85546875" style="1490" customWidth="1"/>
    <col min="1539" max="1539" width="45.7109375" style="1490" customWidth="1"/>
    <col min="1540" max="1540" width="5.7109375" style="1490" customWidth="1"/>
    <col min="1541" max="1541" width="7.42578125" style="1490" customWidth="1"/>
    <col min="1542" max="1542" width="10.140625" style="1490" customWidth="1"/>
    <col min="1543" max="1543" width="10.7109375" style="1490" customWidth="1"/>
    <col min="1544" max="1551" width="9.140625" style="1490"/>
    <col min="1552" max="1552" width="12.85546875" style="1490" customWidth="1"/>
    <col min="1553" max="1792" width="9.140625" style="1490"/>
    <col min="1793" max="1793" width="5.7109375" style="1490" customWidth="1"/>
    <col min="1794" max="1794" width="7.85546875" style="1490" customWidth="1"/>
    <col min="1795" max="1795" width="45.7109375" style="1490" customWidth="1"/>
    <col min="1796" max="1796" width="5.7109375" style="1490" customWidth="1"/>
    <col min="1797" max="1797" width="7.42578125" style="1490" customWidth="1"/>
    <col min="1798" max="1798" width="10.140625" style="1490" customWidth="1"/>
    <col min="1799" max="1799" width="10.7109375" style="1490" customWidth="1"/>
    <col min="1800" max="1807" width="9.140625" style="1490"/>
    <col min="1808" max="1808" width="12.85546875" style="1490" customWidth="1"/>
    <col min="1809" max="2048" width="9.140625" style="1490"/>
    <col min="2049" max="2049" width="5.7109375" style="1490" customWidth="1"/>
    <col min="2050" max="2050" width="7.85546875" style="1490" customWidth="1"/>
    <col min="2051" max="2051" width="45.7109375" style="1490" customWidth="1"/>
    <col min="2052" max="2052" width="5.7109375" style="1490" customWidth="1"/>
    <col min="2053" max="2053" width="7.42578125" style="1490" customWidth="1"/>
    <col min="2054" max="2054" width="10.140625" style="1490" customWidth="1"/>
    <col min="2055" max="2055" width="10.7109375" style="1490" customWidth="1"/>
    <col min="2056" max="2063" width="9.140625" style="1490"/>
    <col min="2064" max="2064" width="12.85546875" style="1490" customWidth="1"/>
    <col min="2065" max="2304" width="9.140625" style="1490"/>
    <col min="2305" max="2305" width="5.7109375" style="1490" customWidth="1"/>
    <col min="2306" max="2306" width="7.85546875" style="1490" customWidth="1"/>
    <col min="2307" max="2307" width="45.7109375" style="1490" customWidth="1"/>
    <col min="2308" max="2308" width="5.7109375" style="1490" customWidth="1"/>
    <col min="2309" max="2309" width="7.42578125" style="1490" customWidth="1"/>
    <col min="2310" max="2310" width="10.140625" style="1490" customWidth="1"/>
    <col min="2311" max="2311" width="10.7109375" style="1490" customWidth="1"/>
    <col min="2312" max="2319" width="9.140625" style="1490"/>
    <col min="2320" max="2320" width="12.85546875" style="1490" customWidth="1"/>
    <col min="2321" max="2560" width="9.140625" style="1490"/>
    <col min="2561" max="2561" width="5.7109375" style="1490" customWidth="1"/>
    <col min="2562" max="2562" width="7.85546875" style="1490" customWidth="1"/>
    <col min="2563" max="2563" width="45.7109375" style="1490" customWidth="1"/>
    <col min="2564" max="2564" width="5.7109375" style="1490" customWidth="1"/>
    <col min="2565" max="2565" width="7.42578125" style="1490" customWidth="1"/>
    <col min="2566" max="2566" width="10.140625" style="1490" customWidth="1"/>
    <col min="2567" max="2567" width="10.7109375" style="1490" customWidth="1"/>
    <col min="2568" max="2575" width="9.140625" style="1490"/>
    <col min="2576" max="2576" width="12.85546875" style="1490" customWidth="1"/>
    <col min="2577" max="2816" width="9.140625" style="1490"/>
    <col min="2817" max="2817" width="5.7109375" style="1490" customWidth="1"/>
    <col min="2818" max="2818" width="7.85546875" style="1490" customWidth="1"/>
    <col min="2819" max="2819" width="45.7109375" style="1490" customWidth="1"/>
    <col min="2820" max="2820" width="5.7109375" style="1490" customWidth="1"/>
    <col min="2821" max="2821" width="7.42578125" style="1490" customWidth="1"/>
    <col min="2822" max="2822" width="10.140625" style="1490" customWidth="1"/>
    <col min="2823" max="2823" width="10.7109375" style="1490" customWidth="1"/>
    <col min="2824" max="2831" width="9.140625" style="1490"/>
    <col min="2832" max="2832" width="12.85546875" style="1490" customWidth="1"/>
    <col min="2833" max="3072" width="9.140625" style="1490"/>
    <col min="3073" max="3073" width="5.7109375" style="1490" customWidth="1"/>
    <col min="3074" max="3074" width="7.85546875" style="1490" customWidth="1"/>
    <col min="3075" max="3075" width="45.7109375" style="1490" customWidth="1"/>
    <col min="3076" max="3076" width="5.7109375" style="1490" customWidth="1"/>
    <col min="3077" max="3077" width="7.42578125" style="1490" customWidth="1"/>
    <col min="3078" max="3078" width="10.140625" style="1490" customWidth="1"/>
    <col min="3079" max="3079" width="10.7109375" style="1490" customWidth="1"/>
    <col min="3080" max="3087" width="9.140625" style="1490"/>
    <col min="3088" max="3088" width="12.85546875" style="1490" customWidth="1"/>
    <col min="3089" max="3328" width="9.140625" style="1490"/>
    <col min="3329" max="3329" width="5.7109375" style="1490" customWidth="1"/>
    <col min="3330" max="3330" width="7.85546875" style="1490" customWidth="1"/>
    <col min="3331" max="3331" width="45.7109375" style="1490" customWidth="1"/>
    <col min="3332" max="3332" width="5.7109375" style="1490" customWidth="1"/>
    <col min="3333" max="3333" width="7.42578125" style="1490" customWidth="1"/>
    <col min="3334" max="3334" width="10.140625" style="1490" customWidth="1"/>
    <col min="3335" max="3335" width="10.7109375" style="1490" customWidth="1"/>
    <col min="3336" max="3343" width="9.140625" style="1490"/>
    <col min="3344" max="3344" width="12.85546875" style="1490" customWidth="1"/>
    <col min="3345" max="3584" width="9.140625" style="1490"/>
    <col min="3585" max="3585" width="5.7109375" style="1490" customWidth="1"/>
    <col min="3586" max="3586" width="7.85546875" style="1490" customWidth="1"/>
    <col min="3587" max="3587" width="45.7109375" style="1490" customWidth="1"/>
    <col min="3588" max="3588" width="5.7109375" style="1490" customWidth="1"/>
    <col min="3589" max="3589" width="7.42578125" style="1490" customWidth="1"/>
    <col min="3590" max="3590" width="10.140625" style="1490" customWidth="1"/>
    <col min="3591" max="3591" width="10.7109375" style="1490" customWidth="1"/>
    <col min="3592" max="3599" width="9.140625" style="1490"/>
    <col min="3600" max="3600" width="12.85546875" style="1490" customWidth="1"/>
    <col min="3601" max="3840" width="9.140625" style="1490"/>
    <col min="3841" max="3841" width="5.7109375" style="1490" customWidth="1"/>
    <col min="3842" max="3842" width="7.85546875" style="1490" customWidth="1"/>
    <col min="3843" max="3843" width="45.7109375" style="1490" customWidth="1"/>
    <col min="3844" max="3844" width="5.7109375" style="1490" customWidth="1"/>
    <col min="3845" max="3845" width="7.42578125" style="1490" customWidth="1"/>
    <col min="3846" max="3846" width="10.140625" style="1490" customWidth="1"/>
    <col min="3847" max="3847" width="10.7109375" style="1490" customWidth="1"/>
    <col min="3848" max="3855" width="9.140625" style="1490"/>
    <col min="3856" max="3856" width="12.85546875" style="1490" customWidth="1"/>
    <col min="3857" max="4096" width="9.140625" style="1490"/>
    <col min="4097" max="4097" width="5.7109375" style="1490" customWidth="1"/>
    <col min="4098" max="4098" width="7.85546875" style="1490" customWidth="1"/>
    <col min="4099" max="4099" width="45.7109375" style="1490" customWidth="1"/>
    <col min="4100" max="4100" width="5.7109375" style="1490" customWidth="1"/>
    <col min="4101" max="4101" width="7.42578125" style="1490" customWidth="1"/>
    <col min="4102" max="4102" width="10.140625" style="1490" customWidth="1"/>
    <col min="4103" max="4103" width="10.7109375" style="1490" customWidth="1"/>
    <col min="4104" max="4111" width="9.140625" style="1490"/>
    <col min="4112" max="4112" width="12.85546875" style="1490" customWidth="1"/>
    <col min="4113" max="4352" width="9.140625" style="1490"/>
    <col min="4353" max="4353" width="5.7109375" style="1490" customWidth="1"/>
    <col min="4354" max="4354" width="7.85546875" style="1490" customWidth="1"/>
    <col min="4355" max="4355" width="45.7109375" style="1490" customWidth="1"/>
    <col min="4356" max="4356" width="5.7109375" style="1490" customWidth="1"/>
    <col min="4357" max="4357" width="7.42578125" style="1490" customWidth="1"/>
    <col min="4358" max="4358" width="10.140625" style="1490" customWidth="1"/>
    <col min="4359" max="4359" width="10.7109375" style="1490" customWidth="1"/>
    <col min="4360" max="4367" width="9.140625" style="1490"/>
    <col min="4368" max="4368" width="12.85546875" style="1490" customWidth="1"/>
    <col min="4369" max="4608" width="9.140625" style="1490"/>
    <col min="4609" max="4609" width="5.7109375" style="1490" customWidth="1"/>
    <col min="4610" max="4610" width="7.85546875" style="1490" customWidth="1"/>
    <col min="4611" max="4611" width="45.7109375" style="1490" customWidth="1"/>
    <col min="4612" max="4612" width="5.7109375" style="1490" customWidth="1"/>
    <col min="4613" max="4613" width="7.42578125" style="1490" customWidth="1"/>
    <col min="4614" max="4614" width="10.140625" style="1490" customWidth="1"/>
    <col min="4615" max="4615" width="10.7109375" style="1490" customWidth="1"/>
    <col min="4616" max="4623" width="9.140625" style="1490"/>
    <col min="4624" max="4624" width="12.85546875" style="1490" customWidth="1"/>
    <col min="4625" max="4864" width="9.140625" style="1490"/>
    <col min="4865" max="4865" width="5.7109375" style="1490" customWidth="1"/>
    <col min="4866" max="4866" width="7.85546875" style="1490" customWidth="1"/>
    <col min="4867" max="4867" width="45.7109375" style="1490" customWidth="1"/>
    <col min="4868" max="4868" width="5.7109375" style="1490" customWidth="1"/>
    <col min="4869" max="4869" width="7.42578125" style="1490" customWidth="1"/>
    <col min="4870" max="4870" width="10.140625" style="1490" customWidth="1"/>
    <col min="4871" max="4871" width="10.7109375" style="1490" customWidth="1"/>
    <col min="4872" max="4879" width="9.140625" style="1490"/>
    <col min="4880" max="4880" width="12.85546875" style="1490" customWidth="1"/>
    <col min="4881" max="5120" width="9.140625" style="1490"/>
    <col min="5121" max="5121" width="5.7109375" style="1490" customWidth="1"/>
    <col min="5122" max="5122" width="7.85546875" style="1490" customWidth="1"/>
    <col min="5123" max="5123" width="45.7109375" style="1490" customWidth="1"/>
    <col min="5124" max="5124" width="5.7109375" style="1490" customWidth="1"/>
    <col min="5125" max="5125" width="7.42578125" style="1490" customWidth="1"/>
    <col min="5126" max="5126" width="10.140625" style="1490" customWidth="1"/>
    <col min="5127" max="5127" width="10.7109375" style="1490" customWidth="1"/>
    <col min="5128" max="5135" width="9.140625" style="1490"/>
    <col min="5136" max="5136" width="12.85546875" style="1490" customWidth="1"/>
    <col min="5137" max="5376" width="9.140625" style="1490"/>
    <col min="5377" max="5377" width="5.7109375" style="1490" customWidth="1"/>
    <col min="5378" max="5378" width="7.85546875" style="1490" customWidth="1"/>
    <col min="5379" max="5379" width="45.7109375" style="1490" customWidth="1"/>
    <col min="5380" max="5380" width="5.7109375" style="1490" customWidth="1"/>
    <col min="5381" max="5381" width="7.42578125" style="1490" customWidth="1"/>
    <col min="5382" max="5382" width="10.140625" style="1490" customWidth="1"/>
    <col min="5383" max="5383" width="10.7109375" style="1490" customWidth="1"/>
    <col min="5384" max="5391" width="9.140625" style="1490"/>
    <col min="5392" max="5392" width="12.85546875" style="1490" customWidth="1"/>
    <col min="5393" max="5632" width="9.140625" style="1490"/>
    <col min="5633" max="5633" width="5.7109375" style="1490" customWidth="1"/>
    <col min="5634" max="5634" width="7.85546875" style="1490" customWidth="1"/>
    <col min="5635" max="5635" width="45.7109375" style="1490" customWidth="1"/>
    <col min="5636" max="5636" width="5.7109375" style="1490" customWidth="1"/>
    <col min="5637" max="5637" width="7.42578125" style="1490" customWidth="1"/>
    <col min="5638" max="5638" width="10.140625" style="1490" customWidth="1"/>
    <col min="5639" max="5639" width="10.7109375" style="1490" customWidth="1"/>
    <col min="5640" max="5647" width="9.140625" style="1490"/>
    <col min="5648" max="5648" width="12.85546875" style="1490" customWidth="1"/>
    <col min="5649" max="5888" width="9.140625" style="1490"/>
    <col min="5889" max="5889" width="5.7109375" style="1490" customWidth="1"/>
    <col min="5890" max="5890" width="7.85546875" style="1490" customWidth="1"/>
    <col min="5891" max="5891" width="45.7109375" style="1490" customWidth="1"/>
    <col min="5892" max="5892" width="5.7109375" style="1490" customWidth="1"/>
    <col min="5893" max="5893" width="7.42578125" style="1490" customWidth="1"/>
    <col min="5894" max="5894" width="10.140625" style="1490" customWidth="1"/>
    <col min="5895" max="5895" width="10.7109375" style="1490" customWidth="1"/>
    <col min="5896" max="5903" width="9.140625" style="1490"/>
    <col min="5904" max="5904" width="12.85546875" style="1490" customWidth="1"/>
    <col min="5905" max="6144" width="9.140625" style="1490"/>
    <col min="6145" max="6145" width="5.7109375" style="1490" customWidth="1"/>
    <col min="6146" max="6146" width="7.85546875" style="1490" customWidth="1"/>
    <col min="6147" max="6147" width="45.7109375" style="1490" customWidth="1"/>
    <col min="6148" max="6148" width="5.7109375" style="1490" customWidth="1"/>
    <col min="6149" max="6149" width="7.42578125" style="1490" customWidth="1"/>
    <col min="6150" max="6150" width="10.140625" style="1490" customWidth="1"/>
    <col min="6151" max="6151" width="10.7109375" style="1490" customWidth="1"/>
    <col min="6152" max="6159" width="9.140625" style="1490"/>
    <col min="6160" max="6160" width="12.85546875" style="1490" customWidth="1"/>
    <col min="6161" max="6400" width="9.140625" style="1490"/>
    <col min="6401" max="6401" width="5.7109375" style="1490" customWidth="1"/>
    <col min="6402" max="6402" width="7.85546875" style="1490" customWidth="1"/>
    <col min="6403" max="6403" width="45.7109375" style="1490" customWidth="1"/>
    <col min="6404" max="6404" width="5.7109375" style="1490" customWidth="1"/>
    <col min="6405" max="6405" width="7.42578125" style="1490" customWidth="1"/>
    <col min="6406" max="6406" width="10.140625" style="1490" customWidth="1"/>
    <col min="6407" max="6407" width="10.7109375" style="1490" customWidth="1"/>
    <col min="6408" max="6415" width="9.140625" style="1490"/>
    <col min="6416" max="6416" width="12.85546875" style="1490" customWidth="1"/>
    <col min="6417" max="6656" width="9.140625" style="1490"/>
    <col min="6657" max="6657" width="5.7109375" style="1490" customWidth="1"/>
    <col min="6658" max="6658" width="7.85546875" style="1490" customWidth="1"/>
    <col min="6659" max="6659" width="45.7109375" style="1490" customWidth="1"/>
    <col min="6660" max="6660" width="5.7109375" style="1490" customWidth="1"/>
    <col min="6661" max="6661" width="7.42578125" style="1490" customWidth="1"/>
    <col min="6662" max="6662" width="10.140625" style="1490" customWidth="1"/>
    <col min="6663" max="6663" width="10.7109375" style="1490" customWidth="1"/>
    <col min="6664" max="6671" width="9.140625" style="1490"/>
    <col min="6672" max="6672" width="12.85546875" style="1490" customWidth="1"/>
    <col min="6673" max="6912" width="9.140625" style="1490"/>
    <col min="6913" max="6913" width="5.7109375" style="1490" customWidth="1"/>
    <col min="6914" max="6914" width="7.85546875" style="1490" customWidth="1"/>
    <col min="6915" max="6915" width="45.7109375" style="1490" customWidth="1"/>
    <col min="6916" max="6916" width="5.7109375" style="1490" customWidth="1"/>
    <col min="6917" max="6917" width="7.42578125" style="1490" customWidth="1"/>
    <col min="6918" max="6918" width="10.140625" style="1490" customWidth="1"/>
    <col min="6919" max="6919" width="10.7109375" style="1490" customWidth="1"/>
    <col min="6920" max="6927" width="9.140625" style="1490"/>
    <col min="6928" max="6928" width="12.85546875" style="1490" customWidth="1"/>
    <col min="6929" max="7168" width="9.140625" style="1490"/>
    <col min="7169" max="7169" width="5.7109375" style="1490" customWidth="1"/>
    <col min="7170" max="7170" width="7.85546875" style="1490" customWidth="1"/>
    <col min="7171" max="7171" width="45.7109375" style="1490" customWidth="1"/>
    <col min="7172" max="7172" width="5.7109375" style="1490" customWidth="1"/>
    <col min="7173" max="7173" width="7.42578125" style="1490" customWidth="1"/>
    <col min="7174" max="7174" width="10.140625" style="1490" customWidth="1"/>
    <col min="7175" max="7175" width="10.7109375" style="1490" customWidth="1"/>
    <col min="7176" max="7183" width="9.140625" style="1490"/>
    <col min="7184" max="7184" width="12.85546875" style="1490" customWidth="1"/>
    <col min="7185" max="7424" width="9.140625" style="1490"/>
    <col min="7425" max="7425" width="5.7109375" style="1490" customWidth="1"/>
    <col min="7426" max="7426" width="7.85546875" style="1490" customWidth="1"/>
    <col min="7427" max="7427" width="45.7109375" style="1490" customWidth="1"/>
    <col min="7428" max="7428" width="5.7109375" style="1490" customWidth="1"/>
    <col min="7429" max="7429" width="7.42578125" style="1490" customWidth="1"/>
    <col min="7430" max="7430" width="10.140625" style="1490" customWidth="1"/>
    <col min="7431" max="7431" width="10.7109375" style="1490" customWidth="1"/>
    <col min="7432" max="7439" width="9.140625" style="1490"/>
    <col min="7440" max="7440" width="12.85546875" style="1490" customWidth="1"/>
    <col min="7441" max="7680" width="9.140625" style="1490"/>
    <col min="7681" max="7681" width="5.7109375" style="1490" customWidth="1"/>
    <col min="7682" max="7682" width="7.85546875" style="1490" customWidth="1"/>
    <col min="7683" max="7683" width="45.7109375" style="1490" customWidth="1"/>
    <col min="7684" max="7684" width="5.7109375" style="1490" customWidth="1"/>
    <col min="7685" max="7685" width="7.42578125" style="1490" customWidth="1"/>
    <col min="7686" max="7686" width="10.140625" style="1490" customWidth="1"/>
    <col min="7687" max="7687" width="10.7109375" style="1490" customWidth="1"/>
    <col min="7688" max="7695" width="9.140625" style="1490"/>
    <col min="7696" max="7696" width="12.85546875" style="1490" customWidth="1"/>
    <col min="7697" max="7936" width="9.140625" style="1490"/>
    <col min="7937" max="7937" width="5.7109375" style="1490" customWidth="1"/>
    <col min="7938" max="7938" width="7.85546875" style="1490" customWidth="1"/>
    <col min="7939" max="7939" width="45.7109375" style="1490" customWidth="1"/>
    <col min="7940" max="7940" width="5.7109375" style="1490" customWidth="1"/>
    <col min="7941" max="7941" width="7.42578125" style="1490" customWidth="1"/>
    <col min="7942" max="7942" width="10.140625" style="1490" customWidth="1"/>
    <col min="7943" max="7943" width="10.7109375" style="1490" customWidth="1"/>
    <col min="7944" max="7951" width="9.140625" style="1490"/>
    <col min="7952" max="7952" width="12.85546875" style="1490" customWidth="1"/>
    <col min="7953" max="8192" width="9.140625" style="1490"/>
    <col min="8193" max="8193" width="5.7109375" style="1490" customWidth="1"/>
    <col min="8194" max="8194" width="7.85546875" style="1490" customWidth="1"/>
    <col min="8195" max="8195" width="45.7109375" style="1490" customWidth="1"/>
    <col min="8196" max="8196" width="5.7109375" style="1490" customWidth="1"/>
    <col min="8197" max="8197" width="7.42578125" style="1490" customWidth="1"/>
    <col min="8198" max="8198" width="10.140625" style="1490" customWidth="1"/>
    <col min="8199" max="8199" width="10.7109375" style="1490" customWidth="1"/>
    <col min="8200" max="8207" width="9.140625" style="1490"/>
    <col min="8208" max="8208" width="12.85546875" style="1490" customWidth="1"/>
    <col min="8209" max="8448" width="9.140625" style="1490"/>
    <col min="8449" max="8449" width="5.7109375" style="1490" customWidth="1"/>
    <col min="8450" max="8450" width="7.85546875" style="1490" customWidth="1"/>
    <col min="8451" max="8451" width="45.7109375" style="1490" customWidth="1"/>
    <col min="8452" max="8452" width="5.7109375" style="1490" customWidth="1"/>
    <col min="8453" max="8453" width="7.42578125" style="1490" customWidth="1"/>
    <col min="8454" max="8454" width="10.140625" style="1490" customWidth="1"/>
    <col min="8455" max="8455" width="10.7109375" style="1490" customWidth="1"/>
    <col min="8456" max="8463" width="9.140625" style="1490"/>
    <col min="8464" max="8464" width="12.85546875" style="1490" customWidth="1"/>
    <col min="8465" max="8704" width="9.140625" style="1490"/>
    <col min="8705" max="8705" width="5.7109375" style="1490" customWidth="1"/>
    <col min="8706" max="8706" width="7.85546875" style="1490" customWidth="1"/>
    <col min="8707" max="8707" width="45.7109375" style="1490" customWidth="1"/>
    <col min="8708" max="8708" width="5.7109375" style="1490" customWidth="1"/>
    <col min="8709" max="8709" width="7.42578125" style="1490" customWidth="1"/>
    <col min="8710" max="8710" width="10.140625" style="1490" customWidth="1"/>
    <col min="8711" max="8711" width="10.7109375" style="1490" customWidth="1"/>
    <col min="8712" max="8719" width="9.140625" style="1490"/>
    <col min="8720" max="8720" width="12.85546875" style="1490" customWidth="1"/>
    <col min="8721" max="8960" width="9.140625" style="1490"/>
    <col min="8961" max="8961" width="5.7109375" style="1490" customWidth="1"/>
    <col min="8962" max="8962" width="7.85546875" style="1490" customWidth="1"/>
    <col min="8963" max="8963" width="45.7109375" style="1490" customWidth="1"/>
    <col min="8964" max="8964" width="5.7109375" style="1490" customWidth="1"/>
    <col min="8965" max="8965" width="7.42578125" style="1490" customWidth="1"/>
    <col min="8966" max="8966" width="10.140625" style="1490" customWidth="1"/>
    <col min="8967" max="8967" width="10.7109375" style="1490" customWidth="1"/>
    <col min="8968" max="8975" width="9.140625" style="1490"/>
    <col min="8976" max="8976" width="12.85546875" style="1490" customWidth="1"/>
    <col min="8977" max="9216" width="9.140625" style="1490"/>
    <col min="9217" max="9217" width="5.7109375" style="1490" customWidth="1"/>
    <col min="9218" max="9218" width="7.85546875" style="1490" customWidth="1"/>
    <col min="9219" max="9219" width="45.7109375" style="1490" customWidth="1"/>
    <col min="9220" max="9220" width="5.7109375" style="1490" customWidth="1"/>
    <col min="9221" max="9221" width="7.42578125" style="1490" customWidth="1"/>
    <col min="9222" max="9222" width="10.140625" style="1490" customWidth="1"/>
    <col min="9223" max="9223" width="10.7109375" style="1490" customWidth="1"/>
    <col min="9224" max="9231" width="9.140625" style="1490"/>
    <col min="9232" max="9232" width="12.85546875" style="1490" customWidth="1"/>
    <col min="9233" max="9472" width="9.140625" style="1490"/>
    <col min="9473" max="9473" width="5.7109375" style="1490" customWidth="1"/>
    <col min="9474" max="9474" width="7.85546875" style="1490" customWidth="1"/>
    <col min="9475" max="9475" width="45.7109375" style="1490" customWidth="1"/>
    <col min="9476" max="9476" width="5.7109375" style="1490" customWidth="1"/>
    <col min="9477" max="9477" width="7.42578125" style="1490" customWidth="1"/>
    <col min="9478" max="9478" width="10.140625" style="1490" customWidth="1"/>
    <col min="9479" max="9479" width="10.7109375" style="1490" customWidth="1"/>
    <col min="9480" max="9487" width="9.140625" style="1490"/>
    <col min="9488" max="9488" width="12.85546875" style="1490" customWidth="1"/>
    <col min="9489" max="9728" width="9.140625" style="1490"/>
    <col min="9729" max="9729" width="5.7109375" style="1490" customWidth="1"/>
    <col min="9730" max="9730" width="7.85546875" style="1490" customWidth="1"/>
    <col min="9731" max="9731" width="45.7109375" style="1490" customWidth="1"/>
    <col min="9732" max="9732" width="5.7109375" style="1490" customWidth="1"/>
    <col min="9733" max="9733" width="7.42578125" style="1490" customWidth="1"/>
    <col min="9734" max="9734" width="10.140625" style="1490" customWidth="1"/>
    <col min="9735" max="9735" width="10.7109375" style="1490" customWidth="1"/>
    <col min="9736" max="9743" width="9.140625" style="1490"/>
    <col min="9744" max="9744" width="12.85546875" style="1490" customWidth="1"/>
    <col min="9745" max="9984" width="9.140625" style="1490"/>
    <col min="9985" max="9985" width="5.7109375" style="1490" customWidth="1"/>
    <col min="9986" max="9986" width="7.85546875" style="1490" customWidth="1"/>
    <col min="9987" max="9987" width="45.7109375" style="1490" customWidth="1"/>
    <col min="9988" max="9988" width="5.7109375" style="1490" customWidth="1"/>
    <col min="9989" max="9989" width="7.42578125" style="1490" customWidth="1"/>
    <col min="9990" max="9990" width="10.140625" style="1490" customWidth="1"/>
    <col min="9991" max="9991" width="10.7109375" style="1490" customWidth="1"/>
    <col min="9992" max="9999" width="9.140625" style="1490"/>
    <col min="10000" max="10000" width="12.85546875" style="1490" customWidth="1"/>
    <col min="10001" max="10240" width="9.140625" style="1490"/>
    <col min="10241" max="10241" width="5.7109375" style="1490" customWidth="1"/>
    <col min="10242" max="10242" width="7.85546875" style="1490" customWidth="1"/>
    <col min="10243" max="10243" width="45.7109375" style="1490" customWidth="1"/>
    <col min="10244" max="10244" width="5.7109375" style="1490" customWidth="1"/>
    <col min="10245" max="10245" width="7.42578125" style="1490" customWidth="1"/>
    <col min="10246" max="10246" width="10.140625" style="1490" customWidth="1"/>
    <col min="10247" max="10247" width="10.7109375" style="1490" customWidth="1"/>
    <col min="10248" max="10255" width="9.140625" style="1490"/>
    <col min="10256" max="10256" width="12.85546875" style="1490" customWidth="1"/>
    <col min="10257" max="10496" width="9.140625" style="1490"/>
    <col min="10497" max="10497" width="5.7109375" style="1490" customWidth="1"/>
    <col min="10498" max="10498" width="7.85546875" style="1490" customWidth="1"/>
    <col min="10499" max="10499" width="45.7109375" style="1490" customWidth="1"/>
    <col min="10500" max="10500" width="5.7109375" style="1490" customWidth="1"/>
    <col min="10501" max="10501" width="7.42578125" style="1490" customWidth="1"/>
    <col min="10502" max="10502" width="10.140625" style="1490" customWidth="1"/>
    <col min="10503" max="10503" width="10.7109375" style="1490" customWidth="1"/>
    <col min="10504" max="10511" width="9.140625" style="1490"/>
    <col min="10512" max="10512" width="12.85546875" style="1490" customWidth="1"/>
    <col min="10513" max="10752" width="9.140625" style="1490"/>
    <col min="10753" max="10753" width="5.7109375" style="1490" customWidth="1"/>
    <col min="10754" max="10754" width="7.85546875" style="1490" customWidth="1"/>
    <col min="10755" max="10755" width="45.7109375" style="1490" customWidth="1"/>
    <col min="10756" max="10756" width="5.7109375" style="1490" customWidth="1"/>
    <col min="10757" max="10757" width="7.42578125" style="1490" customWidth="1"/>
    <col min="10758" max="10758" width="10.140625" style="1490" customWidth="1"/>
    <col min="10759" max="10759" width="10.7109375" style="1490" customWidth="1"/>
    <col min="10760" max="10767" width="9.140625" style="1490"/>
    <col min="10768" max="10768" width="12.85546875" style="1490" customWidth="1"/>
    <col min="10769" max="11008" width="9.140625" style="1490"/>
    <col min="11009" max="11009" width="5.7109375" style="1490" customWidth="1"/>
    <col min="11010" max="11010" width="7.85546875" style="1490" customWidth="1"/>
    <col min="11011" max="11011" width="45.7109375" style="1490" customWidth="1"/>
    <col min="11012" max="11012" width="5.7109375" style="1490" customWidth="1"/>
    <col min="11013" max="11013" width="7.42578125" style="1490" customWidth="1"/>
    <col min="11014" max="11014" width="10.140625" style="1490" customWidth="1"/>
    <col min="11015" max="11015" width="10.7109375" style="1490" customWidth="1"/>
    <col min="11016" max="11023" width="9.140625" style="1490"/>
    <col min="11024" max="11024" width="12.85546875" style="1490" customWidth="1"/>
    <col min="11025" max="11264" width="9.140625" style="1490"/>
    <col min="11265" max="11265" width="5.7109375" style="1490" customWidth="1"/>
    <col min="11266" max="11266" width="7.85546875" style="1490" customWidth="1"/>
    <col min="11267" max="11267" width="45.7109375" style="1490" customWidth="1"/>
    <col min="11268" max="11268" width="5.7109375" style="1490" customWidth="1"/>
    <col min="11269" max="11269" width="7.42578125" style="1490" customWidth="1"/>
    <col min="11270" max="11270" width="10.140625" style="1490" customWidth="1"/>
    <col min="11271" max="11271" width="10.7109375" style="1490" customWidth="1"/>
    <col min="11272" max="11279" width="9.140625" style="1490"/>
    <col min="11280" max="11280" width="12.85546875" style="1490" customWidth="1"/>
    <col min="11281" max="11520" width="9.140625" style="1490"/>
    <col min="11521" max="11521" width="5.7109375" style="1490" customWidth="1"/>
    <col min="11522" max="11522" width="7.85546875" style="1490" customWidth="1"/>
    <col min="11523" max="11523" width="45.7109375" style="1490" customWidth="1"/>
    <col min="11524" max="11524" width="5.7109375" style="1490" customWidth="1"/>
    <col min="11525" max="11525" width="7.42578125" style="1490" customWidth="1"/>
    <col min="11526" max="11526" width="10.140625" style="1490" customWidth="1"/>
    <col min="11527" max="11527" width="10.7109375" style="1490" customWidth="1"/>
    <col min="11528" max="11535" width="9.140625" style="1490"/>
    <col min="11536" max="11536" width="12.85546875" style="1490" customWidth="1"/>
    <col min="11537" max="11776" width="9.140625" style="1490"/>
    <col min="11777" max="11777" width="5.7109375" style="1490" customWidth="1"/>
    <col min="11778" max="11778" width="7.85546875" style="1490" customWidth="1"/>
    <col min="11779" max="11779" width="45.7109375" style="1490" customWidth="1"/>
    <col min="11780" max="11780" width="5.7109375" style="1490" customWidth="1"/>
    <col min="11781" max="11781" width="7.42578125" style="1490" customWidth="1"/>
    <col min="11782" max="11782" width="10.140625" style="1490" customWidth="1"/>
    <col min="11783" max="11783" width="10.7109375" style="1490" customWidth="1"/>
    <col min="11784" max="11791" width="9.140625" style="1490"/>
    <col min="11792" max="11792" width="12.85546875" style="1490" customWidth="1"/>
    <col min="11793" max="12032" width="9.140625" style="1490"/>
    <col min="12033" max="12033" width="5.7109375" style="1490" customWidth="1"/>
    <col min="12034" max="12034" width="7.85546875" style="1490" customWidth="1"/>
    <col min="12035" max="12035" width="45.7109375" style="1490" customWidth="1"/>
    <col min="12036" max="12036" width="5.7109375" style="1490" customWidth="1"/>
    <col min="12037" max="12037" width="7.42578125" style="1490" customWidth="1"/>
    <col min="12038" max="12038" width="10.140625" style="1490" customWidth="1"/>
    <col min="12039" max="12039" width="10.7109375" style="1490" customWidth="1"/>
    <col min="12040" max="12047" width="9.140625" style="1490"/>
    <col min="12048" max="12048" width="12.85546875" style="1490" customWidth="1"/>
    <col min="12049" max="12288" width="9.140625" style="1490"/>
    <col min="12289" max="12289" width="5.7109375" style="1490" customWidth="1"/>
    <col min="12290" max="12290" width="7.85546875" style="1490" customWidth="1"/>
    <col min="12291" max="12291" width="45.7109375" style="1490" customWidth="1"/>
    <col min="12292" max="12292" width="5.7109375" style="1490" customWidth="1"/>
    <col min="12293" max="12293" width="7.42578125" style="1490" customWidth="1"/>
    <col min="12294" max="12294" width="10.140625" style="1490" customWidth="1"/>
    <col min="12295" max="12295" width="10.7109375" style="1490" customWidth="1"/>
    <col min="12296" max="12303" width="9.140625" style="1490"/>
    <col min="12304" max="12304" width="12.85546875" style="1490" customWidth="1"/>
    <col min="12305" max="12544" width="9.140625" style="1490"/>
    <col min="12545" max="12545" width="5.7109375" style="1490" customWidth="1"/>
    <col min="12546" max="12546" width="7.85546875" style="1490" customWidth="1"/>
    <col min="12547" max="12547" width="45.7109375" style="1490" customWidth="1"/>
    <col min="12548" max="12548" width="5.7109375" style="1490" customWidth="1"/>
    <col min="12549" max="12549" width="7.42578125" style="1490" customWidth="1"/>
    <col min="12550" max="12550" width="10.140625" style="1490" customWidth="1"/>
    <col min="12551" max="12551" width="10.7109375" style="1490" customWidth="1"/>
    <col min="12552" max="12559" width="9.140625" style="1490"/>
    <col min="12560" max="12560" width="12.85546875" style="1490" customWidth="1"/>
    <col min="12561" max="12800" width="9.140625" style="1490"/>
    <col min="12801" max="12801" width="5.7109375" style="1490" customWidth="1"/>
    <col min="12802" max="12802" width="7.85546875" style="1490" customWidth="1"/>
    <col min="12803" max="12803" width="45.7109375" style="1490" customWidth="1"/>
    <col min="12804" max="12804" width="5.7109375" style="1490" customWidth="1"/>
    <col min="12805" max="12805" width="7.42578125" style="1490" customWidth="1"/>
    <col min="12806" max="12806" width="10.140625" style="1490" customWidth="1"/>
    <col min="12807" max="12807" width="10.7109375" style="1490" customWidth="1"/>
    <col min="12808" max="12815" width="9.140625" style="1490"/>
    <col min="12816" max="12816" width="12.85546875" style="1490" customWidth="1"/>
    <col min="12817" max="13056" width="9.140625" style="1490"/>
    <col min="13057" max="13057" width="5.7109375" style="1490" customWidth="1"/>
    <col min="13058" max="13058" width="7.85546875" style="1490" customWidth="1"/>
    <col min="13059" max="13059" width="45.7109375" style="1490" customWidth="1"/>
    <col min="13060" max="13060" width="5.7109375" style="1490" customWidth="1"/>
    <col min="13061" max="13061" width="7.42578125" style="1490" customWidth="1"/>
    <col min="13062" max="13062" width="10.140625" style="1490" customWidth="1"/>
    <col min="13063" max="13063" width="10.7109375" style="1490" customWidth="1"/>
    <col min="13064" max="13071" width="9.140625" style="1490"/>
    <col min="13072" max="13072" width="12.85546875" style="1490" customWidth="1"/>
    <col min="13073" max="13312" width="9.140625" style="1490"/>
    <col min="13313" max="13313" width="5.7109375" style="1490" customWidth="1"/>
    <col min="13314" max="13314" width="7.85546875" style="1490" customWidth="1"/>
    <col min="13315" max="13315" width="45.7109375" style="1490" customWidth="1"/>
    <col min="13316" max="13316" width="5.7109375" style="1490" customWidth="1"/>
    <col min="13317" max="13317" width="7.42578125" style="1490" customWidth="1"/>
    <col min="13318" max="13318" width="10.140625" style="1490" customWidth="1"/>
    <col min="13319" max="13319" width="10.7109375" style="1490" customWidth="1"/>
    <col min="13320" max="13327" width="9.140625" style="1490"/>
    <col min="13328" max="13328" width="12.85546875" style="1490" customWidth="1"/>
    <col min="13329" max="13568" width="9.140625" style="1490"/>
    <col min="13569" max="13569" width="5.7109375" style="1490" customWidth="1"/>
    <col min="13570" max="13570" width="7.85546875" style="1490" customWidth="1"/>
    <col min="13571" max="13571" width="45.7109375" style="1490" customWidth="1"/>
    <col min="13572" max="13572" width="5.7109375" style="1490" customWidth="1"/>
    <col min="13573" max="13573" width="7.42578125" style="1490" customWidth="1"/>
    <col min="13574" max="13574" width="10.140625" style="1490" customWidth="1"/>
    <col min="13575" max="13575" width="10.7109375" style="1490" customWidth="1"/>
    <col min="13576" max="13583" width="9.140625" style="1490"/>
    <col min="13584" max="13584" width="12.85546875" style="1490" customWidth="1"/>
    <col min="13585" max="13824" width="9.140625" style="1490"/>
    <col min="13825" max="13825" width="5.7109375" style="1490" customWidth="1"/>
    <col min="13826" max="13826" width="7.85546875" style="1490" customWidth="1"/>
    <col min="13827" max="13827" width="45.7109375" style="1490" customWidth="1"/>
    <col min="13828" max="13828" width="5.7109375" style="1490" customWidth="1"/>
    <col min="13829" max="13829" width="7.42578125" style="1490" customWidth="1"/>
    <col min="13830" max="13830" width="10.140625" style="1490" customWidth="1"/>
    <col min="13831" max="13831" width="10.7109375" style="1490" customWidth="1"/>
    <col min="13832" max="13839" width="9.140625" style="1490"/>
    <col min="13840" max="13840" width="12.85546875" style="1490" customWidth="1"/>
    <col min="13841" max="14080" width="9.140625" style="1490"/>
    <col min="14081" max="14081" width="5.7109375" style="1490" customWidth="1"/>
    <col min="14082" max="14082" width="7.85546875" style="1490" customWidth="1"/>
    <col min="14083" max="14083" width="45.7109375" style="1490" customWidth="1"/>
    <col min="14084" max="14084" width="5.7109375" style="1490" customWidth="1"/>
    <col min="14085" max="14085" width="7.42578125" style="1490" customWidth="1"/>
    <col min="14086" max="14086" width="10.140625" style="1490" customWidth="1"/>
    <col min="14087" max="14087" width="10.7109375" style="1490" customWidth="1"/>
    <col min="14088" max="14095" width="9.140625" style="1490"/>
    <col min="14096" max="14096" width="12.85546875" style="1490" customWidth="1"/>
    <col min="14097" max="14336" width="9.140625" style="1490"/>
    <col min="14337" max="14337" width="5.7109375" style="1490" customWidth="1"/>
    <col min="14338" max="14338" width="7.85546875" style="1490" customWidth="1"/>
    <col min="14339" max="14339" width="45.7109375" style="1490" customWidth="1"/>
    <col min="14340" max="14340" width="5.7109375" style="1490" customWidth="1"/>
    <col min="14341" max="14341" width="7.42578125" style="1490" customWidth="1"/>
    <col min="14342" max="14342" width="10.140625" style="1490" customWidth="1"/>
    <col min="14343" max="14343" width="10.7109375" style="1490" customWidth="1"/>
    <col min="14344" max="14351" width="9.140625" style="1490"/>
    <col min="14352" max="14352" width="12.85546875" style="1490" customWidth="1"/>
    <col min="14353" max="14592" width="9.140625" style="1490"/>
    <col min="14593" max="14593" width="5.7109375" style="1490" customWidth="1"/>
    <col min="14594" max="14594" width="7.85546875" style="1490" customWidth="1"/>
    <col min="14595" max="14595" width="45.7109375" style="1490" customWidth="1"/>
    <col min="14596" max="14596" width="5.7109375" style="1490" customWidth="1"/>
    <col min="14597" max="14597" width="7.42578125" style="1490" customWidth="1"/>
    <col min="14598" max="14598" width="10.140625" style="1490" customWidth="1"/>
    <col min="14599" max="14599" width="10.7109375" style="1490" customWidth="1"/>
    <col min="14600" max="14607" width="9.140625" style="1490"/>
    <col min="14608" max="14608" width="12.85546875" style="1490" customWidth="1"/>
    <col min="14609" max="14848" width="9.140625" style="1490"/>
    <col min="14849" max="14849" width="5.7109375" style="1490" customWidth="1"/>
    <col min="14850" max="14850" width="7.85546875" style="1490" customWidth="1"/>
    <col min="14851" max="14851" width="45.7109375" style="1490" customWidth="1"/>
    <col min="14852" max="14852" width="5.7109375" style="1490" customWidth="1"/>
    <col min="14853" max="14853" width="7.42578125" style="1490" customWidth="1"/>
    <col min="14854" max="14854" width="10.140625" style="1490" customWidth="1"/>
    <col min="14855" max="14855" width="10.7109375" style="1490" customWidth="1"/>
    <col min="14856" max="14863" width="9.140625" style="1490"/>
    <col min="14864" max="14864" width="12.85546875" style="1490" customWidth="1"/>
    <col min="14865" max="15104" width="9.140625" style="1490"/>
    <col min="15105" max="15105" width="5.7109375" style="1490" customWidth="1"/>
    <col min="15106" max="15106" width="7.85546875" style="1490" customWidth="1"/>
    <col min="15107" max="15107" width="45.7109375" style="1490" customWidth="1"/>
    <col min="15108" max="15108" width="5.7109375" style="1490" customWidth="1"/>
    <col min="15109" max="15109" width="7.42578125" style="1490" customWidth="1"/>
    <col min="15110" max="15110" width="10.140625" style="1490" customWidth="1"/>
    <col min="15111" max="15111" width="10.7109375" style="1490" customWidth="1"/>
    <col min="15112" max="15119" width="9.140625" style="1490"/>
    <col min="15120" max="15120" width="12.85546875" style="1490" customWidth="1"/>
    <col min="15121" max="15360" width="9.140625" style="1490"/>
    <col min="15361" max="15361" width="5.7109375" style="1490" customWidth="1"/>
    <col min="15362" max="15362" width="7.85546875" style="1490" customWidth="1"/>
    <col min="15363" max="15363" width="45.7109375" style="1490" customWidth="1"/>
    <col min="15364" max="15364" width="5.7109375" style="1490" customWidth="1"/>
    <col min="15365" max="15365" width="7.42578125" style="1490" customWidth="1"/>
    <col min="15366" max="15366" width="10.140625" style="1490" customWidth="1"/>
    <col min="15367" max="15367" width="10.7109375" style="1490" customWidth="1"/>
    <col min="15368" max="15375" width="9.140625" style="1490"/>
    <col min="15376" max="15376" width="12.85546875" style="1490" customWidth="1"/>
    <col min="15377" max="15616" width="9.140625" style="1490"/>
    <col min="15617" max="15617" width="5.7109375" style="1490" customWidth="1"/>
    <col min="15618" max="15618" width="7.85546875" style="1490" customWidth="1"/>
    <col min="15619" max="15619" width="45.7109375" style="1490" customWidth="1"/>
    <col min="15620" max="15620" width="5.7109375" style="1490" customWidth="1"/>
    <col min="15621" max="15621" width="7.42578125" style="1490" customWidth="1"/>
    <col min="15622" max="15622" width="10.140625" style="1490" customWidth="1"/>
    <col min="15623" max="15623" width="10.7109375" style="1490" customWidth="1"/>
    <col min="15624" max="15631" width="9.140625" style="1490"/>
    <col min="15632" max="15632" width="12.85546875" style="1490" customWidth="1"/>
    <col min="15633" max="15872" width="9.140625" style="1490"/>
    <col min="15873" max="15873" width="5.7109375" style="1490" customWidth="1"/>
    <col min="15874" max="15874" width="7.85546875" style="1490" customWidth="1"/>
    <col min="15875" max="15875" width="45.7109375" style="1490" customWidth="1"/>
    <col min="15876" max="15876" width="5.7109375" style="1490" customWidth="1"/>
    <col min="15877" max="15877" width="7.42578125" style="1490" customWidth="1"/>
    <col min="15878" max="15878" width="10.140625" style="1490" customWidth="1"/>
    <col min="15879" max="15879" width="10.7109375" style="1490" customWidth="1"/>
    <col min="15880" max="15887" width="9.140625" style="1490"/>
    <col min="15888" max="15888" width="12.85546875" style="1490" customWidth="1"/>
    <col min="15889" max="16128" width="9.140625" style="1490"/>
    <col min="16129" max="16129" width="5.7109375" style="1490" customWidth="1"/>
    <col min="16130" max="16130" width="7.85546875" style="1490" customWidth="1"/>
    <col min="16131" max="16131" width="45.7109375" style="1490" customWidth="1"/>
    <col min="16132" max="16132" width="5.7109375" style="1490" customWidth="1"/>
    <col min="16133" max="16133" width="7.42578125" style="1490" customWidth="1"/>
    <col min="16134" max="16134" width="10.140625" style="1490" customWidth="1"/>
    <col min="16135" max="16135" width="10.7109375" style="1490" customWidth="1"/>
    <col min="16136" max="16143" width="9.140625" style="1490"/>
    <col min="16144" max="16144" width="12.85546875" style="1490" customWidth="1"/>
    <col min="16145" max="16384" width="9.140625" style="1490"/>
  </cols>
  <sheetData>
    <row r="1" spans="1:8" ht="15.75" x14ac:dyDescent="0.25">
      <c r="A1" s="1484" t="s">
        <v>1486</v>
      </c>
      <c r="B1" s="1485"/>
      <c r="C1" s="1486"/>
      <c r="D1" s="1487"/>
      <c r="E1" s="1488"/>
      <c r="F1" s="1489"/>
    </row>
    <row r="2" spans="1:8" ht="15.75" x14ac:dyDescent="0.25">
      <c r="A2" s="1484" t="s">
        <v>1727</v>
      </c>
      <c r="B2" s="1492"/>
      <c r="C2" s="1493"/>
      <c r="D2" s="1487"/>
      <c r="E2" s="1488"/>
      <c r="F2" s="1489"/>
    </row>
    <row r="3" spans="1:8" ht="15.75" x14ac:dyDescent="0.25">
      <c r="A3" s="1494" t="s">
        <v>2201</v>
      </c>
      <c r="B3" s="1492"/>
      <c r="C3" s="1493"/>
      <c r="D3" s="1487"/>
      <c r="E3" s="1488"/>
      <c r="F3" s="1489"/>
      <c r="G3" s="1495"/>
    </row>
    <row r="4" spans="1:8" ht="15.75" x14ac:dyDescent="0.25">
      <c r="A4" s="1496"/>
      <c r="B4" s="1492"/>
      <c r="C4" s="1493"/>
      <c r="D4" s="1487"/>
      <c r="E4" s="1488"/>
      <c r="F4" s="1489"/>
      <c r="G4" s="1495"/>
    </row>
    <row r="5" spans="1:8" ht="15.75" x14ac:dyDescent="0.25">
      <c r="C5" s="1497" t="s">
        <v>174</v>
      </c>
      <c r="F5" s="1498"/>
      <c r="G5" s="1498"/>
    </row>
    <row r="6" spans="1:8" x14ac:dyDescent="0.2">
      <c r="B6" s="1499" t="str">
        <f>A20</f>
        <v>I.</v>
      </c>
      <c r="C6" s="1500" t="str">
        <f>+C20</f>
        <v>PREDDELA</v>
      </c>
      <c r="F6" s="1498"/>
      <c r="G6" s="1498">
        <f>G25</f>
        <v>0</v>
      </c>
    </row>
    <row r="7" spans="1:8" x14ac:dyDescent="0.2">
      <c r="B7" s="1499" t="s">
        <v>247</v>
      </c>
      <c r="C7" s="1500" t="s">
        <v>40</v>
      </c>
      <c r="F7" s="1498"/>
      <c r="G7" s="1498">
        <f>G39</f>
        <v>0</v>
      </c>
    </row>
    <row r="8" spans="1:8" x14ac:dyDescent="0.2">
      <c r="B8" s="1499" t="s">
        <v>259</v>
      </c>
      <c r="C8" s="1500" t="s">
        <v>73</v>
      </c>
      <c r="F8" s="1498"/>
      <c r="G8" s="1498">
        <f>G44</f>
        <v>0</v>
      </c>
    </row>
    <row r="9" spans="1:8" x14ac:dyDescent="0.2">
      <c r="B9" s="1499" t="s">
        <v>264</v>
      </c>
      <c r="C9" s="1500" t="s">
        <v>276</v>
      </c>
      <c r="F9" s="1498"/>
      <c r="G9" s="1498">
        <f>G50</f>
        <v>0</v>
      </c>
    </row>
    <row r="10" spans="1:8" x14ac:dyDescent="0.2">
      <c r="B10" s="1499" t="s">
        <v>275</v>
      </c>
      <c r="C10" s="1500" t="s">
        <v>265</v>
      </c>
      <c r="F10" s="1498"/>
      <c r="G10" s="1498">
        <f>G89</f>
        <v>0</v>
      </c>
    </row>
    <row r="11" spans="1:8" x14ac:dyDescent="0.2">
      <c r="B11" s="1499" t="s">
        <v>284</v>
      </c>
      <c r="C11" s="1500" t="s">
        <v>285</v>
      </c>
      <c r="F11" s="1498"/>
      <c r="G11" s="1498">
        <f>G94</f>
        <v>0</v>
      </c>
    </row>
    <row r="12" spans="1:8" ht="13.5" thickBot="1" x14ac:dyDescent="0.25">
      <c r="A12" s="1501"/>
      <c r="B12" s="1502" t="s">
        <v>290</v>
      </c>
      <c r="C12" s="1503" t="s">
        <v>168</v>
      </c>
      <c r="D12" s="1501"/>
      <c r="E12" s="1504"/>
      <c r="F12" s="1504"/>
      <c r="G12" s="1504">
        <f>G105</f>
        <v>900</v>
      </c>
      <c r="H12" s="1505"/>
    </row>
    <row r="13" spans="1:8" x14ac:dyDescent="0.2">
      <c r="C13" s="1500" t="s">
        <v>180</v>
      </c>
      <c r="F13" s="1498"/>
      <c r="G13" s="1506">
        <f>SUM(G6:G12)</f>
        <v>900</v>
      </c>
    </row>
    <row r="14" spans="1:8" ht="13.5" thickBot="1" x14ac:dyDescent="0.25">
      <c r="A14" s="1501"/>
      <c r="B14" s="1501"/>
      <c r="C14" s="1507" t="s">
        <v>292</v>
      </c>
      <c r="D14" s="1501"/>
      <c r="E14" s="1504"/>
      <c r="F14" s="1504"/>
      <c r="G14" s="1504">
        <f>ROUND(G13*0.22,2)</f>
        <v>198</v>
      </c>
    </row>
    <row r="15" spans="1:8" x14ac:dyDescent="0.2">
      <c r="C15" s="1500" t="s">
        <v>293</v>
      </c>
      <c r="F15" s="1498"/>
      <c r="G15" s="1506">
        <f>+G14+G13</f>
        <v>1098</v>
      </c>
    </row>
    <row r="16" spans="1:8" ht="15.75" x14ac:dyDescent="0.25">
      <c r="A16" s="1496"/>
      <c r="B16" s="1492"/>
      <c r="C16" s="1493"/>
      <c r="D16" s="1487"/>
      <c r="E16" s="1488"/>
      <c r="F16" s="1489"/>
      <c r="G16" s="1495"/>
    </row>
    <row r="17" spans="1:73" ht="15.75" x14ac:dyDescent="0.25">
      <c r="A17" s="1496"/>
      <c r="B17" s="1492"/>
      <c r="C17" s="1493"/>
      <c r="D17" s="1487"/>
      <c r="E17" s="1488"/>
      <c r="F17" s="1489"/>
      <c r="G17" s="1495"/>
    </row>
    <row r="18" spans="1:73" ht="15.75" x14ac:dyDescent="0.25">
      <c r="A18" s="1494" t="s">
        <v>2201</v>
      </c>
      <c r="B18" s="1492"/>
      <c r="C18" s="1493"/>
      <c r="D18" s="1487"/>
      <c r="E18" s="1488"/>
      <c r="F18" s="1489"/>
      <c r="G18" s="1495"/>
    </row>
    <row r="19" spans="1:73" s="1516" customFormat="1" x14ac:dyDescent="0.2">
      <c r="A19" s="1512" t="s">
        <v>0</v>
      </c>
      <c r="B19" s="1512" t="s">
        <v>1</v>
      </c>
      <c r="C19" s="1513" t="s">
        <v>2</v>
      </c>
      <c r="D19" s="1512" t="s">
        <v>3</v>
      </c>
      <c r="E19" s="1514" t="s">
        <v>4</v>
      </c>
      <c r="F19" s="1514" t="s">
        <v>5</v>
      </c>
      <c r="G19" s="1514" t="s">
        <v>6</v>
      </c>
      <c r="H19" s="1515"/>
      <c r="I19" s="1515"/>
      <c r="J19" s="1515"/>
      <c r="K19" s="1491"/>
      <c r="L19" s="1490"/>
      <c r="M19" s="1490"/>
      <c r="N19" s="1490"/>
      <c r="O19" s="1490"/>
      <c r="P19" s="1490"/>
      <c r="Q19" s="1490"/>
      <c r="R19" s="1490"/>
      <c r="S19" s="1490"/>
      <c r="T19" s="1490"/>
      <c r="U19" s="1490"/>
      <c r="V19" s="1490"/>
      <c r="W19" s="1490"/>
      <c r="X19" s="1490"/>
      <c r="Y19" s="1490"/>
      <c r="Z19" s="1490"/>
      <c r="AA19" s="1490"/>
      <c r="AB19" s="1490"/>
      <c r="AC19" s="1490"/>
      <c r="AD19" s="1490"/>
      <c r="AE19" s="1490"/>
      <c r="AF19" s="1490"/>
      <c r="AG19" s="1490"/>
      <c r="AH19" s="1490"/>
      <c r="AI19" s="1490"/>
      <c r="AJ19" s="1490"/>
      <c r="AK19" s="1490"/>
      <c r="AL19" s="1490"/>
      <c r="AM19" s="1490"/>
      <c r="AN19" s="1490"/>
      <c r="AO19" s="1490"/>
      <c r="AP19" s="1490"/>
      <c r="AQ19" s="1490"/>
      <c r="AR19" s="1490"/>
      <c r="AS19" s="1490"/>
      <c r="AT19" s="1490"/>
      <c r="AU19" s="1490"/>
      <c r="AV19" s="1490"/>
      <c r="AW19" s="1490"/>
      <c r="AX19" s="1490"/>
      <c r="AY19" s="1490"/>
      <c r="AZ19" s="1490"/>
      <c r="BA19" s="1490"/>
      <c r="BB19" s="1490"/>
      <c r="BC19" s="1490"/>
      <c r="BD19" s="1490"/>
      <c r="BE19" s="1490"/>
      <c r="BF19" s="1490"/>
      <c r="BG19" s="1490"/>
      <c r="BH19" s="1490"/>
      <c r="BI19" s="1490"/>
      <c r="BJ19" s="1490"/>
      <c r="BK19" s="1490"/>
      <c r="BL19" s="1490"/>
      <c r="BM19" s="1490"/>
      <c r="BN19" s="1490"/>
      <c r="BO19" s="1490"/>
      <c r="BP19" s="1490"/>
      <c r="BQ19" s="1490"/>
      <c r="BR19" s="1490"/>
      <c r="BS19" s="1490"/>
      <c r="BT19" s="1490"/>
      <c r="BU19" s="1490"/>
    </row>
    <row r="20" spans="1:73" ht="15" x14ac:dyDescent="0.25">
      <c r="A20" s="1517" t="s">
        <v>232</v>
      </c>
      <c r="B20" s="1518"/>
      <c r="C20" s="1518" t="s">
        <v>7</v>
      </c>
      <c r="D20" s="1518"/>
      <c r="E20" s="1537"/>
      <c r="F20" s="1519"/>
      <c r="G20" s="1519"/>
    </row>
    <row r="21" spans="1:73" ht="251.25" customHeight="1" x14ac:dyDescent="0.2">
      <c r="A21" s="1640" t="s">
        <v>2063</v>
      </c>
      <c r="B21" s="1641" t="s">
        <v>2151</v>
      </c>
      <c r="C21" s="2215" t="s">
        <v>2062</v>
      </c>
      <c r="D21" s="2215"/>
      <c r="E21" s="2215"/>
      <c r="F21" s="2215"/>
      <c r="G21" s="2215"/>
    </row>
    <row r="22" spans="1:73" s="1524" customFormat="1" x14ac:dyDescent="0.2">
      <c r="A22" s="1520"/>
      <c r="B22" s="1521">
        <v>11</v>
      </c>
      <c r="C22" s="1522" t="s">
        <v>9</v>
      </c>
      <c r="D22" s="1520"/>
      <c r="E22" s="1534"/>
      <c r="F22" s="1523"/>
      <c r="G22" s="1523"/>
      <c r="H22" s="1491"/>
      <c r="I22" s="1491"/>
      <c r="J22" s="1491"/>
      <c r="K22" s="1491"/>
      <c r="L22" s="1490"/>
      <c r="M22" s="1490"/>
      <c r="N22" s="1490"/>
      <c r="O22" s="1490"/>
      <c r="P22" s="1490"/>
      <c r="Q22" s="1490"/>
      <c r="R22" s="1490"/>
      <c r="S22" s="1490"/>
      <c r="T22" s="1490"/>
      <c r="U22" s="1490"/>
      <c r="V22" s="1490"/>
      <c r="W22" s="1490"/>
      <c r="X22" s="1490"/>
      <c r="Y22" s="1490"/>
      <c r="Z22" s="1490"/>
      <c r="AA22" s="1490"/>
      <c r="AB22" s="1490"/>
      <c r="AC22" s="1490"/>
      <c r="AD22" s="1490"/>
      <c r="AE22" s="1490"/>
      <c r="AF22" s="1490"/>
      <c r="AG22" s="1490"/>
      <c r="AH22" s="1490"/>
      <c r="AI22" s="1490"/>
      <c r="AJ22" s="1490"/>
      <c r="AK22" s="1490"/>
      <c r="AL22" s="1490"/>
      <c r="AM22" s="1490"/>
      <c r="AN22" s="1490"/>
      <c r="AO22" s="1490"/>
      <c r="AP22" s="1490"/>
      <c r="AQ22" s="1490"/>
      <c r="AR22" s="1490"/>
      <c r="AS22" s="1490"/>
      <c r="AT22" s="1490"/>
      <c r="AU22" s="1490"/>
      <c r="AV22" s="1490"/>
      <c r="AW22" s="1490"/>
      <c r="AX22" s="1490"/>
      <c r="AY22" s="1490"/>
      <c r="AZ22" s="1490"/>
      <c r="BA22" s="1490"/>
      <c r="BB22" s="1490"/>
      <c r="BC22" s="1490"/>
      <c r="BD22" s="1490"/>
      <c r="BE22" s="1490"/>
      <c r="BF22" s="1490"/>
      <c r="BG22" s="1490"/>
      <c r="BH22" s="1490"/>
      <c r="BI22" s="1490"/>
      <c r="BJ22" s="1490"/>
      <c r="BK22" s="1490"/>
      <c r="BL22" s="1490"/>
      <c r="BM22" s="1490"/>
      <c r="BN22" s="1490"/>
      <c r="BO22" s="1490"/>
      <c r="BP22" s="1490"/>
      <c r="BQ22" s="1490"/>
      <c r="BR22" s="1490"/>
      <c r="BS22" s="1490"/>
      <c r="BT22" s="1490"/>
      <c r="BU22" s="1490"/>
    </row>
    <row r="23" spans="1:73" ht="25.5" x14ac:dyDescent="0.2">
      <c r="A23" s="1525" t="s">
        <v>2063</v>
      </c>
      <c r="B23" s="1526" t="s">
        <v>2064</v>
      </c>
      <c r="C23" s="1525" t="s">
        <v>2065</v>
      </c>
      <c r="D23" s="1527" t="s">
        <v>2066</v>
      </c>
      <c r="E23" s="1528">
        <v>4</v>
      </c>
      <c r="F23" s="1976"/>
      <c r="G23" s="1529">
        <f>ROUND(F23*E23,2)</f>
        <v>0</v>
      </c>
    </row>
    <row r="24" spans="1:73" ht="51" x14ac:dyDescent="0.2">
      <c r="A24" s="1525" t="s">
        <v>2067</v>
      </c>
      <c r="B24" s="1526" t="s">
        <v>2068</v>
      </c>
      <c r="C24" s="1530" t="s">
        <v>2127</v>
      </c>
      <c r="D24" s="1527" t="s">
        <v>2066</v>
      </c>
      <c r="E24" s="1528">
        <v>29</v>
      </c>
      <c r="F24" s="1976"/>
      <c r="G24" s="1529">
        <f>ROUND(F24*E24,2)</f>
        <v>0</v>
      </c>
    </row>
    <row r="25" spans="1:73" s="1516" customFormat="1" ht="15" x14ac:dyDescent="0.25">
      <c r="A25" s="1542"/>
      <c r="B25" s="1567"/>
      <c r="C25" s="452" t="s">
        <v>1779</v>
      </c>
      <c r="D25" s="1543"/>
      <c r="E25" s="1544"/>
      <c r="F25" s="1545"/>
      <c r="G25" s="454">
        <f>SUM(G23:G24)</f>
        <v>0</v>
      </c>
      <c r="H25" s="1515"/>
      <c r="I25" s="1491"/>
      <c r="J25" s="1491"/>
      <c r="K25" s="1491"/>
      <c r="L25" s="1490"/>
      <c r="M25" s="1490"/>
      <c r="N25" s="1490"/>
      <c r="O25" s="1490"/>
      <c r="P25" s="1490"/>
      <c r="Q25" s="1490"/>
      <c r="R25" s="1490"/>
      <c r="S25" s="1490"/>
      <c r="T25" s="1490"/>
      <c r="U25" s="1490"/>
      <c r="V25" s="1490"/>
      <c r="W25" s="1490"/>
      <c r="X25" s="1490"/>
      <c r="Y25" s="1490"/>
      <c r="Z25" s="1490"/>
      <c r="AA25" s="1490"/>
      <c r="AB25" s="1490"/>
      <c r="AC25" s="1490"/>
      <c r="AD25" s="1490"/>
      <c r="AE25" s="1490"/>
      <c r="AF25" s="1490"/>
      <c r="AG25" s="1490"/>
      <c r="AH25" s="1490"/>
      <c r="AI25" s="1490"/>
      <c r="AJ25" s="1490"/>
      <c r="AK25" s="1490"/>
      <c r="AL25" s="1490"/>
      <c r="AM25" s="1490"/>
      <c r="AN25" s="1490"/>
      <c r="AO25" s="1490"/>
      <c r="AP25" s="1490"/>
      <c r="AQ25" s="1490"/>
      <c r="AR25" s="1490"/>
      <c r="AS25" s="1490"/>
      <c r="AT25" s="1490"/>
      <c r="AU25" s="1490"/>
      <c r="AV25" s="1490"/>
      <c r="AW25" s="1490"/>
      <c r="AX25" s="1490"/>
      <c r="AY25" s="1490"/>
      <c r="AZ25" s="1490"/>
      <c r="BA25" s="1490"/>
      <c r="BB25" s="1490"/>
      <c r="BC25" s="1490"/>
      <c r="BD25" s="1490"/>
      <c r="BE25" s="1490"/>
      <c r="BF25" s="1490"/>
      <c r="BG25" s="1490"/>
      <c r="BH25" s="1490"/>
      <c r="BI25" s="1490"/>
      <c r="BJ25" s="1490"/>
      <c r="BK25" s="1490"/>
      <c r="BL25" s="1490"/>
      <c r="BM25" s="1490"/>
      <c r="BN25" s="1490"/>
      <c r="BO25" s="1490"/>
      <c r="BP25" s="1490"/>
      <c r="BQ25" s="1490"/>
      <c r="BR25" s="1490"/>
      <c r="BS25" s="1490"/>
      <c r="BT25" s="1490"/>
      <c r="BU25" s="1490"/>
    </row>
    <row r="26" spans="1:73" x14ac:dyDescent="0.2">
      <c r="A26" s="921"/>
      <c r="B26" s="1550"/>
      <c r="C26" s="921"/>
      <c r="D26" s="1547"/>
      <c r="E26" s="1548"/>
      <c r="F26" s="1549"/>
      <c r="G26" s="1549"/>
    </row>
    <row r="27" spans="1:73" ht="15" x14ac:dyDescent="0.25">
      <c r="A27" s="437" t="s">
        <v>247</v>
      </c>
      <c r="B27" s="1566"/>
      <c r="C27" s="452" t="s">
        <v>40</v>
      </c>
      <c r="D27" s="438"/>
      <c r="E27" s="453"/>
      <c r="F27" s="454"/>
      <c r="G27" s="454"/>
    </row>
    <row r="28" spans="1:73" s="1650" customFormat="1" ht="156" x14ac:dyDescent="0.2">
      <c r="A28" s="1640" t="s">
        <v>2063</v>
      </c>
      <c r="B28" s="1640" t="s">
        <v>2153</v>
      </c>
      <c r="C28" s="1641" t="s">
        <v>2154</v>
      </c>
      <c r="D28" s="1642" t="s">
        <v>806</v>
      </c>
      <c r="E28" s="1643"/>
      <c r="F28" s="1644"/>
      <c r="G28" s="1644"/>
    </row>
    <row r="29" spans="1:73" s="1650" customFormat="1" ht="96" x14ac:dyDescent="0.2">
      <c r="A29" s="1640" t="s">
        <v>2067</v>
      </c>
      <c r="B29" s="1640" t="s">
        <v>2155</v>
      </c>
      <c r="C29" s="1641" t="s">
        <v>2156</v>
      </c>
      <c r="D29" s="1642" t="s">
        <v>806</v>
      </c>
      <c r="E29" s="1643"/>
      <c r="F29" s="1644"/>
      <c r="G29" s="1644"/>
    </row>
    <row r="30" spans="1:73" x14ac:dyDescent="0.2">
      <c r="A30" s="448"/>
      <c r="B30" s="917">
        <v>22</v>
      </c>
      <c r="C30" s="448" t="s">
        <v>42</v>
      </c>
      <c r="D30" s="458"/>
      <c r="E30" s="459"/>
      <c r="F30" s="460"/>
      <c r="G30" s="460"/>
      <c r="I30" s="1538"/>
    </row>
    <row r="31" spans="1:73" ht="38.25" x14ac:dyDescent="0.2">
      <c r="A31" s="921" t="s">
        <v>2063</v>
      </c>
      <c r="B31" s="1552" t="s">
        <v>2071</v>
      </c>
      <c r="C31" s="1269" t="s">
        <v>2128</v>
      </c>
      <c r="D31" s="1547" t="s">
        <v>2072</v>
      </c>
      <c r="E31" s="1548">
        <v>1551</v>
      </c>
      <c r="F31" s="1976"/>
      <c r="G31" s="1529">
        <f>ROUND(F31*E31,2)</f>
        <v>0</v>
      </c>
    </row>
    <row r="32" spans="1:73" ht="25.5" x14ac:dyDescent="0.2">
      <c r="A32" s="921" t="s">
        <v>2067</v>
      </c>
      <c r="B32" s="1550" t="s">
        <v>2073</v>
      </c>
      <c r="C32" s="1553" t="s">
        <v>2129</v>
      </c>
      <c r="D32" s="1547" t="s">
        <v>2072</v>
      </c>
      <c r="E32" s="1548">
        <v>388</v>
      </c>
      <c r="F32" s="1976"/>
      <c r="G32" s="1529">
        <f t="shared" ref="G32:G38" si="0">ROUND(F32*E32,2)</f>
        <v>0</v>
      </c>
    </row>
    <row r="33" spans="1:8" ht="25.5" x14ac:dyDescent="0.2">
      <c r="A33" s="921" t="s">
        <v>2074</v>
      </c>
      <c r="B33" s="1550" t="s">
        <v>2075</v>
      </c>
      <c r="C33" s="1553" t="s">
        <v>2130</v>
      </c>
      <c r="D33" s="1547" t="s">
        <v>2072</v>
      </c>
      <c r="E33" s="1548">
        <v>15</v>
      </c>
      <c r="F33" s="1976"/>
      <c r="G33" s="1529">
        <f t="shared" si="0"/>
        <v>0</v>
      </c>
    </row>
    <row r="34" spans="1:8" x14ac:dyDescent="0.2">
      <c r="A34" s="448"/>
      <c r="B34" s="916">
        <v>22</v>
      </c>
      <c r="C34" s="448" t="s">
        <v>49</v>
      </c>
      <c r="D34" s="458"/>
      <c r="E34" s="459"/>
      <c r="F34" s="2062"/>
      <c r="G34" s="1535"/>
    </row>
    <row r="35" spans="1:8" ht="25.5" x14ac:dyDescent="0.2">
      <c r="A35" s="921" t="s">
        <v>2063</v>
      </c>
      <c r="B35" s="1546" t="s">
        <v>2076</v>
      </c>
      <c r="C35" s="921" t="s">
        <v>2077</v>
      </c>
      <c r="D35" s="1547" t="s">
        <v>2078</v>
      </c>
      <c r="E35" s="1548">
        <v>1100</v>
      </c>
      <c r="F35" s="1976"/>
      <c r="G35" s="1529">
        <f t="shared" si="0"/>
        <v>0</v>
      </c>
    </row>
    <row r="36" spans="1:8" x14ac:dyDescent="0.2">
      <c r="A36" s="448"/>
      <c r="B36" s="916">
        <v>24</v>
      </c>
      <c r="C36" s="1563" t="s">
        <v>555</v>
      </c>
      <c r="D36" s="1564"/>
      <c r="E36" s="1565"/>
      <c r="F36" s="2062"/>
      <c r="G36" s="1535"/>
      <c r="H36" s="1539"/>
    </row>
    <row r="37" spans="1:8" ht="76.5" x14ac:dyDescent="0.2">
      <c r="A37" s="921" t="s">
        <v>2063</v>
      </c>
      <c r="B37" s="1546" t="s">
        <v>2079</v>
      </c>
      <c r="C37" s="1554" t="s">
        <v>2160</v>
      </c>
      <c r="D37" s="1555" t="s">
        <v>2072</v>
      </c>
      <c r="E37" s="1556">
        <v>860</v>
      </c>
      <c r="F37" s="1976"/>
      <c r="G37" s="1529">
        <f t="shared" si="0"/>
        <v>0</v>
      </c>
      <c r="H37" s="1539"/>
    </row>
    <row r="38" spans="1:8" ht="89.25" x14ac:dyDescent="0.2">
      <c r="A38" s="921" t="s">
        <v>2067</v>
      </c>
      <c r="B38" s="1546" t="s">
        <v>2159</v>
      </c>
      <c r="C38" s="1554" t="s">
        <v>2162</v>
      </c>
      <c r="D38" s="1555" t="s">
        <v>2072</v>
      </c>
      <c r="E38" s="1556">
        <v>145</v>
      </c>
      <c r="F38" s="1976"/>
      <c r="G38" s="1529">
        <f t="shared" si="0"/>
        <v>0</v>
      </c>
      <c r="H38" s="1539"/>
    </row>
    <row r="39" spans="1:8" ht="15" x14ac:dyDescent="0.25">
      <c r="A39" s="452"/>
      <c r="B39" s="1566"/>
      <c r="C39" s="452" t="s">
        <v>1821</v>
      </c>
      <c r="D39" s="438"/>
      <c r="E39" s="453"/>
      <c r="F39" s="454"/>
      <c r="G39" s="454">
        <f>SUM(G31:G38)</f>
        <v>0</v>
      </c>
      <c r="H39" s="1539"/>
    </row>
    <row r="40" spans="1:8" x14ac:dyDescent="0.2">
      <c r="A40" s="921"/>
      <c r="B40" s="1550"/>
      <c r="C40" s="921"/>
      <c r="D40" s="1547"/>
      <c r="E40" s="1548"/>
      <c r="F40" s="1549"/>
      <c r="G40" s="1549"/>
      <c r="H40" s="1539"/>
    </row>
    <row r="41" spans="1:8" ht="15" x14ac:dyDescent="0.25">
      <c r="A41" s="1566" t="s">
        <v>259</v>
      </c>
      <c r="B41" s="1566"/>
      <c r="C41" s="452" t="s">
        <v>73</v>
      </c>
      <c r="D41" s="438"/>
      <c r="E41" s="453"/>
      <c r="F41" s="454"/>
      <c r="G41" s="454"/>
      <c r="H41" s="1539"/>
    </row>
    <row r="42" spans="1:8" x14ac:dyDescent="0.2">
      <c r="A42" s="448"/>
      <c r="B42" s="917">
        <v>31</v>
      </c>
      <c r="C42" s="448" t="s">
        <v>92</v>
      </c>
      <c r="D42" s="458"/>
      <c r="E42" s="459"/>
      <c r="F42" s="460"/>
      <c r="G42" s="460"/>
    </row>
    <row r="43" spans="1:8" ht="25.5" x14ac:dyDescent="0.2">
      <c r="A43" s="921" t="s">
        <v>2063</v>
      </c>
      <c r="B43" s="1550" t="s">
        <v>2080</v>
      </c>
      <c r="C43" s="921" t="s">
        <v>2081</v>
      </c>
      <c r="D43" s="1547" t="s">
        <v>2082</v>
      </c>
      <c r="E43" s="1548">
        <v>345</v>
      </c>
      <c r="F43" s="1976"/>
      <c r="G43" s="1529">
        <f t="shared" ref="G43" si="1">ROUND(F43*E43,2)</f>
        <v>0</v>
      </c>
      <c r="H43" s="1569"/>
    </row>
    <row r="44" spans="1:8" ht="15" x14ac:dyDescent="0.25">
      <c r="A44" s="1570"/>
      <c r="B44" s="1571"/>
      <c r="C44" s="438" t="s">
        <v>1838</v>
      </c>
      <c r="D44" s="1570"/>
      <c r="E44" s="1574"/>
      <c r="F44" s="454"/>
      <c r="G44" s="454">
        <f>SUM(G43:G43)</f>
        <v>0</v>
      </c>
    </row>
    <row r="45" spans="1:8" x14ac:dyDescent="0.2">
      <c r="A45" s="1560"/>
      <c r="B45" s="1561"/>
      <c r="C45" s="1547"/>
      <c r="D45" s="1560"/>
      <c r="E45" s="1562"/>
      <c r="F45" s="1549"/>
      <c r="G45" s="1549"/>
    </row>
    <row r="46" spans="1:8" ht="15" x14ac:dyDescent="0.25">
      <c r="A46" s="1627" t="s">
        <v>264</v>
      </c>
      <c r="B46" s="1571"/>
      <c r="C46" s="438" t="s">
        <v>276</v>
      </c>
      <c r="D46" s="1570"/>
      <c r="E46" s="1574"/>
      <c r="F46" s="454"/>
      <c r="G46" s="454"/>
    </row>
    <row r="47" spans="1:8" x14ac:dyDescent="0.2">
      <c r="A47" s="1572"/>
      <c r="B47" s="1573">
        <v>41</v>
      </c>
      <c r="C47" s="458" t="s">
        <v>218</v>
      </c>
      <c r="D47" s="1572"/>
      <c r="E47" s="1575"/>
      <c r="F47" s="460"/>
      <c r="G47" s="460"/>
    </row>
    <row r="48" spans="1:8" ht="89.25" x14ac:dyDescent="0.2">
      <c r="A48" s="1609" t="s">
        <v>2063</v>
      </c>
      <c r="B48" s="1561" t="s">
        <v>2166</v>
      </c>
      <c r="C48" s="1547" t="s">
        <v>2168</v>
      </c>
      <c r="D48" s="1560" t="s">
        <v>2082</v>
      </c>
      <c r="E48" s="1562">
        <v>121</v>
      </c>
      <c r="F48" s="1976"/>
      <c r="G48" s="1529">
        <f t="shared" ref="G48:G49" si="2">ROUND(F48*E48,2)</f>
        <v>0</v>
      </c>
    </row>
    <row r="49" spans="1:7" ht="25.5" x14ac:dyDescent="0.2">
      <c r="A49" s="1609" t="s">
        <v>2067</v>
      </c>
      <c r="B49" s="1561" t="s">
        <v>2167</v>
      </c>
      <c r="C49" s="1547" t="s">
        <v>221</v>
      </c>
      <c r="D49" s="1560" t="s">
        <v>2082</v>
      </c>
      <c r="E49" s="1562">
        <v>121</v>
      </c>
      <c r="F49" s="1976"/>
      <c r="G49" s="1529">
        <f t="shared" si="2"/>
        <v>0</v>
      </c>
    </row>
    <row r="50" spans="1:7" ht="15" x14ac:dyDescent="0.25">
      <c r="A50" s="1570"/>
      <c r="B50" s="1571"/>
      <c r="C50" s="438" t="s">
        <v>1889</v>
      </c>
      <c r="D50" s="1570"/>
      <c r="E50" s="1574"/>
      <c r="F50" s="454"/>
      <c r="G50" s="454">
        <f>SUM(G47:G49)</f>
        <v>0</v>
      </c>
    </row>
    <row r="51" spans="1:7" x14ac:dyDescent="0.2">
      <c r="A51" s="1560"/>
      <c r="B51" s="1561"/>
      <c r="C51" s="1547"/>
      <c r="D51" s="1560"/>
      <c r="E51" s="1562"/>
      <c r="F51" s="1549"/>
      <c r="G51" s="1549"/>
    </row>
    <row r="52" spans="1:7" ht="15" x14ac:dyDescent="0.25">
      <c r="A52" s="1627" t="s">
        <v>275</v>
      </c>
      <c r="B52" s="1571"/>
      <c r="C52" s="438" t="s">
        <v>265</v>
      </c>
      <c r="D52" s="1570"/>
      <c r="E52" s="1574"/>
      <c r="F52" s="454"/>
      <c r="G52" s="454"/>
    </row>
    <row r="53" spans="1:7" ht="96" x14ac:dyDescent="0.2">
      <c r="A53" s="1647" t="s">
        <v>2063</v>
      </c>
      <c r="B53" s="1646" t="s">
        <v>2170</v>
      </c>
      <c r="C53" s="1642" t="s">
        <v>2171</v>
      </c>
      <c r="D53" s="1645" t="s">
        <v>806</v>
      </c>
      <c r="E53" s="1649"/>
      <c r="F53" s="1644"/>
      <c r="G53" s="1644"/>
    </row>
    <row r="54" spans="1:7" x14ac:dyDescent="0.2">
      <c r="A54" s="1572"/>
      <c r="B54" s="1573">
        <v>62</v>
      </c>
      <c r="C54" s="458" t="s">
        <v>353</v>
      </c>
      <c r="D54" s="1572"/>
      <c r="E54" s="1575"/>
      <c r="F54" s="460"/>
      <c r="G54" s="460"/>
    </row>
    <row r="55" spans="1:7" ht="116.25" customHeight="1" x14ac:dyDescent="0.2">
      <c r="A55" s="1609" t="s">
        <v>2063</v>
      </c>
      <c r="B55" s="1561" t="s">
        <v>2084</v>
      </c>
      <c r="C55" s="1547" t="s">
        <v>2085</v>
      </c>
      <c r="D55" s="1560" t="s">
        <v>806</v>
      </c>
      <c r="E55" s="1562"/>
      <c r="F55" s="1549"/>
      <c r="G55" s="1549"/>
    </row>
    <row r="56" spans="1:7" ht="25.5" x14ac:dyDescent="0.2">
      <c r="A56" s="1609" t="s">
        <v>2067</v>
      </c>
      <c r="B56" s="1561" t="s">
        <v>2172</v>
      </c>
      <c r="C56" s="1547" t="s">
        <v>2176</v>
      </c>
      <c r="D56" s="1560" t="s">
        <v>2078</v>
      </c>
      <c r="E56" s="1562">
        <v>125</v>
      </c>
      <c r="F56" s="1976"/>
      <c r="G56" s="1529">
        <f t="shared" ref="G56" si="3">ROUND(F56*E56,2)</f>
        <v>0</v>
      </c>
    </row>
    <row r="57" spans="1:7" ht="63.75" x14ac:dyDescent="0.2">
      <c r="A57" s="1609" t="s">
        <v>2074</v>
      </c>
      <c r="B57" s="1561" t="s">
        <v>2202</v>
      </c>
      <c r="C57" s="1547" t="s">
        <v>2203</v>
      </c>
      <c r="D57" s="1560" t="s">
        <v>2078</v>
      </c>
      <c r="E57" s="1562">
        <v>195</v>
      </c>
      <c r="F57" s="1976"/>
      <c r="G57" s="1529">
        <f t="shared" ref="G57:G88" si="4">ROUND(F57*E57,2)</f>
        <v>0</v>
      </c>
    </row>
    <row r="58" spans="1:7" ht="63.75" x14ac:dyDescent="0.2">
      <c r="A58" s="1609" t="s">
        <v>2089</v>
      </c>
      <c r="B58" s="1561" t="s">
        <v>2173</v>
      </c>
      <c r="C58" s="1547" t="s">
        <v>2177</v>
      </c>
      <c r="D58" s="1560" t="s">
        <v>2078</v>
      </c>
      <c r="E58" s="1562">
        <v>296</v>
      </c>
      <c r="F58" s="1976"/>
      <c r="G58" s="1529">
        <f t="shared" si="4"/>
        <v>0</v>
      </c>
    </row>
    <row r="59" spans="1:7" x14ac:dyDescent="0.2">
      <c r="A59" s="1609" t="s">
        <v>2091</v>
      </c>
      <c r="B59" s="1561" t="s">
        <v>2086</v>
      </c>
      <c r="C59" s="921" t="s">
        <v>2087</v>
      </c>
      <c r="D59" s="1560" t="s">
        <v>2078</v>
      </c>
      <c r="E59" s="1562">
        <v>216</v>
      </c>
      <c r="F59" s="1976"/>
      <c r="G59" s="1529">
        <f t="shared" si="4"/>
        <v>0</v>
      </c>
    </row>
    <row r="60" spans="1:7" ht="38.25" x14ac:dyDescent="0.2">
      <c r="A60" s="1609" t="s">
        <v>2110</v>
      </c>
      <c r="B60" s="1561" t="s">
        <v>2088</v>
      </c>
      <c r="C60" s="1547" t="s">
        <v>2132</v>
      </c>
      <c r="D60" s="1560" t="s">
        <v>2078</v>
      </c>
      <c r="E60" s="1562">
        <v>389</v>
      </c>
      <c r="F60" s="1976"/>
      <c r="G60" s="1529">
        <f t="shared" si="4"/>
        <v>0</v>
      </c>
    </row>
    <row r="61" spans="1:7" ht="38.25" x14ac:dyDescent="0.2">
      <c r="A61" s="1609" t="s">
        <v>2188</v>
      </c>
      <c r="B61" s="1561" t="s">
        <v>2090</v>
      </c>
      <c r="C61" s="1547" t="s">
        <v>2133</v>
      </c>
      <c r="D61" s="1560" t="s">
        <v>2078</v>
      </c>
      <c r="E61" s="1562">
        <v>687</v>
      </c>
      <c r="F61" s="1976"/>
      <c r="G61" s="1529">
        <f t="shared" si="4"/>
        <v>0</v>
      </c>
    </row>
    <row r="62" spans="1:7" ht="38.25" x14ac:dyDescent="0.2">
      <c r="A62" s="1609" t="s">
        <v>2190</v>
      </c>
      <c r="B62" s="1561" t="s">
        <v>2092</v>
      </c>
      <c r="C62" s="1547" t="s">
        <v>2134</v>
      </c>
      <c r="D62" s="1560" t="s">
        <v>2078</v>
      </c>
      <c r="E62" s="1562">
        <v>420</v>
      </c>
      <c r="F62" s="1976"/>
      <c r="G62" s="1529">
        <f t="shared" si="4"/>
        <v>0</v>
      </c>
    </row>
    <row r="63" spans="1:7" x14ac:dyDescent="0.2">
      <c r="A63" s="1572"/>
      <c r="B63" s="1573">
        <v>63</v>
      </c>
      <c r="C63" s="458" t="s">
        <v>348</v>
      </c>
      <c r="D63" s="1572"/>
      <c r="E63" s="1575"/>
      <c r="F63" s="2062"/>
      <c r="G63" s="1535"/>
    </row>
    <row r="64" spans="1:7" ht="63.75" x14ac:dyDescent="0.2">
      <c r="A64" s="1609" t="s">
        <v>2063</v>
      </c>
      <c r="B64" s="1561" t="s">
        <v>2094</v>
      </c>
      <c r="C64" s="1547" t="s">
        <v>2135</v>
      </c>
      <c r="D64" s="1560" t="s">
        <v>2095</v>
      </c>
      <c r="E64" s="1562">
        <v>33500</v>
      </c>
      <c r="F64" s="1976"/>
      <c r="G64" s="1529">
        <f t="shared" si="4"/>
        <v>0</v>
      </c>
    </row>
    <row r="65" spans="1:7" ht="63.75" x14ac:dyDescent="0.2">
      <c r="A65" s="1609" t="s">
        <v>2067</v>
      </c>
      <c r="B65" s="1561" t="s">
        <v>2096</v>
      </c>
      <c r="C65" s="1547" t="s">
        <v>2136</v>
      </c>
      <c r="D65" s="1560" t="s">
        <v>2095</v>
      </c>
      <c r="E65" s="1562">
        <v>30500</v>
      </c>
      <c r="F65" s="1976"/>
      <c r="G65" s="1529">
        <f t="shared" si="4"/>
        <v>0</v>
      </c>
    </row>
    <row r="66" spans="1:7" ht="76.5" x14ac:dyDescent="0.2">
      <c r="A66" s="1609" t="s">
        <v>2074</v>
      </c>
      <c r="B66" s="1561" t="s">
        <v>2097</v>
      </c>
      <c r="C66" s="1547" t="s">
        <v>2137</v>
      </c>
      <c r="D66" s="1560" t="s">
        <v>2082</v>
      </c>
      <c r="E66" s="1562">
        <v>432</v>
      </c>
      <c r="F66" s="1976"/>
      <c r="G66" s="1529">
        <f t="shared" si="4"/>
        <v>0</v>
      </c>
    </row>
    <row r="67" spans="1:7" ht="51" x14ac:dyDescent="0.2">
      <c r="A67" s="1609" t="s">
        <v>2089</v>
      </c>
      <c r="B67" s="1561" t="s">
        <v>2098</v>
      </c>
      <c r="C67" s="1547" t="s">
        <v>2138</v>
      </c>
      <c r="D67" s="1560" t="s">
        <v>2095</v>
      </c>
      <c r="E67" s="1562">
        <v>2330</v>
      </c>
      <c r="F67" s="1976"/>
      <c r="G67" s="1529">
        <f t="shared" si="4"/>
        <v>0</v>
      </c>
    </row>
    <row r="68" spans="1:7" x14ac:dyDescent="0.2">
      <c r="A68" s="1572"/>
      <c r="B68" s="1573">
        <v>64</v>
      </c>
      <c r="C68" s="458" t="s">
        <v>503</v>
      </c>
      <c r="D68" s="1572"/>
      <c r="E68" s="1575"/>
      <c r="F68" s="2062"/>
      <c r="G68" s="1535"/>
    </row>
    <row r="69" spans="1:7" ht="38.25" x14ac:dyDescent="0.2">
      <c r="A69" s="1609" t="s">
        <v>2063</v>
      </c>
      <c r="B69" s="1561" t="s">
        <v>2099</v>
      </c>
      <c r="C69" s="1547" t="s">
        <v>2139</v>
      </c>
      <c r="D69" s="1560" t="s">
        <v>2072</v>
      </c>
      <c r="E69" s="1562">
        <v>190</v>
      </c>
      <c r="F69" s="1976"/>
      <c r="G69" s="1529">
        <f t="shared" si="4"/>
        <v>0</v>
      </c>
    </row>
    <row r="70" spans="1:7" ht="51" x14ac:dyDescent="0.2">
      <c r="A70" s="1609" t="s">
        <v>2067</v>
      </c>
      <c r="B70" s="1561" t="s">
        <v>2179</v>
      </c>
      <c r="C70" s="1547" t="s">
        <v>2181</v>
      </c>
      <c r="D70" s="1560" t="s">
        <v>2072</v>
      </c>
      <c r="E70" s="1562">
        <v>146</v>
      </c>
      <c r="F70" s="1976"/>
      <c r="G70" s="1529">
        <f t="shared" si="4"/>
        <v>0</v>
      </c>
    </row>
    <row r="71" spans="1:7" ht="63.75" x14ac:dyDescent="0.2">
      <c r="A71" s="1609" t="s">
        <v>2074</v>
      </c>
      <c r="B71" s="1561" t="s">
        <v>2100</v>
      </c>
      <c r="C71" s="1547" t="s">
        <v>2140</v>
      </c>
      <c r="D71" s="1560" t="s">
        <v>2072</v>
      </c>
      <c r="E71" s="1562">
        <v>1506</v>
      </c>
      <c r="F71" s="1976"/>
      <c r="G71" s="1529">
        <f t="shared" si="4"/>
        <v>0</v>
      </c>
    </row>
    <row r="72" spans="1:7" ht="76.5" x14ac:dyDescent="0.2">
      <c r="A72" s="1609" t="s">
        <v>2089</v>
      </c>
      <c r="B72" s="1561" t="s">
        <v>2101</v>
      </c>
      <c r="C72" s="1547" t="s">
        <v>2141</v>
      </c>
      <c r="D72" s="1560" t="s">
        <v>2072</v>
      </c>
      <c r="E72" s="1562">
        <v>340</v>
      </c>
      <c r="F72" s="1976"/>
      <c r="G72" s="1529">
        <f t="shared" si="4"/>
        <v>0</v>
      </c>
    </row>
    <row r="73" spans="1:7" x14ac:dyDescent="0.2">
      <c r="A73" s="1572"/>
      <c r="B73" s="1573">
        <v>65</v>
      </c>
      <c r="C73" s="458" t="s">
        <v>269</v>
      </c>
      <c r="D73" s="1572"/>
      <c r="E73" s="1575"/>
      <c r="F73" s="2062"/>
      <c r="G73" s="1535"/>
    </row>
    <row r="74" spans="1:7" ht="25.5" x14ac:dyDescent="0.2">
      <c r="A74" s="1609" t="s">
        <v>2063</v>
      </c>
      <c r="B74" s="1561" t="s">
        <v>2102</v>
      </c>
      <c r="C74" s="1547" t="s">
        <v>2142</v>
      </c>
      <c r="D74" s="1560" t="s">
        <v>2078</v>
      </c>
      <c r="E74" s="1562">
        <v>1140</v>
      </c>
      <c r="F74" s="1976"/>
      <c r="G74" s="1529">
        <f t="shared" si="4"/>
        <v>0</v>
      </c>
    </row>
    <row r="75" spans="1:7" ht="63.75" x14ac:dyDescent="0.2">
      <c r="A75" s="1609" t="s">
        <v>2067</v>
      </c>
      <c r="B75" s="1561" t="s">
        <v>2183</v>
      </c>
      <c r="C75" s="1547" t="s">
        <v>2184</v>
      </c>
      <c r="D75" s="1560" t="s">
        <v>2078</v>
      </c>
      <c r="E75" s="1562">
        <v>345</v>
      </c>
      <c r="F75" s="1976"/>
      <c r="G75" s="1529">
        <f t="shared" si="4"/>
        <v>0</v>
      </c>
    </row>
    <row r="76" spans="1:7" x14ac:dyDescent="0.2">
      <c r="A76" s="1572"/>
      <c r="B76" s="1573">
        <v>66</v>
      </c>
      <c r="C76" s="458" t="s">
        <v>531</v>
      </c>
      <c r="D76" s="1572"/>
      <c r="E76" s="1575"/>
      <c r="F76" s="2062"/>
      <c r="G76" s="1535"/>
    </row>
    <row r="77" spans="1:7" ht="25.5" x14ac:dyDescent="0.2">
      <c r="A77" s="1609" t="s">
        <v>2063</v>
      </c>
      <c r="B77" s="1561" t="s">
        <v>2103</v>
      </c>
      <c r="C77" s="1547" t="s">
        <v>2104</v>
      </c>
      <c r="D77" s="1560" t="s">
        <v>2066</v>
      </c>
      <c r="E77" s="1562">
        <v>2</v>
      </c>
      <c r="F77" s="1976"/>
      <c r="G77" s="1529">
        <f t="shared" si="4"/>
        <v>0</v>
      </c>
    </row>
    <row r="78" spans="1:7" x14ac:dyDescent="0.2">
      <c r="A78" s="1572"/>
      <c r="B78" s="1573">
        <v>67</v>
      </c>
      <c r="C78" s="458" t="s">
        <v>536</v>
      </c>
      <c r="D78" s="1572"/>
      <c r="E78" s="1575"/>
      <c r="F78" s="2062"/>
      <c r="G78" s="1535"/>
    </row>
    <row r="79" spans="1:7" ht="38.25" x14ac:dyDescent="0.2">
      <c r="A79" s="1609" t="s">
        <v>2063</v>
      </c>
      <c r="B79" s="1561" t="s">
        <v>2105</v>
      </c>
      <c r="C79" s="1547" t="s">
        <v>2143</v>
      </c>
      <c r="D79" s="1560" t="s">
        <v>2082</v>
      </c>
      <c r="E79" s="1562">
        <v>202</v>
      </c>
      <c r="F79" s="1976"/>
      <c r="G79" s="1529">
        <f t="shared" si="4"/>
        <v>0</v>
      </c>
    </row>
    <row r="80" spans="1:7" ht="38.25" x14ac:dyDescent="0.2">
      <c r="A80" s="1609" t="s">
        <v>2067</v>
      </c>
      <c r="B80" s="1561" t="s">
        <v>2106</v>
      </c>
      <c r="C80" s="1547" t="s">
        <v>2144</v>
      </c>
      <c r="D80" s="1560" t="s">
        <v>2082</v>
      </c>
      <c r="E80" s="1562">
        <v>278</v>
      </c>
      <c r="F80" s="1976"/>
      <c r="G80" s="1529">
        <f t="shared" si="4"/>
        <v>0</v>
      </c>
    </row>
    <row r="81" spans="1:9" ht="51" x14ac:dyDescent="0.2">
      <c r="A81" s="1609" t="s">
        <v>2074</v>
      </c>
      <c r="B81" s="1561" t="s">
        <v>2187</v>
      </c>
      <c r="C81" s="1547" t="s">
        <v>2194</v>
      </c>
      <c r="D81" s="1560" t="s">
        <v>2082</v>
      </c>
      <c r="E81" s="1562">
        <v>240</v>
      </c>
      <c r="F81" s="1976"/>
      <c r="G81" s="1529">
        <f t="shared" si="4"/>
        <v>0</v>
      </c>
    </row>
    <row r="82" spans="1:9" ht="25.5" x14ac:dyDescent="0.2">
      <c r="A82" s="1609" t="s">
        <v>2089</v>
      </c>
      <c r="B82" s="1561" t="s">
        <v>2107</v>
      </c>
      <c r="C82" s="1547" t="s">
        <v>2145</v>
      </c>
      <c r="D82" s="1560" t="s">
        <v>2078</v>
      </c>
      <c r="E82" s="1562">
        <v>50</v>
      </c>
      <c r="F82" s="1976"/>
      <c r="G82" s="1529">
        <f t="shared" si="4"/>
        <v>0</v>
      </c>
    </row>
    <row r="83" spans="1:9" ht="25.5" x14ac:dyDescent="0.2">
      <c r="A83" s="1609" t="s">
        <v>2091</v>
      </c>
      <c r="B83" s="1561" t="s">
        <v>2108</v>
      </c>
      <c r="C83" s="1547" t="s">
        <v>2146</v>
      </c>
      <c r="D83" s="1560" t="s">
        <v>2078</v>
      </c>
      <c r="E83" s="1562">
        <v>128</v>
      </c>
      <c r="F83" s="1976"/>
      <c r="G83" s="1529">
        <f t="shared" si="4"/>
        <v>0</v>
      </c>
    </row>
    <row r="84" spans="1:9" ht="25.5" x14ac:dyDescent="0.2">
      <c r="A84" s="1609" t="s">
        <v>2110</v>
      </c>
      <c r="B84" s="1561" t="s">
        <v>2109</v>
      </c>
      <c r="C84" s="1547" t="s">
        <v>2147</v>
      </c>
      <c r="D84" s="1560" t="s">
        <v>2082</v>
      </c>
      <c r="E84" s="1562">
        <v>210</v>
      </c>
      <c r="F84" s="1976"/>
      <c r="G84" s="1529">
        <f t="shared" si="4"/>
        <v>0</v>
      </c>
    </row>
    <row r="85" spans="1:9" ht="51" x14ac:dyDescent="0.2">
      <c r="A85" s="1609" t="s">
        <v>2188</v>
      </c>
      <c r="B85" s="1561" t="s">
        <v>2189</v>
      </c>
      <c r="C85" s="1547" t="s">
        <v>2195</v>
      </c>
      <c r="D85" s="1560" t="s">
        <v>2082</v>
      </c>
      <c r="E85" s="1562">
        <v>26</v>
      </c>
      <c r="F85" s="1976"/>
      <c r="G85" s="1529">
        <f t="shared" si="4"/>
        <v>0</v>
      </c>
      <c r="I85" s="1505"/>
    </row>
    <row r="86" spans="1:9" ht="38.25" x14ac:dyDescent="0.2">
      <c r="A86" s="1609" t="s">
        <v>2190</v>
      </c>
      <c r="B86" s="1561" t="s">
        <v>2191</v>
      </c>
      <c r="C86" s="1547" t="s">
        <v>2196</v>
      </c>
      <c r="D86" s="1560" t="s">
        <v>2078</v>
      </c>
      <c r="E86" s="1562">
        <v>13</v>
      </c>
      <c r="F86" s="1976"/>
      <c r="G86" s="1529">
        <f t="shared" si="4"/>
        <v>0</v>
      </c>
    </row>
    <row r="87" spans="1:9" ht="51" x14ac:dyDescent="0.2">
      <c r="A87" s="1609" t="s">
        <v>2192</v>
      </c>
      <c r="B87" s="1561" t="s">
        <v>2193</v>
      </c>
      <c r="C87" s="1547" t="s">
        <v>2205</v>
      </c>
      <c r="D87" s="1560" t="s">
        <v>2082</v>
      </c>
      <c r="E87" s="1562">
        <v>26</v>
      </c>
      <c r="F87" s="1976"/>
      <c r="G87" s="1529">
        <f t="shared" si="4"/>
        <v>0</v>
      </c>
    </row>
    <row r="88" spans="1:9" ht="51" x14ac:dyDescent="0.2">
      <c r="A88" s="1609" t="s">
        <v>2204</v>
      </c>
      <c r="B88" s="1561" t="s">
        <v>2111</v>
      </c>
      <c r="C88" s="1547" t="s">
        <v>2148</v>
      </c>
      <c r="D88" s="1560" t="s">
        <v>2082</v>
      </c>
      <c r="E88" s="1562">
        <v>345</v>
      </c>
      <c r="F88" s="1976"/>
      <c r="G88" s="1529">
        <f t="shared" si="4"/>
        <v>0</v>
      </c>
    </row>
    <row r="89" spans="1:9" ht="15" x14ac:dyDescent="0.25">
      <c r="A89" s="1570"/>
      <c r="B89" s="1571"/>
      <c r="C89" s="438" t="s">
        <v>2206</v>
      </c>
      <c r="D89" s="1570"/>
      <c r="E89" s="1574"/>
      <c r="F89" s="454"/>
      <c r="G89" s="454">
        <f>SUM(G55:G88)</f>
        <v>0</v>
      </c>
    </row>
    <row r="90" spans="1:9" x14ac:dyDescent="0.2">
      <c r="A90" s="1560"/>
      <c r="B90" s="1561"/>
      <c r="C90" s="1547"/>
      <c r="D90" s="1560"/>
      <c r="E90" s="1562"/>
      <c r="F90" s="1549"/>
      <c r="G90" s="1549"/>
    </row>
    <row r="91" spans="1:9" ht="15" x14ac:dyDescent="0.25">
      <c r="A91" s="1570" t="s">
        <v>284</v>
      </c>
      <c r="B91" s="1571"/>
      <c r="C91" s="438" t="s">
        <v>285</v>
      </c>
      <c r="D91" s="1570"/>
      <c r="E91" s="1574"/>
      <c r="F91" s="454"/>
      <c r="G91" s="454"/>
    </row>
    <row r="92" spans="1:9" ht="76.5" x14ac:dyDescent="0.2">
      <c r="A92" s="1560" t="s">
        <v>2063</v>
      </c>
      <c r="B92" s="1561" t="s">
        <v>2113</v>
      </c>
      <c r="C92" s="1547" t="s">
        <v>2149</v>
      </c>
      <c r="D92" s="1560" t="s">
        <v>2082</v>
      </c>
      <c r="E92" s="1562">
        <v>326</v>
      </c>
      <c r="F92" s="1976"/>
      <c r="G92" s="1529">
        <f t="shared" ref="G92" si="5">ROUND(F92*E92,2)</f>
        <v>0</v>
      </c>
    </row>
    <row r="93" spans="1:9" ht="76.5" x14ac:dyDescent="0.2">
      <c r="A93" s="1560" t="s">
        <v>2067</v>
      </c>
      <c r="B93" s="1561" t="s">
        <v>2114</v>
      </c>
      <c r="C93" s="1547" t="s">
        <v>2959</v>
      </c>
      <c r="D93" s="1560" t="s">
        <v>2082</v>
      </c>
      <c r="E93" s="1562">
        <v>326</v>
      </c>
      <c r="F93" s="1976"/>
      <c r="G93" s="1529">
        <f t="shared" ref="G93" si="6">ROUND(F93*E93,2)</f>
        <v>0</v>
      </c>
    </row>
    <row r="94" spans="1:9" ht="15" x14ac:dyDescent="0.25">
      <c r="A94" s="1570" t="s">
        <v>284</v>
      </c>
      <c r="B94" s="1571"/>
      <c r="C94" s="438" t="s">
        <v>2207</v>
      </c>
      <c r="D94" s="1570"/>
      <c r="E94" s="1574"/>
      <c r="F94" s="454"/>
      <c r="G94" s="454">
        <f>SUM(G92:G93)</f>
        <v>0</v>
      </c>
    </row>
    <row r="95" spans="1:9" x14ac:dyDescent="0.2">
      <c r="A95" s="1560"/>
      <c r="B95" s="1561"/>
      <c r="C95" s="1547"/>
      <c r="D95" s="1560"/>
      <c r="E95" s="1562"/>
      <c r="F95" s="1549"/>
      <c r="G95" s="1549"/>
    </row>
    <row r="96" spans="1:9" ht="15" x14ac:dyDescent="0.25">
      <c r="A96" s="1570" t="s">
        <v>290</v>
      </c>
      <c r="B96" s="1571"/>
      <c r="C96" s="438" t="s">
        <v>168</v>
      </c>
      <c r="D96" s="1570"/>
      <c r="E96" s="1574"/>
      <c r="F96" s="454"/>
      <c r="G96" s="454"/>
    </row>
    <row r="97" spans="1:7" x14ac:dyDescent="0.2">
      <c r="A97" s="1572"/>
      <c r="B97" s="1573">
        <v>71</v>
      </c>
      <c r="C97" s="458" t="s">
        <v>2208</v>
      </c>
      <c r="D97" s="1572"/>
      <c r="E97" s="1575"/>
      <c r="F97" s="460"/>
      <c r="G97" s="460"/>
    </row>
    <row r="98" spans="1:7" ht="51" x14ac:dyDescent="0.2">
      <c r="A98" s="1609" t="s">
        <v>2063</v>
      </c>
      <c r="B98" s="1561" t="s">
        <v>2199</v>
      </c>
      <c r="C98" s="1547" t="s">
        <v>2200</v>
      </c>
      <c r="D98" s="1560" t="s">
        <v>2082</v>
      </c>
      <c r="E98" s="1562">
        <v>1007</v>
      </c>
      <c r="F98" s="1976"/>
      <c r="G98" s="1529">
        <f t="shared" ref="G98" si="7">ROUND(F98*E98,2)</f>
        <v>0</v>
      </c>
    </row>
    <row r="99" spans="1:7" x14ac:dyDescent="0.2">
      <c r="A99" s="1572"/>
      <c r="B99" s="1573">
        <v>72</v>
      </c>
      <c r="C99" s="458" t="s">
        <v>2116</v>
      </c>
      <c r="D99" s="1572"/>
      <c r="E99" s="1575"/>
      <c r="F99" s="2062"/>
      <c r="G99" s="1535"/>
    </row>
    <row r="100" spans="1:7" ht="52.5" customHeight="1" x14ac:dyDescent="0.2">
      <c r="A100" s="1609" t="s">
        <v>2063</v>
      </c>
      <c r="B100" s="1561" t="s">
        <v>2117</v>
      </c>
      <c r="C100" s="1547" t="s">
        <v>2118</v>
      </c>
      <c r="D100" s="1560" t="s">
        <v>2119</v>
      </c>
      <c r="E100" s="1562">
        <v>10</v>
      </c>
      <c r="F100" s="1976">
        <v>45</v>
      </c>
      <c r="G100" s="1529">
        <f t="shared" ref="G100:G104" si="8">ROUND(F100*E100,2)</f>
        <v>450</v>
      </c>
    </row>
    <row r="101" spans="1:7" x14ac:dyDescent="0.2">
      <c r="A101" s="1609" t="s">
        <v>2067</v>
      </c>
      <c r="B101" s="1561" t="s">
        <v>2120</v>
      </c>
      <c r="C101" s="1547" t="s">
        <v>991</v>
      </c>
      <c r="D101" s="1560" t="s">
        <v>2119</v>
      </c>
      <c r="E101" s="1562">
        <v>10</v>
      </c>
      <c r="F101" s="1976">
        <v>45</v>
      </c>
      <c r="G101" s="1529">
        <f t="shared" si="8"/>
        <v>450</v>
      </c>
    </row>
    <row r="102" spans="1:7" ht="25.5" x14ac:dyDescent="0.2">
      <c r="A102" s="1609" t="s">
        <v>2074</v>
      </c>
      <c r="B102" s="1561" t="s">
        <v>2121</v>
      </c>
      <c r="C102" s="1547" t="s">
        <v>2122</v>
      </c>
      <c r="D102" s="1560" t="s">
        <v>580</v>
      </c>
      <c r="E102" s="1562">
        <v>1</v>
      </c>
      <c r="F102" s="1976"/>
      <c r="G102" s="1529">
        <f t="shared" si="8"/>
        <v>0</v>
      </c>
    </row>
    <row r="103" spans="1:7" ht="25.5" x14ac:dyDescent="0.2">
      <c r="A103" s="1609" t="s">
        <v>2089</v>
      </c>
      <c r="B103" s="1561" t="s">
        <v>2123</v>
      </c>
      <c r="C103" s="1547" t="s">
        <v>2124</v>
      </c>
      <c r="D103" s="1560" t="s">
        <v>580</v>
      </c>
      <c r="E103" s="1562">
        <v>1</v>
      </c>
      <c r="F103" s="1976"/>
      <c r="G103" s="1529">
        <f t="shared" si="8"/>
        <v>0</v>
      </c>
    </row>
    <row r="104" spans="1:7" ht="25.5" x14ac:dyDescent="0.2">
      <c r="A104" s="1609" t="s">
        <v>2091</v>
      </c>
      <c r="B104" s="1561" t="s">
        <v>2125</v>
      </c>
      <c r="C104" s="1547" t="s">
        <v>2126</v>
      </c>
      <c r="D104" s="1560" t="s">
        <v>580</v>
      </c>
      <c r="E104" s="1562">
        <v>1</v>
      </c>
      <c r="F104" s="1976"/>
      <c r="G104" s="1529">
        <f t="shared" si="8"/>
        <v>0</v>
      </c>
    </row>
    <row r="105" spans="1:7" ht="15" x14ac:dyDescent="0.25">
      <c r="A105" s="1570" t="s">
        <v>290</v>
      </c>
      <c r="B105" s="1571"/>
      <c r="C105" s="438" t="s">
        <v>2209</v>
      </c>
      <c r="D105" s="1570"/>
      <c r="E105" s="1574"/>
      <c r="F105" s="454"/>
      <c r="G105" s="454">
        <f>SUM(G98:G104)</f>
        <v>900</v>
      </c>
    </row>
    <row r="106" spans="1:7" x14ac:dyDescent="0.2">
      <c r="A106" s="712"/>
      <c r="B106" s="1557"/>
      <c r="C106" s="1558"/>
      <c r="D106" s="712"/>
      <c r="E106" s="1559"/>
      <c r="F106" s="712"/>
      <c r="G106" s="712"/>
    </row>
    <row r="107" spans="1:7" x14ac:dyDescent="0.2">
      <c r="A107" s="712"/>
      <c r="B107" s="1557"/>
      <c r="C107" s="1558"/>
      <c r="D107" s="712"/>
      <c r="E107" s="1559"/>
      <c r="F107" s="712"/>
      <c r="G107" s="712"/>
    </row>
    <row r="108" spans="1:7" x14ac:dyDescent="0.2">
      <c r="A108" s="712"/>
      <c r="B108" s="1557"/>
      <c r="C108" s="1558"/>
      <c r="D108" s="712"/>
      <c r="E108" s="1559"/>
      <c r="F108" s="712"/>
      <c r="G108" s="712"/>
    </row>
    <row r="109" spans="1:7" x14ac:dyDescent="0.2">
      <c r="A109" s="712"/>
      <c r="B109" s="1557"/>
      <c r="C109" s="1558"/>
      <c r="D109" s="712"/>
      <c r="E109" s="1559"/>
      <c r="F109" s="712"/>
      <c r="G109" s="712"/>
    </row>
    <row r="110" spans="1:7" x14ac:dyDescent="0.2">
      <c r="A110" s="712"/>
      <c r="B110" s="1557"/>
      <c r="C110" s="1558"/>
      <c r="D110" s="712"/>
      <c r="E110" s="1559"/>
      <c r="F110" s="712"/>
      <c r="G110" s="712"/>
    </row>
    <row r="111" spans="1:7" x14ac:dyDescent="0.2">
      <c r="A111" s="712"/>
      <c r="B111" s="1557"/>
      <c r="C111" s="1558"/>
      <c r="D111" s="712"/>
      <c r="E111" s="1559"/>
      <c r="F111" s="712"/>
      <c r="G111" s="712"/>
    </row>
    <row r="112" spans="1:7" x14ac:dyDescent="0.2">
      <c r="A112" s="712"/>
      <c r="B112" s="1557"/>
      <c r="C112" s="1558"/>
      <c r="D112" s="712"/>
      <c r="E112" s="1559"/>
      <c r="F112" s="712"/>
      <c r="G112" s="712"/>
    </row>
    <row r="113" spans="1:7" x14ac:dyDescent="0.2">
      <c r="A113" s="712"/>
      <c r="B113" s="1557"/>
      <c r="C113" s="1558"/>
      <c r="D113" s="712"/>
      <c r="E113" s="1559"/>
      <c r="F113" s="712"/>
      <c r="G113" s="712"/>
    </row>
    <row r="114" spans="1:7" x14ac:dyDescent="0.2">
      <c r="A114" s="712"/>
      <c r="B114" s="1557"/>
      <c r="C114" s="1558"/>
      <c r="D114" s="712"/>
      <c r="E114" s="1559"/>
      <c r="F114" s="712"/>
      <c r="G114" s="712"/>
    </row>
    <row r="115" spans="1:7" x14ac:dyDescent="0.2">
      <c r="A115" s="712"/>
      <c r="B115" s="1557"/>
      <c r="C115" s="1558"/>
      <c r="D115" s="712"/>
      <c r="E115" s="1559"/>
      <c r="F115" s="712"/>
      <c r="G115" s="712"/>
    </row>
    <row r="116" spans="1:7" x14ac:dyDescent="0.2">
      <c r="A116" s="712"/>
      <c r="B116" s="1557"/>
      <c r="C116" s="1558"/>
      <c r="D116" s="712"/>
      <c r="E116" s="1559"/>
      <c r="F116" s="712"/>
      <c r="G116" s="712"/>
    </row>
    <row r="117" spans="1:7" x14ac:dyDescent="0.2">
      <c r="A117" s="712"/>
      <c r="B117" s="1557"/>
      <c r="C117" s="1558"/>
      <c r="D117" s="712"/>
      <c r="E117" s="1559"/>
      <c r="F117" s="712"/>
      <c r="G117" s="712"/>
    </row>
    <row r="118" spans="1:7" x14ac:dyDescent="0.2">
      <c r="A118" s="712"/>
      <c r="B118" s="1557"/>
      <c r="C118" s="1558"/>
      <c r="D118" s="712"/>
      <c r="E118" s="1559"/>
      <c r="F118" s="712"/>
      <c r="G118" s="712"/>
    </row>
    <row r="119" spans="1:7" x14ac:dyDescent="0.2">
      <c r="A119" s="712"/>
      <c r="B119" s="1557"/>
      <c r="C119" s="1558"/>
      <c r="D119" s="712"/>
      <c r="E119" s="1559"/>
      <c r="F119" s="712"/>
      <c r="G119" s="712"/>
    </row>
    <row r="120" spans="1:7" x14ac:dyDescent="0.2">
      <c r="A120" s="712"/>
      <c r="B120" s="1557"/>
      <c r="C120" s="1558"/>
      <c r="D120" s="712"/>
      <c r="E120" s="1559"/>
      <c r="F120" s="712"/>
      <c r="G120" s="712"/>
    </row>
    <row r="121" spans="1:7" x14ac:dyDescent="0.2">
      <c r="A121" s="712"/>
      <c r="B121" s="1557"/>
      <c r="C121" s="1558"/>
      <c r="D121" s="712"/>
      <c r="E121" s="1559"/>
      <c r="F121" s="712"/>
      <c r="G121" s="712"/>
    </row>
    <row r="122" spans="1:7" x14ac:dyDescent="0.2">
      <c r="A122" s="712"/>
      <c r="B122" s="1557"/>
      <c r="C122" s="1558"/>
      <c r="D122" s="712"/>
      <c r="E122" s="1559"/>
      <c r="F122" s="712"/>
      <c r="G122" s="712"/>
    </row>
    <row r="123" spans="1:7" x14ac:dyDescent="0.2">
      <c r="A123" s="712"/>
      <c r="B123" s="1557"/>
      <c r="C123" s="1558"/>
      <c r="D123" s="712"/>
      <c r="E123" s="1559"/>
      <c r="F123" s="712"/>
      <c r="G123" s="712"/>
    </row>
    <row r="124" spans="1:7" x14ac:dyDescent="0.2">
      <c r="A124" s="712"/>
      <c r="B124" s="1557"/>
      <c r="C124" s="1558"/>
      <c r="D124" s="712"/>
      <c r="E124" s="1559"/>
      <c r="F124" s="712"/>
      <c r="G124" s="712"/>
    </row>
    <row r="125" spans="1:7" x14ac:dyDescent="0.2">
      <c r="A125" s="712"/>
      <c r="B125" s="1557"/>
      <c r="C125" s="1558"/>
      <c r="D125" s="712"/>
      <c r="E125" s="1559"/>
      <c r="F125" s="712"/>
      <c r="G125" s="712"/>
    </row>
    <row r="126" spans="1:7" x14ac:dyDescent="0.2">
      <c r="A126" s="712"/>
      <c r="B126" s="1557"/>
      <c r="C126" s="1558"/>
      <c r="D126" s="712"/>
      <c r="E126" s="1559"/>
      <c r="F126" s="712"/>
      <c r="G126" s="712"/>
    </row>
    <row r="127" spans="1:7" x14ac:dyDescent="0.2">
      <c r="A127" s="712"/>
      <c r="B127" s="1557"/>
      <c r="C127" s="1558"/>
      <c r="D127" s="712"/>
      <c r="E127" s="1559"/>
      <c r="F127" s="712"/>
      <c r="G127" s="712"/>
    </row>
    <row r="128" spans="1:7" x14ac:dyDescent="0.2">
      <c r="A128" s="712"/>
      <c r="B128" s="1557"/>
      <c r="C128" s="1558"/>
      <c r="D128" s="712"/>
      <c r="E128" s="1559"/>
      <c r="F128" s="712"/>
      <c r="G128" s="712"/>
    </row>
    <row r="129" spans="1:7" x14ac:dyDescent="0.2">
      <c r="A129" s="712"/>
      <c r="B129" s="1557"/>
      <c r="C129" s="1558"/>
      <c r="D129" s="712"/>
      <c r="E129" s="1559"/>
      <c r="F129" s="712"/>
      <c r="G129" s="712"/>
    </row>
    <row r="130" spans="1:7" x14ac:dyDescent="0.2">
      <c r="A130" s="712"/>
      <c r="B130" s="1557"/>
      <c r="C130" s="1558"/>
      <c r="D130" s="712"/>
      <c r="E130" s="1559"/>
      <c r="F130" s="712"/>
      <c r="G130" s="712"/>
    </row>
    <row r="131" spans="1:7" x14ac:dyDescent="0.2">
      <c r="A131" s="712"/>
      <c r="B131" s="1557"/>
      <c r="C131" s="1558"/>
      <c r="D131" s="712"/>
      <c r="E131" s="1559"/>
      <c r="F131" s="712"/>
      <c r="G131" s="712"/>
    </row>
    <row r="132" spans="1:7" x14ac:dyDescent="0.2">
      <c r="A132" s="712"/>
      <c r="B132" s="1557"/>
      <c r="C132" s="1558"/>
      <c r="D132" s="712"/>
      <c r="E132" s="1559"/>
      <c r="F132" s="712"/>
      <c r="G132" s="712"/>
    </row>
    <row r="133" spans="1:7" x14ac:dyDescent="0.2">
      <c r="A133" s="712"/>
      <c r="B133" s="1557"/>
      <c r="C133" s="1558"/>
      <c r="D133" s="712"/>
      <c r="E133" s="1559"/>
      <c r="F133" s="712"/>
      <c r="G133" s="712"/>
    </row>
    <row r="134" spans="1:7" x14ac:dyDescent="0.2">
      <c r="A134" s="712"/>
      <c r="B134" s="1557"/>
      <c r="C134" s="1558"/>
      <c r="D134" s="712"/>
      <c r="E134" s="1559"/>
      <c r="F134" s="712"/>
      <c r="G134" s="712"/>
    </row>
    <row r="135" spans="1:7" x14ac:dyDescent="0.2">
      <c r="A135" s="712"/>
      <c r="B135" s="1557"/>
      <c r="C135" s="1558"/>
      <c r="D135" s="712"/>
      <c r="E135" s="1559"/>
      <c r="F135" s="712"/>
      <c r="G135" s="712"/>
    </row>
    <row r="136" spans="1:7" x14ac:dyDescent="0.2">
      <c r="A136" s="712"/>
      <c r="B136" s="1557"/>
      <c r="C136" s="1558"/>
      <c r="D136" s="712"/>
      <c r="E136" s="1559"/>
      <c r="F136" s="712"/>
      <c r="G136" s="712"/>
    </row>
    <row r="137" spans="1:7" x14ac:dyDescent="0.2">
      <c r="A137" s="712"/>
      <c r="B137" s="1557"/>
      <c r="C137" s="1558"/>
      <c r="D137" s="712"/>
      <c r="E137" s="1559"/>
      <c r="F137" s="712"/>
      <c r="G137" s="712"/>
    </row>
    <row r="138" spans="1:7" x14ac:dyDescent="0.2">
      <c r="A138" s="712"/>
      <c r="B138" s="1557"/>
      <c r="C138" s="1558"/>
      <c r="D138" s="712"/>
      <c r="E138" s="1559"/>
      <c r="F138" s="712"/>
      <c r="G138" s="712"/>
    </row>
    <row r="139" spans="1:7" x14ac:dyDescent="0.2">
      <c r="A139" s="712"/>
      <c r="B139" s="1557"/>
      <c r="C139" s="1558"/>
      <c r="D139" s="712"/>
      <c r="E139" s="1559"/>
      <c r="F139" s="712"/>
      <c r="G139" s="712"/>
    </row>
    <row r="140" spans="1:7" x14ac:dyDescent="0.2">
      <c r="A140" s="712"/>
      <c r="B140" s="1557"/>
      <c r="C140" s="1558"/>
      <c r="D140" s="712"/>
      <c r="E140" s="1559"/>
      <c r="F140" s="712"/>
      <c r="G140" s="712"/>
    </row>
    <row r="141" spans="1:7" x14ac:dyDescent="0.2">
      <c r="A141" s="712"/>
      <c r="B141" s="1557"/>
      <c r="C141" s="1558"/>
      <c r="D141" s="712"/>
      <c r="E141" s="1559"/>
      <c r="F141" s="712"/>
      <c r="G141" s="712"/>
    </row>
    <row r="142" spans="1:7" x14ac:dyDescent="0.2">
      <c r="A142" s="712"/>
      <c r="B142" s="1557"/>
      <c r="C142" s="1558"/>
      <c r="D142" s="712"/>
      <c r="E142" s="1559"/>
      <c r="F142" s="712"/>
      <c r="G142" s="712"/>
    </row>
    <row r="143" spans="1:7" x14ac:dyDescent="0.2">
      <c r="A143" s="712"/>
      <c r="B143" s="1557"/>
      <c r="C143" s="1558"/>
      <c r="D143" s="712"/>
      <c r="E143" s="1559"/>
      <c r="F143" s="712"/>
      <c r="G143" s="712"/>
    </row>
    <row r="144" spans="1:7" x14ac:dyDescent="0.2">
      <c r="A144" s="712"/>
      <c r="B144" s="1557"/>
      <c r="C144" s="1558"/>
      <c r="D144" s="712"/>
      <c r="E144" s="1559"/>
      <c r="F144" s="712"/>
      <c r="G144" s="712"/>
    </row>
    <row r="145" spans="1:7" x14ac:dyDescent="0.2">
      <c r="A145" s="712"/>
      <c r="B145" s="1557"/>
      <c r="C145" s="1558"/>
      <c r="D145" s="712"/>
      <c r="E145" s="1559"/>
      <c r="F145" s="712"/>
      <c r="G145" s="712"/>
    </row>
    <row r="146" spans="1:7" x14ac:dyDescent="0.2">
      <c r="A146" s="712"/>
      <c r="B146" s="1557"/>
      <c r="C146" s="1558"/>
      <c r="D146" s="712"/>
      <c r="E146" s="1559"/>
      <c r="F146" s="712"/>
      <c r="G146" s="712"/>
    </row>
    <row r="147" spans="1:7" x14ac:dyDescent="0.2">
      <c r="A147" s="712"/>
      <c r="B147" s="1557"/>
      <c r="C147" s="1558"/>
      <c r="D147" s="712"/>
      <c r="E147" s="1559"/>
      <c r="F147" s="712"/>
      <c r="G147" s="712"/>
    </row>
    <row r="148" spans="1:7" x14ac:dyDescent="0.2">
      <c r="A148" s="712"/>
      <c r="B148" s="1557"/>
      <c r="C148" s="1558"/>
      <c r="D148" s="712"/>
      <c r="E148" s="1559"/>
      <c r="F148" s="712"/>
      <c r="G148" s="712"/>
    </row>
    <row r="149" spans="1:7" x14ac:dyDescent="0.2">
      <c r="A149" s="712"/>
      <c r="B149" s="1557"/>
      <c r="C149" s="1558"/>
      <c r="D149" s="712"/>
      <c r="E149" s="1559"/>
      <c r="F149" s="712"/>
      <c r="G149" s="712"/>
    </row>
    <row r="150" spans="1:7" x14ac:dyDescent="0.2">
      <c r="A150" s="712"/>
      <c r="B150" s="1557"/>
      <c r="C150" s="1558"/>
      <c r="D150" s="712"/>
      <c r="E150" s="1559"/>
      <c r="F150" s="712"/>
      <c r="G150" s="712"/>
    </row>
    <row r="151" spans="1:7" x14ac:dyDescent="0.2">
      <c r="A151" s="712"/>
      <c r="B151" s="1557"/>
      <c r="C151" s="1558"/>
      <c r="D151" s="712"/>
      <c r="E151" s="1559"/>
      <c r="F151" s="712"/>
      <c r="G151" s="712"/>
    </row>
    <row r="152" spans="1:7" x14ac:dyDescent="0.2">
      <c r="A152" s="712"/>
      <c r="B152" s="1557"/>
      <c r="C152" s="1558"/>
      <c r="D152" s="712"/>
      <c r="E152" s="1559"/>
      <c r="F152" s="712"/>
      <c r="G152" s="712"/>
    </row>
    <row r="153" spans="1:7" x14ac:dyDescent="0.2">
      <c r="A153" s="712"/>
      <c r="B153" s="1557"/>
      <c r="C153" s="1558"/>
      <c r="D153" s="712"/>
      <c r="E153" s="1559"/>
      <c r="F153" s="712"/>
      <c r="G153" s="712"/>
    </row>
    <row r="154" spans="1:7" x14ac:dyDescent="0.2">
      <c r="A154" s="712"/>
      <c r="B154" s="1557"/>
      <c r="C154" s="1558"/>
      <c r="D154" s="712"/>
      <c r="E154" s="1559"/>
      <c r="F154" s="712"/>
      <c r="G154" s="712"/>
    </row>
    <row r="155" spans="1:7" x14ac:dyDescent="0.2">
      <c r="A155" s="712"/>
      <c r="B155" s="1557"/>
      <c r="C155" s="1558"/>
      <c r="D155" s="712"/>
      <c r="E155" s="1559"/>
      <c r="F155" s="712"/>
      <c r="G155" s="712"/>
    </row>
    <row r="156" spans="1:7" x14ac:dyDescent="0.2">
      <c r="A156" s="712"/>
      <c r="B156" s="1557"/>
      <c r="C156" s="1558"/>
      <c r="D156" s="712"/>
      <c r="E156" s="1559"/>
      <c r="F156" s="712"/>
      <c r="G156" s="712"/>
    </row>
    <row r="157" spans="1:7" x14ac:dyDescent="0.2">
      <c r="A157" s="712"/>
      <c r="B157" s="1557"/>
      <c r="C157" s="1558"/>
      <c r="D157" s="712"/>
      <c r="E157" s="1559"/>
      <c r="F157" s="712"/>
      <c r="G157" s="712"/>
    </row>
    <row r="158" spans="1:7" x14ac:dyDescent="0.2">
      <c r="A158" s="712"/>
      <c r="B158" s="1557"/>
      <c r="C158" s="1558"/>
      <c r="D158" s="712"/>
      <c r="E158" s="1559"/>
      <c r="F158" s="712"/>
      <c r="G158" s="712"/>
    </row>
    <row r="159" spans="1:7" x14ac:dyDescent="0.2">
      <c r="A159" s="712"/>
      <c r="B159" s="1557"/>
      <c r="C159" s="1558"/>
      <c r="D159" s="712"/>
      <c r="E159" s="1559"/>
      <c r="F159" s="712"/>
      <c r="G159" s="712"/>
    </row>
    <row r="160" spans="1:7" x14ac:dyDescent="0.2">
      <c r="A160" s="712"/>
      <c r="B160" s="1557"/>
      <c r="C160" s="1558"/>
      <c r="D160" s="712"/>
      <c r="E160" s="1559"/>
      <c r="F160" s="712"/>
      <c r="G160" s="712"/>
    </row>
    <row r="161" spans="1:7" x14ac:dyDescent="0.2">
      <c r="A161" s="712"/>
      <c r="B161" s="1557"/>
      <c r="C161" s="1558"/>
      <c r="D161" s="712"/>
      <c r="E161" s="1559"/>
      <c r="F161" s="712"/>
      <c r="G161" s="712"/>
    </row>
    <row r="162" spans="1:7" x14ac:dyDescent="0.2">
      <c r="A162" s="712"/>
      <c r="B162" s="1557"/>
      <c r="C162" s="1558"/>
      <c r="D162" s="712"/>
      <c r="E162" s="1559"/>
      <c r="F162" s="712"/>
      <c r="G162" s="712"/>
    </row>
    <row r="163" spans="1:7" x14ac:dyDescent="0.2">
      <c r="A163" s="712"/>
      <c r="B163" s="1557"/>
      <c r="C163" s="1558"/>
      <c r="D163" s="712"/>
      <c r="E163" s="1559"/>
      <c r="F163" s="712"/>
      <c r="G163" s="712"/>
    </row>
    <row r="164" spans="1:7" x14ac:dyDescent="0.2">
      <c r="A164" s="712"/>
      <c r="B164" s="1557"/>
      <c r="C164" s="1558"/>
      <c r="D164" s="712"/>
      <c r="E164" s="1559"/>
      <c r="F164" s="712"/>
      <c r="G164" s="712"/>
    </row>
    <row r="165" spans="1:7" x14ac:dyDescent="0.2">
      <c r="A165" s="712"/>
      <c r="B165" s="1557"/>
      <c r="C165" s="1558"/>
      <c r="D165" s="712"/>
      <c r="E165" s="1559"/>
      <c r="F165" s="712"/>
      <c r="G165" s="712"/>
    </row>
    <row r="166" spans="1:7" x14ac:dyDescent="0.2">
      <c r="A166" s="712"/>
      <c r="B166" s="1557"/>
      <c r="C166" s="1558"/>
      <c r="D166" s="712"/>
      <c r="E166" s="1559"/>
      <c r="F166" s="712"/>
      <c r="G166" s="712"/>
    </row>
    <row r="167" spans="1:7" x14ac:dyDescent="0.2">
      <c r="A167" s="712"/>
      <c r="B167" s="1557"/>
      <c r="C167" s="1558"/>
      <c r="D167" s="712"/>
      <c r="E167" s="1559"/>
      <c r="F167" s="712"/>
      <c r="G167" s="712"/>
    </row>
    <row r="168" spans="1:7" x14ac:dyDescent="0.2">
      <c r="A168" s="712"/>
      <c r="B168" s="1557"/>
      <c r="C168" s="1558"/>
      <c r="D168" s="712"/>
      <c r="E168" s="1559"/>
      <c r="F168" s="712"/>
      <c r="G168" s="712"/>
    </row>
    <row r="169" spans="1:7" x14ac:dyDescent="0.2">
      <c r="A169" s="712"/>
      <c r="B169" s="1557"/>
      <c r="C169" s="1558"/>
      <c r="D169" s="712"/>
      <c r="E169" s="1559"/>
      <c r="F169" s="712"/>
      <c r="G169" s="712"/>
    </row>
    <row r="170" spans="1:7" x14ac:dyDescent="0.2">
      <c r="A170" s="712"/>
      <c r="B170" s="1557"/>
      <c r="C170" s="1558"/>
      <c r="D170" s="712"/>
      <c r="E170" s="1559"/>
      <c r="F170" s="712"/>
      <c r="G170" s="712"/>
    </row>
    <row r="171" spans="1:7" x14ac:dyDescent="0.2">
      <c r="A171" s="712"/>
      <c r="B171" s="1557"/>
      <c r="C171" s="1558"/>
      <c r="D171" s="712"/>
      <c r="E171" s="1559"/>
      <c r="F171" s="712"/>
      <c r="G171" s="712"/>
    </row>
    <row r="172" spans="1:7" x14ac:dyDescent="0.2">
      <c r="A172" s="712"/>
      <c r="B172" s="1557"/>
      <c r="C172" s="1558"/>
      <c r="D172" s="712"/>
      <c r="E172" s="1559"/>
      <c r="F172" s="712"/>
      <c r="G172" s="712"/>
    </row>
    <row r="173" spans="1:7" x14ac:dyDescent="0.2">
      <c r="A173" s="712"/>
      <c r="B173" s="1557"/>
      <c r="C173" s="1558"/>
      <c r="D173" s="712"/>
      <c r="E173" s="1559"/>
      <c r="F173" s="712"/>
      <c r="G173" s="712"/>
    </row>
    <row r="174" spans="1:7" x14ac:dyDescent="0.2">
      <c r="A174" s="712"/>
      <c r="B174" s="1557"/>
      <c r="C174" s="1558"/>
      <c r="D174" s="712"/>
      <c r="E174" s="1559"/>
      <c r="F174" s="712"/>
      <c r="G174" s="712"/>
    </row>
    <row r="175" spans="1:7" x14ac:dyDescent="0.2">
      <c r="A175" s="712"/>
      <c r="B175" s="1557"/>
      <c r="C175" s="1558"/>
      <c r="D175" s="712"/>
      <c r="E175" s="1559"/>
      <c r="F175" s="712"/>
      <c r="G175" s="712"/>
    </row>
    <row r="176" spans="1:7" x14ac:dyDescent="0.2">
      <c r="A176" s="712"/>
      <c r="B176" s="1557"/>
      <c r="C176" s="1558"/>
      <c r="D176" s="712"/>
      <c r="E176" s="1559"/>
      <c r="F176" s="712"/>
      <c r="G176" s="712"/>
    </row>
    <row r="177" spans="1:7" x14ac:dyDescent="0.2">
      <c r="A177" s="712"/>
      <c r="B177" s="1557"/>
      <c r="C177" s="1558"/>
      <c r="D177" s="712"/>
      <c r="E177" s="1559"/>
      <c r="F177" s="712"/>
      <c r="G177" s="712"/>
    </row>
    <row r="178" spans="1:7" x14ac:dyDescent="0.2">
      <c r="A178" s="712"/>
      <c r="B178" s="1557"/>
      <c r="C178" s="1558"/>
      <c r="D178" s="712"/>
      <c r="E178" s="1559"/>
      <c r="F178" s="712"/>
      <c r="G178" s="712"/>
    </row>
    <row r="179" spans="1:7" x14ac:dyDescent="0.2">
      <c r="A179" s="712"/>
      <c r="B179" s="1557"/>
      <c r="C179" s="1558"/>
      <c r="D179" s="712"/>
      <c r="E179" s="1559"/>
      <c r="F179" s="712"/>
      <c r="G179" s="712"/>
    </row>
    <row r="180" spans="1:7" x14ac:dyDescent="0.2">
      <c r="A180" s="712"/>
      <c r="B180" s="1557"/>
      <c r="C180" s="1558"/>
      <c r="D180" s="712"/>
      <c r="E180" s="1559"/>
      <c r="F180" s="712"/>
      <c r="G180" s="712"/>
    </row>
    <row r="181" spans="1:7" x14ac:dyDescent="0.2">
      <c r="A181" s="712"/>
      <c r="B181" s="1557"/>
      <c r="C181" s="1558"/>
      <c r="D181" s="712"/>
      <c r="E181" s="1559"/>
      <c r="F181" s="712"/>
      <c r="G181" s="712"/>
    </row>
    <row r="182" spans="1:7" x14ac:dyDescent="0.2">
      <c r="A182" s="712"/>
      <c r="B182" s="1557"/>
      <c r="C182" s="1558"/>
      <c r="D182" s="712"/>
      <c r="E182" s="1559"/>
      <c r="F182" s="712"/>
      <c r="G182" s="712"/>
    </row>
    <row r="183" spans="1:7" x14ac:dyDescent="0.2">
      <c r="A183" s="712"/>
      <c r="B183" s="1557"/>
      <c r="C183" s="1558"/>
      <c r="D183" s="712"/>
      <c r="E183" s="1559"/>
      <c r="F183" s="712"/>
      <c r="G183" s="712"/>
    </row>
    <row r="184" spans="1:7" x14ac:dyDescent="0.2">
      <c r="A184" s="712"/>
      <c r="B184" s="1557"/>
      <c r="C184" s="1558"/>
      <c r="D184" s="712"/>
      <c r="E184" s="1559"/>
      <c r="F184" s="712"/>
      <c r="G184" s="712"/>
    </row>
    <row r="185" spans="1:7" x14ac:dyDescent="0.2">
      <c r="A185" s="712"/>
      <c r="B185" s="1557"/>
      <c r="C185" s="1558"/>
      <c r="D185" s="712"/>
      <c r="E185" s="1559"/>
      <c r="F185" s="712"/>
      <c r="G185" s="712"/>
    </row>
    <row r="186" spans="1:7" x14ac:dyDescent="0.2">
      <c r="A186" s="712"/>
      <c r="B186" s="1557"/>
      <c r="C186" s="1558"/>
      <c r="D186" s="712"/>
      <c r="E186" s="1559"/>
      <c r="F186" s="712"/>
      <c r="G186" s="712"/>
    </row>
    <row r="187" spans="1:7" x14ac:dyDescent="0.2">
      <c r="A187" s="712"/>
      <c r="B187" s="1557"/>
      <c r="C187" s="1558"/>
      <c r="D187" s="712"/>
      <c r="E187" s="1559"/>
      <c r="F187" s="712"/>
      <c r="G187" s="712"/>
    </row>
    <row r="188" spans="1:7" x14ac:dyDescent="0.2">
      <c r="A188" s="712"/>
      <c r="B188" s="1557"/>
      <c r="C188" s="1558"/>
      <c r="D188" s="712"/>
      <c r="E188" s="1559"/>
      <c r="F188" s="712"/>
      <c r="G188" s="712"/>
    </row>
    <row r="189" spans="1:7" x14ac:dyDescent="0.2">
      <c r="A189" s="712"/>
      <c r="B189" s="1557"/>
      <c r="C189" s="1558"/>
      <c r="D189" s="712"/>
      <c r="E189" s="1559"/>
      <c r="F189" s="712"/>
      <c r="G189" s="712"/>
    </row>
    <row r="190" spans="1:7" x14ac:dyDescent="0.2">
      <c r="A190" s="712"/>
      <c r="B190" s="1557"/>
      <c r="C190" s="1558"/>
      <c r="D190" s="712"/>
      <c r="E190" s="1559"/>
      <c r="F190" s="712"/>
      <c r="G190" s="712"/>
    </row>
    <row r="191" spans="1:7" x14ac:dyDescent="0.2">
      <c r="A191" s="712"/>
      <c r="B191" s="1557"/>
      <c r="C191" s="1558"/>
      <c r="D191" s="712"/>
      <c r="E191" s="1559"/>
      <c r="F191" s="712"/>
      <c r="G191" s="712"/>
    </row>
    <row r="192" spans="1:7" x14ac:dyDescent="0.2">
      <c r="A192" s="712"/>
      <c r="B192" s="1557"/>
      <c r="C192" s="1558"/>
      <c r="D192" s="712"/>
      <c r="E192" s="1559"/>
      <c r="F192" s="712"/>
      <c r="G192" s="712"/>
    </row>
    <row r="193" spans="1:7" x14ac:dyDescent="0.2">
      <c r="A193" s="712"/>
      <c r="B193" s="1557"/>
      <c r="C193" s="1558"/>
      <c r="D193" s="712"/>
      <c r="E193" s="1559"/>
      <c r="F193" s="712"/>
      <c r="G193" s="712"/>
    </row>
    <row r="194" spans="1:7" x14ac:dyDescent="0.2">
      <c r="A194" s="712"/>
      <c r="B194" s="1557"/>
      <c r="C194" s="1558"/>
      <c r="D194" s="712"/>
      <c r="E194" s="1559"/>
      <c r="F194" s="712"/>
      <c r="G194" s="712"/>
    </row>
    <row r="195" spans="1:7" x14ac:dyDescent="0.2">
      <c r="A195" s="712"/>
      <c r="B195" s="1557"/>
      <c r="C195" s="1558"/>
      <c r="D195" s="712"/>
      <c r="E195" s="1559"/>
      <c r="F195" s="712"/>
      <c r="G195" s="712"/>
    </row>
    <row r="196" spans="1:7" x14ac:dyDescent="0.2">
      <c r="A196" s="712"/>
      <c r="B196" s="1557"/>
      <c r="C196" s="1558"/>
      <c r="D196" s="712"/>
      <c r="E196" s="1559"/>
      <c r="F196" s="712"/>
      <c r="G196" s="712"/>
    </row>
    <row r="197" spans="1:7" x14ac:dyDescent="0.2">
      <c r="A197" s="712"/>
      <c r="B197" s="1557"/>
      <c r="C197" s="1558"/>
      <c r="D197" s="712"/>
      <c r="E197" s="1559"/>
      <c r="F197" s="712"/>
      <c r="G197" s="712"/>
    </row>
    <row r="198" spans="1:7" x14ac:dyDescent="0.2">
      <c r="A198" s="712"/>
      <c r="B198" s="1557"/>
      <c r="C198" s="1558"/>
      <c r="D198" s="712"/>
      <c r="E198" s="1559"/>
      <c r="F198" s="712"/>
      <c r="G198" s="712"/>
    </row>
    <row r="199" spans="1:7" x14ac:dyDescent="0.2">
      <c r="A199" s="712"/>
      <c r="B199" s="1557"/>
      <c r="C199" s="1558"/>
      <c r="D199" s="712"/>
      <c r="E199" s="1559"/>
      <c r="F199" s="712"/>
      <c r="G199" s="712"/>
    </row>
    <row r="200" spans="1:7" x14ac:dyDescent="0.2">
      <c r="A200" s="712"/>
      <c r="B200" s="1557"/>
      <c r="C200" s="1558"/>
      <c r="D200" s="712"/>
      <c r="E200" s="1559"/>
      <c r="F200" s="712"/>
      <c r="G200" s="712"/>
    </row>
    <row r="201" spans="1:7" x14ac:dyDescent="0.2">
      <c r="A201" s="712"/>
      <c r="B201" s="1557"/>
      <c r="C201" s="1558"/>
      <c r="D201" s="712"/>
      <c r="E201" s="1559"/>
      <c r="F201" s="712"/>
      <c r="G201" s="712"/>
    </row>
    <row r="202" spans="1:7" x14ac:dyDescent="0.2">
      <c r="A202" s="712"/>
      <c r="B202" s="1557"/>
      <c r="C202" s="1558"/>
      <c r="D202" s="712"/>
      <c r="E202" s="1559"/>
      <c r="F202" s="712"/>
      <c r="G202" s="712"/>
    </row>
    <row r="203" spans="1:7" x14ac:dyDescent="0.2">
      <c r="A203" s="712"/>
      <c r="B203" s="1557"/>
      <c r="C203" s="1558"/>
      <c r="D203" s="712"/>
      <c r="E203" s="1559"/>
      <c r="F203" s="712"/>
      <c r="G203" s="712"/>
    </row>
    <row r="204" spans="1:7" x14ac:dyDescent="0.2">
      <c r="A204" s="712"/>
      <c r="B204" s="1557"/>
      <c r="C204" s="1558"/>
      <c r="D204" s="712"/>
      <c r="E204" s="1559"/>
      <c r="F204" s="712"/>
      <c r="G204" s="712"/>
    </row>
    <row r="205" spans="1:7" x14ac:dyDescent="0.2">
      <c r="A205" s="712"/>
      <c r="B205" s="1557"/>
      <c r="C205" s="1558"/>
      <c r="D205" s="712"/>
      <c r="E205" s="1559"/>
      <c r="F205" s="712"/>
      <c r="G205" s="712"/>
    </row>
    <row r="206" spans="1:7" x14ac:dyDescent="0.2">
      <c r="A206" s="712"/>
      <c r="B206" s="1557"/>
      <c r="C206" s="1558"/>
      <c r="D206" s="712"/>
      <c r="E206" s="1559"/>
      <c r="F206" s="712"/>
      <c r="G206" s="712"/>
    </row>
    <row r="207" spans="1:7" x14ac:dyDescent="0.2">
      <c r="A207" s="712"/>
      <c r="B207" s="1557"/>
      <c r="C207" s="1558"/>
      <c r="D207" s="712"/>
      <c r="E207" s="1559"/>
      <c r="F207" s="712"/>
      <c r="G207" s="712"/>
    </row>
    <row r="208" spans="1:7" x14ac:dyDescent="0.2">
      <c r="A208" s="712"/>
      <c r="B208" s="1557"/>
      <c r="C208" s="1558"/>
      <c r="D208" s="712"/>
      <c r="E208" s="1559"/>
      <c r="F208" s="712"/>
      <c r="G208" s="712"/>
    </row>
    <row r="209" spans="1:7" x14ac:dyDescent="0.2">
      <c r="A209" s="712"/>
      <c r="B209" s="1557"/>
      <c r="C209" s="1558"/>
      <c r="D209" s="712"/>
      <c r="E209" s="1559"/>
      <c r="F209" s="712"/>
      <c r="G209" s="712"/>
    </row>
    <row r="210" spans="1:7" x14ac:dyDescent="0.2">
      <c r="A210" s="712"/>
      <c r="B210" s="1557"/>
      <c r="C210" s="1558"/>
      <c r="D210" s="712"/>
      <c r="E210" s="1559"/>
      <c r="F210" s="712"/>
      <c r="G210" s="712"/>
    </row>
    <row r="211" spans="1:7" x14ac:dyDescent="0.2">
      <c r="A211" s="712"/>
      <c r="B211" s="1557"/>
      <c r="C211" s="1558"/>
      <c r="D211" s="712"/>
      <c r="E211" s="1559"/>
      <c r="F211" s="712"/>
      <c r="G211" s="712"/>
    </row>
    <row r="212" spans="1:7" x14ac:dyDescent="0.2">
      <c r="A212" s="712"/>
      <c r="B212" s="1557"/>
      <c r="C212" s="1558"/>
      <c r="D212" s="712"/>
      <c r="E212" s="1559"/>
      <c r="F212" s="712"/>
      <c r="G212" s="712"/>
    </row>
    <row r="213" spans="1:7" x14ac:dyDescent="0.2">
      <c r="A213" s="712"/>
      <c r="B213" s="1557"/>
      <c r="C213" s="1558"/>
      <c r="D213" s="712"/>
      <c r="E213" s="1559"/>
      <c r="F213" s="712"/>
      <c r="G213" s="712"/>
    </row>
    <row r="214" spans="1:7" x14ac:dyDescent="0.2">
      <c r="A214" s="712"/>
      <c r="B214" s="1557"/>
      <c r="C214" s="1558"/>
      <c r="D214" s="712"/>
      <c r="E214" s="1559"/>
      <c r="F214" s="712"/>
      <c r="G214" s="712"/>
    </row>
    <row r="215" spans="1:7" x14ac:dyDescent="0.2">
      <c r="A215" s="712"/>
      <c r="B215" s="1557"/>
      <c r="C215" s="1558"/>
      <c r="D215" s="712"/>
      <c r="E215" s="1559"/>
      <c r="F215" s="712"/>
      <c r="G215" s="712"/>
    </row>
    <row r="216" spans="1:7" x14ac:dyDescent="0.2">
      <c r="A216" s="712"/>
      <c r="B216" s="1557"/>
      <c r="C216" s="1558"/>
      <c r="D216" s="712"/>
      <c r="E216" s="1559"/>
      <c r="F216" s="712"/>
      <c r="G216" s="712"/>
    </row>
    <row r="217" spans="1:7" x14ac:dyDescent="0.2">
      <c r="A217" s="712"/>
      <c r="B217" s="1557"/>
      <c r="C217" s="1558"/>
      <c r="D217" s="712"/>
      <c r="E217" s="1559"/>
      <c r="F217" s="712"/>
      <c r="G217" s="712"/>
    </row>
    <row r="218" spans="1:7" x14ac:dyDescent="0.2">
      <c r="A218" s="712"/>
      <c r="B218" s="1557"/>
      <c r="C218" s="1558"/>
      <c r="D218" s="712"/>
      <c r="E218" s="1559"/>
      <c r="F218" s="712"/>
      <c r="G218" s="712"/>
    </row>
    <row r="219" spans="1:7" x14ac:dyDescent="0.2">
      <c r="A219" s="712"/>
      <c r="B219" s="1557"/>
      <c r="C219" s="1558"/>
      <c r="D219" s="712"/>
      <c r="E219" s="1559"/>
      <c r="F219" s="712"/>
      <c r="G219" s="712"/>
    </row>
    <row r="220" spans="1:7" x14ac:dyDescent="0.2">
      <c r="A220" s="712"/>
      <c r="B220" s="1557"/>
      <c r="C220" s="1558"/>
      <c r="D220" s="712"/>
      <c r="E220" s="1559"/>
      <c r="F220" s="712"/>
      <c r="G220" s="712"/>
    </row>
    <row r="221" spans="1:7" x14ac:dyDescent="0.2">
      <c r="A221" s="712"/>
      <c r="B221" s="1557"/>
      <c r="C221" s="1558"/>
      <c r="D221" s="712"/>
      <c r="E221" s="1559"/>
      <c r="F221" s="712"/>
      <c r="G221" s="712"/>
    </row>
    <row r="222" spans="1:7" x14ac:dyDescent="0.2">
      <c r="A222" s="712"/>
      <c r="B222" s="1557"/>
      <c r="C222" s="1558"/>
      <c r="D222" s="712"/>
      <c r="E222" s="1559"/>
      <c r="F222" s="712"/>
      <c r="G222" s="712"/>
    </row>
    <row r="223" spans="1:7" x14ac:dyDescent="0.2">
      <c r="A223" s="712"/>
      <c r="B223" s="1557"/>
      <c r="C223" s="1558"/>
      <c r="D223" s="712"/>
      <c r="E223" s="1559"/>
      <c r="F223" s="712"/>
      <c r="G223" s="712"/>
    </row>
    <row r="224" spans="1:7" x14ac:dyDescent="0.2">
      <c r="A224" s="712"/>
      <c r="B224" s="1557"/>
      <c r="C224" s="1558"/>
      <c r="D224" s="712"/>
      <c r="E224" s="1559"/>
      <c r="F224" s="712"/>
      <c r="G224" s="712"/>
    </row>
    <row r="225" spans="1:7" x14ac:dyDescent="0.2">
      <c r="A225" s="712"/>
      <c r="B225" s="1557"/>
      <c r="C225" s="1558"/>
      <c r="D225" s="712"/>
      <c r="E225" s="1559"/>
      <c r="F225" s="712"/>
      <c r="G225" s="712"/>
    </row>
    <row r="226" spans="1:7" x14ac:dyDescent="0.2">
      <c r="A226" s="712"/>
      <c r="B226" s="1557"/>
      <c r="C226" s="1558"/>
      <c r="D226" s="712"/>
      <c r="E226" s="1559"/>
      <c r="F226" s="712"/>
      <c r="G226" s="712"/>
    </row>
    <row r="227" spans="1:7" x14ac:dyDescent="0.2">
      <c r="A227" s="712"/>
      <c r="B227" s="1557"/>
      <c r="C227" s="1558"/>
      <c r="D227" s="712"/>
      <c r="E227" s="1559"/>
      <c r="F227" s="712"/>
      <c r="G227" s="712"/>
    </row>
    <row r="228" spans="1:7" x14ac:dyDescent="0.2">
      <c r="A228" s="712"/>
      <c r="B228" s="1557"/>
      <c r="C228" s="1558"/>
      <c r="D228" s="712"/>
      <c r="E228" s="1559"/>
      <c r="F228" s="712"/>
      <c r="G228" s="712"/>
    </row>
    <row r="229" spans="1:7" x14ac:dyDescent="0.2">
      <c r="A229" s="712"/>
      <c r="B229" s="1557"/>
      <c r="C229" s="1558"/>
      <c r="D229" s="712"/>
      <c r="E229" s="1559"/>
      <c r="F229" s="712"/>
      <c r="G229" s="712"/>
    </row>
    <row r="230" spans="1:7" x14ac:dyDescent="0.2">
      <c r="A230" s="712"/>
      <c r="B230" s="1557"/>
      <c r="C230" s="1558"/>
      <c r="D230" s="712"/>
      <c r="E230" s="1559"/>
      <c r="F230" s="712"/>
      <c r="G230" s="712"/>
    </row>
    <row r="231" spans="1:7" x14ac:dyDescent="0.2">
      <c r="A231" s="712"/>
      <c r="B231" s="1557"/>
      <c r="C231" s="1558"/>
      <c r="D231" s="712"/>
      <c r="E231" s="1559"/>
      <c r="F231" s="712"/>
      <c r="G231" s="712"/>
    </row>
    <row r="232" spans="1:7" x14ac:dyDescent="0.2">
      <c r="A232" s="712"/>
      <c r="B232" s="1557"/>
      <c r="C232" s="1558"/>
      <c r="D232" s="712"/>
      <c r="E232" s="1559"/>
      <c r="F232" s="712"/>
      <c r="G232" s="712"/>
    </row>
    <row r="233" spans="1:7" x14ac:dyDescent="0.2">
      <c r="A233" s="712"/>
      <c r="B233" s="1557"/>
      <c r="C233" s="1558"/>
      <c r="D233" s="712"/>
      <c r="E233" s="1559"/>
      <c r="F233" s="712"/>
      <c r="G233" s="712"/>
    </row>
    <row r="234" spans="1:7" x14ac:dyDescent="0.2">
      <c r="A234" s="712"/>
      <c r="B234" s="1557"/>
      <c r="C234" s="1558"/>
      <c r="D234" s="712"/>
      <c r="E234" s="1559"/>
      <c r="F234" s="712"/>
      <c r="G234" s="712"/>
    </row>
    <row r="235" spans="1:7" x14ac:dyDescent="0.2">
      <c r="A235" s="712"/>
      <c r="B235" s="1557"/>
      <c r="C235" s="1558"/>
      <c r="D235" s="712"/>
      <c r="E235" s="1559"/>
      <c r="F235" s="712"/>
      <c r="G235" s="712"/>
    </row>
    <row r="236" spans="1:7" x14ac:dyDescent="0.2">
      <c r="A236" s="712"/>
      <c r="B236" s="1557"/>
      <c r="C236" s="1558"/>
      <c r="D236" s="712"/>
      <c r="E236" s="1559"/>
      <c r="F236" s="712"/>
      <c r="G236" s="712"/>
    </row>
    <row r="237" spans="1:7" x14ac:dyDescent="0.2">
      <c r="A237" s="712"/>
      <c r="B237" s="1557"/>
      <c r="C237" s="1558"/>
      <c r="D237" s="712"/>
      <c r="E237" s="1559"/>
      <c r="F237" s="712"/>
      <c r="G237" s="712"/>
    </row>
    <row r="238" spans="1:7" x14ac:dyDescent="0.2">
      <c r="A238" s="712"/>
      <c r="B238" s="1557"/>
      <c r="C238" s="1558"/>
      <c r="D238" s="712"/>
      <c r="E238" s="1559"/>
      <c r="F238" s="712"/>
      <c r="G238" s="712"/>
    </row>
    <row r="239" spans="1:7" x14ac:dyDescent="0.2">
      <c r="A239" s="712"/>
      <c r="B239" s="1557"/>
      <c r="C239" s="1558"/>
      <c r="D239" s="712"/>
      <c r="E239" s="1559"/>
      <c r="F239" s="712"/>
      <c r="G239" s="712"/>
    </row>
    <row r="240" spans="1:7" x14ac:dyDescent="0.2">
      <c r="A240" s="712"/>
      <c r="B240" s="712"/>
      <c r="C240" s="1558"/>
      <c r="D240" s="712"/>
      <c r="E240" s="1559"/>
      <c r="F240" s="712"/>
      <c r="G240" s="712"/>
    </row>
    <row r="241" spans="1:7" x14ac:dyDescent="0.2">
      <c r="A241" s="712"/>
      <c r="B241" s="712"/>
      <c r="C241" s="1558"/>
      <c r="D241" s="712"/>
      <c r="E241" s="1559"/>
      <c r="F241" s="712"/>
      <c r="G241" s="712"/>
    </row>
    <row r="242" spans="1:7" x14ac:dyDescent="0.2">
      <c r="A242" s="712"/>
      <c r="B242" s="712"/>
      <c r="C242" s="1558"/>
      <c r="D242" s="712"/>
      <c r="E242" s="1559"/>
      <c r="F242" s="712"/>
      <c r="G242" s="712"/>
    </row>
    <row r="243" spans="1:7" x14ac:dyDescent="0.2">
      <c r="A243" s="712"/>
      <c r="B243" s="712"/>
      <c r="C243" s="1558"/>
      <c r="D243" s="712"/>
      <c r="E243" s="1559"/>
      <c r="F243" s="712"/>
      <c r="G243" s="712"/>
    </row>
    <row r="244" spans="1:7" x14ac:dyDescent="0.2">
      <c r="A244" s="712"/>
      <c r="B244" s="712"/>
      <c r="C244" s="1558"/>
      <c r="D244" s="712"/>
      <c r="E244" s="1559"/>
      <c r="F244" s="712"/>
      <c r="G244" s="712"/>
    </row>
    <row r="245" spans="1:7" x14ac:dyDescent="0.2">
      <c r="A245" s="712"/>
      <c r="B245" s="712"/>
      <c r="C245" s="1558"/>
      <c r="D245" s="712"/>
      <c r="E245" s="1559"/>
      <c r="F245" s="712"/>
      <c r="G245" s="712"/>
    </row>
    <row r="246" spans="1:7" x14ac:dyDescent="0.2">
      <c r="A246" s="712"/>
      <c r="B246" s="712"/>
      <c r="C246" s="1558"/>
      <c r="D246" s="712"/>
      <c r="E246" s="1559"/>
      <c r="F246" s="712"/>
      <c r="G246" s="712"/>
    </row>
    <row r="247" spans="1:7" x14ac:dyDescent="0.2">
      <c r="A247" s="712"/>
      <c r="B247" s="712"/>
      <c r="C247" s="1558"/>
      <c r="D247" s="712"/>
      <c r="E247" s="1559"/>
      <c r="F247" s="712"/>
      <c r="G247" s="712"/>
    </row>
    <row r="248" spans="1:7" x14ac:dyDescent="0.2">
      <c r="A248" s="712"/>
      <c r="B248" s="712"/>
      <c r="C248" s="1558"/>
      <c r="D248" s="712"/>
      <c r="E248" s="1559"/>
      <c r="F248" s="712"/>
      <c r="G248" s="712"/>
    </row>
    <row r="249" spans="1:7" x14ac:dyDescent="0.2">
      <c r="A249" s="712"/>
      <c r="B249" s="712"/>
      <c r="C249" s="1558"/>
      <c r="D249" s="712"/>
      <c r="E249" s="1559"/>
      <c r="F249" s="712"/>
      <c r="G249" s="712"/>
    </row>
    <row r="250" spans="1:7" x14ac:dyDescent="0.2">
      <c r="A250" s="712"/>
      <c r="B250" s="712"/>
      <c r="C250" s="1558"/>
      <c r="D250" s="712"/>
      <c r="E250" s="1559"/>
      <c r="F250" s="712"/>
      <c r="G250" s="712"/>
    </row>
    <row r="251" spans="1:7" x14ac:dyDescent="0.2">
      <c r="A251" s="712"/>
      <c r="B251" s="712"/>
      <c r="C251" s="1558"/>
      <c r="D251" s="712"/>
      <c r="E251" s="1559"/>
      <c r="F251" s="712"/>
      <c r="G251" s="712"/>
    </row>
    <row r="252" spans="1:7" x14ac:dyDescent="0.2">
      <c r="A252" s="712"/>
      <c r="B252" s="712"/>
      <c r="C252" s="1558"/>
      <c r="D252" s="712"/>
      <c r="E252" s="1559"/>
      <c r="F252" s="712"/>
      <c r="G252" s="712"/>
    </row>
    <row r="253" spans="1:7" x14ac:dyDescent="0.2">
      <c r="A253" s="712"/>
      <c r="B253" s="712"/>
      <c r="C253" s="1558"/>
      <c r="D253" s="712"/>
      <c r="E253" s="1559"/>
      <c r="F253" s="712"/>
      <c r="G253" s="712"/>
    </row>
    <row r="254" spans="1:7" x14ac:dyDescent="0.2">
      <c r="A254" s="712"/>
      <c r="B254" s="712"/>
      <c r="C254" s="1558"/>
      <c r="D254" s="712"/>
      <c r="E254" s="1559"/>
      <c r="F254" s="712"/>
      <c r="G254" s="712"/>
    </row>
    <row r="255" spans="1:7" x14ac:dyDescent="0.2">
      <c r="A255" s="712"/>
      <c r="B255" s="712"/>
      <c r="C255" s="1558"/>
      <c r="D255" s="712"/>
      <c r="E255" s="1559"/>
      <c r="F255" s="712"/>
      <c r="G255" s="712"/>
    </row>
    <row r="256" spans="1:7" x14ac:dyDescent="0.2">
      <c r="A256" s="712"/>
      <c r="B256" s="712"/>
      <c r="C256" s="1558"/>
      <c r="D256" s="712"/>
      <c r="E256" s="1559"/>
      <c r="F256" s="712"/>
      <c r="G256" s="712"/>
    </row>
    <row r="257" spans="1:7" x14ac:dyDescent="0.2">
      <c r="A257" s="712"/>
      <c r="B257" s="712"/>
      <c r="C257" s="1558"/>
      <c r="D257" s="712"/>
      <c r="E257" s="1559"/>
      <c r="F257" s="712"/>
      <c r="G257" s="712"/>
    </row>
    <row r="258" spans="1:7" x14ac:dyDescent="0.2">
      <c r="A258" s="712"/>
      <c r="B258" s="712"/>
      <c r="C258" s="1558"/>
      <c r="D258" s="712"/>
      <c r="E258" s="1559"/>
      <c r="F258" s="712"/>
      <c r="G258" s="712"/>
    </row>
    <row r="259" spans="1:7" x14ac:dyDescent="0.2">
      <c r="A259" s="712"/>
      <c r="B259" s="712"/>
      <c r="C259" s="1558"/>
      <c r="D259" s="712"/>
      <c r="E259" s="1559"/>
      <c r="F259" s="712"/>
      <c r="G259" s="712"/>
    </row>
    <row r="260" spans="1:7" x14ac:dyDescent="0.2">
      <c r="A260" s="712"/>
      <c r="B260" s="712"/>
      <c r="C260" s="1558"/>
      <c r="D260" s="712"/>
      <c r="E260" s="1559"/>
      <c r="F260" s="712"/>
      <c r="G260" s="712"/>
    </row>
    <row r="261" spans="1:7" x14ac:dyDescent="0.2">
      <c r="A261" s="712"/>
      <c r="B261" s="712"/>
      <c r="C261" s="1558"/>
      <c r="D261" s="712"/>
      <c r="E261" s="1559"/>
      <c r="F261" s="712"/>
      <c r="G261" s="712"/>
    </row>
    <row r="262" spans="1:7" ht="12" customHeight="1" x14ac:dyDescent="0.2">
      <c r="A262" s="712"/>
      <c r="B262" s="712"/>
      <c r="C262" s="1558"/>
      <c r="D262" s="712"/>
      <c r="E262" s="1559"/>
      <c r="F262" s="712"/>
      <c r="G262" s="712"/>
    </row>
    <row r="263" spans="1:7" ht="12" customHeight="1" x14ac:dyDescent="0.2">
      <c r="A263" s="712"/>
      <c r="B263" s="712"/>
      <c r="C263" s="1558"/>
      <c r="D263" s="712"/>
      <c r="E263" s="1559"/>
      <c r="F263" s="712"/>
      <c r="G263" s="712"/>
    </row>
    <row r="264" spans="1:7" ht="12" customHeight="1" x14ac:dyDescent="0.2">
      <c r="A264" s="712"/>
      <c r="B264" s="712"/>
      <c r="C264" s="1558"/>
      <c r="D264" s="712"/>
      <c r="E264" s="1559"/>
      <c r="F264" s="712"/>
      <c r="G264" s="712"/>
    </row>
    <row r="265" spans="1:7" ht="12" customHeight="1" x14ac:dyDescent="0.2">
      <c r="A265" s="712"/>
      <c r="B265" s="712"/>
      <c r="C265" s="1558"/>
      <c r="D265" s="712"/>
      <c r="E265" s="1559"/>
      <c r="F265" s="712"/>
      <c r="G265" s="712"/>
    </row>
    <row r="266" spans="1:7" ht="12" customHeight="1" x14ac:dyDescent="0.2">
      <c r="A266" s="712"/>
      <c r="B266" s="712"/>
      <c r="C266" s="1558"/>
      <c r="D266" s="712"/>
      <c r="E266" s="1559"/>
      <c r="F266" s="712"/>
      <c r="G266" s="712"/>
    </row>
    <row r="267" spans="1:7" ht="12" customHeight="1" x14ac:dyDescent="0.2">
      <c r="A267" s="712"/>
      <c r="B267" s="712"/>
      <c r="C267" s="1558"/>
      <c r="D267" s="712"/>
      <c r="E267" s="1559"/>
      <c r="F267" s="712"/>
      <c r="G267" s="712"/>
    </row>
    <row r="268" spans="1:7" ht="12" customHeight="1" x14ac:dyDescent="0.2">
      <c r="A268" s="712"/>
      <c r="B268" s="712"/>
      <c r="C268" s="1558"/>
      <c r="D268" s="712"/>
      <c r="E268" s="1559"/>
      <c r="F268" s="712"/>
      <c r="G268" s="712"/>
    </row>
    <row r="269" spans="1:7" ht="12" customHeight="1" x14ac:dyDescent="0.2">
      <c r="A269" s="712"/>
      <c r="B269" s="712"/>
      <c r="C269" s="1558"/>
      <c r="D269" s="712"/>
      <c r="E269" s="1559"/>
      <c r="F269" s="712"/>
      <c r="G269" s="712"/>
    </row>
    <row r="270" spans="1:7" ht="12" customHeight="1" x14ac:dyDescent="0.2">
      <c r="A270" s="712"/>
      <c r="B270" s="712"/>
      <c r="C270" s="1558"/>
      <c r="D270" s="712"/>
      <c r="E270" s="1559"/>
      <c r="F270" s="712"/>
      <c r="G270" s="712"/>
    </row>
    <row r="271" spans="1:7" ht="12" customHeight="1" x14ac:dyDescent="0.2">
      <c r="A271" s="712"/>
      <c r="B271" s="712"/>
      <c r="C271" s="1558"/>
      <c r="D271" s="712"/>
      <c r="E271" s="1559"/>
      <c r="F271" s="712"/>
      <c r="G271" s="712"/>
    </row>
    <row r="272" spans="1:7" ht="12" customHeight="1" x14ac:dyDescent="0.2">
      <c r="A272" s="712"/>
      <c r="B272" s="712"/>
      <c r="C272" s="1558"/>
      <c r="D272" s="712"/>
      <c r="E272" s="1559"/>
      <c r="F272" s="712"/>
      <c r="G272" s="712"/>
    </row>
    <row r="273" spans="1:7" ht="12" customHeight="1" x14ac:dyDescent="0.2">
      <c r="A273" s="712"/>
      <c r="B273" s="712"/>
      <c r="C273" s="1558"/>
      <c r="D273" s="712"/>
      <c r="E273" s="1559"/>
      <c r="F273" s="712"/>
      <c r="G273" s="712"/>
    </row>
    <row r="274" spans="1:7" ht="12" customHeight="1" x14ac:dyDescent="0.2">
      <c r="A274" s="712"/>
      <c r="B274" s="712"/>
      <c r="C274" s="1558"/>
      <c r="D274" s="712"/>
      <c r="E274" s="1559"/>
      <c r="F274" s="712"/>
      <c r="G274" s="712"/>
    </row>
    <row r="275" spans="1:7" ht="12" customHeight="1" x14ac:dyDescent="0.2">
      <c r="A275" s="712"/>
      <c r="B275" s="712"/>
      <c r="C275" s="1558"/>
      <c r="D275" s="712"/>
      <c r="E275" s="1559"/>
      <c r="F275" s="712"/>
      <c r="G275" s="712"/>
    </row>
    <row r="276" spans="1:7" ht="12" customHeight="1" x14ac:dyDescent="0.2">
      <c r="A276" s="712"/>
      <c r="B276" s="712"/>
      <c r="C276" s="1558"/>
      <c r="D276" s="712"/>
      <c r="E276" s="1559"/>
      <c r="F276" s="712"/>
      <c r="G276" s="712"/>
    </row>
    <row r="277" spans="1:7" ht="12" customHeight="1" x14ac:dyDescent="0.2">
      <c r="A277" s="712"/>
      <c r="B277" s="712"/>
      <c r="C277" s="1558"/>
      <c r="D277" s="712"/>
      <c r="E277" s="1559"/>
      <c r="F277" s="712"/>
      <c r="G277" s="712"/>
    </row>
    <row r="278" spans="1:7" ht="12" customHeight="1" x14ac:dyDescent="0.2">
      <c r="A278" s="712"/>
      <c r="B278" s="712"/>
      <c r="C278" s="1558"/>
      <c r="D278" s="712"/>
      <c r="E278" s="1559"/>
      <c r="F278" s="712"/>
      <c r="G278" s="712"/>
    </row>
    <row r="279" spans="1:7" ht="12" customHeight="1" x14ac:dyDescent="0.2">
      <c r="A279" s="712"/>
      <c r="B279" s="712"/>
      <c r="C279" s="1558"/>
      <c r="D279" s="712"/>
      <c r="E279" s="1559"/>
      <c r="F279" s="712"/>
      <c r="G279" s="712"/>
    </row>
    <row r="280" spans="1:7" ht="12" customHeight="1" x14ac:dyDescent="0.2">
      <c r="A280" s="712"/>
      <c r="B280" s="712"/>
      <c r="C280" s="1558"/>
      <c r="D280" s="712"/>
      <c r="E280" s="1559"/>
      <c r="F280" s="712"/>
      <c r="G280" s="712"/>
    </row>
    <row r="281" spans="1:7" ht="12" customHeight="1" x14ac:dyDescent="0.2">
      <c r="A281" s="712"/>
      <c r="B281" s="712"/>
      <c r="C281" s="1558"/>
      <c r="D281" s="712"/>
      <c r="E281" s="1559"/>
      <c r="F281" s="712"/>
      <c r="G281" s="712"/>
    </row>
    <row r="282" spans="1:7" ht="12" customHeight="1" x14ac:dyDescent="0.2">
      <c r="A282" s="712"/>
      <c r="B282" s="712"/>
      <c r="C282" s="1558"/>
      <c r="D282" s="712"/>
      <c r="E282" s="1559"/>
      <c r="F282" s="712"/>
      <c r="G282" s="712"/>
    </row>
    <row r="283" spans="1:7" ht="12" customHeight="1" x14ac:dyDescent="0.2">
      <c r="A283" s="712"/>
      <c r="B283" s="712"/>
      <c r="C283" s="1558"/>
      <c r="D283" s="712"/>
      <c r="E283" s="1559"/>
      <c r="F283" s="712"/>
      <c r="G283" s="712"/>
    </row>
    <row r="284" spans="1:7" ht="12" customHeight="1" x14ac:dyDescent="0.2">
      <c r="A284" s="712"/>
      <c r="B284" s="712"/>
      <c r="C284" s="1558"/>
      <c r="D284" s="712"/>
      <c r="E284" s="1559"/>
      <c r="F284" s="712"/>
      <c r="G284" s="712"/>
    </row>
    <row r="285" spans="1:7" ht="12" customHeight="1" x14ac:dyDescent="0.2">
      <c r="A285" s="712"/>
      <c r="B285" s="712"/>
      <c r="C285" s="1558"/>
      <c r="D285" s="712"/>
      <c r="E285" s="1559"/>
      <c r="F285" s="712"/>
      <c r="G285" s="712"/>
    </row>
    <row r="286" spans="1:7" ht="12" customHeight="1" x14ac:dyDescent="0.2">
      <c r="A286" s="712"/>
      <c r="B286" s="712"/>
      <c r="C286" s="1558"/>
      <c r="D286" s="712"/>
      <c r="E286" s="1559"/>
      <c r="F286" s="712"/>
      <c r="G286" s="712"/>
    </row>
    <row r="287" spans="1:7" ht="12" customHeight="1" x14ac:dyDescent="0.2">
      <c r="A287" s="712"/>
      <c r="B287" s="712"/>
      <c r="C287" s="1558"/>
      <c r="D287" s="712"/>
      <c r="E287" s="1559"/>
      <c r="F287" s="712"/>
      <c r="G287" s="712"/>
    </row>
    <row r="288" spans="1:7" ht="12" customHeight="1" x14ac:dyDescent="0.2">
      <c r="A288" s="712"/>
      <c r="B288" s="712"/>
      <c r="C288" s="1558"/>
      <c r="D288" s="712"/>
      <c r="E288" s="1559"/>
      <c r="F288" s="712"/>
      <c r="G288" s="712"/>
    </row>
    <row r="289" spans="1:7" ht="12" customHeight="1" x14ac:dyDescent="0.2">
      <c r="A289" s="712"/>
      <c r="B289" s="712"/>
      <c r="C289" s="1558"/>
      <c r="D289" s="712"/>
      <c r="E289" s="1559"/>
      <c r="F289" s="712"/>
      <c r="G289" s="712"/>
    </row>
    <row r="290" spans="1:7" ht="12" customHeight="1" x14ac:dyDescent="0.2">
      <c r="A290" s="712"/>
      <c r="B290" s="712"/>
      <c r="C290" s="1558"/>
      <c r="D290" s="712"/>
      <c r="E290" s="1559"/>
      <c r="F290" s="712"/>
      <c r="G290" s="712"/>
    </row>
    <row r="291" spans="1:7" ht="12" customHeight="1" x14ac:dyDescent="0.2">
      <c r="A291" s="712"/>
      <c r="B291" s="712"/>
      <c r="C291" s="1558"/>
      <c r="D291" s="712"/>
      <c r="E291" s="1559"/>
      <c r="F291" s="712"/>
      <c r="G291" s="712"/>
    </row>
    <row r="292" spans="1:7" ht="12" customHeight="1" x14ac:dyDescent="0.2">
      <c r="A292" s="712"/>
      <c r="B292" s="712"/>
      <c r="C292" s="1558"/>
      <c r="D292" s="712"/>
      <c r="E292" s="1559"/>
      <c r="F292" s="712"/>
      <c r="G292" s="712"/>
    </row>
    <row r="293" spans="1:7" ht="12" customHeight="1" x14ac:dyDescent="0.2">
      <c r="A293" s="712"/>
      <c r="B293" s="712"/>
      <c r="C293" s="1558"/>
      <c r="D293" s="712"/>
      <c r="E293" s="1559"/>
      <c r="F293" s="712"/>
      <c r="G293" s="712"/>
    </row>
    <row r="294" spans="1:7" ht="12" customHeight="1" x14ac:dyDescent="0.2">
      <c r="A294" s="712"/>
      <c r="B294" s="712"/>
      <c r="C294" s="1558"/>
      <c r="D294" s="712"/>
      <c r="E294" s="1559"/>
      <c r="F294" s="712"/>
      <c r="G294" s="712"/>
    </row>
    <row r="295" spans="1:7" ht="12" customHeight="1" x14ac:dyDescent="0.2">
      <c r="A295" s="712"/>
      <c r="B295" s="712"/>
      <c r="C295" s="1558"/>
      <c r="D295" s="712"/>
      <c r="E295" s="1559"/>
      <c r="F295" s="712"/>
      <c r="G295" s="712"/>
    </row>
    <row r="296" spans="1:7" ht="12" customHeight="1" x14ac:dyDescent="0.2">
      <c r="A296" s="712"/>
      <c r="B296" s="712"/>
      <c r="C296" s="1558"/>
      <c r="D296" s="712"/>
      <c r="E296" s="1559"/>
      <c r="F296" s="712"/>
      <c r="G296" s="712"/>
    </row>
    <row r="297" spans="1:7" ht="12" customHeight="1" x14ac:dyDescent="0.2">
      <c r="A297" s="712"/>
      <c r="B297" s="712"/>
      <c r="C297" s="1558"/>
      <c r="D297" s="712"/>
      <c r="E297" s="1559"/>
      <c r="F297" s="712"/>
      <c r="G297" s="712"/>
    </row>
    <row r="298" spans="1:7" ht="12" customHeight="1" x14ac:dyDescent="0.2">
      <c r="A298" s="712"/>
      <c r="B298" s="712"/>
      <c r="C298" s="1558"/>
      <c r="D298" s="712"/>
      <c r="E298" s="1559"/>
      <c r="F298" s="712"/>
      <c r="G298" s="712"/>
    </row>
    <row r="299" spans="1:7" ht="12" customHeight="1" x14ac:dyDescent="0.2">
      <c r="A299" s="712"/>
      <c r="B299" s="712"/>
      <c r="C299" s="1558"/>
      <c r="D299" s="712"/>
      <c r="E299" s="1559"/>
      <c r="F299" s="712"/>
      <c r="G299" s="712"/>
    </row>
    <row r="300" spans="1:7" ht="12" customHeight="1" x14ac:dyDescent="0.2"/>
    <row r="301" spans="1:7" ht="12" customHeight="1" x14ac:dyDescent="0.2"/>
    <row r="302" spans="1:7" ht="12" customHeight="1" x14ac:dyDescent="0.2"/>
    <row r="303" spans="1:7" ht="12" customHeight="1" x14ac:dyDescent="0.2"/>
    <row r="304" spans="1:7"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75" customHeight="1" x14ac:dyDescent="0.2"/>
    <row r="312" ht="12.75" customHeight="1" x14ac:dyDescent="0.2"/>
  </sheetData>
  <mergeCells count="1">
    <mergeCell ref="C21:G21"/>
  </mergeCells>
  <dataValidations count="1">
    <dataValidation type="custom" allowBlank="1" showInputMessage="1" showErrorMessage="1" error="Vnos Cena/EM je dovoljen na dve decimalni mesti." sqref="F23:F24 F31:F38 F43 F48:F49 F56:F88 F92:F93 F98:F104" xr:uid="{AE53A635-A106-44B7-B896-CC4D0E533715}">
      <formula1>F23=ROUND(F23,2)</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82326-ADF7-4E03-BFF1-7E475858F675}">
  <sheetPr>
    <tabColor theme="3" tint="0.59999389629810485"/>
  </sheetPr>
  <dimension ref="A1:BU319"/>
  <sheetViews>
    <sheetView topLeftCell="A34" workbookViewId="0">
      <selection activeCell="G29" sqref="G29"/>
    </sheetView>
  </sheetViews>
  <sheetFormatPr defaultRowHeight="12.75" x14ac:dyDescent="0.2"/>
  <cols>
    <col min="1" max="1" width="5.7109375" style="1490" customWidth="1"/>
    <col min="2" max="2" width="9.7109375" style="1490" customWidth="1"/>
    <col min="3" max="3" width="45.7109375" style="1541" customWidth="1"/>
    <col min="4" max="4" width="5.7109375" style="1490" customWidth="1"/>
    <col min="5" max="5" width="10.7109375" style="1498" customWidth="1"/>
    <col min="6" max="6" width="11.7109375" style="1490" customWidth="1"/>
    <col min="7" max="7" width="12.7109375" style="1490" customWidth="1"/>
    <col min="8" max="11" width="9.140625" style="1491"/>
    <col min="12" max="15" width="9.140625" style="1490"/>
    <col min="16" max="16" width="12.85546875" style="1490" customWidth="1"/>
    <col min="17" max="256" width="9.140625" style="1490"/>
    <col min="257" max="257" width="5.7109375" style="1490" customWidth="1"/>
    <col min="258" max="258" width="7.85546875" style="1490" customWidth="1"/>
    <col min="259" max="259" width="45.7109375" style="1490" customWidth="1"/>
    <col min="260" max="260" width="5.7109375" style="1490" customWidth="1"/>
    <col min="261" max="261" width="7.42578125" style="1490" customWidth="1"/>
    <col min="262" max="262" width="10.140625" style="1490" customWidth="1"/>
    <col min="263" max="263" width="10.7109375" style="1490" customWidth="1"/>
    <col min="264" max="271" width="9.140625" style="1490"/>
    <col min="272" max="272" width="12.85546875" style="1490" customWidth="1"/>
    <col min="273" max="512" width="9.140625" style="1490"/>
    <col min="513" max="513" width="5.7109375" style="1490" customWidth="1"/>
    <col min="514" max="514" width="7.85546875" style="1490" customWidth="1"/>
    <col min="515" max="515" width="45.7109375" style="1490" customWidth="1"/>
    <col min="516" max="516" width="5.7109375" style="1490" customWidth="1"/>
    <col min="517" max="517" width="7.42578125" style="1490" customWidth="1"/>
    <col min="518" max="518" width="10.140625" style="1490" customWidth="1"/>
    <col min="519" max="519" width="10.7109375" style="1490" customWidth="1"/>
    <col min="520" max="527" width="9.140625" style="1490"/>
    <col min="528" max="528" width="12.85546875" style="1490" customWidth="1"/>
    <col min="529" max="768" width="9.140625" style="1490"/>
    <col min="769" max="769" width="5.7109375" style="1490" customWidth="1"/>
    <col min="770" max="770" width="7.85546875" style="1490" customWidth="1"/>
    <col min="771" max="771" width="45.7109375" style="1490" customWidth="1"/>
    <col min="772" max="772" width="5.7109375" style="1490" customWidth="1"/>
    <col min="773" max="773" width="7.42578125" style="1490" customWidth="1"/>
    <col min="774" max="774" width="10.140625" style="1490" customWidth="1"/>
    <col min="775" max="775" width="10.7109375" style="1490" customWidth="1"/>
    <col min="776" max="783" width="9.140625" style="1490"/>
    <col min="784" max="784" width="12.85546875" style="1490" customWidth="1"/>
    <col min="785" max="1024" width="9.140625" style="1490"/>
    <col min="1025" max="1025" width="5.7109375" style="1490" customWidth="1"/>
    <col min="1026" max="1026" width="7.85546875" style="1490" customWidth="1"/>
    <col min="1027" max="1027" width="45.7109375" style="1490" customWidth="1"/>
    <col min="1028" max="1028" width="5.7109375" style="1490" customWidth="1"/>
    <col min="1029" max="1029" width="7.42578125" style="1490" customWidth="1"/>
    <col min="1030" max="1030" width="10.140625" style="1490" customWidth="1"/>
    <col min="1031" max="1031" width="10.7109375" style="1490" customWidth="1"/>
    <col min="1032" max="1039" width="9.140625" style="1490"/>
    <col min="1040" max="1040" width="12.85546875" style="1490" customWidth="1"/>
    <col min="1041" max="1280" width="9.140625" style="1490"/>
    <col min="1281" max="1281" width="5.7109375" style="1490" customWidth="1"/>
    <col min="1282" max="1282" width="7.85546875" style="1490" customWidth="1"/>
    <col min="1283" max="1283" width="45.7109375" style="1490" customWidth="1"/>
    <col min="1284" max="1284" width="5.7109375" style="1490" customWidth="1"/>
    <col min="1285" max="1285" width="7.42578125" style="1490" customWidth="1"/>
    <col min="1286" max="1286" width="10.140625" style="1490" customWidth="1"/>
    <col min="1287" max="1287" width="10.7109375" style="1490" customWidth="1"/>
    <col min="1288" max="1295" width="9.140625" style="1490"/>
    <col min="1296" max="1296" width="12.85546875" style="1490" customWidth="1"/>
    <col min="1297" max="1536" width="9.140625" style="1490"/>
    <col min="1537" max="1537" width="5.7109375" style="1490" customWidth="1"/>
    <col min="1538" max="1538" width="7.85546875" style="1490" customWidth="1"/>
    <col min="1539" max="1539" width="45.7109375" style="1490" customWidth="1"/>
    <col min="1540" max="1540" width="5.7109375" style="1490" customWidth="1"/>
    <col min="1541" max="1541" width="7.42578125" style="1490" customWidth="1"/>
    <col min="1542" max="1542" width="10.140625" style="1490" customWidth="1"/>
    <col min="1543" max="1543" width="10.7109375" style="1490" customWidth="1"/>
    <col min="1544" max="1551" width="9.140625" style="1490"/>
    <col min="1552" max="1552" width="12.85546875" style="1490" customWidth="1"/>
    <col min="1553" max="1792" width="9.140625" style="1490"/>
    <col min="1793" max="1793" width="5.7109375" style="1490" customWidth="1"/>
    <col min="1794" max="1794" width="7.85546875" style="1490" customWidth="1"/>
    <col min="1795" max="1795" width="45.7109375" style="1490" customWidth="1"/>
    <col min="1796" max="1796" width="5.7109375" style="1490" customWidth="1"/>
    <col min="1797" max="1797" width="7.42578125" style="1490" customWidth="1"/>
    <col min="1798" max="1798" width="10.140625" style="1490" customWidth="1"/>
    <col min="1799" max="1799" width="10.7109375" style="1490" customWidth="1"/>
    <col min="1800" max="1807" width="9.140625" style="1490"/>
    <col min="1808" max="1808" width="12.85546875" style="1490" customWidth="1"/>
    <col min="1809" max="2048" width="9.140625" style="1490"/>
    <col min="2049" max="2049" width="5.7109375" style="1490" customWidth="1"/>
    <col min="2050" max="2050" width="7.85546875" style="1490" customWidth="1"/>
    <col min="2051" max="2051" width="45.7109375" style="1490" customWidth="1"/>
    <col min="2052" max="2052" width="5.7109375" style="1490" customWidth="1"/>
    <col min="2053" max="2053" width="7.42578125" style="1490" customWidth="1"/>
    <col min="2054" max="2054" width="10.140625" style="1490" customWidth="1"/>
    <col min="2055" max="2055" width="10.7109375" style="1490" customWidth="1"/>
    <col min="2056" max="2063" width="9.140625" style="1490"/>
    <col min="2064" max="2064" width="12.85546875" style="1490" customWidth="1"/>
    <col min="2065" max="2304" width="9.140625" style="1490"/>
    <col min="2305" max="2305" width="5.7109375" style="1490" customWidth="1"/>
    <col min="2306" max="2306" width="7.85546875" style="1490" customWidth="1"/>
    <col min="2307" max="2307" width="45.7109375" style="1490" customWidth="1"/>
    <col min="2308" max="2308" width="5.7109375" style="1490" customWidth="1"/>
    <col min="2309" max="2309" width="7.42578125" style="1490" customWidth="1"/>
    <col min="2310" max="2310" width="10.140625" style="1490" customWidth="1"/>
    <col min="2311" max="2311" width="10.7109375" style="1490" customWidth="1"/>
    <col min="2312" max="2319" width="9.140625" style="1490"/>
    <col min="2320" max="2320" width="12.85546875" style="1490" customWidth="1"/>
    <col min="2321" max="2560" width="9.140625" style="1490"/>
    <col min="2561" max="2561" width="5.7109375" style="1490" customWidth="1"/>
    <col min="2562" max="2562" width="7.85546875" style="1490" customWidth="1"/>
    <col min="2563" max="2563" width="45.7109375" style="1490" customWidth="1"/>
    <col min="2564" max="2564" width="5.7109375" style="1490" customWidth="1"/>
    <col min="2565" max="2565" width="7.42578125" style="1490" customWidth="1"/>
    <col min="2566" max="2566" width="10.140625" style="1490" customWidth="1"/>
    <col min="2567" max="2567" width="10.7109375" style="1490" customWidth="1"/>
    <col min="2568" max="2575" width="9.140625" style="1490"/>
    <col min="2576" max="2576" width="12.85546875" style="1490" customWidth="1"/>
    <col min="2577" max="2816" width="9.140625" style="1490"/>
    <col min="2817" max="2817" width="5.7109375" style="1490" customWidth="1"/>
    <col min="2818" max="2818" width="7.85546875" style="1490" customWidth="1"/>
    <col min="2819" max="2819" width="45.7109375" style="1490" customWidth="1"/>
    <col min="2820" max="2820" width="5.7109375" style="1490" customWidth="1"/>
    <col min="2821" max="2821" width="7.42578125" style="1490" customWidth="1"/>
    <col min="2822" max="2822" width="10.140625" style="1490" customWidth="1"/>
    <col min="2823" max="2823" width="10.7109375" style="1490" customWidth="1"/>
    <col min="2824" max="2831" width="9.140625" style="1490"/>
    <col min="2832" max="2832" width="12.85546875" style="1490" customWidth="1"/>
    <col min="2833" max="3072" width="9.140625" style="1490"/>
    <col min="3073" max="3073" width="5.7109375" style="1490" customWidth="1"/>
    <col min="3074" max="3074" width="7.85546875" style="1490" customWidth="1"/>
    <col min="3075" max="3075" width="45.7109375" style="1490" customWidth="1"/>
    <col min="3076" max="3076" width="5.7109375" style="1490" customWidth="1"/>
    <col min="3077" max="3077" width="7.42578125" style="1490" customWidth="1"/>
    <col min="3078" max="3078" width="10.140625" style="1490" customWidth="1"/>
    <col min="3079" max="3079" width="10.7109375" style="1490" customWidth="1"/>
    <col min="3080" max="3087" width="9.140625" style="1490"/>
    <col min="3088" max="3088" width="12.85546875" style="1490" customWidth="1"/>
    <col min="3089" max="3328" width="9.140625" style="1490"/>
    <col min="3329" max="3329" width="5.7109375" style="1490" customWidth="1"/>
    <col min="3330" max="3330" width="7.85546875" style="1490" customWidth="1"/>
    <col min="3331" max="3331" width="45.7109375" style="1490" customWidth="1"/>
    <col min="3332" max="3332" width="5.7109375" style="1490" customWidth="1"/>
    <col min="3333" max="3333" width="7.42578125" style="1490" customWidth="1"/>
    <col min="3334" max="3334" width="10.140625" style="1490" customWidth="1"/>
    <col min="3335" max="3335" width="10.7109375" style="1490" customWidth="1"/>
    <col min="3336" max="3343" width="9.140625" style="1490"/>
    <col min="3344" max="3344" width="12.85546875" style="1490" customWidth="1"/>
    <col min="3345" max="3584" width="9.140625" style="1490"/>
    <col min="3585" max="3585" width="5.7109375" style="1490" customWidth="1"/>
    <col min="3586" max="3586" width="7.85546875" style="1490" customWidth="1"/>
    <col min="3587" max="3587" width="45.7109375" style="1490" customWidth="1"/>
    <col min="3588" max="3588" width="5.7109375" style="1490" customWidth="1"/>
    <col min="3589" max="3589" width="7.42578125" style="1490" customWidth="1"/>
    <col min="3590" max="3590" width="10.140625" style="1490" customWidth="1"/>
    <col min="3591" max="3591" width="10.7109375" style="1490" customWidth="1"/>
    <col min="3592" max="3599" width="9.140625" style="1490"/>
    <col min="3600" max="3600" width="12.85546875" style="1490" customWidth="1"/>
    <col min="3601" max="3840" width="9.140625" style="1490"/>
    <col min="3841" max="3841" width="5.7109375" style="1490" customWidth="1"/>
    <col min="3842" max="3842" width="7.85546875" style="1490" customWidth="1"/>
    <col min="3843" max="3843" width="45.7109375" style="1490" customWidth="1"/>
    <col min="3844" max="3844" width="5.7109375" style="1490" customWidth="1"/>
    <col min="3845" max="3845" width="7.42578125" style="1490" customWidth="1"/>
    <col min="3846" max="3846" width="10.140625" style="1490" customWidth="1"/>
    <col min="3847" max="3847" width="10.7109375" style="1490" customWidth="1"/>
    <col min="3848" max="3855" width="9.140625" style="1490"/>
    <col min="3856" max="3856" width="12.85546875" style="1490" customWidth="1"/>
    <col min="3857" max="4096" width="9.140625" style="1490"/>
    <col min="4097" max="4097" width="5.7109375" style="1490" customWidth="1"/>
    <col min="4098" max="4098" width="7.85546875" style="1490" customWidth="1"/>
    <col min="4099" max="4099" width="45.7109375" style="1490" customWidth="1"/>
    <col min="4100" max="4100" width="5.7109375" style="1490" customWidth="1"/>
    <col min="4101" max="4101" width="7.42578125" style="1490" customWidth="1"/>
    <col min="4102" max="4102" width="10.140625" style="1490" customWidth="1"/>
    <col min="4103" max="4103" width="10.7109375" style="1490" customWidth="1"/>
    <col min="4104" max="4111" width="9.140625" style="1490"/>
    <col min="4112" max="4112" width="12.85546875" style="1490" customWidth="1"/>
    <col min="4113" max="4352" width="9.140625" style="1490"/>
    <col min="4353" max="4353" width="5.7109375" style="1490" customWidth="1"/>
    <col min="4354" max="4354" width="7.85546875" style="1490" customWidth="1"/>
    <col min="4355" max="4355" width="45.7109375" style="1490" customWidth="1"/>
    <col min="4356" max="4356" width="5.7109375" style="1490" customWidth="1"/>
    <col min="4357" max="4357" width="7.42578125" style="1490" customWidth="1"/>
    <col min="4358" max="4358" width="10.140625" style="1490" customWidth="1"/>
    <col min="4359" max="4359" width="10.7109375" style="1490" customWidth="1"/>
    <col min="4360" max="4367" width="9.140625" style="1490"/>
    <col min="4368" max="4368" width="12.85546875" style="1490" customWidth="1"/>
    <col min="4369" max="4608" width="9.140625" style="1490"/>
    <col min="4609" max="4609" width="5.7109375" style="1490" customWidth="1"/>
    <col min="4610" max="4610" width="7.85546875" style="1490" customWidth="1"/>
    <col min="4611" max="4611" width="45.7109375" style="1490" customWidth="1"/>
    <col min="4612" max="4612" width="5.7109375" style="1490" customWidth="1"/>
    <col min="4613" max="4613" width="7.42578125" style="1490" customWidth="1"/>
    <col min="4614" max="4614" width="10.140625" style="1490" customWidth="1"/>
    <col min="4615" max="4615" width="10.7109375" style="1490" customWidth="1"/>
    <col min="4616" max="4623" width="9.140625" style="1490"/>
    <col min="4624" max="4624" width="12.85546875" style="1490" customWidth="1"/>
    <col min="4625" max="4864" width="9.140625" style="1490"/>
    <col min="4865" max="4865" width="5.7109375" style="1490" customWidth="1"/>
    <col min="4866" max="4866" width="7.85546875" style="1490" customWidth="1"/>
    <col min="4867" max="4867" width="45.7109375" style="1490" customWidth="1"/>
    <col min="4868" max="4868" width="5.7109375" style="1490" customWidth="1"/>
    <col min="4869" max="4869" width="7.42578125" style="1490" customWidth="1"/>
    <col min="4870" max="4870" width="10.140625" style="1490" customWidth="1"/>
    <col min="4871" max="4871" width="10.7109375" style="1490" customWidth="1"/>
    <col min="4872" max="4879" width="9.140625" style="1490"/>
    <col min="4880" max="4880" width="12.85546875" style="1490" customWidth="1"/>
    <col min="4881" max="5120" width="9.140625" style="1490"/>
    <col min="5121" max="5121" width="5.7109375" style="1490" customWidth="1"/>
    <col min="5122" max="5122" width="7.85546875" style="1490" customWidth="1"/>
    <col min="5123" max="5123" width="45.7109375" style="1490" customWidth="1"/>
    <col min="5124" max="5124" width="5.7109375" style="1490" customWidth="1"/>
    <col min="5125" max="5125" width="7.42578125" style="1490" customWidth="1"/>
    <col min="5126" max="5126" width="10.140625" style="1490" customWidth="1"/>
    <col min="5127" max="5127" width="10.7109375" style="1490" customWidth="1"/>
    <col min="5128" max="5135" width="9.140625" style="1490"/>
    <col min="5136" max="5136" width="12.85546875" style="1490" customWidth="1"/>
    <col min="5137" max="5376" width="9.140625" style="1490"/>
    <col min="5377" max="5377" width="5.7109375" style="1490" customWidth="1"/>
    <col min="5378" max="5378" width="7.85546875" style="1490" customWidth="1"/>
    <col min="5379" max="5379" width="45.7109375" style="1490" customWidth="1"/>
    <col min="5380" max="5380" width="5.7109375" style="1490" customWidth="1"/>
    <col min="5381" max="5381" width="7.42578125" style="1490" customWidth="1"/>
    <col min="5382" max="5382" width="10.140625" style="1490" customWidth="1"/>
    <col min="5383" max="5383" width="10.7109375" style="1490" customWidth="1"/>
    <col min="5384" max="5391" width="9.140625" style="1490"/>
    <col min="5392" max="5392" width="12.85546875" style="1490" customWidth="1"/>
    <col min="5393" max="5632" width="9.140625" style="1490"/>
    <col min="5633" max="5633" width="5.7109375" style="1490" customWidth="1"/>
    <col min="5634" max="5634" width="7.85546875" style="1490" customWidth="1"/>
    <col min="5635" max="5635" width="45.7109375" style="1490" customWidth="1"/>
    <col min="5636" max="5636" width="5.7109375" style="1490" customWidth="1"/>
    <col min="5637" max="5637" width="7.42578125" style="1490" customWidth="1"/>
    <col min="5638" max="5638" width="10.140625" style="1490" customWidth="1"/>
    <col min="5639" max="5639" width="10.7109375" style="1490" customWidth="1"/>
    <col min="5640" max="5647" width="9.140625" style="1490"/>
    <col min="5648" max="5648" width="12.85546875" style="1490" customWidth="1"/>
    <col min="5649" max="5888" width="9.140625" style="1490"/>
    <col min="5889" max="5889" width="5.7109375" style="1490" customWidth="1"/>
    <col min="5890" max="5890" width="7.85546875" style="1490" customWidth="1"/>
    <col min="5891" max="5891" width="45.7109375" style="1490" customWidth="1"/>
    <col min="5892" max="5892" width="5.7109375" style="1490" customWidth="1"/>
    <col min="5893" max="5893" width="7.42578125" style="1490" customWidth="1"/>
    <col min="5894" max="5894" width="10.140625" style="1490" customWidth="1"/>
    <col min="5895" max="5895" width="10.7109375" style="1490" customWidth="1"/>
    <col min="5896" max="5903" width="9.140625" style="1490"/>
    <col min="5904" max="5904" width="12.85546875" style="1490" customWidth="1"/>
    <col min="5905" max="6144" width="9.140625" style="1490"/>
    <col min="6145" max="6145" width="5.7109375" style="1490" customWidth="1"/>
    <col min="6146" max="6146" width="7.85546875" style="1490" customWidth="1"/>
    <col min="6147" max="6147" width="45.7109375" style="1490" customWidth="1"/>
    <col min="6148" max="6148" width="5.7109375" style="1490" customWidth="1"/>
    <col min="6149" max="6149" width="7.42578125" style="1490" customWidth="1"/>
    <col min="6150" max="6150" width="10.140625" style="1490" customWidth="1"/>
    <col min="6151" max="6151" width="10.7109375" style="1490" customWidth="1"/>
    <col min="6152" max="6159" width="9.140625" style="1490"/>
    <col min="6160" max="6160" width="12.85546875" style="1490" customWidth="1"/>
    <col min="6161" max="6400" width="9.140625" style="1490"/>
    <col min="6401" max="6401" width="5.7109375" style="1490" customWidth="1"/>
    <col min="6402" max="6402" width="7.85546875" style="1490" customWidth="1"/>
    <col min="6403" max="6403" width="45.7109375" style="1490" customWidth="1"/>
    <col min="6404" max="6404" width="5.7109375" style="1490" customWidth="1"/>
    <col min="6405" max="6405" width="7.42578125" style="1490" customWidth="1"/>
    <col min="6406" max="6406" width="10.140625" style="1490" customWidth="1"/>
    <col min="6407" max="6407" width="10.7109375" style="1490" customWidth="1"/>
    <col min="6408" max="6415" width="9.140625" style="1490"/>
    <col min="6416" max="6416" width="12.85546875" style="1490" customWidth="1"/>
    <col min="6417" max="6656" width="9.140625" style="1490"/>
    <col min="6657" max="6657" width="5.7109375" style="1490" customWidth="1"/>
    <col min="6658" max="6658" width="7.85546875" style="1490" customWidth="1"/>
    <col min="6659" max="6659" width="45.7109375" style="1490" customWidth="1"/>
    <col min="6660" max="6660" width="5.7109375" style="1490" customWidth="1"/>
    <col min="6661" max="6661" width="7.42578125" style="1490" customWidth="1"/>
    <col min="6662" max="6662" width="10.140625" style="1490" customWidth="1"/>
    <col min="6663" max="6663" width="10.7109375" style="1490" customWidth="1"/>
    <col min="6664" max="6671" width="9.140625" style="1490"/>
    <col min="6672" max="6672" width="12.85546875" style="1490" customWidth="1"/>
    <col min="6673" max="6912" width="9.140625" style="1490"/>
    <col min="6913" max="6913" width="5.7109375" style="1490" customWidth="1"/>
    <col min="6914" max="6914" width="7.85546875" style="1490" customWidth="1"/>
    <col min="6915" max="6915" width="45.7109375" style="1490" customWidth="1"/>
    <col min="6916" max="6916" width="5.7109375" style="1490" customWidth="1"/>
    <col min="6917" max="6917" width="7.42578125" style="1490" customWidth="1"/>
    <col min="6918" max="6918" width="10.140625" style="1490" customWidth="1"/>
    <col min="6919" max="6919" width="10.7109375" style="1490" customWidth="1"/>
    <col min="6920" max="6927" width="9.140625" style="1490"/>
    <col min="6928" max="6928" width="12.85546875" style="1490" customWidth="1"/>
    <col min="6929" max="7168" width="9.140625" style="1490"/>
    <col min="7169" max="7169" width="5.7109375" style="1490" customWidth="1"/>
    <col min="7170" max="7170" width="7.85546875" style="1490" customWidth="1"/>
    <col min="7171" max="7171" width="45.7109375" style="1490" customWidth="1"/>
    <col min="7172" max="7172" width="5.7109375" style="1490" customWidth="1"/>
    <col min="7173" max="7173" width="7.42578125" style="1490" customWidth="1"/>
    <col min="7174" max="7174" width="10.140625" style="1490" customWidth="1"/>
    <col min="7175" max="7175" width="10.7109375" style="1490" customWidth="1"/>
    <col min="7176" max="7183" width="9.140625" style="1490"/>
    <col min="7184" max="7184" width="12.85546875" style="1490" customWidth="1"/>
    <col min="7185" max="7424" width="9.140625" style="1490"/>
    <col min="7425" max="7425" width="5.7109375" style="1490" customWidth="1"/>
    <col min="7426" max="7426" width="7.85546875" style="1490" customWidth="1"/>
    <col min="7427" max="7427" width="45.7109375" style="1490" customWidth="1"/>
    <col min="7428" max="7428" width="5.7109375" style="1490" customWidth="1"/>
    <col min="7429" max="7429" width="7.42578125" style="1490" customWidth="1"/>
    <col min="7430" max="7430" width="10.140625" style="1490" customWidth="1"/>
    <col min="7431" max="7431" width="10.7109375" style="1490" customWidth="1"/>
    <col min="7432" max="7439" width="9.140625" style="1490"/>
    <col min="7440" max="7440" width="12.85546875" style="1490" customWidth="1"/>
    <col min="7441" max="7680" width="9.140625" style="1490"/>
    <col min="7681" max="7681" width="5.7109375" style="1490" customWidth="1"/>
    <col min="7682" max="7682" width="7.85546875" style="1490" customWidth="1"/>
    <col min="7683" max="7683" width="45.7109375" style="1490" customWidth="1"/>
    <col min="7684" max="7684" width="5.7109375" style="1490" customWidth="1"/>
    <col min="7685" max="7685" width="7.42578125" style="1490" customWidth="1"/>
    <col min="7686" max="7686" width="10.140625" style="1490" customWidth="1"/>
    <col min="7687" max="7687" width="10.7109375" style="1490" customWidth="1"/>
    <col min="7688" max="7695" width="9.140625" style="1490"/>
    <col min="7696" max="7696" width="12.85546875" style="1490" customWidth="1"/>
    <col min="7697" max="7936" width="9.140625" style="1490"/>
    <col min="7937" max="7937" width="5.7109375" style="1490" customWidth="1"/>
    <col min="7938" max="7938" width="7.85546875" style="1490" customWidth="1"/>
    <col min="7939" max="7939" width="45.7109375" style="1490" customWidth="1"/>
    <col min="7940" max="7940" width="5.7109375" style="1490" customWidth="1"/>
    <col min="7941" max="7941" width="7.42578125" style="1490" customWidth="1"/>
    <col min="7942" max="7942" width="10.140625" style="1490" customWidth="1"/>
    <col min="7943" max="7943" width="10.7109375" style="1490" customWidth="1"/>
    <col min="7944" max="7951" width="9.140625" style="1490"/>
    <col min="7952" max="7952" width="12.85546875" style="1490" customWidth="1"/>
    <col min="7953" max="8192" width="9.140625" style="1490"/>
    <col min="8193" max="8193" width="5.7109375" style="1490" customWidth="1"/>
    <col min="8194" max="8194" width="7.85546875" style="1490" customWidth="1"/>
    <col min="8195" max="8195" width="45.7109375" style="1490" customWidth="1"/>
    <col min="8196" max="8196" width="5.7109375" style="1490" customWidth="1"/>
    <col min="8197" max="8197" width="7.42578125" style="1490" customWidth="1"/>
    <col min="8198" max="8198" width="10.140625" style="1490" customWidth="1"/>
    <col min="8199" max="8199" width="10.7109375" style="1490" customWidth="1"/>
    <col min="8200" max="8207" width="9.140625" style="1490"/>
    <col min="8208" max="8208" width="12.85546875" style="1490" customWidth="1"/>
    <col min="8209" max="8448" width="9.140625" style="1490"/>
    <col min="8449" max="8449" width="5.7109375" style="1490" customWidth="1"/>
    <col min="8450" max="8450" width="7.85546875" style="1490" customWidth="1"/>
    <col min="8451" max="8451" width="45.7109375" style="1490" customWidth="1"/>
    <col min="8452" max="8452" width="5.7109375" style="1490" customWidth="1"/>
    <col min="8453" max="8453" width="7.42578125" style="1490" customWidth="1"/>
    <col min="8454" max="8454" width="10.140625" style="1490" customWidth="1"/>
    <col min="8455" max="8455" width="10.7109375" style="1490" customWidth="1"/>
    <col min="8456" max="8463" width="9.140625" style="1490"/>
    <col min="8464" max="8464" width="12.85546875" style="1490" customWidth="1"/>
    <col min="8465" max="8704" width="9.140625" style="1490"/>
    <col min="8705" max="8705" width="5.7109375" style="1490" customWidth="1"/>
    <col min="8706" max="8706" width="7.85546875" style="1490" customWidth="1"/>
    <col min="8707" max="8707" width="45.7109375" style="1490" customWidth="1"/>
    <col min="8708" max="8708" width="5.7109375" style="1490" customWidth="1"/>
    <col min="8709" max="8709" width="7.42578125" style="1490" customWidth="1"/>
    <col min="8710" max="8710" width="10.140625" style="1490" customWidth="1"/>
    <col min="8711" max="8711" width="10.7109375" style="1490" customWidth="1"/>
    <col min="8712" max="8719" width="9.140625" style="1490"/>
    <col min="8720" max="8720" width="12.85546875" style="1490" customWidth="1"/>
    <col min="8721" max="8960" width="9.140625" style="1490"/>
    <col min="8961" max="8961" width="5.7109375" style="1490" customWidth="1"/>
    <col min="8962" max="8962" width="7.85546875" style="1490" customWidth="1"/>
    <col min="8963" max="8963" width="45.7109375" style="1490" customWidth="1"/>
    <col min="8964" max="8964" width="5.7109375" style="1490" customWidth="1"/>
    <col min="8965" max="8965" width="7.42578125" style="1490" customWidth="1"/>
    <col min="8966" max="8966" width="10.140625" style="1490" customWidth="1"/>
    <col min="8967" max="8967" width="10.7109375" style="1490" customWidth="1"/>
    <col min="8968" max="8975" width="9.140625" style="1490"/>
    <col min="8976" max="8976" width="12.85546875" style="1490" customWidth="1"/>
    <col min="8977" max="9216" width="9.140625" style="1490"/>
    <col min="9217" max="9217" width="5.7109375" style="1490" customWidth="1"/>
    <col min="9218" max="9218" width="7.85546875" style="1490" customWidth="1"/>
    <col min="9219" max="9219" width="45.7109375" style="1490" customWidth="1"/>
    <col min="9220" max="9220" width="5.7109375" style="1490" customWidth="1"/>
    <col min="9221" max="9221" width="7.42578125" style="1490" customWidth="1"/>
    <col min="9222" max="9222" width="10.140625" style="1490" customWidth="1"/>
    <col min="9223" max="9223" width="10.7109375" style="1490" customWidth="1"/>
    <col min="9224" max="9231" width="9.140625" style="1490"/>
    <col min="9232" max="9232" width="12.85546875" style="1490" customWidth="1"/>
    <col min="9233" max="9472" width="9.140625" style="1490"/>
    <col min="9473" max="9473" width="5.7109375" style="1490" customWidth="1"/>
    <col min="9474" max="9474" width="7.85546875" style="1490" customWidth="1"/>
    <col min="9475" max="9475" width="45.7109375" style="1490" customWidth="1"/>
    <col min="9476" max="9476" width="5.7109375" style="1490" customWidth="1"/>
    <col min="9477" max="9477" width="7.42578125" style="1490" customWidth="1"/>
    <col min="9478" max="9478" width="10.140625" style="1490" customWidth="1"/>
    <col min="9479" max="9479" width="10.7109375" style="1490" customWidth="1"/>
    <col min="9480" max="9487" width="9.140625" style="1490"/>
    <col min="9488" max="9488" width="12.85546875" style="1490" customWidth="1"/>
    <col min="9489" max="9728" width="9.140625" style="1490"/>
    <col min="9729" max="9729" width="5.7109375" style="1490" customWidth="1"/>
    <col min="9730" max="9730" width="7.85546875" style="1490" customWidth="1"/>
    <col min="9731" max="9731" width="45.7109375" style="1490" customWidth="1"/>
    <col min="9732" max="9732" width="5.7109375" style="1490" customWidth="1"/>
    <col min="9733" max="9733" width="7.42578125" style="1490" customWidth="1"/>
    <col min="9734" max="9734" width="10.140625" style="1490" customWidth="1"/>
    <col min="9735" max="9735" width="10.7109375" style="1490" customWidth="1"/>
    <col min="9736" max="9743" width="9.140625" style="1490"/>
    <col min="9744" max="9744" width="12.85546875" style="1490" customWidth="1"/>
    <col min="9745" max="9984" width="9.140625" style="1490"/>
    <col min="9985" max="9985" width="5.7109375" style="1490" customWidth="1"/>
    <col min="9986" max="9986" width="7.85546875" style="1490" customWidth="1"/>
    <col min="9987" max="9987" width="45.7109375" style="1490" customWidth="1"/>
    <col min="9988" max="9988" width="5.7109375" style="1490" customWidth="1"/>
    <col min="9989" max="9989" width="7.42578125" style="1490" customWidth="1"/>
    <col min="9990" max="9990" width="10.140625" style="1490" customWidth="1"/>
    <col min="9991" max="9991" width="10.7109375" style="1490" customWidth="1"/>
    <col min="9992" max="9999" width="9.140625" style="1490"/>
    <col min="10000" max="10000" width="12.85546875" style="1490" customWidth="1"/>
    <col min="10001" max="10240" width="9.140625" style="1490"/>
    <col min="10241" max="10241" width="5.7109375" style="1490" customWidth="1"/>
    <col min="10242" max="10242" width="7.85546875" style="1490" customWidth="1"/>
    <col min="10243" max="10243" width="45.7109375" style="1490" customWidth="1"/>
    <col min="10244" max="10244" width="5.7109375" style="1490" customWidth="1"/>
    <col min="10245" max="10245" width="7.42578125" style="1490" customWidth="1"/>
    <col min="10246" max="10246" width="10.140625" style="1490" customWidth="1"/>
    <col min="10247" max="10247" width="10.7109375" style="1490" customWidth="1"/>
    <col min="10248" max="10255" width="9.140625" style="1490"/>
    <col min="10256" max="10256" width="12.85546875" style="1490" customWidth="1"/>
    <col min="10257" max="10496" width="9.140625" style="1490"/>
    <col min="10497" max="10497" width="5.7109375" style="1490" customWidth="1"/>
    <col min="10498" max="10498" width="7.85546875" style="1490" customWidth="1"/>
    <col min="10499" max="10499" width="45.7109375" style="1490" customWidth="1"/>
    <col min="10500" max="10500" width="5.7109375" style="1490" customWidth="1"/>
    <col min="10501" max="10501" width="7.42578125" style="1490" customWidth="1"/>
    <col min="10502" max="10502" width="10.140625" style="1490" customWidth="1"/>
    <col min="10503" max="10503" width="10.7109375" style="1490" customWidth="1"/>
    <col min="10504" max="10511" width="9.140625" style="1490"/>
    <col min="10512" max="10512" width="12.85546875" style="1490" customWidth="1"/>
    <col min="10513" max="10752" width="9.140625" style="1490"/>
    <col min="10753" max="10753" width="5.7109375" style="1490" customWidth="1"/>
    <col min="10754" max="10754" width="7.85546875" style="1490" customWidth="1"/>
    <col min="10755" max="10755" width="45.7109375" style="1490" customWidth="1"/>
    <col min="10756" max="10756" width="5.7109375" style="1490" customWidth="1"/>
    <col min="10757" max="10757" width="7.42578125" style="1490" customWidth="1"/>
    <col min="10758" max="10758" width="10.140625" style="1490" customWidth="1"/>
    <col min="10759" max="10759" width="10.7109375" style="1490" customWidth="1"/>
    <col min="10760" max="10767" width="9.140625" style="1490"/>
    <col min="10768" max="10768" width="12.85546875" style="1490" customWidth="1"/>
    <col min="10769" max="11008" width="9.140625" style="1490"/>
    <col min="11009" max="11009" width="5.7109375" style="1490" customWidth="1"/>
    <col min="11010" max="11010" width="7.85546875" style="1490" customWidth="1"/>
    <col min="11011" max="11011" width="45.7109375" style="1490" customWidth="1"/>
    <col min="11012" max="11012" width="5.7109375" style="1490" customWidth="1"/>
    <col min="11013" max="11013" width="7.42578125" style="1490" customWidth="1"/>
    <col min="11014" max="11014" width="10.140625" style="1490" customWidth="1"/>
    <col min="11015" max="11015" width="10.7109375" style="1490" customWidth="1"/>
    <col min="11016" max="11023" width="9.140625" style="1490"/>
    <col min="11024" max="11024" width="12.85546875" style="1490" customWidth="1"/>
    <col min="11025" max="11264" width="9.140625" style="1490"/>
    <col min="11265" max="11265" width="5.7109375" style="1490" customWidth="1"/>
    <col min="11266" max="11266" width="7.85546875" style="1490" customWidth="1"/>
    <col min="11267" max="11267" width="45.7109375" style="1490" customWidth="1"/>
    <col min="11268" max="11268" width="5.7109375" style="1490" customWidth="1"/>
    <col min="11269" max="11269" width="7.42578125" style="1490" customWidth="1"/>
    <col min="11270" max="11270" width="10.140625" style="1490" customWidth="1"/>
    <col min="11271" max="11271" width="10.7109375" style="1490" customWidth="1"/>
    <col min="11272" max="11279" width="9.140625" style="1490"/>
    <col min="11280" max="11280" width="12.85546875" style="1490" customWidth="1"/>
    <col min="11281" max="11520" width="9.140625" style="1490"/>
    <col min="11521" max="11521" width="5.7109375" style="1490" customWidth="1"/>
    <col min="11522" max="11522" width="7.85546875" style="1490" customWidth="1"/>
    <col min="11523" max="11523" width="45.7109375" style="1490" customWidth="1"/>
    <col min="11524" max="11524" width="5.7109375" style="1490" customWidth="1"/>
    <col min="11525" max="11525" width="7.42578125" style="1490" customWidth="1"/>
    <col min="11526" max="11526" width="10.140625" style="1490" customWidth="1"/>
    <col min="11527" max="11527" width="10.7109375" style="1490" customWidth="1"/>
    <col min="11528" max="11535" width="9.140625" style="1490"/>
    <col min="11536" max="11536" width="12.85546875" style="1490" customWidth="1"/>
    <col min="11537" max="11776" width="9.140625" style="1490"/>
    <col min="11777" max="11777" width="5.7109375" style="1490" customWidth="1"/>
    <col min="11778" max="11778" width="7.85546875" style="1490" customWidth="1"/>
    <col min="11779" max="11779" width="45.7109375" style="1490" customWidth="1"/>
    <col min="11780" max="11780" width="5.7109375" style="1490" customWidth="1"/>
    <col min="11781" max="11781" width="7.42578125" style="1490" customWidth="1"/>
    <col min="11782" max="11782" width="10.140625" style="1490" customWidth="1"/>
    <col min="11783" max="11783" width="10.7109375" style="1490" customWidth="1"/>
    <col min="11784" max="11791" width="9.140625" style="1490"/>
    <col min="11792" max="11792" width="12.85546875" style="1490" customWidth="1"/>
    <col min="11793" max="12032" width="9.140625" style="1490"/>
    <col min="12033" max="12033" width="5.7109375" style="1490" customWidth="1"/>
    <col min="12034" max="12034" width="7.85546875" style="1490" customWidth="1"/>
    <col min="12035" max="12035" width="45.7109375" style="1490" customWidth="1"/>
    <col min="12036" max="12036" width="5.7109375" style="1490" customWidth="1"/>
    <col min="12037" max="12037" width="7.42578125" style="1490" customWidth="1"/>
    <col min="12038" max="12038" width="10.140625" style="1490" customWidth="1"/>
    <col min="12039" max="12039" width="10.7109375" style="1490" customWidth="1"/>
    <col min="12040" max="12047" width="9.140625" style="1490"/>
    <col min="12048" max="12048" width="12.85546875" style="1490" customWidth="1"/>
    <col min="12049" max="12288" width="9.140625" style="1490"/>
    <col min="12289" max="12289" width="5.7109375" style="1490" customWidth="1"/>
    <col min="12290" max="12290" width="7.85546875" style="1490" customWidth="1"/>
    <col min="12291" max="12291" width="45.7109375" style="1490" customWidth="1"/>
    <col min="12292" max="12292" width="5.7109375" style="1490" customWidth="1"/>
    <col min="12293" max="12293" width="7.42578125" style="1490" customWidth="1"/>
    <col min="12294" max="12294" width="10.140625" style="1490" customWidth="1"/>
    <col min="12295" max="12295" width="10.7109375" style="1490" customWidth="1"/>
    <col min="12296" max="12303" width="9.140625" style="1490"/>
    <col min="12304" max="12304" width="12.85546875" style="1490" customWidth="1"/>
    <col min="12305" max="12544" width="9.140625" style="1490"/>
    <col min="12545" max="12545" width="5.7109375" style="1490" customWidth="1"/>
    <col min="12546" max="12546" width="7.85546875" style="1490" customWidth="1"/>
    <col min="12547" max="12547" width="45.7109375" style="1490" customWidth="1"/>
    <col min="12548" max="12548" width="5.7109375" style="1490" customWidth="1"/>
    <col min="12549" max="12549" width="7.42578125" style="1490" customWidth="1"/>
    <col min="12550" max="12550" width="10.140625" style="1490" customWidth="1"/>
    <col min="12551" max="12551" width="10.7109375" style="1490" customWidth="1"/>
    <col min="12552" max="12559" width="9.140625" style="1490"/>
    <col min="12560" max="12560" width="12.85546875" style="1490" customWidth="1"/>
    <col min="12561" max="12800" width="9.140625" style="1490"/>
    <col min="12801" max="12801" width="5.7109375" style="1490" customWidth="1"/>
    <col min="12802" max="12802" width="7.85546875" style="1490" customWidth="1"/>
    <col min="12803" max="12803" width="45.7109375" style="1490" customWidth="1"/>
    <col min="12804" max="12804" width="5.7109375" style="1490" customWidth="1"/>
    <col min="12805" max="12805" width="7.42578125" style="1490" customWidth="1"/>
    <col min="12806" max="12806" width="10.140625" style="1490" customWidth="1"/>
    <col min="12807" max="12807" width="10.7109375" style="1490" customWidth="1"/>
    <col min="12808" max="12815" width="9.140625" style="1490"/>
    <col min="12816" max="12816" width="12.85546875" style="1490" customWidth="1"/>
    <col min="12817" max="13056" width="9.140625" style="1490"/>
    <col min="13057" max="13057" width="5.7109375" style="1490" customWidth="1"/>
    <col min="13058" max="13058" width="7.85546875" style="1490" customWidth="1"/>
    <col min="13059" max="13059" width="45.7109375" style="1490" customWidth="1"/>
    <col min="13060" max="13060" width="5.7109375" style="1490" customWidth="1"/>
    <col min="13061" max="13061" width="7.42578125" style="1490" customWidth="1"/>
    <col min="13062" max="13062" width="10.140625" style="1490" customWidth="1"/>
    <col min="13063" max="13063" width="10.7109375" style="1490" customWidth="1"/>
    <col min="13064" max="13071" width="9.140625" style="1490"/>
    <col min="13072" max="13072" width="12.85546875" style="1490" customWidth="1"/>
    <col min="13073" max="13312" width="9.140625" style="1490"/>
    <col min="13313" max="13313" width="5.7109375" style="1490" customWidth="1"/>
    <col min="13314" max="13314" width="7.85546875" style="1490" customWidth="1"/>
    <col min="13315" max="13315" width="45.7109375" style="1490" customWidth="1"/>
    <col min="13316" max="13316" width="5.7109375" style="1490" customWidth="1"/>
    <col min="13317" max="13317" width="7.42578125" style="1490" customWidth="1"/>
    <col min="13318" max="13318" width="10.140625" style="1490" customWidth="1"/>
    <col min="13319" max="13319" width="10.7109375" style="1490" customWidth="1"/>
    <col min="13320" max="13327" width="9.140625" style="1490"/>
    <col min="13328" max="13328" width="12.85546875" style="1490" customWidth="1"/>
    <col min="13329" max="13568" width="9.140625" style="1490"/>
    <col min="13569" max="13569" width="5.7109375" style="1490" customWidth="1"/>
    <col min="13570" max="13570" width="7.85546875" style="1490" customWidth="1"/>
    <col min="13571" max="13571" width="45.7109375" style="1490" customWidth="1"/>
    <col min="13572" max="13572" width="5.7109375" style="1490" customWidth="1"/>
    <col min="13573" max="13573" width="7.42578125" style="1490" customWidth="1"/>
    <col min="13574" max="13574" width="10.140625" style="1490" customWidth="1"/>
    <col min="13575" max="13575" width="10.7109375" style="1490" customWidth="1"/>
    <col min="13576" max="13583" width="9.140625" style="1490"/>
    <col min="13584" max="13584" width="12.85546875" style="1490" customWidth="1"/>
    <col min="13585" max="13824" width="9.140625" style="1490"/>
    <col min="13825" max="13825" width="5.7109375" style="1490" customWidth="1"/>
    <col min="13826" max="13826" width="7.85546875" style="1490" customWidth="1"/>
    <col min="13827" max="13827" width="45.7109375" style="1490" customWidth="1"/>
    <col min="13828" max="13828" width="5.7109375" style="1490" customWidth="1"/>
    <col min="13829" max="13829" width="7.42578125" style="1490" customWidth="1"/>
    <col min="13830" max="13830" width="10.140625" style="1490" customWidth="1"/>
    <col min="13831" max="13831" width="10.7109375" style="1490" customWidth="1"/>
    <col min="13832" max="13839" width="9.140625" style="1490"/>
    <col min="13840" max="13840" width="12.85546875" style="1490" customWidth="1"/>
    <col min="13841" max="14080" width="9.140625" style="1490"/>
    <col min="14081" max="14081" width="5.7109375" style="1490" customWidth="1"/>
    <col min="14082" max="14082" width="7.85546875" style="1490" customWidth="1"/>
    <col min="14083" max="14083" width="45.7109375" style="1490" customWidth="1"/>
    <col min="14084" max="14084" width="5.7109375" style="1490" customWidth="1"/>
    <col min="14085" max="14085" width="7.42578125" style="1490" customWidth="1"/>
    <col min="14086" max="14086" width="10.140625" style="1490" customWidth="1"/>
    <col min="14087" max="14087" width="10.7109375" style="1490" customWidth="1"/>
    <col min="14088" max="14095" width="9.140625" style="1490"/>
    <col min="14096" max="14096" width="12.85546875" style="1490" customWidth="1"/>
    <col min="14097" max="14336" width="9.140625" style="1490"/>
    <col min="14337" max="14337" width="5.7109375" style="1490" customWidth="1"/>
    <col min="14338" max="14338" width="7.85546875" style="1490" customWidth="1"/>
    <col min="14339" max="14339" width="45.7109375" style="1490" customWidth="1"/>
    <col min="14340" max="14340" width="5.7109375" style="1490" customWidth="1"/>
    <col min="14341" max="14341" width="7.42578125" style="1490" customWidth="1"/>
    <col min="14342" max="14342" width="10.140625" style="1490" customWidth="1"/>
    <col min="14343" max="14343" width="10.7109375" style="1490" customWidth="1"/>
    <col min="14344" max="14351" width="9.140625" style="1490"/>
    <col min="14352" max="14352" width="12.85546875" style="1490" customWidth="1"/>
    <col min="14353" max="14592" width="9.140625" style="1490"/>
    <col min="14593" max="14593" width="5.7109375" style="1490" customWidth="1"/>
    <col min="14594" max="14594" width="7.85546875" style="1490" customWidth="1"/>
    <col min="14595" max="14595" width="45.7109375" style="1490" customWidth="1"/>
    <col min="14596" max="14596" width="5.7109375" style="1490" customWidth="1"/>
    <col min="14597" max="14597" width="7.42578125" style="1490" customWidth="1"/>
    <col min="14598" max="14598" width="10.140625" style="1490" customWidth="1"/>
    <col min="14599" max="14599" width="10.7109375" style="1490" customWidth="1"/>
    <col min="14600" max="14607" width="9.140625" style="1490"/>
    <col min="14608" max="14608" width="12.85546875" style="1490" customWidth="1"/>
    <col min="14609" max="14848" width="9.140625" style="1490"/>
    <col min="14849" max="14849" width="5.7109375" style="1490" customWidth="1"/>
    <col min="14850" max="14850" width="7.85546875" style="1490" customWidth="1"/>
    <col min="14851" max="14851" width="45.7109375" style="1490" customWidth="1"/>
    <col min="14852" max="14852" width="5.7109375" style="1490" customWidth="1"/>
    <col min="14853" max="14853" width="7.42578125" style="1490" customWidth="1"/>
    <col min="14854" max="14854" width="10.140625" style="1490" customWidth="1"/>
    <col min="14855" max="14855" width="10.7109375" style="1490" customWidth="1"/>
    <col min="14856" max="14863" width="9.140625" style="1490"/>
    <col min="14864" max="14864" width="12.85546875" style="1490" customWidth="1"/>
    <col min="14865" max="15104" width="9.140625" style="1490"/>
    <col min="15105" max="15105" width="5.7109375" style="1490" customWidth="1"/>
    <col min="15106" max="15106" width="7.85546875" style="1490" customWidth="1"/>
    <col min="15107" max="15107" width="45.7109375" style="1490" customWidth="1"/>
    <col min="15108" max="15108" width="5.7109375" style="1490" customWidth="1"/>
    <col min="15109" max="15109" width="7.42578125" style="1490" customWidth="1"/>
    <col min="15110" max="15110" width="10.140625" style="1490" customWidth="1"/>
    <col min="15111" max="15111" width="10.7109375" style="1490" customWidth="1"/>
    <col min="15112" max="15119" width="9.140625" style="1490"/>
    <col min="15120" max="15120" width="12.85546875" style="1490" customWidth="1"/>
    <col min="15121" max="15360" width="9.140625" style="1490"/>
    <col min="15361" max="15361" width="5.7109375" style="1490" customWidth="1"/>
    <col min="15362" max="15362" width="7.85546875" style="1490" customWidth="1"/>
    <col min="15363" max="15363" width="45.7109375" style="1490" customWidth="1"/>
    <col min="15364" max="15364" width="5.7109375" style="1490" customWidth="1"/>
    <col min="15365" max="15365" width="7.42578125" style="1490" customWidth="1"/>
    <col min="15366" max="15366" width="10.140625" style="1490" customWidth="1"/>
    <col min="15367" max="15367" width="10.7109375" style="1490" customWidth="1"/>
    <col min="15368" max="15375" width="9.140625" style="1490"/>
    <col min="15376" max="15376" width="12.85546875" style="1490" customWidth="1"/>
    <col min="15377" max="15616" width="9.140625" style="1490"/>
    <col min="15617" max="15617" width="5.7109375" style="1490" customWidth="1"/>
    <col min="15618" max="15618" width="7.85546875" style="1490" customWidth="1"/>
    <col min="15619" max="15619" width="45.7109375" style="1490" customWidth="1"/>
    <col min="15620" max="15620" width="5.7109375" style="1490" customWidth="1"/>
    <col min="15621" max="15621" width="7.42578125" style="1490" customWidth="1"/>
    <col min="15622" max="15622" width="10.140625" style="1490" customWidth="1"/>
    <col min="15623" max="15623" width="10.7109375" style="1490" customWidth="1"/>
    <col min="15624" max="15631" width="9.140625" style="1490"/>
    <col min="15632" max="15632" width="12.85546875" style="1490" customWidth="1"/>
    <col min="15633" max="15872" width="9.140625" style="1490"/>
    <col min="15873" max="15873" width="5.7109375" style="1490" customWidth="1"/>
    <col min="15874" max="15874" width="7.85546875" style="1490" customWidth="1"/>
    <col min="15875" max="15875" width="45.7109375" style="1490" customWidth="1"/>
    <col min="15876" max="15876" width="5.7109375" style="1490" customWidth="1"/>
    <col min="15877" max="15877" width="7.42578125" style="1490" customWidth="1"/>
    <col min="15878" max="15878" width="10.140625" style="1490" customWidth="1"/>
    <col min="15879" max="15879" width="10.7109375" style="1490" customWidth="1"/>
    <col min="15880" max="15887" width="9.140625" style="1490"/>
    <col min="15888" max="15888" width="12.85546875" style="1490" customWidth="1"/>
    <col min="15889" max="16128" width="9.140625" style="1490"/>
    <col min="16129" max="16129" width="5.7109375" style="1490" customWidth="1"/>
    <col min="16130" max="16130" width="7.85546875" style="1490" customWidth="1"/>
    <col min="16131" max="16131" width="45.7109375" style="1490" customWidth="1"/>
    <col min="16132" max="16132" width="5.7109375" style="1490" customWidth="1"/>
    <col min="16133" max="16133" width="7.42578125" style="1490" customWidth="1"/>
    <col min="16134" max="16134" width="10.140625" style="1490" customWidth="1"/>
    <col min="16135" max="16135" width="10.7109375" style="1490" customWidth="1"/>
    <col min="16136" max="16143" width="9.140625" style="1490"/>
    <col min="16144" max="16144" width="12.85546875" style="1490" customWidth="1"/>
    <col min="16145" max="16384" width="9.140625" style="1490"/>
  </cols>
  <sheetData>
    <row r="1" spans="1:8" ht="15.75" x14ac:dyDescent="0.25">
      <c r="A1" s="1484" t="s">
        <v>1486</v>
      </c>
      <c r="B1" s="1485"/>
      <c r="C1" s="1486"/>
      <c r="D1" s="1487"/>
      <c r="E1" s="1488"/>
      <c r="F1" s="1489"/>
    </row>
    <row r="2" spans="1:8" ht="15.75" x14ac:dyDescent="0.25">
      <c r="A2" s="1484" t="s">
        <v>1727</v>
      </c>
      <c r="B2" s="1492"/>
      <c r="C2" s="1493"/>
      <c r="D2" s="1487"/>
      <c r="E2" s="1488"/>
      <c r="F2" s="1489"/>
    </row>
    <row r="3" spans="1:8" ht="15.75" x14ac:dyDescent="0.25">
      <c r="A3" s="1494" t="s">
        <v>2210</v>
      </c>
      <c r="B3" s="1492"/>
      <c r="C3" s="1493"/>
      <c r="D3" s="1487"/>
      <c r="E3" s="1488"/>
      <c r="F3" s="1489"/>
      <c r="G3" s="1495"/>
    </row>
    <row r="4" spans="1:8" ht="15.75" x14ac:dyDescent="0.25">
      <c r="A4" s="1496"/>
      <c r="B4" s="1492"/>
      <c r="C4" s="1493"/>
      <c r="D4" s="1487"/>
      <c r="E4" s="1488"/>
      <c r="F4" s="1489"/>
      <c r="G4" s="1495"/>
    </row>
    <row r="5" spans="1:8" ht="15.75" x14ac:dyDescent="0.25">
      <c r="C5" s="1497" t="s">
        <v>174</v>
      </c>
      <c r="F5" s="1498"/>
      <c r="G5" s="1498"/>
    </row>
    <row r="6" spans="1:8" x14ac:dyDescent="0.2">
      <c r="B6" s="1499" t="str">
        <f>A20</f>
        <v>I.</v>
      </c>
      <c r="C6" s="1500" t="str">
        <f>+C20</f>
        <v>PREDDELA</v>
      </c>
      <c r="F6" s="1498"/>
      <c r="G6" s="1498">
        <f>G25</f>
        <v>0</v>
      </c>
    </row>
    <row r="7" spans="1:8" x14ac:dyDescent="0.2">
      <c r="B7" s="1499" t="s">
        <v>247</v>
      </c>
      <c r="C7" s="1500" t="s">
        <v>40</v>
      </c>
      <c r="F7" s="1498"/>
      <c r="G7" s="1498">
        <f>G39</f>
        <v>0</v>
      </c>
    </row>
    <row r="8" spans="1:8" x14ac:dyDescent="0.2">
      <c r="B8" s="1499" t="s">
        <v>259</v>
      </c>
      <c r="C8" s="1500" t="s">
        <v>73</v>
      </c>
      <c r="F8" s="1498"/>
      <c r="G8" s="1498">
        <f>G44</f>
        <v>0</v>
      </c>
    </row>
    <row r="9" spans="1:8" x14ac:dyDescent="0.2">
      <c r="B9" s="1499" t="s">
        <v>264</v>
      </c>
      <c r="C9" s="1500" t="s">
        <v>276</v>
      </c>
      <c r="F9" s="1498"/>
      <c r="G9" s="1498">
        <f>G51</f>
        <v>0</v>
      </c>
    </row>
    <row r="10" spans="1:8" x14ac:dyDescent="0.2">
      <c r="B10" s="1499" t="s">
        <v>275</v>
      </c>
      <c r="C10" s="1500" t="s">
        <v>265</v>
      </c>
      <c r="F10" s="1498"/>
      <c r="G10" s="1498">
        <f>G94</f>
        <v>0</v>
      </c>
    </row>
    <row r="11" spans="1:8" x14ac:dyDescent="0.2">
      <c r="B11" s="1499" t="s">
        <v>284</v>
      </c>
      <c r="C11" s="1500" t="s">
        <v>285</v>
      </c>
      <c r="F11" s="1498"/>
      <c r="G11" s="1498">
        <f>G101</f>
        <v>0</v>
      </c>
    </row>
    <row r="12" spans="1:8" ht="13.5" thickBot="1" x14ac:dyDescent="0.25">
      <c r="A12" s="1501"/>
      <c r="B12" s="1502" t="s">
        <v>290</v>
      </c>
      <c r="C12" s="1503" t="s">
        <v>168</v>
      </c>
      <c r="D12" s="1501"/>
      <c r="E12" s="1504"/>
      <c r="F12" s="1504"/>
      <c r="G12" s="1504">
        <f>G112</f>
        <v>900</v>
      </c>
      <c r="H12" s="1505"/>
    </row>
    <row r="13" spans="1:8" x14ac:dyDescent="0.2">
      <c r="C13" s="1500" t="s">
        <v>180</v>
      </c>
      <c r="F13" s="1498"/>
      <c r="G13" s="1506">
        <f>SUM(G6:G12)</f>
        <v>900</v>
      </c>
    </row>
    <row r="14" spans="1:8" ht="13.5" thickBot="1" x14ac:dyDescent="0.25">
      <c r="A14" s="1501"/>
      <c r="B14" s="1501"/>
      <c r="C14" s="1507" t="s">
        <v>292</v>
      </c>
      <c r="D14" s="1501"/>
      <c r="E14" s="1504"/>
      <c r="F14" s="1504"/>
      <c r="G14" s="1504">
        <f>ROUND(G13*0.22,2)</f>
        <v>198</v>
      </c>
    </row>
    <row r="15" spans="1:8" x14ac:dyDescent="0.2">
      <c r="C15" s="1500" t="s">
        <v>293</v>
      </c>
      <c r="F15" s="1498"/>
      <c r="G15" s="1506">
        <f>+G14+G13</f>
        <v>1098</v>
      </c>
    </row>
    <row r="16" spans="1:8" ht="15.75" x14ac:dyDescent="0.25">
      <c r="A16" s="1496"/>
      <c r="B16" s="1492"/>
      <c r="C16" s="1493"/>
      <c r="D16" s="1487"/>
      <c r="E16" s="1488"/>
      <c r="F16" s="1489"/>
      <c r="G16" s="1495"/>
    </row>
    <row r="17" spans="1:73" ht="15.75" x14ac:dyDescent="0.25">
      <c r="A17" s="1496"/>
      <c r="B17" s="1492"/>
      <c r="C17" s="1493"/>
      <c r="D17" s="1487"/>
      <c r="E17" s="1488"/>
      <c r="F17" s="1489"/>
      <c r="G17" s="1495"/>
    </row>
    <row r="18" spans="1:73" ht="15.75" x14ac:dyDescent="0.25">
      <c r="A18" s="1494" t="s">
        <v>2210</v>
      </c>
      <c r="B18" s="1492"/>
      <c r="C18" s="1493"/>
      <c r="D18" s="1487"/>
      <c r="E18" s="1488"/>
      <c r="F18" s="1489"/>
      <c r="G18" s="1495"/>
    </row>
    <row r="19" spans="1:73" s="1516" customFormat="1" x14ac:dyDescent="0.2">
      <c r="A19" s="1512" t="s">
        <v>0</v>
      </c>
      <c r="B19" s="1512" t="s">
        <v>1</v>
      </c>
      <c r="C19" s="1513" t="s">
        <v>2</v>
      </c>
      <c r="D19" s="1512" t="s">
        <v>3</v>
      </c>
      <c r="E19" s="1514" t="s">
        <v>4</v>
      </c>
      <c r="F19" s="1514" t="s">
        <v>5</v>
      </c>
      <c r="G19" s="1514" t="s">
        <v>6</v>
      </c>
      <c r="H19" s="1515"/>
      <c r="I19" s="1515"/>
      <c r="J19" s="1515"/>
      <c r="K19" s="1491"/>
      <c r="L19" s="1490"/>
      <c r="M19" s="1490"/>
      <c r="N19" s="1490"/>
      <c r="O19" s="1490"/>
      <c r="P19" s="1490"/>
      <c r="Q19" s="1490"/>
      <c r="R19" s="1490"/>
      <c r="S19" s="1490"/>
      <c r="T19" s="1490"/>
      <c r="U19" s="1490"/>
      <c r="V19" s="1490"/>
      <c r="W19" s="1490"/>
      <c r="X19" s="1490"/>
      <c r="Y19" s="1490"/>
      <c r="Z19" s="1490"/>
      <c r="AA19" s="1490"/>
      <c r="AB19" s="1490"/>
      <c r="AC19" s="1490"/>
      <c r="AD19" s="1490"/>
      <c r="AE19" s="1490"/>
      <c r="AF19" s="1490"/>
      <c r="AG19" s="1490"/>
      <c r="AH19" s="1490"/>
      <c r="AI19" s="1490"/>
      <c r="AJ19" s="1490"/>
      <c r="AK19" s="1490"/>
      <c r="AL19" s="1490"/>
      <c r="AM19" s="1490"/>
      <c r="AN19" s="1490"/>
      <c r="AO19" s="1490"/>
      <c r="AP19" s="1490"/>
      <c r="AQ19" s="1490"/>
      <c r="AR19" s="1490"/>
      <c r="AS19" s="1490"/>
      <c r="AT19" s="1490"/>
      <c r="AU19" s="1490"/>
      <c r="AV19" s="1490"/>
      <c r="AW19" s="1490"/>
      <c r="AX19" s="1490"/>
      <c r="AY19" s="1490"/>
      <c r="AZ19" s="1490"/>
      <c r="BA19" s="1490"/>
      <c r="BB19" s="1490"/>
      <c r="BC19" s="1490"/>
      <c r="BD19" s="1490"/>
      <c r="BE19" s="1490"/>
      <c r="BF19" s="1490"/>
      <c r="BG19" s="1490"/>
      <c r="BH19" s="1490"/>
      <c r="BI19" s="1490"/>
      <c r="BJ19" s="1490"/>
      <c r="BK19" s="1490"/>
      <c r="BL19" s="1490"/>
      <c r="BM19" s="1490"/>
      <c r="BN19" s="1490"/>
      <c r="BO19" s="1490"/>
      <c r="BP19" s="1490"/>
      <c r="BQ19" s="1490"/>
      <c r="BR19" s="1490"/>
      <c r="BS19" s="1490"/>
      <c r="BT19" s="1490"/>
      <c r="BU19" s="1490"/>
    </row>
    <row r="20" spans="1:73" ht="15" x14ac:dyDescent="0.25">
      <c r="A20" s="1517" t="s">
        <v>232</v>
      </c>
      <c r="B20" s="1518"/>
      <c r="C20" s="1518" t="s">
        <v>7</v>
      </c>
      <c r="D20" s="1518"/>
      <c r="E20" s="1537"/>
      <c r="F20" s="1519"/>
      <c r="G20" s="1519"/>
    </row>
    <row r="21" spans="1:73" ht="246.75" customHeight="1" x14ac:dyDescent="0.2">
      <c r="A21" s="1642" t="s">
        <v>2063</v>
      </c>
      <c r="B21" s="1642" t="s">
        <v>2151</v>
      </c>
      <c r="C21" s="2215" t="s">
        <v>2152</v>
      </c>
      <c r="D21" s="2215"/>
      <c r="E21" s="2215"/>
      <c r="F21" s="2215"/>
      <c r="G21" s="2215"/>
    </row>
    <row r="22" spans="1:73" s="1524" customFormat="1" x14ac:dyDescent="0.2">
      <c r="A22" s="1520"/>
      <c r="B22" s="1521">
        <v>11</v>
      </c>
      <c r="C22" s="1522" t="s">
        <v>9</v>
      </c>
      <c r="D22" s="1520"/>
      <c r="E22" s="1534"/>
      <c r="F22" s="1523"/>
      <c r="G22" s="1523"/>
      <c r="H22" s="1491"/>
      <c r="I22" s="1491"/>
      <c r="J22" s="1491"/>
      <c r="K22" s="1491"/>
      <c r="L22" s="1490"/>
      <c r="M22" s="1490"/>
      <c r="N22" s="1490"/>
      <c r="O22" s="1490"/>
      <c r="P22" s="1490"/>
      <c r="Q22" s="1490"/>
      <c r="R22" s="1490"/>
      <c r="S22" s="1490"/>
      <c r="T22" s="1490"/>
      <c r="U22" s="1490"/>
      <c r="V22" s="1490"/>
      <c r="W22" s="1490"/>
      <c r="X22" s="1490"/>
      <c r="Y22" s="1490"/>
      <c r="Z22" s="1490"/>
      <c r="AA22" s="1490"/>
      <c r="AB22" s="1490"/>
      <c r="AC22" s="1490"/>
      <c r="AD22" s="1490"/>
      <c r="AE22" s="1490"/>
      <c r="AF22" s="1490"/>
      <c r="AG22" s="1490"/>
      <c r="AH22" s="1490"/>
      <c r="AI22" s="1490"/>
      <c r="AJ22" s="1490"/>
      <c r="AK22" s="1490"/>
      <c r="AL22" s="1490"/>
      <c r="AM22" s="1490"/>
      <c r="AN22" s="1490"/>
      <c r="AO22" s="1490"/>
      <c r="AP22" s="1490"/>
      <c r="AQ22" s="1490"/>
      <c r="AR22" s="1490"/>
      <c r="AS22" s="1490"/>
      <c r="AT22" s="1490"/>
      <c r="AU22" s="1490"/>
      <c r="AV22" s="1490"/>
      <c r="AW22" s="1490"/>
      <c r="AX22" s="1490"/>
      <c r="AY22" s="1490"/>
      <c r="AZ22" s="1490"/>
      <c r="BA22" s="1490"/>
      <c r="BB22" s="1490"/>
      <c r="BC22" s="1490"/>
      <c r="BD22" s="1490"/>
      <c r="BE22" s="1490"/>
      <c r="BF22" s="1490"/>
      <c r="BG22" s="1490"/>
      <c r="BH22" s="1490"/>
      <c r="BI22" s="1490"/>
      <c r="BJ22" s="1490"/>
      <c r="BK22" s="1490"/>
      <c r="BL22" s="1490"/>
      <c r="BM22" s="1490"/>
      <c r="BN22" s="1490"/>
      <c r="BO22" s="1490"/>
      <c r="BP22" s="1490"/>
      <c r="BQ22" s="1490"/>
      <c r="BR22" s="1490"/>
      <c r="BS22" s="1490"/>
      <c r="BT22" s="1490"/>
      <c r="BU22" s="1490"/>
    </row>
    <row r="23" spans="1:73" ht="25.5" x14ac:dyDescent="0.2">
      <c r="A23" s="1525" t="s">
        <v>2063</v>
      </c>
      <c r="B23" s="1526" t="s">
        <v>2064</v>
      </c>
      <c r="C23" s="1525" t="s">
        <v>2065</v>
      </c>
      <c r="D23" s="1527" t="s">
        <v>2066</v>
      </c>
      <c r="E23" s="1528">
        <v>9</v>
      </c>
      <c r="F23" s="1976"/>
      <c r="G23" s="1529">
        <f>ROUND(F23*E23,2)</f>
        <v>0</v>
      </c>
    </row>
    <row r="24" spans="1:73" ht="51" x14ac:dyDescent="0.2">
      <c r="A24" s="1525" t="s">
        <v>2067</v>
      </c>
      <c r="B24" s="1526" t="s">
        <v>2068</v>
      </c>
      <c r="C24" s="1530" t="s">
        <v>2127</v>
      </c>
      <c r="D24" s="1527" t="s">
        <v>2066</v>
      </c>
      <c r="E24" s="1528">
        <v>32</v>
      </c>
      <c r="F24" s="1976"/>
      <c r="G24" s="1529">
        <f>ROUND(F24*E24,2)</f>
        <v>0</v>
      </c>
    </row>
    <row r="25" spans="1:73" s="1516" customFormat="1" ht="15" x14ac:dyDescent="0.25">
      <c r="A25" s="1542"/>
      <c r="B25" s="1567"/>
      <c r="C25" s="452" t="s">
        <v>1779</v>
      </c>
      <c r="D25" s="1543"/>
      <c r="E25" s="1544"/>
      <c r="F25" s="1545"/>
      <c r="G25" s="454">
        <f>SUM(G23:G24)</f>
        <v>0</v>
      </c>
      <c r="H25" s="1515"/>
      <c r="I25" s="1491"/>
      <c r="J25" s="1491"/>
      <c r="K25" s="1491"/>
      <c r="L25" s="1490"/>
      <c r="M25" s="1490"/>
      <c r="N25" s="1490"/>
      <c r="O25" s="1490"/>
      <c r="P25" s="1490"/>
      <c r="Q25" s="1490"/>
      <c r="R25" s="1490"/>
      <c r="S25" s="1490"/>
      <c r="T25" s="1490"/>
      <c r="U25" s="1490"/>
      <c r="V25" s="1490"/>
      <c r="W25" s="1490"/>
      <c r="X25" s="1490"/>
      <c r="Y25" s="1490"/>
      <c r="Z25" s="1490"/>
      <c r="AA25" s="1490"/>
      <c r="AB25" s="1490"/>
      <c r="AC25" s="1490"/>
      <c r="AD25" s="1490"/>
      <c r="AE25" s="1490"/>
      <c r="AF25" s="1490"/>
      <c r="AG25" s="1490"/>
      <c r="AH25" s="1490"/>
      <c r="AI25" s="1490"/>
      <c r="AJ25" s="1490"/>
      <c r="AK25" s="1490"/>
      <c r="AL25" s="1490"/>
      <c r="AM25" s="1490"/>
      <c r="AN25" s="1490"/>
      <c r="AO25" s="1490"/>
      <c r="AP25" s="1490"/>
      <c r="AQ25" s="1490"/>
      <c r="AR25" s="1490"/>
      <c r="AS25" s="1490"/>
      <c r="AT25" s="1490"/>
      <c r="AU25" s="1490"/>
      <c r="AV25" s="1490"/>
      <c r="AW25" s="1490"/>
      <c r="AX25" s="1490"/>
      <c r="AY25" s="1490"/>
      <c r="AZ25" s="1490"/>
      <c r="BA25" s="1490"/>
      <c r="BB25" s="1490"/>
      <c r="BC25" s="1490"/>
      <c r="BD25" s="1490"/>
      <c r="BE25" s="1490"/>
      <c r="BF25" s="1490"/>
      <c r="BG25" s="1490"/>
      <c r="BH25" s="1490"/>
      <c r="BI25" s="1490"/>
      <c r="BJ25" s="1490"/>
      <c r="BK25" s="1490"/>
      <c r="BL25" s="1490"/>
      <c r="BM25" s="1490"/>
      <c r="BN25" s="1490"/>
      <c r="BO25" s="1490"/>
      <c r="BP25" s="1490"/>
      <c r="BQ25" s="1490"/>
      <c r="BR25" s="1490"/>
      <c r="BS25" s="1490"/>
      <c r="BT25" s="1490"/>
      <c r="BU25" s="1490"/>
    </row>
    <row r="26" spans="1:73" x14ac:dyDescent="0.2">
      <c r="A26" s="921"/>
      <c r="B26" s="1550"/>
      <c r="C26" s="921"/>
      <c r="D26" s="1547"/>
      <c r="E26" s="1548"/>
      <c r="F26" s="1549"/>
      <c r="G26" s="1549"/>
    </row>
    <row r="27" spans="1:73" ht="15" x14ac:dyDescent="0.25">
      <c r="A27" s="437" t="s">
        <v>247</v>
      </c>
      <c r="B27" s="1566"/>
      <c r="C27" s="452" t="s">
        <v>40</v>
      </c>
      <c r="D27" s="438"/>
      <c r="E27" s="453"/>
      <c r="F27" s="454"/>
      <c r="G27" s="454"/>
    </row>
    <row r="28" spans="1:73" s="1650" customFormat="1" ht="156" x14ac:dyDescent="0.2">
      <c r="A28" s="1640" t="s">
        <v>2063</v>
      </c>
      <c r="B28" s="1640" t="s">
        <v>2153</v>
      </c>
      <c r="C28" s="1641" t="s">
        <v>2154</v>
      </c>
      <c r="D28" s="1642" t="s">
        <v>806</v>
      </c>
      <c r="E28" s="1643"/>
      <c r="F28" s="1644"/>
      <c r="G28" s="1644"/>
    </row>
    <row r="29" spans="1:73" s="1650" customFormat="1" ht="96" x14ac:dyDescent="0.2">
      <c r="A29" s="1640" t="s">
        <v>2067</v>
      </c>
      <c r="B29" s="1640" t="s">
        <v>2155</v>
      </c>
      <c r="C29" s="1641" t="s">
        <v>2156</v>
      </c>
      <c r="D29" s="1642" t="s">
        <v>806</v>
      </c>
      <c r="E29" s="1643"/>
      <c r="F29" s="1644"/>
      <c r="G29" s="1644"/>
    </row>
    <row r="30" spans="1:73" x14ac:dyDescent="0.2">
      <c r="A30" s="448"/>
      <c r="B30" s="917">
        <v>21</v>
      </c>
      <c r="C30" s="448" t="s">
        <v>42</v>
      </c>
      <c r="D30" s="458"/>
      <c r="E30" s="459"/>
      <c r="F30" s="460"/>
      <c r="G30" s="460"/>
      <c r="I30" s="1538"/>
    </row>
    <row r="31" spans="1:73" ht="38.25" x14ac:dyDescent="0.2">
      <c r="A31" s="921" t="s">
        <v>2063</v>
      </c>
      <c r="B31" s="1552" t="s">
        <v>2071</v>
      </c>
      <c r="C31" s="1269" t="s">
        <v>2128</v>
      </c>
      <c r="D31" s="1547" t="s">
        <v>2072</v>
      </c>
      <c r="E31" s="1548">
        <v>1300</v>
      </c>
      <c r="F31" s="1976"/>
      <c r="G31" s="1529">
        <f>ROUND(F31*E31,2)</f>
        <v>0</v>
      </c>
    </row>
    <row r="32" spans="1:73" ht="25.5" x14ac:dyDescent="0.2">
      <c r="A32" s="921" t="s">
        <v>2067</v>
      </c>
      <c r="B32" s="1550" t="s">
        <v>2073</v>
      </c>
      <c r="C32" s="1553" t="s">
        <v>2129</v>
      </c>
      <c r="D32" s="1547" t="s">
        <v>2072</v>
      </c>
      <c r="E32" s="1548">
        <v>700</v>
      </c>
      <c r="F32" s="1976"/>
      <c r="G32" s="1529">
        <f t="shared" ref="G32:G38" si="0">ROUND(F32*E32,2)</f>
        <v>0</v>
      </c>
    </row>
    <row r="33" spans="1:8" ht="25.5" x14ac:dyDescent="0.2">
      <c r="A33" s="921" t="s">
        <v>2074</v>
      </c>
      <c r="B33" s="1550" t="s">
        <v>2075</v>
      </c>
      <c r="C33" s="1553" t="s">
        <v>2130</v>
      </c>
      <c r="D33" s="1547" t="s">
        <v>2072</v>
      </c>
      <c r="E33" s="1548">
        <v>10</v>
      </c>
      <c r="F33" s="1976"/>
      <c r="G33" s="1529">
        <f t="shared" si="0"/>
        <v>0</v>
      </c>
    </row>
    <row r="34" spans="1:8" x14ac:dyDescent="0.2">
      <c r="A34" s="448"/>
      <c r="B34" s="916">
        <v>22</v>
      </c>
      <c r="C34" s="448" t="s">
        <v>49</v>
      </c>
      <c r="D34" s="458"/>
      <c r="E34" s="459"/>
      <c r="F34" s="2062"/>
      <c r="G34" s="1535"/>
    </row>
    <row r="35" spans="1:8" ht="25.5" x14ac:dyDescent="0.2">
      <c r="A35" s="921" t="s">
        <v>2063</v>
      </c>
      <c r="B35" s="1546" t="s">
        <v>2076</v>
      </c>
      <c r="C35" s="921" t="s">
        <v>2077</v>
      </c>
      <c r="D35" s="1547" t="s">
        <v>2078</v>
      </c>
      <c r="E35" s="1548">
        <v>681</v>
      </c>
      <c r="F35" s="1976"/>
      <c r="G35" s="1529">
        <f t="shared" si="0"/>
        <v>0</v>
      </c>
    </row>
    <row r="36" spans="1:8" x14ac:dyDescent="0.2">
      <c r="A36" s="448"/>
      <c r="B36" s="916">
        <v>24</v>
      </c>
      <c r="C36" s="1563" t="s">
        <v>555</v>
      </c>
      <c r="D36" s="1564"/>
      <c r="E36" s="1565"/>
      <c r="F36" s="2062"/>
      <c r="G36" s="1535"/>
      <c r="H36" s="1539"/>
    </row>
    <row r="37" spans="1:8" ht="76.5" x14ac:dyDescent="0.2">
      <c r="A37" s="921" t="s">
        <v>2063</v>
      </c>
      <c r="B37" s="1546" t="s">
        <v>2079</v>
      </c>
      <c r="C37" s="1554" t="s">
        <v>2160</v>
      </c>
      <c r="D37" s="1555" t="s">
        <v>2072</v>
      </c>
      <c r="E37" s="1556">
        <v>1490</v>
      </c>
      <c r="F37" s="1976"/>
      <c r="G37" s="1529">
        <f t="shared" si="0"/>
        <v>0</v>
      </c>
      <c r="H37" s="1539"/>
    </row>
    <row r="38" spans="1:8" ht="89.25" x14ac:dyDescent="0.2">
      <c r="A38" s="921" t="s">
        <v>2067</v>
      </c>
      <c r="B38" s="1546" t="s">
        <v>2159</v>
      </c>
      <c r="C38" s="1554" t="s">
        <v>2162</v>
      </c>
      <c r="D38" s="1555" t="s">
        <v>2072</v>
      </c>
      <c r="E38" s="1556">
        <v>262</v>
      </c>
      <c r="F38" s="1976"/>
      <c r="G38" s="1529">
        <f t="shared" si="0"/>
        <v>0</v>
      </c>
      <c r="H38" s="1539"/>
    </row>
    <row r="39" spans="1:8" ht="15" x14ac:dyDescent="0.25">
      <c r="A39" s="452"/>
      <c r="B39" s="1566"/>
      <c r="C39" s="452" t="s">
        <v>1821</v>
      </c>
      <c r="D39" s="438"/>
      <c r="E39" s="453"/>
      <c r="F39" s="454"/>
      <c r="G39" s="454">
        <f>SUM(G31:G38)</f>
        <v>0</v>
      </c>
      <c r="H39" s="1539"/>
    </row>
    <row r="40" spans="1:8" x14ac:dyDescent="0.2">
      <c r="A40" s="921"/>
      <c r="B40" s="1550"/>
      <c r="C40" s="921"/>
      <c r="D40" s="1547"/>
      <c r="E40" s="1548"/>
      <c r="F40" s="1549"/>
      <c r="G40" s="1549"/>
      <c r="H40" s="1539"/>
    </row>
    <row r="41" spans="1:8" ht="15" x14ac:dyDescent="0.25">
      <c r="A41" s="1566" t="s">
        <v>259</v>
      </c>
      <c r="B41" s="1566"/>
      <c r="C41" s="452" t="s">
        <v>73</v>
      </c>
      <c r="D41" s="438"/>
      <c r="E41" s="453"/>
      <c r="F41" s="454"/>
      <c r="G41" s="454"/>
      <c r="H41" s="1539"/>
    </row>
    <row r="42" spans="1:8" x14ac:dyDescent="0.2">
      <c r="A42" s="448"/>
      <c r="B42" s="916">
        <v>35</v>
      </c>
      <c r="C42" s="448" t="s">
        <v>92</v>
      </c>
      <c r="D42" s="458"/>
      <c r="E42" s="459"/>
      <c r="F42" s="460"/>
      <c r="G42" s="460"/>
    </row>
    <row r="43" spans="1:8" ht="25.5" x14ac:dyDescent="0.2">
      <c r="A43" s="1609" t="s">
        <v>2063</v>
      </c>
      <c r="B43" s="1561" t="s">
        <v>2080</v>
      </c>
      <c r="C43" s="1547" t="s">
        <v>2081</v>
      </c>
      <c r="D43" s="1560" t="s">
        <v>2082</v>
      </c>
      <c r="E43" s="1562">
        <v>188</v>
      </c>
      <c r="F43" s="1976"/>
      <c r="G43" s="1529">
        <f t="shared" ref="G43" si="1">ROUND(F43*E43,2)</f>
        <v>0</v>
      </c>
    </row>
    <row r="44" spans="1:8" ht="15" x14ac:dyDescent="0.25">
      <c r="A44" s="1570"/>
      <c r="B44" s="1571"/>
      <c r="C44" s="438" t="s">
        <v>1838</v>
      </c>
      <c r="D44" s="1570"/>
      <c r="E44" s="1574"/>
      <c r="F44" s="454"/>
      <c r="G44" s="454">
        <f>SUM(G42:G43)</f>
        <v>0</v>
      </c>
    </row>
    <row r="45" spans="1:8" x14ac:dyDescent="0.2">
      <c r="A45" s="1560"/>
      <c r="B45" s="1561"/>
      <c r="C45" s="1547"/>
      <c r="D45" s="1560"/>
      <c r="E45" s="1562"/>
      <c r="F45" s="1549"/>
      <c r="G45" s="1549"/>
    </row>
    <row r="46" spans="1:8" ht="15" x14ac:dyDescent="0.25">
      <c r="A46" s="1570" t="s">
        <v>264</v>
      </c>
      <c r="B46" s="1571"/>
      <c r="C46" s="438" t="s">
        <v>276</v>
      </c>
      <c r="D46" s="1570"/>
      <c r="E46" s="1574"/>
      <c r="F46" s="454"/>
      <c r="G46" s="454"/>
    </row>
    <row r="47" spans="1:8" x14ac:dyDescent="0.2">
      <c r="A47" s="1572"/>
      <c r="B47" s="1573">
        <v>42</v>
      </c>
      <c r="C47" s="458" t="s">
        <v>218</v>
      </c>
      <c r="D47" s="1572"/>
      <c r="E47" s="1575"/>
      <c r="F47" s="460"/>
      <c r="G47" s="460"/>
    </row>
    <row r="48" spans="1:8" ht="89.25" x14ac:dyDescent="0.2">
      <c r="A48" s="1609" t="s">
        <v>2063</v>
      </c>
      <c r="B48" s="1561" t="s">
        <v>2166</v>
      </c>
      <c r="C48" s="1547" t="s">
        <v>2168</v>
      </c>
      <c r="D48" s="1560" t="s">
        <v>2082</v>
      </c>
      <c r="E48" s="1562">
        <v>120</v>
      </c>
      <c r="F48" s="1976"/>
      <c r="G48" s="1529">
        <f t="shared" ref="G48" si="2">ROUND(F48*E48,2)</f>
        <v>0</v>
      </c>
    </row>
    <row r="49" spans="1:11" ht="25.5" x14ac:dyDescent="0.2">
      <c r="A49" s="1609" t="s">
        <v>2067</v>
      </c>
      <c r="B49" s="1561" t="s">
        <v>2167</v>
      </c>
      <c r="C49" s="1547" t="s">
        <v>221</v>
      </c>
      <c r="D49" s="1560" t="s">
        <v>2082</v>
      </c>
      <c r="E49" s="1562">
        <v>120</v>
      </c>
      <c r="F49" s="1976"/>
      <c r="G49" s="1529">
        <f t="shared" ref="G49:G50" si="3">ROUND(F49*E49,2)</f>
        <v>0</v>
      </c>
    </row>
    <row r="50" spans="1:11" ht="25.5" x14ac:dyDescent="0.2">
      <c r="A50" s="1609" t="s">
        <v>2074</v>
      </c>
      <c r="B50" s="1561" t="s">
        <v>2211</v>
      </c>
      <c r="C50" s="1547" t="s">
        <v>2212</v>
      </c>
      <c r="D50" s="1560" t="s">
        <v>2066</v>
      </c>
      <c r="E50" s="1562">
        <v>29</v>
      </c>
      <c r="F50" s="1976"/>
      <c r="G50" s="1529">
        <f t="shared" si="3"/>
        <v>0</v>
      </c>
    </row>
    <row r="51" spans="1:11" ht="15" x14ac:dyDescent="0.25">
      <c r="A51" s="1570"/>
      <c r="B51" s="1571"/>
      <c r="C51" s="438" t="s">
        <v>1889</v>
      </c>
      <c r="D51" s="1570"/>
      <c r="E51" s="1574"/>
      <c r="F51" s="454"/>
      <c r="G51" s="454">
        <f>SUM(G47:G50)</f>
        <v>0</v>
      </c>
    </row>
    <row r="52" spans="1:11" x14ac:dyDescent="0.2">
      <c r="A52" s="1560"/>
      <c r="B52" s="1561"/>
      <c r="C52" s="1547"/>
      <c r="D52" s="1560"/>
      <c r="E52" s="1562"/>
      <c r="F52" s="1549"/>
      <c r="G52" s="1549"/>
    </row>
    <row r="53" spans="1:11" ht="15" x14ac:dyDescent="0.25">
      <c r="A53" s="1570" t="s">
        <v>275</v>
      </c>
      <c r="B53" s="1571"/>
      <c r="C53" s="438" t="s">
        <v>265</v>
      </c>
      <c r="D53" s="1570"/>
      <c r="E53" s="1574"/>
      <c r="F53" s="454"/>
      <c r="G53" s="454"/>
    </row>
    <row r="54" spans="1:11" ht="96" x14ac:dyDescent="0.2">
      <c r="A54" s="1647" t="s">
        <v>2063</v>
      </c>
      <c r="B54" s="1646" t="s">
        <v>2170</v>
      </c>
      <c r="C54" s="1642" t="s">
        <v>2171</v>
      </c>
      <c r="D54" s="1645" t="s">
        <v>806</v>
      </c>
      <c r="E54" s="1562"/>
      <c r="F54" s="1549"/>
      <c r="G54" s="1549"/>
    </row>
    <row r="55" spans="1:11" x14ac:dyDescent="0.2">
      <c r="A55" s="1572"/>
      <c r="B55" s="1573">
        <v>51</v>
      </c>
      <c r="C55" s="458" t="s">
        <v>353</v>
      </c>
      <c r="D55" s="1572"/>
      <c r="E55" s="1575"/>
      <c r="F55" s="460"/>
      <c r="G55" s="460"/>
    </row>
    <row r="56" spans="1:11" s="1652" customFormat="1" ht="108" x14ac:dyDescent="0.2">
      <c r="A56" s="1647" t="s">
        <v>2063</v>
      </c>
      <c r="B56" s="1646" t="s">
        <v>2125</v>
      </c>
      <c r="C56" s="1642" t="s">
        <v>2085</v>
      </c>
      <c r="D56" s="1645" t="s">
        <v>806</v>
      </c>
      <c r="E56" s="1649"/>
      <c r="F56" s="1644"/>
      <c r="G56" s="1644"/>
      <c r="H56" s="1650"/>
      <c r="I56" s="1650"/>
      <c r="J56" s="1650"/>
      <c r="K56" s="1650"/>
    </row>
    <row r="57" spans="1:11" ht="25.5" x14ac:dyDescent="0.2">
      <c r="A57" s="1609" t="s">
        <v>2067</v>
      </c>
      <c r="B57" s="1561" t="s">
        <v>2172</v>
      </c>
      <c r="C57" s="1547" t="s">
        <v>2176</v>
      </c>
      <c r="D57" s="1560" t="s">
        <v>2078</v>
      </c>
      <c r="E57" s="1562">
        <v>153</v>
      </c>
      <c r="F57" s="1976"/>
      <c r="G57" s="1529">
        <f t="shared" ref="G57" si="4">ROUND(F57*E57,2)</f>
        <v>0</v>
      </c>
    </row>
    <row r="58" spans="1:11" ht="63.75" x14ac:dyDescent="0.2">
      <c r="A58" s="1609" t="s">
        <v>2074</v>
      </c>
      <c r="B58" s="1561" t="s">
        <v>2202</v>
      </c>
      <c r="C58" s="1547" t="s">
        <v>2203</v>
      </c>
      <c r="D58" s="1560" t="s">
        <v>2078</v>
      </c>
      <c r="E58" s="1562">
        <v>228</v>
      </c>
      <c r="F58" s="1976"/>
      <c r="G58" s="1529">
        <f t="shared" ref="G58:G93" si="5">ROUND(F58*E58,2)</f>
        <v>0</v>
      </c>
    </row>
    <row r="59" spans="1:11" ht="63.75" x14ac:dyDescent="0.2">
      <c r="A59" s="1609" t="s">
        <v>2089</v>
      </c>
      <c r="B59" s="1561" t="s">
        <v>2173</v>
      </c>
      <c r="C59" s="1547" t="s">
        <v>2177</v>
      </c>
      <c r="D59" s="1560" t="s">
        <v>2078</v>
      </c>
      <c r="E59" s="1562">
        <v>306</v>
      </c>
      <c r="F59" s="1976"/>
      <c r="G59" s="1529">
        <f t="shared" si="5"/>
        <v>0</v>
      </c>
    </row>
    <row r="60" spans="1:11" ht="63.75" x14ac:dyDescent="0.2">
      <c r="A60" s="1609" t="s">
        <v>2091</v>
      </c>
      <c r="B60" s="1561" t="s">
        <v>2174</v>
      </c>
      <c r="C60" s="1547" t="s">
        <v>2213</v>
      </c>
      <c r="D60" s="1560" t="s">
        <v>2078</v>
      </c>
      <c r="E60" s="1562">
        <v>86</v>
      </c>
      <c r="F60" s="1976"/>
      <c r="G60" s="1529">
        <f t="shared" si="5"/>
        <v>0</v>
      </c>
    </row>
    <row r="61" spans="1:11" x14ac:dyDescent="0.2">
      <c r="A61" s="1609" t="s">
        <v>2110</v>
      </c>
      <c r="B61" s="1561" t="s">
        <v>2086</v>
      </c>
      <c r="C61" s="1547" t="s">
        <v>2087</v>
      </c>
      <c r="D61" s="1560" t="s">
        <v>2078</v>
      </c>
      <c r="E61" s="1562">
        <v>160</v>
      </c>
      <c r="F61" s="1976"/>
      <c r="G61" s="1529">
        <f t="shared" si="5"/>
        <v>0</v>
      </c>
    </row>
    <row r="62" spans="1:11" ht="38.25" x14ac:dyDescent="0.2">
      <c r="A62" s="1609" t="s">
        <v>2188</v>
      </c>
      <c r="B62" s="1561" t="s">
        <v>2088</v>
      </c>
      <c r="C62" s="1547" t="s">
        <v>2214</v>
      </c>
      <c r="D62" s="1560" t="s">
        <v>2078</v>
      </c>
      <c r="E62" s="1562">
        <v>110</v>
      </c>
      <c r="F62" s="1976"/>
      <c r="G62" s="1529">
        <f t="shared" si="5"/>
        <v>0</v>
      </c>
    </row>
    <row r="63" spans="1:11" ht="38.25" x14ac:dyDescent="0.2">
      <c r="A63" s="1609" t="s">
        <v>2190</v>
      </c>
      <c r="B63" s="1561" t="s">
        <v>2090</v>
      </c>
      <c r="C63" s="1547" t="s">
        <v>2133</v>
      </c>
      <c r="D63" s="1560" t="s">
        <v>2078</v>
      </c>
      <c r="E63" s="1562">
        <v>273</v>
      </c>
      <c r="F63" s="1976"/>
      <c r="G63" s="1529">
        <f t="shared" si="5"/>
        <v>0</v>
      </c>
    </row>
    <row r="64" spans="1:11" ht="38.25" x14ac:dyDescent="0.2">
      <c r="A64" s="1609" t="s">
        <v>2192</v>
      </c>
      <c r="B64" s="1561" t="s">
        <v>2092</v>
      </c>
      <c r="C64" s="1547" t="s">
        <v>2134</v>
      </c>
      <c r="D64" s="1560" t="s">
        <v>2078</v>
      </c>
      <c r="E64" s="1562">
        <v>228</v>
      </c>
      <c r="F64" s="1976"/>
      <c r="G64" s="1529">
        <f t="shared" si="5"/>
        <v>0</v>
      </c>
    </row>
    <row r="65" spans="1:7" x14ac:dyDescent="0.2">
      <c r="A65" s="1572"/>
      <c r="B65" s="1573">
        <v>52</v>
      </c>
      <c r="C65" s="458" t="s">
        <v>348</v>
      </c>
      <c r="D65" s="1572"/>
      <c r="E65" s="1575"/>
      <c r="F65" s="2062"/>
      <c r="G65" s="1535"/>
    </row>
    <row r="66" spans="1:7" ht="63.75" x14ac:dyDescent="0.2">
      <c r="A66" s="1609" t="s">
        <v>2063</v>
      </c>
      <c r="B66" s="1561" t="s">
        <v>2094</v>
      </c>
      <c r="C66" s="1547" t="s">
        <v>2135</v>
      </c>
      <c r="D66" s="1560" t="s">
        <v>2095</v>
      </c>
      <c r="E66" s="1562">
        <v>44230.1</v>
      </c>
      <c r="F66" s="1976"/>
      <c r="G66" s="1529">
        <f t="shared" si="5"/>
        <v>0</v>
      </c>
    </row>
    <row r="67" spans="1:7" ht="63.75" x14ac:dyDescent="0.2">
      <c r="A67" s="1609" t="s">
        <v>2067</v>
      </c>
      <c r="B67" s="1561" t="s">
        <v>2096</v>
      </c>
      <c r="C67" s="1547" t="s">
        <v>2136</v>
      </c>
      <c r="D67" s="1560" t="s">
        <v>2095</v>
      </c>
      <c r="E67" s="1562">
        <v>39714.199999999997</v>
      </c>
      <c r="F67" s="1976"/>
      <c r="G67" s="1529">
        <f t="shared" si="5"/>
        <v>0</v>
      </c>
    </row>
    <row r="68" spans="1:7" ht="76.5" x14ac:dyDescent="0.2">
      <c r="A68" s="1609" t="s">
        <v>2074</v>
      </c>
      <c r="B68" s="1561" t="s">
        <v>2215</v>
      </c>
      <c r="C68" s="1547" t="s">
        <v>2216</v>
      </c>
      <c r="D68" s="1560" t="s">
        <v>2082</v>
      </c>
      <c r="E68" s="1562">
        <v>320</v>
      </c>
      <c r="F68" s="1976"/>
      <c r="G68" s="1529">
        <f t="shared" si="5"/>
        <v>0</v>
      </c>
    </row>
    <row r="69" spans="1:7" ht="63.75" x14ac:dyDescent="0.2">
      <c r="A69" s="1609" t="s">
        <v>2089</v>
      </c>
      <c r="B69" s="1561" t="s">
        <v>2098</v>
      </c>
      <c r="C69" s="1547" t="s">
        <v>2217</v>
      </c>
      <c r="D69" s="1560" t="s">
        <v>2095</v>
      </c>
      <c r="E69" s="1562">
        <v>1650</v>
      </c>
      <c r="F69" s="1976"/>
      <c r="G69" s="1529">
        <f t="shared" si="5"/>
        <v>0</v>
      </c>
    </row>
    <row r="70" spans="1:7" x14ac:dyDescent="0.2">
      <c r="A70" s="1624"/>
      <c r="B70" s="1573">
        <v>53</v>
      </c>
      <c r="C70" s="458" t="s">
        <v>2218</v>
      </c>
      <c r="D70" s="1572"/>
      <c r="E70" s="1575"/>
      <c r="F70" s="2062"/>
      <c r="G70" s="1535"/>
    </row>
    <row r="71" spans="1:7" ht="38.25" x14ac:dyDescent="0.2">
      <c r="A71" s="1609" t="s">
        <v>2063</v>
      </c>
      <c r="B71" s="1561" t="s">
        <v>2099</v>
      </c>
      <c r="C71" s="1547" t="s">
        <v>2139</v>
      </c>
      <c r="D71" s="1560" t="s">
        <v>2072</v>
      </c>
      <c r="E71" s="1562">
        <v>127</v>
      </c>
      <c r="F71" s="1976"/>
      <c r="G71" s="1529">
        <f t="shared" si="5"/>
        <v>0</v>
      </c>
    </row>
    <row r="72" spans="1:7" ht="51" x14ac:dyDescent="0.2">
      <c r="A72" s="1609" t="s">
        <v>2067</v>
      </c>
      <c r="B72" s="1561" t="s">
        <v>2179</v>
      </c>
      <c r="C72" s="1547" t="s">
        <v>2181</v>
      </c>
      <c r="D72" s="1560" t="s">
        <v>2072</v>
      </c>
      <c r="E72" s="1562">
        <v>226</v>
      </c>
      <c r="F72" s="1976"/>
      <c r="G72" s="1529">
        <f t="shared" si="5"/>
        <v>0</v>
      </c>
    </row>
    <row r="73" spans="1:7" ht="63.75" x14ac:dyDescent="0.2">
      <c r="A73" s="1609" t="s">
        <v>2074</v>
      </c>
      <c r="B73" s="1561" t="s">
        <v>2100</v>
      </c>
      <c r="C73" s="1547" t="s">
        <v>2140</v>
      </c>
      <c r="D73" s="1560" t="s">
        <v>2072</v>
      </c>
      <c r="E73" s="1562">
        <v>683</v>
      </c>
      <c r="F73" s="1976"/>
      <c r="G73" s="1529">
        <f t="shared" si="5"/>
        <v>0</v>
      </c>
    </row>
    <row r="74" spans="1:7" ht="76.5" x14ac:dyDescent="0.2">
      <c r="A74" s="1609" t="s">
        <v>2089</v>
      </c>
      <c r="B74" s="1561" t="s">
        <v>2101</v>
      </c>
      <c r="C74" s="1547" t="s">
        <v>2141</v>
      </c>
      <c r="D74" s="1560" t="s">
        <v>2072</v>
      </c>
      <c r="E74" s="1562">
        <v>185</v>
      </c>
      <c r="F74" s="1976"/>
      <c r="G74" s="1529">
        <f t="shared" si="5"/>
        <v>0</v>
      </c>
    </row>
    <row r="75" spans="1:7" ht="63.75" x14ac:dyDescent="0.2">
      <c r="A75" s="1609" t="s">
        <v>2091</v>
      </c>
      <c r="B75" s="1561" t="s">
        <v>2180</v>
      </c>
      <c r="C75" s="1547" t="s">
        <v>2182</v>
      </c>
      <c r="D75" s="1560" t="s">
        <v>2072</v>
      </c>
      <c r="E75" s="1562">
        <v>51</v>
      </c>
      <c r="F75" s="1976"/>
      <c r="G75" s="1529">
        <f t="shared" si="5"/>
        <v>0</v>
      </c>
    </row>
    <row r="76" spans="1:7" x14ac:dyDescent="0.2">
      <c r="A76" s="1624"/>
      <c r="B76" s="1573">
        <v>54</v>
      </c>
      <c r="C76" s="458" t="s">
        <v>269</v>
      </c>
      <c r="D76" s="1572"/>
      <c r="E76" s="1575"/>
      <c r="F76" s="2062"/>
      <c r="G76" s="1535"/>
    </row>
    <row r="77" spans="1:7" ht="25.5" x14ac:dyDescent="0.2">
      <c r="A77" s="1609" t="s">
        <v>2063</v>
      </c>
      <c r="B77" s="1561" t="s">
        <v>2102</v>
      </c>
      <c r="C77" s="1547" t="s">
        <v>2142</v>
      </c>
      <c r="D77" s="1560" t="s">
        <v>2078</v>
      </c>
      <c r="E77" s="1562">
        <v>605</v>
      </c>
      <c r="F77" s="1976"/>
      <c r="G77" s="1529">
        <f t="shared" si="5"/>
        <v>0</v>
      </c>
    </row>
    <row r="78" spans="1:7" ht="63.75" x14ac:dyDescent="0.2">
      <c r="A78" s="1609" t="s">
        <v>2067</v>
      </c>
      <c r="B78" s="1561" t="s">
        <v>2183</v>
      </c>
      <c r="C78" s="1547" t="s">
        <v>2184</v>
      </c>
      <c r="D78" s="1560" t="s">
        <v>2078</v>
      </c>
      <c r="E78" s="1562">
        <v>270</v>
      </c>
      <c r="F78" s="1976"/>
      <c r="G78" s="1529">
        <f t="shared" si="5"/>
        <v>0</v>
      </c>
    </row>
    <row r="79" spans="1:7" x14ac:dyDescent="0.2">
      <c r="A79" s="1624"/>
      <c r="B79" s="1573">
        <v>55</v>
      </c>
      <c r="C79" s="458" t="s">
        <v>1205</v>
      </c>
      <c r="D79" s="1572"/>
      <c r="E79" s="1575"/>
      <c r="F79" s="2062"/>
      <c r="G79" s="1535"/>
    </row>
    <row r="80" spans="1:7" ht="89.25" x14ac:dyDescent="0.2">
      <c r="A80" s="1609" t="s">
        <v>2063</v>
      </c>
      <c r="B80" s="1561" t="s">
        <v>2185</v>
      </c>
      <c r="C80" s="1547" t="s">
        <v>2186</v>
      </c>
      <c r="D80" s="1560" t="s">
        <v>2066</v>
      </c>
      <c r="E80" s="1562">
        <v>226</v>
      </c>
      <c r="F80" s="1976"/>
      <c r="G80" s="1529">
        <f t="shared" si="5"/>
        <v>0</v>
      </c>
    </row>
    <row r="81" spans="1:7" x14ac:dyDescent="0.2">
      <c r="A81" s="1624"/>
      <c r="B81" s="1573">
        <v>56</v>
      </c>
      <c r="C81" s="458" t="s">
        <v>536</v>
      </c>
      <c r="D81" s="1572"/>
      <c r="E81" s="1575"/>
      <c r="F81" s="2062"/>
      <c r="G81" s="1535"/>
    </row>
    <row r="82" spans="1:7" ht="38.25" x14ac:dyDescent="0.2">
      <c r="A82" s="1609" t="s">
        <v>2063</v>
      </c>
      <c r="B82" s="1561" t="s">
        <v>2105</v>
      </c>
      <c r="C82" s="1547" t="s">
        <v>2143</v>
      </c>
      <c r="D82" s="1560" t="s">
        <v>2082</v>
      </c>
      <c r="E82" s="1562">
        <v>202</v>
      </c>
      <c r="F82" s="1976"/>
      <c r="G82" s="1529">
        <f t="shared" si="5"/>
        <v>0</v>
      </c>
    </row>
    <row r="83" spans="1:7" ht="38.25" x14ac:dyDescent="0.2">
      <c r="A83" s="1609" t="s">
        <v>2067</v>
      </c>
      <c r="B83" s="1561" t="s">
        <v>2106</v>
      </c>
      <c r="C83" s="1547" t="s">
        <v>2144</v>
      </c>
      <c r="D83" s="1560" t="s">
        <v>2082</v>
      </c>
      <c r="E83" s="1562">
        <v>278</v>
      </c>
      <c r="F83" s="1976"/>
      <c r="G83" s="1529">
        <f t="shared" si="5"/>
        <v>0</v>
      </c>
    </row>
    <row r="84" spans="1:7" ht="51" x14ac:dyDescent="0.2">
      <c r="A84" s="1609" t="s">
        <v>2074</v>
      </c>
      <c r="B84" s="1561" t="s">
        <v>2187</v>
      </c>
      <c r="C84" s="1547" t="s">
        <v>2194</v>
      </c>
      <c r="D84" s="1560" t="s">
        <v>2082</v>
      </c>
      <c r="E84" s="1562">
        <v>240</v>
      </c>
      <c r="F84" s="1976"/>
      <c r="G84" s="1529">
        <f t="shared" si="5"/>
        <v>0</v>
      </c>
    </row>
    <row r="85" spans="1:7" ht="25.5" x14ac:dyDescent="0.2">
      <c r="A85" s="1609" t="s">
        <v>2089</v>
      </c>
      <c r="B85" s="1561" t="s">
        <v>2107</v>
      </c>
      <c r="C85" s="1547" t="s">
        <v>2145</v>
      </c>
      <c r="D85" s="1560" t="s">
        <v>2078</v>
      </c>
      <c r="E85" s="1562">
        <v>50</v>
      </c>
      <c r="F85" s="1976"/>
      <c r="G85" s="1529">
        <f t="shared" si="5"/>
        <v>0</v>
      </c>
    </row>
    <row r="86" spans="1:7" ht="25.5" x14ac:dyDescent="0.2">
      <c r="A86" s="1609" t="s">
        <v>2091</v>
      </c>
      <c r="B86" s="1561" t="s">
        <v>2108</v>
      </c>
      <c r="C86" s="1547" t="s">
        <v>2219</v>
      </c>
      <c r="D86" s="1560" t="s">
        <v>2078</v>
      </c>
      <c r="E86" s="1562">
        <v>128</v>
      </c>
      <c r="F86" s="1976"/>
      <c r="G86" s="1529">
        <f t="shared" si="5"/>
        <v>0</v>
      </c>
    </row>
    <row r="87" spans="1:7" ht="25.5" x14ac:dyDescent="0.2">
      <c r="A87" s="1609" t="s">
        <v>2110</v>
      </c>
      <c r="B87" s="1561" t="s">
        <v>2109</v>
      </c>
      <c r="C87" s="1547" t="s">
        <v>2220</v>
      </c>
      <c r="D87" s="1560" t="s">
        <v>2082</v>
      </c>
      <c r="E87" s="1562">
        <v>210</v>
      </c>
      <c r="F87" s="1976"/>
      <c r="G87" s="1529">
        <f t="shared" si="5"/>
        <v>0</v>
      </c>
    </row>
    <row r="88" spans="1:7" ht="51" x14ac:dyDescent="0.2">
      <c r="A88" s="1609" t="s">
        <v>2188</v>
      </c>
      <c r="B88" s="1561" t="s">
        <v>2189</v>
      </c>
      <c r="C88" s="1547" t="s">
        <v>2195</v>
      </c>
      <c r="D88" s="1560" t="s">
        <v>2082</v>
      </c>
      <c r="E88" s="1562">
        <v>26</v>
      </c>
      <c r="F88" s="1976"/>
      <c r="G88" s="1529">
        <f t="shared" si="5"/>
        <v>0</v>
      </c>
    </row>
    <row r="89" spans="1:7" ht="38.25" x14ac:dyDescent="0.2">
      <c r="A89" s="1609" t="s">
        <v>2190</v>
      </c>
      <c r="B89" s="1561" t="s">
        <v>2191</v>
      </c>
      <c r="C89" s="1547" t="s">
        <v>2196</v>
      </c>
      <c r="D89" s="1560" t="s">
        <v>2078</v>
      </c>
      <c r="E89" s="1562">
        <v>13</v>
      </c>
      <c r="F89" s="1976"/>
      <c r="G89" s="1529">
        <f t="shared" si="5"/>
        <v>0</v>
      </c>
    </row>
    <row r="90" spans="1:7" ht="51" x14ac:dyDescent="0.2">
      <c r="A90" s="1609" t="s">
        <v>2192</v>
      </c>
      <c r="B90" s="1561" t="s">
        <v>2193</v>
      </c>
      <c r="C90" s="1547" t="s">
        <v>2205</v>
      </c>
      <c r="D90" s="1560" t="s">
        <v>2082</v>
      </c>
      <c r="E90" s="1562">
        <v>26</v>
      </c>
      <c r="F90" s="1976"/>
      <c r="G90" s="1529">
        <f t="shared" si="5"/>
        <v>0</v>
      </c>
    </row>
    <row r="91" spans="1:7" ht="51" x14ac:dyDescent="0.2">
      <c r="A91" s="1609" t="s">
        <v>2204</v>
      </c>
      <c r="B91" s="1561" t="s">
        <v>2111</v>
      </c>
      <c r="C91" s="1547" t="s">
        <v>2148</v>
      </c>
      <c r="D91" s="1560" t="s">
        <v>2082</v>
      </c>
      <c r="E91" s="1562">
        <v>188</v>
      </c>
      <c r="F91" s="1976"/>
      <c r="G91" s="1529">
        <f t="shared" si="5"/>
        <v>0</v>
      </c>
    </row>
    <row r="92" spans="1:7" x14ac:dyDescent="0.2">
      <c r="A92" s="1624"/>
      <c r="B92" s="1573">
        <v>57</v>
      </c>
      <c r="C92" s="458" t="s">
        <v>531</v>
      </c>
      <c r="D92" s="1572"/>
      <c r="E92" s="1575"/>
      <c r="F92" s="2062"/>
      <c r="G92" s="1535"/>
    </row>
    <row r="93" spans="1:7" ht="25.5" x14ac:dyDescent="0.2">
      <c r="A93" s="1609" t="s">
        <v>2063</v>
      </c>
      <c r="B93" s="1561" t="s">
        <v>2103</v>
      </c>
      <c r="C93" s="1547" t="s">
        <v>2104</v>
      </c>
      <c r="D93" s="1560" t="s">
        <v>2066</v>
      </c>
      <c r="E93" s="1562">
        <v>4</v>
      </c>
      <c r="F93" s="1976"/>
      <c r="G93" s="1529">
        <f t="shared" si="5"/>
        <v>0</v>
      </c>
    </row>
    <row r="94" spans="1:7" ht="15" x14ac:dyDescent="0.25">
      <c r="A94" s="1570"/>
      <c r="B94" s="1571"/>
      <c r="C94" s="438" t="s">
        <v>2221</v>
      </c>
      <c r="D94" s="1570"/>
      <c r="E94" s="1574"/>
      <c r="F94" s="454"/>
      <c r="G94" s="454">
        <f>SUM(G54:G93)</f>
        <v>0</v>
      </c>
    </row>
    <row r="95" spans="1:7" x14ac:dyDescent="0.2">
      <c r="A95" s="1560"/>
      <c r="B95" s="1561"/>
      <c r="C95" s="1547"/>
      <c r="D95" s="1560"/>
      <c r="E95" s="1562"/>
      <c r="F95" s="1549"/>
      <c r="G95" s="1549"/>
    </row>
    <row r="96" spans="1:7" x14ac:dyDescent="0.2">
      <c r="A96" s="1560"/>
      <c r="B96" s="1561"/>
      <c r="C96" s="1547"/>
      <c r="D96" s="1560"/>
      <c r="E96" s="1562"/>
      <c r="F96" s="1549"/>
      <c r="G96" s="1549"/>
    </row>
    <row r="97" spans="1:7" ht="15" x14ac:dyDescent="0.25">
      <c r="A97" s="1570" t="s">
        <v>284</v>
      </c>
      <c r="B97" s="1571"/>
      <c r="C97" s="438" t="s">
        <v>285</v>
      </c>
      <c r="D97" s="1570"/>
      <c r="E97" s="1574"/>
      <c r="F97" s="454"/>
      <c r="G97" s="454"/>
    </row>
    <row r="98" spans="1:7" ht="12.6" customHeight="1" x14ac:dyDescent="0.2">
      <c r="A98" s="1572"/>
      <c r="B98" s="1573">
        <v>61</v>
      </c>
      <c r="C98" s="458" t="s">
        <v>227</v>
      </c>
      <c r="D98" s="1572"/>
      <c r="E98" s="1575"/>
      <c r="F98" s="460"/>
      <c r="G98" s="460"/>
    </row>
    <row r="99" spans="1:7" ht="76.5" x14ac:dyDescent="0.2">
      <c r="A99" s="1609" t="s">
        <v>2063</v>
      </c>
      <c r="B99" s="1561" t="s">
        <v>2113</v>
      </c>
      <c r="C99" s="1547" t="s">
        <v>2149</v>
      </c>
      <c r="D99" s="1560" t="s">
        <v>2082</v>
      </c>
      <c r="E99" s="1562">
        <v>186</v>
      </c>
      <c r="F99" s="1976"/>
      <c r="G99" s="1529">
        <f t="shared" ref="G99" si="6">ROUND(F99*E99,2)</f>
        <v>0</v>
      </c>
    </row>
    <row r="100" spans="1:7" ht="76.5" x14ac:dyDescent="0.2">
      <c r="A100" s="1609" t="s">
        <v>2067</v>
      </c>
      <c r="B100" s="1561" t="s">
        <v>2114</v>
      </c>
      <c r="C100" s="1547" t="s">
        <v>2959</v>
      </c>
      <c r="D100" s="1560" t="s">
        <v>2082</v>
      </c>
      <c r="E100" s="1562">
        <v>187</v>
      </c>
      <c r="F100" s="1976"/>
      <c r="G100" s="1529">
        <f t="shared" ref="G100" si="7">ROUND(F100*E100,2)</f>
        <v>0</v>
      </c>
    </row>
    <row r="101" spans="1:7" ht="15" x14ac:dyDescent="0.25">
      <c r="A101" s="1570"/>
      <c r="B101" s="1571"/>
      <c r="C101" s="438" t="s">
        <v>2222</v>
      </c>
      <c r="D101" s="1570"/>
      <c r="E101" s="1574"/>
      <c r="F101" s="454"/>
      <c r="G101" s="454">
        <f>SUM(G98:G100)</f>
        <v>0</v>
      </c>
    </row>
    <row r="102" spans="1:7" x14ac:dyDescent="0.2">
      <c r="A102" s="1560"/>
      <c r="B102" s="1561"/>
      <c r="C102" s="1547"/>
      <c r="D102" s="1560"/>
      <c r="E102" s="1562"/>
      <c r="F102" s="1549"/>
      <c r="G102" s="1549"/>
    </row>
    <row r="103" spans="1:7" ht="15" x14ac:dyDescent="0.25">
      <c r="A103" s="1570" t="s">
        <v>290</v>
      </c>
      <c r="B103" s="1571"/>
      <c r="C103" s="438" t="s">
        <v>168</v>
      </c>
      <c r="D103" s="1570"/>
      <c r="E103" s="1574"/>
      <c r="F103" s="454"/>
      <c r="G103" s="454"/>
    </row>
    <row r="104" spans="1:7" ht="12.6" customHeight="1" x14ac:dyDescent="0.2">
      <c r="A104" s="1572"/>
      <c r="B104" s="1573">
        <v>71</v>
      </c>
      <c r="C104" s="458" t="s">
        <v>2208</v>
      </c>
      <c r="D104" s="1572"/>
      <c r="E104" s="1575"/>
      <c r="F104" s="460"/>
      <c r="G104" s="460"/>
    </row>
    <row r="105" spans="1:7" ht="51" x14ac:dyDescent="0.2">
      <c r="A105" s="1609" t="s">
        <v>2063</v>
      </c>
      <c r="B105" s="1561" t="s">
        <v>2199</v>
      </c>
      <c r="C105" s="1547" t="s">
        <v>2200</v>
      </c>
      <c r="D105" s="1560" t="s">
        <v>2082</v>
      </c>
      <c r="E105" s="1562">
        <v>565</v>
      </c>
      <c r="F105" s="1976"/>
      <c r="G105" s="1529">
        <f t="shared" ref="G105" si="8">ROUND(F105*E105,2)</f>
        <v>0</v>
      </c>
    </row>
    <row r="106" spans="1:7" ht="12.6" customHeight="1" x14ac:dyDescent="0.2">
      <c r="A106" s="1572"/>
      <c r="B106" s="1573">
        <v>72</v>
      </c>
      <c r="C106" s="458" t="s">
        <v>2116</v>
      </c>
      <c r="D106" s="1572"/>
      <c r="E106" s="1575"/>
      <c r="F106" s="2062"/>
      <c r="G106" s="1535"/>
    </row>
    <row r="107" spans="1:7" ht="63.75" x14ac:dyDescent="0.2">
      <c r="A107" s="1609" t="s">
        <v>2063</v>
      </c>
      <c r="B107" s="1561" t="s">
        <v>2117</v>
      </c>
      <c r="C107" s="1547" t="s">
        <v>2118</v>
      </c>
      <c r="D107" s="1560" t="s">
        <v>2119</v>
      </c>
      <c r="E107" s="1562">
        <v>10</v>
      </c>
      <c r="F107" s="1986">
        <v>45</v>
      </c>
      <c r="G107" s="1529">
        <f t="shared" ref="G107:G111" si="9">ROUND(F107*E107,2)</f>
        <v>450</v>
      </c>
    </row>
    <row r="108" spans="1:7" x14ac:dyDescent="0.2">
      <c r="A108" s="1609" t="s">
        <v>2067</v>
      </c>
      <c r="B108" s="1561" t="s">
        <v>2120</v>
      </c>
      <c r="C108" s="1547" t="s">
        <v>991</v>
      </c>
      <c r="D108" s="1560" t="s">
        <v>2119</v>
      </c>
      <c r="E108" s="1562">
        <v>10</v>
      </c>
      <c r="F108" s="1986">
        <v>45</v>
      </c>
      <c r="G108" s="1529">
        <f t="shared" si="9"/>
        <v>450</v>
      </c>
    </row>
    <row r="109" spans="1:7" ht="17.25" customHeight="1" x14ac:dyDescent="0.2">
      <c r="A109" s="1609" t="s">
        <v>2074</v>
      </c>
      <c r="B109" s="1561" t="s">
        <v>2121</v>
      </c>
      <c r="C109" s="1547" t="s">
        <v>2122</v>
      </c>
      <c r="D109" s="1560" t="s">
        <v>435</v>
      </c>
      <c r="E109" s="1562">
        <v>1</v>
      </c>
      <c r="F109" s="1976"/>
      <c r="G109" s="1529">
        <f t="shared" si="9"/>
        <v>0</v>
      </c>
    </row>
    <row r="110" spans="1:7" ht="25.5" x14ac:dyDescent="0.2">
      <c r="A110" s="1609" t="s">
        <v>2089</v>
      </c>
      <c r="B110" s="1561" t="s">
        <v>2123</v>
      </c>
      <c r="C110" s="1547" t="s">
        <v>2124</v>
      </c>
      <c r="D110" s="1560" t="s">
        <v>435</v>
      </c>
      <c r="E110" s="1562">
        <v>1</v>
      </c>
      <c r="F110" s="1976"/>
      <c r="G110" s="1529">
        <f t="shared" si="9"/>
        <v>0</v>
      </c>
    </row>
    <row r="111" spans="1:7" ht="25.5" x14ac:dyDescent="0.2">
      <c r="A111" s="1609" t="s">
        <v>2091</v>
      </c>
      <c r="B111" s="1561" t="s">
        <v>2163</v>
      </c>
      <c r="C111" s="1547" t="s">
        <v>2126</v>
      </c>
      <c r="D111" s="1560" t="s">
        <v>580</v>
      </c>
      <c r="E111" s="1562">
        <v>1</v>
      </c>
      <c r="F111" s="1976"/>
      <c r="G111" s="1529">
        <f t="shared" si="9"/>
        <v>0</v>
      </c>
    </row>
    <row r="112" spans="1:7" ht="15" x14ac:dyDescent="0.25">
      <c r="A112" s="1570" t="s">
        <v>284</v>
      </c>
      <c r="B112" s="1571"/>
      <c r="C112" s="438" t="s">
        <v>2209</v>
      </c>
      <c r="D112" s="1570"/>
      <c r="E112" s="1574"/>
      <c r="F112" s="454"/>
      <c r="G112" s="454">
        <f>SUM(G104:G111)</f>
        <v>900</v>
      </c>
    </row>
    <row r="113" spans="1:7" x14ac:dyDescent="0.2">
      <c r="A113" s="712"/>
      <c r="B113" s="1557"/>
      <c r="C113" s="1558"/>
      <c r="D113" s="712"/>
      <c r="E113" s="1559"/>
      <c r="F113" s="712"/>
      <c r="G113" s="712"/>
    </row>
    <row r="114" spans="1:7" x14ac:dyDescent="0.2">
      <c r="A114" s="712"/>
      <c r="B114" s="1557"/>
      <c r="C114" s="1558"/>
      <c r="D114" s="712"/>
      <c r="E114" s="1559"/>
      <c r="F114" s="712"/>
      <c r="G114" s="712"/>
    </row>
    <row r="115" spans="1:7" x14ac:dyDescent="0.2">
      <c r="A115" s="712"/>
      <c r="B115" s="1557"/>
      <c r="C115" s="1558"/>
      <c r="D115" s="712"/>
      <c r="E115" s="1559"/>
      <c r="F115" s="712"/>
      <c r="G115" s="712"/>
    </row>
    <row r="116" spans="1:7" x14ac:dyDescent="0.2">
      <c r="A116" s="712"/>
      <c r="B116" s="1557"/>
      <c r="C116" s="1558"/>
      <c r="D116" s="712"/>
      <c r="E116" s="1559"/>
      <c r="F116" s="712"/>
      <c r="G116" s="712"/>
    </row>
    <row r="117" spans="1:7" x14ac:dyDescent="0.2">
      <c r="A117" s="712"/>
      <c r="B117" s="1557"/>
      <c r="C117" s="1558"/>
      <c r="D117" s="712"/>
      <c r="E117" s="1559"/>
      <c r="F117" s="712"/>
      <c r="G117" s="712"/>
    </row>
    <row r="118" spans="1:7" x14ac:dyDescent="0.2">
      <c r="A118" s="712"/>
      <c r="B118" s="1557"/>
      <c r="C118" s="1558"/>
      <c r="D118" s="712"/>
      <c r="E118" s="1559"/>
      <c r="F118" s="712"/>
      <c r="G118" s="712"/>
    </row>
    <row r="119" spans="1:7" x14ac:dyDescent="0.2">
      <c r="A119" s="712"/>
      <c r="B119" s="1557"/>
      <c r="C119" s="1558"/>
      <c r="D119" s="712"/>
      <c r="E119" s="1559"/>
      <c r="F119" s="712"/>
      <c r="G119" s="712"/>
    </row>
    <row r="120" spans="1:7" x14ac:dyDescent="0.2">
      <c r="A120" s="712"/>
      <c r="B120" s="1557"/>
      <c r="C120" s="1558"/>
      <c r="D120" s="712"/>
      <c r="E120" s="1559"/>
      <c r="F120" s="712"/>
      <c r="G120" s="712"/>
    </row>
    <row r="121" spans="1:7" x14ac:dyDescent="0.2">
      <c r="A121" s="712"/>
      <c r="B121" s="1557"/>
      <c r="C121" s="1558"/>
      <c r="D121" s="712"/>
      <c r="E121" s="1559"/>
      <c r="F121" s="712"/>
      <c r="G121" s="712"/>
    </row>
    <row r="122" spans="1:7" x14ac:dyDescent="0.2">
      <c r="A122" s="712"/>
      <c r="B122" s="1557"/>
      <c r="C122" s="1558"/>
      <c r="D122" s="712"/>
      <c r="E122" s="1559"/>
      <c r="F122" s="712"/>
      <c r="G122" s="712"/>
    </row>
    <row r="123" spans="1:7" x14ac:dyDescent="0.2">
      <c r="A123" s="712"/>
      <c r="B123" s="1557"/>
      <c r="C123" s="1558"/>
      <c r="D123" s="712"/>
      <c r="E123" s="1559"/>
      <c r="F123" s="712"/>
      <c r="G123" s="712"/>
    </row>
    <row r="124" spans="1:7" x14ac:dyDescent="0.2">
      <c r="A124" s="712"/>
      <c r="B124" s="1557"/>
      <c r="C124" s="1558"/>
      <c r="D124" s="712"/>
      <c r="E124" s="1559"/>
      <c r="F124" s="712"/>
      <c r="G124" s="712"/>
    </row>
    <row r="125" spans="1:7" x14ac:dyDescent="0.2">
      <c r="A125" s="712"/>
      <c r="B125" s="1557"/>
      <c r="C125" s="1558"/>
      <c r="D125" s="712"/>
      <c r="E125" s="1559"/>
      <c r="F125" s="712"/>
      <c r="G125" s="712"/>
    </row>
    <row r="126" spans="1:7" x14ac:dyDescent="0.2">
      <c r="A126" s="712"/>
      <c r="B126" s="1557"/>
      <c r="C126" s="1558"/>
      <c r="D126" s="712"/>
      <c r="E126" s="1559"/>
      <c r="F126" s="712"/>
      <c r="G126" s="712"/>
    </row>
    <row r="127" spans="1:7" x14ac:dyDescent="0.2">
      <c r="A127" s="712"/>
      <c r="B127" s="1557"/>
      <c r="C127" s="1558"/>
      <c r="D127" s="712"/>
      <c r="E127" s="1559"/>
      <c r="F127" s="712"/>
      <c r="G127" s="712"/>
    </row>
    <row r="128" spans="1:7" x14ac:dyDescent="0.2">
      <c r="A128" s="712"/>
      <c r="B128" s="1557"/>
      <c r="C128" s="1558"/>
      <c r="D128" s="712"/>
      <c r="E128" s="1559"/>
      <c r="F128" s="712"/>
      <c r="G128" s="712"/>
    </row>
    <row r="129" spans="1:7" x14ac:dyDescent="0.2">
      <c r="A129" s="712"/>
      <c r="B129" s="1557"/>
      <c r="C129" s="1558"/>
      <c r="D129" s="712"/>
      <c r="E129" s="1559"/>
      <c r="F129" s="712"/>
      <c r="G129" s="712"/>
    </row>
    <row r="130" spans="1:7" x14ac:dyDescent="0.2">
      <c r="A130" s="712"/>
      <c r="B130" s="1557"/>
      <c r="C130" s="1558"/>
      <c r="D130" s="712"/>
      <c r="E130" s="1559"/>
      <c r="F130" s="712"/>
      <c r="G130" s="712"/>
    </row>
    <row r="131" spans="1:7" x14ac:dyDescent="0.2">
      <c r="A131" s="712"/>
      <c r="B131" s="1557"/>
      <c r="C131" s="1558"/>
      <c r="D131" s="712"/>
      <c r="E131" s="1559"/>
      <c r="F131" s="712"/>
      <c r="G131" s="712"/>
    </row>
    <row r="132" spans="1:7" x14ac:dyDescent="0.2">
      <c r="A132" s="712"/>
      <c r="B132" s="1557"/>
      <c r="C132" s="1558"/>
      <c r="D132" s="712"/>
      <c r="E132" s="1559"/>
      <c r="F132" s="712"/>
      <c r="G132" s="712"/>
    </row>
    <row r="133" spans="1:7" x14ac:dyDescent="0.2">
      <c r="A133" s="712"/>
      <c r="B133" s="1557"/>
      <c r="C133" s="1558"/>
      <c r="D133" s="712"/>
      <c r="E133" s="1559"/>
      <c r="F133" s="712"/>
      <c r="G133" s="712"/>
    </row>
    <row r="134" spans="1:7" x14ac:dyDescent="0.2">
      <c r="A134" s="712"/>
      <c r="B134" s="1557"/>
      <c r="C134" s="1558"/>
      <c r="D134" s="712"/>
      <c r="E134" s="1559"/>
      <c r="F134" s="712"/>
      <c r="G134" s="712"/>
    </row>
    <row r="135" spans="1:7" x14ac:dyDescent="0.2">
      <c r="A135" s="712"/>
      <c r="B135" s="1557"/>
      <c r="C135" s="1558"/>
      <c r="D135" s="712"/>
      <c r="E135" s="1559"/>
      <c r="F135" s="712"/>
      <c r="G135" s="712"/>
    </row>
    <row r="136" spans="1:7" x14ac:dyDescent="0.2">
      <c r="A136" s="712"/>
      <c r="B136" s="1557"/>
      <c r="C136" s="1558"/>
      <c r="D136" s="712"/>
      <c r="E136" s="1559"/>
      <c r="F136" s="712"/>
      <c r="G136" s="712"/>
    </row>
    <row r="137" spans="1:7" x14ac:dyDescent="0.2">
      <c r="A137" s="712"/>
      <c r="B137" s="1557"/>
      <c r="C137" s="1558"/>
      <c r="D137" s="712"/>
      <c r="E137" s="1559"/>
      <c r="F137" s="712"/>
      <c r="G137" s="712"/>
    </row>
    <row r="138" spans="1:7" x14ac:dyDescent="0.2">
      <c r="A138" s="712"/>
      <c r="B138" s="1557"/>
      <c r="C138" s="1558"/>
      <c r="D138" s="712"/>
      <c r="E138" s="1559"/>
      <c r="F138" s="712"/>
      <c r="G138" s="712"/>
    </row>
    <row r="139" spans="1:7" x14ac:dyDescent="0.2">
      <c r="A139" s="712"/>
      <c r="B139" s="1557"/>
      <c r="C139" s="1558"/>
      <c r="D139" s="712"/>
      <c r="E139" s="1559"/>
      <c r="F139" s="712"/>
      <c r="G139" s="712"/>
    </row>
    <row r="140" spans="1:7" x14ac:dyDescent="0.2">
      <c r="A140" s="712"/>
      <c r="B140" s="1557"/>
      <c r="C140" s="1558"/>
      <c r="D140" s="712"/>
      <c r="E140" s="1559"/>
      <c r="F140" s="712"/>
      <c r="G140" s="712"/>
    </row>
    <row r="141" spans="1:7" x14ac:dyDescent="0.2">
      <c r="A141" s="712"/>
      <c r="B141" s="1557"/>
      <c r="C141" s="1558"/>
      <c r="D141" s="712"/>
      <c r="E141" s="1559"/>
      <c r="F141" s="712"/>
      <c r="G141" s="712"/>
    </row>
    <row r="142" spans="1:7" x14ac:dyDescent="0.2">
      <c r="A142" s="712"/>
      <c r="B142" s="1557"/>
      <c r="C142" s="1558"/>
      <c r="D142" s="712"/>
      <c r="E142" s="1559"/>
      <c r="F142" s="712"/>
      <c r="G142" s="712"/>
    </row>
    <row r="143" spans="1:7" x14ac:dyDescent="0.2">
      <c r="A143" s="712"/>
      <c r="B143" s="1557"/>
      <c r="C143" s="1558"/>
      <c r="D143" s="712"/>
      <c r="E143" s="1559"/>
      <c r="F143" s="712"/>
      <c r="G143" s="712"/>
    </row>
    <row r="144" spans="1:7" x14ac:dyDescent="0.2">
      <c r="A144" s="712"/>
      <c r="B144" s="1557"/>
      <c r="C144" s="1558"/>
      <c r="D144" s="712"/>
      <c r="E144" s="1559"/>
      <c r="F144" s="712"/>
      <c r="G144" s="712"/>
    </row>
    <row r="145" spans="1:7" x14ac:dyDescent="0.2">
      <c r="A145" s="712"/>
      <c r="B145" s="1557"/>
      <c r="C145" s="1558"/>
      <c r="D145" s="712"/>
      <c r="E145" s="1559"/>
      <c r="F145" s="712"/>
      <c r="G145" s="712"/>
    </row>
    <row r="146" spans="1:7" x14ac:dyDescent="0.2">
      <c r="A146" s="712"/>
      <c r="B146" s="1557"/>
      <c r="C146" s="1558"/>
      <c r="D146" s="712"/>
      <c r="E146" s="1559"/>
      <c r="F146" s="712"/>
      <c r="G146" s="712"/>
    </row>
    <row r="147" spans="1:7" x14ac:dyDescent="0.2">
      <c r="A147" s="712"/>
      <c r="B147" s="1557"/>
      <c r="C147" s="1558"/>
      <c r="D147" s="712"/>
      <c r="E147" s="1559"/>
      <c r="F147" s="712"/>
      <c r="G147" s="712"/>
    </row>
    <row r="148" spans="1:7" x14ac:dyDescent="0.2">
      <c r="A148" s="712"/>
      <c r="B148" s="1557"/>
      <c r="C148" s="1558"/>
      <c r="D148" s="712"/>
      <c r="E148" s="1559"/>
      <c r="F148" s="712"/>
      <c r="G148" s="712"/>
    </row>
    <row r="149" spans="1:7" x14ac:dyDescent="0.2">
      <c r="A149" s="712"/>
      <c r="B149" s="1557"/>
      <c r="C149" s="1558"/>
      <c r="D149" s="712"/>
      <c r="E149" s="1559"/>
      <c r="F149" s="712"/>
      <c r="G149" s="712"/>
    </row>
    <row r="150" spans="1:7" x14ac:dyDescent="0.2">
      <c r="A150" s="712"/>
      <c r="B150" s="1557"/>
      <c r="C150" s="1558"/>
      <c r="D150" s="712"/>
      <c r="E150" s="1559"/>
      <c r="F150" s="712"/>
      <c r="G150" s="712"/>
    </row>
    <row r="151" spans="1:7" x14ac:dyDescent="0.2">
      <c r="A151" s="712"/>
      <c r="B151" s="1557"/>
      <c r="C151" s="1558"/>
      <c r="D151" s="712"/>
      <c r="E151" s="1559"/>
      <c r="F151" s="712"/>
      <c r="G151" s="712"/>
    </row>
    <row r="152" spans="1:7" x14ac:dyDescent="0.2">
      <c r="A152" s="712"/>
      <c r="B152" s="1557"/>
      <c r="C152" s="1558"/>
      <c r="D152" s="712"/>
      <c r="E152" s="1559"/>
      <c r="F152" s="712"/>
      <c r="G152" s="712"/>
    </row>
    <row r="153" spans="1:7" x14ac:dyDescent="0.2">
      <c r="A153" s="712"/>
      <c r="B153" s="1557"/>
      <c r="C153" s="1558"/>
      <c r="D153" s="712"/>
      <c r="E153" s="1559"/>
      <c r="F153" s="712"/>
      <c r="G153" s="712"/>
    </row>
    <row r="154" spans="1:7" x14ac:dyDescent="0.2">
      <c r="A154" s="712"/>
      <c r="B154" s="1557"/>
      <c r="C154" s="1558"/>
      <c r="D154" s="712"/>
      <c r="E154" s="1559"/>
      <c r="F154" s="712"/>
      <c r="G154" s="712"/>
    </row>
    <row r="155" spans="1:7" x14ac:dyDescent="0.2">
      <c r="A155" s="712"/>
      <c r="B155" s="1557"/>
      <c r="C155" s="1558"/>
      <c r="D155" s="712"/>
      <c r="E155" s="1559"/>
      <c r="F155" s="712"/>
      <c r="G155" s="712"/>
    </row>
    <row r="156" spans="1:7" x14ac:dyDescent="0.2">
      <c r="A156" s="712"/>
      <c r="B156" s="1557"/>
      <c r="C156" s="1558"/>
      <c r="D156" s="712"/>
      <c r="E156" s="1559"/>
      <c r="F156" s="712"/>
      <c r="G156" s="712"/>
    </row>
    <row r="157" spans="1:7" x14ac:dyDescent="0.2">
      <c r="A157" s="712"/>
      <c r="B157" s="1557"/>
      <c r="C157" s="1558"/>
      <c r="D157" s="712"/>
      <c r="E157" s="1559"/>
      <c r="F157" s="712"/>
      <c r="G157" s="712"/>
    </row>
    <row r="158" spans="1:7" x14ac:dyDescent="0.2">
      <c r="A158" s="712"/>
      <c r="B158" s="1557"/>
      <c r="C158" s="1558"/>
      <c r="D158" s="712"/>
      <c r="E158" s="1559"/>
      <c r="F158" s="712"/>
      <c r="G158" s="712"/>
    </row>
    <row r="159" spans="1:7" x14ac:dyDescent="0.2">
      <c r="A159" s="712"/>
      <c r="B159" s="1557"/>
      <c r="C159" s="1558"/>
      <c r="D159" s="712"/>
      <c r="E159" s="1559"/>
      <c r="F159" s="712"/>
      <c r="G159" s="712"/>
    </row>
    <row r="160" spans="1:7" x14ac:dyDescent="0.2">
      <c r="A160" s="712"/>
      <c r="B160" s="1557"/>
      <c r="C160" s="1558"/>
      <c r="D160" s="712"/>
      <c r="E160" s="1559"/>
      <c r="F160" s="712"/>
      <c r="G160" s="712"/>
    </row>
    <row r="161" spans="1:7" x14ac:dyDescent="0.2">
      <c r="A161" s="712"/>
      <c r="B161" s="1557"/>
      <c r="C161" s="1558"/>
      <c r="D161" s="712"/>
      <c r="E161" s="1559"/>
      <c r="F161" s="712"/>
      <c r="G161" s="712"/>
    </row>
    <row r="162" spans="1:7" x14ac:dyDescent="0.2">
      <c r="A162" s="712"/>
      <c r="B162" s="1557"/>
      <c r="C162" s="1558"/>
      <c r="D162" s="712"/>
      <c r="E162" s="1559"/>
      <c r="F162" s="712"/>
      <c r="G162" s="712"/>
    </row>
    <row r="163" spans="1:7" x14ac:dyDescent="0.2">
      <c r="A163" s="712"/>
      <c r="B163" s="1557"/>
      <c r="C163" s="1558"/>
      <c r="D163" s="712"/>
      <c r="E163" s="1559"/>
      <c r="F163" s="712"/>
      <c r="G163" s="712"/>
    </row>
    <row r="164" spans="1:7" x14ac:dyDescent="0.2">
      <c r="A164" s="712"/>
      <c r="B164" s="1557"/>
      <c r="C164" s="1558"/>
      <c r="D164" s="712"/>
      <c r="E164" s="1559"/>
      <c r="F164" s="712"/>
      <c r="G164" s="712"/>
    </row>
    <row r="165" spans="1:7" x14ac:dyDescent="0.2">
      <c r="A165" s="712"/>
      <c r="B165" s="1557"/>
      <c r="C165" s="1558"/>
      <c r="D165" s="712"/>
      <c r="E165" s="1559"/>
      <c r="F165" s="712"/>
      <c r="G165" s="712"/>
    </row>
    <row r="166" spans="1:7" x14ac:dyDescent="0.2">
      <c r="A166" s="712"/>
      <c r="B166" s="1557"/>
      <c r="C166" s="1558"/>
      <c r="D166" s="712"/>
      <c r="E166" s="1559"/>
      <c r="F166" s="712"/>
      <c r="G166" s="712"/>
    </row>
    <row r="167" spans="1:7" x14ac:dyDescent="0.2">
      <c r="A167" s="712"/>
      <c r="B167" s="1557"/>
      <c r="C167" s="1558"/>
      <c r="D167" s="712"/>
      <c r="E167" s="1559"/>
      <c r="F167" s="712"/>
      <c r="G167" s="712"/>
    </row>
    <row r="168" spans="1:7" x14ac:dyDescent="0.2">
      <c r="A168" s="712"/>
      <c r="B168" s="1557"/>
      <c r="C168" s="1558"/>
      <c r="D168" s="712"/>
      <c r="E168" s="1559"/>
      <c r="F168" s="712"/>
      <c r="G168" s="712"/>
    </row>
    <row r="169" spans="1:7" x14ac:dyDescent="0.2">
      <c r="A169" s="712"/>
      <c r="B169" s="1557"/>
      <c r="C169" s="1558"/>
      <c r="D169" s="712"/>
      <c r="E169" s="1559"/>
      <c r="F169" s="712"/>
      <c r="G169" s="712"/>
    </row>
    <row r="170" spans="1:7" x14ac:dyDescent="0.2">
      <c r="A170" s="712"/>
      <c r="B170" s="1557"/>
      <c r="C170" s="1558"/>
      <c r="D170" s="712"/>
      <c r="E170" s="1559"/>
      <c r="F170" s="712"/>
      <c r="G170" s="712"/>
    </row>
    <row r="171" spans="1:7" x14ac:dyDescent="0.2">
      <c r="A171" s="712"/>
      <c r="B171" s="1557"/>
      <c r="C171" s="1558"/>
      <c r="D171" s="712"/>
      <c r="E171" s="1559"/>
      <c r="F171" s="712"/>
      <c r="G171" s="712"/>
    </row>
    <row r="172" spans="1:7" x14ac:dyDescent="0.2">
      <c r="A172" s="712"/>
      <c r="B172" s="1557"/>
      <c r="C172" s="1558"/>
      <c r="D172" s="712"/>
      <c r="E172" s="1559"/>
      <c r="F172" s="712"/>
      <c r="G172" s="712"/>
    </row>
    <row r="173" spans="1:7" x14ac:dyDescent="0.2">
      <c r="A173" s="712"/>
      <c r="B173" s="1557"/>
      <c r="C173" s="1558"/>
      <c r="D173" s="712"/>
      <c r="E173" s="1559"/>
      <c r="F173" s="712"/>
      <c r="G173" s="712"/>
    </row>
    <row r="174" spans="1:7" x14ac:dyDescent="0.2">
      <c r="A174" s="712"/>
      <c r="B174" s="1557"/>
      <c r="C174" s="1558"/>
      <c r="D174" s="712"/>
      <c r="E174" s="1559"/>
      <c r="F174" s="712"/>
      <c r="G174" s="712"/>
    </row>
    <row r="175" spans="1:7" x14ac:dyDescent="0.2">
      <c r="A175" s="712"/>
      <c r="B175" s="1557"/>
      <c r="C175" s="1558"/>
      <c r="D175" s="712"/>
      <c r="E175" s="1559"/>
      <c r="F175" s="712"/>
      <c r="G175" s="712"/>
    </row>
    <row r="176" spans="1:7" x14ac:dyDescent="0.2">
      <c r="A176" s="712"/>
      <c r="B176" s="1557"/>
      <c r="C176" s="1558"/>
      <c r="D176" s="712"/>
      <c r="E176" s="1559"/>
      <c r="F176" s="712"/>
      <c r="G176" s="712"/>
    </row>
    <row r="177" spans="1:7" x14ac:dyDescent="0.2">
      <c r="A177" s="712"/>
      <c r="B177" s="1557"/>
      <c r="C177" s="1558"/>
      <c r="D177" s="712"/>
      <c r="E177" s="1559"/>
      <c r="F177" s="712"/>
      <c r="G177" s="712"/>
    </row>
    <row r="178" spans="1:7" x14ac:dyDescent="0.2">
      <c r="A178" s="712"/>
      <c r="B178" s="1557"/>
      <c r="C178" s="1558"/>
      <c r="D178" s="712"/>
      <c r="E178" s="1559"/>
      <c r="F178" s="712"/>
      <c r="G178" s="712"/>
    </row>
    <row r="179" spans="1:7" x14ac:dyDescent="0.2">
      <c r="A179" s="712"/>
      <c r="B179" s="1557"/>
      <c r="C179" s="1558"/>
      <c r="D179" s="712"/>
      <c r="E179" s="1559"/>
      <c r="F179" s="712"/>
      <c r="G179" s="712"/>
    </row>
    <row r="180" spans="1:7" x14ac:dyDescent="0.2">
      <c r="A180" s="712"/>
      <c r="B180" s="1557"/>
      <c r="C180" s="1558"/>
      <c r="D180" s="712"/>
      <c r="E180" s="1559"/>
      <c r="F180" s="712"/>
      <c r="G180" s="712"/>
    </row>
    <row r="181" spans="1:7" x14ac:dyDescent="0.2">
      <c r="A181" s="712"/>
      <c r="B181" s="1557"/>
      <c r="C181" s="1558"/>
      <c r="D181" s="712"/>
      <c r="E181" s="1559"/>
      <c r="F181" s="712"/>
      <c r="G181" s="712"/>
    </row>
    <row r="182" spans="1:7" x14ac:dyDescent="0.2">
      <c r="A182" s="712"/>
      <c r="B182" s="1557"/>
      <c r="C182" s="1558"/>
      <c r="D182" s="712"/>
      <c r="E182" s="1559"/>
      <c r="F182" s="712"/>
      <c r="G182" s="712"/>
    </row>
    <row r="183" spans="1:7" x14ac:dyDescent="0.2">
      <c r="A183" s="712"/>
      <c r="B183" s="1557"/>
      <c r="C183" s="1558"/>
      <c r="D183" s="712"/>
      <c r="E183" s="1559"/>
      <c r="F183" s="712"/>
      <c r="G183" s="712"/>
    </row>
    <row r="184" spans="1:7" x14ac:dyDescent="0.2">
      <c r="A184" s="712"/>
      <c r="B184" s="1557"/>
      <c r="C184" s="1558"/>
      <c r="D184" s="712"/>
      <c r="E184" s="1559"/>
      <c r="F184" s="712"/>
      <c r="G184" s="712"/>
    </row>
    <row r="185" spans="1:7" x14ac:dyDescent="0.2">
      <c r="A185" s="712"/>
      <c r="B185" s="1557"/>
      <c r="C185" s="1558"/>
      <c r="D185" s="712"/>
      <c r="E185" s="1559"/>
      <c r="F185" s="712"/>
      <c r="G185" s="712"/>
    </row>
    <row r="186" spans="1:7" x14ac:dyDescent="0.2">
      <c r="A186" s="712"/>
      <c r="B186" s="1557"/>
      <c r="C186" s="1558"/>
      <c r="D186" s="712"/>
      <c r="E186" s="1559"/>
      <c r="F186" s="712"/>
      <c r="G186" s="712"/>
    </row>
    <row r="187" spans="1:7" x14ac:dyDescent="0.2">
      <c r="A187" s="712"/>
      <c r="B187" s="1557"/>
      <c r="C187" s="1558"/>
      <c r="D187" s="712"/>
      <c r="E187" s="1559"/>
      <c r="F187" s="712"/>
      <c r="G187" s="712"/>
    </row>
    <row r="188" spans="1:7" x14ac:dyDescent="0.2">
      <c r="A188" s="712"/>
      <c r="B188" s="1557"/>
      <c r="C188" s="1558"/>
      <c r="D188" s="712"/>
      <c r="E188" s="1559"/>
      <c r="F188" s="712"/>
      <c r="G188" s="712"/>
    </row>
    <row r="189" spans="1:7" x14ac:dyDescent="0.2">
      <c r="A189" s="712"/>
      <c r="B189" s="1557"/>
      <c r="C189" s="1558"/>
      <c r="D189" s="712"/>
      <c r="E189" s="1559"/>
      <c r="F189" s="712"/>
      <c r="G189" s="712"/>
    </row>
    <row r="190" spans="1:7" x14ac:dyDescent="0.2">
      <c r="A190" s="712"/>
      <c r="B190" s="1557"/>
      <c r="C190" s="1558"/>
      <c r="D190" s="712"/>
      <c r="E190" s="1559"/>
      <c r="F190" s="712"/>
      <c r="G190" s="712"/>
    </row>
    <row r="191" spans="1:7" x14ac:dyDescent="0.2">
      <c r="A191" s="712"/>
      <c r="B191" s="1557"/>
      <c r="C191" s="1558"/>
      <c r="D191" s="712"/>
      <c r="E191" s="1559"/>
      <c r="F191" s="712"/>
      <c r="G191" s="712"/>
    </row>
    <row r="192" spans="1:7" x14ac:dyDescent="0.2">
      <c r="A192" s="712"/>
      <c r="B192" s="1557"/>
      <c r="C192" s="1558"/>
      <c r="D192" s="712"/>
      <c r="E192" s="1559"/>
      <c r="F192" s="712"/>
      <c r="G192" s="712"/>
    </row>
    <row r="193" spans="1:7" x14ac:dyDescent="0.2">
      <c r="A193" s="712"/>
      <c r="B193" s="1557"/>
      <c r="C193" s="1558"/>
      <c r="D193" s="712"/>
      <c r="E193" s="1559"/>
      <c r="F193" s="712"/>
      <c r="G193" s="712"/>
    </row>
    <row r="194" spans="1:7" x14ac:dyDescent="0.2">
      <c r="A194" s="712"/>
      <c r="B194" s="1557"/>
      <c r="C194" s="1558"/>
      <c r="D194" s="712"/>
      <c r="E194" s="1559"/>
      <c r="F194" s="712"/>
      <c r="G194" s="712"/>
    </row>
    <row r="195" spans="1:7" x14ac:dyDescent="0.2">
      <c r="A195" s="712"/>
      <c r="B195" s="1557"/>
      <c r="C195" s="1558"/>
      <c r="D195" s="712"/>
      <c r="E195" s="1559"/>
      <c r="F195" s="712"/>
      <c r="G195" s="712"/>
    </row>
    <row r="196" spans="1:7" x14ac:dyDescent="0.2">
      <c r="A196" s="712"/>
      <c r="B196" s="1557"/>
      <c r="C196" s="1558"/>
      <c r="D196" s="712"/>
      <c r="E196" s="1559"/>
      <c r="F196" s="712"/>
      <c r="G196" s="712"/>
    </row>
    <row r="197" spans="1:7" x14ac:dyDescent="0.2">
      <c r="A197" s="712"/>
      <c r="B197" s="1557"/>
      <c r="C197" s="1558"/>
      <c r="D197" s="712"/>
      <c r="E197" s="1559"/>
      <c r="F197" s="712"/>
      <c r="G197" s="712"/>
    </row>
    <row r="198" spans="1:7" x14ac:dyDescent="0.2">
      <c r="A198" s="712"/>
      <c r="B198" s="1557"/>
      <c r="C198" s="1558"/>
      <c r="D198" s="712"/>
      <c r="E198" s="1559"/>
      <c r="F198" s="712"/>
      <c r="G198" s="712"/>
    </row>
    <row r="199" spans="1:7" x14ac:dyDescent="0.2">
      <c r="A199" s="712"/>
      <c r="B199" s="1557"/>
      <c r="C199" s="1558"/>
      <c r="D199" s="712"/>
      <c r="E199" s="1559"/>
      <c r="F199" s="712"/>
      <c r="G199" s="712"/>
    </row>
    <row r="200" spans="1:7" x14ac:dyDescent="0.2">
      <c r="A200" s="712"/>
      <c r="B200" s="1557"/>
      <c r="C200" s="1558"/>
      <c r="D200" s="712"/>
      <c r="E200" s="1559"/>
      <c r="F200" s="712"/>
      <c r="G200" s="712"/>
    </row>
    <row r="201" spans="1:7" x14ac:dyDescent="0.2">
      <c r="A201" s="712"/>
      <c r="B201" s="1557"/>
      <c r="C201" s="1558"/>
      <c r="D201" s="712"/>
      <c r="E201" s="1559"/>
      <c r="F201" s="712"/>
      <c r="G201" s="712"/>
    </row>
    <row r="202" spans="1:7" x14ac:dyDescent="0.2">
      <c r="A202" s="712"/>
      <c r="B202" s="1557"/>
      <c r="C202" s="1558"/>
      <c r="D202" s="712"/>
      <c r="E202" s="1559"/>
      <c r="F202" s="712"/>
      <c r="G202" s="712"/>
    </row>
    <row r="203" spans="1:7" x14ac:dyDescent="0.2">
      <c r="A203" s="712"/>
      <c r="B203" s="1557"/>
      <c r="C203" s="1558"/>
      <c r="D203" s="712"/>
      <c r="E203" s="1559"/>
      <c r="F203" s="712"/>
      <c r="G203" s="712"/>
    </row>
    <row r="204" spans="1:7" x14ac:dyDescent="0.2">
      <c r="A204" s="712"/>
      <c r="B204" s="1557"/>
      <c r="C204" s="1558"/>
      <c r="D204" s="712"/>
      <c r="E204" s="1559"/>
      <c r="F204" s="712"/>
      <c r="G204" s="712"/>
    </row>
    <row r="205" spans="1:7" x14ac:dyDescent="0.2">
      <c r="A205" s="712"/>
      <c r="B205" s="1557"/>
      <c r="C205" s="1558"/>
      <c r="D205" s="712"/>
      <c r="E205" s="1559"/>
      <c r="F205" s="712"/>
      <c r="G205" s="712"/>
    </row>
    <row r="206" spans="1:7" x14ac:dyDescent="0.2">
      <c r="A206" s="712"/>
      <c r="B206" s="1557"/>
      <c r="C206" s="1558"/>
      <c r="D206" s="712"/>
      <c r="E206" s="1559"/>
      <c r="F206" s="712"/>
      <c r="G206" s="712"/>
    </row>
    <row r="207" spans="1:7" x14ac:dyDescent="0.2">
      <c r="A207" s="712"/>
      <c r="B207" s="1557"/>
      <c r="C207" s="1558"/>
      <c r="D207" s="712"/>
      <c r="E207" s="1559"/>
      <c r="F207" s="712"/>
      <c r="G207" s="712"/>
    </row>
    <row r="208" spans="1:7" x14ac:dyDescent="0.2">
      <c r="A208" s="712"/>
      <c r="B208" s="1557"/>
      <c r="C208" s="1558"/>
      <c r="D208" s="712"/>
      <c r="E208" s="1559"/>
      <c r="F208" s="712"/>
      <c r="G208" s="712"/>
    </row>
    <row r="209" spans="1:7" x14ac:dyDescent="0.2">
      <c r="A209" s="712"/>
      <c r="B209" s="1557"/>
      <c r="C209" s="1558"/>
      <c r="D209" s="712"/>
      <c r="E209" s="1559"/>
      <c r="F209" s="712"/>
      <c r="G209" s="712"/>
    </row>
    <row r="210" spans="1:7" x14ac:dyDescent="0.2">
      <c r="A210" s="712"/>
      <c r="B210" s="1557"/>
      <c r="C210" s="1558"/>
      <c r="D210" s="712"/>
      <c r="E210" s="1559"/>
      <c r="F210" s="712"/>
      <c r="G210" s="712"/>
    </row>
    <row r="211" spans="1:7" x14ac:dyDescent="0.2">
      <c r="A211" s="712"/>
      <c r="B211" s="1557"/>
      <c r="C211" s="1558"/>
      <c r="D211" s="712"/>
      <c r="E211" s="1559"/>
      <c r="F211" s="712"/>
      <c r="G211" s="712"/>
    </row>
    <row r="212" spans="1:7" x14ac:dyDescent="0.2">
      <c r="A212" s="712"/>
      <c r="B212" s="1557"/>
      <c r="C212" s="1558"/>
      <c r="D212" s="712"/>
      <c r="E212" s="1559"/>
      <c r="F212" s="712"/>
      <c r="G212" s="712"/>
    </row>
    <row r="213" spans="1:7" x14ac:dyDescent="0.2">
      <c r="A213" s="712"/>
      <c r="B213" s="1557"/>
      <c r="C213" s="1558"/>
      <c r="D213" s="712"/>
      <c r="E213" s="1559"/>
      <c r="F213" s="712"/>
      <c r="G213" s="712"/>
    </row>
    <row r="214" spans="1:7" x14ac:dyDescent="0.2">
      <c r="A214" s="712"/>
      <c r="B214" s="1557"/>
      <c r="C214" s="1558"/>
      <c r="D214" s="712"/>
      <c r="E214" s="1559"/>
      <c r="F214" s="712"/>
      <c r="G214" s="712"/>
    </row>
    <row r="215" spans="1:7" x14ac:dyDescent="0.2">
      <c r="A215" s="712"/>
      <c r="B215" s="1557"/>
      <c r="C215" s="1558"/>
      <c r="D215" s="712"/>
      <c r="E215" s="1559"/>
      <c r="F215" s="712"/>
      <c r="G215" s="712"/>
    </row>
    <row r="216" spans="1:7" x14ac:dyDescent="0.2">
      <c r="A216" s="712"/>
      <c r="B216" s="1557"/>
      <c r="C216" s="1558"/>
      <c r="D216" s="712"/>
      <c r="E216" s="1559"/>
      <c r="F216" s="712"/>
      <c r="G216" s="712"/>
    </row>
    <row r="217" spans="1:7" x14ac:dyDescent="0.2">
      <c r="A217" s="712"/>
      <c r="B217" s="1557"/>
      <c r="C217" s="1558"/>
      <c r="D217" s="712"/>
      <c r="E217" s="1559"/>
      <c r="F217" s="712"/>
      <c r="G217" s="712"/>
    </row>
    <row r="218" spans="1:7" x14ac:dyDescent="0.2">
      <c r="A218" s="712"/>
      <c r="B218" s="1557"/>
      <c r="C218" s="1558"/>
      <c r="D218" s="712"/>
      <c r="E218" s="1559"/>
      <c r="F218" s="712"/>
      <c r="G218" s="712"/>
    </row>
    <row r="219" spans="1:7" x14ac:dyDescent="0.2">
      <c r="A219" s="712"/>
      <c r="B219" s="1557"/>
      <c r="C219" s="1558"/>
      <c r="D219" s="712"/>
      <c r="E219" s="1559"/>
      <c r="F219" s="712"/>
      <c r="G219" s="712"/>
    </row>
    <row r="220" spans="1:7" x14ac:dyDescent="0.2">
      <c r="A220" s="712"/>
      <c r="B220" s="1557"/>
      <c r="C220" s="1558"/>
      <c r="D220" s="712"/>
      <c r="E220" s="1559"/>
      <c r="F220" s="712"/>
      <c r="G220" s="712"/>
    </row>
    <row r="221" spans="1:7" x14ac:dyDescent="0.2">
      <c r="A221" s="712"/>
      <c r="B221" s="1557"/>
      <c r="C221" s="1558"/>
      <c r="D221" s="712"/>
      <c r="E221" s="1559"/>
      <c r="F221" s="712"/>
      <c r="G221" s="712"/>
    </row>
    <row r="222" spans="1:7" x14ac:dyDescent="0.2">
      <c r="A222" s="712"/>
      <c r="B222" s="1557"/>
      <c r="C222" s="1558"/>
      <c r="D222" s="712"/>
      <c r="E222" s="1559"/>
      <c r="F222" s="712"/>
      <c r="G222" s="712"/>
    </row>
    <row r="223" spans="1:7" x14ac:dyDescent="0.2">
      <c r="A223" s="712"/>
      <c r="B223" s="1557"/>
      <c r="C223" s="1558"/>
      <c r="D223" s="712"/>
      <c r="E223" s="1559"/>
      <c r="F223" s="712"/>
      <c r="G223" s="712"/>
    </row>
    <row r="224" spans="1:7" x14ac:dyDescent="0.2">
      <c r="A224" s="712"/>
      <c r="B224" s="1557"/>
      <c r="C224" s="1558"/>
      <c r="D224" s="712"/>
      <c r="E224" s="1559"/>
      <c r="F224" s="712"/>
      <c r="G224" s="712"/>
    </row>
    <row r="225" spans="1:7" x14ac:dyDescent="0.2">
      <c r="A225" s="712"/>
      <c r="B225" s="1557"/>
      <c r="C225" s="1558"/>
      <c r="D225" s="712"/>
      <c r="E225" s="1559"/>
      <c r="F225" s="712"/>
      <c r="G225" s="712"/>
    </row>
    <row r="226" spans="1:7" x14ac:dyDescent="0.2">
      <c r="A226" s="712"/>
      <c r="B226" s="1557"/>
      <c r="C226" s="1558"/>
      <c r="D226" s="712"/>
      <c r="E226" s="1559"/>
      <c r="F226" s="712"/>
      <c r="G226" s="712"/>
    </row>
    <row r="227" spans="1:7" x14ac:dyDescent="0.2">
      <c r="A227" s="712"/>
      <c r="B227" s="1557"/>
      <c r="C227" s="1558"/>
      <c r="D227" s="712"/>
      <c r="E227" s="1559"/>
      <c r="F227" s="712"/>
      <c r="G227" s="712"/>
    </row>
    <row r="228" spans="1:7" x14ac:dyDescent="0.2">
      <c r="A228" s="712"/>
      <c r="B228" s="1557"/>
      <c r="C228" s="1558"/>
      <c r="D228" s="712"/>
      <c r="E228" s="1559"/>
      <c r="F228" s="712"/>
      <c r="G228" s="712"/>
    </row>
    <row r="229" spans="1:7" x14ac:dyDescent="0.2">
      <c r="A229" s="712"/>
      <c r="B229" s="1557"/>
      <c r="C229" s="1558"/>
      <c r="D229" s="712"/>
      <c r="E229" s="1559"/>
      <c r="F229" s="712"/>
      <c r="G229" s="712"/>
    </row>
    <row r="230" spans="1:7" x14ac:dyDescent="0.2">
      <c r="A230" s="712"/>
      <c r="B230" s="1557"/>
      <c r="C230" s="1558"/>
      <c r="D230" s="712"/>
      <c r="E230" s="1559"/>
      <c r="F230" s="712"/>
      <c r="G230" s="712"/>
    </row>
    <row r="231" spans="1:7" x14ac:dyDescent="0.2">
      <c r="A231" s="712"/>
      <c r="B231" s="1557"/>
      <c r="C231" s="1558"/>
      <c r="D231" s="712"/>
      <c r="E231" s="1559"/>
      <c r="F231" s="712"/>
      <c r="G231" s="712"/>
    </row>
    <row r="232" spans="1:7" x14ac:dyDescent="0.2">
      <c r="A232" s="712"/>
      <c r="B232" s="1557"/>
      <c r="C232" s="1558"/>
      <c r="D232" s="712"/>
      <c r="E232" s="1559"/>
      <c r="F232" s="712"/>
      <c r="G232" s="712"/>
    </row>
    <row r="233" spans="1:7" x14ac:dyDescent="0.2">
      <c r="A233" s="712"/>
      <c r="B233" s="1557"/>
      <c r="C233" s="1558"/>
      <c r="D233" s="712"/>
      <c r="E233" s="1559"/>
      <c r="F233" s="712"/>
      <c r="G233" s="712"/>
    </row>
    <row r="234" spans="1:7" x14ac:dyDescent="0.2">
      <c r="A234" s="712"/>
      <c r="B234" s="1557"/>
      <c r="C234" s="1558"/>
      <c r="D234" s="712"/>
      <c r="E234" s="1559"/>
      <c r="F234" s="712"/>
      <c r="G234" s="712"/>
    </row>
    <row r="235" spans="1:7" x14ac:dyDescent="0.2">
      <c r="A235" s="712"/>
      <c r="B235" s="1557"/>
      <c r="C235" s="1558"/>
      <c r="D235" s="712"/>
      <c r="E235" s="1559"/>
      <c r="F235" s="712"/>
      <c r="G235" s="712"/>
    </row>
    <row r="236" spans="1:7" x14ac:dyDescent="0.2">
      <c r="A236" s="712"/>
      <c r="B236" s="1557"/>
      <c r="C236" s="1558"/>
      <c r="D236" s="712"/>
      <c r="E236" s="1559"/>
      <c r="F236" s="712"/>
      <c r="G236" s="712"/>
    </row>
    <row r="237" spans="1:7" x14ac:dyDescent="0.2">
      <c r="A237" s="712"/>
      <c r="B237" s="1557"/>
      <c r="C237" s="1558"/>
      <c r="D237" s="712"/>
      <c r="E237" s="1559"/>
      <c r="F237" s="712"/>
      <c r="G237" s="712"/>
    </row>
    <row r="238" spans="1:7" x14ac:dyDescent="0.2">
      <c r="A238" s="712"/>
      <c r="B238" s="1557"/>
      <c r="C238" s="1558"/>
      <c r="D238" s="712"/>
      <c r="E238" s="1559"/>
      <c r="F238" s="712"/>
      <c r="G238" s="712"/>
    </row>
    <row r="239" spans="1:7" x14ac:dyDescent="0.2">
      <c r="A239" s="712"/>
      <c r="B239" s="1557"/>
      <c r="C239" s="1558"/>
      <c r="D239" s="712"/>
      <c r="E239" s="1559"/>
      <c r="F239" s="712"/>
      <c r="G239" s="712"/>
    </row>
    <row r="240" spans="1:7" x14ac:dyDescent="0.2">
      <c r="A240" s="712"/>
      <c r="B240" s="1557"/>
      <c r="C240" s="1558"/>
      <c r="D240" s="712"/>
      <c r="E240" s="1559"/>
      <c r="F240" s="712"/>
      <c r="G240" s="712"/>
    </row>
    <row r="241" spans="1:7" x14ac:dyDescent="0.2">
      <c r="A241" s="712"/>
      <c r="B241" s="1557"/>
      <c r="C241" s="1558"/>
      <c r="D241" s="712"/>
      <c r="E241" s="1559"/>
      <c r="F241" s="712"/>
      <c r="G241" s="712"/>
    </row>
    <row r="242" spans="1:7" x14ac:dyDescent="0.2">
      <c r="A242" s="712"/>
      <c r="B242" s="1557"/>
      <c r="C242" s="1558"/>
      <c r="D242" s="712"/>
      <c r="E242" s="1559"/>
      <c r="F242" s="712"/>
      <c r="G242" s="712"/>
    </row>
    <row r="243" spans="1:7" x14ac:dyDescent="0.2">
      <c r="A243" s="712"/>
      <c r="B243" s="1557"/>
      <c r="C243" s="1558"/>
      <c r="D243" s="712"/>
      <c r="E243" s="1559"/>
      <c r="F243" s="712"/>
      <c r="G243" s="712"/>
    </row>
    <row r="244" spans="1:7" x14ac:dyDescent="0.2">
      <c r="A244" s="712"/>
      <c r="B244" s="1557"/>
      <c r="C244" s="1558"/>
      <c r="D244" s="712"/>
      <c r="E244" s="1559"/>
      <c r="F244" s="712"/>
      <c r="G244" s="712"/>
    </row>
    <row r="245" spans="1:7" x14ac:dyDescent="0.2">
      <c r="A245" s="712"/>
      <c r="B245" s="1557"/>
      <c r="C245" s="1558"/>
      <c r="D245" s="712"/>
      <c r="E245" s="1559"/>
      <c r="F245" s="712"/>
      <c r="G245" s="712"/>
    </row>
    <row r="246" spans="1:7" x14ac:dyDescent="0.2">
      <c r="A246" s="712"/>
      <c r="B246" s="1557"/>
      <c r="C246" s="1558"/>
      <c r="D246" s="712"/>
      <c r="E246" s="1559"/>
      <c r="F246" s="712"/>
      <c r="G246" s="712"/>
    </row>
    <row r="247" spans="1:7" x14ac:dyDescent="0.2">
      <c r="A247" s="712"/>
      <c r="B247" s="712"/>
      <c r="C247" s="1558"/>
      <c r="D247" s="712"/>
      <c r="E247" s="1559"/>
      <c r="F247" s="712"/>
      <c r="G247" s="712"/>
    </row>
    <row r="248" spans="1:7" x14ac:dyDescent="0.2">
      <c r="A248" s="712"/>
      <c r="B248" s="712"/>
      <c r="C248" s="1558"/>
      <c r="D248" s="712"/>
      <c r="E248" s="1559"/>
      <c r="F248" s="712"/>
      <c r="G248" s="712"/>
    </row>
    <row r="249" spans="1:7" x14ac:dyDescent="0.2">
      <c r="A249" s="712"/>
      <c r="B249" s="712"/>
      <c r="C249" s="1558"/>
      <c r="D249" s="712"/>
      <c r="E249" s="1559"/>
      <c r="F249" s="712"/>
      <c r="G249" s="712"/>
    </row>
    <row r="250" spans="1:7" x14ac:dyDescent="0.2">
      <c r="A250" s="712"/>
      <c r="B250" s="712"/>
      <c r="C250" s="1558"/>
      <c r="D250" s="712"/>
      <c r="E250" s="1559"/>
      <c r="F250" s="712"/>
      <c r="G250" s="712"/>
    </row>
    <row r="251" spans="1:7" x14ac:dyDescent="0.2">
      <c r="A251" s="712"/>
      <c r="B251" s="712"/>
      <c r="C251" s="1558"/>
      <c r="D251" s="712"/>
      <c r="E251" s="1559"/>
      <c r="F251" s="712"/>
      <c r="G251" s="712"/>
    </row>
    <row r="252" spans="1:7" x14ac:dyDescent="0.2">
      <c r="A252" s="712"/>
      <c r="B252" s="712"/>
      <c r="C252" s="1558"/>
      <c r="D252" s="712"/>
      <c r="E252" s="1559"/>
      <c r="F252" s="712"/>
      <c r="G252" s="712"/>
    </row>
    <row r="253" spans="1:7" x14ac:dyDescent="0.2">
      <c r="A253" s="712"/>
      <c r="B253" s="712"/>
      <c r="C253" s="1558"/>
      <c r="D253" s="712"/>
      <c r="E253" s="1559"/>
      <c r="F253" s="712"/>
      <c r="G253" s="712"/>
    </row>
    <row r="254" spans="1:7" x14ac:dyDescent="0.2">
      <c r="A254" s="712"/>
      <c r="B254" s="712"/>
      <c r="C254" s="1558"/>
      <c r="D254" s="712"/>
      <c r="E254" s="1559"/>
      <c r="F254" s="712"/>
      <c r="G254" s="712"/>
    </row>
    <row r="255" spans="1:7" x14ac:dyDescent="0.2">
      <c r="A255" s="712"/>
      <c r="B255" s="712"/>
      <c r="C255" s="1558"/>
      <c r="D255" s="712"/>
      <c r="E255" s="1559"/>
      <c r="F255" s="712"/>
      <c r="G255" s="712"/>
    </row>
    <row r="256" spans="1:7" x14ac:dyDescent="0.2">
      <c r="A256" s="712"/>
      <c r="B256" s="712"/>
      <c r="C256" s="1558"/>
      <c r="D256" s="712"/>
      <c r="E256" s="1559"/>
      <c r="F256" s="712"/>
      <c r="G256" s="712"/>
    </row>
    <row r="257" spans="1:7" x14ac:dyDescent="0.2">
      <c r="A257" s="712"/>
      <c r="B257" s="712"/>
      <c r="C257" s="1558"/>
      <c r="D257" s="712"/>
      <c r="E257" s="1559"/>
      <c r="F257" s="712"/>
      <c r="G257" s="712"/>
    </row>
    <row r="258" spans="1:7" x14ac:dyDescent="0.2">
      <c r="A258" s="712"/>
      <c r="B258" s="712"/>
      <c r="C258" s="1558"/>
      <c r="D258" s="712"/>
      <c r="E258" s="1559"/>
      <c r="F258" s="712"/>
      <c r="G258" s="712"/>
    </row>
    <row r="259" spans="1:7" x14ac:dyDescent="0.2">
      <c r="A259" s="712"/>
      <c r="B259" s="712"/>
      <c r="C259" s="1558"/>
      <c r="D259" s="712"/>
      <c r="E259" s="1559"/>
      <c r="F259" s="712"/>
      <c r="G259" s="712"/>
    </row>
    <row r="260" spans="1:7" x14ac:dyDescent="0.2">
      <c r="A260" s="712"/>
      <c r="B260" s="712"/>
      <c r="C260" s="1558"/>
      <c r="D260" s="712"/>
      <c r="E260" s="1559"/>
      <c r="F260" s="712"/>
      <c r="G260" s="712"/>
    </row>
    <row r="261" spans="1:7" x14ac:dyDescent="0.2">
      <c r="A261" s="712"/>
      <c r="B261" s="712"/>
      <c r="C261" s="1558"/>
      <c r="D261" s="712"/>
      <c r="E261" s="1559"/>
      <c r="F261" s="712"/>
      <c r="G261" s="712"/>
    </row>
    <row r="262" spans="1:7" x14ac:dyDescent="0.2">
      <c r="A262" s="712"/>
      <c r="B262" s="712"/>
      <c r="C262" s="1558"/>
      <c r="D262" s="712"/>
      <c r="E262" s="1559"/>
      <c r="F262" s="712"/>
      <c r="G262" s="712"/>
    </row>
    <row r="263" spans="1:7" x14ac:dyDescent="0.2">
      <c r="A263" s="712"/>
      <c r="B263" s="712"/>
      <c r="C263" s="1558"/>
      <c r="D263" s="712"/>
      <c r="E263" s="1559"/>
      <c r="F263" s="712"/>
      <c r="G263" s="712"/>
    </row>
    <row r="264" spans="1:7" x14ac:dyDescent="0.2">
      <c r="A264" s="712"/>
      <c r="B264" s="712"/>
      <c r="C264" s="1558"/>
      <c r="D264" s="712"/>
      <c r="E264" s="1559"/>
      <c r="F264" s="712"/>
      <c r="G264" s="712"/>
    </row>
    <row r="265" spans="1:7" x14ac:dyDescent="0.2">
      <c r="A265" s="712"/>
      <c r="B265" s="712"/>
      <c r="C265" s="1558"/>
      <c r="D265" s="712"/>
      <c r="E265" s="1559"/>
      <c r="F265" s="712"/>
      <c r="G265" s="712"/>
    </row>
    <row r="266" spans="1:7" x14ac:dyDescent="0.2">
      <c r="A266" s="712"/>
      <c r="B266" s="712"/>
      <c r="C266" s="1558"/>
      <c r="D266" s="712"/>
      <c r="E266" s="1559"/>
      <c r="F266" s="712"/>
      <c r="G266" s="712"/>
    </row>
    <row r="267" spans="1:7" x14ac:dyDescent="0.2">
      <c r="A267" s="712"/>
      <c r="B267" s="712"/>
      <c r="C267" s="1558"/>
      <c r="D267" s="712"/>
      <c r="E267" s="1559"/>
      <c r="F267" s="712"/>
      <c r="G267" s="712"/>
    </row>
    <row r="268" spans="1:7" x14ac:dyDescent="0.2">
      <c r="A268" s="712"/>
      <c r="B268" s="712"/>
      <c r="C268" s="1558"/>
      <c r="D268" s="712"/>
      <c r="E268" s="1559"/>
      <c r="F268" s="712"/>
      <c r="G268" s="712"/>
    </row>
    <row r="269" spans="1:7" ht="12" customHeight="1" x14ac:dyDescent="0.2">
      <c r="A269" s="712"/>
      <c r="B269" s="712"/>
      <c r="C269" s="1558"/>
      <c r="D269" s="712"/>
      <c r="E269" s="1559"/>
      <c r="F269" s="712"/>
      <c r="G269" s="712"/>
    </row>
    <row r="270" spans="1:7" ht="12" customHeight="1" x14ac:dyDescent="0.2">
      <c r="A270" s="712"/>
      <c r="B270" s="712"/>
      <c r="C270" s="1558"/>
      <c r="D270" s="712"/>
      <c r="E270" s="1559"/>
      <c r="F270" s="712"/>
      <c r="G270" s="712"/>
    </row>
    <row r="271" spans="1:7" ht="12" customHeight="1" x14ac:dyDescent="0.2">
      <c r="A271" s="712"/>
      <c r="B271" s="712"/>
      <c r="C271" s="1558"/>
      <c r="D271" s="712"/>
      <c r="E271" s="1559"/>
      <c r="F271" s="712"/>
      <c r="G271" s="712"/>
    </row>
    <row r="272" spans="1:7" ht="12" customHeight="1" x14ac:dyDescent="0.2">
      <c r="A272" s="712"/>
      <c r="B272" s="712"/>
      <c r="C272" s="1558"/>
      <c r="D272" s="712"/>
      <c r="E272" s="1559"/>
      <c r="F272" s="712"/>
      <c r="G272" s="712"/>
    </row>
    <row r="273" spans="1:7" ht="12" customHeight="1" x14ac:dyDescent="0.2">
      <c r="A273" s="712"/>
      <c r="B273" s="712"/>
      <c r="C273" s="1558"/>
      <c r="D273" s="712"/>
      <c r="E273" s="1559"/>
      <c r="F273" s="712"/>
      <c r="G273" s="712"/>
    </row>
    <row r="274" spans="1:7" ht="12" customHeight="1" x14ac:dyDescent="0.2">
      <c r="A274" s="712"/>
      <c r="B274" s="712"/>
      <c r="C274" s="1558"/>
      <c r="D274" s="712"/>
      <c r="E274" s="1559"/>
      <c r="F274" s="712"/>
      <c r="G274" s="712"/>
    </row>
    <row r="275" spans="1:7" ht="12" customHeight="1" x14ac:dyDescent="0.2">
      <c r="A275" s="712"/>
      <c r="B275" s="712"/>
      <c r="C275" s="1558"/>
      <c r="D275" s="712"/>
      <c r="E275" s="1559"/>
      <c r="F275" s="712"/>
      <c r="G275" s="712"/>
    </row>
    <row r="276" spans="1:7" ht="12" customHeight="1" x14ac:dyDescent="0.2">
      <c r="A276" s="712"/>
      <c r="B276" s="712"/>
      <c r="C276" s="1558"/>
      <c r="D276" s="712"/>
      <c r="E276" s="1559"/>
      <c r="F276" s="712"/>
      <c r="G276" s="712"/>
    </row>
    <row r="277" spans="1:7" ht="12" customHeight="1" x14ac:dyDescent="0.2">
      <c r="A277" s="712"/>
      <c r="B277" s="712"/>
      <c r="C277" s="1558"/>
      <c r="D277" s="712"/>
      <c r="E277" s="1559"/>
      <c r="F277" s="712"/>
      <c r="G277" s="712"/>
    </row>
    <row r="278" spans="1:7" ht="12" customHeight="1" x14ac:dyDescent="0.2">
      <c r="A278" s="712"/>
      <c r="B278" s="712"/>
      <c r="C278" s="1558"/>
      <c r="D278" s="712"/>
      <c r="E278" s="1559"/>
      <c r="F278" s="712"/>
      <c r="G278" s="712"/>
    </row>
    <row r="279" spans="1:7" ht="12" customHeight="1" x14ac:dyDescent="0.2">
      <c r="A279" s="712"/>
      <c r="B279" s="712"/>
      <c r="C279" s="1558"/>
      <c r="D279" s="712"/>
      <c r="E279" s="1559"/>
      <c r="F279" s="712"/>
      <c r="G279" s="712"/>
    </row>
    <row r="280" spans="1:7" ht="12" customHeight="1" x14ac:dyDescent="0.2">
      <c r="A280" s="712"/>
      <c r="B280" s="712"/>
      <c r="C280" s="1558"/>
      <c r="D280" s="712"/>
      <c r="E280" s="1559"/>
      <c r="F280" s="712"/>
      <c r="G280" s="712"/>
    </row>
    <row r="281" spans="1:7" ht="12" customHeight="1" x14ac:dyDescent="0.2">
      <c r="A281" s="712"/>
      <c r="B281" s="712"/>
      <c r="C281" s="1558"/>
      <c r="D281" s="712"/>
      <c r="E281" s="1559"/>
      <c r="F281" s="712"/>
      <c r="G281" s="712"/>
    </row>
    <row r="282" spans="1:7" ht="12" customHeight="1" x14ac:dyDescent="0.2">
      <c r="A282" s="712"/>
      <c r="B282" s="712"/>
      <c r="C282" s="1558"/>
      <c r="D282" s="712"/>
      <c r="E282" s="1559"/>
      <c r="F282" s="712"/>
      <c r="G282" s="712"/>
    </row>
    <row r="283" spans="1:7" ht="12" customHeight="1" x14ac:dyDescent="0.2">
      <c r="A283" s="712"/>
      <c r="B283" s="712"/>
      <c r="C283" s="1558"/>
      <c r="D283" s="712"/>
      <c r="E283" s="1559"/>
      <c r="F283" s="712"/>
      <c r="G283" s="712"/>
    </row>
    <row r="284" spans="1:7" ht="12" customHeight="1" x14ac:dyDescent="0.2">
      <c r="A284" s="712"/>
      <c r="B284" s="712"/>
      <c r="C284" s="1558"/>
      <c r="D284" s="712"/>
      <c r="E284" s="1559"/>
      <c r="F284" s="712"/>
      <c r="G284" s="712"/>
    </row>
    <row r="285" spans="1:7" ht="12" customHeight="1" x14ac:dyDescent="0.2">
      <c r="A285" s="712"/>
      <c r="B285" s="712"/>
      <c r="C285" s="1558"/>
      <c r="D285" s="712"/>
      <c r="E285" s="1559"/>
      <c r="F285" s="712"/>
      <c r="G285" s="712"/>
    </row>
    <row r="286" spans="1:7" ht="12" customHeight="1" x14ac:dyDescent="0.2">
      <c r="A286" s="712"/>
      <c r="B286" s="712"/>
      <c r="C286" s="1558"/>
      <c r="D286" s="712"/>
      <c r="E286" s="1559"/>
      <c r="F286" s="712"/>
      <c r="G286" s="712"/>
    </row>
    <row r="287" spans="1:7" ht="12" customHeight="1" x14ac:dyDescent="0.2">
      <c r="A287" s="712"/>
      <c r="B287" s="712"/>
      <c r="C287" s="1558"/>
      <c r="D287" s="712"/>
      <c r="E287" s="1559"/>
      <c r="F287" s="712"/>
      <c r="G287" s="712"/>
    </row>
    <row r="288" spans="1:7" ht="12" customHeight="1" x14ac:dyDescent="0.2">
      <c r="A288" s="712"/>
      <c r="B288" s="712"/>
      <c r="C288" s="1558"/>
      <c r="D288" s="712"/>
      <c r="E288" s="1559"/>
      <c r="F288" s="712"/>
      <c r="G288" s="712"/>
    </row>
    <row r="289" spans="1:7" ht="12" customHeight="1" x14ac:dyDescent="0.2">
      <c r="A289" s="712"/>
      <c r="B289" s="712"/>
      <c r="C289" s="1558"/>
      <c r="D289" s="712"/>
      <c r="E289" s="1559"/>
      <c r="F289" s="712"/>
      <c r="G289" s="712"/>
    </row>
    <row r="290" spans="1:7" ht="12" customHeight="1" x14ac:dyDescent="0.2">
      <c r="A290" s="712"/>
      <c r="B290" s="712"/>
      <c r="C290" s="1558"/>
      <c r="D290" s="712"/>
      <c r="E290" s="1559"/>
      <c r="F290" s="712"/>
      <c r="G290" s="712"/>
    </row>
    <row r="291" spans="1:7" ht="12" customHeight="1" x14ac:dyDescent="0.2">
      <c r="A291" s="712"/>
      <c r="B291" s="712"/>
      <c r="C291" s="1558"/>
      <c r="D291" s="712"/>
      <c r="E291" s="1559"/>
      <c r="F291" s="712"/>
      <c r="G291" s="712"/>
    </row>
    <row r="292" spans="1:7" ht="12" customHeight="1" x14ac:dyDescent="0.2">
      <c r="A292" s="712"/>
      <c r="B292" s="712"/>
      <c r="C292" s="1558"/>
      <c r="D292" s="712"/>
      <c r="E292" s="1559"/>
      <c r="F292" s="712"/>
      <c r="G292" s="712"/>
    </row>
    <row r="293" spans="1:7" ht="12" customHeight="1" x14ac:dyDescent="0.2">
      <c r="A293" s="712"/>
      <c r="B293" s="712"/>
      <c r="C293" s="1558"/>
      <c r="D293" s="712"/>
      <c r="E293" s="1559"/>
      <c r="F293" s="712"/>
      <c r="G293" s="712"/>
    </row>
    <row r="294" spans="1:7" ht="12" customHeight="1" x14ac:dyDescent="0.2">
      <c r="A294" s="712"/>
      <c r="B294" s="712"/>
      <c r="C294" s="1558"/>
      <c r="D294" s="712"/>
      <c r="E294" s="1559"/>
      <c r="F294" s="712"/>
      <c r="G294" s="712"/>
    </row>
    <row r="295" spans="1:7" ht="12" customHeight="1" x14ac:dyDescent="0.2">
      <c r="A295" s="712"/>
      <c r="B295" s="712"/>
      <c r="C295" s="1558"/>
      <c r="D295" s="712"/>
      <c r="E295" s="1559"/>
      <c r="F295" s="712"/>
      <c r="G295" s="712"/>
    </row>
    <row r="296" spans="1:7" ht="12" customHeight="1" x14ac:dyDescent="0.2">
      <c r="A296" s="712"/>
      <c r="B296" s="712"/>
      <c r="C296" s="1558"/>
      <c r="D296" s="712"/>
      <c r="E296" s="1559"/>
      <c r="F296" s="712"/>
      <c r="G296" s="712"/>
    </row>
    <row r="297" spans="1:7" ht="12" customHeight="1" x14ac:dyDescent="0.2">
      <c r="A297" s="712"/>
      <c r="B297" s="712"/>
      <c r="C297" s="1558"/>
      <c r="D297" s="712"/>
      <c r="E297" s="1559"/>
      <c r="F297" s="712"/>
      <c r="G297" s="712"/>
    </row>
    <row r="298" spans="1:7" ht="12" customHeight="1" x14ac:dyDescent="0.2">
      <c r="A298" s="712"/>
      <c r="B298" s="712"/>
      <c r="C298" s="1558"/>
      <c r="D298" s="712"/>
      <c r="E298" s="1559"/>
      <c r="F298" s="712"/>
      <c r="G298" s="712"/>
    </row>
    <row r="299" spans="1:7" ht="12" customHeight="1" x14ac:dyDescent="0.2">
      <c r="A299" s="712"/>
      <c r="B299" s="712"/>
      <c r="C299" s="1558"/>
      <c r="D299" s="712"/>
      <c r="E299" s="1559"/>
      <c r="F299" s="712"/>
      <c r="G299" s="712"/>
    </row>
    <row r="300" spans="1:7" ht="12" customHeight="1" x14ac:dyDescent="0.2">
      <c r="A300" s="712"/>
      <c r="B300" s="712"/>
      <c r="C300" s="1558"/>
      <c r="D300" s="712"/>
      <c r="E300" s="1559"/>
      <c r="F300" s="712"/>
      <c r="G300" s="712"/>
    </row>
    <row r="301" spans="1:7" ht="12" customHeight="1" x14ac:dyDescent="0.2">
      <c r="A301" s="712"/>
      <c r="B301" s="712"/>
      <c r="C301" s="1558"/>
      <c r="D301" s="712"/>
      <c r="E301" s="1559"/>
      <c r="F301" s="712"/>
      <c r="G301" s="712"/>
    </row>
    <row r="302" spans="1:7" ht="12" customHeight="1" x14ac:dyDescent="0.2">
      <c r="A302" s="712"/>
      <c r="B302" s="712"/>
      <c r="C302" s="1558"/>
      <c r="D302" s="712"/>
      <c r="E302" s="1559"/>
      <c r="F302" s="712"/>
      <c r="G302" s="712"/>
    </row>
    <row r="303" spans="1:7" ht="12" customHeight="1" x14ac:dyDescent="0.2">
      <c r="A303" s="712"/>
      <c r="B303" s="712"/>
      <c r="C303" s="1558"/>
      <c r="D303" s="712"/>
      <c r="E303" s="1559"/>
      <c r="F303" s="712"/>
      <c r="G303" s="712"/>
    </row>
    <row r="304" spans="1:7" ht="12" customHeight="1" x14ac:dyDescent="0.2">
      <c r="A304" s="712"/>
      <c r="B304" s="712"/>
      <c r="C304" s="1558"/>
      <c r="D304" s="712"/>
      <c r="E304" s="1559"/>
      <c r="F304" s="712"/>
      <c r="G304" s="712"/>
    </row>
    <row r="305" spans="1:7" ht="12" customHeight="1" x14ac:dyDescent="0.2">
      <c r="A305" s="712"/>
      <c r="B305" s="712"/>
      <c r="C305" s="1558"/>
      <c r="D305" s="712"/>
      <c r="E305" s="1559"/>
      <c r="F305" s="712"/>
      <c r="G305" s="712"/>
    </row>
    <row r="306" spans="1:7" ht="12" customHeight="1" x14ac:dyDescent="0.2">
      <c r="A306" s="712"/>
      <c r="B306" s="712"/>
      <c r="C306" s="1558"/>
      <c r="D306" s="712"/>
      <c r="E306" s="1559"/>
      <c r="F306" s="712"/>
      <c r="G306" s="712"/>
    </row>
    <row r="307" spans="1:7" ht="12" customHeight="1" x14ac:dyDescent="0.2"/>
    <row r="308" spans="1:7" ht="12" customHeight="1" x14ac:dyDescent="0.2"/>
    <row r="309" spans="1:7" ht="12" customHeight="1" x14ac:dyDescent="0.2"/>
    <row r="310" spans="1:7" ht="12" customHeight="1" x14ac:dyDescent="0.2"/>
    <row r="311" spans="1:7" ht="12" customHeight="1" x14ac:dyDescent="0.2"/>
    <row r="312" spans="1:7" ht="12" customHeight="1" x14ac:dyDescent="0.2"/>
    <row r="313" spans="1:7" ht="12" customHeight="1" x14ac:dyDescent="0.2"/>
    <row r="314" spans="1:7" ht="12" customHeight="1" x14ac:dyDescent="0.2"/>
    <row r="315" spans="1:7" ht="12" customHeight="1" x14ac:dyDescent="0.2"/>
    <row r="316" spans="1:7" ht="12" customHeight="1" x14ac:dyDescent="0.2"/>
    <row r="317" spans="1:7" ht="12" customHeight="1" x14ac:dyDescent="0.2"/>
    <row r="318" spans="1:7" ht="12.75" customHeight="1" x14ac:dyDescent="0.2"/>
    <row r="319" spans="1:7" ht="12.75" customHeight="1" x14ac:dyDescent="0.2"/>
  </sheetData>
  <mergeCells count="1">
    <mergeCell ref="C21:G21"/>
  </mergeCells>
  <dataValidations count="1">
    <dataValidation type="custom" allowBlank="1" showInputMessage="1" showErrorMessage="1" error="Vnos Cena/EM je dovoljen na dve decimalni mesti." sqref="F23:F24 F31:F38 F43 F48:F50 F57:F93 F99:F100 F105:F111" xr:uid="{4FAE5B45-6F61-4CED-99D8-42155BF739DD}">
      <formula1>F23=ROUND(F23,2)</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25"/>
  <dimension ref="A1:L72"/>
  <sheetViews>
    <sheetView workbookViewId="0">
      <selection activeCell="G13" sqref="G13"/>
    </sheetView>
  </sheetViews>
  <sheetFormatPr defaultRowHeight="12.75" x14ac:dyDescent="0.25"/>
  <cols>
    <col min="1" max="1" width="5.7109375" style="549" customWidth="1"/>
    <col min="2" max="2" width="9.7109375" style="572" customWidth="1"/>
    <col min="3" max="3" width="45.7109375" style="573" customWidth="1"/>
    <col min="4" max="4" width="6.7109375" style="574" customWidth="1"/>
    <col min="5" max="5" width="10.7109375" style="575" customWidth="1"/>
    <col min="6" max="6" width="11.7109375" style="575" customWidth="1"/>
    <col min="7" max="7" width="12.7109375" style="575" customWidth="1"/>
    <col min="8" max="8" width="9.140625" style="549"/>
    <col min="9" max="9" width="11.5703125" style="549" bestFit="1" customWidth="1"/>
    <col min="10" max="229" width="9.140625" style="549"/>
    <col min="230" max="230" width="5.7109375" style="549" customWidth="1"/>
    <col min="231" max="231" width="7.42578125" style="549" customWidth="1"/>
    <col min="232" max="232" width="40.85546875" style="549" customWidth="1"/>
    <col min="233" max="233" width="5.7109375" style="549" customWidth="1"/>
    <col min="234" max="234" width="10.140625" style="549" customWidth="1"/>
    <col min="235" max="235" width="9.140625" style="549"/>
    <col min="236" max="236" width="12" style="549" customWidth="1"/>
    <col min="237" max="256" width="9.140625" style="549"/>
    <col min="257" max="257" width="5.7109375" style="549" customWidth="1"/>
    <col min="258" max="258" width="8.7109375" style="549" customWidth="1"/>
    <col min="259" max="259" width="40.7109375" style="549" customWidth="1"/>
    <col min="260" max="260" width="5.7109375" style="549" customWidth="1"/>
    <col min="261" max="261" width="9.7109375" style="549" customWidth="1"/>
    <col min="262" max="263" width="11.7109375" style="549" customWidth="1"/>
    <col min="264" max="264" width="9.140625" style="549"/>
    <col min="265" max="265" width="11.5703125" style="549" bestFit="1" customWidth="1"/>
    <col min="266" max="485" width="9.140625" style="549"/>
    <col min="486" max="486" width="5.7109375" style="549" customWidth="1"/>
    <col min="487" max="487" width="7.42578125" style="549" customWidth="1"/>
    <col min="488" max="488" width="40.85546875" style="549" customWidth="1"/>
    <col min="489" max="489" width="5.7109375" style="549" customWidth="1"/>
    <col min="490" max="490" width="10.140625" style="549" customWidth="1"/>
    <col min="491" max="491" width="9.140625" style="549"/>
    <col min="492" max="492" width="12" style="549" customWidth="1"/>
    <col min="493" max="512" width="9.140625" style="549"/>
    <col min="513" max="513" width="5.7109375" style="549" customWidth="1"/>
    <col min="514" max="514" width="8.7109375" style="549" customWidth="1"/>
    <col min="515" max="515" width="40.7109375" style="549" customWidth="1"/>
    <col min="516" max="516" width="5.7109375" style="549" customWidth="1"/>
    <col min="517" max="517" width="9.7109375" style="549" customWidth="1"/>
    <col min="518" max="519" width="11.7109375" style="549" customWidth="1"/>
    <col min="520" max="520" width="9.140625" style="549"/>
    <col min="521" max="521" width="11.5703125" style="549" bestFit="1" customWidth="1"/>
    <col min="522" max="741" width="9.140625" style="549"/>
    <col min="742" max="742" width="5.7109375" style="549" customWidth="1"/>
    <col min="743" max="743" width="7.42578125" style="549" customWidth="1"/>
    <col min="744" max="744" width="40.85546875" style="549" customWidth="1"/>
    <col min="745" max="745" width="5.7109375" style="549" customWidth="1"/>
    <col min="746" max="746" width="10.140625" style="549" customWidth="1"/>
    <col min="747" max="747" width="9.140625" style="549"/>
    <col min="748" max="748" width="12" style="549" customWidth="1"/>
    <col min="749" max="768" width="9.140625" style="549"/>
    <col min="769" max="769" width="5.7109375" style="549" customWidth="1"/>
    <col min="770" max="770" width="8.7109375" style="549" customWidth="1"/>
    <col min="771" max="771" width="40.7109375" style="549" customWidth="1"/>
    <col min="772" max="772" width="5.7109375" style="549" customWidth="1"/>
    <col min="773" max="773" width="9.7109375" style="549" customWidth="1"/>
    <col min="774" max="775" width="11.7109375" style="549" customWidth="1"/>
    <col min="776" max="776" width="9.140625" style="549"/>
    <col min="777" max="777" width="11.5703125" style="549" bestFit="1" customWidth="1"/>
    <col min="778" max="997" width="9.140625" style="549"/>
    <col min="998" max="998" width="5.7109375" style="549" customWidth="1"/>
    <col min="999" max="999" width="7.42578125" style="549" customWidth="1"/>
    <col min="1000" max="1000" width="40.85546875" style="549" customWidth="1"/>
    <col min="1001" max="1001" width="5.7109375" style="549" customWidth="1"/>
    <col min="1002" max="1002" width="10.140625" style="549" customWidth="1"/>
    <col min="1003" max="1003" width="9.140625" style="549"/>
    <col min="1004" max="1004" width="12" style="549" customWidth="1"/>
    <col min="1005" max="1024" width="9.140625" style="549"/>
    <col min="1025" max="1025" width="5.7109375" style="549" customWidth="1"/>
    <col min="1026" max="1026" width="8.7109375" style="549" customWidth="1"/>
    <col min="1027" max="1027" width="40.7109375" style="549" customWidth="1"/>
    <col min="1028" max="1028" width="5.7109375" style="549" customWidth="1"/>
    <col min="1029" max="1029" width="9.7109375" style="549" customWidth="1"/>
    <col min="1030" max="1031" width="11.7109375" style="549" customWidth="1"/>
    <col min="1032" max="1032" width="9.140625" style="549"/>
    <col min="1033" max="1033" width="11.5703125" style="549" bestFit="1" customWidth="1"/>
    <col min="1034" max="1253" width="9.140625" style="549"/>
    <col min="1254" max="1254" width="5.7109375" style="549" customWidth="1"/>
    <col min="1255" max="1255" width="7.42578125" style="549" customWidth="1"/>
    <col min="1256" max="1256" width="40.85546875" style="549" customWidth="1"/>
    <col min="1257" max="1257" width="5.7109375" style="549" customWidth="1"/>
    <col min="1258" max="1258" width="10.140625" style="549" customWidth="1"/>
    <col min="1259" max="1259" width="9.140625" style="549"/>
    <col min="1260" max="1260" width="12" style="549" customWidth="1"/>
    <col min="1261" max="1280" width="9.140625" style="549"/>
    <col min="1281" max="1281" width="5.7109375" style="549" customWidth="1"/>
    <col min="1282" max="1282" width="8.7109375" style="549" customWidth="1"/>
    <col min="1283" max="1283" width="40.7109375" style="549" customWidth="1"/>
    <col min="1284" max="1284" width="5.7109375" style="549" customWidth="1"/>
    <col min="1285" max="1285" width="9.7109375" style="549" customWidth="1"/>
    <col min="1286" max="1287" width="11.7109375" style="549" customWidth="1"/>
    <col min="1288" max="1288" width="9.140625" style="549"/>
    <col min="1289" max="1289" width="11.5703125" style="549" bestFit="1" customWidth="1"/>
    <col min="1290" max="1509" width="9.140625" style="549"/>
    <col min="1510" max="1510" width="5.7109375" style="549" customWidth="1"/>
    <col min="1511" max="1511" width="7.42578125" style="549" customWidth="1"/>
    <col min="1512" max="1512" width="40.85546875" style="549" customWidth="1"/>
    <col min="1513" max="1513" width="5.7109375" style="549" customWidth="1"/>
    <col min="1514" max="1514" width="10.140625" style="549" customWidth="1"/>
    <col min="1515" max="1515" width="9.140625" style="549"/>
    <col min="1516" max="1516" width="12" style="549" customWidth="1"/>
    <col min="1517" max="1536" width="9.140625" style="549"/>
    <col min="1537" max="1537" width="5.7109375" style="549" customWidth="1"/>
    <col min="1538" max="1538" width="8.7109375" style="549" customWidth="1"/>
    <col min="1539" max="1539" width="40.7109375" style="549" customWidth="1"/>
    <col min="1540" max="1540" width="5.7109375" style="549" customWidth="1"/>
    <col min="1541" max="1541" width="9.7109375" style="549" customWidth="1"/>
    <col min="1542" max="1543" width="11.7109375" style="549" customWidth="1"/>
    <col min="1544" max="1544" width="9.140625" style="549"/>
    <col min="1545" max="1545" width="11.5703125" style="549" bestFit="1" customWidth="1"/>
    <col min="1546" max="1765" width="9.140625" style="549"/>
    <col min="1766" max="1766" width="5.7109375" style="549" customWidth="1"/>
    <col min="1767" max="1767" width="7.42578125" style="549" customWidth="1"/>
    <col min="1768" max="1768" width="40.85546875" style="549" customWidth="1"/>
    <col min="1769" max="1769" width="5.7109375" style="549" customWidth="1"/>
    <col min="1770" max="1770" width="10.140625" style="549" customWidth="1"/>
    <col min="1771" max="1771" width="9.140625" style="549"/>
    <col min="1772" max="1772" width="12" style="549" customWidth="1"/>
    <col min="1773" max="1792" width="9.140625" style="549"/>
    <col min="1793" max="1793" width="5.7109375" style="549" customWidth="1"/>
    <col min="1794" max="1794" width="8.7109375" style="549" customWidth="1"/>
    <col min="1795" max="1795" width="40.7109375" style="549" customWidth="1"/>
    <col min="1796" max="1796" width="5.7109375" style="549" customWidth="1"/>
    <col min="1797" max="1797" width="9.7109375" style="549" customWidth="1"/>
    <col min="1798" max="1799" width="11.7109375" style="549" customWidth="1"/>
    <col min="1800" max="1800" width="9.140625" style="549"/>
    <col min="1801" max="1801" width="11.5703125" style="549" bestFit="1" customWidth="1"/>
    <col min="1802" max="2021" width="9.140625" style="549"/>
    <col min="2022" max="2022" width="5.7109375" style="549" customWidth="1"/>
    <col min="2023" max="2023" width="7.42578125" style="549" customWidth="1"/>
    <col min="2024" max="2024" width="40.85546875" style="549" customWidth="1"/>
    <col min="2025" max="2025" width="5.7109375" style="549" customWidth="1"/>
    <col min="2026" max="2026" width="10.140625" style="549" customWidth="1"/>
    <col min="2027" max="2027" width="9.140625" style="549"/>
    <col min="2028" max="2028" width="12" style="549" customWidth="1"/>
    <col min="2029" max="2048" width="9.140625" style="549"/>
    <col min="2049" max="2049" width="5.7109375" style="549" customWidth="1"/>
    <col min="2050" max="2050" width="8.7109375" style="549" customWidth="1"/>
    <col min="2051" max="2051" width="40.7109375" style="549" customWidth="1"/>
    <col min="2052" max="2052" width="5.7109375" style="549" customWidth="1"/>
    <col min="2053" max="2053" width="9.7109375" style="549" customWidth="1"/>
    <col min="2054" max="2055" width="11.7109375" style="549" customWidth="1"/>
    <col min="2056" max="2056" width="9.140625" style="549"/>
    <col min="2057" max="2057" width="11.5703125" style="549" bestFit="1" customWidth="1"/>
    <col min="2058" max="2277" width="9.140625" style="549"/>
    <col min="2278" max="2278" width="5.7109375" style="549" customWidth="1"/>
    <col min="2279" max="2279" width="7.42578125" style="549" customWidth="1"/>
    <col min="2280" max="2280" width="40.85546875" style="549" customWidth="1"/>
    <col min="2281" max="2281" width="5.7109375" style="549" customWidth="1"/>
    <col min="2282" max="2282" width="10.140625" style="549" customWidth="1"/>
    <col min="2283" max="2283" width="9.140625" style="549"/>
    <col min="2284" max="2284" width="12" style="549" customWidth="1"/>
    <col min="2285" max="2304" width="9.140625" style="549"/>
    <col min="2305" max="2305" width="5.7109375" style="549" customWidth="1"/>
    <col min="2306" max="2306" width="8.7109375" style="549" customWidth="1"/>
    <col min="2307" max="2307" width="40.7109375" style="549" customWidth="1"/>
    <col min="2308" max="2308" width="5.7109375" style="549" customWidth="1"/>
    <col min="2309" max="2309" width="9.7109375" style="549" customWidth="1"/>
    <col min="2310" max="2311" width="11.7109375" style="549" customWidth="1"/>
    <col min="2312" max="2312" width="9.140625" style="549"/>
    <col min="2313" max="2313" width="11.5703125" style="549" bestFit="1" customWidth="1"/>
    <col min="2314" max="2533" width="9.140625" style="549"/>
    <col min="2534" max="2534" width="5.7109375" style="549" customWidth="1"/>
    <col min="2535" max="2535" width="7.42578125" style="549" customWidth="1"/>
    <col min="2536" max="2536" width="40.85546875" style="549" customWidth="1"/>
    <col min="2537" max="2537" width="5.7109375" style="549" customWidth="1"/>
    <col min="2538" max="2538" width="10.140625" style="549" customWidth="1"/>
    <col min="2539" max="2539" width="9.140625" style="549"/>
    <col min="2540" max="2540" width="12" style="549" customWidth="1"/>
    <col min="2541" max="2560" width="9.140625" style="549"/>
    <col min="2561" max="2561" width="5.7109375" style="549" customWidth="1"/>
    <col min="2562" max="2562" width="8.7109375" style="549" customWidth="1"/>
    <col min="2563" max="2563" width="40.7109375" style="549" customWidth="1"/>
    <col min="2564" max="2564" width="5.7109375" style="549" customWidth="1"/>
    <col min="2565" max="2565" width="9.7109375" style="549" customWidth="1"/>
    <col min="2566" max="2567" width="11.7109375" style="549" customWidth="1"/>
    <col min="2568" max="2568" width="9.140625" style="549"/>
    <col min="2569" max="2569" width="11.5703125" style="549" bestFit="1" customWidth="1"/>
    <col min="2570" max="2789" width="9.140625" style="549"/>
    <col min="2790" max="2790" width="5.7109375" style="549" customWidth="1"/>
    <col min="2791" max="2791" width="7.42578125" style="549" customWidth="1"/>
    <col min="2792" max="2792" width="40.85546875" style="549" customWidth="1"/>
    <col min="2793" max="2793" width="5.7109375" style="549" customWidth="1"/>
    <col min="2794" max="2794" width="10.140625" style="549" customWidth="1"/>
    <col min="2795" max="2795" width="9.140625" style="549"/>
    <col min="2796" max="2796" width="12" style="549" customWidth="1"/>
    <col min="2797" max="2816" width="9.140625" style="549"/>
    <col min="2817" max="2817" width="5.7109375" style="549" customWidth="1"/>
    <col min="2818" max="2818" width="8.7109375" style="549" customWidth="1"/>
    <col min="2819" max="2819" width="40.7109375" style="549" customWidth="1"/>
    <col min="2820" max="2820" width="5.7109375" style="549" customWidth="1"/>
    <col min="2821" max="2821" width="9.7109375" style="549" customWidth="1"/>
    <col min="2822" max="2823" width="11.7109375" style="549" customWidth="1"/>
    <col min="2824" max="2824" width="9.140625" style="549"/>
    <col min="2825" max="2825" width="11.5703125" style="549" bestFit="1" customWidth="1"/>
    <col min="2826" max="3045" width="9.140625" style="549"/>
    <col min="3046" max="3046" width="5.7109375" style="549" customWidth="1"/>
    <col min="3047" max="3047" width="7.42578125" style="549" customWidth="1"/>
    <col min="3048" max="3048" width="40.85546875" style="549" customWidth="1"/>
    <col min="3049" max="3049" width="5.7109375" style="549" customWidth="1"/>
    <col min="3050" max="3050" width="10.140625" style="549" customWidth="1"/>
    <col min="3051" max="3051" width="9.140625" style="549"/>
    <col min="3052" max="3052" width="12" style="549" customWidth="1"/>
    <col min="3053" max="3072" width="9.140625" style="549"/>
    <col min="3073" max="3073" width="5.7109375" style="549" customWidth="1"/>
    <col min="3074" max="3074" width="8.7109375" style="549" customWidth="1"/>
    <col min="3075" max="3075" width="40.7109375" style="549" customWidth="1"/>
    <col min="3076" max="3076" width="5.7109375" style="549" customWidth="1"/>
    <col min="3077" max="3077" width="9.7109375" style="549" customWidth="1"/>
    <col min="3078" max="3079" width="11.7109375" style="549" customWidth="1"/>
    <col min="3080" max="3080" width="9.140625" style="549"/>
    <col min="3081" max="3081" width="11.5703125" style="549" bestFit="1" customWidth="1"/>
    <col min="3082" max="3301" width="9.140625" style="549"/>
    <col min="3302" max="3302" width="5.7109375" style="549" customWidth="1"/>
    <col min="3303" max="3303" width="7.42578125" style="549" customWidth="1"/>
    <col min="3304" max="3304" width="40.85546875" style="549" customWidth="1"/>
    <col min="3305" max="3305" width="5.7109375" style="549" customWidth="1"/>
    <col min="3306" max="3306" width="10.140625" style="549" customWidth="1"/>
    <col min="3307" max="3307" width="9.140625" style="549"/>
    <col min="3308" max="3308" width="12" style="549" customWidth="1"/>
    <col min="3309" max="3328" width="9.140625" style="549"/>
    <col min="3329" max="3329" width="5.7109375" style="549" customWidth="1"/>
    <col min="3330" max="3330" width="8.7109375" style="549" customWidth="1"/>
    <col min="3331" max="3331" width="40.7109375" style="549" customWidth="1"/>
    <col min="3332" max="3332" width="5.7109375" style="549" customWidth="1"/>
    <col min="3333" max="3333" width="9.7109375" style="549" customWidth="1"/>
    <col min="3334" max="3335" width="11.7109375" style="549" customWidth="1"/>
    <col min="3336" max="3336" width="9.140625" style="549"/>
    <col min="3337" max="3337" width="11.5703125" style="549" bestFit="1" customWidth="1"/>
    <col min="3338" max="3557" width="9.140625" style="549"/>
    <col min="3558" max="3558" width="5.7109375" style="549" customWidth="1"/>
    <col min="3559" max="3559" width="7.42578125" style="549" customWidth="1"/>
    <col min="3560" max="3560" width="40.85546875" style="549" customWidth="1"/>
    <col min="3561" max="3561" width="5.7109375" style="549" customWidth="1"/>
    <col min="3562" max="3562" width="10.140625" style="549" customWidth="1"/>
    <col min="3563" max="3563" width="9.140625" style="549"/>
    <col min="3564" max="3564" width="12" style="549" customWidth="1"/>
    <col min="3565" max="3584" width="9.140625" style="549"/>
    <col min="3585" max="3585" width="5.7109375" style="549" customWidth="1"/>
    <col min="3586" max="3586" width="8.7109375" style="549" customWidth="1"/>
    <col min="3587" max="3587" width="40.7109375" style="549" customWidth="1"/>
    <col min="3588" max="3588" width="5.7109375" style="549" customWidth="1"/>
    <col min="3589" max="3589" width="9.7109375" style="549" customWidth="1"/>
    <col min="3590" max="3591" width="11.7109375" style="549" customWidth="1"/>
    <col min="3592" max="3592" width="9.140625" style="549"/>
    <col min="3593" max="3593" width="11.5703125" style="549" bestFit="1" customWidth="1"/>
    <col min="3594" max="3813" width="9.140625" style="549"/>
    <col min="3814" max="3814" width="5.7109375" style="549" customWidth="1"/>
    <col min="3815" max="3815" width="7.42578125" style="549" customWidth="1"/>
    <col min="3816" max="3816" width="40.85546875" style="549" customWidth="1"/>
    <col min="3817" max="3817" width="5.7109375" style="549" customWidth="1"/>
    <col min="3818" max="3818" width="10.140625" style="549" customWidth="1"/>
    <col min="3819" max="3819" width="9.140625" style="549"/>
    <col min="3820" max="3820" width="12" style="549" customWidth="1"/>
    <col min="3821" max="3840" width="9.140625" style="549"/>
    <col min="3841" max="3841" width="5.7109375" style="549" customWidth="1"/>
    <col min="3842" max="3842" width="8.7109375" style="549" customWidth="1"/>
    <col min="3843" max="3843" width="40.7109375" style="549" customWidth="1"/>
    <col min="3844" max="3844" width="5.7109375" style="549" customWidth="1"/>
    <col min="3845" max="3845" width="9.7109375" style="549" customWidth="1"/>
    <col min="3846" max="3847" width="11.7109375" style="549" customWidth="1"/>
    <col min="3848" max="3848" width="9.140625" style="549"/>
    <col min="3849" max="3849" width="11.5703125" style="549" bestFit="1" customWidth="1"/>
    <col min="3850" max="4069" width="9.140625" style="549"/>
    <col min="4070" max="4070" width="5.7109375" style="549" customWidth="1"/>
    <col min="4071" max="4071" width="7.42578125" style="549" customWidth="1"/>
    <col min="4072" max="4072" width="40.85546875" style="549" customWidth="1"/>
    <col min="4073" max="4073" width="5.7109375" style="549" customWidth="1"/>
    <col min="4074" max="4074" width="10.140625" style="549" customWidth="1"/>
    <col min="4075" max="4075" width="9.140625" style="549"/>
    <col min="4076" max="4076" width="12" style="549" customWidth="1"/>
    <col min="4077" max="4096" width="9.140625" style="549"/>
    <col min="4097" max="4097" width="5.7109375" style="549" customWidth="1"/>
    <col min="4098" max="4098" width="8.7109375" style="549" customWidth="1"/>
    <col min="4099" max="4099" width="40.7109375" style="549" customWidth="1"/>
    <col min="4100" max="4100" width="5.7109375" style="549" customWidth="1"/>
    <col min="4101" max="4101" width="9.7109375" style="549" customWidth="1"/>
    <col min="4102" max="4103" width="11.7109375" style="549" customWidth="1"/>
    <col min="4104" max="4104" width="9.140625" style="549"/>
    <col min="4105" max="4105" width="11.5703125" style="549" bestFit="1" customWidth="1"/>
    <col min="4106" max="4325" width="9.140625" style="549"/>
    <col min="4326" max="4326" width="5.7109375" style="549" customWidth="1"/>
    <col min="4327" max="4327" width="7.42578125" style="549" customWidth="1"/>
    <col min="4328" max="4328" width="40.85546875" style="549" customWidth="1"/>
    <col min="4329" max="4329" width="5.7109375" style="549" customWidth="1"/>
    <col min="4330" max="4330" width="10.140625" style="549" customWidth="1"/>
    <col min="4331" max="4331" width="9.140625" style="549"/>
    <col min="4332" max="4332" width="12" style="549" customWidth="1"/>
    <col min="4333" max="4352" width="9.140625" style="549"/>
    <col min="4353" max="4353" width="5.7109375" style="549" customWidth="1"/>
    <col min="4354" max="4354" width="8.7109375" style="549" customWidth="1"/>
    <col min="4355" max="4355" width="40.7109375" style="549" customWidth="1"/>
    <col min="4356" max="4356" width="5.7109375" style="549" customWidth="1"/>
    <col min="4357" max="4357" width="9.7109375" style="549" customWidth="1"/>
    <col min="4358" max="4359" width="11.7109375" style="549" customWidth="1"/>
    <col min="4360" max="4360" width="9.140625" style="549"/>
    <col min="4361" max="4361" width="11.5703125" style="549" bestFit="1" customWidth="1"/>
    <col min="4362" max="4581" width="9.140625" style="549"/>
    <col min="4582" max="4582" width="5.7109375" style="549" customWidth="1"/>
    <col min="4583" max="4583" width="7.42578125" style="549" customWidth="1"/>
    <col min="4584" max="4584" width="40.85546875" style="549" customWidth="1"/>
    <col min="4585" max="4585" width="5.7109375" style="549" customWidth="1"/>
    <col min="4586" max="4586" width="10.140625" style="549" customWidth="1"/>
    <col min="4587" max="4587" width="9.140625" style="549"/>
    <col min="4588" max="4588" width="12" style="549" customWidth="1"/>
    <col min="4589" max="4608" width="9.140625" style="549"/>
    <col min="4609" max="4609" width="5.7109375" style="549" customWidth="1"/>
    <col min="4610" max="4610" width="8.7109375" style="549" customWidth="1"/>
    <col min="4611" max="4611" width="40.7109375" style="549" customWidth="1"/>
    <col min="4612" max="4612" width="5.7109375" style="549" customWidth="1"/>
    <col min="4613" max="4613" width="9.7109375" style="549" customWidth="1"/>
    <col min="4614" max="4615" width="11.7109375" style="549" customWidth="1"/>
    <col min="4616" max="4616" width="9.140625" style="549"/>
    <col min="4617" max="4617" width="11.5703125" style="549" bestFit="1" customWidth="1"/>
    <col min="4618" max="4837" width="9.140625" style="549"/>
    <col min="4838" max="4838" width="5.7109375" style="549" customWidth="1"/>
    <col min="4839" max="4839" width="7.42578125" style="549" customWidth="1"/>
    <col min="4840" max="4840" width="40.85546875" style="549" customWidth="1"/>
    <col min="4841" max="4841" width="5.7109375" style="549" customWidth="1"/>
    <col min="4842" max="4842" width="10.140625" style="549" customWidth="1"/>
    <col min="4843" max="4843" width="9.140625" style="549"/>
    <col min="4844" max="4844" width="12" style="549" customWidth="1"/>
    <col min="4845" max="4864" width="9.140625" style="549"/>
    <col min="4865" max="4865" width="5.7109375" style="549" customWidth="1"/>
    <col min="4866" max="4866" width="8.7109375" style="549" customWidth="1"/>
    <col min="4867" max="4867" width="40.7109375" style="549" customWidth="1"/>
    <col min="4868" max="4868" width="5.7109375" style="549" customWidth="1"/>
    <col min="4869" max="4869" width="9.7109375" style="549" customWidth="1"/>
    <col min="4870" max="4871" width="11.7109375" style="549" customWidth="1"/>
    <col min="4872" max="4872" width="9.140625" style="549"/>
    <col min="4873" max="4873" width="11.5703125" style="549" bestFit="1" customWidth="1"/>
    <col min="4874" max="5093" width="9.140625" style="549"/>
    <col min="5094" max="5094" width="5.7109375" style="549" customWidth="1"/>
    <col min="5095" max="5095" width="7.42578125" style="549" customWidth="1"/>
    <col min="5096" max="5096" width="40.85546875" style="549" customWidth="1"/>
    <col min="5097" max="5097" width="5.7109375" style="549" customWidth="1"/>
    <col min="5098" max="5098" width="10.140625" style="549" customWidth="1"/>
    <col min="5099" max="5099" width="9.140625" style="549"/>
    <col min="5100" max="5100" width="12" style="549" customWidth="1"/>
    <col min="5101" max="5120" width="9.140625" style="549"/>
    <col min="5121" max="5121" width="5.7109375" style="549" customWidth="1"/>
    <col min="5122" max="5122" width="8.7109375" style="549" customWidth="1"/>
    <col min="5123" max="5123" width="40.7109375" style="549" customWidth="1"/>
    <col min="5124" max="5124" width="5.7109375" style="549" customWidth="1"/>
    <col min="5125" max="5125" width="9.7109375" style="549" customWidth="1"/>
    <col min="5126" max="5127" width="11.7109375" style="549" customWidth="1"/>
    <col min="5128" max="5128" width="9.140625" style="549"/>
    <col min="5129" max="5129" width="11.5703125" style="549" bestFit="1" customWidth="1"/>
    <col min="5130" max="5349" width="9.140625" style="549"/>
    <col min="5350" max="5350" width="5.7109375" style="549" customWidth="1"/>
    <col min="5351" max="5351" width="7.42578125" style="549" customWidth="1"/>
    <col min="5352" max="5352" width="40.85546875" style="549" customWidth="1"/>
    <col min="5353" max="5353" width="5.7109375" style="549" customWidth="1"/>
    <col min="5354" max="5354" width="10.140625" style="549" customWidth="1"/>
    <col min="5355" max="5355" width="9.140625" style="549"/>
    <col min="5356" max="5356" width="12" style="549" customWidth="1"/>
    <col min="5357" max="5376" width="9.140625" style="549"/>
    <col min="5377" max="5377" width="5.7109375" style="549" customWidth="1"/>
    <col min="5378" max="5378" width="8.7109375" style="549" customWidth="1"/>
    <col min="5379" max="5379" width="40.7109375" style="549" customWidth="1"/>
    <col min="5380" max="5380" width="5.7109375" style="549" customWidth="1"/>
    <col min="5381" max="5381" width="9.7109375" style="549" customWidth="1"/>
    <col min="5382" max="5383" width="11.7109375" style="549" customWidth="1"/>
    <col min="5384" max="5384" width="9.140625" style="549"/>
    <col min="5385" max="5385" width="11.5703125" style="549" bestFit="1" customWidth="1"/>
    <col min="5386" max="5605" width="9.140625" style="549"/>
    <col min="5606" max="5606" width="5.7109375" style="549" customWidth="1"/>
    <col min="5607" max="5607" width="7.42578125" style="549" customWidth="1"/>
    <col min="5608" max="5608" width="40.85546875" style="549" customWidth="1"/>
    <col min="5609" max="5609" width="5.7109375" style="549" customWidth="1"/>
    <col min="5610" max="5610" width="10.140625" style="549" customWidth="1"/>
    <col min="5611" max="5611" width="9.140625" style="549"/>
    <col min="5612" max="5612" width="12" style="549" customWidth="1"/>
    <col min="5613" max="5632" width="9.140625" style="549"/>
    <col min="5633" max="5633" width="5.7109375" style="549" customWidth="1"/>
    <col min="5634" max="5634" width="8.7109375" style="549" customWidth="1"/>
    <col min="5635" max="5635" width="40.7109375" style="549" customWidth="1"/>
    <col min="5636" max="5636" width="5.7109375" style="549" customWidth="1"/>
    <col min="5637" max="5637" width="9.7109375" style="549" customWidth="1"/>
    <col min="5638" max="5639" width="11.7109375" style="549" customWidth="1"/>
    <col min="5640" max="5640" width="9.140625" style="549"/>
    <col min="5641" max="5641" width="11.5703125" style="549" bestFit="1" customWidth="1"/>
    <col min="5642" max="5861" width="9.140625" style="549"/>
    <col min="5862" max="5862" width="5.7109375" style="549" customWidth="1"/>
    <col min="5863" max="5863" width="7.42578125" style="549" customWidth="1"/>
    <col min="5864" max="5864" width="40.85546875" style="549" customWidth="1"/>
    <col min="5865" max="5865" width="5.7109375" style="549" customWidth="1"/>
    <col min="5866" max="5866" width="10.140625" style="549" customWidth="1"/>
    <col min="5867" max="5867" width="9.140625" style="549"/>
    <col min="5868" max="5868" width="12" style="549" customWidth="1"/>
    <col min="5869" max="5888" width="9.140625" style="549"/>
    <col min="5889" max="5889" width="5.7109375" style="549" customWidth="1"/>
    <col min="5890" max="5890" width="8.7109375" style="549" customWidth="1"/>
    <col min="5891" max="5891" width="40.7109375" style="549" customWidth="1"/>
    <col min="5892" max="5892" width="5.7109375" style="549" customWidth="1"/>
    <col min="5893" max="5893" width="9.7109375" style="549" customWidth="1"/>
    <col min="5894" max="5895" width="11.7109375" style="549" customWidth="1"/>
    <col min="5896" max="5896" width="9.140625" style="549"/>
    <col min="5897" max="5897" width="11.5703125" style="549" bestFit="1" customWidth="1"/>
    <col min="5898" max="6117" width="9.140625" style="549"/>
    <col min="6118" max="6118" width="5.7109375" style="549" customWidth="1"/>
    <col min="6119" max="6119" width="7.42578125" style="549" customWidth="1"/>
    <col min="6120" max="6120" width="40.85546875" style="549" customWidth="1"/>
    <col min="6121" max="6121" width="5.7109375" style="549" customWidth="1"/>
    <col min="6122" max="6122" width="10.140625" style="549" customWidth="1"/>
    <col min="6123" max="6123" width="9.140625" style="549"/>
    <col min="6124" max="6124" width="12" style="549" customWidth="1"/>
    <col min="6125" max="6144" width="9.140625" style="549"/>
    <col min="6145" max="6145" width="5.7109375" style="549" customWidth="1"/>
    <col min="6146" max="6146" width="8.7109375" style="549" customWidth="1"/>
    <col min="6147" max="6147" width="40.7109375" style="549" customWidth="1"/>
    <col min="6148" max="6148" width="5.7109375" style="549" customWidth="1"/>
    <col min="6149" max="6149" width="9.7109375" style="549" customWidth="1"/>
    <col min="6150" max="6151" width="11.7109375" style="549" customWidth="1"/>
    <col min="6152" max="6152" width="9.140625" style="549"/>
    <col min="6153" max="6153" width="11.5703125" style="549" bestFit="1" customWidth="1"/>
    <col min="6154" max="6373" width="9.140625" style="549"/>
    <col min="6374" max="6374" width="5.7109375" style="549" customWidth="1"/>
    <col min="6375" max="6375" width="7.42578125" style="549" customWidth="1"/>
    <col min="6376" max="6376" width="40.85546875" style="549" customWidth="1"/>
    <col min="6377" max="6377" width="5.7109375" style="549" customWidth="1"/>
    <col min="6378" max="6378" width="10.140625" style="549" customWidth="1"/>
    <col min="6379" max="6379" width="9.140625" style="549"/>
    <col min="6380" max="6380" width="12" style="549" customWidth="1"/>
    <col min="6381" max="6400" width="9.140625" style="549"/>
    <col min="6401" max="6401" width="5.7109375" style="549" customWidth="1"/>
    <col min="6402" max="6402" width="8.7109375" style="549" customWidth="1"/>
    <col min="6403" max="6403" width="40.7109375" style="549" customWidth="1"/>
    <col min="6404" max="6404" width="5.7109375" style="549" customWidth="1"/>
    <col min="6405" max="6405" width="9.7109375" style="549" customWidth="1"/>
    <col min="6406" max="6407" width="11.7109375" style="549" customWidth="1"/>
    <col min="6408" max="6408" width="9.140625" style="549"/>
    <col min="6409" max="6409" width="11.5703125" style="549" bestFit="1" customWidth="1"/>
    <col min="6410" max="6629" width="9.140625" style="549"/>
    <col min="6630" max="6630" width="5.7109375" style="549" customWidth="1"/>
    <col min="6631" max="6631" width="7.42578125" style="549" customWidth="1"/>
    <col min="6632" max="6632" width="40.85546875" style="549" customWidth="1"/>
    <col min="6633" max="6633" width="5.7109375" style="549" customWidth="1"/>
    <col min="6634" max="6634" width="10.140625" style="549" customWidth="1"/>
    <col min="6635" max="6635" width="9.140625" style="549"/>
    <col min="6636" max="6636" width="12" style="549" customWidth="1"/>
    <col min="6637" max="6656" width="9.140625" style="549"/>
    <col min="6657" max="6657" width="5.7109375" style="549" customWidth="1"/>
    <col min="6658" max="6658" width="8.7109375" style="549" customWidth="1"/>
    <col min="6659" max="6659" width="40.7109375" style="549" customWidth="1"/>
    <col min="6660" max="6660" width="5.7109375" style="549" customWidth="1"/>
    <col min="6661" max="6661" width="9.7109375" style="549" customWidth="1"/>
    <col min="6662" max="6663" width="11.7109375" style="549" customWidth="1"/>
    <col min="6664" max="6664" width="9.140625" style="549"/>
    <col min="6665" max="6665" width="11.5703125" style="549" bestFit="1" customWidth="1"/>
    <col min="6666" max="6885" width="9.140625" style="549"/>
    <col min="6886" max="6886" width="5.7109375" style="549" customWidth="1"/>
    <col min="6887" max="6887" width="7.42578125" style="549" customWidth="1"/>
    <col min="6888" max="6888" width="40.85546875" style="549" customWidth="1"/>
    <col min="6889" max="6889" width="5.7109375" style="549" customWidth="1"/>
    <col min="6890" max="6890" width="10.140625" style="549" customWidth="1"/>
    <col min="6891" max="6891" width="9.140625" style="549"/>
    <col min="6892" max="6892" width="12" style="549" customWidth="1"/>
    <col min="6893" max="6912" width="9.140625" style="549"/>
    <col min="6913" max="6913" width="5.7109375" style="549" customWidth="1"/>
    <col min="6914" max="6914" width="8.7109375" style="549" customWidth="1"/>
    <col min="6915" max="6915" width="40.7109375" style="549" customWidth="1"/>
    <col min="6916" max="6916" width="5.7109375" style="549" customWidth="1"/>
    <col min="6917" max="6917" width="9.7109375" style="549" customWidth="1"/>
    <col min="6918" max="6919" width="11.7109375" style="549" customWidth="1"/>
    <col min="6920" max="6920" width="9.140625" style="549"/>
    <col min="6921" max="6921" width="11.5703125" style="549" bestFit="1" customWidth="1"/>
    <col min="6922" max="7141" width="9.140625" style="549"/>
    <col min="7142" max="7142" width="5.7109375" style="549" customWidth="1"/>
    <col min="7143" max="7143" width="7.42578125" style="549" customWidth="1"/>
    <col min="7144" max="7144" width="40.85546875" style="549" customWidth="1"/>
    <col min="7145" max="7145" width="5.7109375" style="549" customWidth="1"/>
    <col min="7146" max="7146" width="10.140625" style="549" customWidth="1"/>
    <col min="7147" max="7147" width="9.140625" style="549"/>
    <col min="7148" max="7148" width="12" style="549" customWidth="1"/>
    <col min="7149" max="7168" width="9.140625" style="549"/>
    <col min="7169" max="7169" width="5.7109375" style="549" customWidth="1"/>
    <col min="7170" max="7170" width="8.7109375" style="549" customWidth="1"/>
    <col min="7171" max="7171" width="40.7109375" style="549" customWidth="1"/>
    <col min="7172" max="7172" width="5.7109375" style="549" customWidth="1"/>
    <col min="7173" max="7173" width="9.7109375" style="549" customWidth="1"/>
    <col min="7174" max="7175" width="11.7109375" style="549" customWidth="1"/>
    <col min="7176" max="7176" width="9.140625" style="549"/>
    <col min="7177" max="7177" width="11.5703125" style="549" bestFit="1" customWidth="1"/>
    <col min="7178" max="7397" width="9.140625" style="549"/>
    <col min="7398" max="7398" width="5.7109375" style="549" customWidth="1"/>
    <col min="7399" max="7399" width="7.42578125" style="549" customWidth="1"/>
    <col min="7400" max="7400" width="40.85546875" style="549" customWidth="1"/>
    <col min="7401" max="7401" width="5.7109375" style="549" customWidth="1"/>
    <col min="7402" max="7402" width="10.140625" style="549" customWidth="1"/>
    <col min="7403" max="7403" width="9.140625" style="549"/>
    <col min="7404" max="7404" width="12" style="549" customWidth="1"/>
    <col min="7405" max="7424" width="9.140625" style="549"/>
    <col min="7425" max="7425" width="5.7109375" style="549" customWidth="1"/>
    <col min="7426" max="7426" width="8.7109375" style="549" customWidth="1"/>
    <col min="7427" max="7427" width="40.7109375" style="549" customWidth="1"/>
    <col min="7428" max="7428" width="5.7109375" style="549" customWidth="1"/>
    <col min="7429" max="7429" width="9.7109375" style="549" customWidth="1"/>
    <col min="7430" max="7431" width="11.7109375" style="549" customWidth="1"/>
    <col min="7432" max="7432" width="9.140625" style="549"/>
    <col min="7433" max="7433" width="11.5703125" style="549" bestFit="1" customWidth="1"/>
    <col min="7434" max="7653" width="9.140625" style="549"/>
    <col min="7654" max="7654" width="5.7109375" style="549" customWidth="1"/>
    <col min="7655" max="7655" width="7.42578125" style="549" customWidth="1"/>
    <col min="7656" max="7656" width="40.85546875" style="549" customWidth="1"/>
    <col min="7657" max="7657" width="5.7109375" style="549" customWidth="1"/>
    <col min="7658" max="7658" width="10.140625" style="549" customWidth="1"/>
    <col min="7659" max="7659" width="9.140625" style="549"/>
    <col min="7660" max="7660" width="12" style="549" customWidth="1"/>
    <col min="7661" max="7680" width="9.140625" style="549"/>
    <col min="7681" max="7681" width="5.7109375" style="549" customWidth="1"/>
    <col min="7682" max="7682" width="8.7109375" style="549" customWidth="1"/>
    <col min="7683" max="7683" width="40.7109375" style="549" customWidth="1"/>
    <col min="7684" max="7684" width="5.7109375" style="549" customWidth="1"/>
    <col min="7685" max="7685" width="9.7109375" style="549" customWidth="1"/>
    <col min="7686" max="7687" width="11.7109375" style="549" customWidth="1"/>
    <col min="7688" max="7688" width="9.140625" style="549"/>
    <col min="7689" max="7689" width="11.5703125" style="549" bestFit="1" customWidth="1"/>
    <col min="7690" max="7909" width="9.140625" style="549"/>
    <col min="7910" max="7910" width="5.7109375" style="549" customWidth="1"/>
    <col min="7911" max="7911" width="7.42578125" style="549" customWidth="1"/>
    <col min="7912" max="7912" width="40.85546875" style="549" customWidth="1"/>
    <col min="7913" max="7913" width="5.7109375" style="549" customWidth="1"/>
    <col min="7914" max="7914" width="10.140625" style="549" customWidth="1"/>
    <col min="7915" max="7915" width="9.140625" style="549"/>
    <col min="7916" max="7916" width="12" style="549" customWidth="1"/>
    <col min="7917" max="7936" width="9.140625" style="549"/>
    <col min="7937" max="7937" width="5.7109375" style="549" customWidth="1"/>
    <col min="7938" max="7938" width="8.7109375" style="549" customWidth="1"/>
    <col min="7939" max="7939" width="40.7109375" style="549" customWidth="1"/>
    <col min="7940" max="7940" width="5.7109375" style="549" customWidth="1"/>
    <col min="7941" max="7941" width="9.7109375" style="549" customWidth="1"/>
    <col min="7942" max="7943" width="11.7109375" style="549" customWidth="1"/>
    <col min="7944" max="7944" width="9.140625" style="549"/>
    <col min="7945" max="7945" width="11.5703125" style="549" bestFit="1" customWidth="1"/>
    <col min="7946" max="8165" width="9.140625" style="549"/>
    <col min="8166" max="8166" width="5.7109375" style="549" customWidth="1"/>
    <col min="8167" max="8167" width="7.42578125" style="549" customWidth="1"/>
    <col min="8168" max="8168" width="40.85546875" style="549" customWidth="1"/>
    <col min="8169" max="8169" width="5.7109375" style="549" customWidth="1"/>
    <col min="8170" max="8170" width="10.140625" style="549" customWidth="1"/>
    <col min="8171" max="8171" width="9.140625" style="549"/>
    <col min="8172" max="8172" width="12" style="549" customWidth="1"/>
    <col min="8173" max="8192" width="9.140625" style="549"/>
    <col min="8193" max="8193" width="5.7109375" style="549" customWidth="1"/>
    <col min="8194" max="8194" width="8.7109375" style="549" customWidth="1"/>
    <col min="8195" max="8195" width="40.7109375" style="549" customWidth="1"/>
    <col min="8196" max="8196" width="5.7109375" style="549" customWidth="1"/>
    <col min="8197" max="8197" width="9.7109375" style="549" customWidth="1"/>
    <col min="8198" max="8199" width="11.7109375" style="549" customWidth="1"/>
    <col min="8200" max="8200" width="9.140625" style="549"/>
    <col min="8201" max="8201" width="11.5703125" style="549" bestFit="1" customWidth="1"/>
    <col min="8202" max="8421" width="9.140625" style="549"/>
    <col min="8422" max="8422" width="5.7109375" style="549" customWidth="1"/>
    <col min="8423" max="8423" width="7.42578125" style="549" customWidth="1"/>
    <col min="8424" max="8424" width="40.85546875" style="549" customWidth="1"/>
    <col min="8425" max="8425" width="5.7109375" style="549" customWidth="1"/>
    <col min="8426" max="8426" width="10.140625" style="549" customWidth="1"/>
    <col min="8427" max="8427" width="9.140625" style="549"/>
    <col min="8428" max="8428" width="12" style="549" customWidth="1"/>
    <col min="8429" max="8448" width="9.140625" style="549"/>
    <col min="8449" max="8449" width="5.7109375" style="549" customWidth="1"/>
    <col min="8450" max="8450" width="8.7109375" style="549" customWidth="1"/>
    <col min="8451" max="8451" width="40.7109375" style="549" customWidth="1"/>
    <col min="8452" max="8452" width="5.7109375" style="549" customWidth="1"/>
    <col min="8453" max="8453" width="9.7109375" style="549" customWidth="1"/>
    <col min="8454" max="8455" width="11.7109375" style="549" customWidth="1"/>
    <col min="8456" max="8456" width="9.140625" style="549"/>
    <col min="8457" max="8457" width="11.5703125" style="549" bestFit="1" customWidth="1"/>
    <col min="8458" max="8677" width="9.140625" style="549"/>
    <col min="8678" max="8678" width="5.7109375" style="549" customWidth="1"/>
    <col min="8679" max="8679" width="7.42578125" style="549" customWidth="1"/>
    <col min="8680" max="8680" width="40.85546875" style="549" customWidth="1"/>
    <col min="8681" max="8681" width="5.7109375" style="549" customWidth="1"/>
    <col min="8682" max="8682" width="10.140625" style="549" customWidth="1"/>
    <col min="8683" max="8683" width="9.140625" style="549"/>
    <col min="8684" max="8684" width="12" style="549" customWidth="1"/>
    <col min="8685" max="8704" width="9.140625" style="549"/>
    <col min="8705" max="8705" width="5.7109375" style="549" customWidth="1"/>
    <col min="8706" max="8706" width="8.7109375" style="549" customWidth="1"/>
    <col min="8707" max="8707" width="40.7109375" style="549" customWidth="1"/>
    <col min="8708" max="8708" width="5.7109375" style="549" customWidth="1"/>
    <col min="8709" max="8709" width="9.7109375" style="549" customWidth="1"/>
    <col min="8710" max="8711" width="11.7109375" style="549" customWidth="1"/>
    <col min="8712" max="8712" width="9.140625" style="549"/>
    <col min="8713" max="8713" width="11.5703125" style="549" bestFit="1" customWidth="1"/>
    <col min="8714" max="8933" width="9.140625" style="549"/>
    <col min="8934" max="8934" width="5.7109375" style="549" customWidth="1"/>
    <col min="8935" max="8935" width="7.42578125" style="549" customWidth="1"/>
    <col min="8936" max="8936" width="40.85546875" style="549" customWidth="1"/>
    <col min="8937" max="8937" width="5.7109375" style="549" customWidth="1"/>
    <col min="8938" max="8938" width="10.140625" style="549" customWidth="1"/>
    <col min="8939" max="8939" width="9.140625" style="549"/>
    <col min="8940" max="8940" width="12" style="549" customWidth="1"/>
    <col min="8941" max="8960" width="9.140625" style="549"/>
    <col min="8961" max="8961" width="5.7109375" style="549" customWidth="1"/>
    <col min="8962" max="8962" width="8.7109375" style="549" customWidth="1"/>
    <col min="8963" max="8963" width="40.7109375" style="549" customWidth="1"/>
    <col min="8964" max="8964" width="5.7109375" style="549" customWidth="1"/>
    <col min="8965" max="8965" width="9.7109375" style="549" customWidth="1"/>
    <col min="8966" max="8967" width="11.7109375" style="549" customWidth="1"/>
    <col min="8968" max="8968" width="9.140625" style="549"/>
    <col min="8969" max="8969" width="11.5703125" style="549" bestFit="1" customWidth="1"/>
    <col min="8970" max="9189" width="9.140625" style="549"/>
    <col min="9190" max="9190" width="5.7109375" style="549" customWidth="1"/>
    <col min="9191" max="9191" width="7.42578125" style="549" customWidth="1"/>
    <col min="9192" max="9192" width="40.85546875" style="549" customWidth="1"/>
    <col min="9193" max="9193" width="5.7109375" style="549" customWidth="1"/>
    <col min="9194" max="9194" width="10.140625" style="549" customWidth="1"/>
    <col min="9195" max="9195" width="9.140625" style="549"/>
    <col min="9196" max="9196" width="12" style="549" customWidth="1"/>
    <col min="9197" max="9216" width="9.140625" style="549"/>
    <col min="9217" max="9217" width="5.7109375" style="549" customWidth="1"/>
    <col min="9218" max="9218" width="8.7109375" style="549" customWidth="1"/>
    <col min="9219" max="9219" width="40.7109375" style="549" customWidth="1"/>
    <col min="9220" max="9220" width="5.7109375" style="549" customWidth="1"/>
    <col min="9221" max="9221" width="9.7109375" style="549" customWidth="1"/>
    <col min="9222" max="9223" width="11.7109375" style="549" customWidth="1"/>
    <col min="9224" max="9224" width="9.140625" style="549"/>
    <col min="9225" max="9225" width="11.5703125" style="549" bestFit="1" customWidth="1"/>
    <col min="9226" max="9445" width="9.140625" style="549"/>
    <col min="9446" max="9446" width="5.7109375" style="549" customWidth="1"/>
    <col min="9447" max="9447" width="7.42578125" style="549" customWidth="1"/>
    <col min="9448" max="9448" width="40.85546875" style="549" customWidth="1"/>
    <col min="9449" max="9449" width="5.7109375" style="549" customWidth="1"/>
    <col min="9450" max="9450" width="10.140625" style="549" customWidth="1"/>
    <col min="9451" max="9451" width="9.140625" style="549"/>
    <col min="9452" max="9452" width="12" style="549" customWidth="1"/>
    <col min="9453" max="9472" width="9.140625" style="549"/>
    <col min="9473" max="9473" width="5.7109375" style="549" customWidth="1"/>
    <col min="9474" max="9474" width="8.7109375" style="549" customWidth="1"/>
    <col min="9475" max="9475" width="40.7109375" style="549" customWidth="1"/>
    <col min="9476" max="9476" width="5.7109375" style="549" customWidth="1"/>
    <col min="9477" max="9477" width="9.7109375" style="549" customWidth="1"/>
    <col min="9478" max="9479" width="11.7109375" style="549" customWidth="1"/>
    <col min="9480" max="9480" width="9.140625" style="549"/>
    <col min="9481" max="9481" width="11.5703125" style="549" bestFit="1" customWidth="1"/>
    <col min="9482" max="9701" width="9.140625" style="549"/>
    <col min="9702" max="9702" width="5.7109375" style="549" customWidth="1"/>
    <col min="9703" max="9703" width="7.42578125" style="549" customWidth="1"/>
    <col min="9704" max="9704" width="40.85546875" style="549" customWidth="1"/>
    <col min="9705" max="9705" width="5.7109375" style="549" customWidth="1"/>
    <col min="9706" max="9706" width="10.140625" style="549" customWidth="1"/>
    <col min="9707" max="9707" width="9.140625" style="549"/>
    <col min="9708" max="9708" width="12" style="549" customWidth="1"/>
    <col min="9709" max="9728" width="9.140625" style="549"/>
    <col min="9729" max="9729" width="5.7109375" style="549" customWidth="1"/>
    <col min="9730" max="9730" width="8.7109375" style="549" customWidth="1"/>
    <col min="9731" max="9731" width="40.7109375" style="549" customWidth="1"/>
    <col min="9732" max="9732" width="5.7109375" style="549" customWidth="1"/>
    <col min="9733" max="9733" width="9.7109375" style="549" customWidth="1"/>
    <col min="9734" max="9735" width="11.7109375" style="549" customWidth="1"/>
    <col min="9736" max="9736" width="9.140625" style="549"/>
    <col min="9737" max="9737" width="11.5703125" style="549" bestFit="1" customWidth="1"/>
    <col min="9738" max="9957" width="9.140625" style="549"/>
    <col min="9958" max="9958" width="5.7109375" style="549" customWidth="1"/>
    <col min="9959" max="9959" width="7.42578125" style="549" customWidth="1"/>
    <col min="9960" max="9960" width="40.85546875" style="549" customWidth="1"/>
    <col min="9961" max="9961" width="5.7109375" style="549" customWidth="1"/>
    <col min="9962" max="9962" width="10.140625" style="549" customWidth="1"/>
    <col min="9963" max="9963" width="9.140625" style="549"/>
    <col min="9964" max="9964" width="12" style="549" customWidth="1"/>
    <col min="9965" max="9984" width="9.140625" style="549"/>
    <col min="9985" max="9985" width="5.7109375" style="549" customWidth="1"/>
    <col min="9986" max="9986" width="8.7109375" style="549" customWidth="1"/>
    <col min="9987" max="9987" width="40.7109375" style="549" customWidth="1"/>
    <col min="9988" max="9988" width="5.7109375" style="549" customWidth="1"/>
    <col min="9989" max="9989" width="9.7109375" style="549" customWidth="1"/>
    <col min="9990" max="9991" width="11.7109375" style="549" customWidth="1"/>
    <col min="9992" max="9992" width="9.140625" style="549"/>
    <col min="9993" max="9993" width="11.5703125" style="549" bestFit="1" customWidth="1"/>
    <col min="9994" max="10213" width="9.140625" style="549"/>
    <col min="10214" max="10214" width="5.7109375" style="549" customWidth="1"/>
    <col min="10215" max="10215" width="7.42578125" style="549" customWidth="1"/>
    <col min="10216" max="10216" width="40.85546875" style="549" customWidth="1"/>
    <col min="10217" max="10217" width="5.7109375" style="549" customWidth="1"/>
    <col min="10218" max="10218" width="10.140625" style="549" customWidth="1"/>
    <col min="10219" max="10219" width="9.140625" style="549"/>
    <col min="10220" max="10220" width="12" style="549" customWidth="1"/>
    <col min="10221" max="10240" width="9.140625" style="549"/>
    <col min="10241" max="10241" width="5.7109375" style="549" customWidth="1"/>
    <col min="10242" max="10242" width="8.7109375" style="549" customWidth="1"/>
    <col min="10243" max="10243" width="40.7109375" style="549" customWidth="1"/>
    <col min="10244" max="10244" width="5.7109375" style="549" customWidth="1"/>
    <col min="10245" max="10245" width="9.7109375" style="549" customWidth="1"/>
    <col min="10246" max="10247" width="11.7109375" style="549" customWidth="1"/>
    <col min="10248" max="10248" width="9.140625" style="549"/>
    <col min="10249" max="10249" width="11.5703125" style="549" bestFit="1" customWidth="1"/>
    <col min="10250" max="10469" width="9.140625" style="549"/>
    <col min="10470" max="10470" width="5.7109375" style="549" customWidth="1"/>
    <col min="10471" max="10471" width="7.42578125" style="549" customWidth="1"/>
    <col min="10472" max="10472" width="40.85546875" style="549" customWidth="1"/>
    <col min="10473" max="10473" width="5.7109375" style="549" customWidth="1"/>
    <col min="10474" max="10474" width="10.140625" style="549" customWidth="1"/>
    <col min="10475" max="10475" width="9.140625" style="549"/>
    <col min="10476" max="10476" width="12" style="549" customWidth="1"/>
    <col min="10477" max="10496" width="9.140625" style="549"/>
    <col min="10497" max="10497" width="5.7109375" style="549" customWidth="1"/>
    <col min="10498" max="10498" width="8.7109375" style="549" customWidth="1"/>
    <col min="10499" max="10499" width="40.7109375" style="549" customWidth="1"/>
    <col min="10500" max="10500" width="5.7109375" style="549" customWidth="1"/>
    <col min="10501" max="10501" width="9.7109375" style="549" customWidth="1"/>
    <col min="10502" max="10503" width="11.7109375" style="549" customWidth="1"/>
    <col min="10504" max="10504" width="9.140625" style="549"/>
    <col min="10505" max="10505" width="11.5703125" style="549" bestFit="1" customWidth="1"/>
    <col min="10506" max="10725" width="9.140625" style="549"/>
    <col min="10726" max="10726" width="5.7109375" style="549" customWidth="1"/>
    <col min="10727" max="10727" width="7.42578125" style="549" customWidth="1"/>
    <col min="10728" max="10728" width="40.85546875" style="549" customWidth="1"/>
    <col min="10729" max="10729" width="5.7109375" style="549" customWidth="1"/>
    <col min="10730" max="10730" width="10.140625" style="549" customWidth="1"/>
    <col min="10731" max="10731" width="9.140625" style="549"/>
    <col min="10732" max="10732" width="12" style="549" customWidth="1"/>
    <col min="10733" max="10752" width="9.140625" style="549"/>
    <col min="10753" max="10753" width="5.7109375" style="549" customWidth="1"/>
    <col min="10754" max="10754" width="8.7109375" style="549" customWidth="1"/>
    <col min="10755" max="10755" width="40.7109375" style="549" customWidth="1"/>
    <col min="10756" max="10756" width="5.7109375" style="549" customWidth="1"/>
    <col min="10757" max="10757" width="9.7109375" style="549" customWidth="1"/>
    <col min="10758" max="10759" width="11.7109375" style="549" customWidth="1"/>
    <col min="10760" max="10760" width="9.140625" style="549"/>
    <col min="10761" max="10761" width="11.5703125" style="549" bestFit="1" customWidth="1"/>
    <col min="10762" max="10981" width="9.140625" style="549"/>
    <col min="10982" max="10982" width="5.7109375" style="549" customWidth="1"/>
    <col min="10983" max="10983" width="7.42578125" style="549" customWidth="1"/>
    <col min="10984" max="10984" width="40.85546875" style="549" customWidth="1"/>
    <col min="10985" max="10985" width="5.7109375" style="549" customWidth="1"/>
    <col min="10986" max="10986" width="10.140625" style="549" customWidth="1"/>
    <col min="10987" max="10987" width="9.140625" style="549"/>
    <col min="10988" max="10988" width="12" style="549" customWidth="1"/>
    <col min="10989" max="11008" width="9.140625" style="549"/>
    <col min="11009" max="11009" width="5.7109375" style="549" customWidth="1"/>
    <col min="11010" max="11010" width="8.7109375" style="549" customWidth="1"/>
    <col min="11011" max="11011" width="40.7109375" style="549" customWidth="1"/>
    <col min="11012" max="11012" width="5.7109375" style="549" customWidth="1"/>
    <col min="11013" max="11013" width="9.7109375" style="549" customWidth="1"/>
    <col min="11014" max="11015" width="11.7109375" style="549" customWidth="1"/>
    <col min="11016" max="11016" width="9.140625" style="549"/>
    <col min="11017" max="11017" width="11.5703125" style="549" bestFit="1" customWidth="1"/>
    <col min="11018" max="11237" width="9.140625" style="549"/>
    <col min="11238" max="11238" width="5.7109375" style="549" customWidth="1"/>
    <col min="11239" max="11239" width="7.42578125" style="549" customWidth="1"/>
    <col min="11240" max="11240" width="40.85546875" style="549" customWidth="1"/>
    <col min="11241" max="11241" width="5.7109375" style="549" customWidth="1"/>
    <col min="11242" max="11242" width="10.140625" style="549" customWidth="1"/>
    <col min="11243" max="11243" width="9.140625" style="549"/>
    <col min="11244" max="11244" width="12" style="549" customWidth="1"/>
    <col min="11245" max="11264" width="9.140625" style="549"/>
    <col min="11265" max="11265" width="5.7109375" style="549" customWidth="1"/>
    <col min="11266" max="11266" width="8.7109375" style="549" customWidth="1"/>
    <col min="11267" max="11267" width="40.7109375" style="549" customWidth="1"/>
    <col min="11268" max="11268" width="5.7109375" style="549" customWidth="1"/>
    <col min="11269" max="11269" width="9.7109375" style="549" customWidth="1"/>
    <col min="11270" max="11271" width="11.7109375" style="549" customWidth="1"/>
    <col min="11272" max="11272" width="9.140625" style="549"/>
    <col min="11273" max="11273" width="11.5703125" style="549" bestFit="1" customWidth="1"/>
    <col min="11274" max="11493" width="9.140625" style="549"/>
    <col min="11494" max="11494" width="5.7109375" style="549" customWidth="1"/>
    <col min="11495" max="11495" width="7.42578125" style="549" customWidth="1"/>
    <col min="11496" max="11496" width="40.85546875" style="549" customWidth="1"/>
    <col min="11497" max="11497" width="5.7109375" style="549" customWidth="1"/>
    <col min="11498" max="11498" width="10.140625" style="549" customWidth="1"/>
    <col min="11499" max="11499" width="9.140625" style="549"/>
    <col min="11500" max="11500" width="12" style="549" customWidth="1"/>
    <col min="11501" max="11520" width="9.140625" style="549"/>
    <col min="11521" max="11521" width="5.7109375" style="549" customWidth="1"/>
    <col min="11522" max="11522" width="8.7109375" style="549" customWidth="1"/>
    <col min="11523" max="11523" width="40.7109375" style="549" customWidth="1"/>
    <col min="11524" max="11524" width="5.7109375" style="549" customWidth="1"/>
    <col min="11525" max="11525" width="9.7109375" style="549" customWidth="1"/>
    <col min="11526" max="11527" width="11.7109375" style="549" customWidth="1"/>
    <col min="11528" max="11528" width="9.140625" style="549"/>
    <col min="11529" max="11529" width="11.5703125" style="549" bestFit="1" customWidth="1"/>
    <col min="11530" max="11749" width="9.140625" style="549"/>
    <col min="11750" max="11750" width="5.7109375" style="549" customWidth="1"/>
    <col min="11751" max="11751" width="7.42578125" style="549" customWidth="1"/>
    <col min="11752" max="11752" width="40.85546875" style="549" customWidth="1"/>
    <col min="11753" max="11753" width="5.7109375" style="549" customWidth="1"/>
    <col min="11754" max="11754" width="10.140625" style="549" customWidth="1"/>
    <col min="11755" max="11755" width="9.140625" style="549"/>
    <col min="11756" max="11756" width="12" style="549" customWidth="1"/>
    <col min="11757" max="11776" width="9.140625" style="549"/>
    <col min="11777" max="11777" width="5.7109375" style="549" customWidth="1"/>
    <col min="11778" max="11778" width="8.7109375" style="549" customWidth="1"/>
    <col min="11779" max="11779" width="40.7109375" style="549" customWidth="1"/>
    <col min="11780" max="11780" width="5.7109375" style="549" customWidth="1"/>
    <col min="11781" max="11781" width="9.7109375" style="549" customWidth="1"/>
    <col min="11782" max="11783" width="11.7109375" style="549" customWidth="1"/>
    <col min="11784" max="11784" width="9.140625" style="549"/>
    <col min="11785" max="11785" width="11.5703125" style="549" bestFit="1" customWidth="1"/>
    <col min="11786" max="12005" width="9.140625" style="549"/>
    <col min="12006" max="12006" width="5.7109375" style="549" customWidth="1"/>
    <col min="12007" max="12007" width="7.42578125" style="549" customWidth="1"/>
    <col min="12008" max="12008" width="40.85546875" style="549" customWidth="1"/>
    <col min="12009" max="12009" width="5.7109375" style="549" customWidth="1"/>
    <col min="12010" max="12010" width="10.140625" style="549" customWidth="1"/>
    <col min="12011" max="12011" width="9.140625" style="549"/>
    <col min="12012" max="12012" width="12" style="549" customWidth="1"/>
    <col min="12013" max="12032" width="9.140625" style="549"/>
    <col min="12033" max="12033" width="5.7109375" style="549" customWidth="1"/>
    <col min="12034" max="12034" width="8.7109375" style="549" customWidth="1"/>
    <col min="12035" max="12035" width="40.7109375" style="549" customWidth="1"/>
    <col min="12036" max="12036" width="5.7109375" style="549" customWidth="1"/>
    <col min="12037" max="12037" width="9.7109375" style="549" customWidth="1"/>
    <col min="12038" max="12039" width="11.7109375" style="549" customWidth="1"/>
    <col min="12040" max="12040" width="9.140625" style="549"/>
    <col min="12041" max="12041" width="11.5703125" style="549" bestFit="1" customWidth="1"/>
    <col min="12042" max="12261" width="9.140625" style="549"/>
    <col min="12262" max="12262" width="5.7109375" style="549" customWidth="1"/>
    <col min="12263" max="12263" width="7.42578125" style="549" customWidth="1"/>
    <col min="12264" max="12264" width="40.85546875" style="549" customWidth="1"/>
    <col min="12265" max="12265" width="5.7109375" style="549" customWidth="1"/>
    <col min="12266" max="12266" width="10.140625" style="549" customWidth="1"/>
    <col min="12267" max="12267" width="9.140625" style="549"/>
    <col min="12268" max="12268" width="12" style="549" customWidth="1"/>
    <col min="12269" max="12288" width="9.140625" style="549"/>
    <col min="12289" max="12289" width="5.7109375" style="549" customWidth="1"/>
    <col min="12290" max="12290" width="8.7109375" style="549" customWidth="1"/>
    <col min="12291" max="12291" width="40.7109375" style="549" customWidth="1"/>
    <col min="12292" max="12292" width="5.7109375" style="549" customWidth="1"/>
    <col min="12293" max="12293" width="9.7109375" style="549" customWidth="1"/>
    <col min="12294" max="12295" width="11.7109375" style="549" customWidth="1"/>
    <col min="12296" max="12296" width="9.140625" style="549"/>
    <col min="12297" max="12297" width="11.5703125" style="549" bestFit="1" customWidth="1"/>
    <col min="12298" max="12517" width="9.140625" style="549"/>
    <col min="12518" max="12518" width="5.7109375" style="549" customWidth="1"/>
    <col min="12519" max="12519" width="7.42578125" style="549" customWidth="1"/>
    <col min="12520" max="12520" width="40.85546875" style="549" customWidth="1"/>
    <col min="12521" max="12521" width="5.7109375" style="549" customWidth="1"/>
    <col min="12522" max="12522" width="10.140625" style="549" customWidth="1"/>
    <col min="12523" max="12523" width="9.140625" style="549"/>
    <col min="12524" max="12524" width="12" style="549" customWidth="1"/>
    <col min="12525" max="12544" width="9.140625" style="549"/>
    <col min="12545" max="12545" width="5.7109375" style="549" customWidth="1"/>
    <col min="12546" max="12546" width="8.7109375" style="549" customWidth="1"/>
    <col min="12547" max="12547" width="40.7109375" style="549" customWidth="1"/>
    <col min="12548" max="12548" width="5.7109375" style="549" customWidth="1"/>
    <col min="12549" max="12549" width="9.7109375" style="549" customWidth="1"/>
    <col min="12550" max="12551" width="11.7109375" style="549" customWidth="1"/>
    <col min="12552" max="12552" width="9.140625" style="549"/>
    <col min="12553" max="12553" width="11.5703125" style="549" bestFit="1" customWidth="1"/>
    <col min="12554" max="12773" width="9.140625" style="549"/>
    <col min="12774" max="12774" width="5.7109375" style="549" customWidth="1"/>
    <col min="12775" max="12775" width="7.42578125" style="549" customWidth="1"/>
    <col min="12776" max="12776" width="40.85546875" style="549" customWidth="1"/>
    <col min="12777" max="12777" width="5.7109375" style="549" customWidth="1"/>
    <col min="12778" max="12778" width="10.140625" style="549" customWidth="1"/>
    <col min="12779" max="12779" width="9.140625" style="549"/>
    <col min="12780" max="12780" width="12" style="549" customWidth="1"/>
    <col min="12781" max="12800" width="9.140625" style="549"/>
    <col min="12801" max="12801" width="5.7109375" style="549" customWidth="1"/>
    <col min="12802" max="12802" width="8.7109375" style="549" customWidth="1"/>
    <col min="12803" max="12803" width="40.7109375" style="549" customWidth="1"/>
    <col min="12804" max="12804" width="5.7109375" style="549" customWidth="1"/>
    <col min="12805" max="12805" width="9.7109375" style="549" customWidth="1"/>
    <col min="12806" max="12807" width="11.7109375" style="549" customWidth="1"/>
    <col min="12808" max="12808" width="9.140625" style="549"/>
    <col min="12809" max="12809" width="11.5703125" style="549" bestFit="1" customWidth="1"/>
    <col min="12810" max="13029" width="9.140625" style="549"/>
    <col min="13030" max="13030" width="5.7109375" style="549" customWidth="1"/>
    <col min="13031" max="13031" width="7.42578125" style="549" customWidth="1"/>
    <col min="13032" max="13032" width="40.85546875" style="549" customWidth="1"/>
    <col min="13033" max="13033" width="5.7109375" style="549" customWidth="1"/>
    <col min="13034" max="13034" width="10.140625" style="549" customWidth="1"/>
    <col min="13035" max="13035" width="9.140625" style="549"/>
    <col min="13036" max="13036" width="12" style="549" customWidth="1"/>
    <col min="13037" max="13056" width="9.140625" style="549"/>
    <col min="13057" max="13057" width="5.7109375" style="549" customWidth="1"/>
    <col min="13058" max="13058" width="8.7109375" style="549" customWidth="1"/>
    <col min="13059" max="13059" width="40.7109375" style="549" customWidth="1"/>
    <col min="13060" max="13060" width="5.7109375" style="549" customWidth="1"/>
    <col min="13061" max="13061" width="9.7109375" style="549" customWidth="1"/>
    <col min="13062" max="13063" width="11.7109375" style="549" customWidth="1"/>
    <col min="13064" max="13064" width="9.140625" style="549"/>
    <col min="13065" max="13065" width="11.5703125" style="549" bestFit="1" customWidth="1"/>
    <col min="13066" max="13285" width="9.140625" style="549"/>
    <col min="13286" max="13286" width="5.7109375" style="549" customWidth="1"/>
    <col min="13287" max="13287" width="7.42578125" style="549" customWidth="1"/>
    <col min="13288" max="13288" width="40.85546875" style="549" customWidth="1"/>
    <col min="13289" max="13289" width="5.7109375" style="549" customWidth="1"/>
    <col min="13290" max="13290" width="10.140625" style="549" customWidth="1"/>
    <col min="13291" max="13291" width="9.140625" style="549"/>
    <col min="13292" max="13292" width="12" style="549" customWidth="1"/>
    <col min="13293" max="13312" width="9.140625" style="549"/>
    <col min="13313" max="13313" width="5.7109375" style="549" customWidth="1"/>
    <col min="13314" max="13314" width="8.7109375" style="549" customWidth="1"/>
    <col min="13315" max="13315" width="40.7109375" style="549" customWidth="1"/>
    <col min="13316" max="13316" width="5.7109375" style="549" customWidth="1"/>
    <col min="13317" max="13317" width="9.7109375" style="549" customWidth="1"/>
    <col min="13318" max="13319" width="11.7109375" style="549" customWidth="1"/>
    <col min="13320" max="13320" width="9.140625" style="549"/>
    <col min="13321" max="13321" width="11.5703125" style="549" bestFit="1" customWidth="1"/>
    <col min="13322" max="13541" width="9.140625" style="549"/>
    <col min="13542" max="13542" width="5.7109375" style="549" customWidth="1"/>
    <col min="13543" max="13543" width="7.42578125" style="549" customWidth="1"/>
    <col min="13544" max="13544" width="40.85546875" style="549" customWidth="1"/>
    <col min="13545" max="13545" width="5.7109375" style="549" customWidth="1"/>
    <col min="13546" max="13546" width="10.140625" style="549" customWidth="1"/>
    <col min="13547" max="13547" width="9.140625" style="549"/>
    <col min="13548" max="13548" width="12" style="549" customWidth="1"/>
    <col min="13549" max="13568" width="9.140625" style="549"/>
    <col min="13569" max="13569" width="5.7109375" style="549" customWidth="1"/>
    <col min="13570" max="13570" width="8.7109375" style="549" customWidth="1"/>
    <col min="13571" max="13571" width="40.7109375" style="549" customWidth="1"/>
    <col min="13572" max="13572" width="5.7109375" style="549" customWidth="1"/>
    <col min="13573" max="13573" width="9.7109375" style="549" customWidth="1"/>
    <col min="13574" max="13575" width="11.7109375" style="549" customWidth="1"/>
    <col min="13576" max="13576" width="9.140625" style="549"/>
    <col min="13577" max="13577" width="11.5703125" style="549" bestFit="1" customWidth="1"/>
    <col min="13578" max="13797" width="9.140625" style="549"/>
    <col min="13798" max="13798" width="5.7109375" style="549" customWidth="1"/>
    <col min="13799" max="13799" width="7.42578125" style="549" customWidth="1"/>
    <col min="13800" max="13800" width="40.85546875" style="549" customWidth="1"/>
    <col min="13801" max="13801" width="5.7109375" style="549" customWidth="1"/>
    <col min="13802" max="13802" width="10.140625" style="549" customWidth="1"/>
    <col min="13803" max="13803" width="9.140625" style="549"/>
    <col min="13804" max="13804" width="12" style="549" customWidth="1"/>
    <col min="13805" max="13824" width="9.140625" style="549"/>
    <col min="13825" max="13825" width="5.7109375" style="549" customWidth="1"/>
    <col min="13826" max="13826" width="8.7109375" style="549" customWidth="1"/>
    <col min="13827" max="13827" width="40.7109375" style="549" customWidth="1"/>
    <col min="13828" max="13828" width="5.7109375" style="549" customWidth="1"/>
    <col min="13829" max="13829" width="9.7109375" style="549" customWidth="1"/>
    <col min="13830" max="13831" width="11.7109375" style="549" customWidth="1"/>
    <col min="13832" max="13832" width="9.140625" style="549"/>
    <col min="13833" max="13833" width="11.5703125" style="549" bestFit="1" customWidth="1"/>
    <col min="13834" max="14053" width="9.140625" style="549"/>
    <col min="14054" max="14054" width="5.7109375" style="549" customWidth="1"/>
    <col min="14055" max="14055" width="7.42578125" style="549" customWidth="1"/>
    <col min="14056" max="14056" width="40.85546875" style="549" customWidth="1"/>
    <col min="14057" max="14057" width="5.7109375" style="549" customWidth="1"/>
    <col min="14058" max="14058" width="10.140625" style="549" customWidth="1"/>
    <col min="14059" max="14059" width="9.140625" style="549"/>
    <col min="14060" max="14060" width="12" style="549" customWidth="1"/>
    <col min="14061" max="14080" width="9.140625" style="549"/>
    <col min="14081" max="14081" width="5.7109375" style="549" customWidth="1"/>
    <col min="14082" max="14082" width="8.7109375" style="549" customWidth="1"/>
    <col min="14083" max="14083" width="40.7109375" style="549" customWidth="1"/>
    <col min="14084" max="14084" width="5.7109375" style="549" customWidth="1"/>
    <col min="14085" max="14085" width="9.7109375" style="549" customWidth="1"/>
    <col min="14086" max="14087" width="11.7109375" style="549" customWidth="1"/>
    <col min="14088" max="14088" width="9.140625" style="549"/>
    <col min="14089" max="14089" width="11.5703125" style="549" bestFit="1" customWidth="1"/>
    <col min="14090" max="14309" width="9.140625" style="549"/>
    <col min="14310" max="14310" width="5.7109375" style="549" customWidth="1"/>
    <col min="14311" max="14311" width="7.42578125" style="549" customWidth="1"/>
    <col min="14312" max="14312" width="40.85546875" style="549" customWidth="1"/>
    <col min="14313" max="14313" width="5.7109375" style="549" customWidth="1"/>
    <col min="14314" max="14314" width="10.140625" style="549" customWidth="1"/>
    <col min="14315" max="14315" width="9.140625" style="549"/>
    <col min="14316" max="14316" width="12" style="549" customWidth="1"/>
    <col min="14317" max="14336" width="9.140625" style="549"/>
    <col min="14337" max="14337" width="5.7109375" style="549" customWidth="1"/>
    <col min="14338" max="14338" width="8.7109375" style="549" customWidth="1"/>
    <col min="14339" max="14339" width="40.7109375" style="549" customWidth="1"/>
    <col min="14340" max="14340" width="5.7109375" style="549" customWidth="1"/>
    <col min="14341" max="14341" width="9.7109375" style="549" customWidth="1"/>
    <col min="14342" max="14343" width="11.7109375" style="549" customWidth="1"/>
    <col min="14344" max="14344" width="9.140625" style="549"/>
    <col min="14345" max="14345" width="11.5703125" style="549" bestFit="1" customWidth="1"/>
    <col min="14346" max="14565" width="9.140625" style="549"/>
    <col min="14566" max="14566" width="5.7109375" style="549" customWidth="1"/>
    <col min="14567" max="14567" width="7.42578125" style="549" customWidth="1"/>
    <col min="14568" max="14568" width="40.85546875" style="549" customWidth="1"/>
    <col min="14569" max="14569" width="5.7109375" style="549" customWidth="1"/>
    <col min="14570" max="14570" width="10.140625" style="549" customWidth="1"/>
    <col min="14571" max="14571" width="9.140625" style="549"/>
    <col min="14572" max="14572" width="12" style="549" customWidth="1"/>
    <col min="14573" max="14592" width="9.140625" style="549"/>
    <col min="14593" max="14593" width="5.7109375" style="549" customWidth="1"/>
    <col min="14594" max="14594" width="8.7109375" style="549" customWidth="1"/>
    <col min="14595" max="14595" width="40.7109375" style="549" customWidth="1"/>
    <col min="14596" max="14596" width="5.7109375" style="549" customWidth="1"/>
    <col min="14597" max="14597" width="9.7109375" style="549" customWidth="1"/>
    <col min="14598" max="14599" width="11.7109375" style="549" customWidth="1"/>
    <col min="14600" max="14600" width="9.140625" style="549"/>
    <col min="14601" max="14601" width="11.5703125" style="549" bestFit="1" customWidth="1"/>
    <col min="14602" max="14821" width="9.140625" style="549"/>
    <col min="14822" max="14822" width="5.7109375" style="549" customWidth="1"/>
    <col min="14823" max="14823" width="7.42578125" style="549" customWidth="1"/>
    <col min="14824" max="14824" width="40.85546875" style="549" customWidth="1"/>
    <col min="14825" max="14825" width="5.7109375" style="549" customWidth="1"/>
    <col min="14826" max="14826" width="10.140625" style="549" customWidth="1"/>
    <col min="14827" max="14827" width="9.140625" style="549"/>
    <col min="14828" max="14828" width="12" style="549" customWidth="1"/>
    <col min="14829" max="14848" width="9.140625" style="549"/>
    <col min="14849" max="14849" width="5.7109375" style="549" customWidth="1"/>
    <col min="14850" max="14850" width="8.7109375" style="549" customWidth="1"/>
    <col min="14851" max="14851" width="40.7109375" style="549" customWidth="1"/>
    <col min="14852" max="14852" width="5.7109375" style="549" customWidth="1"/>
    <col min="14853" max="14853" width="9.7109375" style="549" customWidth="1"/>
    <col min="14854" max="14855" width="11.7109375" style="549" customWidth="1"/>
    <col min="14856" max="14856" width="9.140625" style="549"/>
    <col min="14857" max="14857" width="11.5703125" style="549" bestFit="1" customWidth="1"/>
    <col min="14858" max="15077" width="9.140625" style="549"/>
    <col min="15078" max="15078" width="5.7109375" style="549" customWidth="1"/>
    <col min="15079" max="15079" width="7.42578125" style="549" customWidth="1"/>
    <col min="15080" max="15080" width="40.85546875" style="549" customWidth="1"/>
    <col min="15081" max="15081" width="5.7109375" style="549" customWidth="1"/>
    <col min="15082" max="15082" width="10.140625" style="549" customWidth="1"/>
    <col min="15083" max="15083" width="9.140625" style="549"/>
    <col min="15084" max="15084" width="12" style="549" customWidth="1"/>
    <col min="15085" max="15104" width="9.140625" style="549"/>
    <col min="15105" max="15105" width="5.7109375" style="549" customWidth="1"/>
    <col min="15106" max="15106" width="8.7109375" style="549" customWidth="1"/>
    <col min="15107" max="15107" width="40.7109375" style="549" customWidth="1"/>
    <col min="15108" max="15108" width="5.7109375" style="549" customWidth="1"/>
    <col min="15109" max="15109" width="9.7109375" style="549" customWidth="1"/>
    <col min="15110" max="15111" width="11.7109375" style="549" customWidth="1"/>
    <col min="15112" max="15112" width="9.140625" style="549"/>
    <col min="15113" max="15113" width="11.5703125" style="549" bestFit="1" customWidth="1"/>
    <col min="15114" max="15333" width="9.140625" style="549"/>
    <col min="15334" max="15334" width="5.7109375" style="549" customWidth="1"/>
    <col min="15335" max="15335" width="7.42578125" style="549" customWidth="1"/>
    <col min="15336" max="15336" width="40.85546875" style="549" customWidth="1"/>
    <col min="15337" max="15337" width="5.7109375" style="549" customWidth="1"/>
    <col min="15338" max="15338" width="10.140625" style="549" customWidth="1"/>
    <col min="15339" max="15339" width="9.140625" style="549"/>
    <col min="15340" max="15340" width="12" style="549" customWidth="1"/>
    <col min="15341" max="15360" width="9.140625" style="549"/>
    <col min="15361" max="15361" width="5.7109375" style="549" customWidth="1"/>
    <col min="15362" max="15362" width="8.7109375" style="549" customWidth="1"/>
    <col min="15363" max="15363" width="40.7109375" style="549" customWidth="1"/>
    <col min="15364" max="15364" width="5.7109375" style="549" customWidth="1"/>
    <col min="15365" max="15365" width="9.7109375" style="549" customWidth="1"/>
    <col min="15366" max="15367" width="11.7109375" style="549" customWidth="1"/>
    <col min="15368" max="15368" width="9.140625" style="549"/>
    <col min="15369" max="15369" width="11.5703125" style="549" bestFit="1" customWidth="1"/>
    <col min="15370" max="15589" width="9.140625" style="549"/>
    <col min="15590" max="15590" width="5.7109375" style="549" customWidth="1"/>
    <col min="15591" max="15591" width="7.42578125" style="549" customWidth="1"/>
    <col min="15592" max="15592" width="40.85546875" style="549" customWidth="1"/>
    <col min="15593" max="15593" width="5.7109375" style="549" customWidth="1"/>
    <col min="15594" max="15594" width="10.140625" style="549" customWidth="1"/>
    <col min="15595" max="15595" width="9.140625" style="549"/>
    <col min="15596" max="15596" width="12" style="549" customWidth="1"/>
    <col min="15597" max="15616" width="9.140625" style="549"/>
    <col min="15617" max="15617" width="5.7109375" style="549" customWidth="1"/>
    <col min="15618" max="15618" width="8.7109375" style="549" customWidth="1"/>
    <col min="15619" max="15619" width="40.7109375" style="549" customWidth="1"/>
    <col min="15620" max="15620" width="5.7109375" style="549" customWidth="1"/>
    <col min="15621" max="15621" width="9.7109375" style="549" customWidth="1"/>
    <col min="15622" max="15623" width="11.7109375" style="549" customWidth="1"/>
    <col min="15624" max="15624" width="9.140625" style="549"/>
    <col min="15625" max="15625" width="11.5703125" style="549" bestFit="1" customWidth="1"/>
    <col min="15626" max="15845" width="9.140625" style="549"/>
    <col min="15846" max="15846" width="5.7109375" style="549" customWidth="1"/>
    <col min="15847" max="15847" width="7.42578125" style="549" customWidth="1"/>
    <col min="15848" max="15848" width="40.85546875" style="549" customWidth="1"/>
    <col min="15849" max="15849" width="5.7109375" style="549" customWidth="1"/>
    <col min="15850" max="15850" width="10.140625" style="549" customWidth="1"/>
    <col min="15851" max="15851" width="9.140625" style="549"/>
    <col min="15852" max="15852" width="12" style="549" customWidth="1"/>
    <col min="15853" max="15872" width="9.140625" style="549"/>
    <col min="15873" max="15873" width="5.7109375" style="549" customWidth="1"/>
    <col min="15874" max="15874" width="8.7109375" style="549" customWidth="1"/>
    <col min="15875" max="15875" width="40.7109375" style="549" customWidth="1"/>
    <col min="15876" max="15876" width="5.7109375" style="549" customWidth="1"/>
    <col min="15877" max="15877" width="9.7109375" style="549" customWidth="1"/>
    <col min="15878" max="15879" width="11.7109375" style="549" customWidth="1"/>
    <col min="15880" max="15880" width="9.140625" style="549"/>
    <col min="15881" max="15881" width="11.5703125" style="549" bestFit="1" customWidth="1"/>
    <col min="15882" max="16101" width="9.140625" style="549"/>
    <col min="16102" max="16102" width="5.7109375" style="549" customWidth="1"/>
    <col min="16103" max="16103" width="7.42578125" style="549" customWidth="1"/>
    <col min="16104" max="16104" width="40.85546875" style="549" customWidth="1"/>
    <col min="16105" max="16105" width="5.7109375" style="549" customWidth="1"/>
    <col min="16106" max="16106" width="10.140625" style="549" customWidth="1"/>
    <col min="16107" max="16107" width="9.140625" style="549"/>
    <col min="16108" max="16108" width="12" style="549" customWidth="1"/>
    <col min="16109" max="16128" width="9.140625" style="549"/>
    <col min="16129" max="16129" width="5.7109375" style="549" customWidth="1"/>
    <col min="16130" max="16130" width="8.7109375" style="549" customWidth="1"/>
    <col min="16131" max="16131" width="40.7109375" style="549" customWidth="1"/>
    <col min="16132" max="16132" width="5.7109375" style="549" customWidth="1"/>
    <col min="16133" max="16133" width="9.7109375" style="549" customWidth="1"/>
    <col min="16134" max="16135" width="11.7109375" style="549" customWidth="1"/>
    <col min="16136" max="16136" width="9.140625" style="549"/>
    <col min="16137" max="16137" width="11.5703125" style="549" bestFit="1" customWidth="1"/>
    <col min="16138" max="16357" width="9.140625" style="549"/>
    <col min="16358" max="16358" width="5.7109375" style="549" customWidth="1"/>
    <col min="16359" max="16359" width="7.42578125" style="549" customWidth="1"/>
    <col min="16360" max="16360" width="40.85546875" style="549" customWidth="1"/>
    <col min="16361" max="16361" width="5.7109375" style="549" customWidth="1"/>
    <col min="16362" max="16362" width="10.140625" style="549" customWidth="1"/>
    <col min="16363" max="16363" width="9.140625" style="549"/>
    <col min="16364" max="16364" width="12" style="549" customWidth="1"/>
    <col min="16365" max="16384" width="9.140625" style="549"/>
  </cols>
  <sheetData>
    <row r="1" spans="1:11" s="531" customFormat="1" ht="15.75" customHeight="1" x14ac:dyDescent="0.25">
      <c r="A1" s="812" t="s">
        <v>1486</v>
      </c>
      <c r="B1" s="408"/>
      <c r="C1" s="409"/>
      <c r="D1" s="410"/>
      <c r="E1" s="411"/>
      <c r="F1" s="412"/>
    </row>
    <row r="2" spans="1:11" s="531" customFormat="1" ht="15.75" customHeight="1" x14ac:dyDescent="0.25">
      <c r="A2" s="812" t="s">
        <v>428</v>
      </c>
      <c r="B2" s="415"/>
      <c r="C2" s="416"/>
      <c r="D2" s="410"/>
      <c r="E2" s="411"/>
      <c r="F2" s="412"/>
    </row>
    <row r="3" spans="1:11" s="531" customFormat="1" ht="15.75" customHeight="1" x14ac:dyDescent="0.25">
      <c r="A3" s="1100" t="s">
        <v>1681</v>
      </c>
      <c r="B3" s="415"/>
      <c r="C3" s="416"/>
      <c r="D3" s="410"/>
      <c r="E3" s="411"/>
      <c r="F3" s="412"/>
    </row>
    <row r="4" spans="1:11" s="531" customFormat="1" ht="15.75" customHeight="1" x14ac:dyDescent="0.25">
      <c r="A4" s="414"/>
      <c r="B4" s="415"/>
      <c r="C4" s="416"/>
      <c r="D4" s="410"/>
      <c r="E4" s="411"/>
      <c r="F4" s="412"/>
      <c r="G4" s="413"/>
    </row>
    <row r="5" spans="1:11" s="422" customFormat="1" ht="15" x14ac:dyDescent="0.25">
      <c r="A5" s="1090"/>
      <c r="B5" s="767" t="s">
        <v>0</v>
      </c>
      <c r="C5" s="769" t="s">
        <v>174</v>
      </c>
      <c r="D5" s="771"/>
      <c r="E5" s="768"/>
      <c r="F5" s="770"/>
      <c r="G5" s="771" t="s">
        <v>175</v>
      </c>
      <c r="K5" s="419"/>
    </row>
    <row r="6" spans="1:11" s="422" customFormat="1" ht="15" x14ac:dyDescent="0.25">
      <c r="A6" s="1090"/>
      <c r="B6" s="772"/>
      <c r="C6" s="773"/>
      <c r="D6" s="1081"/>
      <c r="E6" s="768"/>
      <c r="F6" s="770"/>
      <c r="G6" s="775"/>
      <c r="K6" s="419"/>
    </row>
    <row r="7" spans="1:11" s="422" customFormat="1" ht="15" x14ac:dyDescent="0.25">
      <c r="A7" s="1090"/>
      <c r="B7" s="776" t="s">
        <v>176</v>
      </c>
      <c r="C7" s="777" t="s">
        <v>7</v>
      </c>
      <c r="D7" s="1081"/>
      <c r="E7" s="768"/>
      <c r="F7" s="770"/>
      <c r="G7" s="770">
        <f>G28</f>
        <v>0</v>
      </c>
      <c r="K7" s="419"/>
    </row>
    <row r="8" spans="1:11" s="422" customFormat="1" ht="15" x14ac:dyDescent="0.25">
      <c r="A8" s="1090"/>
      <c r="B8" s="776" t="s">
        <v>39</v>
      </c>
      <c r="C8" s="777" t="s">
        <v>40</v>
      </c>
      <c r="D8" s="1081"/>
      <c r="E8" s="768"/>
      <c r="F8" s="770"/>
      <c r="G8" s="770">
        <f>G48</f>
        <v>0</v>
      </c>
      <c r="K8" s="419"/>
    </row>
    <row r="9" spans="1:11" s="422" customFormat="1" ht="15" x14ac:dyDescent="0.25">
      <c r="A9" s="1090"/>
      <c r="B9" s="776" t="s">
        <v>100</v>
      </c>
      <c r="C9" s="777" t="s">
        <v>276</v>
      </c>
      <c r="D9" s="1081"/>
      <c r="E9" s="768"/>
      <c r="F9" s="770"/>
      <c r="G9" s="775">
        <f>G52</f>
        <v>0</v>
      </c>
      <c r="K9" s="419"/>
    </row>
    <row r="10" spans="1:11" s="422" customFormat="1" ht="15" x14ac:dyDescent="0.25">
      <c r="A10" s="1090"/>
      <c r="B10" s="776" t="s">
        <v>1168</v>
      </c>
      <c r="C10" s="777" t="s">
        <v>265</v>
      </c>
      <c r="D10" s="1081"/>
      <c r="E10" s="768"/>
      <c r="F10" s="770"/>
      <c r="G10" s="775">
        <f>G66</f>
        <v>0</v>
      </c>
      <c r="K10" s="419"/>
    </row>
    <row r="11" spans="1:11" s="422" customFormat="1" ht="15.75" thickBot="1" x14ac:dyDescent="0.3">
      <c r="A11" s="1092"/>
      <c r="B11" s="783">
        <v>7</v>
      </c>
      <c r="C11" s="1118" t="s">
        <v>168</v>
      </c>
      <c r="D11" s="1082"/>
      <c r="E11" s="784"/>
      <c r="F11" s="785"/>
      <c r="G11" s="785">
        <f>G72</f>
        <v>9000</v>
      </c>
      <c r="H11" s="419"/>
      <c r="K11" s="419"/>
    </row>
    <row r="12" spans="1:11" s="422" customFormat="1" ht="15" x14ac:dyDescent="0.25">
      <c r="A12" s="1091"/>
      <c r="B12" s="778" t="s">
        <v>178</v>
      </c>
      <c r="C12" s="779"/>
      <c r="D12" s="1081"/>
      <c r="E12" s="774"/>
      <c r="F12" s="770"/>
      <c r="G12" s="780">
        <f>SUM(G7:G11)</f>
        <v>9000</v>
      </c>
      <c r="K12" s="419"/>
    </row>
    <row r="13" spans="1:11" s="422" customFormat="1" ht="15.75" thickBot="1" x14ac:dyDescent="0.3">
      <c r="A13" s="1092"/>
      <c r="B13" s="787" t="s">
        <v>179</v>
      </c>
      <c r="C13" s="788"/>
      <c r="D13" s="1083"/>
      <c r="E13" s="789"/>
      <c r="F13" s="790"/>
      <c r="G13" s="790">
        <f>ROUND(G12*0.22,2)</f>
        <v>1980</v>
      </c>
      <c r="K13" s="419"/>
    </row>
    <row r="14" spans="1:11" s="422" customFormat="1" ht="15" x14ac:dyDescent="0.25">
      <c r="A14" s="1090"/>
      <c r="B14" s="781" t="s">
        <v>180</v>
      </c>
      <c r="C14" s="762"/>
      <c r="D14" s="1084"/>
      <c r="E14" s="761"/>
      <c r="F14" s="763"/>
      <c r="G14" s="763">
        <f>+G13+G12</f>
        <v>10980</v>
      </c>
      <c r="K14" s="419"/>
    </row>
    <row r="15" spans="1:11" s="531" customFormat="1" ht="15.75" customHeight="1" x14ac:dyDescent="0.25">
      <c r="A15" s="414"/>
      <c r="B15" s="415"/>
      <c r="C15" s="416"/>
      <c r="D15" s="410"/>
      <c r="E15" s="411"/>
      <c r="F15" s="412"/>
      <c r="G15" s="413"/>
    </row>
    <row r="16" spans="1:11" s="531" customFormat="1" ht="15.75" customHeight="1" x14ac:dyDescent="0.25">
      <c r="A16" s="414"/>
      <c r="B16" s="415"/>
      <c r="C16" s="416"/>
      <c r="D16" s="410"/>
      <c r="E16" s="411"/>
      <c r="F16" s="412"/>
      <c r="G16" s="413"/>
    </row>
    <row r="17" spans="1:9" s="531" customFormat="1" ht="15.75" x14ac:dyDescent="0.25">
      <c r="A17" s="488" t="s">
        <v>1682</v>
      </c>
      <c r="B17" s="415"/>
      <c r="C17" s="416"/>
      <c r="D17" s="410"/>
      <c r="E17" s="411"/>
      <c r="F17" s="412"/>
      <c r="G17" s="413"/>
    </row>
    <row r="18" spans="1:9" s="538" customFormat="1" ht="21.75" customHeight="1" x14ac:dyDescent="0.25">
      <c r="A18" s="532" t="s">
        <v>0</v>
      </c>
      <c r="B18" s="533" t="s">
        <v>1</v>
      </c>
      <c r="C18" s="534" t="s">
        <v>2</v>
      </c>
      <c r="D18" s="535" t="s">
        <v>3</v>
      </c>
      <c r="E18" s="536" t="s">
        <v>4</v>
      </c>
      <c r="F18" s="536" t="s">
        <v>5</v>
      </c>
      <c r="G18" s="537" t="s">
        <v>6</v>
      </c>
    </row>
    <row r="19" spans="1:9" s="545" customFormat="1" x14ac:dyDescent="0.25">
      <c r="A19" s="539"/>
      <c r="B19" s="540"/>
      <c r="C19" s="541" t="s">
        <v>7</v>
      </c>
      <c r="D19" s="542"/>
      <c r="E19" s="543"/>
      <c r="F19" s="543"/>
      <c r="G19" s="544"/>
    </row>
    <row r="20" spans="1:9" ht="25.5" x14ac:dyDescent="0.25">
      <c r="A20" s="546">
        <v>1</v>
      </c>
      <c r="B20" s="547">
        <v>12121</v>
      </c>
      <c r="C20" s="517" t="s">
        <v>430</v>
      </c>
      <c r="D20" s="548" t="s">
        <v>239</v>
      </c>
      <c r="E20" s="518">
        <v>3415</v>
      </c>
      <c r="F20" s="2048"/>
      <c r="G20" s="503">
        <f>ROUND(E20*F20,2)</f>
        <v>0</v>
      </c>
      <c r="I20" s="575"/>
    </row>
    <row r="21" spans="1:9" ht="38.25" x14ac:dyDescent="0.25">
      <c r="A21" s="546">
        <f>+A20+1</f>
        <v>2</v>
      </c>
      <c r="B21" s="547">
        <v>12122</v>
      </c>
      <c r="C21" s="596" t="s">
        <v>547</v>
      </c>
      <c r="D21" s="548" t="s">
        <v>15</v>
      </c>
      <c r="E21" s="518">
        <v>70</v>
      </c>
      <c r="F21" s="2048"/>
      <c r="G21" s="503">
        <f t="shared" ref="G21:G27" si="0">ROUND(E21*F21,2)</f>
        <v>0</v>
      </c>
    </row>
    <row r="22" spans="1:9" ht="38.25" x14ac:dyDescent="0.25">
      <c r="A22" s="546">
        <f>+A21+1</f>
        <v>3</v>
      </c>
      <c r="B22" s="547">
        <v>12122</v>
      </c>
      <c r="C22" s="596" t="s">
        <v>548</v>
      </c>
      <c r="D22" s="548" t="s">
        <v>15</v>
      </c>
      <c r="E22" s="518">
        <v>45</v>
      </c>
      <c r="F22" s="2048"/>
      <c r="G22" s="503">
        <f t="shared" si="0"/>
        <v>0</v>
      </c>
    </row>
    <row r="23" spans="1:9" x14ac:dyDescent="0.25">
      <c r="A23" s="550"/>
      <c r="B23" s="551"/>
      <c r="C23" s="576" t="s">
        <v>9</v>
      </c>
      <c r="D23" s="553"/>
      <c r="E23" s="554"/>
      <c r="F23" s="2049"/>
      <c r="G23" s="555"/>
    </row>
    <row r="24" spans="1:9" ht="30" customHeight="1" x14ac:dyDescent="0.25">
      <c r="A24" s="546">
        <f>+A22+1</f>
        <v>4</v>
      </c>
      <c r="B24" s="547">
        <v>111652</v>
      </c>
      <c r="C24" s="517" t="s">
        <v>431</v>
      </c>
      <c r="D24" s="548" t="s">
        <v>15</v>
      </c>
      <c r="E24" s="518">
        <v>74</v>
      </c>
      <c r="F24" s="2048"/>
      <c r="G24" s="503">
        <f t="shared" si="0"/>
        <v>0</v>
      </c>
    </row>
    <row r="25" spans="1:9" x14ac:dyDescent="0.25">
      <c r="A25" s="546">
        <f>+A24+1</f>
        <v>5</v>
      </c>
      <c r="B25" s="547">
        <v>111653</v>
      </c>
      <c r="C25" s="517" t="s">
        <v>549</v>
      </c>
      <c r="D25" s="548" t="s">
        <v>373</v>
      </c>
      <c r="E25" s="518">
        <v>1670</v>
      </c>
      <c r="F25" s="2048"/>
      <c r="G25" s="503">
        <f t="shared" si="0"/>
        <v>0</v>
      </c>
    </row>
    <row r="26" spans="1:9" ht="25.5" x14ac:dyDescent="0.25">
      <c r="A26" s="546">
        <f>+A25+1</f>
        <v>6</v>
      </c>
      <c r="B26" s="547">
        <v>111654</v>
      </c>
      <c r="C26" s="517" t="s">
        <v>550</v>
      </c>
      <c r="D26" s="548" t="s">
        <v>373</v>
      </c>
      <c r="E26" s="518">
        <v>1670</v>
      </c>
      <c r="F26" s="2048"/>
      <c r="G26" s="503">
        <f t="shared" si="0"/>
        <v>0</v>
      </c>
    </row>
    <row r="27" spans="1:9" ht="25.5" customHeight="1" x14ac:dyDescent="0.25">
      <c r="A27" s="546">
        <f>A26+1</f>
        <v>7</v>
      </c>
      <c r="B27" s="556">
        <v>111655</v>
      </c>
      <c r="C27" s="557" t="s">
        <v>1269</v>
      </c>
      <c r="D27" s="558" t="s">
        <v>435</v>
      </c>
      <c r="E27" s="518">
        <v>1</v>
      </c>
      <c r="F27" s="2048"/>
      <c r="G27" s="503">
        <f t="shared" si="0"/>
        <v>0</v>
      </c>
    </row>
    <row r="28" spans="1:9" s="545" customFormat="1" x14ac:dyDescent="0.25">
      <c r="A28" s="539"/>
      <c r="B28" s="540"/>
      <c r="C28" s="541" t="str">
        <f>C19&amp;" - skupaj"</f>
        <v>PREDDELA - skupaj</v>
      </c>
      <c r="D28" s="542"/>
      <c r="E28" s="543"/>
      <c r="F28" s="543"/>
      <c r="G28" s="544">
        <f>SUM(G20:G27)</f>
        <v>0</v>
      </c>
    </row>
    <row r="29" spans="1:9" s="545" customFormat="1" x14ac:dyDescent="0.25">
      <c r="A29" s="1270"/>
      <c r="B29" s="1241"/>
      <c r="C29" s="1242"/>
      <c r="D29" s="1243"/>
      <c r="E29" s="1244"/>
      <c r="F29" s="1244"/>
      <c r="G29" s="1271"/>
    </row>
    <row r="30" spans="1:9" x14ac:dyDescent="0.25">
      <c r="A30" s="539"/>
      <c r="B30" s="559"/>
      <c r="C30" s="541" t="s">
        <v>40</v>
      </c>
      <c r="D30" s="542"/>
      <c r="E30" s="543"/>
      <c r="F30" s="543"/>
      <c r="G30" s="544"/>
    </row>
    <row r="31" spans="1:9" x14ac:dyDescent="0.25">
      <c r="A31" s="550"/>
      <c r="B31" s="560"/>
      <c r="C31" s="552" t="s">
        <v>439</v>
      </c>
      <c r="D31" s="553"/>
      <c r="E31" s="554"/>
      <c r="F31" s="554"/>
      <c r="G31" s="555"/>
    </row>
    <row r="32" spans="1:9" ht="51" x14ac:dyDescent="0.25">
      <c r="A32" s="546">
        <f>A27+1</f>
        <v>8</v>
      </c>
      <c r="B32" s="561">
        <v>28126</v>
      </c>
      <c r="C32" s="517" t="s">
        <v>1270</v>
      </c>
      <c r="D32" s="548" t="s">
        <v>373</v>
      </c>
      <c r="E32" s="518">
        <v>15</v>
      </c>
      <c r="F32" s="2048"/>
      <c r="G32" s="503">
        <f t="shared" ref="G32" si="1">ROUND(E32*F32,2)</f>
        <v>0</v>
      </c>
    </row>
    <row r="33" spans="1:12" x14ac:dyDescent="0.25">
      <c r="A33" s="550"/>
      <c r="B33" s="560"/>
      <c r="C33" s="552" t="s">
        <v>42</v>
      </c>
      <c r="D33" s="553"/>
      <c r="E33" s="554"/>
      <c r="F33" s="2049"/>
      <c r="G33" s="555"/>
    </row>
    <row r="34" spans="1:12" ht="38.25" x14ac:dyDescent="0.25">
      <c r="A34" s="546">
        <f>A32+1</f>
        <v>9</v>
      </c>
      <c r="B34" s="561">
        <v>21434</v>
      </c>
      <c r="C34" s="521" t="s">
        <v>1271</v>
      </c>
      <c r="D34" s="548" t="s">
        <v>243</v>
      </c>
      <c r="E34" s="518">
        <v>1694</v>
      </c>
      <c r="F34" s="2048"/>
      <c r="G34" s="503">
        <f t="shared" ref="G34:G47" si="2">ROUND(E34*F34,2)</f>
        <v>0</v>
      </c>
      <c r="I34" s="575"/>
    </row>
    <row r="35" spans="1:12" ht="38.25" x14ac:dyDescent="0.25">
      <c r="A35" s="546">
        <f>A34+1</f>
        <v>10</v>
      </c>
      <c r="B35" s="561">
        <v>21435</v>
      </c>
      <c r="C35" s="517" t="s">
        <v>1272</v>
      </c>
      <c r="D35" s="548" t="s">
        <v>243</v>
      </c>
      <c r="E35" s="518">
        <v>530</v>
      </c>
      <c r="F35" s="2048"/>
      <c r="G35" s="503">
        <f t="shared" si="2"/>
        <v>0</v>
      </c>
    </row>
    <row r="36" spans="1:12" ht="38.25" x14ac:dyDescent="0.25">
      <c r="A36" s="546">
        <f>A35+1</f>
        <v>11</v>
      </c>
      <c r="B36" s="561">
        <v>21434</v>
      </c>
      <c r="C36" s="517" t="s">
        <v>551</v>
      </c>
      <c r="D36" s="548" t="s">
        <v>243</v>
      </c>
      <c r="E36" s="518">
        <v>7903</v>
      </c>
      <c r="F36" s="2048"/>
      <c r="G36" s="503">
        <f t="shared" si="2"/>
        <v>0</v>
      </c>
      <c r="L36" s="575"/>
    </row>
    <row r="37" spans="1:12" ht="38.25" x14ac:dyDescent="0.25">
      <c r="A37" s="546">
        <f>+A36+1</f>
        <v>12</v>
      </c>
      <c r="B37" s="561">
        <v>21435</v>
      </c>
      <c r="C37" s="517" t="s">
        <v>552</v>
      </c>
      <c r="D37" s="548" t="s">
        <v>243</v>
      </c>
      <c r="E37" s="518">
        <v>1041</v>
      </c>
      <c r="F37" s="2048"/>
      <c r="G37" s="503">
        <f t="shared" si="2"/>
        <v>0</v>
      </c>
    </row>
    <row r="38" spans="1:12" ht="38.25" x14ac:dyDescent="0.25">
      <c r="A38" s="546">
        <f>+A37+1</f>
        <v>13</v>
      </c>
      <c r="B38" s="561">
        <v>21436</v>
      </c>
      <c r="C38" s="517" t="s">
        <v>553</v>
      </c>
      <c r="D38" s="548" t="s">
        <v>243</v>
      </c>
      <c r="E38" s="518">
        <v>519</v>
      </c>
      <c r="F38" s="2048"/>
      <c r="G38" s="503">
        <f t="shared" si="2"/>
        <v>0</v>
      </c>
    </row>
    <row r="39" spans="1:12" ht="25.5" x14ac:dyDescent="0.25">
      <c r="A39" s="546">
        <f>A38+1</f>
        <v>14</v>
      </c>
      <c r="B39" s="561">
        <v>24611</v>
      </c>
      <c r="C39" s="517" t="s">
        <v>554</v>
      </c>
      <c r="D39" s="548" t="s">
        <v>239</v>
      </c>
      <c r="E39" s="518">
        <v>437</v>
      </c>
      <c r="F39" s="2048"/>
      <c r="G39" s="503">
        <f t="shared" si="2"/>
        <v>0</v>
      </c>
    </row>
    <row r="40" spans="1:12" x14ac:dyDescent="0.25">
      <c r="A40" s="550"/>
      <c r="B40" s="560"/>
      <c r="C40" s="552" t="s">
        <v>555</v>
      </c>
      <c r="D40" s="553"/>
      <c r="E40" s="554"/>
      <c r="F40" s="2049"/>
      <c r="G40" s="555"/>
    </row>
    <row r="41" spans="1:12" ht="38.25" x14ac:dyDescent="0.25">
      <c r="A41" s="546">
        <f>A39+1</f>
        <v>15</v>
      </c>
      <c r="B41" s="561">
        <v>24218</v>
      </c>
      <c r="C41" s="517" t="s">
        <v>462</v>
      </c>
      <c r="D41" s="548" t="s">
        <v>243</v>
      </c>
      <c r="E41" s="518">
        <v>345</v>
      </c>
      <c r="F41" s="2048"/>
      <c r="G41" s="503">
        <f t="shared" si="2"/>
        <v>0</v>
      </c>
    </row>
    <row r="42" spans="1:12" ht="45.75" customHeight="1" x14ac:dyDescent="0.25">
      <c r="A42" s="546">
        <f>A41+1</f>
        <v>16</v>
      </c>
      <c r="B42" s="561">
        <v>24117</v>
      </c>
      <c r="C42" s="517" t="s">
        <v>556</v>
      </c>
      <c r="D42" s="548" t="s">
        <v>243</v>
      </c>
      <c r="E42" s="518">
        <v>1284</v>
      </c>
      <c r="F42" s="2048"/>
      <c r="G42" s="503">
        <f t="shared" si="2"/>
        <v>0</v>
      </c>
      <c r="K42" s="575"/>
    </row>
    <row r="43" spans="1:12" ht="45.75" customHeight="1" x14ac:dyDescent="0.25">
      <c r="A43" s="546">
        <f>+A42+1</f>
        <v>17</v>
      </c>
      <c r="B43" s="561">
        <v>24118</v>
      </c>
      <c r="C43" s="524" t="s">
        <v>557</v>
      </c>
      <c r="D43" s="548" t="s">
        <v>239</v>
      </c>
      <c r="E43" s="518">
        <v>8470</v>
      </c>
      <c r="F43" s="2048"/>
      <c r="G43" s="503">
        <f t="shared" si="2"/>
        <v>0</v>
      </c>
      <c r="K43" s="575"/>
    </row>
    <row r="44" spans="1:12" ht="20.25" customHeight="1" x14ac:dyDescent="0.25">
      <c r="A44" s="546">
        <f>+A43+1</f>
        <v>18</v>
      </c>
      <c r="B44" s="561">
        <v>24118</v>
      </c>
      <c r="C44" s="524" t="s">
        <v>558</v>
      </c>
      <c r="D44" s="548" t="s">
        <v>239</v>
      </c>
      <c r="E44" s="518">
        <v>8470</v>
      </c>
      <c r="F44" s="2048"/>
      <c r="G44" s="503">
        <f t="shared" si="2"/>
        <v>0</v>
      </c>
      <c r="K44" s="575"/>
    </row>
    <row r="45" spans="1:12" ht="25.5" x14ac:dyDescent="0.25">
      <c r="A45" s="546">
        <f>+A44+1</f>
        <v>19</v>
      </c>
      <c r="B45" s="561">
        <v>24118</v>
      </c>
      <c r="C45" s="524" t="s">
        <v>559</v>
      </c>
      <c r="D45" s="548" t="s">
        <v>239</v>
      </c>
      <c r="E45" s="518">
        <v>4035</v>
      </c>
      <c r="F45" s="2048"/>
      <c r="G45" s="503">
        <f t="shared" si="2"/>
        <v>0</v>
      </c>
      <c r="K45" s="575"/>
    </row>
    <row r="46" spans="1:12" ht="25.5" x14ac:dyDescent="0.25">
      <c r="A46" s="546">
        <f>+A45+1</f>
        <v>20</v>
      </c>
      <c r="B46" s="561">
        <v>229167</v>
      </c>
      <c r="C46" s="517" t="s">
        <v>447</v>
      </c>
      <c r="D46" s="548" t="s">
        <v>243</v>
      </c>
      <c r="E46" s="518">
        <v>2978</v>
      </c>
      <c r="F46" s="2048"/>
      <c r="G46" s="503">
        <f t="shared" si="2"/>
        <v>0</v>
      </c>
      <c r="H46" s="575"/>
    </row>
    <row r="47" spans="1:12" ht="51" x14ac:dyDescent="0.25">
      <c r="A47" s="546">
        <f>+A46+1</f>
        <v>21</v>
      </c>
      <c r="B47" s="561">
        <v>229167</v>
      </c>
      <c r="C47" s="517" t="s">
        <v>448</v>
      </c>
      <c r="D47" s="548" t="s">
        <v>243</v>
      </c>
      <c r="E47" s="518">
        <v>8709</v>
      </c>
      <c r="F47" s="2048"/>
      <c r="G47" s="503">
        <f t="shared" si="2"/>
        <v>0</v>
      </c>
      <c r="H47" s="575"/>
    </row>
    <row r="48" spans="1:12" x14ac:dyDescent="0.25">
      <c r="A48" s="539"/>
      <c r="B48" s="559"/>
      <c r="C48" s="541" t="str">
        <f>C30&amp;" - skupaj"</f>
        <v>ZEMELJSKA DELA - skupaj</v>
      </c>
      <c r="D48" s="542"/>
      <c r="E48" s="543"/>
      <c r="F48" s="543"/>
      <c r="G48" s="544">
        <f>SUM(G32:G47)</f>
        <v>0</v>
      </c>
    </row>
    <row r="49" spans="1:11" x14ac:dyDescent="0.25">
      <c r="A49" s="1270"/>
      <c r="B49" s="1246"/>
      <c r="C49" s="1242"/>
      <c r="D49" s="1243"/>
      <c r="E49" s="1244"/>
      <c r="F49" s="1244"/>
      <c r="G49" s="1271"/>
    </row>
    <row r="50" spans="1:11" x14ac:dyDescent="0.25">
      <c r="A50" s="539"/>
      <c r="B50" s="559"/>
      <c r="C50" s="541" t="s">
        <v>276</v>
      </c>
      <c r="D50" s="542"/>
      <c r="E50" s="543"/>
      <c r="F50" s="543"/>
      <c r="G50" s="544"/>
    </row>
    <row r="51" spans="1:11" ht="25.5" x14ac:dyDescent="0.25">
      <c r="A51" s="546">
        <f>A47+1</f>
        <v>22</v>
      </c>
      <c r="B51" s="561">
        <v>42463</v>
      </c>
      <c r="C51" s="517" t="s">
        <v>560</v>
      </c>
      <c r="D51" s="548" t="s">
        <v>15</v>
      </c>
      <c r="E51" s="518">
        <v>40</v>
      </c>
      <c r="F51" s="2048"/>
      <c r="G51" s="503">
        <f t="shared" ref="G51" si="3">ROUND(E51*F51,2)</f>
        <v>0</v>
      </c>
    </row>
    <row r="52" spans="1:11" x14ac:dyDescent="0.25">
      <c r="A52" s="539"/>
      <c r="B52" s="559"/>
      <c r="C52" s="541" t="str">
        <f>C50&amp;" - skupaj"</f>
        <v>ODVODNJAVANJE - skupaj</v>
      </c>
      <c r="D52" s="542"/>
      <c r="E52" s="543"/>
      <c r="F52" s="543"/>
      <c r="G52" s="544">
        <f>SUM(G51:G51)</f>
        <v>0</v>
      </c>
    </row>
    <row r="53" spans="1:11" x14ac:dyDescent="0.25">
      <c r="A53" s="1270"/>
      <c r="B53" s="1246"/>
      <c r="C53" s="1242"/>
      <c r="D53" s="1243"/>
      <c r="E53" s="1244"/>
      <c r="F53" s="1244"/>
      <c r="G53" s="1271"/>
    </row>
    <row r="54" spans="1:11" x14ac:dyDescent="0.25">
      <c r="A54" s="539"/>
      <c r="B54" s="559"/>
      <c r="C54" s="541" t="s">
        <v>265</v>
      </c>
      <c r="D54" s="542"/>
      <c r="E54" s="543"/>
      <c r="F54" s="543"/>
      <c r="G54" s="544"/>
    </row>
    <row r="55" spans="1:11" x14ac:dyDescent="0.25">
      <c r="A55" s="550"/>
      <c r="B55" s="560"/>
      <c r="C55" s="552" t="s">
        <v>561</v>
      </c>
      <c r="D55" s="553"/>
      <c r="E55" s="554"/>
      <c r="F55" s="554"/>
      <c r="G55" s="555"/>
    </row>
    <row r="56" spans="1:11" ht="60" customHeight="1" x14ac:dyDescent="0.25">
      <c r="A56" s="546">
        <f>A51+1</f>
        <v>23</v>
      </c>
      <c r="B56" s="577">
        <v>54125</v>
      </c>
      <c r="C56" s="524" t="s">
        <v>1273</v>
      </c>
      <c r="D56" s="548" t="s">
        <v>243</v>
      </c>
      <c r="E56" s="518">
        <v>2514</v>
      </c>
      <c r="F56" s="2048"/>
      <c r="G56" s="503">
        <f t="shared" ref="G56" si="4">ROUND(E56*F56,2)</f>
        <v>0</v>
      </c>
    </row>
    <row r="57" spans="1:11" ht="51" x14ac:dyDescent="0.25">
      <c r="A57" s="546">
        <f t="shared" ref="A57:A62" si="5">A56+1</f>
        <v>24</v>
      </c>
      <c r="B57" s="577">
        <v>54125</v>
      </c>
      <c r="C57" s="524" t="s">
        <v>562</v>
      </c>
      <c r="D57" s="548" t="s">
        <v>243</v>
      </c>
      <c r="E57" s="518">
        <v>473</v>
      </c>
      <c r="F57" s="2048"/>
      <c r="G57" s="503">
        <f t="shared" ref="G57:G65" si="6">ROUND(E57*F57,2)</f>
        <v>0</v>
      </c>
    </row>
    <row r="58" spans="1:11" ht="69.75" customHeight="1" x14ac:dyDescent="0.25">
      <c r="A58" s="546">
        <f t="shared" si="5"/>
        <v>25</v>
      </c>
      <c r="B58" s="577">
        <v>54125</v>
      </c>
      <c r="C58" s="524" t="s">
        <v>1274</v>
      </c>
      <c r="D58" s="548" t="s">
        <v>243</v>
      </c>
      <c r="E58" s="518">
        <v>224</v>
      </c>
      <c r="F58" s="2048"/>
      <c r="G58" s="503">
        <f t="shared" si="6"/>
        <v>0</v>
      </c>
      <c r="K58" s="597"/>
    </row>
    <row r="59" spans="1:11" ht="44.25" customHeight="1" x14ac:dyDescent="0.25">
      <c r="A59" s="546">
        <f t="shared" si="5"/>
        <v>26</v>
      </c>
      <c r="B59" s="577">
        <v>54126</v>
      </c>
      <c r="C59" s="524" t="s">
        <v>1275</v>
      </c>
      <c r="D59" s="548" t="s">
        <v>15</v>
      </c>
      <c r="E59" s="518">
        <v>86</v>
      </c>
      <c r="F59" s="2048"/>
      <c r="G59" s="503">
        <f t="shared" si="6"/>
        <v>0</v>
      </c>
      <c r="K59" s="597"/>
    </row>
    <row r="60" spans="1:11" ht="51" x14ac:dyDescent="0.25">
      <c r="A60" s="546">
        <f t="shared" si="5"/>
        <v>27</v>
      </c>
      <c r="B60" s="577">
        <v>54126</v>
      </c>
      <c r="C60" s="524" t="s">
        <v>1276</v>
      </c>
      <c r="D60" s="548" t="s">
        <v>239</v>
      </c>
      <c r="E60" s="518">
        <v>472</v>
      </c>
      <c r="F60" s="2048"/>
      <c r="G60" s="503">
        <f t="shared" si="6"/>
        <v>0</v>
      </c>
    </row>
    <row r="61" spans="1:11" ht="28.5" customHeight="1" x14ac:dyDescent="0.25">
      <c r="A61" s="546">
        <f t="shared" si="5"/>
        <v>28</v>
      </c>
      <c r="B61" s="577">
        <v>54126</v>
      </c>
      <c r="C61" s="524" t="s">
        <v>1277</v>
      </c>
      <c r="D61" s="548" t="s">
        <v>15</v>
      </c>
      <c r="E61" s="518">
        <v>38</v>
      </c>
      <c r="F61" s="2048"/>
      <c r="G61" s="503">
        <f t="shared" si="6"/>
        <v>0</v>
      </c>
    </row>
    <row r="62" spans="1:11" ht="38.25" x14ac:dyDescent="0.25">
      <c r="A62" s="546">
        <f t="shared" si="5"/>
        <v>29</v>
      </c>
      <c r="B62" s="577">
        <v>54126</v>
      </c>
      <c r="C62" s="524" t="s">
        <v>563</v>
      </c>
      <c r="D62" s="548" t="s">
        <v>15</v>
      </c>
      <c r="E62" s="518">
        <v>296</v>
      </c>
      <c r="F62" s="2048"/>
      <c r="G62" s="503">
        <f t="shared" si="6"/>
        <v>0</v>
      </c>
    </row>
    <row r="63" spans="1:11" x14ac:dyDescent="0.25">
      <c r="A63" s="550"/>
      <c r="B63" s="560"/>
      <c r="C63" s="552" t="s">
        <v>353</v>
      </c>
      <c r="D63" s="553"/>
      <c r="E63" s="554"/>
      <c r="F63" s="2049"/>
      <c r="G63" s="555"/>
    </row>
    <row r="64" spans="1:11" ht="27.75" customHeight="1" x14ac:dyDescent="0.25">
      <c r="A64" s="546">
        <f>A62+1</f>
        <v>30</v>
      </c>
      <c r="B64" s="577">
        <v>54126</v>
      </c>
      <c r="C64" s="524" t="s">
        <v>564</v>
      </c>
      <c r="D64" s="548" t="s">
        <v>231</v>
      </c>
      <c r="E64" s="518">
        <v>1445.1</v>
      </c>
      <c r="F64" s="2048"/>
      <c r="G64" s="503">
        <f t="shared" si="6"/>
        <v>0</v>
      </c>
    </row>
    <row r="65" spans="1:7" ht="41.25" customHeight="1" x14ac:dyDescent="0.25">
      <c r="A65" s="546">
        <f>A64+1</f>
        <v>31</v>
      </c>
      <c r="B65" s="577">
        <v>54126</v>
      </c>
      <c r="C65" s="598" t="s">
        <v>1278</v>
      </c>
      <c r="D65" s="548" t="s">
        <v>15</v>
      </c>
      <c r="E65" s="518">
        <v>229</v>
      </c>
      <c r="F65" s="2048"/>
      <c r="G65" s="503">
        <f t="shared" si="6"/>
        <v>0</v>
      </c>
    </row>
    <row r="66" spans="1:7" x14ac:dyDescent="0.25">
      <c r="A66" s="539"/>
      <c r="B66" s="559"/>
      <c r="C66" s="541" t="str">
        <f>C54&amp;" - skupaj"</f>
        <v>GRADBENA IN OBRTNIŠKA DELA - skupaj</v>
      </c>
      <c r="D66" s="542"/>
      <c r="E66" s="543"/>
      <c r="F66" s="543"/>
      <c r="G66" s="544">
        <f>SUM(G55:G65)</f>
        <v>0</v>
      </c>
    </row>
    <row r="67" spans="1:7" x14ac:dyDescent="0.25">
      <c r="A67" s="1270"/>
      <c r="B67" s="1246"/>
      <c r="C67" s="1242"/>
      <c r="D67" s="1243"/>
      <c r="E67" s="1244"/>
      <c r="F67" s="1244"/>
      <c r="G67" s="1271"/>
    </row>
    <row r="68" spans="1:7" ht="15" x14ac:dyDescent="0.25">
      <c r="A68" s="566"/>
      <c r="B68" s="567"/>
      <c r="C68" s="568" t="s">
        <v>168</v>
      </c>
      <c r="D68" s="569"/>
      <c r="E68" s="570"/>
      <c r="F68" s="570"/>
      <c r="G68" s="571"/>
    </row>
    <row r="69" spans="1:7" x14ac:dyDescent="0.25">
      <c r="A69" s="546">
        <f>A65+1</f>
        <v>32</v>
      </c>
      <c r="B69" s="547">
        <v>779516</v>
      </c>
      <c r="C69" s="517" t="s">
        <v>171</v>
      </c>
      <c r="D69" s="548" t="s">
        <v>170</v>
      </c>
      <c r="E69" s="518">
        <v>40</v>
      </c>
      <c r="F69" s="2050">
        <v>45</v>
      </c>
      <c r="G69" s="503">
        <f t="shared" ref="G69" si="7">ROUND(E69*F69,2)</f>
        <v>1800</v>
      </c>
    </row>
    <row r="70" spans="1:7" x14ac:dyDescent="0.25">
      <c r="A70" s="546">
        <f>+A69+1</f>
        <v>33</v>
      </c>
      <c r="B70" s="547">
        <v>79311</v>
      </c>
      <c r="C70" s="517" t="s">
        <v>169</v>
      </c>
      <c r="D70" s="548" t="s">
        <v>170</v>
      </c>
      <c r="E70" s="518">
        <v>160</v>
      </c>
      <c r="F70" s="2050">
        <v>45</v>
      </c>
      <c r="G70" s="503">
        <f t="shared" ref="G70:G71" si="8">ROUND(E70*F70,2)</f>
        <v>7200</v>
      </c>
    </row>
    <row r="71" spans="1:7" x14ac:dyDescent="0.25">
      <c r="A71" s="546">
        <f>A70+1</f>
        <v>34</v>
      </c>
      <c r="B71" s="547">
        <v>79515</v>
      </c>
      <c r="C71" s="517" t="s">
        <v>458</v>
      </c>
      <c r="D71" s="548" t="s">
        <v>435</v>
      </c>
      <c r="E71" s="518">
        <v>1</v>
      </c>
      <c r="F71" s="2048"/>
      <c r="G71" s="503">
        <f t="shared" si="8"/>
        <v>0</v>
      </c>
    </row>
    <row r="72" spans="1:7" ht="15" x14ac:dyDescent="0.25">
      <c r="A72" s="566"/>
      <c r="B72" s="567"/>
      <c r="C72" s="568" t="str">
        <f>C68&amp;" - skupaj"</f>
        <v>TUJE STORITVE - skupaj</v>
      </c>
      <c r="D72" s="569"/>
      <c r="E72" s="570"/>
      <c r="F72" s="570"/>
      <c r="G72" s="571">
        <f>SUM(G69:G71)</f>
        <v>9000</v>
      </c>
    </row>
  </sheetData>
  <dataValidations count="1">
    <dataValidation type="custom" allowBlank="1" showInputMessage="1" showErrorMessage="1" error="Vnos Cena/EM je dovoljen na dve decimalni mesti." sqref="F20:F27 F32:F47 F51 F56:F65 F69:F71" xr:uid="{A398F00F-2C8A-4626-9314-FCFC6E40BFF2}">
      <formula1>F20=ROUND(F20,2)</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2B268-E858-41C6-9ADD-78638E0A2A5B}">
  <sheetPr codeName="List26"/>
  <dimension ref="A1:L71"/>
  <sheetViews>
    <sheetView workbookViewId="0">
      <selection activeCell="G27" sqref="G27"/>
    </sheetView>
  </sheetViews>
  <sheetFormatPr defaultRowHeight="12.75" x14ac:dyDescent="0.25"/>
  <cols>
    <col min="1" max="1" width="5.7109375" style="549" customWidth="1"/>
    <col min="2" max="2" width="9.7109375" style="572" customWidth="1"/>
    <col min="3" max="3" width="45.7109375" style="573" customWidth="1"/>
    <col min="4" max="4" width="6.7109375" style="574" customWidth="1"/>
    <col min="5" max="5" width="10.7109375" style="575" customWidth="1"/>
    <col min="6" max="6" width="11.7109375" style="575" customWidth="1"/>
    <col min="7" max="7" width="12.7109375" style="575" customWidth="1"/>
    <col min="8" max="8" width="9.140625" style="549"/>
    <col min="9" max="9" width="11.5703125" style="549" bestFit="1" customWidth="1"/>
    <col min="10" max="229" width="9.140625" style="549"/>
    <col min="230" max="230" width="5.7109375" style="549" customWidth="1"/>
    <col min="231" max="231" width="7.42578125" style="549" customWidth="1"/>
    <col min="232" max="232" width="40.85546875" style="549" customWidth="1"/>
    <col min="233" max="233" width="5.7109375" style="549" customWidth="1"/>
    <col min="234" max="234" width="10.140625" style="549" customWidth="1"/>
    <col min="235" max="235" width="9.140625" style="549"/>
    <col min="236" max="236" width="12" style="549" customWidth="1"/>
    <col min="237" max="256" width="9.140625" style="549"/>
    <col min="257" max="257" width="5.7109375" style="549" customWidth="1"/>
    <col min="258" max="258" width="8.7109375" style="549" customWidth="1"/>
    <col min="259" max="259" width="40.7109375" style="549" customWidth="1"/>
    <col min="260" max="260" width="5.7109375" style="549" customWidth="1"/>
    <col min="261" max="261" width="9.7109375" style="549" customWidth="1"/>
    <col min="262" max="263" width="11.7109375" style="549" customWidth="1"/>
    <col min="264" max="264" width="9.140625" style="549"/>
    <col min="265" max="265" width="11.5703125" style="549" bestFit="1" customWidth="1"/>
    <col min="266" max="485" width="9.140625" style="549"/>
    <col min="486" max="486" width="5.7109375" style="549" customWidth="1"/>
    <col min="487" max="487" width="7.42578125" style="549" customWidth="1"/>
    <col min="488" max="488" width="40.85546875" style="549" customWidth="1"/>
    <col min="489" max="489" width="5.7109375" style="549" customWidth="1"/>
    <col min="490" max="490" width="10.140625" style="549" customWidth="1"/>
    <col min="491" max="491" width="9.140625" style="549"/>
    <col min="492" max="492" width="12" style="549" customWidth="1"/>
    <col min="493" max="512" width="9.140625" style="549"/>
    <col min="513" max="513" width="5.7109375" style="549" customWidth="1"/>
    <col min="514" max="514" width="8.7109375" style="549" customWidth="1"/>
    <col min="515" max="515" width="40.7109375" style="549" customWidth="1"/>
    <col min="516" max="516" width="5.7109375" style="549" customWidth="1"/>
    <col min="517" max="517" width="9.7109375" style="549" customWidth="1"/>
    <col min="518" max="519" width="11.7109375" style="549" customWidth="1"/>
    <col min="520" max="520" width="9.140625" style="549"/>
    <col min="521" max="521" width="11.5703125" style="549" bestFit="1" customWidth="1"/>
    <col min="522" max="741" width="9.140625" style="549"/>
    <col min="742" max="742" width="5.7109375" style="549" customWidth="1"/>
    <col min="743" max="743" width="7.42578125" style="549" customWidth="1"/>
    <col min="744" max="744" width="40.85546875" style="549" customWidth="1"/>
    <col min="745" max="745" width="5.7109375" style="549" customWidth="1"/>
    <col min="746" max="746" width="10.140625" style="549" customWidth="1"/>
    <col min="747" max="747" width="9.140625" style="549"/>
    <col min="748" max="748" width="12" style="549" customWidth="1"/>
    <col min="749" max="768" width="9.140625" style="549"/>
    <col min="769" max="769" width="5.7109375" style="549" customWidth="1"/>
    <col min="770" max="770" width="8.7109375" style="549" customWidth="1"/>
    <col min="771" max="771" width="40.7109375" style="549" customWidth="1"/>
    <col min="772" max="772" width="5.7109375" style="549" customWidth="1"/>
    <col min="773" max="773" width="9.7109375" style="549" customWidth="1"/>
    <col min="774" max="775" width="11.7109375" style="549" customWidth="1"/>
    <col min="776" max="776" width="9.140625" style="549"/>
    <col min="777" max="777" width="11.5703125" style="549" bestFit="1" customWidth="1"/>
    <col min="778" max="997" width="9.140625" style="549"/>
    <col min="998" max="998" width="5.7109375" style="549" customWidth="1"/>
    <col min="999" max="999" width="7.42578125" style="549" customWidth="1"/>
    <col min="1000" max="1000" width="40.85546875" style="549" customWidth="1"/>
    <col min="1001" max="1001" width="5.7109375" style="549" customWidth="1"/>
    <col min="1002" max="1002" width="10.140625" style="549" customWidth="1"/>
    <col min="1003" max="1003" width="9.140625" style="549"/>
    <col min="1004" max="1004" width="12" style="549" customWidth="1"/>
    <col min="1005" max="1024" width="9.140625" style="549"/>
    <col min="1025" max="1025" width="5.7109375" style="549" customWidth="1"/>
    <col min="1026" max="1026" width="8.7109375" style="549" customWidth="1"/>
    <col min="1027" max="1027" width="40.7109375" style="549" customWidth="1"/>
    <col min="1028" max="1028" width="5.7109375" style="549" customWidth="1"/>
    <col min="1029" max="1029" width="9.7109375" style="549" customWidth="1"/>
    <col min="1030" max="1031" width="11.7109375" style="549" customWidth="1"/>
    <col min="1032" max="1032" width="9.140625" style="549"/>
    <col min="1033" max="1033" width="11.5703125" style="549" bestFit="1" customWidth="1"/>
    <col min="1034" max="1253" width="9.140625" style="549"/>
    <col min="1254" max="1254" width="5.7109375" style="549" customWidth="1"/>
    <col min="1255" max="1255" width="7.42578125" style="549" customWidth="1"/>
    <col min="1256" max="1256" width="40.85546875" style="549" customWidth="1"/>
    <col min="1257" max="1257" width="5.7109375" style="549" customWidth="1"/>
    <col min="1258" max="1258" width="10.140625" style="549" customWidth="1"/>
    <col min="1259" max="1259" width="9.140625" style="549"/>
    <col min="1260" max="1260" width="12" style="549" customWidth="1"/>
    <col min="1261" max="1280" width="9.140625" style="549"/>
    <col min="1281" max="1281" width="5.7109375" style="549" customWidth="1"/>
    <col min="1282" max="1282" width="8.7109375" style="549" customWidth="1"/>
    <col min="1283" max="1283" width="40.7109375" style="549" customWidth="1"/>
    <col min="1284" max="1284" width="5.7109375" style="549" customWidth="1"/>
    <col min="1285" max="1285" width="9.7109375" style="549" customWidth="1"/>
    <col min="1286" max="1287" width="11.7109375" style="549" customWidth="1"/>
    <col min="1288" max="1288" width="9.140625" style="549"/>
    <col min="1289" max="1289" width="11.5703125" style="549" bestFit="1" customWidth="1"/>
    <col min="1290" max="1509" width="9.140625" style="549"/>
    <col min="1510" max="1510" width="5.7109375" style="549" customWidth="1"/>
    <col min="1511" max="1511" width="7.42578125" style="549" customWidth="1"/>
    <col min="1512" max="1512" width="40.85546875" style="549" customWidth="1"/>
    <col min="1513" max="1513" width="5.7109375" style="549" customWidth="1"/>
    <col min="1514" max="1514" width="10.140625" style="549" customWidth="1"/>
    <col min="1515" max="1515" width="9.140625" style="549"/>
    <col min="1516" max="1516" width="12" style="549" customWidth="1"/>
    <col min="1517" max="1536" width="9.140625" style="549"/>
    <col min="1537" max="1537" width="5.7109375" style="549" customWidth="1"/>
    <col min="1538" max="1538" width="8.7109375" style="549" customWidth="1"/>
    <col min="1539" max="1539" width="40.7109375" style="549" customWidth="1"/>
    <col min="1540" max="1540" width="5.7109375" style="549" customWidth="1"/>
    <col min="1541" max="1541" width="9.7109375" style="549" customWidth="1"/>
    <col min="1542" max="1543" width="11.7109375" style="549" customWidth="1"/>
    <col min="1544" max="1544" width="9.140625" style="549"/>
    <col min="1545" max="1545" width="11.5703125" style="549" bestFit="1" customWidth="1"/>
    <col min="1546" max="1765" width="9.140625" style="549"/>
    <col min="1766" max="1766" width="5.7109375" style="549" customWidth="1"/>
    <col min="1767" max="1767" width="7.42578125" style="549" customWidth="1"/>
    <col min="1768" max="1768" width="40.85546875" style="549" customWidth="1"/>
    <col min="1769" max="1769" width="5.7109375" style="549" customWidth="1"/>
    <col min="1770" max="1770" width="10.140625" style="549" customWidth="1"/>
    <col min="1771" max="1771" width="9.140625" style="549"/>
    <col min="1772" max="1772" width="12" style="549" customWidth="1"/>
    <col min="1773" max="1792" width="9.140625" style="549"/>
    <col min="1793" max="1793" width="5.7109375" style="549" customWidth="1"/>
    <col min="1794" max="1794" width="8.7109375" style="549" customWidth="1"/>
    <col min="1795" max="1795" width="40.7109375" style="549" customWidth="1"/>
    <col min="1796" max="1796" width="5.7109375" style="549" customWidth="1"/>
    <col min="1797" max="1797" width="9.7109375" style="549" customWidth="1"/>
    <col min="1798" max="1799" width="11.7109375" style="549" customWidth="1"/>
    <col min="1800" max="1800" width="9.140625" style="549"/>
    <col min="1801" max="1801" width="11.5703125" style="549" bestFit="1" customWidth="1"/>
    <col min="1802" max="2021" width="9.140625" style="549"/>
    <col min="2022" max="2022" width="5.7109375" style="549" customWidth="1"/>
    <col min="2023" max="2023" width="7.42578125" style="549" customWidth="1"/>
    <col min="2024" max="2024" width="40.85546875" style="549" customWidth="1"/>
    <col min="2025" max="2025" width="5.7109375" style="549" customWidth="1"/>
    <col min="2026" max="2026" width="10.140625" style="549" customWidth="1"/>
    <col min="2027" max="2027" width="9.140625" style="549"/>
    <col min="2028" max="2028" width="12" style="549" customWidth="1"/>
    <col min="2029" max="2048" width="9.140625" style="549"/>
    <col min="2049" max="2049" width="5.7109375" style="549" customWidth="1"/>
    <col min="2050" max="2050" width="8.7109375" style="549" customWidth="1"/>
    <col min="2051" max="2051" width="40.7109375" style="549" customWidth="1"/>
    <col min="2052" max="2052" width="5.7109375" style="549" customWidth="1"/>
    <col min="2053" max="2053" width="9.7109375" style="549" customWidth="1"/>
    <col min="2054" max="2055" width="11.7109375" style="549" customWidth="1"/>
    <col min="2056" max="2056" width="9.140625" style="549"/>
    <col min="2057" max="2057" width="11.5703125" style="549" bestFit="1" customWidth="1"/>
    <col min="2058" max="2277" width="9.140625" style="549"/>
    <col min="2278" max="2278" width="5.7109375" style="549" customWidth="1"/>
    <col min="2279" max="2279" width="7.42578125" style="549" customWidth="1"/>
    <col min="2280" max="2280" width="40.85546875" style="549" customWidth="1"/>
    <col min="2281" max="2281" width="5.7109375" style="549" customWidth="1"/>
    <col min="2282" max="2282" width="10.140625" style="549" customWidth="1"/>
    <col min="2283" max="2283" width="9.140625" style="549"/>
    <col min="2284" max="2284" width="12" style="549" customWidth="1"/>
    <col min="2285" max="2304" width="9.140625" style="549"/>
    <col min="2305" max="2305" width="5.7109375" style="549" customWidth="1"/>
    <col min="2306" max="2306" width="8.7109375" style="549" customWidth="1"/>
    <col min="2307" max="2307" width="40.7109375" style="549" customWidth="1"/>
    <col min="2308" max="2308" width="5.7109375" style="549" customWidth="1"/>
    <col min="2309" max="2309" width="9.7109375" style="549" customWidth="1"/>
    <col min="2310" max="2311" width="11.7109375" style="549" customWidth="1"/>
    <col min="2312" max="2312" width="9.140625" style="549"/>
    <col min="2313" max="2313" width="11.5703125" style="549" bestFit="1" customWidth="1"/>
    <col min="2314" max="2533" width="9.140625" style="549"/>
    <col min="2534" max="2534" width="5.7109375" style="549" customWidth="1"/>
    <col min="2535" max="2535" width="7.42578125" style="549" customWidth="1"/>
    <col min="2536" max="2536" width="40.85546875" style="549" customWidth="1"/>
    <col min="2537" max="2537" width="5.7109375" style="549" customWidth="1"/>
    <col min="2538" max="2538" width="10.140625" style="549" customWidth="1"/>
    <col min="2539" max="2539" width="9.140625" style="549"/>
    <col min="2540" max="2540" width="12" style="549" customWidth="1"/>
    <col min="2541" max="2560" width="9.140625" style="549"/>
    <col min="2561" max="2561" width="5.7109375" style="549" customWidth="1"/>
    <col min="2562" max="2562" width="8.7109375" style="549" customWidth="1"/>
    <col min="2563" max="2563" width="40.7109375" style="549" customWidth="1"/>
    <col min="2564" max="2564" width="5.7109375" style="549" customWidth="1"/>
    <col min="2565" max="2565" width="9.7109375" style="549" customWidth="1"/>
    <col min="2566" max="2567" width="11.7109375" style="549" customWidth="1"/>
    <col min="2568" max="2568" width="9.140625" style="549"/>
    <col min="2569" max="2569" width="11.5703125" style="549" bestFit="1" customWidth="1"/>
    <col min="2570" max="2789" width="9.140625" style="549"/>
    <col min="2790" max="2790" width="5.7109375" style="549" customWidth="1"/>
    <col min="2791" max="2791" width="7.42578125" style="549" customWidth="1"/>
    <col min="2792" max="2792" width="40.85546875" style="549" customWidth="1"/>
    <col min="2793" max="2793" width="5.7109375" style="549" customWidth="1"/>
    <col min="2794" max="2794" width="10.140625" style="549" customWidth="1"/>
    <col min="2795" max="2795" width="9.140625" style="549"/>
    <col min="2796" max="2796" width="12" style="549" customWidth="1"/>
    <col min="2797" max="2816" width="9.140625" style="549"/>
    <col min="2817" max="2817" width="5.7109375" style="549" customWidth="1"/>
    <col min="2818" max="2818" width="8.7109375" style="549" customWidth="1"/>
    <col min="2819" max="2819" width="40.7109375" style="549" customWidth="1"/>
    <col min="2820" max="2820" width="5.7109375" style="549" customWidth="1"/>
    <col min="2821" max="2821" width="9.7109375" style="549" customWidth="1"/>
    <col min="2822" max="2823" width="11.7109375" style="549" customWidth="1"/>
    <col min="2824" max="2824" width="9.140625" style="549"/>
    <col min="2825" max="2825" width="11.5703125" style="549" bestFit="1" customWidth="1"/>
    <col min="2826" max="3045" width="9.140625" style="549"/>
    <col min="3046" max="3046" width="5.7109375" style="549" customWidth="1"/>
    <col min="3047" max="3047" width="7.42578125" style="549" customWidth="1"/>
    <col min="3048" max="3048" width="40.85546875" style="549" customWidth="1"/>
    <col min="3049" max="3049" width="5.7109375" style="549" customWidth="1"/>
    <col min="3050" max="3050" width="10.140625" style="549" customWidth="1"/>
    <col min="3051" max="3051" width="9.140625" style="549"/>
    <col min="3052" max="3052" width="12" style="549" customWidth="1"/>
    <col min="3053" max="3072" width="9.140625" style="549"/>
    <col min="3073" max="3073" width="5.7109375" style="549" customWidth="1"/>
    <col min="3074" max="3074" width="8.7109375" style="549" customWidth="1"/>
    <col min="3075" max="3075" width="40.7109375" style="549" customWidth="1"/>
    <col min="3076" max="3076" width="5.7109375" style="549" customWidth="1"/>
    <col min="3077" max="3077" width="9.7109375" style="549" customWidth="1"/>
    <col min="3078" max="3079" width="11.7109375" style="549" customWidth="1"/>
    <col min="3080" max="3080" width="9.140625" style="549"/>
    <col min="3081" max="3081" width="11.5703125" style="549" bestFit="1" customWidth="1"/>
    <col min="3082" max="3301" width="9.140625" style="549"/>
    <col min="3302" max="3302" width="5.7109375" style="549" customWidth="1"/>
    <col min="3303" max="3303" width="7.42578125" style="549" customWidth="1"/>
    <col min="3304" max="3304" width="40.85546875" style="549" customWidth="1"/>
    <col min="3305" max="3305" width="5.7109375" style="549" customWidth="1"/>
    <col min="3306" max="3306" width="10.140625" style="549" customWidth="1"/>
    <col min="3307" max="3307" width="9.140625" style="549"/>
    <col min="3308" max="3308" width="12" style="549" customWidth="1"/>
    <col min="3309" max="3328" width="9.140625" style="549"/>
    <col min="3329" max="3329" width="5.7109375" style="549" customWidth="1"/>
    <col min="3330" max="3330" width="8.7109375" style="549" customWidth="1"/>
    <col min="3331" max="3331" width="40.7109375" style="549" customWidth="1"/>
    <col min="3332" max="3332" width="5.7109375" style="549" customWidth="1"/>
    <col min="3333" max="3333" width="9.7109375" style="549" customWidth="1"/>
    <col min="3334" max="3335" width="11.7109375" style="549" customWidth="1"/>
    <col min="3336" max="3336" width="9.140625" style="549"/>
    <col min="3337" max="3337" width="11.5703125" style="549" bestFit="1" customWidth="1"/>
    <col min="3338" max="3557" width="9.140625" style="549"/>
    <col min="3558" max="3558" width="5.7109375" style="549" customWidth="1"/>
    <col min="3559" max="3559" width="7.42578125" style="549" customWidth="1"/>
    <col min="3560" max="3560" width="40.85546875" style="549" customWidth="1"/>
    <col min="3561" max="3561" width="5.7109375" style="549" customWidth="1"/>
    <col min="3562" max="3562" width="10.140625" style="549" customWidth="1"/>
    <col min="3563" max="3563" width="9.140625" style="549"/>
    <col min="3564" max="3564" width="12" style="549" customWidth="1"/>
    <col min="3565" max="3584" width="9.140625" style="549"/>
    <col min="3585" max="3585" width="5.7109375" style="549" customWidth="1"/>
    <col min="3586" max="3586" width="8.7109375" style="549" customWidth="1"/>
    <col min="3587" max="3587" width="40.7109375" style="549" customWidth="1"/>
    <col min="3588" max="3588" width="5.7109375" style="549" customWidth="1"/>
    <col min="3589" max="3589" width="9.7109375" style="549" customWidth="1"/>
    <col min="3590" max="3591" width="11.7109375" style="549" customWidth="1"/>
    <col min="3592" max="3592" width="9.140625" style="549"/>
    <col min="3593" max="3593" width="11.5703125" style="549" bestFit="1" customWidth="1"/>
    <col min="3594" max="3813" width="9.140625" style="549"/>
    <col min="3814" max="3814" width="5.7109375" style="549" customWidth="1"/>
    <col min="3815" max="3815" width="7.42578125" style="549" customWidth="1"/>
    <col min="3816" max="3816" width="40.85546875" style="549" customWidth="1"/>
    <col min="3817" max="3817" width="5.7109375" style="549" customWidth="1"/>
    <col min="3818" max="3818" width="10.140625" style="549" customWidth="1"/>
    <col min="3819" max="3819" width="9.140625" style="549"/>
    <col min="3820" max="3820" width="12" style="549" customWidth="1"/>
    <col min="3821" max="3840" width="9.140625" style="549"/>
    <col min="3841" max="3841" width="5.7109375" style="549" customWidth="1"/>
    <col min="3842" max="3842" width="8.7109375" style="549" customWidth="1"/>
    <col min="3843" max="3843" width="40.7109375" style="549" customWidth="1"/>
    <col min="3844" max="3844" width="5.7109375" style="549" customWidth="1"/>
    <col min="3845" max="3845" width="9.7109375" style="549" customWidth="1"/>
    <col min="3846" max="3847" width="11.7109375" style="549" customWidth="1"/>
    <col min="3848" max="3848" width="9.140625" style="549"/>
    <col min="3849" max="3849" width="11.5703125" style="549" bestFit="1" customWidth="1"/>
    <col min="3850" max="4069" width="9.140625" style="549"/>
    <col min="4070" max="4070" width="5.7109375" style="549" customWidth="1"/>
    <col min="4071" max="4071" width="7.42578125" style="549" customWidth="1"/>
    <col min="4072" max="4072" width="40.85546875" style="549" customWidth="1"/>
    <col min="4073" max="4073" width="5.7109375" style="549" customWidth="1"/>
    <col min="4074" max="4074" width="10.140625" style="549" customWidth="1"/>
    <col min="4075" max="4075" width="9.140625" style="549"/>
    <col min="4076" max="4076" width="12" style="549" customWidth="1"/>
    <col min="4077" max="4096" width="9.140625" style="549"/>
    <col min="4097" max="4097" width="5.7109375" style="549" customWidth="1"/>
    <col min="4098" max="4098" width="8.7109375" style="549" customWidth="1"/>
    <col min="4099" max="4099" width="40.7109375" style="549" customWidth="1"/>
    <col min="4100" max="4100" width="5.7109375" style="549" customWidth="1"/>
    <col min="4101" max="4101" width="9.7109375" style="549" customWidth="1"/>
    <col min="4102" max="4103" width="11.7109375" style="549" customWidth="1"/>
    <col min="4104" max="4104" width="9.140625" style="549"/>
    <col min="4105" max="4105" width="11.5703125" style="549" bestFit="1" customWidth="1"/>
    <col min="4106" max="4325" width="9.140625" style="549"/>
    <col min="4326" max="4326" width="5.7109375" style="549" customWidth="1"/>
    <col min="4327" max="4327" width="7.42578125" style="549" customWidth="1"/>
    <col min="4328" max="4328" width="40.85546875" style="549" customWidth="1"/>
    <col min="4329" max="4329" width="5.7109375" style="549" customWidth="1"/>
    <col min="4330" max="4330" width="10.140625" style="549" customWidth="1"/>
    <col min="4331" max="4331" width="9.140625" style="549"/>
    <col min="4332" max="4332" width="12" style="549" customWidth="1"/>
    <col min="4333" max="4352" width="9.140625" style="549"/>
    <col min="4353" max="4353" width="5.7109375" style="549" customWidth="1"/>
    <col min="4354" max="4354" width="8.7109375" style="549" customWidth="1"/>
    <col min="4355" max="4355" width="40.7109375" style="549" customWidth="1"/>
    <col min="4356" max="4356" width="5.7109375" style="549" customWidth="1"/>
    <col min="4357" max="4357" width="9.7109375" style="549" customWidth="1"/>
    <col min="4358" max="4359" width="11.7109375" style="549" customWidth="1"/>
    <col min="4360" max="4360" width="9.140625" style="549"/>
    <col min="4361" max="4361" width="11.5703125" style="549" bestFit="1" customWidth="1"/>
    <col min="4362" max="4581" width="9.140625" style="549"/>
    <col min="4582" max="4582" width="5.7109375" style="549" customWidth="1"/>
    <col min="4583" max="4583" width="7.42578125" style="549" customWidth="1"/>
    <col min="4584" max="4584" width="40.85546875" style="549" customWidth="1"/>
    <col min="4585" max="4585" width="5.7109375" style="549" customWidth="1"/>
    <col min="4586" max="4586" width="10.140625" style="549" customWidth="1"/>
    <col min="4587" max="4587" width="9.140625" style="549"/>
    <col min="4588" max="4588" width="12" style="549" customWidth="1"/>
    <col min="4589" max="4608" width="9.140625" style="549"/>
    <col min="4609" max="4609" width="5.7109375" style="549" customWidth="1"/>
    <col min="4610" max="4610" width="8.7109375" style="549" customWidth="1"/>
    <col min="4611" max="4611" width="40.7109375" style="549" customWidth="1"/>
    <col min="4612" max="4612" width="5.7109375" style="549" customWidth="1"/>
    <col min="4613" max="4613" width="9.7109375" style="549" customWidth="1"/>
    <col min="4614" max="4615" width="11.7109375" style="549" customWidth="1"/>
    <col min="4616" max="4616" width="9.140625" style="549"/>
    <col min="4617" max="4617" width="11.5703125" style="549" bestFit="1" customWidth="1"/>
    <col min="4618" max="4837" width="9.140625" style="549"/>
    <col min="4838" max="4838" width="5.7109375" style="549" customWidth="1"/>
    <col min="4839" max="4839" width="7.42578125" style="549" customWidth="1"/>
    <col min="4840" max="4840" width="40.85546875" style="549" customWidth="1"/>
    <col min="4841" max="4841" width="5.7109375" style="549" customWidth="1"/>
    <col min="4842" max="4842" width="10.140625" style="549" customWidth="1"/>
    <col min="4843" max="4843" width="9.140625" style="549"/>
    <col min="4844" max="4844" width="12" style="549" customWidth="1"/>
    <col min="4845" max="4864" width="9.140625" style="549"/>
    <col min="4865" max="4865" width="5.7109375" style="549" customWidth="1"/>
    <col min="4866" max="4866" width="8.7109375" style="549" customWidth="1"/>
    <col min="4867" max="4867" width="40.7109375" style="549" customWidth="1"/>
    <col min="4868" max="4868" width="5.7109375" style="549" customWidth="1"/>
    <col min="4869" max="4869" width="9.7109375" style="549" customWidth="1"/>
    <col min="4870" max="4871" width="11.7109375" style="549" customWidth="1"/>
    <col min="4872" max="4872" width="9.140625" style="549"/>
    <col min="4873" max="4873" width="11.5703125" style="549" bestFit="1" customWidth="1"/>
    <col min="4874" max="5093" width="9.140625" style="549"/>
    <col min="5094" max="5094" width="5.7109375" style="549" customWidth="1"/>
    <col min="5095" max="5095" width="7.42578125" style="549" customWidth="1"/>
    <col min="5096" max="5096" width="40.85546875" style="549" customWidth="1"/>
    <col min="5097" max="5097" width="5.7109375" style="549" customWidth="1"/>
    <col min="5098" max="5098" width="10.140625" style="549" customWidth="1"/>
    <col min="5099" max="5099" width="9.140625" style="549"/>
    <col min="5100" max="5100" width="12" style="549" customWidth="1"/>
    <col min="5101" max="5120" width="9.140625" style="549"/>
    <col min="5121" max="5121" width="5.7109375" style="549" customWidth="1"/>
    <col min="5122" max="5122" width="8.7109375" style="549" customWidth="1"/>
    <col min="5123" max="5123" width="40.7109375" style="549" customWidth="1"/>
    <col min="5124" max="5124" width="5.7109375" style="549" customWidth="1"/>
    <col min="5125" max="5125" width="9.7109375" style="549" customWidth="1"/>
    <col min="5126" max="5127" width="11.7109375" style="549" customWidth="1"/>
    <col min="5128" max="5128" width="9.140625" style="549"/>
    <col min="5129" max="5129" width="11.5703125" style="549" bestFit="1" customWidth="1"/>
    <col min="5130" max="5349" width="9.140625" style="549"/>
    <col min="5350" max="5350" width="5.7109375" style="549" customWidth="1"/>
    <col min="5351" max="5351" width="7.42578125" style="549" customWidth="1"/>
    <col min="5352" max="5352" width="40.85546875" style="549" customWidth="1"/>
    <col min="5353" max="5353" width="5.7109375" style="549" customWidth="1"/>
    <col min="5354" max="5354" width="10.140625" style="549" customWidth="1"/>
    <col min="5355" max="5355" width="9.140625" style="549"/>
    <col min="5356" max="5356" width="12" style="549" customWidth="1"/>
    <col min="5357" max="5376" width="9.140625" style="549"/>
    <col min="5377" max="5377" width="5.7109375" style="549" customWidth="1"/>
    <col min="5378" max="5378" width="8.7109375" style="549" customWidth="1"/>
    <col min="5379" max="5379" width="40.7109375" style="549" customWidth="1"/>
    <col min="5380" max="5380" width="5.7109375" style="549" customWidth="1"/>
    <col min="5381" max="5381" width="9.7109375" style="549" customWidth="1"/>
    <col min="5382" max="5383" width="11.7109375" style="549" customWidth="1"/>
    <col min="5384" max="5384" width="9.140625" style="549"/>
    <col min="5385" max="5385" width="11.5703125" style="549" bestFit="1" customWidth="1"/>
    <col min="5386" max="5605" width="9.140625" style="549"/>
    <col min="5606" max="5606" width="5.7109375" style="549" customWidth="1"/>
    <col min="5607" max="5607" width="7.42578125" style="549" customWidth="1"/>
    <col min="5608" max="5608" width="40.85546875" style="549" customWidth="1"/>
    <col min="5609" max="5609" width="5.7109375" style="549" customWidth="1"/>
    <col min="5610" max="5610" width="10.140625" style="549" customWidth="1"/>
    <col min="5611" max="5611" width="9.140625" style="549"/>
    <col min="5612" max="5612" width="12" style="549" customWidth="1"/>
    <col min="5613" max="5632" width="9.140625" style="549"/>
    <col min="5633" max="5633" width="5.7109375" style="549" customWidth="1"/>
    <col min="5634" max="5634" width="8.7109375" style="549" customWidth="1"/>
    <col min="5635" max="5635" width="40.7109375" style="549" customWidth="1"/>
    <col min="5636" max="5636" width="5.7109375" style="549" customWidth="1"/>
    <col min="5637" max="5637" width="9.7109375" style="549" customWidth="1"/>
    <col min="5638" max="5639" width="11.7109375" style="549" customWidth="1"/>
    <col min="5640" max="5640" width="9.140625" style="549"/>
    <col min="5641" max="5641" width="11.5703125" style="549" bestFit="1" customWidth="1"/>
    <col min="5642" max="5861" width="9.140625" style="549"/>
    <col min="5862" max="5862" width="5.7109375" style="549" customWidth="1"/>
    <col min="5863" max="5863" width="7.42578125" style="549" customWidth="1"/>
    <col min="5864" max="5864" width="40.85546875" style="549" customWidth="1"/>
    <col min="5865" max="5865" width="5.7109375" style="549" customWidth="1"/>
    <col min="5866" max="5866" width="10.140625" style="549" customWidth="1"/>
    <col min="5867" max="5867" width="9.140625" style="549"/>
    <col min="5868" max="5868" width="12" style="549" customWidth="1"/>
    <col min="5869" max="5888" width="9.140625" style="549"/>
    <col min="5889" max="5889" width="5.7109375" style="549" customWidth="1"/>
    <col min="5890" max="5890" width="8.7109375" style="549" customWidth="1"/>
    <col min="5891" max="5891" width="40.7109375" style="549" customWidth="1"/>
    <col min="5892" max="5892" width="5.7109375" style="549" customWidth="1"/>
    <col min="5893" max="5893" width="9.7109375" style="549" customWidth="1"/>
    <col min="5894" max="5895" width="11.7109375" style="549" customWidth="1"/>
    <col min="5896" max="5896" width="9.140625" style="549"/>
    <col min="5897" max="5897" width="11.5703125" style="549" bestFit="1" customWidth="1"/>
    <col min="5898" max="6117" width="9.140625" style="549"/>
    <col min="6118" max="6118" width="5.7109375" style="549" customWidth="1"/>
    <col min="6119" max="6119" width="7.42578125" style="549" customWidth="1"/>
    <col min="6120" max="6120" width="40.85546875" style="549" customWidth="1"/>
    <col min="6121" max="6121" width="5.7109375" style="549" customWidth="1"/>
    <col min="6122" max="6122" width="10.140625" style="549" customWidth="1"/>
    <col min="6123" max="6123" width="9.140625" style="549"/>
    <col min="6124" max="6124" width="12" style="549" customWidth="1"/>
    <col min="6125" max="6144" width="9.140625" style="549"/>
    <col min="6145" max="6145" width="5.7109375" style="549" customWidth="1"/>
    <col min="6146" max="6146" width="8.7109375" style="549" customWidth="1"/>
    <col min="6147" max="6147" width="40.7109375" style="549" customWidth="1"/>
    <col min="6148" max="6148" width="5.7109375" style="549" customWidth="1"/>
    <col min="6149" max="6149" width="9.7109375" style="549" customWidth="1"/>
    <col min="6150" max="6151" width="11.7109375" style="549" customWidth="1"/>
    <col min="6152" max="6152" width="9.140625" style="549"/>
    <col min="6153" max="6153" width="11.5703125" style="549" bestFit="1" customWidth="1"/>
    <col min="6154" max="6373" width="9.140625" style="549"/>
    <col min="6374" max="6374" width="5.7109375" style="549" customWidth="1"/>
    <col min="6375" max="6375" width="7.42578125" style="549" customWidth="1"/>
    <col min="6376" max="6376" width="40.85546875" style="549" customWidth="1"/>
    <col min="6377" max="6377" width="5.7109375" style="549" customWidth="1"/>
    <col min="6378" max="6378" width="10.140625" style="549" customWidth="1"/>
    <col min="6379" max="6379" width="9.140625" style="549"/>
    <col min="6380" max="6380" width="12" style="549" customWidth="1"/>
    <col min="6381" max="6400" width="9.140625" style="549"/>
    <col min="6401" max="6401" width="5.7109375" style="549" customWidth="1"/>
    <col min="6402" max="6402" width="8.7109375" style="549" customWidth="1"/>
    <col min="6403" max="6403" width="40.7109375" style="549" customWidth="1"/>
    <col min="6404" max="6404" width="5.7109375" style="549" customWidth="1"/>
    <col min="6405" max="6405" width="9.7109375" style="549" customWidth="1"/>
    <col min="6406" max="6407" width="11.7109375" style="549" customWidth="1"/>
    <col min="6408" max="6408" width="9.140625" style="549"/>
    <col min="6409" max="6409" width="11.5703125" style="549" bestFit="1" customWidth="1"/>
    <col min="6410" max="6629" width="9.140625" style="549"/>
    <col min="6630" max="6630" width="5.7109375" style="549" customWidth="1"/>
    <col min="6631" max="6631" width="7.42578125" style="549" customWidth="1"/>
    <col min="6632" max="6632" width="40.85546875" style="549" customWidth="1"/>
    <col min="6633" max="6633" width="5.7109375" style="549" customWidth="1"/>
    <col min="6634" max="6634" width="10.140625" style="549" customWidth="1"/>
    <col min="6635" max="6635" width="9.140625" style="549"/>
    <col min="6636" max="6636" width="12" style="549" customWidth="1"/>
    <col min="6637" max="6656" width="9.140625" style="549"/>
    <col min="6657" max="6657" width="5.7109375" style="549" customWidth="1"/>
    <col min="6658" max="6658" width="8.7109375" style="549" customWidth="1"/>
    <col min="6659" max="6659" width="40.7109375" style="549" customWidth="1"/>
    <col min="6660" max="6660" width="5.7109375" style="549" customWidth="1"/>
    <col min="6661" max="6661" width="9.7109375" style="549" customWidth="1"/>
    <col min="6662" max="6663" width="11.7109375" style="549" customWidth="1"/>
    <col min="6664" max="6664" width="9.140625" style="549"/>
    <col min="6665" max="6665" width="11.5703125" style="549" bestFit="1" customWidth="1"/>
    <col min="6666" max="6885" width="9.140625" style="549"/>
    <col min="6886" max="6886" width="5.7109375" style="549" customWidth="1"/>
    <col min="6887" max="6887" width="7.42578125" style="549" customWidth="1"/>
    <col min="6888" max="6888" width="40.85546875" style="549" customWidth="1"/>
    <col min="6889" max="6889" width="5.7109375" style="549" customWidth="1"/>
    <col min="6890" max="6890" width="10.140625" style="549" customWidth="1"/>
    <col min="6891" max="6891" width="9.140625" style="549"/>
    <col min="6892" max="6892" width="12" style="549" customWidth="1"/>
    <col min="6893" max="6912" width="9.140625" style="549"/>
    <col min="6913" max="6913" width="5.7109375" style="549" customWidth="1"/>
    <col min="6914" max="6914" width="8.7109375" style="549" customWidth="1"/>
    <col min="6915" max="6915" width="40.7109375" style="549" customWidth="1"/>
    <col min="6916" max="6916" width="5.7109375" style="549" customWidth="1"/>
    <col min="6917" max="6917" width="9.7109375" style="549" customWidth="1"/>
    <col min="6918" max="6919" width="11.7109375" style="549" customWidth="1"/>
    <col min="6920" max="6920" width="9.140625" style="549"/>
    <col min="6921" max="6921" width="11.5703125" style="549" bestFit="1" customWidth="1"/>
    <col min="6922" max="7141" width="9.140625" style="549"/>
    <col min="7142" max="7142" width="5.7109375" style="549" customWidth="1"/>
    <col min="7143" max="7143" width="7.42578125" style="549" customWidth="1"/>
    <col min="7144" max="7144" width="40.85546875" style="549" customWidth="1"/>
    <col min="7145" max="7145" width="5.7109375" style="549" customWidth="1"/>
    <col min="7146" max="7146" width="10.140625" style="549" customWidth="1"/>
    <col min="7147" max="7147" width="9.140625" style="549"/>
    <col min="7148" max="7148" width="12" style="549" customWidth="1"/>
    <col min="7149" max="7168" width="9.140625" style="549"/>
    <col min="7169" max="7169" width="5.7109375" style="549" customWidth="1"/>
    <col min="7170" max="7170" width="8.7109375" style="549" customWidth="1"/>
    <col min="7171" max="7171" width="40.7109375" style="549" customWidth="1"/>
    <col min="7172" max="7172" width="5.7109375" style="549" customWidth="1"/>
    <col min="7173" max="7173" width="9.7109375" style="549" customWidth="1"/>
    <col min="7174" max="7175" width="11.7109375" style="549" customWidth="1"/>
    <col min="7176" max="7176" width="9.140625" style="549"/>
    <col min="7177" max="7177" width="11.5703125" style="549" bestFit="1" customWidth="1"/>
    <col min="7178" max="7397" width="9.140625" style="549"/>
    <col min="7398" max="7398" width="5.7109375" style="549" customWidth="1"/>
    <col min="7399" max="7399" width="7.42578125" style="549" customWidth="1"/>
    <col min="7400" max="7400" width="40.85546875" style="549" customWidth="1"/>
    <col min="7401" max="7401" width="5.7109375" style="549" customWidth="1"/>
    <col min="7402" max="7402" width="10.140625" style="549" customWidth="1"/>
    <col min="7403" max="7403" width="9.140625" style="549"/>
    <col min="7404" max="7404" width="12" style="549" customWidth="1"/>
    <col min="7405" max="7424" width="9.140625" style="549"/>
    <col min="7425" max="7425" width="5.7109375" style="549" customWidth="1"/>
    <col min="7426" max="7426" width="8.7109375" style="549" customWidth="1"/>
    <col min="7427" max="7427" width="40.7109375" style="549" customWidth="1"/>
    <col min="7428" max="7428" width="5.7109375" style="549" customWidth="1"/>
    <col min="7429" max="7429" width="9.7109375" style="549" customWidth="1"/>
    <col min="7430" max="7431" width="11.7109375" style="549" customWidth="1"/>
    <col min="7432" max="7432" width="9.140625" style="549"/>
    <col min="7433" max="7433" width="11.5703125" style="549" bestFit="1" customWidth="1"/>
    <col min="7434" max="7653" width="9.140625" style="549"/>
    <col min="7654" max="7654" width="5.7109375" style="549" customWidth="1"/>
    <col min="7655" max="7655" width="7.42578125" style="549" customWidth="1"/>
    <col min="7656" max="7656" width="40.85546875" style="549" customWidth="1"/>
    <col min="7657" max="7657" width="5.7109375" style="549" customWidth="1"/>
    <col min="7658" max="7658" width="10.140625" style="549" customWidth="1"/>
    <col min="7659" max="7659" width="9.140625" style="549"/>
    <col min="7660" max="7660" width="12" style="549" customWidth="1"/>
    <col min="7661" max="7680" width="9.140625" style="549"/>
    <col min="7681" max="7681" width="5.7109375" style="549" customWidth="1"/>
    <col min="7682" max="7682" width="8.7109375" style="549" customWidth="1"/>
    <col min="7683" max="7683" width="40.7109375" style="549" customWidth="1"/>
    <col min="7684" max="7684" width="5.7109375" style="549" customWidth="1"/>
    <col min="7685" max="7685" width="9.7109375" style="549" customWidth="1"/>
    <col min="7686" max="7687" width="11.7109375" style="549" customWidth="1"/>
    <col min="7688" max="7688" width="9.140625" style="549"/>
    <col min="7689" max="7689" width="11.5703125" style="549" bestFit="1" customWidth="1"/>
    <col min="7690" max="7909" width="9.140625" style="549"/>
    <col min="7910" max="7910" width="5.7109375" style="549" customWidth="1"/>
    <col min="7911" max="7911" width="7.42578125" style="549" customWidth="1"/>
    <col min="7912" max="7912" width="40.85546875" style="549" customWidth="1"/>
    <col min="7913" max="7913" width="5.7109375" style="549" customWidth="1"/>
    <col min="7914" max="7914" width="10.140625" style="549" customWidth="1"/>
    <col min="7915" max="7915" width="9.140625" style="549"/>
    <col min="7916" max="7916" width="12" style="549" customWidth="1"/>
    <col min="7917" max="7936" width="9.140625" style="549"/>
    <col min="7937" max="7937" width="5.7109375" style="549" customWidth="1"/>
    <col min="7938" max="7938" width="8.7109375" style="549" customWidth="1"/>
    <col min="7939" max="7939" width="40.7109375" style="549" customWidth="1"/>
    <col min="7940" max="7940" width="5.7109375" style="549" customWidth="1"/>
    <col min="7941" max="7941" width="9.7109375" style="549" customWidth="1"/>
    <col min="7942" max="7943" width="11.7109375" style="549" customWidth="1"/>
    <col min="7944" max="7944" width="9.140625" style="549"/>
    <col min="7945" max="7945" width="11.5703125" style="549" bestFit="1" customWidth="1"/>
    <col min="7946" max="8165" width="9.140625" style="549"/>
    <col min="8166" max="8166" width="5.7109375" style="549" customWidth="1"/>
    <col min="8167" max="8167" width="7.42578125" style="549" customWidth="1"/>
    <col min="8168" max="8168" width="40.85546875" style="549" customWidth="1"/>
    <col min="8169" max="8169" width="5.7109375" style="549" customWidth="1"/>
    <col min="8170" max="8170" width="10.140625" style="549" customWidth="1"/>
    <col min="8171" max="8171" width="9.140625" style="549"/>
    <col min="8172" max="8172" width="12" style="549" customWidth="1"/>
    <col min="8173" max="8192" width="9.140625" style="549"/>
    <col min="8193" max="8193" width="5.7109375" style="549" customWidth="1"/>
    <col min="8194" max="8194" width="8.7109375" style="549" customWidth="1"/>
    <col min="8195" max="8195" width="40.7109375" style="549" customWidth="1"/>
    <col min="8196" max="8196" width="5.7109375" style="549" customWidth="1"/>
    <col min="8197" max="8197" width="9.7109375" style="549" customWidth="1"/>
    <col min="8198" max="8199" width="11.7109375" style="549" customWidth="1"/>
    <col min="8200" max="8200" width="9.140625" style="549"/>
    <col min="8201" max="8201" width="11.5703125" style="549" bestFit="1" customWidth="1"/>
    <col min="8202" max="8421" width="9.140625" style="549"/>
    <col min="8422" max="8422" width="5.7109375" style="549" customWidth="1"/>
    <col min="8423" max="8423" width="7.42578125" style="549" customWidth="1"/>
    <col min="8424" max="8424" width="40.85546875" style="549" customWidth="1"/>
    <col min="8425" max="8425" width="5.7109375" style="549" customWidth="1"/>
    <col min="8426" max="8426" width="10.140625" style="549" customWidth="1"/>
    <col min="8427" max="8427" width="9.140625" style="549"/>
    <col min="8428" max="8428" width="12" style="549" customWidth="1"/>
    <col min="8429" max="8448" width="9.140625" style="549"/>
    <col min="8449" max="8449" width="5.7109375" style="549" customWidth="1"/>
    <col min="8450" max="8450" width="8.7109375" style="549" customWidth="1"/>
    <col min="8451" max="8451" width="40.7109375" style="549" customWidth="1"/>
    <col min="8452" max="8452" width="5.7109375" style="549" customWidth="1"/>
    <col min="8453" max="8453" width="9.7109375" style="549" customWidth="1"/>
    <col min="8454" max="8455" width="11.7109375" style="549" customWidth="1"/>
    <col min="8456" max="8456" width="9.140625" style="549"/>
    <col min="8457" max="8457" width="11.5703125" style="549" bestFit="1" customWidth="1"/>
    <col min="8458" max="8677" width="9.140625" style="549"/>
    <col min="8678" max="8678" width="5.7109375" style="549" customWidth="1"/>
    <col min="8679" max="8679" width="7.42578125" style="549" customWidth="1"/>
    <col min="8680" max="8680" width="40.85546875" style="549" customWidth="1"/>
    <col min="8681" max="8681" width="5.7109375" style="549" customWidth="1"/>
    <col min="8682" max="8682" width="10.140625" style="549" customWidth="1"/>
    <col min="8683" max="8683" width="9.140625" style="549"/>
    <col min="8684" max="8684" width="12" style="549" customWidth="1"/>
    <col min="8685" max="8704" width="9.140625" style="549"/>
    <col min="8705" max="8705" width="5.7109375" style="549" customWidth="1"/>
    <col min="8706" max="8706" width="8.7109375" style="549" customWidth="1"/>
    <col min="8707" max="8707" width="40.7109375" style="549" customWidth="1"/>
    <col min="8708" max="8708" width="5.7109375" style="549" customWidth="1"/>
    <col min="8709" max="8709" width="9.7109375" style="549" customWidth="1"/>
    <col min="8710" max="8711" width="11.7109375" style="549" customWidth="1"/>
    <col min="8712" max="8712" width="9.140625" style="549"/>
    <col min="8713" max="8713" width="11.5703125" style="549" bestFit="1" customWidth="1"/>
    <col min="8714" max="8933" width="9.140625" style="549"/>
    <col min="8934" max="8934" width="5.7109375" style="549" customWidth="1"/>
    <col min="8935" max="8935" width="7.42578125" style="549" customWidth="1"/>
    <col min="8936" max="8936" width="40.85546875" style="549" customWidth="1"/>
    <col min="8937" max="8937" width="5.7109375" style="549" customWidth="1"/>
    <col min="8938" max="8938" width="10.140625" style="549" customWidth="1"/>
    <col min="8939" max="8939" width="9.140625" style="549"/>
    <col min="8940" max="8940" width="12" style="549" customWidth="1"/>
    <col min="8941" max="8960" width="9.140625" style="549"/>
    <col min="8961" max="8961" width="5.7109375" style="549" customWidth="1"/>
    <col min="8962" max="8962" width="8.7109375" style="549" customWidth="1"/>
    <col min="8963" max="8963" width="40.7109375" style="549" customWidth="1"/>
    <col min="8964" max="8964" width="5.7109375" style="549" customWidth="1"/>
    <col min="8965" max="8965" width="9.7109375" style="549" customWidth="1"/>
    <col min="8966" max="8967" width="11.7109375" style="549" customWidth="1"/>
    <col min="8968" max="8968" width="9.140625" style="549"/>
    <col min="8969" max="8969" width="11.5703125" style="549" bestFit="1" customWidth="1"/>
    <col min="8970" max="9189" width="9.140625" style="549"/>
    <col min="9190" max="9190" width="5.7109375" style="549" customWidth="1"/>
    <col min="9191" max="9191" width="7.42578125" style="549" customWidth="1"/>
    <col min="9192" max="9192" width="40.85546875" style="549" customWidth="1"/>
    <col min="9193" max="9193" width="5.7109375" style="549" customWidth="1"/>
    <col min="9194" max="9194" width="10.140625" style="549" customWidth="1"/>
    <col min="9195" max="9195" width="9.140625" style="549"/>
    <col min="9196" max="9196" width="12" style="549" customWidth="1"/>
    <col min="9197" max="9216" width="9.140625" style="549"/>
    <col min="9217" max="9217" width="5.7109375" style="549" customWidth="1"/>
    <col min="9218" max="9218" width="8.7109375" style="549" customWidth="1"/>
    <col min="9219" max="9219" width="40.7109375" style="549" customWidth="1"/>
    <col min="9220" max="9220" width="5.7109375" style="549" customWidth="1"/>
    <col min="9221" max="9221" width="9.7109375" style="549" customWidth="1"/>
    <col min="9222" max="9223" width="11.7109375" style="549" customWidth="1"/>
    <col min="9224" max="9224" width="9.140625" style="549"/>
    <col min="9225" max="9225" width="11.5703125" style="549" bestFit="1" customWidth="1"/>
    <col min="9226" max="9445" width="9.140625" style="549"/>
    <col min="9446" max="9446" width="5.7109375" style="549" customWidth="1"/>
    <col min="9447" max="9447" width="7.42578125" style="549" customWidth="1"/>
    <col min="9448" max="9448" width="40.85546875" style="549" customWidth="1"/>
    <col min="9449" max="9449" width="5.7109375" style="549" customWidth="1"/>
    <col min="9450" max="9450" width="10.140625" style="549" customWidth="1"/>
    <col min="9451" max="9451" width="9.140625" style="549"/>
    <col min="9452" max="9452" width="12" style="549" customWidth="1"/>
    <col min="9453" max="9472" width="9.140625" style="549"/>
    <col min="9473" max="9473" width="5.7109375" style="549" customWidth="1"/>
    <col min="9474" max="9474" width="8.7109375" style="549" customWidth="1"/>
    <col min="9475" max="9475" width="40.7109375" style="549" customWidth="1"/>
    <col min="9476" max="9476" width="5.7109375" style="549" customWidth="1"/>
    <col min="9477" max="9477" width="9.7109375" style="549" customWidth="1"/>
    <col min="9478" max="9479" width="11.7109375" style="549" customWidth="1"/>
    <col min="9480" max="9480" width="9.140625" style="549"/>
    <col min="9481" max="9481" width="11.5703125" style="549" bestFit="1" customWidth="1"/>
    <col min="9482" max="9701" width="9.140625" style="549"/>
    <col min="9702" max="9702" width="5.7109375" style="549" customWidth="1"/>
    <col min="9703" max="9703" width="7.42578125" style="549" customWidth="1"/>
    <col min="9704" max="9704" width="40.85546875" style="549" customWidth="1"/>
    <col min="9705" max="9705" width="5.7109375" style="549" customWidth="1"/>
    <col min="9706" max="9706" width="10.140625" style="549" customWidth="1"/>
    <col min="9707" max="9707" width="9.140625" style="549"/>
    <col min="9708" max="9708" width="12" style="549" customWidth="1"/>
    <col min="9709" max="9728" width="9.140625" style="549"/>
    <col min="9729" max="9729" width="5.7109375" style="549" customWidth="1"/>
    <col min="9730" max="9730" width="8.7109375" style="549" customWidth="1"/>
    <col min="9731" max="9731" width="40.7109375" style="549" customWidth="1"/>
    <col min="9732" max="9732" width="5.7109375" style="549" customWidth="1"/>
    <col min="9733" max="9733" width="9.7109375" style="549" customWidth="1"/>
    <col min="9734" max="9735" width="11.7109375" style="549" customWidth="1"/>
    <col min="9736" max="9736" width="9.140625" style="549"/>
    <col min="9737" max="9737" width="11.5703125" style="549" bestFit="1" customWidth="1"/>
    <col min="9738" max="9957" width="9.140625" style="549"/>
    <col min="9958" max="9958" width="5.7109375" style="549" customWidth="1"/>
    <col min="9959" max="9959" width="7.42578125" style="549" customWidth="1"/>
    <col min="9960" max="9960" width="40.85546875" style="549" customWidth="1"/>
    <col min="9961" max="9961" width="5.7109375" style="549" customWidth="1"/>
    <col min="9962" max="9962" width="10.140625" style="549" customWidth="1"/>
    <col min="9963" max="9963" width="9.140625" style="549"/>
    <col min="9964" max="9964" width="12" style="549" customWidth="1"/>
    <col min="9965" max="9984" width="9.140625" style="549"/>
    <col min="9985" max="9985" width="5.7109375" style="549" customWidth="1"/>
    <col min="9986" max="9986" width="8.7109375" style="549" customWidth="1"/>
    <col min="9987" max="9987" width="40.7109375" style="549" customWidth="1"/>
    <col min="9988" max="9988" width="5.7109375" style="549" customWidth="1"/>
    <col min="9989" max="9989" width="9.7109375" style="549" customWidth="1"/>
    <col min="9990" max="9991" width="11.7109375" style="549" customWidth="1"/>
    <col min="9992" max="9992" width="9.140625" style="549"/>
    <col min="9993" max="9993" width="11.5703125" style="549" bestFit="1" customWidth="1"/>
    <col min="9994" max="10213" width="9.140625" style="549"/>
    <col min="10214" max="10214" width="5.7109375" style="549" customWidth="1"/>
    <col min="10215" max="10215" width="7.42578125" style="549" customWidth="1"/>
    <col min="10216" max="10216" width="40.85546875" style="549" customWidth="1"/>
    <col min="10217" max="10217" width="5.7109375" style="549" customWidth="1"/>
    <col min="10218" max="10218" width="10.140625" style="549" customWidth="1"/>
    <col min="10219" max="10219" width="9.140625" style="549"/>
    <col min="10220" max="10220" width="12" style="549" customWidth="1"/>
    <col min="10221" max="10240" width="9.140625" style="549"/>
    <col min="10241" max="10241" width="5.7109375" style="549" customWidth="1"/>
    <col min="10242" max="10242" width="8.7109375" style="549" customWidth="1"/>
    <col min="10243" max="10243" width="40.7109375" style="549" customWidth="1"/>
    <col min="10244" max="10244" width="5.7109375" style="549" customWidth="1"/>
    <col min="10245" max="10245" width="9.7109375" style="549" customWidth="1"/>
    <col min="10246" max="10247" width="11.7109375" style="549" customWidth="1"/>
    <col min="10248" max="10248" width="9.140625" style="549"/>
    <col min="10249" max="10249" width="11.5703125" style="549" bestFit="1" customWidth="1"/>
    <col min="10250" max="10469" width="9.140625" style="549"/>
    <col min="10470" max="10470" width="5.7109375" style="549" customWidth="1"/>
    <col min="10471" max="10471" width="7.42578125" style="549" customWidth="1"/>
    <col min="10472" max="10472" width="40.85546875" style="549" customWidth="1"/>
    <col min="10473" max="10473" width="5.7109375" style="549" customWidth="1"/>
    <col min="10474" max="10474" width="10.140625" style="549" customWidth="1"/>
    <col min="10475" max="10475" width="9.140625" style="549"/>
    <col min="10476" max="10476" width="12" style="549" customWidth="1"/>
    <col min="10477" max="10496" width="9.140625" style="549"/>
    <col min="10497" max="10497" width="5.7109375" style="549" customWidth="1"/>
    <col min="10498" max="10498" width="8.7109375" style="549" customWidth="1"/>
    <col min="10499" max="10499" width="40.7109375" style="549" customWidth="1"/>
    <col min="10500" max="10500" width="5.7109375" style="549" customWidth="1"/>
    <col min="10501" max="10501" width="9.7109375" style="549" customWidth="1"/>
    <col min="10502" max="10503" width="11.7109375" style="549" customWidth="1"/>
    <col min="10504" max="10504" width="9.140625" style="549"/>
    <col min="10505" max="10505" width="11.5703125" style="549" bestFit="1" customWidth="1"/>
    <col min="10506" max="10725" width="9.140625" style="549"/>
    <col min="10726" max="10726" width="5.7109375" style="549" customWidth="1"/>
    <col min="10727" max="10727" width="7.42578125" style="549" customWidth="1"/>
    <col min="10728" max="10728" width="40.85546875" style="549" customWidth="1"/>
    <col min="10729" max="10729" width="5.7109375" style="549" customWidth="1"/>
    <col min="10730" max="10730" width="10.140625" style="549" customWidth="1"/>
    <col min="10731" max="10731" width="9.140625" style="549"/>
    <col min="10732" max="10732" width="12" style="549" customWidth="1"/>
    <col min="10733" max="10752" width="9.140625" style="549"/>
    <col min="10753" max="10753" width="5.7109375" style="549" customWidth="1"/>
    <col min="10754" max="10754" width="8.7109375" style="549" customWidth="1"/>
    <col min="10755" max="10755" width="40.7109375" style="549" customWidth="1"/>
    <col min="10756" max="10756" width="5.7109375" style="549" customWidth="1"/>
    <col min="10757" max="10757" width="9.7109375" style="549" customWidth="1"/>
    <col min="10758" max="10759" width="11.7109375" style="549" customWidth="1"/>
    <col min="10760" max="10760" width="9.140625" style="549"/>
    <col min="10761" max="10761" width="11.5703125" style="549" bestFit="1" customWidth="1"/>
    <col min="10762" max="10981" width="9.140625" style="549"/>
    <col min="10982" max="10982" width="5.7109375" style="549" customWidth="1"/>
    <col min="10983" max="10983" width="7.42578125" style="549" customWidth="1"/>
    <col min="10984" max="10984" width="40.85546875" style="549" customWidth="1"/>
    <col min="10985" max="10985" width="5.7109375" style="549" customWidth="1"/>
    <col min="10986" max="10986" width="10.140625" style="549" customWidth="1"/>
    <col min="10987" max="10987" width="9.140625" style="549"/>
    <col min="10988" max="10988" width="12" style="549" customWidth="1"/>
    <col min="10989" max="11008" width="9.140625" style="549"/>
    <col min="11009" max="11009" width="5.7109375" style="549" customWidth="1"/>
    <col min="11010" max="11010" width="8.7109375" style="549" customWidth="1"/>
    <col min="11011" max="11011" width="40.7109375" style="549" customWidth="1"/>
    <col min="11012" max="11012" width="5.7109375" style="549" customWidth="1"/>
    <col min="11013" max="11013" width="9.7109375" style="549" customWidth="1"/>
    <col min="11014" max="11015" width="11.7109375" style="549" customWidth="1"/>
    <col min="11016" max="11016" width="9.140625" style="549"/>
    <col min="11017" max="11017" width="11.5703125" style="549" bestFit="1" customWidth="1"/>
    <col min="11018" max="11237" width="9.140625" style="549"/>
    <col min="11238" max="11238" width="5.7109375" style="549" customWidth="1"/>
    <col min="11239" max="11239" width="7.42578125" style="549" customWidth="1"/>
    <col min="11240" max="11240" width="40.85546875" style="549" customWidth="1"/>
    <col min="11241" max="11241" width="5.7109375" style="549" customWidth="1"/>
    <col min="11242" max="11242" width="10.140625" style="549" customWidth="1"/>
    <col min="11243" max="11243" width="9.140625" style="549"/>
    <col min="11244" max="11244" width="12" style="549" customWidth="1"/>
    <col min="11245" max="11264" width="9.140625" style="549"/>
    <col min="11265" max="11265" width="5.7109375" style="549" customWidth="1"/>
    <col min="11266" max="11266" width="8.7109375" style="549" customWidth="1"/>
    <col min="11267" max="11267" width="40.7109375" style="549" customWidth="1"/>
    <col min="11268" max="11268" width="5.7109375" style="549" customWidth="1"/>
    <col min="11269" max="11269" width="9.7109375" style="549" customWidth="1"/>
    <col min="11270" max="11271" width="11.7109375" style="549" customWidth="1"/>
    <col min="11272" max="11272" width="9.140625" style="549"/>
    <col min="11273" max="11273" width="11.5703125" style="549" bestFit="1" customWidth="1"/>
    <col min="11274" max="11493" width="9.140625" style="549"/>
    <col min="11494" max="11494" width="5.7109375" style="549" customWidth="1"/>
    <col min="11495" max="11495" width="7.42578125" style="549" customWidth="1"/>
    <col min="11496" max="11496" width="40.85546875" style="549" customWidth="1"/>
    <col min="11497" max="11497" width="5.7109375" style="549" customWidth="1"/>
    <col min="11498" max="11498" width="10.140625" style="549" customWidth="1"/>
    <col min="11499" max="11499" width="9.140625" style="549"/>
    <col min="11500" max="11500" width="12" style="549" customWidth="1"/>
    <col min="11501" max="11520" width="9.140625" style="549"/>
    <col min="11521" max="11521" width="5.7109375" style="549" customWidth="1"/>
    <col min="11522" max="11522" width="8.7109375" style="549" customWidth="1"/>
    <col min="11523" max="11523" width="40.7109375" style="549" customWidth="1"/>
    <col min="11524" max="11524" width="5.7109375" style="549" customWidth="1"/>
    <col min="11525" max="11525" width="9.7109375" style="549" customWidth="1"/>
    <col min="11526" max="11527" width="11.7109375" style="549" customWidth="1"/>
    <col min="11528" max="11528" width="9.140625" style="549"/>
    <col min="11529" max="11529" width="11.5703125" style="549" bestFit="1" customWidth="1"/>
    <col min="11530" max="11749" width="9.140625" style="549"/>
    <col min="11750" max="11750" width="5.7109375" style="549" customWidth="1"/>
    <col min="11751" max="11751" width="7.42578125" style="549" customWidth="1"/>
    <col min="11752" max="11752" width="40.85546875" style="549" customWidth="1"/>
    <col min="11753" max="11753" width="5.7109375" style="549" customWidth="1"/>
    <col min="11754" max="11754" width="10.140625" style="549" customWidth="1"/>
    <col min="11755" max="11755" width="9.140625" style="549"/>
    <col min="11756" max="11756" width="12" style="549" customWidth="1"/>
    <col min="11757" max="11776" width="9.140625" style="549"/>
    <col min="11777" max="11777" width="5.7109375" style="549" customWidth="1"/>
    <col min="11778" max="11778" width="8.7109375" style="549" customWidth="1"/>
    <col min="11779" max="11779" width="40.7109375" style="549" customWidth="1"/>
    <col min="11780" max="11780" width="5.7109375" style="549" customWidth="1"/>
    <col min="11781" max="11781" width="9.7109375" style="549" customWidth="1"/>
    <col min="11782" max="11783" width="11.7109375" style="549" customWidth="1"/>
    <col min="11784" max="11784" width="9.140625" style="549"/>
    <col min="11785" max="11785" width="11.5703125" style="549" bestFit="1" customWidth="1"/>
    <col min="11786" max="12005" width="9.140625" style="549"/>
    <col min="12006" max="12006" width="5.7109375" style="549" customWidth="1"/>
    <col min="12007" max="12007" width="7.42578125" style="549" customWidth="1"/>
    <col min="12008" max="12008" width="40.85546875" style="549" customWidth="1"/>
    <col min="12009" max="12009" width="5.7109375" style="549" customWidth="1"/>
    <col min="12010" max="12010" width="10.140625" style="549" customWidth="1"/>
    <col min="12011" max="12011" width="9.140625" style="549"/>
    <col min="12012" max="12012" width="12" style="549" customWidth="1"/>
    <col min="12013" max="12032" width="9.140625" style="549"/>
    <col min="12033" max="12033" width="5.7109375" style="549" customWidth="1"/>
    <col min="12034" max="12034" width="8.7109375" style="549" customWidth="1"/>
    <col min="12035" max="12035" width="40.7109375" style="549" customWidth="1"/>
    <col min="12036" max="12036" width="5.7109375" style="549" customWidth="1"/>
    <col min="12037" max="12037" width="9.7109375" style="549" customWidth="1"/>
    <col min="12038" max="12039" width="11.7109375" style="549" customWidth="1"/>
    <col min="12040" max="12040" width="9.140625" style="549"/>
    <col min="12041" max="12041" width="11.5703125" style="549" bestFit="1" customWidth="1"/>
    <col min="12042" max="12261" width="9.140625" style="549"/>
    <col min="12262" max="12262" width="5.7109375" style="549" customWidth="1"/>
    <col min="12263" max="12263" width="7.42578125" style="549" customWidth="1"/>
    <col min="12264" max="12264" width="40.85546875" style="549" customWidth="1"/>
    <col min="12265" max="12265" width="5.7109375" style="549" customWidth="1"/>
    <col min="12266" max="12266" width="10.140625" style="549" customWidth="1"/>
    <col min="12267" max="12267" width="9.140625" style="549"/>
    <col min="12268" max="12268" width="12" style="549" customWidth="1"/>
    <col min="12269" max="12288" width="9.140625" style="549"/>
    <col min="12289" max="12289" width="5.7109375" style="549" customWidth="1"/>
    <col min="12290" max="12290" width="8.7109375" style="549" customWidth="1"/>
    <col min="12291" max="12291" width="40.7109375" style="549" customWidth="1"/>
    <col min="12292" max="12292" width="5.7109375" style="549" customWidth="1"/>
    <col min="12293" max="12293" width="9.7109375" style="549" customWidth="1"/>
    <col min="12294" max="12295" width="11.7109375" style="549" customWidth="1"/>
    <col min="12296" max="12296" width="9.140625" style="549"/>
    <col min="12297" max="12297" width="11.5703125" style="549" bestFit="1" customWidth="1"/>
    <col min="12298" max="12517" width="9.140625" style="549"/>
    <col min="12518" max="12518" width="5.7109375" style="549" customWidth="1"/>
    <col min="12519" max="12519" width="7.42578125" style="549" customWidth="1"/>
    <col min="12520" max="12520" width="40.85546875" style="549" customWidth="1"/>
    <col min="12521" max="12521" width="5.7109375" style="549" customWidth="1"/>
    <col min="12522" max="12522" width="10.140625" style="549" customWidth="1"/>
    <col min="12523" max="12523" width="9.140625" style="549"/>
    <col min="12524" max="12524" width="12" style="549" customWidth="1"/>
    <col min="12525" max="12544" width="9.140625" style="549"/>
    <col min="12545" max="12545" width="5.7109375" style="549" customWidth="1"/>
    <col min="12546" max="12546" width="8.7109375" style="549" customWidth="1"/>
    <col min="12547" max="12547" width="40.7109375" style="549" customWidth="1"/>
    <col min="12548" max="12548" width="5.7109375" style="549" customWidth="1"/>
    <col min="12549" max="12549" width="9.7109375" style="549" customWidth="1"/>
    <col min="12550" max="12551" width="11.7109375" style="549" customWidth="1"/>
    <col min="12552" max="12552" width="9.140625" style="549"/>
    <col min="12553" max="12553" width="11.5703125" style="549" bestFit="1" customWidth="1"/>
    <col min="12554" max="12773" width="9.140625" style="549"/>
    <col min="12774" max="12774" width="5.7109375" style="549" customWidth="1"/>
    <col min="12775" max="12775" width="7.42578125" style="549" customWidth="1"/>
    <col min="12776" max="12776" width="40.85546875" style="549" customWidth="1"/>
    <col min="12777" max="12777" width="5.7109375" style="549" customWidth="1"/>
    <col min="12778" max="12778" width="10.140625" style="549" customWidth="1"/>
    <col min="12779" max="12779" width="9.140625" style="549"/>
    <col min="12780" max="12780" width="12" style="549" customWidth="1"/>
    <col min="12781" max="12800" width="9.140625" style="549"/>
    <col min="12801" max="12801" width="5.7109375" style="549" customWidth="1"/>
    <col min="12802" max="12802" width="8.7109375" style="549" customWidth="1"/>
    <col min="12803" max="12803" width="40.7109375" style="549" customWidth="1"/>
    <col min="12804" max="12804" width="5.7109375" style="549" customWidth="1"/>
    <col min="12805" max="12805" width="9.7109375" style="549" customWidth="1"/>
    <col min="12806" max="12807" width="11.7109375" style="549" customWidth="1"/>
    <col min="12808" max="12808" width="9.140625" style="549"/>
    <col min="12809" max="12809" width="11.5703125" style="549" bestFit="1" customWidth="1"/>
    <col min="12810" max="13029" width="9.140625" style="549"/>
    <col min="13030" max="13030" width="5.7109375" style="549" customWidth="1"/>
    <col min="13031" max="13031" width="7.42578125" style="549" customWidth="1"/>
    <col min="13032" max="13032" width="40.85546875" style="549" customWidth="1"/>
    <col min="13033" max="13033" width="5.7109375" style="549" customWidth="1"/>
    <col min="13034" max="13034" width="10.140625" style="549" customWidth="1"/>
    <col min="13035" max="13035" width="9.140625" style="549"/>
    <col min="13036" max="13036" width="12" style="549" customWidth="1"/>
    <col min="13037" max="13056" width="9.140625" style="549"/>
    <col min="13057" max="13057" width="5.7109375" style="549" customWidth="1"/>
    <col min="13058" max="13058" width="8.7109375" style="549" customWidth="1"/>
    <col min="13059" max="13059" width="40.7109375" style="549" customWidth="1"/>
    <col min="13060" max="13060" width="5.7109375" style="549" customWidth="1"/>
    <col min="13061" max="13061" width="9.7109375" style="549" customWidth="1"/>
    <col min="13062" max="13063" width="11.7109375" style="549" customWidth="1"/>
    <col min="13064" max="13064" width="9.140625" style="549"/>
    <col min="13065" max="13065" width="11.5703125" style="549" bestFit="1" customWidth="1"/>
    <col min="13066" max="13285" width="9.140625" style="549"/>
    <col min="13286" max="13286" width="5.7109375" style="549" customWidth="1"/>
    <col min="13287" max="13287" width="7.42578125" style="549" customWidth="1"/>
    <col min="13288" max="13288" width="40.85546875" style="549" customWidth="1"/>
    <col min="13289" max="13289" width="5.7109375" style="549" customWidth="1"/>
    <col min="13290" max="13290" width="10.140625" style="549" customWidth="1"/>
    <col min="13291" max="13291" width="9.140625" style="549"/>
    <col min="13292" max="13292" width="12" style="549" customWidth="1"/>
    <col min="13293" max="13312" width="9.140625" style="549"/>
    <col min="13313" max="13313" width="5.7109375" style="549" customWidth="1"/>
    <col min="13314" max="13314" width="8.7109375" style="549" customWidth="1"/>
    <col min="13315" max="13315" width="40.7109375" style="549" customWidth="1"/>
    <col min="13316" max="13316" width="5.7109375" style="549" customWidth="1"/>
    <col min="13317" max="13317" width="9.7109375" style="549" customWidth="1"/>
    <col min="13318" max="13319" width="11.7109375" style="549" customWidth="1"/>
    <col min="13320" max="13320" width="9.140625" style="549"/>
    <col min="13321" max="13321" width="11.5703125" style="549" bestFit="1" customWidth="1"/>
    <col min="13322" max="13541" width="9.140625" style="549"/>
    <col min="13542" max="13542" width="5.7109375" style="549" customWidth="1"/>
    <col min="13543" max="13543" width="7.42578125" style="549" customWidth="1"/>
    <col min="13544" max="13544" width="40.85546875" style="549" customWidth="1"/>
    <col min="13545" max="13545" width="5.7109375" style="549" customWidth="1"/>
    <col min="13546" max="13546" width="10.140625" style="549" customWidth="1"/>
    <col min="13547" max="13547" width="9.140625" style="549"/>
    <col min="13548" max="13548" width="12" style="549" customWidth="1"/>
    <col min="13549" max="13568" width="9.140625" style="549"/>
    <col min="13569" max="13569" width="5.7109375" style="549" customWidth="1"/>
    <col min="13570" max="13570" width="8.7109375" style="549" customWidth="1"/>
    <col min="13571" max="13571" width="40.7109375" style="549" customWidth="1"/>
    <col min="13572" max="13572" width="5.7109375" style="549" customWidth="1"/>
    <col min="13573" max="13573" width="9.7109375" style="549" customWidth="1"/>
    <col min="13574" max="13575" width="11.7109375" style="549" customWidth="1"/>
    <col min="13576" max="13576" width="9.140625" style="549"/>
    <col min="13577" max="13577" width="11.5703125" style="549" bestFit="1" customWidth="1"/>
    <col min="13578" max="13797" width="9.140625" style="549"/>
    <col min="13798" max="13798" width="5.7109375" style="549" customWidth="1"/>
    <col min="13799" max="13799" width="7.42578125" style="549" customWidth="1"/>
    <col min="13800" max="13800" width="40.85546875" style="549" customWidth="1"/>
    <col min="13801" max="13801" width="5.7109375" style="549" customWidth="1"/>
    <col min="13802" max="13802" width="10.140625" style="549" customWidth="1"/>
    <col min="13803" max="13803" width="9.140625" style="549"/>
    <col min="13804" max="13804" width="12" style="549" customWidth="1"/>
    <col min="13805" max="13824" width="9.140625" style="549"/>
    <col min="13825" max="13825" width="5.7109375" style="549" customWidth="1"/>
    <col min="13826" max="13826" width="8.7109375" style="549" customWidth="1"/>
    <col min="13827" max="13827" width="40.7109375" style="549" customWidth="1"/>
    <col min="13828" max="13828" width="5.7109375" style="549" customWidth="1"/>
    <col min="13829" max="13829" width="9.7109375" style="549" customWidth="1"/>
    <col min="13830" max="13831" width="11.7109375" style="549" customWidth="1"/>
    <col min="13832" max="13832" width="9.140625" style="549"/>
    <col min="13833" max="13833" width="11.5703125" style="549" bestFit="1" customWidth="1"/>
    <col min="13834" max="14053" width="9.140625" style="549"/>
    <col min="14054" max="14054" width="5.7109375" style="549" customWidth="1"/>
    <col min="14055" max="14055" width="7.42578125" style="549" customWidth="1"/>
    <col min="14056" max="14056" width="40.85546875" style="549" customWidth="1"/>
    <col min="14057" max="14057" width="5.7109375" style="549" customWidth="1"/>
    <col min="14058" max="14058" width="10.140625" style="549" customWidth="1"/>
    <col min="14059" max="14059" width="9.140625" style="549"/>
    <col min="14060" max="14060" width="12" style="549" customWidth="1"/>
    <col min="14061" max="14080" width="9.140625" style="549"/>
    <col min="14081" max="14081" width="5.7109375" style="549" customWidth="1"/>
    <col min="14082" max="14082" width="8.7109375" style="549" customWidth="1"/>
    <col min="14083" max="14083" width="40.7109375" style="549" customWidth="1"/>
    <col min="14084" max="14084" width="5.7109375" style="549" customWidth="1"/>
    <col min="14085" max="14085" width="9.7109375" style="549" customWidth="1"/>
    <col min="14086" max="14087" width="11.7109375" style="549" customWidth="1"/>
    <col min="14088" max="14088" width="9.140625" style="549"/>
    <col min="14089" max="14089" width="11.5703125" style="549" bestFit="1" customWidth="1"/>
    <col min="14090" max="14309" width="9.140625" style="549"/>
    <col min="14310" max="14310" width="5.7109375" style="549" customWidth="1"/>
    <col min="14311" max="14311" width="7.42578125" style="549" customWidth="1"/>
    <col min="14312" max="14312" width="40.85546875" style="549" customWidth="1"/>
    <col min="14313" max="14313" width="5.7109375" style="549" customWidth="1"/>
    <col min="14314" max="14314" width="10.140625" style="549" customWidth="1"/>
    <col min="14315" max="14315" width="9.140625" style="549"/>
    <col min="14316" max="14316" width="12" style="549" customWidth="1"/>
    <col min="14317" max="14336" width="9.140625" style="549"/>
    <col min="14337" max="14337" width="5.7109375" style="549" customWidth="1"/>
    <col min="14338" max="14338" width="8.7109375" style="549" customWidth="1"/>
    <col min="14339" max="14339" width="40.7109375" style="549" customWidth="1"/>
    <col min="14340" max="14340" width="5.7109375" style="549" customWidth="1"/>
    <col min="14341" max="14341" width="9.7109375" style="549" customWidth="1"/>
    <col min="14342" max="14343" width="11.7109375" style="549" customWidth="1"/>
    <col min="14344" max="14344" width="9.140625" style="549"/>
    <col min="14345" max="14345" width="11.5703125" style="549" bestFit="1" customWidth="1"/>
    <col min="14346" max="14565" width="9.140625" style="549"/>
    <col min="14566" max="14566" width="5.7109375" style="549" customWidth="1"/>
    <col min="14567" max="14567" width="7.42578125" style="549" customWidth="1"/>
    <col min="14568" max="14568" width="40.85546875" style="549" customWidth="1"/>
    <col min="14569" max="14569" width="5.7109375" style="549" customWidth="1"/>
    <col min="14570" max="14570" width="10.140625" style="549" customWidth="1"/>
    <col min="14571" max="14571" width="9.140625" style="549"/>
    <col min="14572" max="14572" width="12" style="549" customWidth="1"/>
    <col min="14573" max="14592" width="9.140625" style="549"/>
    <col min="14593" max="14593" width="5.7109375" style="549" customWidth="1"/>
    <col min="14594" max="14594" width="8.7109375" style="549" customWidth="1"/>
    <col min="14595" max="14595" width="40.7109375" style="549" customWidth="1"/>
    <col min="14596" max="14596" width="5.7109375" style="549" customWidth="1"/>
    <col min="14597" max="14597" width="9.7109375" style="549" customWidth="1"/>
    <col min="14598" max="14599" width="11.7109375" style="549" customWidth="1"/>
    <col min="14600" max="14600" width="9.140625" style="549"/>
    <col min="14601" max="14601" width="11.5703125" style="549" bestFit="1" customWidth="1"/>
    <col min="14602" max="14821" width="9.140625" style="549"/>
    <col min="14822" max="14822" width="5.7109375" style="549" customWidth="1"/>
    <col min="14823" max="14823" width="7.42578125" style="549" customWidth="1"/>
    <col min="14824" max="14824" width="40.85546875" style="549" customWidth="1"/>
    <col min="14825" max="14825" width="5.7109375" style="549" customWidth="1"/>
    <col min="14826" max="14826" width="10.140625" style="549" customWidth="1"/>
    <col min="14827" max="14827" width="9.140625" style="549"/>
    <col min="14828" max="14828" width="12" style="549" customWidth="1"/>
    <col min="14829" max="14848" width="9.140625" style="549"/>
    <col min="14849" max="14849" width="5.7109375" style="549" customWidth="1"/>
    <col min="14850" max="14850" width="8.7109375" style="549" customWidth="1"/>
    <col min="14851" max="14851" width="40.7109375" style="549" customWidth="1"/>
    <col min="14852" max="14852" width="5.7109375" style="549" customWidth="1"/>
    <col min="14853" max="14853" width="9.7109375" style="549" customWidth="1"/>
    <col min="14854" max="14855" width="11.7109375" style="549" customWidth="1"/>
    <col min="14856" max="14856" width="9.140625" style="549"/>
    <col min="14857" max="14857" width="11.5703125" style="549" bestFit="1" customWidth="1"/>
    <col min="14858" max="15077" width="9.140625" style="549"/>
    <col min="15078" max="15078" width="5.7109375" style="549" customWidth="1"/>
    <col min="15079" max="15079" width="7.42578125" style="549" customWidth="1"/>
    <col min="15080" max="15080" width="40.85546875" style="549" customWidth="1"/>
    <col min="15081" max="15081" width="5.7109375" style="549" customWidth="1"/>
    <col min="15082" max="15082" width="10.140625" style="549" customWidth="1"/>
    <col min="15083" max="15083" width="9.140625" style="549"/>
    <col min="15084" max="15084" width="12" style="549" customWidth="1"/>
    <col min="15085" max="15104" width="9.140625" style="549"/>
    <col min="15105" max="15105" width="5.7109375" style="549" customWidth="1"/>
    <col min="15106" max="15106" width="8.7109375" style="549" customWidth="1"/>
    <col min="15107" max="15107" width="40.7109375" style="549" customWidth="1"/>
    <col min="15108" max="15108" width="5.7109375" style="549" customWidth="1"/>
    <col min="15109" max="15109" width="9.7109375" style="549" customWidth="1"/>
    <col min="15110" max="15111" width="11.7109375" style="549" customWidth="1"/>
    <col min="15112" max="15112" width="9.140625" style="549"/>
    <col min="15113" max="15113" width="11.5703125" style="549" bestFit="1" customWidth="1"/>
    <col min="15114" max="15333" width="9.140625" style="549"/>
    <col min="15334" max="15334" width="5.7109375" style="549" customWidth="1"/>
    <col min="15335" max="15335" width="7.42578125" style="549" customWidth="1"/>
    <col min="15336" max="15336" width="40.85546875" style="549" customWidth="1"/>
    <col min="15337" max="15337" width="5.7109375" style="549" customWidth="1"/>
    <col min="15338" max="15338" width="10.140625" style="549" customWidth="1"/>
    <col min="15339" max="15339" width="9.140625" style="549"/>
    <col min="15340" max="15340" width="12" style="549" customWidth="1"/>
    <col min="15341" max="15360" width="9.140625" style="549"/>
    <col min="15361" max="15361" width="5.7109375" style="549" customWidth="1"/>
    <col min="15362" max="15362" width="8.7109375" style="549" customWidth="1"/>
    <col min="15363" max="15363" width="40.7109375" style="549" customWidth="1"/>
    <col min="15364" max="15364" width="5.7109375" style="549" customWidth="1"/>
    <col min="15365" max="15365" width="9.7109375" style="549" customWidth="1"/>
    <col min="15366" max="15367" width="11.7109375" style="549" customWidth="1"/>
    <col min="15368" max="15368" width="9.140625" style="549"/>
    <col min="15369" max="15369" width="11.5703125" style="549" bestFit="1" customWidth="1"/>
    <col min="15370" max="15589" width="9.140625" style="549"/>
    <col min="15590" max="15590" width="5.7109375" style="549" customWidth="1"/>
    <col min="15591" max="15591" width="7.42578125" style="549" customWidth="1"/>
    <col min="15592" max="15592" width="40.85546875" style="549" customWidth="1"/>
    <col min="15593" max="15593" width="5.7109375" style="549" customWidth="1"/>
    <col min="15594" max="15594" width="10.140625" style="549" customWidth="1"/>
    <col min="15595" max="15595" width="9.140625" style="549"/>
    <col min="15596" max="15596" width="12" style="549" customWidth="1"/>
    <col min="15597" max="15616" width="9.140625" style="549"/>
    <col min="15617" max="15617" width="5.7109375" style="549" customWidth="1"/>
    <col min="15618" max="15618" width="8.7109375" style="549" customWidth="1"/>
    <col min="15619" max="15619" width="40.7109375" style="549" customWidth="1"/>
    <col min="15620" max="15620" width="5.7109375" style="549" customWidth="1"/>
    <col min="15621" max="15621" width="9.7109375" style="549" customWidth="1"/>
    <col min="15622" max="15623" width="11.7109375" style="549" customWidth="1"/>
    <col min="15624" max="15624" width="9.140625" style="549"/>
    <col min="15625" max="15625" width="11.5703125" style="549" bestFit="1" customWidth="1"/>
    <col min="15626" max="15845" width="9.140625" style="549"/>
    <col min="15846" max="15846" width="5.7109375" style="549" customWidth="1"/>
    <col min="15847" max="15847" width="7.42578125" style="549" customWidth="1"/>
    <col min="15848" max="15848" width="40.85546875" style="549" customWidth="1"/>
    <col min="15849" max="15849" width="5.7109375" style="549" customWidth="1"/>
    <col min="15850" max="15850" width="10.140625" style="549" customWidth="1"/>
    <col min="15851" max="15851" width="9.140625" style="549"/>
    <col min="15852" max="15852" width="12" style="549" customWidth="1"/>
    <col min="15853" max="15872" width="9.140625" style="549"/>
    <col min="15873" max="15873" width="5.7109375" style="549" customWidth="1"/>
    <col min="15874" max="15874" width="8.7109375" style="549" customWidth="1"/>
    <col min="15875" max="15875" width="40.7109375" style="549" customWidth="1"/>
    <col min="15876" max="15876" width="5.7109375" style="549" customWidth="1"/>
    <col min="15877" max="15877" width="9.7109375" style="549" customWidth="1"/>
    <col min="15878" max="15879" width="11.7109375" style="549" customWidth="1"/>
    <col min="15880" max="15880" width="9.140625" style="549"/>
    <col min="15881" max="15881" width="11.5703125" style="549" bestFit="1" customWidth="1"/>
    <col min="15882" max="16101" width="9.140625" style="549"/>
    <col min="16102" max="16102" width="5.7109375" style="549" customWidth="1"/>
    <col min="16103" max="16103" width="7.42578125" style="549" customWidth="1"/>
    <col min="16104" max="16104" width="40.85546875" style="549" customWidth="1"/>
    <col min="16105" max="16105" width="5.7109375" style="549" customWidth="1"/>
    <col min="16106" max="16106" width="10.140625" style="549" customWidth="1"/>
    <col min="16107" max="16107" width="9.140625" style="549"/>
    <col min="16108" max="16108" width="12" style="549" customWidth="1"/>
    <col min="16109" max="16128" width="9.140625" style="549"/>
    <col min="16129" max="16129" width="5.7109375" style="549" customWidth="1"/>
    <col min="16130" max="16130" width="8.7109375" style="549" customWidth="1"/>
    <col min="16131" max="16131" width="40.7109375" style="549" customWidth="1"/>
    <col min="16132" max="16132" width="5.7109375" style="549" customWidth="1"/>
    <col min="16133" max="16133" width="9.7109375" style="549" customWidth="1"/>
    <col min="16134" max="16135" width="11.7109375" style="549" customWidth="1"/>
    <col min="16136" max="16136" width="9.140625" style="549"/>
    <col min="16137" max="16137" width="11.5703125" style="549" bestFit="1" customWidth="1"/>
    <col min="16138" max="16357" width="9.140625" style="549"/>
    <col min="16358" max="16358" width="5.7109375" style="549" customWidth="1"/>
    <col min="16359" max="16359" width="7.42578125" style="549" customWidth="1"/>
    <col min="16360" max="16360" width="40.85546875" style="549" customWidth="1"/>
    <col min="16361" max="16361" width="5.7109375" style="549" customWidth="1"/>
    <col min="16362" max="16362" width="10.140625" style="549" customWidth="1"/>
    <col min="16363" max="16363" width="9.140625" style="549"/>
    <col min="16364" max="16364" width="12" style="549" customWidth="1"/>
    <col min="16365" max="16384" width="9.140625" style="549"/>
  </cols>
  <sheetData>
    <row r="1" spans="1:11" s="531" customFormat="1" ht="15.75" customHeight="1" x14ac:dyDescent="0.25">
      <c r="A1" s="812" t="s">
        <v>1486</v>
      </c>
      <c r="B1" s="408"/>
      <c r="C1" s="409"/>
      <c r="D1" s="410"/>
      <c r="E1" s="411"/>
      <c r="F1" s="412"/>
    </row>
    <row r="2" spans="1:11" s="531" customFormat="1" ht="15.75" customHeight="1" x14ac:dyDescent="0.25">
      <c r="A2" s="812" t="s">
        <v>428</v>
      </c>
      <c r="B2" s="415"/>
      <c r="C2" s="416"/>
      <c r="D2" s="410"/>
      <c r="E2" s="411"/>
      <c r="F2" s="412"/>
    </row>
    <row r="3" spans="1:11" s="531" customFormat="1" ht="15.75" customHeight="1" x14ac:dyDescent="0.25">
      <c r="A3" s="1100" t="s">
        <v>1680</v>
      </c>
      <c r="B3" s="415"/>
      <c r="C3" s="416"/>
      <c r="D3" s="410"/>
      <c r="E3" s="411"/>
      <c r="F3" s="412"/>
    </row>
    <row r="4" spans="1:11" s="531" customFormat="1" ht="15.75" customHeight="1" x14ac:dyDescent="0.25">
      <c r="A4" s="414"/>
      <c r="B4" s="415"/>
      <c r="C4" s="416"/>
      <c r="D4" s="410"/>
      <c r="E4" s="411"/>
      <c r="F4" s="412"/>
      <c r="G4" s="413"/>
    </row>
    <row r="5" spans="1:11" s="422" customFormat="1" ht="15" x14ac:dyDescent="0.25">
      <c r="A5" s="1090"/>
      <c r="B5" s="767" t="s">
        <v>0</v>
      </c>
      <c r="C5" s="769" t="s">
        <v>174</v>
      </c>
      <c r="D5" s="771"/>
      <c r="E5" s="768"/>
      <c r="F5" s="770"/>
      <c r="G5" s="771" t="s">
        <v>175</v>
      </c>
      <c r="K5" s="419"/>
    </row>
    <row r="6" spans="1:11" s="422" customFormat="1" ht="15" x14ac:dyDescent="0.25">
      <c r="A6" s="1090"/>
      <c r="B6" s="772"/>
      <c r="C6" s="773"/>
      <c r="D6" s="1081"/>
      <c r="E6" s="768"/>
      <c r="F6" s="770"/>
      <c r="G6" s="775"/>
      <c r="K6" s="419"/>
    </row>
    <row r="7" spans="1:11" s="422" customFormat="1" ht="15" x14ac:dyDescent="0.25">
      <c r="A7" s="1090"/>
      <c r="B7" s="776" t="s">
        <v>176</v>
      </c>
      <c r="C7" s="777" t="s">
        <v>7</v>
      </c>
      <c r="D7" s="1081"/>
      <c r="E7" s="768"/>
      <c r="F7" s="770"/>
      <c r="G7" s="770">
        <f>G27</f>
        <v>0</v>
      </c>
      <c r="K7" s="419"/>
    </row>
    <row r="8" spans="1:11" s="422" customFormat="1" ht="15" x14ac:dyDescent="0.25">
      <c r="A8" s="1090"/>
      <c r="B8" s="776" t="s">
        <v>39</v>
      </c>
      <c r="C8" s="777" t="s">
        <v>40</v>
      </c>
      <c r="D8" s="1081"/>
      <c r="E8" s="768"/>
      <c r="F8" s="770"/>
      <c r="G8" s="770">
        <f>G45</f>
        <v>0</v>
      </c>
      <c r="K8" s="419"/>
    </row>
    <row r="9" spans="1:11" s="422" customFormat="1" ht="15" x14ac:dyDescent="0.25">
      <c r="A9" s="1090"/>
      <c r="B9" s="776" t="s">
        <v>100</v>
      </c>
      <c r="C9" s="777" t="s">
        <v>276</v>
      </c>
      <c r="D9" s="1081"/>
      <c r="E9" s="768"/>
      <c r="F9" s="770"/>
      <c r="G9" s="775">
        <f>G49</f>
        <v>0</v>
      </c>
      <c r="K9" s="419"/>
    </row>
    <row r="10" spans="1:11" s="422" customFormat="1" ht="15" x14ac:dyDescent="0.25">
      <c r="A10" s="1090"/>
      <c r="B10" s="776" t="s">
        <v>1168</v>
      </c>
      <c r="C10" s="777" t="s">
        <v>265</v>
      </c>
      <c r="D10" s="1081"/>
      <c r="E10" s="768"/>
      <c r="F10" s="770"/>
      <c r="G10" s="775">
        <f>G66</f>
        <v>0</v>
      </c>
      <c r="K10" s="419"/>
    </row>
    <row r="11" spans="1:11" s="422" customFormat="1" ht="15.75" thickBot="1" x14ac:dyDescent="0.3">
      <c r="A11" s="1092"/>
      <c r="B11" s="783">
        <v>7</v>
      </c>
      <c r="C11" s="1118" t="s">
        <v>168</v>
      </c>
      <c r="D11" s="1082"/>
      <c r="E11" s="784"/>
      <c r="F11" s="785"/>
      <c r="G11" s="785">
        <f>G71</f>
        <v>1440</v>
      </c>
      <c r="H11" s="419"/>
      <c r="K11" s="419"/>
    </row>
    <row r="12" spans="1:11" s="422" customFormat="1" ht="15" x14ac:dyDescent="0.25">
      <c r="A12" s="1091"/>
      <c r="B12" s="778" t="s">
        <v>178</v>
      </c>
      <c r="C12" s="779"/>
      <c r="D12" s="1081"/>
      <c r="E12" s="774"/>
      <c r="F12" s="770"/>
      <c r="G12" s="780">
        <f>SUM(G7:G11)</f>
        <v>1440</v>
      </c>
      <c r="K12" s="419"/>
    </row>
    <row r="13" spans="1:11" s="422" customFormat="1" ht="15.75" thickBot="1" x14ac:dyDescent="0.3">
      <c r="A13" s="1092"/>
      <c r="B13" s="787" t="s">
        <v>179</v>
      </c>
      <c r="C13" s="788"/>
      <c r="D13" s="1083"/>
      <c r="E13" s="789"/>
      <c r="F13" s="790"/>
      <c r="G13" s="790">
        <f>ROUND(G12*0.22,2)</f>
        <v>316.8</v>
      </c>
      <c r="K13" s="419"/>
    </row>
    <row r="14" spans="1:11" s="422" customFormat="1" ht="15" x14ac:dyDescent="0.25">
      <c r="A14" s="1090"/>
      <c r="B14" s="781" t="s">
        <v>180</v>
      </c>
      <c r="C14" s="762"/>
      <c r="D14" s="1084"/>
      <c r="E14" s="761"/>
      <c r="F14" s="763"/>
      <c r="G14" s="763">
        <f>+G13+G12</f>
        <v>1756.8</v>
      </c>
      <c r="K14" s="419"/>
    </row>
    <row r="15" spans="1:11" s="531" customFormat="1" ht="15.75" customHeight="1" x14ac:dyDescent="0.25">
      <c r="A15" s="414"/>
      <c r="B15" s="415"/>
      <c r="C15" s="416"/>
      <c r="D15" s="410"/>
      <c r="E15" s="411"/>
      <c r="F15" s="412"/>
      <c r="G15" s="413"/>
    </row>
    <row r="16" spans="1:11" s="531" customFormat="1" ht="15.75" customHeight="1" x14ac:dyDescent="0.25">
      <c r="A16" s="414"/>
      <c r="B16" s="415"/>
      <c r="C16" s="416"/>
      <c r="D16" s="410"/>
      <c r="E16" s="411"/>
      <c r="F16" s="412"/>
      <c r="G16" s="413"/>
    </row>
    <row r="17" spans="1:9" s="531" customFormat="1" ht="15.75" x14ac:dyDescent="0.25">
      <c r="A17" s="488" t="s">
        <v>1679</v>
      </c>
      <c r="B17" s="415"/>
      <c r="C17" s="416"/>
      <c r="D17" s="410"/>
      <c r="E17" s="411"/>
      <c r="F17" s="412"/>
      <c r="G17" s="413"/>
    </row>
    <row r="18" spans="1:9" s="538" customFormat="1" ht="21.75" customHeight="1" x14ac:dyDescent="0.25">
      <c r="A18" s="532" t="s">
        <v>0</v>
      </c>
      <c r="B18" s="533" t="s">
        <v>1</v>
      </c>
      <c r="C18" s="534" t="s">
        <v>2</v>
      </c>
      <c r="D18" s="535" t="s">
        <v>3</v>
      </c>
      <c r="E18" s="536" t="s">
        <v>4</v>
      </c>
      <c r="F18" s="536" t="s">
        <v>5</v>
      </c>
      <c r="G18" s="537" t="s">
        <v>6</v>
      </c>
    </row>
    <row r="19" spans="1:9" s="545" customFormat="1" x14ac:dyDescent="0.25">
      <c r="A19" s="539"/>
      <c r="B19" s="540"/>
      <c r="C19" s="541" t="s">
        <v>7</v>
      </c>
      <c r="D19" s="542"/>
      <c r="E19" s="543"/>
      <c r="F19" s="543"/>
      <c r="G19" s="544"/>
    </row>
    <row r="20" spans="1:9" ht="30.75" customHeight="1" x14ac:dyDescent="0.25">
      <c r="A20" s="546">
        <v>1</v>
      </c>
      <c r="B20" s="547">
        <v>12121</v>
      </c>
      <c r="C20" s="517" t="s">
        <v>430</v>
      </c>
      <c r="D20" s="548" t="s">
        <v>239</v>
      </c>
      <c r="E20" s="518">
        <v>300</v>
      </c>
      <c r="F20" s="2048"/>
      <c r="G20" s="503">
        <f>ROUND(E20*F20,2)</f>
        <v>0</v>
      </c>
      <c r="I20" s="575"/>
    </row>
    <row r="21" spans="1:9" ht="53.25" customHeight="1" x14ac:dyDescent="0.25">
      <c r="A21" s="546">
        <f>+A20+1</f>
        <v>2</v>
      </c>
      <c r="B21" s="547">
        <v>12122</v>
      </c>
      <c r="C21" s="596" t="s">
        <v>547</v>
      </c>
      <c r="D21" s="548" t="s">
        <v>15</v>
      </c>
      <c r="E21" s="518">
        <v>10</v>
      </c>
      <c r="F21" s="2048"/>
      <c r="G21" s="503">
        <f t="shared" ref="G21:G26" si="0">ROUND(E21*F21,2)</f>
        <v>0</v>
      </c>
    </row>
    <row r="22" spans="1:9" ht="52.5" customHeight="1" x14ac:dyDescent="0.25">
      <c r="A22" s="546">
        <f>+A21+1</f>
        <v>3</v>
      </c>
      <c r="B22" s="547">
        <v>12122</v>
      </c>
      <c r="C22" s="596" t="s">
        <v>548</v>
      </c>
      <c r="D22" s="548" t="s">
        <v>15</v>
      </c>
      <c r="E22" s="518">
        <v>5</v>
      </c>
      <c r="F22" s="2048"/>
      <c r="G22" s="503">
        <f t="shared" si="0"/>
        <v>0</v>
      </c>
    </row>
    <row r="23" spans="1:9" x14ac:dyDescent="0.25">
      <c r="A23" s="550"/>
      <c r="B23" s="551"/>
      <c r="C23" s="576" t="s">
        <v>9</v>
      </c>
      <c r="D23" s="553"/>
      <c r="E23" s="554"/>
      <c r="F23" s="2049"/>
      <c r="G23" s="555"/>
    </row>
    <row r="24" spans="1:9" ht="30" customHeight="1" x14ac:dyDescent="0.25">
      <c r="A24" s="546">
        <f>+A22+1</f>
        <v>4</v>
      </c>
      <c r="B24" s="547">
        <v>111652</v>
      </c>
      <c r="C24" s="517" t="s">
        <v>1279</v>
      </c>
      <c r="D24" s="548" t="s">
        <v>15</v>
      </c>
      <c r="E24" s="518">
        <v>6</v>
      </c>
      <c r="F24" s="2048"/>
      <c r="G24" s="503">
        <f t="shared" si="0"/>
        <v>0</v>
      </c>
    </row>
    <row r="25" spans="1:9" x14ac:dyDescent="0.25">
      <c r="A25" s="546">
        <f>+A24+1</f>
        <v>5</v>
      </c>
      <c r="B25" s="547">
        <v>111654</v>
      </c>
      <c r="C25" s="517" t="s">
        <v>1280</v>
      </c>
      <c r="D25" s="548" t="s">
        <v>373</v>
      </c>
      <c r="E25" s="518">
        <v>40</v>
      </c>
      <c r="F25" s="2048"/>
      <c r="G25" s="503">
        <f t="shared" si="0"/>
        <v>0</v>
      </c>
    </row>
    <row r="26" spans="1:9" ht="25.5" customHeight="1" x14ac:dyDescent="0.25">
      <c r="A26" s="546">
        <f>A25+1</f>
        <v>6</v>
      </c>
      <c r="B26" s="556">
        <v>111655</v>
      </c>
      <c r="C26" s="557" t="s">
        <v>1269</v>
      </c>
      <c r="D26" s="558" t="s">
        <v>435</v>
      </c>
      <c r="E26" s="518">
        <v>1</v>
      </c>
      <c r="F26" s="2048"/>
      <c r="G26" s="503">
        <f t="shared" si="0"/>
        <v>0</v>
      </c>
    </row>
    <row r="27" spans="1:9" s="545" customFormat="1" x14ac:dyDescent="0.25">
      <c r="A27" s="539"/>
      <c r="B27" s="540"/>
      <c r="C27" s="541" t="str">
        <f>C19&amp;" - skupaj"</f>
        <v>PREDDELA - skupaj</v>
      </c>
      <c r="D27" s="542"/>
      <c r="E27" s="543"/>
      <c r="F27" s="543"/>
      <c r="G27" s="544">
        <f>SUM(G20:G26)</f>
        <v>0</v>
      </c>
    </row>
    <row r="28" spans="1:9" s="545" customFormat="1" x14ac:dyDescent="0.25">
      <c r="A28" s="1270"/>
      <c r="B28" s="1241"/>
      <c r="C28" s="1242"/>
      <c r="D28" s="1243"/>
      <c r="E28" s="1244"/>
      <c r="F28" s="1244"/>
      <c r="G28" s="1271"/>
    </row>
    <row r="29" spans="1:9" x14ac:dyDescent="0.25">
      <c r="A29" s="539"/>
      <c r="B29" s="559"/>
      <c r="C29" s="541" t="s">
        <v>40</v>
      </c>
      <c r="D29" s="542"/>
      <c r="E29" s="543"/>
      <c r="F29" s="543"/>
      <c r="G29" s="544"/>
    </row>
    <row r="30" spans="1:9" x14ac:dyDescent="0.25">
      <c r="A30" s="550"/>
      <c r="B30" s="560"/>
      <c r="C30" s="552" t="s">
        <v>439</v>
      </c>
      <c r="D30" s="553"/>
      <c r="E30" s="554"/>
      <c r="F30" s="554"/>
      <c r="G30" s="555"/>
    </row>
    <row r="31" spans="1:9" ht="51" x14ac:dyDescent="0.25">
      <c r="A31" s="546">
        <f>A26+1</f>
        <v>7</v>
      </c>
      <c r="B31" s="561">
        <v>28126</v>
      </c>
      <c r="C31" s="517" t="s">
        <v>1270</v>
      </c>
      <c r="D31" s="548" t="s">
        <v>373</v>
      </c>
      <c r="E31" s="518">
        <v>30</v>
      </c>
      <c r="F31" s="2048"/>
      <c r="G31" s="503">
        <f t="shared" ref="G31" si="1">ROUND(E31*F31,2)</f>
        <v>0</v>
      </c>
    </row>
    <row r="32" spans="1:9" x14ac:dyDescent="0.25">
      <c r="A32" s="550"/>
      <c r="B32" s="560"/>
      <c r="C32" s="552" t="s">
        <v>42</v>
      </c>
      <c r="D32" s="553"/>
      <c r="E32" s="554"/>
      <c r="F32" s="2049"/>
      <c r="G32" s="555"/>
    </row>
    <row r="33" spans="1:12" ht="44.25" customHeight="1" x14ac:dyDescent="0.25">
      <c r="A33" s="546">
        <f>A31+1</f>
        <v>8</v>
      </c>
      <c r="B33" s="561">
        <v>21434</v>
      </c>
      <c r="C33" s="521" t="s">
        <v>1271</v>
      </c>
      <c r="D33" s="548" t="s">
        <v>243</v>
      </c>
      <c r="E33" s="518">
        <v>80</v>
      </c>
      <c r="F33" s="2048"/>
      <c r="G33" s="503">
        <f t="shared" ref="G33:G44" si="2">ROUND(E33*F33,2)</f>
        <v>0</v>
      </c>
      <c r="I33" s="575"/>
    </row>
    <row r="34" spans="1:12" ht="38.25" x14ac:dyDescent="0.25">
      <c r="A34" s="546">
        <f>A33+1</f>
        <v>9</v>
      </c>
      <c r="B34" s="561">
        <v>21434</v>
      </c>
      <c r="C34" s="517" t="s">
        <v>551</v>
      </c>
      <c r="D34" s="548" t="s">
        <v>243</v>
      </c>
      <c r="E34" s="518">
        <v>740</v>
      </c>
      <c r="F34" s="2048"/>
      <c r="G34" s="503">
        <f t="shared" si="2"/>
        <v>0</v>
      </c>
      <c r="L34" s="575"/>
    </row>
    <row r="35" spans="1:12" ht="38.25" x14ac:dyDescent="0.25">
      <c r="A35" s="546">
        <f>+A34+1</f>
        <v>10</v>
      </c>
      <c r="B35" s="561">
        <v>21435</v>
      </c>
      <c r="C35" s="517" t="s">
        <v>552</v>
      </c>
      <c r="D35" s="548" t="s">
        <v>243</v>
      </c>
      <c r="E35" s="518">
        <v>130</v>
      </c>
      <c r="F35" s="2048"/>
      <c r="G35" s="503">
        <f t="shared" si="2"/>
        <v>0</v>
      </c>
    </row>
    <row r="36" spans="1:12" ht="38.25" x14ac:dyDescent="0.25">
      <c r="A36" s="546">
        <f>+A35+1</f>
        <v>11</v>
      </c>
      <c r="B36" s="561">
        <v>21436</v>
      </c>
      <c r="C36" s="517" t="s">
        <v>553</v>
      </c>
      <c r="D36" s="548" t="s">
        <v>243</v>
      </c>
      <c r="E36" s="518">
        <v>60</v>
      </c>
      <c r="F36" s="2048"/>
      <c r="G36" s="503">
        <f t="shared" si="2"/>
        <v>0</v>
      </c>
    </row>
    <row r="37" spans="1:12" ht="25.5" x14ac:dyDescent="0.25">
      <c r="A37" s="546">
        <f>A36+1</f>
        <v>12</v>
      </c>
      <c r="B37" s="561">
        <v>24611</v>
      </c>
      <c r="C37" s="517" t="s">
        <v>1281</v>
      </c>
      <c r="D37" s="548" t="s">
        <v>239</v>
      </c>
      <c r="E37" s="518">
        <v>80</v>
      </c>
      <c r="F37" s="2048"/>
      <c r="G37" s="503">
        <f t="shared" si="2"/>
        <v>0</v>
      </c>
    </row>
    <row r="38" spans="1:12" x14ac:dyDescent="0.25">
      <c r="A38" s="550"/>
      <c r="B38" s="560"/>
      <c r="C38" s="552" t="s">
        <v>555</v>
      </c>
      <c r="D38" s="553"/>
      <c r="E38" s="554"/>
      <c r="F38" s="2049"/>
      <c r="G38" s="555"/>
    </row>
    <row r="39" spans="1:12" ht="38.25" x14ac:dyDescent="0.25">
      <c r="A39" s="546">
        <f>A37+1</f>
        <v>13</v>
      </c>
      <c r="B39" s="561">
        <v>24218</v>
      </c>
      <c r="C39" s="517" t="s">
        <v>462</v>
      </c>
      <c r="D39" s="548" t="s">
        <v>243</v>
      </c>
      <c r="E39" s="518">
        <v>120</v>
      </c>
      <c r="F39" s="2048"/>
      <c r="G39" s="503">
        <f t="shared" si="2"/>
        <v>0</v>
      </c>
    </row>
    <row r="40" spans="1:12" ht="45.75" customHeight="1" x14ac:dyDescent="0.25">
      <c r="A40" s="546">
        <f>A39+1</f>
        <v>14</v>
      </c>
      <c r="B40" s="561">
        <v>24117</v>
      </c>
      <c r="C40" s="517" t="s">
        <v>1282</v>
      </c>
      <c r="D40" s="548" t="s">
        <v>243</v>
      </c>
      <c r="E40" s="518">
        <v>150</v>
      </c>
      <c r="F40" s="2048"/>
      <c r="G40" s="503">
        <f t="shared" si="2"/>
        <v>0</v>
      </c>
      <c r="K40" s="575"/>
    </row>
    <row r="41" spans="1:12" ht="38.25" x14ac:dyDescent="0.25">
      <c r="A41" s="546">
        <f>+A40+1</f>
        <v>15</v>
      </c>
      <c r="B41" s="561">
        <v>24118</v>
      </c>
      <c r="C41" s="524" t="s">
        <v>557</v>
      </c>
      <c r="D41" s="548" t="s">
        <v>239</v>
      </c>
      <c r="E41" s="518">
        <v>300</v>
      </c>
      <c r="F41" s="2048"/>
      <c r="G41" s="503">
        <f t="shared" si="2"/>
        <v>0</v>
      </c>
      <c r="K41" s="575"/>
    </row>
    <row r="42" spans="1:12" x14ac:dyDescent="0.25">
      <c r="A42" s="546">
        <f>+A41+1</f>
        <v>16</v>
      </c>
      <c r="B42" s="561">
        <v>24118</v>
      </c>
      <c r="C42" s="524" t="s">
        <v>558</v>
      </c>
      <c r="D42" s="548" t="s">
        <v>239</v>
      </c>
      <c r="E42" s="518">
        <v>300</v>
      </c>
      <c r="F42" s="2048"/>
      <c r="G42" s="503">
        <f t="shared" si="2"/>
        <v>0</v>
      </c>
      <c r="K42" s="575"/>
    </row>
    <row r="43" spans="1:12" ht="38.25" x14ac:dyDescent="0.25">
      <c r="A43" s="546">
        <f>+A42+1</f>
        <v>17</v>
      </c>
      <c r="B43" s="561">
        <v>229167</v>
      </c>
      <c r="C43" s="517" t="s">
        <v>1283</v>
      </c>
      <c r="D43" s="548" t="s">
        <v>243</v>
      </c>
      <c r="E43" s="518">
        <v>120</v>
      </c>
      <c r="F43" s="2048"/>
      <c r="G43" s="503">
        <f t="shared" si="2"/>
        <v>0</v>
      </c>
      <c r="H43" s="575"/>
    </row>
    <row r="44" spans="1:12" ht="51" x14ac:dyDescent="0.25">
      <c r="A44" s="546">
        <f>+A43+1</f>
        <v>18</v>
      </c>
      <c r="B44" s="561">
        <v>229167</v>
      </c>
      <c r="C44" s="517" t="s">
        <v>448</v>
      </c>
      <c r="D44" s="548" t="s">
        <v>243</v>
      </c>
      <c r="E44" s="518">
        <v>810</v>
      </c>
      <c r="F44" s="2048"/>
      <c r="G44" s="503">
        <f t="shared" si="2"/>
        <v>0</v>
      </c>
      <c r="H44" s="575"/>
    </row>
    <row r="45" spans="1:12" x14ac:dyDescent="0.25">
      <c r="A45" s="539"/>
      <c r="B45" s="559"/>
      <c r="C45" s="541" t="str">
        <f>C29&amp;" - skupaj"</f>
        <v>ZEMELJSKA DELA - skupaj</v>
      </c>
      <c r="D45" s="542"/>
      <c r="E45" s="543"/>
      <c r="F45" s="543"/>
      <c r="G45" s="544">
        <f>SUM(G31:G44)</f>
        <v>0</v>
      </c>
    </row>
    <row r="46" spans="1:12" x14ac:dyDescent="0.25">
      <c r="A46" s="1270"/>
      <c r="B46" s="1246"/>
      <c r="C46" s="1242"/>
      <c r="D46" s="1243"/>
      <c r="E46" s="1244"/>
      <c r="F46" s="1244"/>
      <c r="G46" s="1271"/>
    </row>
    <row r="47" spans="1:12" x14ac:dyDescent="0.25">
      <c r="A47" s="539"/>
      <c r="B47" s="559"/>
      <c r="C47" s="541" t="s">
        <v>276</v>
      </c>
      <c r="D47" s="542"/>
      <c r="E47" s="543"/>
      <c r="F47" s="543"/>
      <c r="G47" s="544"/>
    </row>
    <row r="48" spans="1:12" ht="25.5" x14ac:dyDescent="0.25">
      <c r="A48" s="546">
        <f>A44+1</f>
        <v>19</v>
      </c>
      <c r="B48" s="561">
        <v>42463</v>
      </c>
      <c r="C48" s="517" t="s">
        <v>560</v>
      </c>
      <c r="D48" s="548" t="s">
        <v>15</v>
      </c>
      <c r="E48" s="518">
        <v>25</v>
      </c>
      <c r="F48" s="2048"/>
      <c r="G48" s="503">
        <f t="shared" ref="G48" si="3">ROUND(E48*F48,2)</f>
        <v>0</v>
      </c>
    </row>
    <row r="49" spans="1:8" x14ac:dyDescent="0.25">
      <c r="A49" s="539"/>
      <c r="B49" s="559"/>
      <c r="C49" s="541" t="str">
        <f>C47&amp;" - skupaj"</f>
        <v>ODVODNJAVANJE - skupaj</v>
      </c>
      <c r="D49" s="542"/>
      <c r="E49" s="543"/>
      <c r="F49" s="543"/>
      <c r="G49" s="544">
        <f>SUM(G48:G48)</f>
        <v>0</v>
      </c>
    </row>
    <row r="50" spans="1:8" x14ac:dyDescent="0.25">
      <c r="A50" s="1270"/>
      <c r="B50" s="1246"/>
      <c r="C50" s="1242"/>
      <c r="D50" s="1243"/>
      <c r="E50" s="1244"/>
      <c r="F50" s="1244"/>
      <c r="G50" s="1271"/>
    </row>
    <row r="51" spans="1:8" x14ac:dyDescent="0.25">
      <c r="A51" s="539"/>
      <c r="B51" s="559"/>
      <c r="C51" s="541" t="s">
        <v>265</v>
      </c>
      <c r="D51" s="542"/>
      <c r="E51" s="543"/>
      <c r="F51" s="543"/>
      <c r="G51" s="544"/>
    </row>
    <row r="52" spans="1:8" x14ac:dyDescent="0.25">
      <c r="A52" s="550"/>
      <c r="B52" s="560"/>
      <c r="C52" s="552" t="s">
        <v>481</v>
      </c>
      <c r="D52" s="553"/>
      <c r="E52" s="554"/>
      <c r="F52" s="554"/>
      <c r="G52" s="555"/>
    </row>
    <row r="53" spans="1:8" ht="25.5" x14ac:dyDescent="0.25">
      <c r="A53" s="546">
        <f>A48+1</f>
        <v>20</v>
      </c>
      <c r="B53" s="577"/>
      <c r="C53" s="517" t="s">
        <v>1284</v>
      </c>
      <c r="D53" s="548" t="s">
        <v>243</v>
      </c>
      <c r="E53" s="518">
        <v>130</v>
      </c>
      <c r="F53" s="2048"/>
      <c r="G53" s="503">
        <f t="shared" ref="G53" si="4">ROUND(E53*F53,2)</f>
        <v>0</v>
      </c>
    </row>
    <row r="54" spans="1:8" ht="38.25" x14ac:dyDescent="0.25">
      <c r="A54" s="546">
        <f>+A53+1</f>
        <v>21</v>
      </c>
      <c r="B54" s="561">
        <v>229167</v>
      </c>
      <c r="C54" s="517" t="s">
        <v>1285</v>
      </c>
      <c r="D54" s="548" t="s">
        <v>243</v>
      </c>
      <c r="E54" s="518">
        <v>130</v>
      </c>
      <c r="F54" s="2048"/>
      <c r="G54" s="503">
        <f t="shared" ref="G54:G65" si="5">ROUND(E54*F54,2)</f>
        <v>0</v>
      </c>
      <c r="H54" s="575"/>
    </row>
    <row r="55" spans="1:8" x14ac:dyDescent="0.25">
      <c r="A55" s="550"/>
      <c r="B55" s="560"/>
      <c r="C55" s="552" t="s">
        <v>269</v>
      </c>
      <c r="D55" s="553"/>
      <c r="E55" s="554"/>
      <c r="F55" s="2049"/>
      <c r="G55" s="555"/>
    </row>
    <row r="56" spans="1:8" ht="25.5" x14ac:dyDescent="0.25">
      <c r="A56" s="546">
        <f>+A54+1</f>
        <v>22</v>
      </c>
      <c r="B56" s="561">
        <v>53361</v>
      </c>
      <c r="C56" s="517" t="s">
        <v>451</v>
      </c>
      <c r="D56" s="548" t="s">
        <v>243</v>
      </c>
      <c r="E56" s="599">
        <v>21</v>
      </c>
      <c r="F56" s="2048"/>
      <c r="G56" s="503">
        <f t="shared" si="5"/>
        <v>0</v>
      </c>
    </row>
    <row r="57" spans="1:8" x14ac:dyDescent="0.25">
      <c r="A57" s="546">
        <f>A56+1</f>
        <v>23</v>
      </c>
      <c r="B57" s="577" t="s">
        <v>1286</v>
      </c>
      <c r="C57" s="517" t="s">
        <v>1287</v>
      </c>
      <c r="D57" s="548" t="s">
        <v>239</v>
      </c>
      <c r="E57" s="518">
        <v>160</v>
      </c>
      <c r="F57" s="2048"/>
      <c r="G57" s="503">
        <f t="shared" si="5"/>
        <v>0</v>
      </c>
    </row>
    <row r="58" spans="1:8" ht="38.25" x14ac:dyDescent="0.25">
      <c r="A58" s="546">
        <f>A57+1</f>
        <v>24</v>
      </c>
      <c r="B58" s="577">
        <v>54125</v>
      </c>
      <c r="C58" s="517" t="s">
        <v>453</v>
      </c>
      <c r="D58" s="548" t="s">
        <v>243</v>
      </c>
      <c r="E58" s="518">
        <v>267</v>
      </c>
      <c r="F58" s="2048"/>
      <c r="G58" s="503">
        <f t="shared" si="5"/>
        <v>0</v>
      </c>
    </row>
    <row r="59" spans="1:8" x14ac:dyDescent="0.25">
      <c r="A59" s="550"/>
      <c r="B59" s="560"/>
      <c r="C59" s="552" t="s">
        <v>348</v>
      </c>
      <c r="D59" s="553"/>
      <c r="E59" s="553"/>
      <c r="F59" s="2049"/>
      <c r="G59" s="555"/>
    </row>
    <row r="60" spans="1:8" ht="38.25" x14ac:dyDescent="0.25">
      <c r="A60" s="546">
        <f>+A58+1</f>
        <v>25</v>
      </c>
      <c r="B60" s="561">
        <v>52221</v>
      </c>
      <c r="C60" s="517" t="s">
        <v>465</v>
      </c>
      <c r="D60" s="548" t="s">
        <v>350</v>
      </c>
      <c r="E60" s="599">
        <v>2710</v>
      </c>
      <c r="F60" s="2048"/>
      <c r="G60" s="503">
        <f t="shared" si="5"/>
        <v>0</v>
      </c>
    </row>
    <row r="61" spans="1:8" x14ac:dyDescent="0.25">
      <c r="A61" s="550"/>
      <c r="B61" s="560"/>
      <c r="C61" s="552" t="s">
        <v>353</v>
      </c>
      <c r="D61" s="554"/>
      <c r="E61" s="554"/>
      <c r="F61" s="2049"/>
      <c r="G61" s="555"/>
    </row>
    <row r="62" spans="1:8" ht="25.5" x14ac:dyDescent="0.25">
      <c r="A62" s="546">
        <f>A60+1</f>
        <v>26</v>
      </c>
      <c r="B62" s="561">
        <v>51332</v>
      </c>
      <c r="C62" s="517" t="s">
        <v>1288</v>
      </c>
      <c r="D62" s="548" t="s">
        <v>239</v>
      </c>
      <c r="E62" s="599">
        <v>38</v>
      </c>
      <c r="F62" s="2048"/>
      <c r="G62" s="503">
        <f t="shared" si="5"/>
        <v>0</v>
      </c>
    </row>
    <row r="63" spans="1:8" x14ac:dyDescent="0.25">
      <c r="A63" s="550"/>
      <c r="B63" s="560"/>
      <c r="C63" s="552" t="s">
        <v>561</v>
      </c>
      <c r="D63" s="553"/>
      <c r="E63" s="554"/>
      <c r="F63" s="2049"/>
      <c r="G63" s="555"/>
    </row>
    <row r="64" spans="1:8" ht="57.75" customHeight="1" x14ac:dyDescent="0.25">
      <c r="A64" s="546">
        <f>A62+1</f>
        <v>27</v>
      </c>
      <c r="B64" s="577">
        <v>54126</v>
      </c>
      <c r="C64" s="524" t="s">
        <v>1289</v>
      </c>
      <c r="D64" s="548" t="s">
        <v>239</v>
      </c>
      <c r="E64" s="518">
        <v>110</v>
      </c>
      <c r="F64" s="2048"/>
      <c r="G64" s="503">
        <f t="shared" si="5"/>
        <v>0</v>
      </c>
    </row>
    <row r="65" spans="1:7" ht="25.5" x14ac:dyDescent="0.25">
      <c r="A65" s="546">
        <f>A64+1</f>
        <v>28</v>
      </c>
      <c r="B65" s="577">
        <v>54126</v>
      </c>
      <c r="C65" s="524" t="s">
        <v>1290</v>
      </c>
      <c r="D65" s="548" t="s">
        <v>15</v>
      </c>
      <c r="E65" s="518">
        <v>20</v>
      </c>
      <c r="F65" s="2048"/>
      <c r="G65" s="503">
        <f t="shared" si="5"/>
        <v>0</v>
      </c>
    </row>
    <row r="66" spans="1:7" x14ac:dyDescent="0.25">
      <c r="A66" s="539"/>
      <c r="B66" s="559"/>
      <c r="C66" s="541" t="str">
        <f>C51&amp;" - skupaj"</f>
        <v>GRADBENA IN OBRTNIŠKA DELA - skupaj</v>
      </c>
      <c r="D66" s="542"/>
      <c r="E66" s="543"/>
      <c r="F66" s="543"/>
      <c r="G66" s="544">
        <f>SUM(G53:G65)</f>
        <v>0</v>
      </c>
    </row>
    <row r="67" spans="1:7" x14ac:dyDescent="0.25">
      <c r="A67" s="1270"/>
      <c r="B67" s="1246"/>
      <c r="C67" s="1242"/>
      <c r="D67" s="1243"/>
      <c r="E67" s="1244"/>
      <c r="F67" s="1244"/>
      <c r="G67" s="1271"/>
    </row>
    <row r="68" spans="1:7" x14ac:dyDescent="0.25">
      <c r="A68" s="539"/>
      <c r="B68" s="540"/>
      <c r="C68" s="541" t="s">
        <v>168</v>
      </c>
      <c r="D68" s="542"/>
      <c r="E68" s="543"/>
      <c r="F68" s="543"/>
      <c r="G68" s="544"/>
    </row>
    <row r="69" spans="1:7" x14ac:dyDescent="0.25">
      <c r="A69" s="546">
        <f>A65+1</f>
        <v>29</v>
      </c>
      <c r="B69" s="547">
        <v>79516</v>
      </c>
      <c r="C69" s="517" t="s">
        <v>171</v>
      </c>
      <c r="D69" s="548" t="s">
        <v>170</v>
      </c>
      <c r="E69" s="518">
        <v>16</v>
      </c>
      <c r="F69" s="518">
        <v>45</v>
      </c>
      <c r="G69" s="503">
        <f>+E69*F69</f>
        <v>720</v>
      </c>
    </row>
    <row r="70" spans="1:7" x14ac:dyDescent="0.25">
      <c r="A70" s="546">
        <f>+A69+1</f>
        <v>30</v>
      </c>
      <c r="B70" s="547">
        <v>79311</v>
      </c>
      <c r="C70" s="517" t="s">
        <v>169</v>
      </c>
      <c r="D70" s="548" t="s">
        <v>170</v>
      </c>
      <c r="E70" s="518">
        <v>16</v>
      </c>
      <c r="F70" s="518">
        <v>45</v>
      </c>
      <c r="G70" s="503">
        <f>+E70*F70</f>
        <v>720</v>
      </c>
    </row>
    <row r="71" spans="1:7" x14ac:dyDescent="0.25">
      <c r="A71" s="539"/>
      <c r="B71" s="540"/>
      <c r="C71" s="541" t="str">
        <f>C68&amp;" - skupaj"</f>
        <v>TUJE STORITVE - skupaj</v>
      </c>
      <c r="D71" s="542"/>
      <c r="E71" s="543"/>
      <c r="F71" s="543"/>
      <c r="G71" s="544">
        <f>SUM(G69:G70)</f>
        <v>1440</v>
      </c>
    </row>
  </sheetData>
  <dataValidations disablePrompts="1" count="1">
    <dataValidation type="custom" allowBlank="1" showInputMessage="1" showErrorMessage="1" error="Vnos Cena/EM je dovoljen na dve decimalni mesti." sqref="F20:F26 F31:F44 F48 F53:F65" xr:uid="{E31C6D9A-88E6-4337-B7E4-32679613EEC9}">
      <formula1>F20=ROUND(F20,2)</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5AC8B-4A3E-4BB7-830F-A4FE0A14F2F1}">
  <sheetPr>
    <tabColor theme="3" tint="0.59999389629810485"/>
  </sheetPr>
  <dimension ref="A1:L74"/>
  <sheetViews>
    <sheetView topLeftCell="A70" workbookViewId="0">
      <selection activeCell="L32" sqref="L32"/>
    </sheetView>
  </sheetViews>
  <sheetFormatPr defaultRowHeight="12.75" x14ac:dyDescent="0.25"/>
  <cols>
    <col min="1" max="1" width="5.7109375" style="549" customWidth="1"/>
    <col min="2" max="2" width="9.7109375" style="572" customWidth="1"/>
    <col min="3" max="3" width="45.7109375" style="573" customWidth="1"/>
    <col min="4" max="4" width="6.7109375" style="574" customWidth="1"/>
    <col min="5" max="5" width="10.7109375" style="575" customWidth="1"/>
    <col min="6" max="6" width="11.7109375" style="575" customWidth="1"/>
    <col min="7" max="7" width="12.7109375" style="575" customWidth="1"/>
    <col min="8" max="8" width="9.140625" style="549"/>
    <col min="9" max="9" width="11.5703125" style="549" bestFit="1" customWidth="1"/>
    <col min="10" max="229" width="9.140625" style="549"/>
    <col min="230" max="230" width="5.7109375" style="549" customWidth="1"/>
    <col min="231" max="231" width="7.42578125" style="549" customWidth="1"/>
    <col min="232" max="232" width="40.85546875" style="549" customWidth="1"/>
    <col min="233" max="233" width="5.7109375" style="549" customWidth="1"/>
    <col min="234" max="234" width="10.140625" style="549" customWidth="1"/>
    <col min="235" max="235" width="9.140625" style="549"/>
    <col min="236" max="236" width="12" style="549" customWidth="1"/>
    <col min="237" max="256" width="9.140625" style="549"/>
    <col min="257" max="257" width="5.7109375" style="549" customWidth="1"/>
    <col min="258" max="258" width="8.7109375" style="549" customWidth="1"/>
    <col min="259" max="259" width="40.7109375" style="549" customWidth="1"/>
    <col min="260" max="260" width="5.7109375" style="549" customWidth="1"/>
    <col min="261" max="261" width="9.7109375" style="549" customWidth="1"/>
    <col min="262" max="263" width="11.7109375" style="549" customWidth="1"/>
    <col min="264" max="264" width="9.140625" style="549"/>
    <col min="265" max="265" width="11.5703125" style="549" bestFit="1" customWidth="1"/>
    <col min="266" max="485" width="9.140625" style="549"/>
    <col min="486" max="486" width="5.7109375" style="549" customWidth="1"/>
    <col min="487" max="487" width="7.42578125" style="549" customWidth="1"/>
    <col min="488" max="488" width="40.85546875" style="549" customWidth="1"/>
    <col min="489" max="489" width="5.7109375" style="549" customWidth="1"/>
    <col min="490" max="490" width="10.140625" style="549" customWidth="1"/>
    <col min="491" max="491" width="9.140625" style="549"/>
    <col min="492" max="492" width="12" style="549" customWidth="1"/>
    <col min="493" max="512" width="9.140625" style="549"/>
    <col min="513" max="513" width="5.7109375" style="549" customWidth="1"/>
    <col min="514" max="514" width="8.7109375" style="549" customWidth="1"/>
    <col min="515" max="515" width="40.7109375" style="549" customWidth="1"/>
    <col min="516" max="516" width="5.7109375" style="549" customWidth="1"/>
    <col min="517" max="517" width="9.7109375" style="549" customWidth="1"/>
    <col min="518" max="519" width="11.7109375" style="549" customWidth="1"/>
    <col min="520" max="520" width="9.140625" style="549"/>
    <col min="521" max="521" width="11.5703125" style="549" bestFit="1" customWidth="1"/>
    <col min="522" max="741" width="9.140625" style="549"/>
    <col min="742" max="742" width="5.7109375" style="549" customWidth="1"/>
    <col min="743" max="743" width="7.42578125" style="549" customWidth="1"/>
    <col min="744" max="744" width="40.85546875" style="549" customWidth="1"/>
    <col min="745" max="745" width="5.7109375" style="549" customWidth="1"/>
    <col min="746" max="746" width="10.140625" style="549" customWidth="1"/>
    <col min="747" max="747" width="9.140625" style="549"/>
    <col min="748" max="748" width="12" style="549" customWidth="1"/>
    <col min="749" max="768" width="9.140625" style="549"/>
    <col min="769" max="769" width="5.7109375" style="549" customWidth="1"/>
    <col min="770" max="770" width="8.7109375" style="549" customWidth="1"/>
    <col min="771" max="771" width="40.7109375" style="549" customWidth="1"/>
    <col min="772" max="772" width="5.7109375" style="549" customWidth="1"/>
    <col min="773" max="773" width="9.7109375" style="549" customWidth="1"/>
    <col min="774" max="775" width="11.7109375" style="549" customWidth="1"/>
    <col min="776" max="776" width="9.140625" style="549"/>
    <col min="777" max="777" width="11.5703125" style="549" bestFit="1" customWidth="1"/>
    <col min="778" max="997" width="9.140625" style="549"/>
    <col min="998" max="998" width="5.7109375" style="549" customWidth="1"/>
    <col min="999" max="999" width="7.42578125" style="549" customWidth="1"/>
    <col min="1000" max="1000" width="40.85546875" style="549" customWidth="1"/>
    <col min="1001" max="1001" width="5.7109375" style="549" customWidth="1"/>
    <col min="1002" max="1002" width="10.140625" style="549" customWidth="1"/>
    <col min="1003" max="1003" width="9.140625" style="549"/>
    <col min="1004" max="1004" width="12" style="549" customWidth="1"/>
    <col min="1005" max="1024" width="9.140625" style="549"/>
    <col min="1025" max="1025" width="5.7109375" style="549" customWidth="1"/>
    <col min="1026" max="1026" width="8.7109375" style="549" customWidth="1"/>
    <col min="1027" max="1027" width="40.7109375" style="549" customWidth="1"/>
    <col min="1028" max="1028" width="5.7109375" style="549" customWidth="1"/>
    <col min="1029" max="1029" width="9.7109375" style="549" customWidth="1"/>
    <col min="1030" max="1031" width="11.7109375" style="549" customWidth="1"/>
    <col min="1032" max="1032" width="9.140625" style="549"/>
    <col min="1033" max="1033" width="11.5703125" style="549" bestFit="1" customWidth="1"/>
    <col min="1034" max="1253" width="9.140625" style="549"/>
    <col min="1254" max="1254" width="5.7109375" style="549" customWidth="1"/>
    <col min="1255" max="1255" width="7.42578125" style="549" customWidth="1"/>
    <col min="1256" max="1256" width="40.85546875" style="549" customWidth="1"/>
    <col min="1257" max="1257" width="5.7109375" style="549" customWidth="1"/>
    <col min="1258" max="1258" width="10.140625" style="549" customWidth="1"/>
    <col min="1259" max="1259" width="9.140625" style="549"/>
    <col min="1260" max="1260" width="12" style="549" customWidth="1"/>
    <col min="1261" max="1280" width="9.140625" style="549"/>
    <col min="1281" max="1281" width="5.7109375" style="549" customWidth="1"/>
    <col min="1282" max="1282" width="8.7109375" style="549" customWidth="1"/>
    <col min="1283" max="1283" width="40.7109375" style="549" customWidth="1"/>
    <col min="1284" max="1284" width="5.7109375" style="549" customWidth="1"/>
    <col min="1285" max="1285" width="9.7109375" style="549" customWidth="1"/>
    <col min="1286" max="1287" width="11.7109375" style="549" customWidth="1"/>
    <col min="1288" max="1288" width="9.140625" style="549"/>
    <col min="1289" max="1289" width="11.5703125" style="549" bestFit="1" customWidth="1"/>
    <col min="1290" max="1509" width="9.140625" style="549"/>
    <col min="1510" max="1510" width="5.7109375" style="549" customWidth="1"/>
    <col min="1511" max="1511" width="7.42578125" style="549" customWidth="1"/>
    <col min="1512" max="1512" width="40.85546875" style="549" customWidth="1"/>
    <col min="1513" max="1513" width="5.7109375" style="549" customWidth="1"/>
    <col min="1514" max="1514" width="10.140625" style="549" customWidth="1"/>
    <col min="1515" max="1515" width="9.140625" style="549"/>
    <col min="1516" max="1516" width="12" style="549" customWidth="1"/>
    <col min="1517" max="1536" width="9.140625" style="549"/>
    <col min="1537" max="1537" width="5.7109375" style="549" customWidth="1"/>
    <col min="1538" max="1538" width="8.7109375" style="549" customWidth="1"/>
    <col min="1539" max="1539" width="40.7109375" style="549" customWidth="1"/>
    <col min="1540" max="1540" width="5.7109375" style="549" customWidth="1"/>
    <col min="1541" max="1541" width="9.7109375" style="549" customWidth="1"/>
    <col min="1542" max="1543" width="11.7109375" style="549" customWidth="1"/>
    <col min="1544" max="1544" width="9.140625" style="549"/>
    <col min="1545" max="1545" width="11.5703125" style="549" bestFit="1" customWidth="1"/>
    <col min="1546" max="1765" width="9.140625" style="549"/>
    <col min="1766" max="1766" width="5.7109375" style="549" customWidth="1"/>
    <col min="1767" max="1767" width="7.42578125" style="549" customWidth="1"/>
    <col min="1768" max="1768" width="40.85546875" style="549" customWidth="1"/>
    <col min="1769" max="1769" width="5.7109375" style="549" customWidth="1"/>
    <col min="1770" max="1770" width="10.140625" style="549" customWidth="1"/>
    <col min="1771" max="1771" width="9.140625" style="549"/>
    <col min="1772" max="1772" width="12" style="549" customWidth="1"/>
    <col min="1773" max="1792" width="9.140625" style="549"/>
    <col min="1793" max="1793" width="5.7109375" style="549" customWidth="1"/>
    <col min="1794" max="1794" width="8.7109375" style="549" customWidth="1"/>
    <col min="1795" max="1795" width="40.7109375" style="549" customWidth="1"/>
    <col min="1796" max="1796" width="5.7109375" style="549" customWidth="1"/>
    <col min="1797" max="1797" width="9.7109375" style="549" customWidth="1"/>
    <col min="1798" max="1799" width="11.7109375" style="549" customWidth="1"/>
    <col min="1800" max="1800" width="9.140625" style="549"/>
    <col min="1801" max="1801" width="11.5703125" style="549" bestFit="1" customWidth="1"/>
    <col min="1802" max="2021" width="9.140625" style="549"/>
    <col min="2022" max="2022" width="5.7109375" style="549" customWidth="1"/>
    <col min="2023" max="2023" width="7.42578125" style="549" customWidth="1"/>
    <col min="2024" max="2024" width="40.85546875" style="549" customWidth="1"/>
    <col min="2025" max="2025" width="5.7109375" style="549" customWidth="1"/>
    <col min="2026" max="2026" width="10.140625" style="549" customWidth="1"/>
    <col min="2027" max="2027" width="9.140625" style="549"/>
    <col min="2028" max="2028" width="12" style="549" customWidth="1"/>
    <col min="2029" max="2048" width="9.140625" style="549"/>
    <col min="2049" max="2049" width="5.7109375" style="549" customWidth="1"/>
    <col min="2050" max="2050" width="8.7109375" style="549" customWidth="1"/>
    <col min="2051" max="2051" width="40.7109375" style="549" customWidth="1"/>
    <col min="2052" max="2052" width="5.7109375" style="549" customWidth="1"/>
    <col min="2053" max="2053" width="9.7109375" style="549" customWidth="1"/>
    <col min="2054" max="2055" width="11.7109375" style="549" customWidth="1"/>
    <col min="2056" max="2056" width="9.140625" style="549"/>
    <col min="2057" max="2057" width="11.5703125" style="549" bestFit="1" customWidth="1"/>
    <col min="2058" max="2277" width="9.140625" style="549"/>
    <col min="2278" max="2278" width="5.7109375" style="549" customWidth="1"/>
    <col min="2279" max="2279" width="7.42578125" style="549" customWidth="1"/>
    <col min="2280" max="2280" width="40.85546875" style="549" customWidth="1"/>
    <col min="2281" max="2281" width="5.7109375" style="549" customWidth="1"/>
    <col min="2282" max="2282" width="10.140625" style="549" customWidth="1"/>
    <col min="2283" max="2283" width="9.140625" style="549"/>
    <col min="2284" max="2284" width="12" style="549" customWidth="1"/>
    <col min="2285" max="2304" width="9.140625" style="549"/>
    <col min="2305" max="2305" width="5.7109375" style="549" customWidth="1"/>
    <col min="2306" max="2306" width="8.7109375" style="549" customWidth="1"/>
    <col min="2307" max="2307" width="40.7109375" style="549" customWidth="1"/>
    <col min="2308" max="2308" width="5.7109375" style="549" customWidth="1"/>
    <col min="2309" max="2309" width="9.7109375" style="549" customWidth="1"/>
    <col min="2310" max="2311" width="11.7109375" style="549" customWidth="1"/>
    <col min="2312" max="2312" width="9.140625" style="549"/>
    <col min="2313" max="2313" width="11.5703125" style="549" bestFit="1" customWidth="1"/>
    <col min="2314" max="2533" width="9.140625" style="549"/>
    <col min="2534" max="2534" width="5.7109375" style="549" customWidth="1"/>
    <col min="2535" max="2535" width="7.42578125" style="549" customWidth="1"/>
    <col min="2536" max="2536" width="40.85546875" style="549" customWidth="1"/>
    <col min="2537" max="2537" width="5.7109375" style="549" customWidth="1"/>
    <col min="2538" max="2538" width="10.140625" style="549" customWidth="1"/>
    <col min="2539" max="2539" width="9.140625" style="549"/>
    <col min="2540" max="2540" width="12" style="549" customWidth="1"/>
    <col min="2541" max="2560" width="9.140625" style="549"/>
    <col min="2561" max="2561" width="5.7109375" style="549" customWidth="1"/>
    <col min="2562" max="2562" width="8.7109375" style="549" customWidth="1"/>
    <col min="2563" max="2563" width="40.7109375" style="549" customWidth="1"/>
    <col min="2564" max="2564" width="5.7109375" style="549" customWidth="1"/>
    <col min="2565" max="2565" width="9.7109375" style="549" customWidth="1"/>
    <col min="2566" max="2567" width="11.7109375" style="549" customWidth="1"/>
    <col min="2568" max="2568" width="9.140625" style="549"/>
    <col min="2569" max="2569" width="11.5703125" style="549" bestFit="1" customWidth="1"/>
    <col min="2570" max="2789" width="9.140625" style="549"/>
    <col min="2790" max="2790" width="5.7109375" style="549" customWidth="1"/>
    <col min="2791" max="2791" width="7.42578125" style="549" customWidth="1"/>
    <col min="2792" max="2792" width="40.85546875" style="549" customWidth="1"/>
    <col min="2793" max="2793" width="5.7109375" style="549" customWidth="1"/>
    <col min="2794" max="2794" width="10.140625" style="549" customWidth="1"/>
    <col min="2795" max="2795" width="9.140625" style="549"/>
    <col min="2796" max="2796" width="12" style="549" customWidth="1"/>
    <col min="2797" max="2816" width="9.140625" style="549"/>
    <col min="2817" max="2817" width="5.7109375" style="549" customWidth="1"/>
    <col min="2818" max="2818" width="8.7109375" style="549" customWidth="1"/>
    <col min="2819" max="2819" width="40.7109375" style="549" customWidth="1"/>
    <col min="2820" max="2820" width="5.7109375" style="549" customWidth="1"/>
    <col min="2821" max="2821" width="9.7109375" style="549" customWidth="1"/>
    <col min="2822" max="2823" width="11.7109375" style="549" customWidth="1"/>
    <col min="2824" max="2824" width="9.140625" style="549"/>
    <col min="2825" max="2825" width="11.5703125" style="549" bestFit="1" customWidth="1"/>
    <col min="2826" max="3045" width="9.140625" style="549"/>
    <col min="3046" max="3046" width="5.7109375" style="549" customWidth="1"/>
    <col min="3047" max="3047" width="7.42578125" style="549" customWidth="1"/>
    <col min="3048" max="3048" width="40.85546875" style="549" customWidth="1"/>
    <col min="3049" max="3049" width="5.7109375" style="549" customWidth="1"/>
    <col min="3050" max="3050" width="10.140625" style="549" customWidth="1"/>
    <col min="3051" max="3051" width="9.140625" style="549"/>
    <col min="3052" max="3052" width="12" style="549" customWidth="1"/>
    <col min="3053" max="3072" width="9.140625" style="549"/>
    <col min="3073" max="3073" width="5.7109375" style="549" customWidth="1"/>
    <col min="3074" max="3074" width="8.7109375" style="549" customWidth="1"/>
    <col min="3075" max="3075" width="40.7109375" style="549" customWidth="1"/>
    <col min="3076" max="3076" width="5.7109375" style="549" customWidth="1"/>
    <col min="3077" max="3077" width="9.7109375" style="549" customWidth="1"/>
    <col min="3078" max="3079" width="11.7109375" style="549" customWidth="1"/>
    <col min="3080" max="3080" width="9.140625" style="549"/>
    <col min="3081" max="3081" width="11.5703125" style="549" bestFit="1" customWidth="1"/>
    <col min="3082" max="3301" width="9.140625" style="549"/>
    <col min="3302" max="3302" width="5.7109375" style="549" customWidth="1"/>
    <col min="3303" max="3303" width="7.42578125" style="549" customWidth="1"/>
    <col min="3304" max="3304" width="40.85546875" style="549" customWidth="1"/>
    <col min="3305" max="3305" width="5.7109375" style="549" customWidth="1"/>
    <col min="3306" max="3306" width="10.140625" style="549" customWidth="1"/>
    <col min="3307" max="3307" width="9.140625" style="549"/>
    <col min="3308" max="3308" width="12" style="549" customWidth="1"/>
    <col min="3309" max="3328" width="9.140625" style="549"/>
    <col min="3329" max="3329" width="5.7109375" style="549" customWidth="1"/>
    <col min="3330" max="3330" width="8.7109375" style="549" customWidth="1"/>
    <col min="3331" max="3331" width="40.7109375" style="549" customWidth="1"/>
    <col min="3332" max="3332" width="5.7109375" style="549" customWidth="1"/>
    <col min="3333" max="3333" width="9.7109375" style="549" customWidth="1"/>
    <col min="3334" max="3335" width="11.7109375" style="549" customWidth="1"/>
    <col min="3336" max="3336" width="9.140625" style="549"/>
    <col min="3337" max="3337" width="11.5703125" style="549" bestFit="1" customWidth="1"/>
    <col min="3338" max="3557" width="9.140625" style="549"/>
    <col min="3558" max="3558" width="5.7109375" style="549" customWidth="1"/>
    <col min="3559" max="3559" width="7.42578125" style="549" customWidth="1"/>
    <col min="3560" max="3560" width="40.85546875" style="549" customWidth="1"/>
    <col min="3561" max="3561" width="5.7109375" style="549" customWidth="1"/>
    <col min="3562" max="3562" width="10.140625" style="549" customWidth="1"/>
    <col min="3563" max="3563" width="9.140625" style="549"/>
    <col min="3564" max="3564" width="12" style="549" customWidth="1"/>
    <col min="3565" max="3584" width="9.140625" style="549"/>
    <col min="3585" max="3585" width="5.7109375" style="549" customWidth="1"/>
    <col min="3586" max="3586" width="8.7109375" style="549" customWidth="1"/>
    <col min="3587" max="3587" width="40.7109375" style="549" customWidth="1"/>
    <col min="3588" max="3588" width="5.7109375" style="549" customWidth="1"/>
    <col min="3589" max="3589" width="9.7109375" style="549" customWidth="1"/>
    <col min="3590" max="3591" width="11.7109375" style="549" customWidth="1"/>
    <col min="3592" max="3592" width="9.140625" style="549"/>
    <col min="3593" max="3593" width="11.5703125" style="549" bestFit="1" customWidth="1"/>
    <col min="3594" max="3813" width="9.140625" style="549"/>
    <col min="3814" max="3814" width="5.7109375" style="549" customWidth="1"/>
    <col min="3815" max="3815" width="7.42578125" style="549" customWidth="1"/>
    <col min="3816" max="3816" width="40.85546875" style="549" customWidth="1"/>
    <col min="3817" max="3817" width="5.7109375" style="549" customWidth="1"/>
    <col min="3818" max="3818" width="10.140625" style="549" customWidth="1"/>
    <col min="3819" max="3819" width="9.140625" style="549"/>
    <col min="3820" max="3820" width="12" style="549" customWidth="1"/>
    <col min="3821" max="3840" width="9.140625" style="549"/>
    <col min="3841" max="3841" width="5.7109375" style="549" customWidth="1"/>
    <col min="3842" max="3842" width="8.7109375" style="549" customWidth="1"/>
    <col min="3843" max="3843" width="40.7109375" style="549" customWidth="1"/>
    <col min="3844" max="3844" width="5.7109375" style="549" customWidth="1"/>
    <col min="3845" max="3845" width="9.7109375" style="549" customWidth="1"/>
    <col min="3846" max="3847" width="11.7109375" style="549" customWidth="1"/>
    <col min="3848" max="3848" width="9.140625" style="549"/>
    <col min="3849" max="3849" width="11.5703125" style="549" bestFit="1" customWidth="1"/>
    <col min="3850" max="4069" width="9.140625" style="549"/>
    <col min="4070" max="4070" width="5.7109375" style="549" customWidth="1"/>
    <col min="4071" max="4071" width="7.42578125" style="549" customWidth="1"/>
    <col min="4072" max="4072" width="40.85546875" style="549" customWidth="1"/>
    <col min="4073" max="4073" width="5.7109375" style="549" customWidth="1"/>
    <col min="4074" max="4074" width="10.140625" style="549" customWidth="1"/>
    <col min="4075" max="4075" width="9.140625" style="549"/>
    <col min="4076" max="4076" width="12" style="549" customWidth="1"/>
    <col min="4077" max="4096" width="9.140625" style="549"/>
    <col min="4097" max="4097" width="5.7109375" style="549" customWidth="1"/>
    <col min="4098" max="4098" width="8.7109375" style="549" customWidth="1"/>
    <col min="4099" max="4099" width="40.7109375" style="549" customWidth="1"/>
    <col min="4100" max="4100" width="5.7109375" style="549" customWidth="1"/>
    <col min="4101" max="4101" width="9.7109375" style="549" customWidth="1"/>
    <col min="4102" max="4103" width="11.7109375" style="549" customWidth="1"/>
    <col min="4104" max="4104" width="9.140625" style="549"/>
    <col min="4105" max="4105" width="11.5703125" style="549" bestFit="1" customWidth="1"/>
    <col min="4106" max="4325" width="9.140625" style="549"/>
    <col min="4326" max="4326" width="5.7109375" style="549" customWidth="1"/>
    <col min="4327" max="4327" width="7.42578125" style="549" customWidth="1"/>
    <col min="4328" max="4328" width="40.85546875" style="549" customWidth="1"/>
    <col min="4329" max="4329" width="5.7109375" style="549" customWidth="1"/>
    <col min="4330" max="4330" width="10.140625" style="549" customWidth="1"/>
    <col min="4331" max="4331" width="9.140625" style="549"/>
    <col min="4332" max="4332" width="12" style="549" customWidth="1"/>
    <col min="4333" max="4352" width="9.140625" style="549"/>
    <col min="4353" max="4353" width="5.7109375" style="549" customWidth="1"/>
    <col min="4354" max="4354" width="8.7109375" style="549" customWidth="1"/>
    <col min="4355" max="4355" width="40.7109375" style="549" customWidth="1"/>
    <col min="4356" max="4356" width="5.7109375" style="549" customWidth="1"/>
    <col min="4357" max="4357" width="9.7109375" style="549" customWidth="1"/>
    <col min="4358" max="4359" width="11.7109375" style="549" customWidth="1"/>
    <col min="4360" max="4360" width="9.140625" style="549"/>
    <col min="4361" max="4361" width="11.5703125" style="549" bestFit="1" customWidth="1"/>
    <col min="4362" max="4581" width="9.140625" style="549"/>
    <col min="4582" max="4582" width="5.7109375" style="549" customWidth="1"/>
    <col min="4583" max="4583" width="7.42578125" style="549" customWidth="1"/>
    <col min="4584" max="4584" width="40.85546875" style="549" customWidth="1"/>
    <col min="4585" max="4585" width="5.7109375" style="549" customWidth="1"/>
    <col min="4586" max="4586" width="10.140625" style="549" customWidth="1"/>
    <col min="4587" max="4587" width="9.140625" style="549"/>
    <col min="4588" max="4588" width="12" style="549" customWidth="1"/>
    <col min="4589" max="4608" width="9.140625" style="549"/>
    <col min="4609" max="4609" width="5.7109375" style="549" customWidth="1"/>
    <col min="4610" max="4610" width="8.7109375" style="549" customWidth="1"/>
    <col min="4611" max="4611" width="40.7109375" style="549" customWidth="1"/>
    <col min="4612" max="4612" width="5.7109375" style="549" customWidth="1"/>
    <col min="4613" max="4613" width="9.7109375" style="549" customWidth="1"/>
    <col min="4614" max="4615" width="11.7109375" style="549" customWidth="1"/>
    <col min="4616" max="4616" width="9.140625" style="549"/>
    <col min="4617" max="4617" width="11.5703125" style="549" bestFit="1" customWidth="1"/>
    <col min="4618" max="4837" width="9.140625" style="549"/>
    <col min="4838" max="4838" width="5.7109375" style="549" customWidth="1"/>
    <col min="4839" max="4839" width="7.42578125" style="549" customWidth="1"/>
    <col min="4840" max="4840" width="40.85546875" style="549" customWidth="1"/>
    <col min="4841" max="4841" width="5.7109375" style="549" customWidth="1"/>
    <col min="4842" max="4842" width="10.140625" style="549" customWidth="1"/>
    <col min="4843" max="4843" width="9.140625" style="549"/>
    <col min="4844" max="4844" width="12" style="549" customWidth="1"/>
    <col min="4845" max="4864" width="9.140625" style="549"/>
    <col min="4865" max="4865" width="5.7109375" style="549" customWidth="1"/>
    <col min="4866" max="4866" width="8.7109375" style="549" customWidth="1"/>
    <col min="4867" max="4867" width="40.7109375" style="549" customWidth="1"/>
    <col min="4868" max="4868" width="5.7109375" style="549" customWidth="1"/>
    <col min="4869" max="4869" width="9.7109375" style="549" customWidth="1"/>
    <col min="4870" max="4871" width="11.7109375" style="549" customWidth="1"/>
    <col min="4872" max="4872" width="9.140625" style="549"/>
    <col min="4873" max="4873" width="11.5703125" style="549" bestFit="1" customWidth="1"/>
    <col min="4874" max="5093" width="9.140625" style="549"/>
    <col min="5094" max="5094" width="5.7109375" style="549" customWidth="1"/>
    <col min="5095" max="5095" width="7.42578125" style="549" customWidth="1"/>
    <col min="5096" max="5096" width="40.85546875" style="549" customWidth="1"/>
    <col min="5097" max="5097" width="5.7109375" style="549" customWidth="1"/>
    <col min="5098" max="5098" width="10.140625" style="549" customWidth="1"/>
    <col min="5099" max="5099" width="9.140625" style="549"/>
    <col min="5100" max="5100" width="12" style="549" customWidth="1"/>
    <col min="5101" max="5120" width="9.140625" style="549"/>
    <col min="5121" max="5121" width="5.7109375" style="549" customWidth="1"/>
    <col min="5122" max="5122" width="8.7109375" style="549" customWidth="1"/>
    <col min="5123" max="5123" width="40.7109375" style="549" customWidth="1"/>
    <col min="5124" max="5124" width="5.7109375" style="549" customWidth="1"/>
    <col min="5125" max="5125" width="9.7109375" style="549" customWidth="1"/>
    <col min="5126" max="5127" width="11.7109375" style="549" customWidth="1"/>
    <col min="5128" max="5128" width="9.140625" style="549"/>
    <col min="5129" max="5129" width="11.5703125" style="549" bestFit="1" customWidth="1"/>
    <col min="5130" max="5349" width="9.140625" style="549"/>
    <col min="5350" max="5350" width="5.7109375" style="549" customWidth="1"/>
    <col min="5351" max="5351" width="7.42578125" style="549" customWidth="1"/>
    <col min="5352" max="5352" width="40.85546875" style="549" customWidth="1"/>
    <col min="5353" max="5353" width="5.7109375" style="549" customWidth="1"/>
    <col min="5354" max="5354" width="10.140625" style="549" customWidth="1"/>
    <col min="5355" max="5355" width="9.140625" style="549"/>
    <col min="5356" max="5356" width="12" style="549" customWidth="1"/>
    <col min="5357" max="5376" width="9.140625" style="549"/>
    <col min="5377" max="5377" width="5.7109375" style="549" customWidth="1"/>
    <col min="5378" max="5378" width="8.7109375" style="549" customWidth="1"/>
    <col min="5379" max="5379" width="40.7109375" style="549" customWidth="1"/>
    <col min="5380" max="5380" width="5.7109375" style="549" customWidth="1"/>
    <col min="5381" max="5381" width="9.7109375" style="549" customWidth="1"/>
    <col min="5382" max="5383" width="11.7109375" style="549" customWidth="1"/>
    <col min="5384" max="5384" width="9.140625" style="549"/>
    <col min="5385" max="5385" width="11.5703125" style="549" bestFit="1" customWidth="1"/>
    <col min="5386" max="5605" width="9.140625" style="549"/>
    <col min="5606" max="5606" width="5.7109375" style="549" customWidth="1"/>
    <col min="5607" max="5607" width="7.42578125" style="549" customWidth="1"/>
    <col min="5608" max="5608" width="40.85546875" style="549" customWidth="1"/>
    <col min="5609" max="5609" width="5.7109375" style="549" customWidth="1"/>
    <col min="5610" max="5610" width="10.140625" style="549" customWidth="1"/>
    <col min="5611" max="5611" width="9.140625" style="549"/>
    <col min="5612" max="5612" width="12" style="549" customWidth="1"/>
    <col min="5613" max="5632" width="9.140625" style="549"/>
    <col min="5633" max="5633" width="5.7109375" style="549" customWidth="1"/>
    <col min="5634" max="5634" width="8.7109375" style="549" customWidth="1"/>
    <col min="5635" max="5635" width="40.7109375" style="549" customWidth="1"/>
    <col min="5636" max="5636" width="5.7109375" style="549" customWidth="1"/>
    <col min="5637" max="5637" width="9.7109375" style="549" customWidth="1"/>
    <col min="5638" max="5639" width="11.7109375" style="549" customWidth="1"/>
    <col min="5640" max="5640" width="9.140625" style="549"/>
    <col min="5641" max="5641" width="11.5703125" style="549" bestFit="1" customWidth="1"/>
    <col min="5642" max="5861" width="9.140625" style="549"/>
    <col min="5862" max="5862" width="5.7109375" style="549" customWidth="1"/>
    <col min="5863" max="5863" width="7.42578125" style="549" customWidth="1"/>
    <col min="5864" max="5864" width="40.85546875" style="549" customWidth="1"/>
    <col min="5865" max="5865" width="5.7109375" style="549" customWidth="1"/>
    <col min="5866" max="5866" width="10.140625" style="549" customWidth="1"/>
    <col min="5867" max="5867" width="9.140625" style="549"/>
    <col min="5868" max="5868" width="12" style="549" customWidth="1"/>
    <col min="5869" max="5888" width="9.140625" style="549"/>
    <col min="5889" max="5889" width="5.7109375" style="549" customWidth="1"/>
    <col min="5890" max="5890" width="8.7109375" style="549" customWidth="1"/>
    <col min="5891" max="5891" width="40.7109375" style="549" customWidth="1"/>
    <col min="5892" max="5892" width="5.7109375" style="549" customWidth="1"/>
    <col min="5893" max="5893" width="9.7109375" style="549" customWidth="1"/>
    <col min="5894" max="5895" width="11.7109375" style="549" customWidth="1"/>
    <col min="5896" max="5896" width="9.140625" style="549"/>
    <col min="5897" max="5897" width="11.5703125" style="549" bestFit="1" customWidth="1"/>
    <col min="5898" max="6117" width="9.140625" style="549"/>
    <col min="6118" max="6118" width="5.7109375" style="549" customWidth="1"/>
    <col min="6119" max="6119" width="7.42578125" style="549" customWidth="1"/>
    <col min="6120" max="6120" width="40.85546875" style="549" customWidth="1"/>
    <col min="6121" max="6121" width="5.7109375" style="549" customWidth="1"/>
    <col min="6122" max="6122" width="10.140625" style="549" customWidth="1"/>
    <col min="6123" max="6123" width="9.140625" style="549"/>
    <col min="6124" max="6124" width="12" style="549" customWidth="1"/>
    <col min="6125" max="6144" width="9.140625" style="549"/>
    <col min="6145" max="6145" width="5.7109375" style="549" customWidth="1"/>
    <col min="6146" max="6146" width="8.7109375" style="549" customWidth="1"/>
    <col min="6147" max="6147" width="40.7109375" style="549" customWidth="1"/>
    <col min="6148" max="6148" width="5.7109375" style="549" customWidth="1"/>
    <col min="6149" max="6149" width="9.7109375" style="549" customWidth="1"/>
    <col min="6150" max="6151" width="11.7109375" style="549" customWidth="1"/>
    <col min="6152" max="6152" width="9.140625" style="549"/>
    <col min="6153" max="6153" width="11.5703125" style="549" bestFit="1" customWidth="1"/>
    <col min="6154" max="6373" width="9.140625" style="549"/>
    <col min="6374" max="6374" width="5.7109375" style="549" customWidth="1"/>
    <col min="6375" max="6375" width="7.42578125" style="549" customWidth="1"/>
    <col min="6376" max="6376" width="40.85546875" style="549" customWidth="1"/>
    <col min="6377" max="6377" width="5.7109375" style="549" customWidth="1"/>
    <col min="6378" max="6378" width="10.140625" style="549" customWidth="1"/>
    <col min="6379" max="6379" width="9.140625" style="549"/>
    <col min="6380" max="6380" width="12" style="549" customWidth="1"/>
    <col min="6381" max="6400" width="9.140625" style="549"/>
    <col min="6401" max="6401" width="5.7109375" style="549" customWidth="1"/>
    <col min="6402" max="6402" width="8.7109375" style="549" customWidth="1"/>
    <col min="6403" max="6403" width="40.7109375" style="549" customWidth="1"/>
    <col min="6404" max="6404" width="5.7109375" style="549" customWidth="1"/>
    <col min="6405" max="6405" width="9.7109375" style="549" customWidth="1"/>
    <col min="6406" max="6407" width="11.7109375" style="549" customWidth="1"/>
    <col min="6408" max="6408" width="9.140625" style="549"/>
    <col min="6409" max="6409" width="11.5703125" style="549" bestFit="1" customWidth="1"/>
    <col min="6410" max="6629" width="9.140625" style="549"/>
    <col min="6630" max="6630" width="5.7109375" style="549" customWidth="1"/>
    <col min="6631" max="6631" width="7.42578125" style="549" customWidth="1"/>
    <col min="6632" max="6632" width="40.85546875" style="549" customWidth="1"/>
    <col min="6633" max="6633" width="5.7109375" style="549" customWidth="1"/>
    <col min="6634" max="6634" width="10.140625" style="549" customWidth="1"/>
    <col min="6635" max="6635" width="9.140625" style="549"/>
    <col min="6636" max="6636" width="12" style="549" customWidth="1"/>
    <col min="6637" max="6656" width="9.140625" style="549"/>
    <col min="6657" max="6657" width="5.7109375" style="549" customWidth="1"/>
    <col min="6658" max="6658" width="8.7109375" style="549" customWidth="1"/>
    <col min="6659" max="6659" width="40.7109375" style="549" customWidth="1"/>
    <col min="6660" max="6660" width="5.7109375" style="549" customWidth="1"/>
    <col min="6661" max="6661" width="9.7109375" style="549" customWidth="1"/>
    <col min="6662" max="6663" width="11.7109375" style="549" customWidth="1"/>
    <col min="6664" max="6664" width="9.140625" style="549"/>
    <col min="6665" max="6665" width="11.5703125" style="549" bestFit="1" customWidth="1"/>
    <col min="6666" max="6885" width="9.140625" style="549"/>
    <col min="6886" max="6886" width="5.7109375" style="549" customWidth="1"/>
    <col min="6887" max="6887" width="7.42578125" style="549" customWidth="1"/>
    <col min="6888" max="6888" width="40.85546875" style="549" customWidth="1"/>
    <col min="6889" max="6889" width="5.7109375" style="549" customWidth="1"/>
    <col min="6890" max="6890" width="10.140625" style="549" customWidth="1"/>
    <col min="6891" max="6891" width="9.140625" style="549"/>
    <col min="6892" max="6892" width="12" style="549" customWidth="1"/>
    <col min="6893" max="6912" width="9.140625" style="549"/>
    <col min="6913" max="6913" width="5.7109375" style="549" customWidth="1"/>
    <col min="6914" max="6914" width="8.7109375" style="549" customWidth="1"/>
    <col min="6915" max="6915" width="40.7109375" style="549" customWidth="1"/>
    <col min="6916" max="6916" width="5.7109375" style="549" customWidth="1"/>
    <col min="6917" max="6917" width="9.7109375" style="549" customWidth="1"/>
    <col min="6918" max="6919" width="11.7109375" style="549" customWidth="1"/>
    <col min="6920" max="6920" width="9.140625" style="549"/>
    <col min="6921" max="6921" width="11.5703125" style="549" bestFit="1" customWidth="1"/>
    <col min="6922" max="7141" width="9.140625" style="549"/>
    <col min="7142" max="7142" width="5.7109375" style="549" customWidth="1"/>
    <col min="7143" max="7143" width="7.42578125" style="549" customWidth="1"/>
    <col min="7144" max="7144" width="40.85546875" style="549" customWidth="1"/>
    <col min="7145" max="7145" width="5.7109375" style="549" customWidth="1"/>
    <col min="7146" max="7146" width="10.140625" style="549" customWidth="1"/>
    <col min="7147" max="7147" width="9.140625" style="549"/>
    <col min="7148" max="7148" width="12" style="549" customWidth="1"/>
    <col min="7149" max="7168" width="9.140625" style="549"/>
    <col min="7169" max="7169" width="5.7109375" style="549" customWidth="1"/>
    <col min="7170" max="7170" width="8.7109375" style="549" customWidth="1"/>
    <col min="7171" max="7171" width="40.7109375" style="549" customWidth="1"/>
    <col min="7172" max="7172" width="5.7109375" style="549" customWidth="1"/>
    <col min="7173" max="7173" width="9.7109375" style="549" customWidth="1"/>
    <col min="7174" max="7175" width="11.7109375" style="549" customWidth="1"/>
    <col min="7176" max="7176" width="9.140625" style="549"/>
    <col min="7177" max="7177" width="11.5703125" style="549" bestFit="1" customWidth="1"/>
    <col min="7178" max="7397" width="9.140625" style="549"/>
    <col min="7398" max="7398" width="5.7109375" style="549" customWidth="1"/>
    <col min="7399" max="7399" width="7.42578125" style="549" customWidth="1"/>
    <col min="7400" max="7400" width="40.85546875" style="549" customWidth="1"/>
    <col min="7401" max="7401" width="5.7109375" style="549" customWidth="1"/>
    <col min="7402" max="7402" width="10.140625" style="549" customWidth="1"/>
    <col min="7403" max="7403" width="9.140625" style="549"/>
    <col min="7404" max="7404" width="12" style="549" customWidth="1"/>
    <col min="7405" max="7424" width="9.140625" style="549"/>
    <col min="7425" max="7425" width="5.7109375" style="549" customWidth="1"/>
    <col min="7426" max="7426" width="8.7109375" style="549" customWidth="1"/>
    <col min="7427" max="7427" width="40.7109375" style="549" customWidth="1"/>
    <col min="7428" max="7428" width="5.7109375" style="549" customWidth="1"/>
    <col min="7429" max="7429" width="9.7109375" style="549" customWidth="1"/>
    <col min="7430" max="7431" width="11.7109375" style="549" customWidth="1"/>
    <col min="7432" max="7432" width="9.140625" style="549"/>
    <col min="7433" max="7433" width="11.5703125" style="549" bestFit="1" customWidth="1"/>
    <col min="7434" max="7653" width="9.140625" style="549"/>
    <col min="7654" max="7654" width="5.7109375" style="549" customWidth="1"/>
    <col min="7655" max="7655" width="7.42578125" style="549" customWidth="1"/>
    <col min="7656" max="7656" width="40.85546875" style="549" customWidth="1"/>
    <col min="7657" max="7657" width="5.7109375" style="549" customWidth="1"/>
    <col min="7658" max="7658" width="10.140625" style="549" customWidth="1"/>
    <col min="7659" max="7659" width="9.140625" style="549"/>
    <col min="7660" max="7660" width="12" style="549" customWidth="1"/>
    <col min="7661" max="7680" width="9.140625" style="549"/>
    <col min="7681" max="7681" width="5.7109375" style="549" customWidth="1"/>
    <col min="7682" max="7682" width="8.7109375" style="549" customWidth="1"/>
    <col min="7683" max="7683" width="40.7109375" style="549" customWidth="1"/>
    <col min="7684" max="7684" width="5.7109375" style="549" customWidth="1"/>
    <col min="7685" max="7685" width="9.7109375" style="549" customWidth="1"/>
    <col min="7686" max="7687" width="11.7109375" style="549" customWidth="1"/>
    <col min="7688" max="7688" width="9.140625" style="549"/>
    <col min="7689" max="7689" width="11.5703125" style="549" bestFit="1" customWidth="1"/>
    <col min="7690" max="7909" width="9.140625" style="549"/>
    <col min="7910" max="7910" width="5.7109375" style="549" customWidth="1"/>
    <col min="7911" max="7911" width="7.42578125" style="549" customWidth="1"/>
    <col min="7912" max="7912" width="40.85546875" style="549" customWidth="1"/>
    <col min="7913" max="7913" width="5.7109375" style="549" customWidth="1"/>
    <col min="7914" max="7914" width="10.140625" style="549" customWidth="1"/>
    <col min="7915" max="7915" width="9.140625" style="549"/>
    <col min="7916" max="7916" width="12" style="549" customWidth="1"/>
    <col min="7917" max="7936" width="9.140625" style="549"/>
    <col min="7937" max="7937" width="5.7109375" style="549" customWidth="1"/>
    <col min="7938" max="7938" width="8.7109375" style="549" customWidth="1"/>
    <col min="7939" max="7939" width="40.7109375" style="549" customWidth="1"/>
    <col min="7940" max="7940" width="5.7109375" style="549" customWidth="1"/>
    <col min="7941" max="7941" width="9.7109375" style="549" customWidth="1"/>
    <col min="7942" max="7943" width="11.7109375" style="549" customWidth="1"/>
    <col min="7944" max="7944" width="9.140625" style="549"/>
    <col min="7945" max="7945" width="11.5703125" style="549" bestFit="1" customWidth="1"/>
    <col min="7946" max="8165" width="9.140625" style="549"/>
    <col min="8166" max="8166" width="5.7109375" style="549" customWidth="1"/>
    <col min="8167" max="8167" width="7.42578125" style="549" customWidth="1"/>
    <col min="8168" max="8168" width="40.85546875" style="549" customWidth="1"/>
    <col min="8169" max="8169" width="5.7109375" style="549" customWidth="1"/>
    <col min="8170" max="8170" width="10.140625" style="549" customWidth="1"/>
    <col min="8171" max="8171" width="9.140625" style="549"/>
    <col min="8172" max="8172" width="12" style="549" customWidth="1"/>
    <col min="8173" max="8192" width="9.140625" style="549"/>
    <col min="8193" max="8193" width="5.7109375" style="549" customWidth="1"/>
    <col min="8194" max="8194" width="8.7109375" style="549" customWidth="1"/>
    <col min="8195" max="8195" width="40.7109375" style="549" customWidth="1"/>
    <col min="8196" max="8196" width="5.7109375" style="549" customWidth="1"/>
    <col min="8197" max="8197" width="9.7109375" style="549" customWidth="1"/>
    <col min="8198" max="8199" width="11.7109375" style="549" customWidth="1"/>
    <col min="8200" max="8200" width="9.140625" style="549"/>
    <col min="8201" max="8201" width="11.5703125" style="549" bestFit="1" customWidth="1"/>
    <col min="8202" max="8421" width="9.140625" style="549"/>
    <col min="8422" max="8422" width="5.7109375" style="549" customWidth="1"/>
    <col min="8423" max="8423" width="7.42578125" style="549" customWidth="1"/>
    <col min="8424" max="8424" width="40.85546875" style="549" customWidth="1"/>
    <col min="8425" max="8425" width="5.7109375" style="549" customWidth="1"/>
    <col min="8426" max="8426" width="10.140625" style="549" customWidth="1"/>
    <col min="8427" max="8427" width="9.140625" style="549"/>
    <col min="8428" max="8428" width="12" style="549" customWidth="1"/>
    <col min="8429" max="8448" width="9.140625" style="549"/>
    <col min="8449" max="8449" width="5.7109375" style="549" customWidth="1"/>
    <col min="8450" max="8450" width="8.7109375" style="549" customWidth="1"/>
    <col min="8451" max="8451" width="40.7109375" style="549" customWidth="1"/>
    <col min="8452" max="8452" width="5.7109375" style="549" customWidth="1"/>
    <col min="8453" max="8453" width="9.7109375" style="549" customWidth="1"/>
    <col min="8454" max="8455" width="11.7109375" style="549" customWidth="1"/>
    <col min="8456" max="8456" width="9.140625" style="549"/>
    <col min="8457" max="8457" width="11.5703125" style="549" bestFit="1" customWidth="1"/>
    <col min="8458" max="8677" width="9.140625" style="549"/>
    <col min="8678" max="8678" width="5.7109375" style="549" customWidth="1"/>
    <col min="8679" max="8679" width="7.42578125" style="549" customWidth="1"/>
    <col min="8680" max="8680" width="40.85546875" style="549" customWidth="1"/>
    <col min="8681" max="8681" width="5.7109375" style="549" customWidth="1"/>
    <col min="8682" max="8682" width="10.140625" style="549" customWidth="1"/>
    <col min="8683" max="8683" width="9.140625" style="549"/>
    <col min="8684" max="8684" width="12" style="549" customWidth="1"/>
    <col min="8685" max="8704" width="9.140625" style="549"/>
    <col min="8705" max="8705" width="5.7109375" style="549" customWidth="1"/>
    <col min="8706" max="8706" width="8.7109375" style="549" customWidth="1"/>
    <col min="8707" max="8707" width="40.7109375" style="549" customWidth="1"/>
    <col min="8708" max="8708" width="5.7109375" style="549" customWidth="1"/>
    <col min="8709" max="8709" width="9.7109375" style="549" customWidth="1"/>
    <col min="8710" max="8711" width="11.7109375" style="549" customWidth="1"/>
    <col min="8712" max="8712" width="9.140625" style="549"/>
    <col min="8713" max="8713" width="11.5703125" style="549" bestFit="1" customWidth="1"/>
    <col min="8714" max="8933" width="9.140625" style="549"/>
    <col min="8934" max="8934" width="5.7109375" style="549" customWidth="1"/>
    <col min="8935" max="8935" width="7.42578125" style="549" customWidth="1"/>
    <col min="8936" max="8936" width="40.85546875" style="549" customWidth="1"/>
    <col min="8937" max="8937" width="5.7109375" style="549" customWidth="1"/>
    <col min="8938" max="8938" width="10.140625" style="549" customWidth="1"/>
    <col min="8939" max="8939" width="9.140625" style="549"/>
    <col min="8940" max="8940" width="12" style="549" customWidth="1"/>
    <col min="8941" max="8960" width="9.140625" style="549"/>
    <col min="8961" max="8961" width="5.7109375" style="549" customWidth="1"/>
    <col min="8962" max="8962" width="8.7109375" style="549" customWidth="1"/>
    <col min="8963" max="8963" width="40.7109375" style="549" customWidth="1"/>
    <col min="8964" max="8964" width="5.7109375" style="549" customWidth="1"/>
    <col min="8965" max="8965" width="9.7109375" style="549" customWidth="1"/>
    <col min="8966" max="8967" width="11.7109375" style="549" customWidth="1"/>
    <col min="8968" max="8968" width="9.140625" style="549"/>
    <col min="8969" max="8969" width="11.5703125" style="549" bestFit="1" customWidth="1"/>
    <col min="8970" max="9189" width="9.140625" style="549"/>
    <col min="9190" max="9190" width="5.7109375" style="549" customWidth="1"/>
    <col min="9191" max="9191" width="7.42578125" style="549" customWidth="1"/>
    <col min="9192" max="9192" width="40.85546875" style="549" customWidth="1"/>
    <col min="9193" max="9193" width="5.7109375" style="549" customWidth="1"/>
    <col min="9194" max="9194" width="10.140625" style="549" customWidth="1"/>
    <col min="9195" max="9195" width="9.140625" style="549"/>
    <col min="9196" max="9196" width="12" style="549" customWidth="1"/>
    <col min="9197" max="9216" width="9.140625" style="549"/>
    <col min="9217" max="9217" width="5.7109375" style="549" customWidth="1"/>
    <col min="9218" max="9218" width="8.7109375" style="549" customWidth="1"/>
    <col min="9219" max="9219" width="40.7109375" style="549" customWidth="1"/>
    <col min="9220" max="9220" width="5.7109375" style="549" customWidth="1"/>
    <col min="9221" max="9221" width="9.7109375" style="549" customWidth="1"/>
    <col min="9222" max="9223" width="11.7109375" style="549" customWidth="1"/>
    <col min="9224" max="9224" width="9.140625" style="549"/>
    <col min="9225" max="9225" width="11.5703125" style="549" bestFit="1" customWidth="1"/>
    <col min="9226" max="9445" width="9.140625" style="549"/>
    <col min="9446" max="9446" width="5.7109375" style="549" customWidth="1"/>
    <col min="9447" max="9447" width="7.42578125" style="549" customWidth="1"/>
    <col min="9448" max="9448" width="40.85546875" style="549" customWidth="1"/>
    <col min="9449" max="9449" width="5.7109375" style="549" customWidth="1"/>
    <col min="9450" max="9450" width="10.140625" style="549" customWidth="1"/>
    <col min="9451" max="9451" width="9.140625" style="549"/>
    <col min="9452" max="9452" width="12" style="549" customWidth="1"/>
    <col min="9453" max="9472" width="9.140625" style="549"/>
    <col min="9473" max="9473" width="5.7109375" style="549" customWidth="1"/>
    <col min="9474" max="9474" width="8.7109375" style="549" customWidth="1"/>
    <col min="9475" max="9475" width="40.7109375" style="549" customWidth="1"/>
    <col min="9476" max="9476" width="5.7109375" style="549" customWidth="1"/>
    <col min="9477" max="9477" width="9.7109375" style="549" customWidth="1"/>
    <col min="9478" max="9479" width="11.7109375" style="549" customWidth="1"/>
    <col min="9480" max="9480" width="9.140625" style="549"/>
    <col min="9481" max="9481" width="11.5703125" style="549" bestFit="1" customWidth="1"/>
    <col min="9482" max="9701" width="9.140625" style="549"/>
    <col min="9702" max="9702" width="5.7109375" style="549" customWidth="1"/>
    <col min="9703" max="9703" width="7.42578125" style="549" customWidth="1"/>
    <col min="9704" max="9704" width="40.85546875" style="549" customWidth="1"/>
    <col min="9705" max="9705" width="5.7109375" style="549" customWidth="1"/>
    <col min="9706" max="9706" width="10.140625" style="549" customWidth="1"/>
    <col min="9707" max="9707" width="9.140625" style="549"/>
    <col min="9708" max="9708" width="12" style="549" customWidth="1"/>
    <col min="9709" max="9728" width="9.140625" style="549"/>
    <col min="9729" max="9729" width="5.7109375" style="549" customWidth="1"/>
    <col min="9730" max="9730" width="8.7109375" style="549" customWidth="1"/>
    <col min="9731" max="9731" width="40.7109375" style="549" customWidth="1"/>
    <col min="9732" max="9732" width="5.7109375" style="549" customWidth="1"/>
    <col min="9733" max="9733" width="9.7109375" style="549" customWidth="1"/>
    <col min="9734" max="9735" width="11.7109375" style="549" customWidth="1"/>
    <col min="9736" max="9736" width="9.140625" style="549"/>
    <col min="9737" max="9737" width="11.5703125" style="549" bestFit="1" customWidth="1"/>
    <col min="9738" max="9957" width="9.140625" style="549"/>
    <col min="9958" max="9958" width="5.7109375" style="549" customWidth="1"/>
    <col min="9959" max="9959" width="7.42578125" style="549" customWidth="1"/>
    <col min="9960" max="9960" width="40.85546875" style="549" customWidth="1"/>
    <col min="9961" max="9961" width="5.7109375" style="549" customWidth="1"/>
    <col min="9962" max="9962" width="10.140625" style="549" customWidth="1"/>
    <col min="9963" max="9963" width="9.140625" style="549"/>
    <col min="9964" max="9964" width="12" style="549" customWidth="1"/>
    <col min="9965" max="9984" width="9.140625" style="549"/>
    <col min="9985" max="9985" width="5.7109375" style="549" customWidth="1"/>
    <col min="9986" max="9986" width="8.7109375" style="549" customWidth="1"/>
    <col min="9987" max="9987" width="40.7109375" style="549" customWidth="1"/>
    <col min="9988" max="9988" width="5.7109375" style="549" customWidth="1"/>
    <col min="9989" max="9989" width="9.7109375" style="549" customWidth="1"/>
    <col min="9990" max="9991" width="11.7109375" style="549" customWidth="1"/>
    <col min="9992" max="9992" width="9.140625" style="549"/>
    <col min="9993" max="9993" width="11.5703125" style="549" bestFit="1" customWidth="1"/>
    <col min="9994" max="10213" width="9.140625" style="549"/>
    <col min="10214" max="10214" width="5.7109375" style="549" customWidth="1"/>
    <col min="10215" max="10215" width="7.42578125" style="549" customWidth="1"/>
    <col min="10216" max="10216" width="40.85546875" style="549" customWidth="1"/>
    <col min="10217" max="10217" width="5.7109375" style="549" customWidth="1"/>
    <col min="10218" max="10218" width="10.140625" style="549" customWidth="1"/>
    <col min="10219" max="10219" width="9.140625" style="549"/>
    <col min="10220" max="10220" width="12" style="549" customWidth="1"/>
    <col min="10221" max="10240" width="9.140625" style="549"/>
    <col min="10241" max="10241" width="5.7109375" style="549" customWidth="1"/>
    <col min="10242" max="10242" width="8.7109375" style="549" customWidth="1"/>
    <col min="10243" max="10243" width="40.7109375" style="549" customWidth="1"/>
    <col min="10244" max="10244" width="5.7109375" style="549" customWidth="1"/>
    <col min="10245" max="10245" width="9.7109375" style="549" customWidth="1"/>
    <col min="10246" max="10247" width="11.7109375" style="549" customWidth="1"/>
    <col min="10248" max="10248" width="9.140625" style="549"/>
    <col min="10249" max="10249" width="11.5703125" style="549" bestFit="1" customWidth="1"/>
    <col min="10250" max="10469" width="9.140625" style="549"/>
    <col min="10470" max="10470" width="5.7109375" style="549" customWidth="1"/>
    <col min="10471" max="10471" width="7.42578125" style="549" customWidth="1"/>
    <col min="10472" max="10472" width="40.85546875" style="549" customWidth="1"/>
    <col min="10473" max="10473" width="5.7109375" style="549" customWidth="1"/>
    <col min="10474" max="10474" width="10.140625" style="549" customWidth="1"/>
    <col min="10475" max="10475" width="9.140625" style="549"/>
    <col min="10476" max="10476" width="12" style="549" customWidth="1"/>
    <col min="10477" max="10496" width="9.140625" style="549"/>
    <col min="10497" max="10497" width="5.7109375" style="549" customWidth="1"/>
    <col min="10498" max="10498" width="8.7109375" style="549" customWidth="1"/>
    <col min="10499" max="10499" width="40.7109375" style="549" customWidth="1"/>
    <col min="10500" max="10500" width="5.7109375" style="549" customWidth="1"/>
    <col min="10501" max="10501" width="9.7109375" style="549" customWidth="1"/>
    <col min="10502" max="10503" width="11.7109375" style="549" customWidth="1"/>
    <col min="10504" max="10504" width="9.140625" style="549"/>
    <col min="10505" max="10505" width="11.5703125" style="549" bestFit="1" customWidth="1"/>
    <col min="10506" max="10725" width="9.140625" style="549"/>
    <col min="10726" max="10726" width="5.7109375" style="549" customWidth="1"/>
    <col min="10727" max="10727" width="7.42578125" style="549" customWidth="1"/>
    <col min="10728" max="10728" width="40.85546875" style="549" customWidth="1"/>
    <col min="10729" max="10729" width="5.7109375" style="549" customWidth="1"/>
    <col min="10730" max="10730" width="10.140625" style="549" customWidth="1"/>
    <col min="10731" max="10731" width="9.140625" style="549"/>
    <col min="10732" max="10732" width="12" style="549" customWidth="1"/>
    <col min="10733" max="10752" width="9.140625" style="549"/>
    <col min="10753" max="10753" width="5.7109375" style="549" customWidth="1"/>
    <col min="10754" max="10754" width="8.7109375" style="549" customWidth="1"/>
    <col min="10755" max="10755" width="40.7109375" style="549" customWidth="1"/>
    <col min="10756" max="10756" width="5.7109375" style="549" customWidth="1"/>
    <col min="10757" max="10757" width="9.7109375" style="549" customWidth="1"/>
    <col min="10758" max="10759" width="11.7109375" style="549" customWidth="1"/>
    <col min="10760" max="10760" width="9.140625" style="549"/>
    <col min="10761" max="10761" width="11.5703125" style="549" bestFit="1" customWidth="1"/>
    <col min="10762" max="10981" width="9.140625" style="549"/>
    <col min="10982" max="10982" width="5.7109375" style="549" customWidth="1"/>
    <col min="10983" max="10983" width="7.42578125" style="549" customWidth="1"/>
    <col min="10984" max="10984" width="40.85546875" style="549" customWidth="1"/>
    <col min="10985" max="10985" width="5.7109375" style="549" customWidth="1"/>
    <col min="10986" max="10986" width="10.140625" style="549" customWidth="1"/>
    <col min="10987" max="10987" width="9.140625" style="549"/>
    <col min="10988" max="10988" width="12" style="549" customWidth="1"/>
    <col min="10989" max="11008" width="9.140625" style="549"/>
    <col min="11009" max="11009" width="5.7109375" style="549" customWidth="1"/>
    <col min="11010" max="11010" width="8.7109375" style="549" customWidth="1"/>
    <col min="11011" max="11011" width="40.7109375" style="549" customWidth="1"/>
    <col min="11012" max="11012" width="5.7109375" style="549" customWidth="1"/>
    <col min="11013" max="11013" width="9.7109375" style="549" customWidth="1"/>
    <col min="11014" max="11015" width="11.7109375" style="549" customWidth="1"/>
    <col min="11016" max="11016" width="9.140625" style="549"/>
    <col min="11017" max="11017" width="11.5703125" style="549" bestFit="1" customWidth="1"/>
    <col min="11018" max="11237" width="9.140625" style="549"/>
    <col min="11238" max="11238" width="5.7109375" style="549" customWidth="1"/>
    <col min="11239" max="11239" width="7.42578125" style="549" customWidth="1"/>
    <col min="11240" max="11240" width="40.85546875" style="549" customWidth="1"/>
    <col min="11241" max="11241" width="5.7109375" style="549" customWidth="1"/>
    <col min="11242" max="11242" width="10.140625" style="549" customWidth="1"/>
    <col min="11243" max="11243" width="9.140625" style="549"/>
    <col min="11244" max="11244" width="12" style="549" customWidth="1"/>
    <col min="11245" max="11264" width="9.140625" style="549"/>
    <col min="11265" max="11265" width="5.7109375" style="549" customWidth="1"/>
    <col min="11266" max="11266" width="8.7109375" style="549" customWidth="1"/>
    <col min="11267" max="11267" width="40.7109375" style="549" customWidth="1"/>
    <col min="11268" max="11268" width="5.7109375" style="549" customWidth="1"/>
    <col min="11269" max="11269" width="9.7109375" style="549" customWidth="1"/>
    <col min="11270" max="11271" width="11.7109375" style="549" customWidth="1"/>
    <col min="11272" max="11272" width="9.140625" style="549"/>
    <col min="11273" max="11273" width="11.5703125" style="549" bestFit="1" customWidth="1"/>
    <col min="11274" max="11493" width="9.140625" style="549"/>
    <col min="11494" max="11494" width="5.7109375" style="549" customWidth="1"/>
    <col min="11495" max="11495" width="7.42578125" style="549" customWidth="1"/>
    <col min="11496" max="11496" width="40.85546875" style="549" customWidth="1"/>
    <col min="11497" max="11497" width="5.7109375" style="549" customWidth="1"/>
    <col min="11498" max="11498" width="10.140625" style="549" customWidth="1"/>
    <col min="11499" max="11499" width="9.140625" style="549"/>
    <col min="11500" max="11500" width="12" style="549" customWidth="1"/>
    <col min="11501" max="11520" width="9.140625" style="549"/>
    <col min="11521" max="11521" width="5.7109375" style="549" customWidth="1"/>
    <col min="11522" max="11522" width="8.7109375" style="549" customWidth="1"/>
    <col min="11523" max="11523" width="40.7109375" style="549" customWidth="1"/>
    <col min="11524" max="11524" width="5.7109375" style="549" customWidth="1"/>
    <col min="11525" max="11525" width="9.7109375" style="549" customWidth="1"/>
    <col min="11526" max="11527" width="11.7109375" style="549" customWidth="1"/>
    <col min="11528" max="11528" width="9.140625" style="549"/>
    <col min="11529" max="11529" width="11.5703125" style="549" bestFit="1" customWidth="1"/>
    <col min="11530" max="11749" width="9.140625" style="549"/>
    <col min="11750" max="11750" width="5.7109375" style="549" customWidth="1"/>
    <col min="11751" max="11751" width="7.42578125" style="549" customWidth="1"/>
    <col min="11752" max="11752" width="40.85546875" style="549" customWidth="1"/>
    <col min="11753" max="11753" width="5.7109375" style="549" customWidth="1"/>
    <col min="11754" max="11754" width="10.140625" style="549" customWidth="1"/>
    <col min="11755" max="11755" width="9.140625" style="549"/>
    <col min="11756" max="11756" width="12" style="549" customWidth="1"/>
    <col min="11757" max="11776" width="9.140625" style="549"/>
    <col min="11777" max="11777" width="5.7109375" style="549" customWidth="1"/>
    <col min="11778" max="11778" width="8.7109375" style="549" customWidth="1"/>
    <col min="11779" max="11779" width="40.7109375" style="549" customWidth="1"/>
    <col min="11780" max="11780" width="5.7109375" style="549" customWidth="1"/>
    <col min="11781" max="11781" width="9.7109375" style="549" customWidth="1"/>
    <col min="11782" max="11783" width="11.7109375" style="549" customWidth="1"/>
    <col min="11784" max="11784" width="9.140625" style="549"/>
    <col min="11785" max="11785" width="11.5703125" style="549" bestFit="1" customWidth="1"/>
    <col min="11786" max="12005" width="9.140625" style="549"/>
    <col min="12006" max="12006" width="5.7109375" style="549" customWidth="1"/>
    <col min="12007" max="12007" width="7.42578125" style="549" customWidth="1"/>
    <col min="12008" max="12008" width="40.85546875" style="549" customWidth="1"/>
    <col min="12009" max="12009" width="5.7109375" style="549" customWidth="1"/>
    <col min="12010" max="12010" width="10.140625" style="549" customWidth="1"/>
    <col min="12011" max="12011" width="9.140625" style="549"/>
    <col min="12012" max="12012" width="12" style="549" customWidth="1"/>
    <col min="12013" max="12032" width="9.140625" style="549"/>
    <col min="12033" max="12033" width="5.7109375" style="549" customWidth="1"/>
    <col min="12034" max="12034" width="8.7109375" style="549" customWidth="1"/>
    <col min="12035" max="12035" width="40.7109375" style="549" customWidth="1"/>
    <col min="12036" max="12036" width="5.7109375" style="549" customWidth="1"/>
    <col min="12037" max="12037" width="9.7109375" style="549" customWidth="1"/>
    <col min="12038" max="12039" width="11.7109375" style="549" customWidth="1"/>
    <col min="12040" max="12040" width="9.140625" style="549"/>
    <col min="12041" max="12041" width="11.5703125" style="549" bestFit="1" customWidth="1"/>
    <col min="12042" max="12261" width="9.140625" style="549"/>
    <col min="12262" max="12262" width="5.7109375" style="549" customWidth="1"/>
    <col min="12263" max="12263" width="7.42578125" style="549" customWidth="1"/>
    <col min="12264" max="12264" width="40.85546875" style="549" customWidth="1"/>
    <col min="12265" max="12265" width="5.7109375" style="549" customWidth="1"/>
    <col min="12266" max="12266" width="10.140625" style="549" customWidth="1"/>
    <col min="12267" max="12267" width="9.140625" style="549"/>
    <col min="12268" max="12268" width="12" style="549" customWidth="1"/>
    <col min="12269" max="12288" width="9.140625" style="549"/>
    <col min="12289" max="12289" width="5.7109375" style="549" customWidth="1"/>
    <col min="12290" max="12290" width="8.7109375" style="549" customWidth="1"/>
    <col min="12291" max="12291" width="40.7109375" style="549" customWidth="1"/>
    <col min="12292" max="12292" width="5.7109375" style="549" customWidth="1"/>
    <col min="12293" max="12293" width="9.7109375" style="549" customWidth="1"/>
    <col min="12294" max="12295" width="11.7109375" style="549" customWidth="1"/>
    <col min="12296" max="12296" width="9.140625" style="549"/>
    <col min="12297" max="12297" width="11.5703125" style="549" bestFit="1" customWidth="1"/>
    <col min="12298" max="12517" width="9.140625" style="549"/>
    <col min="12518" max="12518" width="5.7109375" style="549" customWidth="1"/>
    <col min="12519" max="12519" width="7.42578125" style="549" customWidth="1"/>
    <col min="12520" max="12520" width="40.85546875" style="549" customWidth="1"/>
    <col min="12521" max="12521" width="5.7109375" style="549" customWidth="1"/>
    <col min="12522" max="12522" width="10.140625" style="549" customWidth="1"/>
    <col min="12523" max="12523" width="9.140625" style="549"/>
    <col min="12524" max="12524" width="12" style="549" customWidth="1"/>
    <col min="12525" max="12544" width="9.140625" style="549"/>
    <col min="12545" max="12545" width="5.7109375" style="549" customWidth="1"/>
    <col min="12546" max="12546" width="8.7109375" style="549" customWidth="1"/>
    <col min="12547" max="12547" width="40.7109375" style="549" customWidth="1"/>
    <col min="12548" max="12548" width="5.7109375" style="549" customWidth="1"/>
    <col min="12549" max="12549" width="9.7109375" style="549" customWidth="1"/>
    <col min="12550" max="12551" width="11.7109375" style="549" customWidth="1"/>
    <col min="12552" max="12552" width="9.140625" style="549"/>
    <col min="12553" max="12553" width="11.5703125" style="549" bestFit="1" customWidth="1"/>
    <col min="12554" max="12773" width="9.140625" style="549"/>
    <col min="12774" max="12774" width="5.7109375" style="549" customWidth="1"/>
    <col min="12775" max="12775" width="7.42578125" style="549" customWidth="1"/>
    <col min="12776" max="12776" width="40.85546875" style="549" customWidth="1"/>
    <col min="12777" max="12777" width="5.7109375" style="549" customWidth="1"/>
    <col min="12778" max="12778" width="10.140625" style="549" customWidth="1"/>
    <col min="12779" max="12779" width="9.140625" style="549"/>
    <col min="12780" max="12780" width="12" style="549" customWidth="1"/>
    <col min="12781" max="12800" width="9.140625" style="549"/>
    <col min="12801" max="12801" width="5.7109375" style="549" customWidth="1"/>
    <col min="12802" max="12802" width="8.7109375" style="549" customWidth="1"/>
    <col min="12803" max="12803" width="40.7109375" style="549" customWidth="1"/>
    <col min="12804" max="12804" width="5.7109375" style="549" customWidth="1"/>
    <col min="12805" max="12805" width="9.7109375" style="549" customWidth="1"/>
    <col min="12806" max="12807" width="11.7109375" style="549" customWidth="1"/>
    <col min="12808" max="12808" width="9.140625" style="549"/>
    <col min="12809" max="12809" width="11.5703125" style="549" bestFit="1" customWidth="1"/>
    <col min="12810" max="13029" width="9.140625" style="549"/>
    <col min="13030" max="13030" width="5.7109375" style="549" customWidth="1"/>
    <col min="13031" max="13031" width="7.42578125" style="549" customWidth="1"/>
    <col min="13032" max="13032" width="40.85546875" style="549" customWidth="1"/>
    <col min="13033" max="13033" width="5.7109375" style="549" customWidth="1"/>
    <col min="13034" max="13034" width="10.140625" style="549" customWidth="1"/>
    <col min="13035" max="13035" width="9.140625" style="549"/>
    <col min="13036" max="13036" width="12" style="549" customWidth="1"/>
    <col min="13037" max="13056" width="9.140625" style="549"/>
    <col min="13057" max="13057" width="5.7109375" style="549" customWidth="1"/>
    <col min="13058" max="13058" width="8.7109375" style="549" customWidth="1"/>
    <col min="13059" max="13059" width="40.7109375" style="549" customWidth="1"/>
    <col min="13060" max="13060" width="5.7109375" style="549" customWidth="1"/>
    <col min="13061" max="13061" width="9.7109375" style="549" customWidth="1"/>
    <col min="13062" max="13063" width="11.7109375" style="549" customWidth="1"/>
    <col min="13064" max="13064" width="9.140625" style="549"/>
    <col min="13065" max="13065" width="11.5703125" style="549" bestFit="1" customWidth="1"/>
    <col min="13066" max="13285" width="9.140625" style="549"/>
    <col min="13286" max="13286" width="5.7109375" style="549" customWidth="1"/>
    <col min="13287" max="13287" width="7.42578125" style="549" customWidth="1"/>
    <col min="13288" max="13288" width="40.85546875" style="549" customWidth="1"/>
    <col min="13289" max="13289" width="5.7109375" style="549" customWidth="1"/>
    <col min="13290" max="13290" width="10.140625" style="549" customWidth="1"/>
    <col min="13291" max="13291" width="9.140625" style="549"/>
    <col min="13292" max="13292" width="12" style="549" customWidth="1"/>
    <col min="13293" max="13312" width="9.140625" style="549"/>
    <col min="13313" max="13313" width="5.7109375" style="549" customWidth="1"/>
    <col min="13314" max="13314" width="8.7109375" style="549" customWidth="1"/>
    <col min="13315" max="13315" width="40.7109375" style="549" customWidth="1"/>
    <col min="13316" max="13316" width="5.7109375" style="549" customWidth="1"/>
    <col min="13317" max="13317" width="9.7109375" style="549" customWidth="1"/>
    <col min="13318" max="13319" width="11.7109375" style="549" customWidth="1"/>
    <col min="13320" max="13320" width="9.140625" style="549"/>
    <col min="13321" max="13321" width="11.5703125" style="549" bestFit="1" customWidth="1"/>
    <col min="13322" max="13541" width="9.140625" style="549"/>
    <col min="13542" max="13542" width="5.7109375" style="549" customWidth="1"/>
    <col min="13543" max="13543" width="7.42578125" style="549" customWidth="1"/>
    <col min="13544" max="13544" width="40.85546875" style="549" customWidth="1"/>
    <col min="13545" max="13545" width="5.7109375" style="549" customWidth="1"/>
    <col min="13546" max="13546" width="10.140625" style="549" customWidth="1"/>
    <col min="13547" max="13547" width="9.140625" style="549"/>
    <col min="13548" max="13548" width="12" style="549" customWidth="1"/>
    <col min="13549" max="13568" width="9.140625" style="549"/>
    <col min="13569" max="13569" width="5.7109375" style="549" customWidth="1"/>
    <col min="13570" max="13570" width="8.7109375" style="549" customWidth="1"/>
    <col min="13571" max="13571" width="40.7109375" style="549" customWidth="1"/>
    <col min="13572" max="13572" width="5.7109375" style="549" customWidth="1"/>
    <col min="13573" max="13573" width="9.7109375" style="549" customWidth="1"/>
    <col min="13574" max="13575" width="11.7109375" style="549" customWidth="1"/>
    <col min="13576" max="13576" width="9.140625" style="549"/>
    <col min="13577" max="13577" width="11.5703125" style="549" bestFit="1" customWidth="1"/>
    <col min="13578" max="13797" width="9.140625" style="549"/>
    <col min="13798" max="13798" width="5.7109375" style="549" customWidth="1"/>
    <col min="13799" max="13799" width="7.42578125" style="549" customWidth="1"/>
    <col min="13800" max="13800" width="40.85546875" style="549" customWidth="1"/>
    <col min="13801" max="13801" width="5.7109375" style="549" customWidth="1"/>
    <col min="13802" max="13802" width="10.140625" style="549" customWidth="1"/>
    <col min="13803" max="13803" width="9.140625" style="549"/>
    <col min="13804" max="13804" width="12" style="549" customWidth="1"/>
    <col min="13805" max="13824" width="9.140625" style="549"/>
    <col min="13825" max="13825" width="5.7109375" style="549" customWidth="1"/>
    <col min="13826" max="13826" width="8.7109375" style="549" customWidth="1"/>
    <col min="13827" max="13827" width="40.7109375" style="549" customWidth="1"/>
    <col min="13828" max="13828" width="5.7109375" style="549" customWidth="1"/>
    <col min="13829" max="13829" width="9.7109375" style="549" customWidth="1"/>
    <col min="13830" max="13831" width="11.7109375" style="549" customWidth="1"/>
    <col min="13832" max="13832" width="9.140625" style="549"/>
    <col min="13833" max="13833" width="11.5703125" style="549" bestFit="1" customWidth="1"/>
    <col min="13834" max="14053" width="9.140625" style="549"/>
    <col min="14054" max="14054" width="5.7109375" style="549" customWidth="1"/>
    <col min="14055" max="14055" width="7.42578125" style="549" customWidth="1"/>
    <col min="14056" max="14056" width="40.85546875" style="549" customWidth="1"/>
    <col min="14057" max="14057" width="5.7109375" style="549" customWidth="1"/>
    <col min="14058" max="14058" width="10.140625" style="549" customWidth="1"/>
    <col min="14059" max="14059" width="9.140625" style="549"/>
    <col min="14060" max="14060" width="12" style="549" customWidth="1"/>
    <col min="14061" max="14080" width="9.140625" style="549"/>
    <col min="14081" max="14081" width="5.7109375" style="549" customWidth="1"/>
    <col min="14082" max="14082" width="8.7109375" style="549" customWidth="1"/>
    <col min="14083" max="14083" width="40.7109375" style="549" customWidth="1"/>
    <col min="14084" max="14084" width="5.7109375" style="549" customWidth="1"/>
    <col min="14085" max="14085" width="9.7109375" style="549" customWidth="1"/>
    <col min="14086" max="14087" width="11.7109375" style="549" customWidth="1"/>
    <col min="14088" max="14088" width="9.140625" style="549"/>
    <col min="14089" max="14089" width="11.5703125" style="549" bestFit="1" customWidth="1"/>
    <col min="14090" max="14309" width="9.140625" style="549"/>
    <col min="14310" max="14310" width="5.7109375" style="549" customWidth="1"/>
    <col min="14311" max="14311" width="7.42578125" style="549" customWidth="1"/>
    <col min="14312" max="14312" width="40.85546875" style="549" customWidth="1"/>
    <col min="14313" max="14313" width="5.7109375" style="549" customWidth="1"/>
    <col min="14314" max="14314" width="10.140625" style="549" customWidth="1"/>
    <col min="14315" max="14315" width="9.140625" style="549"/>
    <col min="14316" max="14316" width="12" style="549" customWidth="1"/>
    <col min="14317" max="14336" width="9.140625" style="549"/>
    <col min="14337" max="14337" width="5.7109375" style="549" customWidth="1"/>
    <col min="14338" max="14338" width="8.7109375" style="549" customWidth="1"/>
    <col min="14339" max="14339" width="40.7109375" style="549" customWidth="1"/>
    <col min="14340" max="14340" width="5.7109375" style="549" customWidth="1"/>
    <col min="14341" max="14341" width="9.7109375" style="549" customWidth="1"/>
    <col min="14342" max="14343" width="11.7109375" style="549" customWidth="1"/>
    <col min="14344" max="14344" width="9.140625" style="549"/>
    <col min="14345" max="14345" width="11.5703125" style="549" bestFit="1" customWidth="1"/>
    <col min="14346" max="14565" width="9.140625" style="549"/>
    <col min="14566" max="14566" width="5.7109375" style="549" customWidth="1"/>
    <col min="14567" max="14567" width="7.42578125" style="549" customWidth="1"/>
    <col min="14568" max="14568" width="40.85546875" style="549" customWidth="1"/>
    <col min="14569" max="14569" width="5.7109375" style="549" customWidth="1"/>
    <col min="14570" max="14570" width="10.140625" style="549" customWidth="1"/>
    <col min="14571" max="14571" width="9.140625" style="549"/>
    <col min="14572" max="14572" width="12" style="549" customWidth="1"/>
    <col min="14573" max="14592" width="9.140625" style="549"/>
    <col min="14593" max="14593" width="5.7109375" style="549" customWidth="1"/>
    <col min="14594" max="14594" width="8.7109375" style="549" customWidth="1"/>
    <col min="14595" max="14595" width="40.7109375" style="549" customWidth="1"/>
    <col min="14596" max="14596" width="5.7109375" style="549" customWidth="1"/>
    <col min="14597" max="14597" width="9.7109375" style="549" customWidth="1"/>
    <col min="14598" max="14599" width="11.7109375" style="549" customWidth="1"/>
    <col min="14600" max="14600" width="9.140625" style="549"/>
    <col min="14601" max="14601" width="11.5703125" style="549" bestFit="1" customWidth="1"/>
    <col min="14602" max="14821" width="9.140625" style="549"/>
    <col min="14822" max="14822" width="5.7109375" style="549" customWidth="1"/>
    <col min="14823" max="14823" width="7.42578125" style="549" customWidth="1"/>
    <col min="14824" max="14824" width="40.85546875" style="549" customWidth="1"/>
    <col min="14825" max="14825" width="5.7109375" style="549" customWidth="1"/>
    <col min="14826" max="14826" width="10.140625" style="549" customWidth="1"/>
    <col min="14827" max="14827" width="9.140625" style="549"/>
    <col min="14828" max="14828" width="12" style="549" customWidth="1"/>
    <col min="14829" max="14848" width="9.140625" style="549"/>
    <col min="14849" max="14849" width="5.7109375" style="549" customWidth="1"/>
    <col min="14850" max="14850" width="8.7109375" style="549" customWidth="1"/>
    <col min="14851" max="14851" width="40.7109375" style="549" customWidth="1"/>
    <col min="14852" max="14852" width="5.7109375" style="549" customWidth="1"/>
    <col min="14853" max="14853" width="9.7109375" style="549" customWidth="1"/>
    <col min="14854" max="14855" width="11.7109375" style="549" customWidth="1"/>
    <col min="14856" max="14856" width="9.140625" style="549"/>
    <col min="14857" max="14857" width="11.5703125" style="549" bestFit="1" customWidth="1"/>
    <col min="14858" max="15077" width="9.140625" style="549"/>
    <col min="15078" max="15078" width="5.7109375" style="549" customWidth="1"/>
    <col min="15079" max="15079" width="7.42578125" style="549" customWidth="1"/>
    <col min="15080" max="15080" width="40.85546875" style="549" customWidth="1"/>
    <col min="15081" max="15081" width="5.7109375" style="549" customWidth="1"/>
    <col min="15082" max="15082" width="10.140625" style="549" customWidth="1"/>
    <col min="15083" max="15083" width="9.140625" style="549"/>
    <col min="15084" max="15084" width="12" style="549" customWidth="1"/>
    <col min="15085" max="15104" width="9.140625" style="549"/>
    <col min="15105" max="15105" width="5.7109375" style="549" customWidth="1"/>
    <col min="15106" max="15106" width="8.7109375" style="549" customWidth="1"/>
    <col min="15107" max="15107" width="40.7109375" style="549" customWidth="1"/>
    <col min="15108" max="15108" width="5.7109375" style="549" customWidth="1"/>
    <col min="15109" max="15109" width="9.7109375" style="549" customWidth="1"/>
    <col min="15110" max="15111" width="11.7109375" style="549" customWidth="1"/>
    <col min="15112" max="15112" width="9.140625" style="549"/>
    <col min="15113" max="15113" width="11.5703125" style="549" bestFit="1" customWidth="1"/>
    <col min="15114" max="15333" width="9.140625" style="549"/>
    <col min="15334" max="15334" width="5.7109375" style="549" customWidth="1"/>
    <col min="15335" max="15335" width="7.42578125" style="549" customWidth="1"/>
    <col min="15336" max="15336" width="40.85546875" style="549" customWidth="1"/>
    <col min="15337" max="15337" width="5.7109375" style="549" customWidth="1"/>
    <col min="15338" max="15338" width="10.140625" style="549" customWidth="1"/>
    <col min="15339" max="15339" width="9.140625" style="549"/>
    <col min="15340" max="15340" width="12" style="549" customWidth="1"/>
    <col min="15341" max="15360" width="9.140625" style="549"/>
    <col min="15361" max="15361" width="5.7109375" style="549" customWidth="1"/>
    <col min="15362" max="15362" width="8.7109375" style="549" customWidth="1"/>
    <col min="15363" max="15363" width="40.7109375" style="549" customWidth="1"/>
    <col min="15364" max="15364" width="5.7109375" style="549" customWidth="1"/>
    <col min="15365" max="15365" width="9.7109375" style="549" customWidth="1"/>
    <col min="15366" max="15367" width="11.7109375" style="549" customWidth="1"/>
    <col min="15368" max="15368" width="9.140625" style="549"/>
    <col min="15369" max="15369" width="11.5703125" style="549" bestFit="1" customWidth="1"/>
    <col min="15370" max="15589" width="9.140625" style="549"/>
    <col min="15590" max="15590" width="5.7109375" style="549" customWidth="1"/>
    <col min="15591" max="15591" width="7.42578125" style="549" customWidth="1"/>
    <col min="15592" max="15592" width="40.85546875" style="549" customWidth="1"/>
    <col min="15593" max="15593" width="5.7109375" style="549" customWidth="1"/>
    <col min="15594" max="15594" width="10.140625" style="549" customWidth="1"/>
    <col min="15595" max="15595" width="9.140625" style="549"/>
    <col min="15596" max="15596" width="12" style="549" customWidth="1"/>
    <col min="15597" max="15616" width="9.140625" style="549"/>
    <col min="15617" max="15617" width="5.7109375" style="549" customWidth="1"/>
    <col min="15618" max="15618" width="8.7109375" style="549" customWidth="1"/>
    <col min="15619" max="15619" width="40.7109375" style="549" customWidth="1"/>
    <col min="15620" max="15620" width="5.7109375" style="549" customWidth="1"/>
    <col min="15621" max="15621" width="9.7109375" style="549" customWidth="1"/>
    <col min="15622" max="15623" width="11.7109375" style="549" customWidth="1"/>
    <col min="15624" max="15624" width="9.140625" style="549"/>
    <col min="15625" max="15625" width="11.5703125" style="549" bestFit="1" customWidth="1"/>
    <col min="15626" max="15845" width="9.140625" style="549"/>
    <col min="15846" max="15846" width="5.7109375" style="549" customWidth="1"/>
    <col min="15847" max="15847" width="7.42578125" style="549" customWidth="1"/>
    <col min="15848" max="15848" width="40.85546875" style="549" customWidth="1"/>
    <col min="15849" max="15849" width="5.7109375" style="549" customWidth="1"/>
    <col min="15850" max="15850" width="10.140625" style="549" customWidth="1"/>
    <col min="15851" max="15851" width="9.140625" style="549"/>
    <col min="15852" max="15852" width="12" style="549" customWidth="1"/>
    <col min="15853" max="15872" width="9.140625" style="549"/>
    <col min="15873" max="15873" width="5.7109375" style="549" customWidth="1"/>
    <col min="15874" max="15874" width="8.7109375" style="549" customWidth="1"/>
    <col min="15875" max="15875" width="40.7109375" style="549" customWidth="1"/>
    <col min="15876" max="15876" width="5.7109375" style="549" customWidth="1"/>
    <col min="15877" max="15877" width="9.7109375" style="549" customWidth="1"/>
    <col min="15878" max="15879" width="11.7109375" style="549" customWidth="1"/>
    <col min="15880" max="15880" width="9.140625" style="549"/>
    <col min="15881" max="15881" width="11.5703125" style="549" bestFit="1" customWidth="1"/>
    <col min="15882" max="16101" width="9.140625" style="549"/>
    <col min="16102" max="16102" width="5.7109375" style="549" customWidth="1"/>
    <col min="16103" max="16103" width="7.42578125" style="549" customWidth="1"/>
    <col min="16104" max="16104" width="40.85546875" style="549" customWidth="1"/>
    <col min="16105" max="16105" width="5.7109375" style="549" customWidth="1"/>
    <col min="16106" max="16106" width="10.140625" style="549" customWidth="1"/>
    <col min="16107" max="16107" width="9.140625" style="549"/>
    <col min="16108" max="16108" width="12" style="549" customWidth="1"/>
    <col min="16109" max="16128" width="9.140625" style="549"/>
    <col min="16129" max="16129" width="5.7109375" style="549" customWidth="1"/>
    <col min="16130" max="16130" width="8.7109375" style="549" customWidth="1"/>
    <col min="16131" max="16131" width="40.7109375" style="549" customWidth="1"/>
    <col min="16132" max="16132" width="5.7109375" style="549" customWidth="1"/>
    <col min="16133" max="16133" width="9.7109375" style="549" customWidth="1"/>
    <col min="16134" max="16135" width="11.7109375" style="549" customWidth="1"/>
    <col min="16136" max="16136" width="9.140625" style="549"/>
    <col min="16137" max="16137" width="11.5703125" style="549" bestFit="1" customWidth="1"/>
    <col min="16138" max="16357" width="9.140625" style="549"/>
    <col min="16358" max="16358" width="5.7109375" style="549" customWidth="1"/>
    <col min="16359" max="16359" width="7.42578125" style="549" customWidth="1"/>
    <col min="16360" max="16360" width="40.85546875" style="549" customWidth="1"/>
    <col min="16361" max="16361" width="5.7109375" style="549" customWidth="1"/>
    <col min="16362" max="16362" width="10.140625" style="549" customWidth="1"/>
    <col min="16363" max="16363" width="9.140625" style="549"/>
    <col min="16364" max="16364" width="12" style="549" customWidth="1"/>
    <col min="16365" max="16384" width="9.140625" style="549"/>
  </cols>
  <sheetData>
    <row r="1" spans="1:11" s="531" customFormat="1" ht="15.75" customHeight="1" x14ac:dyDescent="0.25">
      <c r="A1" s="812" t="s">
        <v>1486</v>
      </c>
      <c r="B1" s="408"/>
      <c r="C1" s="409"/>
      <c r="D1" s="410"/>
      <c r="E1" s="411"/>
      <c r="F1" s="412"/>
    </row>
    <row r="2" spans="1:11" s="531" customFormat="1" ht="15.75" customHeight="1" x14ac:dyDescent="0.25">
      <c r="A2" s="812" t="s">
        <v>1727</v>
      </c>
      <c r="B2" s="415"/>
      <c r="C2" s="416"/>
      <c r="D2" s="410"/>
      <c r="E2" s="411"/>
      <c r="F2" s="412"/>
    </row>
    <row r="3" spans="1:11" s="531" customFormat="1" ht="15.75" customHeight="1" x14ac:dyDescent="0.25">
      <c r="A3" s="1100" t="s">
        <v>1714</v>
      </c>
      <c r="B3" s="415"/>
      <c r="C3" s="416"/>
      <c r="D3" s="410"/>
      <c r="E3" s="411"/>
      <c r="F3" s="412"/>
    </row>
    <row r="4" spans="1:11" s="531" customFormat="1" ht="15.75" customHeight="1" x14ac:dyDescent="0.25">
      <c r="A4" s="414"/>
      <c r="B4" s="415"/>
      <c r="C4" s="416"/>
      <c r="D4" s="410"/>
      <c r="E4" s="411"/>
      <c r="F4" s="412"/>
      <c r="G4" s="413"/>
    </row>
    <row r="5" spans="1:11" s="422" customFormat="1" ht="15" x14ac:dyDescent="0.25">
      <c r="A5" s="1090"/>
      <c r="B5" s="767" t="s">
        <v>0</v>
      </c>
      <c r="C5" s="769" t="s">
        <v>174</v>
      </c>
      <c r="D5" s="771"/>
      <c r="E5" s="768"/>
      <c r="F5" s="770"/>
      <c r="G5" s="771" t="s">
        <v>175</v>
      </c>
      <c r="K5" s="419"/>
    </row>
    <row r="6" spans="1:11" s="422" customFormat="1" ht="15" x14ac:dyDescent="0.25">
      <c r="A6" s="1090"/>
      <c r="B6" s="772"/>
      <c r="C6" s="773"/>
      <c r="D6" s="1081"/>
      <c r="E6" s="768"/>
      <c r="F6" s="770"/>
      <c r="G6" s="775"/>
      <c r="K6" s="419"/>
    </row>
    <row r="7" spans="1:11" s="422" customFormat="1" ht="15" x14ac:dyDescent="0.25">
      <c r="A7" s="1090"/>
      <c r="B7" s="776" t="s">
        <v>232</v>
      </c>
      <c r="C7" s="777" t="s">
        <v>7</v>
      </c>
      <c r="D7" s="1081"/>
      <c r="E7" s="768"/>
      <c r="F7" s="770"/>
      <c r="G7" s="770">
        <f>G38</f>
        <v>0</v>
      </c>
      <c r="K7" s="419"/>
    </row>
    <row r="8" spans="1:11" s="422" customFormat="1" ht="15" x14ac:dyDescent="0.25">
      <c r="A8" s="1090"/>
      <c r="B8" s="776" t="s">
        <v>247</v>
      </c>
      <c r="C8" s="777" t="s">
        <v>40</v>
      </c>
      <c r="D8" s="1081"/>
      <c r="E8" s="768"/>
      <c r="F8" s="770"/>
      <c r="G8" s="770">
        <f>G66</f>
        <v>0</v>
      </c>
      <c r="K8" s="419"/>
    </row>
    <row r="9" spans="1:11" s="422" customFormat="1" ht="15.75" thickBot="1" x14ac:dyDescent="0.3">
      <c r="A9" s="1092"/>
      <c r="B9" s="783" t="s">
        <v>259</v>
      </c>
      <c r="C9" s="1118" t="s">
        <v>168</v>
      </c>
      <c r="D9" s="1082"/>
      <c r="E9" s="784"/>
      <c r="F9" s="785"/>
      <c r="G9" s="785">
        <f>G73</f>
        <v>3465</v>
      </c>
      <c r="H9" s="419"/>
      <c r="K9" s="419"/>
    </row>
    <row r="10" spans="1:11" s="422" customFormat="1" ht="15" x14ac:dyDescent="0.25">
      <c r="A10" s="1091"/>
      <c r="B10" s="778" t="s">
        <v>178</v>
      </c>
      <c r="C10" s="779"/>
      <c r="D10" s="1081"/>
      <c r="E10" s="774"/>
      <c r="F10" s="770"/>
      <c r="G10" s="780">
        <f>SUM(G7:G9)</f>
        <v>3465</v>
      </c>
      <c r="K10" s="419"/>
    </row>
    <row r="11" spans="1:11" s="422" customFormat="1" ht="15.75" thickBot="1" x14ac:dyDescent="0.3">
      <c r="A11" s="1092"/>
      <c r="B11" s="787" t="s">
        <v>179</v>
      </c>
      <c r="C11" s="788"/>
      <c r="D11" s="1083"/>
      <c r="E11" s="789"/>
      <c r="F11" s="790"/>
      <c r="G11" s="790">
        <f>ROUND(G10*0.22,2)</f>
        <v>762.3</v>
      </c>
      <c r="K11" s="419"/>
    </row>
    <row r="12" spans="1:11" s="422" customFormat="1" ht="15" x14ac:dyDescent="0.25">
      <c r="A12" s="1090"/>
      <c r="B12" s="781" t="s">
        <v>180</v>
      </c>
      <c r="C12" s="762"/>
      <c r="D12" s="1084"/>
      <c r="E12" s="761"/>
      <c r="F12" s="763"/>
      <c r="G12" s="763">
        <f>+G11+G10</f>
        <v>4227.3</v>
      </c>
      <c r="K12" s="419"/>
    </row>
    <row r="13" spans="1:11" s="531" customFormat="1" ht="15.75" customHeight="1" x14ac:dyDescent="0.25">
      <c r="A13" s="414"/>
      <c r="B13" s="415"/>
      <c r="C13" s="416"/>
      <c r="D13" s="410"/>
      <c r="E13" s="411"/>
      <c r="F13" s="412"/>
      <c r="G13" s="413"/>
    </row>
    <row r="14" spans="1:11" s="1491" customFormat="1" x14ac:dyDescent="0.2">
      <c r="A14" s="1585"/>
      <c r="B14" s="1585" t="s">
        <v>717</v>
      </c>
      <c r="C14" s="1586"/>
      <c r="D14" s="1329"/>
      <c r="E14" s="1330"/>
      <c r="F14" s="1587"/>
      <c r="G14" s="1332"/>
    </row>
    <row r="15" spans="1:11" s="1491" customFormat="1" x14ac:dyDescent="0.2">
      <c r="A15" s="1585"/>
      <c r="B15" s="2217" t="s">
        <v>2695</v>
      </c>
      <c r="C15" s="2217"/>
      <c r="D15" s="2217"/>
      <c r="E15" s="2217"/>
      <c r="F15" s="2217"/>
      <c r="G15" s="2217"/>
    </row>
    <row r="16" spans="1:11" s="1491" customFormat="1" x14ac:dyDescent="0.2">
      <c r="A16" s="1585"/>
      <c r="B16" s="2217" t="s">
        <v>1729</v>
      </c>
      <c r="C16" s="2217"/>
      <c r="D16" s="2217"/>
      <c r="E16" s="2217"/>
      <c r="F16" s="2217"/>
      <c r="G16" s="2217"/>
    </row>
    <row r="17" spans="1:9" s="1491" customFormat="1" x14ac:dyDescent="0.2">
      <c r="A17" s="1585"/>
      <c r="B17" s="2217" t="s">
        <v>1730</v>
      </c>
      <c r="C17" s="2217"/>
      <c r="D17" s="2217"/>
      <c r="E17" s="2217"/>
      <c r="F17" s="2217"/>
      <c r="G17" s="2217"/>
    </row>
    <row r="18" spans="1:9" s="1491" customFormat="1" x14ac:dyDescent="0.2">
      <c r="A18" s="1585"/>
      <c r="B18" s="2217" t="s">
        <v>2696</v>
      </c>
      <c r="C18" s="2217"/>
      <c r="D18" s="2217"/>
      <c r="E18" s="2217"/>
      <c r="F18" s="2217"/>
      <c r="G18" s="2217"/>
    </row>
    <row r="19" spans="1:9" s="1491" customFormat="1" x14ac:dyDescent="0.2">
      <c r="A19" s="1585"/>
      <c r="B19" s="2217" t="s">
        <v>691</v>
      </c>
      <c r="C19" s="2217"/>
      <c r="D19" s="2217"/>
      <c r="E19" s="2217"/>
      <c r="F19" s="2217"/>
      <c r="G19" s="2217"/>
    </row>
    <row r="20" spans="1:9" s="1491" customFormat="1" ht="195" customHeight="1" x14ac:dyDescent="0.2">
      <c r="A20" s="1585"/>
      <c r="B20" s="2216" t="s">
        <v>2697</v>
      </c>
      <c r="C20" s="2216"/>
      <c r="D20" s="2216"/>
      <c r="E20" s="2216"/>
      <c r="F20" s="2216"/>
      <c r="G20" s="2216"/>
    </row>
    <row r="21" spans="1:9" s="531" customFormat="1" ht="15.75" customHeight="1" x14ac:dyDescent="0.25">
      <c r="A21" s="414"/>
      <c r="B21" s="415"/>
      <c r="C21" s="416"/>
      <c r="D21" s="410"/>
      <c r="E21" s="411"/>
      <c r="F21" s="412"/>
      <c r="G21" s="413"/>
    </row>
    <row r="22" spans="1:9" s="531" customFormat="1" ht="15.75" x14ac:dyDescent="0.25">
      <c r="A22" s="1100" t="s">
        <v>1714</v>
      </c>
      <c r="B22" s="415"/>
      <c r="C22" s="416"/>
      <c r="D22" s="410"/>
      <c r="E22" s="411"/>
      <c r="F22" s="412"/>
      <c r="G22" s="413"/>
    </row>
    <row r="23" spans="1:9" s="538" customFormat="1" ht="21.75" customHeight="1" x14ac:dyDescent="0.25">
      <c r="A23" s="532" t="s">
        <v>0</v>
      </c>
      <c r="B23" s="533" t="s">
        <v>1</v>
      </c>
      <c r="C23" s="534" t="s">
        <v>2</v>
      </c>
      <c r="D23" s="535" t="s">
        <v>3</v>
      </c>
      <c r="E23" s="536" t="s">
        <v>4</v>
      </c>
      <c r="F23" s="536" t="s">
        <v>5</v>
      </c>
      <c r="G23" s="537" t="s">
        <v>6</v>
      </c>
    </row>
    <row r="24" spans="1:9" s="545" customFormat="1" x14ac:dyDescent="0.25">
      <c r="A24" s="539" t="s">
        <v>232</v>
      </c>
      <c r="B24" s="540"/>
      <c r="C24" s="541" t="s">
        <v>7</v>
      </c>
      <c r="D24" s="542"/>
      <c r="E24" s="543"/>
      <c r="F24" s="543"/>
      <c r="G24" s="544"/>
    </row>
    <row r="25" spans="1:9" s="545" customFormat="1" x14ac:dyDescent="0.25">
      <c r="A25" s="550"/>
      <c r="B25" s="595">
        <v>11</v>
      </c>
      <c r="C25" s="1708" t="s">
        <v>9</v>
      </c>
      <c r="D25" s="553"/>
      <c r="E25" s="554"/>
      <c r="F25" s="554"/>
      <c r="G25" s="555"/>
    </row>
    <row r="26" spans="1:9" ht="25.5" x14ac:dyDescent="0.2">
      <c r="A26" s="1713">
        <v>1</v>
      </c>
      <c r="B26" s="1712" t="s">
        <v>890</v>
      </c>
      <c r="C26" s="517" t="s">
        <v>2698</v>
      </c>
      <c r="D26" s="1715" t="s">
        <v>15</v>
      </c>
      <c r="E26" s="1041">
        <v>1</v>
      </c>
      <c r="F26" s="2063"/>
      <c r="G26" s="1042">
        <f>ROUND(E26*F26,2)</f>
        <v>0</v>
      </c>
      <c r="I26" s="575"/>
    </row>
    <row r="27" spans="1:9" x14ac:dyDescent="0.2">
      <c r="A27" s="1713">
        <v>2</v>
      </c>
      <c r="B27" s="1712" t="s">
        <v>2699</v>
      </c>
      <c r="C27" s="596" t="s">
        <v>2700</v>
      </c>
      <c r="D27" s="1715" t="s">
        <v>891</v>
      </c>
      <c r="E27" s="1041">
        <v>0.41</v>
      </c>
      <c r="F27" s="2063"/>
      <c r="G27" s="1042">
        <f t="shared" ref="G27:G37" si="0">ROUND(E27*F27,2)</f>
        <v>0</v>
      </c>
    </row>
    <row r="28" spans="1:9" x14ac:dyDescent="0.2">
      <c r="A28" s="1713" t="s">
        <v>72</v>
      </c>
      <c r="B28" s="1712" t="s">
        <v>2701</v>
      </c>
      <c r="C28" s="596" t="s">
        <v>2702</v>
      </c>
      <c r="D28" s="1715" t="s">
        <v>15</v>
      </c>
      <c r="E28" s="1041">
        <v>20</v>
      </c>
      <c r="F28" s="2063"/>
      <c r="G28" s="1042">
        <f t="shared" si="0"/>
        <v>0</v>
      </c>
    </row>
    <row r="29" spans="1:9" ht="25.5" x14ac:dyDescent="0.2">
      <c r="A29" s="1714" t="s">
        <v>100</v>
      </c>
      <c r="B29" s="443"/>
      <c r="C29" s="1711" t="s">
        <v>2703</v>
      </c>
      <c r="D29" s="1716" t="s">
        <v>231</v>
      </c>
      <c r="E29" s="1051">
        <v>408</v>
      </c>
      <c r="F29" s="2063"/>
      <c r="G29" s="1042">
        <f t="shared" si="0"/>
        <v>0</v>
      </c>
    </row>
    <row r="30" spans="1:9" x14ac:dyDescent="0.2">
      <c r="A30" s="1727"/>
      <c r="B30" s="595">
        <v>12</v>
      </c>
      <c r="C30" s="1708" t="s">
        <v>19</v>
      </c>
      <c r="D30" s="1728"/>
      <c r="E30" s="1729"/>
      <c r="F30" s="2064"/>
      <c r="G30" s="1430"/>
    </row>
    <row r="31" spans="1:9" ht="25.5" x14ac:dyDescent="0.2">
      <c r="A31" s="1713" t="s">
        <v>1168</v>
      </c>
      <c r="B31" s="1712" t="s">
        <v>895</v>
      </c>
      <c r="C31" s="517" t="s">
        <v>1745</v>
      </c>
      <c r="D31" s="1715" t="s">
        <v>239</v>
      </c>
      <c r="E31" s="1041">
        <v>571</v>
      </c>
      <c r="F31" s="2063"/>
      <c r="G31" s="1042">
        <f t="shared" si="0"/>
        <v>0</v>
      </c>
    </row>
    <row r="32" spans="1:9" ht="25.5" x14ac:dyDescent="0.2">
      <c r="A32" s="1714" t="s">
        <v>126</v>
      </c>
      <c r="B32" s="443" t="s">
        <v>896</v>
      </c>
      <c r="C32" s="457" t="s">
        <v>1746</v>
      </c>
      <c r="D32" s="1716" t="s">
        <v>239</v>
      </c>
      <c r="E32" s="1051">
        <v>381</v>
      </c>
      <c r="F32" s="2063"/>
      <c r="G32" s="1042">
        <f t="shared" si="0"/>
        <v>0</v>
      </c>
    </row>
    <row r="33" spans="1:12" ht="25.5" x14ac:dyDescent="0.2">
      <c r="A33" s="1714">
        <v>7</v>
      </c>
      <c r="B33" s="443" t="s">
        <v>1409</v>
      </c>
      <c r="C33" s="457" t="s">
        <v>2704</v>
      </c>
      <c r="D33" s="1716" t="s">
        <v>239</v>
      </c>
      <c r="E33" s="1051">
        <v>763</v>
      </c>
      <c r="F33" s="2063"/>
      <c r="G33" s="1042">
        <f t="shared" si="0"/>
        <v>0</v>
      </c>
    </row>
    <row r="34" spans="1:12" ht="25.5" x14ac:dyDescent="0.2">
      <c r="A34" s="1714" t="s">
        <v>2705</v>
      </c>
      <c r="B34" s="443" t="s">
        <v>897</v>
      </c>
      <c r="C34" s="457" t="s">
        <v>1747</v>
      </c>
      <c r="D34" s="1716" t="s">
        <v>15</v>
      </c>
      <c r="E34" s="1051">
        <v>12</v>
      </c>
      <c r="F34" s="2063"/>
      <c r="G34" s="1042">
        <f t="shared" si="0"/>
        <v>0</v>
      </c>
    </row>
    <row r="35" spans="1:12" ht="25.5" x14ac:dyDescent="0.2">
      <c r="A35" s="1714" t="s">
        <v>2706</v>
      </c>
      <c r="B35" s="443" t="s">
        <v>1748</v>
      </c>
      <c r="C35" s="457" t="s">
        <v>1749</v>
      </c>
      <c r="D35" s="1716" t="s">
        <v>15</v>
      </c>
      <c r="E35" s="1051">
        <v>12</v>
      </c>
      <c r="F35" s="2063"/>
      <c r="G35" s="1042">
        <f t="shared" si="0"/>
        <v>0</v>
      </c>
    </row>
    <row r="36" spans="1:12" ht="25.5" x14ac:dyDescent="0.2">
      <c r="A36" s="1714" t="s">
        <v>1713</v>
      </c>
      <c r="B36" s="443" t="s">
        <v>898</v>
      </c>
      <c r="C36" s="457" t="s">
        <v>1750</v>
      </c>
      <c r="D36" s="1716" t="s">
        <v>15</v>
      </c>
      <c r="E36" s="1051">
        <v>2</v>
      </c>
      <c r="F36" s="2063"/>
      <c r="G36" s="1042">
        <f t="shared" si="0"/>
        <v>0</v>
      </c>
    </row>
    <row r="37" spans="1:12" ht="25.5" x14ac:dyDescent="0.2">
      <c r="A37" s="1714" t="s">
        <v>8</v>
      </c>
      <c r="B37" s="443" t="s">
        <v>1751</v>
      </c>
      <c r="C37" s="457" t="s">
        <v>1752</v>
      </c>
      <c r="D37" s="1716" t="s">
        <v>15</v>
      </c>
      <c r="E37" s="1051">
        <v>2</v>
      </c>
      <c r="F37" s="2063"/>
      <c r="G37" s="1042">
        <f t="shared" si="0"/>
        <v>0</v>
      </c>
    </row>
    <row r="38" spans="1:12" s="545" customFormat="1" x14ac:dyDescent="0.2">
      <c r="A38" s="539" t="s">
        <v>232</v>
      </c>
      <c r="B38" s="540"/>
      <c r="C38" s="541" t="str">
        <f>C24&amp;" - skupaj"</f>
        <v>PREDDELA - skupaj</v>
      </c>
      <c r="D38" s="1719"/>
      <c r="E38" s="1720"/>
      <c r="F38" s="1720"/>
      <c r="G38" s="1721">
        <f>SUM(G26:G37)</f>
        <v>0</v>
      </c>
    </row>
    <row r="39" spans="1:12" s="545" customFormat="1" x14ac:dyDescent="0.2">
      <c r="A39" s="1270"/>
      <c r="B39" s="1241"/>
      <c r="C39" s="1242"/>
      <c r="D39" s="1722"/>
      <c r="E39" s="1723"/>
      <c r="F39" s="1723"/>
      <c r="G39" s="1724"/>
    </row>
    <row r="40" spans="1:12" x14ac:dyDescent="0.2">
      <c r="A40" s="539" t="s">
        <v>247</v>
      </c>
      <c r="B40" s="559"/>
      <c r="C40" s="541" t="s">
        <v>40</v>
      </c>
      <c r="D40" s="1719"/>
      <c r="E40" s="1720"/>
      <c r="F40" s="1720"/>
      <c r="G40" s="1721"/>
    </row>
    <row r="41" spans="1:12" x14ac:dyDescent="0.2">
      <c r="A41" s="550"/>
      <c r="B41" s="595">
        <v>21</v>
      </c>
      <c r="C41" s="591" t="s">
        <v>42</v>
      </c>
      <c r="D41" s="1717"/>
      <c r="E41" s="1718"/>
      <c r="F41" s="1718"/>
      <c r="G41" s="1430"/>
    </row>
    <row r="42" spans="1:12" ht="25.5" x14ac:dyDescent="0.2">
      <c r="A42" s="546">
        <v>1</v>
      </c>
      <c r="B42" s="1712" t="s">
        <v>1780</v>
      </c>
      <c r="C42" s="521" t="s">
        <v>1781</v>
      </c>
      <c r="D42" s="1715" t="s">
        <v>243</v>
      </c>
      <c r="E42" s="1041">
        <v>1097</v>
      </c>
      <c r="F42" s="2063"/>
      <c r="G42" s="1042">
        <f t="shared" ref="G42" si="1">ROUND(E42*F42,2)</f>
        <v>0</v>
      </c>
      <c r="I42" s="575"/>
    </row>
    <row r="43" spans="1:12" ht="25.5" x14ac:dyDescent="0.2">
      <c r="A43" s="546">
        <v>2</v>
      </c>
      <c r="B43" s="1712" t="s">
        <v>915</v>
      </c>
      <c r="C43" s="517" t="s">
        <v>1782</v>
      </c>
      <c r="D43" s="1715" t="s">
        <v>243</v>
      </c>
      <c r="E43" s="1041">
        <v>101</v>
      </c>
      <c r="F43" s="2063"/>
      <c r="G43" s="1042">
        <f t="shared" ref="G43:G65" si="2">ROUND(E43*F43,2)</f>
        <v>0</v>
      </c>
      <c r="L43" s="575"/>
    </row>
    <row r="44" spans="1:12" x14ac:dyDescent="0.2">
      <c r="A44" s="546">
        <v>3</v>
      </c>
      <c r="B44" s="1712" t="s">
        <v>917</v>
      </c>
      <c r="C44" s="517" t="s">
        <v>2707</v>
      </c>
      <c r="D44" s="1715" t="s">
        <v>243</v>
      </c>
      <c r="E44" s="1041">
        <v>5637</v>
      </c>
      <c r="F44" s="2063"/>
      <c r="G44" s="1042">
        <f t="shared" si="2"/>
        <v>0</v>
      </c>
    </row>
    <row r="45" spans="1:12" x14ac:dyDescent="0.2">
      <c r="A45" s="546">
        <v>4</v>
      </c>
      <c r="B45" s="1712" t="s">
        <v>918</v>
      </c>
      <c r="C45" s="517" t="s">
        <v>1786</v>
      </c>
      <c r="D45" s="1715" t="s">
        <v>243</v>
      </c>
      <c r="E45" s="1041">
        <v>2255</v>
      </c>
      <c r="F45" s="2063"/>
      <c r="G45" s="1042">
        <f t="shared" si="2"/>
        <v>0</v>
      </c>
    </row>
    <row r="46" spans="1:12" x14ac:dyDescent="0.2">
      <c r="A46" s="546">
        <v>5</v>
      </c>
      <c r="B46" s="1712" t="s">
        <v>919</v>
      </c>
      <c r="C46" s="517" t="s">
        <v>1787</v>
      </c>
      <c r="D46" s="1715" t="s">
        <v>243</v>
      </c>
      <c r="E46" s="1041">
        <v>3382</v>
      </c>
      <c r="F46" s="2063"/>
      <c r="G46" s="1042">
        <f t="shared" si="2"/>
        <v>0</v>
      </c>
    </row>
    <row r="47" spans="1:12" ht="25.5" x14ac:dyDescent="0.2">
      <c r="A47" s="1709">
        <v>6</v>
      </c>
      <c r="B47" s="443"/>
      <c r="C47" s="457" t="s">
        <v>1799</v>
      </c>
      <c r="D47" s="1716" t="s">
        <v>243</v>
      </c>
      <c r="E47" s="1051">
        <v>15</v>
      </c>
      <c r="F47" s="2063"/>
      <c r="G47" s="1042">
        <f t="shared" si="2"/>
        <v>0</v>
      </c>
    </row>
    <row r="48" spans="1:12" x14ac:dyDescent="0.2">
      <c r="A48" s="550"/>
      <c r="B48" s="595">
        <v>22</v>
      </c>
      <c r="C48" s="591" t="s">
        <v>49</v>
      </c>
      <c r="D48" s="1717"/>
      <c r="E48" s="1718"/>
      <c r="F48" s="2064"/>
      <c r="G48" s="1430"/>
    </row>
    <row r="49" spans="1:11" ht="25.5" x14ac:dyDescent="0.2">
      <c r="A49" s="1709">
        <v>7</v>
      </c>
      <c r="B49" s="443" t="s">
        <v>1800</v>
      </c>
      <c r="C49" s="457" t="s">
        <v>2708</v>
      </c>
      <c r="D49" s="1716" t="s">
        <v>239</v>
      </c>
      <c r="E49" s="1051">
        <v>6097</v>
      </c>
      <c r="F49" s="2063"/>
      <c r="G49" s="1042">
        <f t="shared" si="2"/>
        <v>0</v>
      </c>
    </row>
    <row r="50" spans="1:11" x14ac:dyDescent="0.2">
      <c r="A50" s="550"/>
      <c r="B50" s="595">
        <v>24</v>
      </c>
      <c r="C50" s="591" t="s">
        <v>555</v>
      </c>
      <c r="D50" s="1717"/>
      <c r="E50" s="1718"/>
      <c r="F50" s="2064"/>
      <c r="G50" s="1430"/>
    </row>
    <row r="51" spans="1:11" ht="25.5" x14ac:dyDescent="0.2">
      <c r="A51" s="1709">
        <v>8</v>
      </c>
      <c r="B51" s="443" t="s">
        <v>2709</v>
      </c>
      <c r="C51" s="457" t="s">
        <v>2710</v>
      </c>
      <c r="D51" s="1716" t="s">
        <v>243</v>
      </c>
      <c r="E51" s="1051">
        <v>994</v>
      </c>
      <c r="F51" s="2063"/>
      <c r="G51" s="1042">
        <f t="shared" si="2"/>
        <v>0</v>
      </c>
    </row>
    <row r="52" spans="1:11" x14ac:dyDescent="0.2">
      <c r="A52" s="1709">
        <v>9</v>
      </c>
      <c r="B52" s="443" t="s">
        <v>2711</v>
      </c>
      <c r="C52" s="457" t="s">
        <v>2712</v>
      </c>
      <c r="D52" s="1716" t="s">
        <v>243</v>
      </c>
      <c r="E52" s="1051">
        <v>263</v>
      </c>
      <c r="F52" s="2063"/>
      <c r="G52" s="1042">
        <f t="shared" si="2"/>
        <v>0</v>
      </c>
    </row>
    <row r="53" spans="1:11" x14ac:dyDescent="0.2">
      <c r="A53" s="550"/>
      <c r="B53" s="595">
        <v>25</v>
      </c>
      <c r="C53" s="591" t="s">
        <v>63</v>
      </c>
      <c r="D53" s="1717"/>
      <c r="E53" s="1718"/>
      <c r="F53" s="2064"/>
      <c r="G53" s="1430"/>
    </row>
    <row r="54" spans="1:11" x14ac:dyDescent="0.2">
      <c r="A54" s="546">
        <v>10</v>
      </c>
      <c r="B54" s="1712" t="s">
        <v>1811</v>
      </c>
      <c r="C54" s="517" t="s">
        <v>1812</v>
      </c>
      <c r="D54" s="1715" t="s">
        <v>239</v>
      </c>
      <c r="E54" s="1041">
        <v>1247</v>
      </c>
      <c r="F54" s="2063"/>
      <c r="G54" s="1042">
        <f t="shared" si="2"/>
        <v>0</v>
      </c>
    </row>
    <row r="55" spans="1:11" x14ac:dyDescent="0.2">
      <c r="A55" s="546">
        <v>11</v>
      </c>
      <c r="B55" s="1712" t="s">
        <v>1815</v>
      </c>
      <c r="C55" s="517" t="s">
        <v>1816</v>
      </c>
      <c r="D55" s="1715" t="s">
        <v>239</v>
      </c>
      <c r="E55" s="1041">
        <v>1247</v>
      </c>
      <c r="F55" s="2063"/>
      <c r="G55" s="1042">
        <f t="shared" si="2"/>
        <v>0</v>
      </c>
      <c r="K55" s="575"/>
    </row>
    <row r="56" spans="1:11" ht="38.25" x14ac:dyDescent="0.2">
      <c r="A56" s="546">
        <v>12</v>
      </c>
      <c r="B56" s="1712" t="s">
        <v>2713</v>
      </c>
      <c r="C56" s="524" t="s">
        <v>2714</v>
      </c>
      <c r="D56" s="1715" t="s">
        <v>15</v>
      </c>
      <c r="E56" s="1041">
        <v>850</v>
      </c>
      <c r="F56" s="2063"/>
      <c r="G56" s="1042">
        <f t="shared" si="2"/>
        <v>0</v>
      </c>
      <c r="K56" s="575"/>
    </row>
    <row r="57" spans="1:11" ht="38.25" x14ac:dyDescent="0.2">
      <c r="A57" s="546">
        <v>13</v>
      </c>
      <c r="B57" s="1712" t="s">
        <v>2715</v>
      </c>
      <c r="C57" s="524" t="s">
        <v>2716</v>
      </c>
      <c r="D57" s="1715" t="s">
        <v>243</v>
      </c>
      <c r="E57" s="1041">
        <v>2672</v>
      </c>
      <c r="F57" s="2063"/>
      <c r="G57" s="1042">
        <f t="shared" si="2"/>
        <v>0</v>
      </c>
      <c r="K57" s="575"/>
    </row>
    <row r="58" spans="1:11" ht="51" x14ac:dyDescent="0.2">
      <c r="A58" s="546">
        <v>14</v>
      </c>
      <c r="B58" s="561"/>
      <c r="C58" s="517" t="s">
        <v>2717</v>
      </c>
      <c r="D58" s="1715" t="s">
        <v>243</v>
      </c>
      <c r="E58" s="1041">
        <v>364</v>
      </c>
      <c r="F58" s="2063"/>
      <c r="G58" s="1042">
        <f t="shared" si="2"/>
        <v>0</v>
      </c>
      <c r="H58" s="575"/>
    </row>
    <row r="59" spans="1:11" ht="51" x14ac:dyDescent="0.2">
      <c r="A59" s="546">
        <v>15</v>
      </c>
      <c r="B59" s="561"/>
      <c r="C59" s="517" t="s">
        <v>2718</v>
      </c>
      <c r="D59" s="1715" t="s">
        <v>243</v>
      </c>
      <c r="E59" s="1041">
        <v>324</v>
      </c>
      <c r="F59" s="2063"/>
      <c r="G59" s="1042">
        <f t="shared" si="2"/>
        <v>0</v>
      </c>
      <c r="H59" s="575"/>
    </row>
    <row r="60" spans="1:11" ht="51" x14ac:dyDescent="0.2">
      <c r="A60" s="1709">
        <v>16</v>
      </c>
      <c r="B60" s="1730"/>
      <c r="C60" s="457" t="s">
        <v>2719</v>
      </c>
      <c r="D60" s="1716" t="s">
        <v>243</v>
      </c>
      <c r="E60" s="1051">
        <v>292</v>
      </c>
      <c r="F60" s="2063"/>
      <c r="G60" s="1042">
        <f t="shared" si="2"/>
        <v>0</v>
      </c>
      <c r="H60" s="575"/>
    </row>
    <row r="61" spans="1:11" ht="38.25" x14ac:dyDescent="0.2">
      <c r="A61" s="1709">
        <v>17</v>
      </c>
      <c r="B61" s="1730"/>
      <c r="C61" s="457" t="s">
        <v>2720</v>
      </c>
      <c r="D61" s="1716" t="s">
        <v>15</v>
      </c>
      <c r="E61" s="1051">
        <v>17</v>
      </c>
      <c r="F61" s="2063"/>
      <c r="G61" s="1042">
        <f t="shared" si="2"/>
        <v>0</v>
      </c>
      <c r="H61" s="575"/>
    </row>
    <row r="62" spans="1:11" ht="25.5" x14ac:dyDescent="0.2">
      <c r="A62" s="1709">
        <v>18</v>
      </c>
      <c r="B62" s="1730"/>
      <c r="C62" s="457" t="s">
        <v>2721</v>
      </c>
      <c r="D62" s="1716" t="s">
        <v>243</v>
      </c>
      <c r="E62" s="1051">
        <v>1</v>
      </c>
      <c r="F62" s="2063"/>
      <c r="G62" s="1042">
        <f t="shared" si="2"/>
        <v>0</v>
      </c>
      <c r="H62" s="575"/>
    </row>
    <row r="63" spans="1:11" ht="25.5" x14ac:dyDescent="0.2">
      <c r="A63" s="1709">
        <v>19</v>
      </c>
      <c r="B63" s="1730"/>
      <c r="C63" s="457" t="s">
        <v>2722</v>
      </c>
      <c r="D63" s="1716" t="s">
        <v>231</v>
      </c>
      <c r="E63" s="1051">
        <v>18</v>
      </c>
      <c r="F63" s="2063"/>
      <c r="G63" s="1042">
        <f t="shared" si="2"/>
        <v>0</v>
      </c>
      <c r="H63" s="575"/>
    </row>
    <row r="64" spans="1:11" x14ac:dyDescent="0.2">
      <c r="A64" s="550"/>
      <c r="B64" s="595">
        <v>29</v>
      </c>
      <c r="C64" s="591" t="s">
        <v>500</v>
      </c>
      <c r="D64" s="1717"/>
      <c r="E64" s="1718"/>
      <c r="F64" s="2064"/>
      <c r="G64" s="1430"/>
      <c r="H64" s="575"/>
    </row>
    <row r="65" spans="1:8" x14ac:dyDescent="0.2">
      <c r="A65" s="1709">
        <v>20</v>
      </c>
      <c r="B65" s="1730" t="s">
        <v>1820</v>
      </c>
      <c r="C65" s="457" t="s">
        <v>2723</v>
      </c>
      <c r="D65" s="1716" t="s">
        <v>243</v>
      </c>
      <c r="E65" s="1051">
        <v>11083</v>
      </c>
      <c r="F65" s="2063"/>
      <c r="G65" s="1042">
        <f t="shared" si="2"/>
        <v>0</v>
      </c>
      <c r="H65" s="575"/>
    </row>
    <row r="66" spans="1:8" x14ac:dyDescent="0.2">
      <c r="A66" s="539" t="s">
        <v>247</v>
      </c>
      <c r="B66" s="559"/>
      <c r="C66" s="541" t="str">
        <f>C40&amp;" - skupaj"</f>
        <v>ZEMELJSKA DELA - skupaj</v>
      </c>
      <c r="D66" s="1719"/>
      <c r="E66" s="1720"/>
      <c r="F66" s="1720"/>
      <c r="G66" s="1721">
        <f>SUM(G41:G65)</f>
        <v>0</v>
      </c>
    </row>
    <row r="67" spans="1:8" x14ac:dyDescent="0.2">
      <c r="A67" s="1270"/>
      <c r="B67" s="1246"/>
      <c r="C67" s="1242"/>
      <c r="D67" s="1722"/>
      <c r="E67" s="1723"/>
      <c r="F67" s="1723"/>
      <c r="G67" s="1724"/>
    </row>
    <row r="68" spans="1:8" x14ac:dyDescent="0.2">
      <c r="A68" s="539" t="s">
        <v>259</v>
      </c>
      <c r="B68" s="540"/>
      <c r="C68" s="541" t="s">
        <v>168</v>
      </c>
      <c r="D68" s="1719"/>
      <c r="E68" s="1720"/>
      <c r="F68" s="1720"/>
      <c r="G68" s="1721"/>
    </row>
    <row r="69" spans="1:8" x14ac:dyDescent="0.2">
      <c r="A69" s="546">
        <v>1</v>
      </c>
      <c r="B69" s="547"/>
      <c r="C69" s="517" t="s">
        <v>1954</v>
      </c>
      <c r="D69" s="1715" t="s">
        <v>435</v>
      </c>
      <c r="E69" s="1041">
        <v>1</v>
      </c>
      <c r="F69" s="2063"/>
      <c r="G69" s="1042">
        <f t="shared" ref="G69" si="3">ROUND(E69*F69,2)</f>
        <v>0</v>
      </c>
    </row>
    <row r="70" spans="1:8" x14ac:dyDescent="0.2">
      <c r="A70" s="1709">
        <v>2</v>
      </c>
      <c r="B70" s="1710"/>
      <c r="C70" s="457" t="s">
        <v>1955</v>
      </c>
      <c r="D70" s="1716" t="s">
        <v>435</v>
      </c>
      <c r="E70" s="1051">
        <v>1</v>
      </c>
      <c r="F70" s="2063"/>
      <c r="G70" s="1042">
        <f t="shared" ref="G70:G72" si="4">ROUND(E70*F70,2)</f>
        <v>0</v>
      </c>
    </row>
    <row r="71" spans="1:8" x14ac:dyDescent="0.2">
      <c r="A71" s="1709">
        <v>3</v>
      </c>
      <c r="B71" s="1710"/>
      <c r="C71" s="457" t="s">
        <v>169</v>
      </c>
      <c r="D71" s="1716" t="s">
        <v>170</v>
      </c>
      <c r="E71" s="1051">
        <v>51</v>
      </c>
      <c r="F71" s="2065">
        <v>45</v>
      </c>
      <c r="G71" s="1042">
        <f t="shared" si="4"/>
        <v>2295</v>
      </c>
    </row>
    <row r="72" spans="1:8" ht="25.5" x14ac:dyDescent="0.2">
      <c r="A72" s="546">
        <v>4</v>
      </c>
      <c r="B72" s="547"/>
      <c r="C72" s="517" t="s">
        <v>2724</v>
      </c>
      <c r="D72" s="1715" t="s">
        <v>170</v>
      </c>
      <c r="E72" s="1041">
        <v>26</v>
      </c>
      <c r="F72" s="2065">
        <v>45</v>
      </c>
      <c r="G72" s="1042">
        <f t="shared" si="4"/>
        <v>1170</v>
      </c>
    </row>
    <row r="73" spans="1:8" x14ac:dyDescent="0.2">
      <c r="A73" s="539" t="s">
        <v>259</v>
      </c>
      <c r="B73" s="540"/>
      <c r="C73" s="541" t="str">
        <f>C68&amp;" - skupaj"</f>
        <v>TUJE STORITVE - skupaj</v>
      </c>
      <c r="D73" s="1719"/>
      <c r="E73" s="1720"/>
      <c r="F73" s="1720"/>
      <c r="G73" s="1721">
        <f>SUM(G69:G72)</f>
        <v>3465</v>
      </c>
    </row>
    <row r="74" spans="1:8" x14ac:dyDescent="0.2">
      <c r="D74" s="1725"/>
      <c r="E74" s="1726"/>
      <c r="F74" s="1726"/>
      <c r="G74" s="1726"/>
    </row>
  </sheetData>
  <mergeCells count="6">
    <mergeCell ref="B20:G20"/>
    <mergeCell ref="B15:G15"/>
    <mergeCell ref="B16:G16"/>
    <mergeCell ref="B17:G17"/>
    <mergeCell ref="B18:G18"/>
    <mergeCell ref="B19:G19"/>
  </mergeCells>
  <dataValidations count="1">
    <dataValidation type="custom" allowBlank="1" showInputMessage="1" showErrorMessage="1" error="Vnos Cena/EM je dovoljen na dve decimalni mesti." sqref="F26:F37 F42:F65 F69:F72" xr:uid="{9906D460-575D-4708-AC8A-1FA1DE90BFFE}">
      <formula1>F26=ROUND(F26,2)</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27">
    <tabColor theme="7" tint="0.39997558519241921"/>
  </sheetPr>
  <dimension ref="A1:K46"/>
  <sheetViews>
    <sheetView workbookViewId="0">
      <selection activeCell="F38" sqref="F38"/>
    </sheetView>
  </sheetViews>
  <sheetFormatPr defaultRowHeight="12.75" x14ac:dyDescent="0.25"/>
  <cols>
    <col min="1" max="1" width="5.7109375" style="578" customWidth="1"/>
    <col min="2" max="2" width="9.7109375" style="578" customWidth="1"/>
    <col min="3" max="3" width="45.7109375" style="634" customWidth="1"/>
    <col min="4" max="4" width="6.7109375" style="586" customWidth="1"/>
    <col min="5" max="5" width="10.7109375" style="587" customWidth="1"/>
    <col min="6" max="6" width="11.7109375" style="588" customWidth="1"/>
    <col min="7" max="7" width="12.7109375" style="587" customWidth="1"/>
    <col min="8" max="16384" width="9.140625" style="578"/>
  </cols>
  <sheetData>
    <row r="1" spans="1:11" ht="15.75" x14ac:dyDescent="0.25">
      <c r="A1" s="812" t="s">
        <v>1486</v>
      </c>
      <c r="B1" s="408"/>
      <c r="C1" s="409"/>
      <c r="D1" s="410"/>
      <c r="E1" s="411"/>
      <c r="F1" s="412"/>
      <c r="G1" s="1272"/>
    </row>
    <row r="2" spans="1:11" ht="15.75" x14ac:dyDescent="0.25">
      <c r="A2" s="812" t="s">
        <v>428</v>
      </c>
      <c r="B2" s="415"/>
      <c r="C2" s="416"/>
      <c r="D2" s="410"/>
      <c r="E2" s="411"/>
      <c r="F2" s="412"/>
      <c r="G2" s="1272"/>
    </row>
    <row r="3" spans="1:11" ht="15.75" x14ac:dyDescent="0.25">
      <c r="A3" s="1100" t="s">
        <v>1693</v>
      </c>
      <c r="B3" s="415"/>
      <c r="C3" s="416"/>
      <c r="D3" s="410"/>
      <c r="E3" s="411"/>
      <c r="F3" s="412"/>
      <c r="G3" s="488"/>
    </row>
    <row r="4" spans="1:11" ht="15.75" x14ac:dyDescent="0.25">
      <c r="A4" s="414"/>
      <c r="B4" s="415"/>
      <c r="C4" s="416"/>
      <c r="D4" s="410"/>
      <c r="E4" s="411"/>
      <c r="F4" s="412"/>
      <c r="G4" s="413"/>
    </row>
    <row r="5" spans="1:11" s="422" customFormat="1" ht="15" x14ac:dyDescent="0.25">
      <c r="A5" s="1090"/>
      <c r="B5" s="767" t="s">
        <v>0</v>
      </c>
      <c r="C5" s="769" t="s">
        <v>174</v>
      </c>
      <c r="D5" s="771"/>
      <c r="E5" s="768"/>
      <c r="F5" s="770"/>
      <c r="G5" s="771" t="s">
        <v>175</v>
      </c>
      <c r="K5" s="419"/>
    </row>
    <row r="6" spans="1:11" s="422" customFormat="1" ht="15" x14ac:dyDescent="0.25">
      <c r="A6" s="1090"/>
      <c r="B6" s="772"/>
      <c r="C6" s="773"/>
      <c r="D6" s="1081"/>
      <c r="E6" s="768"/>
      <c r="F6" s="770"/>
      <c r="G6" s="775"/>
      <c r="K6" s="419"/>
    </row>
    <row r="7" spans="1:11" s="422" customFormat="1" ht="15" x14ac:dyDescent="0.25">
      <c r="A7" s="1090"/>
      <c r="B7" s="776" t="s">
        <v>232</v>
      </c>
      <c r="C7" s="777" t="s">
        <v>7</v>
      </c>
      <c r="D7" s="1081"/>
      <c r="E7" s="768"/>
      <c r="F7" s="770"/>
      <c r="G7" s="770">
        <f>G28</f>
        <v>0</v>
      </c>
      <c r="K7" s="419"/>
    </row>
    <row r="8" spans="1:11" s="422" customFormat="1" ht="15" x14ac:dyDescent="0.25">
      <c r="A8" s="1090"/>
      <c r="B8" s="776" t="s">
        <v>247</v>
      </c>
      <c r="C8" s="777" t="s">
        <v>1694</v>
      </c>
      <c r="D8" s="1081"/>
      <c r="E8" s="768"/>
      <c r="F8" s="770"/>
      <c r="G8" s="770">
        <f>G39</f>
        <v>0</v>
      </c>
      <c r="K8" s="419"/>
    </row>
    <row r="9" spans="1:11" s="422" customFormat="1" ht="15.75" thickBot="1" x14ac:dyDescent="0.3">
      <c r="A9" s="1092"/>
      <c r="B9" s="1458" t="s">
        <v>259</v>
      </c>
      <c r="C9" s="1118" t="s">
        <v>168</v>
      </c>
      <c r="D9" s="1082"/>
      <c r="E9" s="1459"/>
      <c r="F9" s="785"/>
      <c r="G9" s="834">
        <f>G45</f>
        <v>6480</v>
      </c>
      <c r="K9" s="419"/>
    </row>
    <row r="10" spans="1:11" s="422" customFormat="1" ht="15" x14ac:dyDescent="0.25">
      <c r="A10" s="1091"/>
      <c r="B10" s="778" t="s">
        <v>178</v>
      </c>
      <c r="C10" s="779"/>
      <c r="D10" s="1081"/>
      <c r="E10" s="774"/>
      <c r="F10" s="770"/>
      <c r="G10" s="780">
        <f>SUM(G7:G9)</f>
        <v>6480</v>
      </c>
      <c r="K10" s="419"/>
    </row>
    <row r="11" spans="1:11" s="422" customFormat="1" ht="15.75" thickBot="1" x14ac:dyDescent="0.3">
      <c r="A11" s="1092"/>
      <c r="B11" s="787" t="s">
        <v>179</v>
      </c>
      <c r="C11" s="788"/>
      <c r="D11" s="1083"/>
      <c r="E11" s="789"/>
      <c r="F11" s="790"/>
      <c r="G11" s="790">
        <f>ROUND(G10*0.22,2)</f>
        <v>1425.6</v>
      </c>
      <c r="K11" s="419"/>
    </row>
    <row r="12" spans="1:11" s="422" customFormat="1" ht="15" x14ac:dyDescent="0.25">
      <c r="A12" s="1090"/>
      <c r="B12" s="781" t="s">
        <v>180</v>
      </c>
      <c r="C12" s="762"/>
      <c r="D12" s="1084"/>
      <c r="E12" s="761"/>
      <c r="F12" s="763"/>
      <c r="G12" s="763">
        <f>+G11+G10</f>
        <v>7905.6</v>
      </c>
      <c r="K12" s="419"/>
    </row>
    <row r="13" spans="1:11" ht="15.75" x14ac:dyDescent="0.25">
      <c r="A13" s="414"/>
      <c r="B13" s="415"/>
      <c r="C13" s="416"/>
      <c r="D13" s="410"/>
      <c r="E13" s="411"/>
      <c r="F13" s="412"/>
      <c r="G13" s="413"/>
    </row>
    <row r="14" spans="1:11" ht="15.75" x14ac:dyDescent="0.25">
      <c r="A14" s="414"/>
      <c r="B14" s="415"/>
      <c r="C14" s="416"/>
      <c r="D14" s="410"/>
      <c r="E14" s="411"/>
      <c r="F14" s="412"/>
      <c r="G14" s="413"/>
    </row>
    <row r="15" spans="1:11" ht="15.75" x14ac:dyDescent="0.25">
      <c r="A15" s="414"/>
      <c r="B15" s="415"/>
      <c r="C15" s="416"/>
      <c r="D15" s="410"/>
      <c r="E15" s="411"/>
      <c r="F15" s="412"/>
      <c r="G15" s="413"/>
    </row>
    <row r="16" spans="1:11" s="579" customFormat="1" ht="15.75" x14ac:dyDescent="0.25">
      <c r="A16" s="488" t="s">
        <v>1291</v>
      </c>
      <c r="B16" s="415"/>
      <c r="C16" s="416"/>
      <c r="D16" s="410"/>
      <c r="E16" s="411"/>
      <c r="F16" s="412"/>
      <c r="G16" s="413"/>
    </row>
    <row r="17" spans="1:7" s="583" customFormat="1" ht="11.25" x14ac:dyDescent="0.25">
      <c r="A17" s="580" t="s">
        <v>474</v>
      </c>
      <c r="B17" s="580" t="s">
        <v>475</v>
      </c>
      <c r="C17" s="600" t="s">
        <v>2</v>
      </c>
      <c r="D17" s="581" t="s">
        <v>3</v>
      </c>
      <c r="E17" s="582" t="s">
        <v>476</v>
      </c>
      <c r="F17" s="581" t="s">
        <v>477</v>
      </c>
      <c r="G17" s="582" t="s">
        <v>175</v>
      </c>
    </row>
    <row r="18" spans="1:7" s="609" customFormat="1" ht="12" x14ac:dyDescent="0.25">
      <c r="A18" s="602" t="s">
        <v>232</v>
      </c>
      <c r="B18" s="603"/>
      <c r="C18" s="604" t="s">
        <v>7</v>
      </c>
      <c r="D18" s="605"/>
      <c r="E18" s="606"/>
      <c r="F18" s="607"/>
      <c r="G18" s="608"/>
    </row>
    <row r="19" spans="1:7" s="617" customFormat="1" ht="12" x14ac:dyDescent="0.25">
      <c r="A19" s="610"/>
      <c r="B19" s="611"/>
      <c r="C19" s="612" t="s">
        <v>9</v>
      </c>
      <c r="D19" s="613"/>
      <c r="E19" s="614"/>
      <c r="F19" s="615"/>
      <c r="G19" s="616"/>
    </row>
    <row r="20" spans="1:7" s="609" customFormat="1" ht="24" x14ac:dyDescent="0.25">
      <c r="A20" s="618">
        <v>1</v>
      </c>
      <c r="B20" s="619"/>
      <c r="C20" s="620" t="s">
        <v>1683</v>
      </c>
      <c r="D20" s="621" t="s">
        <v>435</v>
      </c>
      <c r="E20" s="622">
        <v>2</v>
      </c>
      <c r="F20" s="2066"/>
      <c r="G20" s="624">
        <f>ROUND(E20*F20,2)</f>
        <v>0</v>
      </c>
    </row>
    <row r="21" spans="1:7" s="617" customFormat="1" ht="12" x14ac:dyDescent="0.25">
      <c r="A21" s="610"/>
      <c r="B21" s="611"/>
      <c r="C21" s="612" t="s">
        <v>19</v>
      </c>
      <c r="D21" s="613"/>
      <c r="E21" s="614"/>
      <c r="F21" s="2067"/>
      <c r="G21" s="616"/>
    </row>
    <row r="22" spans="1:7" s="609" customFormat="1" ht="48" x14ac:dyDescent="0.25">
      <c r="A22" s="618">
        <f>1+A20</f>
        <v>2</v>
      </c>
      <c r="B22" s="619"/>
      <c r="C22" s="625" t="s">
        <v>1696</v>
      </c>
      <c r="D22" s="621" t="s">
        <v>239</v>
      </c>
      <c r="E22" s="622">
        <v>800</v>
      </c>
      <c r="F22" s="2066"/>
      <c r="G22" s="624">
        <f t="shared" ref="G22:G27" si="0">ROUND(E22*F22,2)</f>
        <v>0</v>
      </c>
    </row>
    <row r="23" spans="1:7" s="609" customFormat="1" ht="36" x14ac:dyDescent="0.25">
      <c r="A23" s="618">
        <f>1+A22</f>
        <v>3</v>
      </c>
      <c r="B23" s="619"/>
      <c r="C23" s="625" t="s">
        <v>1695</v>
      </c>
      <c r="D23" s="621" t="s">
        <v>15</v>
      </c>
      <c r="E23" s="622">
        <v>17</v>
      </c>
      <c r="F23" s="2066"/>
      <c r="G23" s="624">
        <f t="shared" si="0"/>
        <v>0</v>
      </c>
    </row>
    <row r="24" spans="1:7" s="609" customFormat="1" ht="41.25" customHeight="1" x14ac:dyDescent="0.25">
      <c r="A24" s="618">
        <f>1+A23</f>
        <v>4</v>
      </c>
      <c r="B24" s="619"/>
      <c r="C24" s="625" t="s">
        <v>1697</v>
      </c>
      <c r="D24" s="621" t="s">
        <v>15</v>
      </c>
      <c r="E24" s="622">
        <v>3</v>
      </c>
      <c r="F24" s="2066"/>
      <c r="G24" s="624">
        <f t="shared" si="0"/>
        <v>0</v>
      </c>
    </row>
    <row r="25" spans="1:7" s="609" customFormat="1" ht="12" x14ac:dyDescent="0.25">
      <c r="A25" s="610"/>
      <c r="B25" s="611"/>
      <c r="C25" s="612" t="s">
        <v>565</v>
      </c>
      <c r="D25" s="613"/>
      <c r="E25" s="614"/>
      <c r="F25" s="2067"/>
      <c r="G25" s="616"/>
    </row>
    <row r="26" spans="1:7" s="609" customFormat="1" ht="84" x14ac:dyDescent="0.25">
      <c r="A26" s="618">
        <f>1+A24</f>
        <v>5</v>
      </c>
      <c r="B26" s="619"/>
      <c r="C26" s="625" t="s">
        <v>1684</v>
      </c>
      <c r="D26" s="621" t="s">
        <v>239</v>
      </c>
      <c r="E26" s="622">
        <v>2000</v>
      </c>
      <c r="F26" s="2066"/>
      <c r="G26" s="624">
        <f t="shared" si="0"/>
        <v>0</v>
      </c>
    </row>
    <row r="27" spans="1:7" s="609" customFormat="1" ht="72" x14ac:dyDescent="0.25">
      <c r="A27" s="618">
        <f>1+A26</f>
        <v>6</v>
      </c>
      <c r="B27" s="619"/>
      <c r="C27" s="625" t="s">
        <v>1685</v>
      </c>
      <c r="D27" s="621" t="s">
        <v>243</v>
      </c>
      <c r="E27" s="622">
        <v>180</v>
      </c>
      <c r="F27" s="2066"/>
      <c r="G27" s="624">
        <f t="shared" si="0"/>
        <v>0</v>
      </c>
    </row>
    <row r="28" spans="1:7" s="609" customFormat="1" ht="12" x14ac:dyDescent="0.25">
      <c r="A28" s="602" t="s">
        <v>232</v>
      </c>
      <c r="B28" s="603"/>
      <c r="C28" s="604" t="s">
        <v>1636</v>
      </c>
      <c r="D28" s="605"/>
      <c r="E28" s="606"/>
      <c r="F28" s="607"/>
      <c r="G28" s="608">
        <f>SUM(G20:G27)</f>
        <v>0</v>
      </c>
    </row>
    <row r="29" spans="1:7" s="609" customFormat="1" ht="12" x14ac:dyDescent="0.25">
      <c r="A29" s="1451"/>
      <c r="B29" s="1452"/>
      <c r="C29" s="1453"/>
      <c r="D29" s="1454"/>
      <c r="E29" s="1455"/>
      <c r="F29" s="1456"/>
      <c r="G29" s="1457"/>
    </row>
    <row r="30" spans="1:7" s="609" customFormat="1" ht="12" x14ac:dyDescent="0.25">
      <c r="A30" s="602" t="s">
        <v>247</v>
      </c>
      <c r="B30" s="603"/>
      <c r="C30" s="604" t="s">
        <v>566</v>
      </c>
      <c r="D30" s="605"/>
      <c r="E30" s="606"/>
      <c r="F30" s="607"/>
      <c r="G30" s="608"/>
    </row>
    <row r="31" spans="1:7" s="617" customFormat="1" ht="24" x14ac:dyDescent="0.25">
      <c r="A31" s="610"/>
      <c r="B31" s="611"/>
      <c r="C31" s="626" t="s">
        <v>567</v>
      </c>
      <c r="D31" s="613"/>
      <c r="E31" s="614"/>
      <c r="F31" s="615"/>
      <c r="G31" s="616"/>
    </row>
    <row r="32" spans="1:7" s="609" customFormat="1" ht="144" x14ac:dyDescent="0.25">
      <c r="A32" s="618"/>
      <c r="B32" s="601" t="s">
        <v>568</v>
      </c>
      <c r="C32" s="627" t="s">
        <v>1686</v>
      </c>
      <c r="D32" s="621"/>
      <c r="E32" s="622"/>
      <c r="F32" s="623"/>
      <c r="G32" s="624"/>
    </row>
    <row r="33" spans="1:9" s="609" customFormat="1" ht="168" x14ac:dyDescent="0.25">
      <c r="A33" s="618">
        <f>1+A27</f>
        <v>7</v>
      </c>
      <c r="B33" s="619"/>
      <c r="C33" s="625" t="s">
        <v>1687</v>
      </c>
      <c r="D33" s="621" t="s">
        <v>239</v>
      </c>
      <c r="E33" s="622">
        <v>840</v>
      </c>
      <c r="F33" s="2066"/>
      <c r="G33" s="624">
        <f t="shared" ref="G33" si="1">ROUND(E33*F33,2)</f>
        <v>0</v>
      </c>
    </row>
    <row r="34" spans="1:9" s="609" customFormat="1" ht="156" x14ac:dyDescent="0.25">
      <c r="A34" s="618">
        <f>1+A33</f>
        <v>8</v>
      </c>
      <c r="B34" s="619"/>
      <c r="C34" s="625" t="s">
        <v>1688</v>
      </c>
      <c r="D34" s="621" t="s">
        <v>239</v>
      </c>
      <c r="E34" s="622">
        <v>1160</v>
      </c>
      <c r="F34" s="2066"/>
      <c r="G34" s="624">
        <f t="shared" ref="G34:G35" si="2">ROUND(E34*F34,2)</f>
        <v>0</v>
      </c>
      <c r="H34" s="628"/>
    </row>
    <row r="35" spans="1:9" s="609" customFormat="1" ht="84" x14ac:dyDescent="0.25">
      <c r="A35" s="618">
        <f t="shared" ref="A35:A36" si="3">1+A34</f>
        <v>9</v>
      </c>
      <c r="B35" s="619"/>
      <c r="C35" s="625" t="s">
        <v>1689</v>
      </c>
      <c r="D35" s="621" t="s">
        <v>239</v>
      </c>
      <c r="E35" s="622">
        <v>280</v>
      </c>
      <c r="F35" s="2066"/>
      <c r="G35" s="624">
        <f t="shared" si="2"/>
        <v>0</v>
      </c>
      <c r="H35" s="628"/>
    </row>
    <row r="36" spans="1:9" s="609" customFormat="1" ht="192" x14ac:dyDescent="0.25">
      <c r="A36" s="618">
        <f t="shared" si="3"/>
        <v>10</v>
      </c>
      <c r="B36" s="619"/>
      <c r="C36" s="625" t="s">
        <v>1690</v>
      </c>
      <c r="D36" s="621" t="s">
        <v>239</v>
      </c>
      <c r="E36" s="622">
        <v>28</v>
      </c>
      <c r="F36" s="2066"/>
      <c r="G36" s="624">
        <f t="shared" ref="G36:G38" si="4">ROUND(E36*F36,2)</f>
        <v>0</v>
      </c>
    </row>
    <row r="37" spans="1:9" s="617" customFormat="1" ht="12" x14ac:dyDescent="0.25">
      <c r="A37" s="610"/>
      <c r="B37" s="611"/>
      <c r="C37" s="626" t="s">
        <v>569</v>
      </c>
      <c r="D37" s="613"/>
      <c r="E37" s="614"/>
      <c r="F37" s="2067"/>
      <c r="G37" s="616"/>
    </row>
    <row r="38" spans="1:9" ht="60" x14ac:dyDescent="0.25">
      <c r="A38" s="618">
        <f>1+A36</f>
        <v>11</v>
      </c>
      <c r="B38" s="619"/>
      <c r="C38" s="625" t="s">
        <v>1691</v>
      </c>
      <c r="D38" s="621" t="s">
        <v>243</v>
      </c>
      <c r="E38" s="622">
        <v>21</v>
      </c>
      <c r="F38" s="2066"/>
      <c r="G38" s="624">
        <f t="shared" si="4"/>
        <v>0</v>
      </c>
    </row>
    <row r="39" spans="1:9" s="609" customFormat="1" ht="12" x14ac:dyDescent="0.25">
      <c r="A39" s="602" t="s">
        <v>247</v>
      </c>
      <c r="B39" s="603"/>
      <c r="C39" s="604" t="s">
        <v>1692</v>
      </c>
      <c r="D39" s="605"/>
      <c r="E39" s="606"/>
      <c r="F39" s="607"/>
      <c r="G39" s="2068">
        <f>SUM(G31:G38)</f>
        <v>0</v>
      </c>
    </row>
    <row r="40" spans="1:9" s="609" customFormat="1" ht="12" x14ac:dyDescent="0.25">
      <c r="A40" s="1451"/>
      <c r="B40" s="1452"/>
      <c r="C40" s="1453"/>
      <c r="D40" s="1454"/>
      <c r="E40" s="1455"/>
      <c r="F40" s="1456"/>
      <c r="G40" s="1457"/>
    </row>
    <row r="41" spans="1:9" s="609" customFormat="1" ht="12" x14ac:dyDescent="0.25">
      <c r="A41" s="602" t="s">
        <v>259</v>
      </c>
      <c r="B41" s="603"/>
      <c r="C41" s="604" t="s">
        <v>168</v>
      </c>
      <c r="D41" s="605"/>
      <c r="E41" s="606"/>
      <c r="F41" s="607"/>
      <c r="G41" s="608"/>
      <c r="H41" s="629"/>
      <c r="I41" s="629"/>
    </row>
    <row r="42" spans="1:9" s="617" customFormat="1" ht="12" x14ac:dyDescent="0.25">
      <c r="A42" s="610"/>
      <c r="B42" s="611"/>
      <c r="C42" s="612" t="s">
        <v>291</v>
      </c>
      <c r="D42" s="613"/>
      <c r="E42" s="614"/>
      <c r="F42" s="615"/>
      <c r="G42" s="616"/>
      <c r="H42" s="629"/>
      <c r="I42" s="629"/>
    </row>
    <row r="43" spans="1:9" s="609" customFormat="1" ht="12" x14ac:dyDescent="0.25">
      <c r="A43" s="630">
        <f>A38</f>
        <v>11</v>
      </c>
      <c r="B43" s="619"/>
      <c r="C43" s="625" t="s">
        <v>570</v>
      </c>
      <c r="D43" s="621" t="s">
        <v>170</v>
      </c>
      <c r="E43" s="622">
        <v>80</v>
      </c>
      <c r="F43" s="623">
        <v>45</v>
      </c>
      <c r="G43" s="624">
        <f t="shared" ref="G43:G44" si="5">+E43*F43</f>
        <v>3600</v>
      </c>
      <c r="H43" s="629"/>
      <c r="I43" s="629"/>
    </row>
    <row r="44" spans="1:9" s="609" customFormat="1" ht="12" x14ac:dyDescent="0.25">
      <c r="A44" s="630">
        <f t="shared" ref="A44" si="6">1+A43</f>
        <v>12</v>
      </c>
      <c r="B44" s="619"/>
      <c r="C44" s="625" t="s">
        <v>169</v>
      </c>
      <c r="D44" s="621" t="s">
        <v>170</v>
      </c>
      <c r="E44" s="622">
        <v>64</v>
      </c>
      <c r="F44" s="623">
        <v>45</v>
      </c>
      <c r="G44" s="624">
        <f t="shared" si="5"/>
        <v>2880</v>
      </c>
      <c r="H44" s="629"/>
      <c r="I44" s="629"/>
    </row>
    <row r="45" spans="1:9" s="609" customFormat="1" ht="12" x14ac:dyDescent="0.25">
      <c r="A45" s="602" t="s">
        <v>259</v>
      </c>
      <c r="B45" s="603"/>
      <c r="C45" s="604" t="s">
        <v>1644</v>
      </c>
      <c r="D45" s="605"/>
      <c r="E45" s="606"/>
      <c r="F45" s="607"/>
      <c r="G45" s="2068">
        <f>SUM(G43:G44)</f>
        <v>6480</v>
      </c>
      <c r="H45" s="629"/>
      <c r="I45" s="629"/>
    </row>
    <row r="46" spans="1:9" x14ac:dyDescent="0.25">
      <c r="A46" s="631"/>
      <c r="C46" s="632"/>
      <c r="G46" s="633"/>
    </row>
  </sheetData>
  <dataValidations count="1">
    <dataValidation type="custom" allowBlank="1" showInputMessage="1" showErrorMessage="1" error="Vnos Cena/enoto je dovoljen na dve decimalni mesti." sqref="F20:F27 F33:F38" xr:uid="{3CE5E099-7F5A-404C-92B5-A9EED43AB34C}">
      <formula1>F20=ROUND(F20,2)</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28"/>
  <dimension ref="A1:G183"/>
  <sheetViews>
    <sheetView topLeftCell="A130" workbookViewId="0">
      <selection activeCell="F132" sqref="F132"/>
    </sheetView>
  </sheetViews>
  <sheetFormatPr defaultRowHeight="15" x14ac:dyDescent="0.25"/>
  <cols>
    <col min="2" max="2" width="45.85546875" customWidth="1"/>
    <col min="3" max="3" width="5.7109375" customWidth="1"/>
    <col min="6" max="6" width="14.42578125" customWidth="1"/>
  </cols>
  <sheetData>
    <row r="1" spans="1:7" s="578" customFormat="1" ht="15.75" x14ac:dyDescent="0.25">
      <c r="A1" s="812" t="s">
        <v>1486</v>
      </c>
      <c r="B1" s="408"/>
      <c r="C1" s="409"/>
      <c r="D1" s="410"/>
      <c r="E1" s="411"/>
      <c r="F1" s="412"/>
      <c r="G1" s="1272"/>
    </row>
    <row r="2" spans="1:7" s="578" customFormat="1" ht="15.75" x14ac:dyDescent="0.25">
      <c r="A2" s="812" t="s">
        <v>428</v>
      </c>
      <c r="B2" s="415"/>
      <c r="C2" s="416"/>
      <c r="D2" s="410"/>
      <c r="E2" s="411"/>
      <c r="F2" s="412"/>
      <c r="G2" s="1272"/>
    </row>
    <row r="3" spans="1:7" s="578" customFormat="1" ht="15.75" x14ac:dyDescent="0.25">
      <c r="A3" s="1100" t="s">
        <v>1298</v>
      </c>
      <c r="B3" s="415"/>
      <c r="C3" s="416"/>
      <c r="D3" s="410"/>
      <c r="E3" s="411"/>
      <c r="F3" s="412"/>
      <c r="G3" s="488"/>
    </row>
    <row r="4" spans="1:7" s="60" customFormat="1" ht="11.25" x14ac:dyDescent="0.2"/>
    <row r="5" spans="1:7" s="60" customFormat="1" ht="11.25" x14ac:dyDescent="0.2"/>
    <row r="6" spans="1:7" s="60" customFormat="1" ht="11.25" x14ac:dyDescent="0.2">
      <c r="B6" s="61" t="s">
        <v>1698</v>
      </c>
    </row>
    <row r="7" spans="1:7" s="60" customFormat="1" ht="12" thickBot="1" x14ac:dyDescent="0.25">
      <c r="A7" s="62"/>
      <c r="B7" s="63"/>
      <c r="C7" s="64"/>
      <c r="D7" s="64"/>
      <c r="E7" s="64"/>
      <c r="F7" s="65"/>
    </row>
    <row r="8" spans="1:7" s="60" customFormat="1" ht="11.25" x14ac:dyDescent="0.2">
      <c r="A8" s="66"/>
      <c r="B8" s="67"/>
      <c r="C8" s="68"/>
      <c r="D8" s="68"/>
    </row>
    <row r="9" spans="1:7" s="61" customFormat="1" ht="13.5" customHeight="1" x14ac:dyDescent="0.2">
      <c r="A9" s="69" t="s">
        <v>571</v>
      </c>
      <c r="B9" s="67" t="s">
        <v>572</v>
      </c>
      <c r="C9" s="70"/>
      <c r="F9" s="71"/>
    </row>
    <row r="10" spans="1:7" s="60" customFormat="1" ht="11.25" x14ac:dyDescent="0.2">
      <c r="A10" s="72"/>
      <c r="B10" s="73"/>
      <c r="C10" s="68"/>
      <c r="F10" s="74"/>
    </row>
    <row r="11" spans="1:7" s="80" customFormat="1" ht="22.5" x14ac:dyDescent="0.2">
      <c r="A11" s="75" t="s">
        <v>573</v>
      </c>
      <c r="B11" s="76" t="s">
        <v>574</v>
      </c>
      <c r="C11" s="77"/>
      <c r="D11" s="78"/>
      <c r="E11" s="77"/>
      <c r="F11" s="79">
        <f>F79</f>
        <v>0</v>
      </c>
    </row>
    <row r="12" spans="1:7" s="80" customFormat="1" ht="13.5" customHeight="1" x14ac:dyDescent="0.2">
      <c r="A12" s="75"/>
      <c r="B12" s="76"/>
      <c r="C12" s="77"/>
      <c r="D12" s="78"/>
      <c r="E12" s="77"/>
      <c r="F12" s="81"/>
    </row>
    <row r="13" spans="1:7" s="83" customFormat="1" ht="11.25" x14ac:dyDescent="0.2">
      <c r="A13" s="75" t="s">
        <v>575</v>
      </c>
      <c r="B13" s="76" t="s">
        <v>576</v>
      </c>
      <c r="C13" s="77"/>
      <c r="D13" s="78"/>
      <c r="E13" s="82"/>
      <c r="F13" s="79">
        <f>F107</f>
        <v>0</v>
      </c>
    </row>
    <row r="14" spans="1:7" s="89" customFormat="1" ht="14.25" customHeight="1" x14ac:dyDescent="0.2">
      <c r="A14" s="84"/>
      <c r="B14" s="85"/>
      <c r="C14" s="86"/>
      <c r="D14" s="87"/>
      <c r="E14" s="88"/>
      <c r="F14" s="81"/>
    </row>
    <row r="15" spans="1:7" s="90" customFormat="1" ht="22.5" x14ac:dyDescent="0.25">
      <c r="A15" s="72" t="s">
        <v>472</v>
      </c>
      <c r="B15" s="76" t="s">
        <v>577</v>
      </c>
      <c r="C15" s="77"/>
      <c r="D15" s="78"/>
      <c r="E15" s="82"/>
      <c r="F15" s="79">
        <f>F168</f>
        <v>0</v>
      </c>
    </row>
    <row r="16" spans="1:7" s="90" customFormat="1" ht="12.75" x14ac:dyDescent="0.25">
      <c r="A16" s="69"/>
      <c r="B16" s="85"/>
      <c r="C16" s="86"/>
      <c r="D16" s="87"/>
      <c r="E16" s="88"/>
      <c r="F16" s="81"/>
    </row>
    <row r="17" spans="1:6" s="80" customFormat="1" ht="11.25" x14ac:dyDescent="0.2">
      <c r="A17" s="75" t="s">
        <v>473</v>
      </c>
      <c r="B17" s="73" t="s">
        <v>578</v>
      </c>
      <c r="C17" s="66"/>
      <c r="D17" s="91"/>
      <c r="E17" s="91"/>
      <c r="F17" s="79">
        <f>F182</f>
        <v>0</v>
      </c>
    </row>
    <row r="18" spans="1:6" s="80" customFormat="1" ht="12.75" x14ac:dyDescent="0.2">
      <c r="A18" s="84"/>
      <c r="B18" s="92"/>
      <c r="C18" s="93"/>
      <c r="D18" s="93"/>
      <c r="E18" s="93"/>
      <c r="F18" s="94"/>
    </row>
    <row r="19" spans="1:6" s="60" customFormat="1" ht="33.75" x14ac:dyDescent="0.2">
      <c r="A19" s="72" t="s">
        <v>1363</v>
      </c>
      <c r="B19" s="73" t="s">
        <v>579</v>
      </c>
      <c r="C19" s="97" t="s">
        <v>580</v>
      </c>
      <c r="D19" s="98">
        <v>1</v>
      </c>
      <c r="E19" s="2070"/>
      <c r="F19" s="99">
        <f>E19</f>
        <v>0</v>
      </c>
    </row>
    <row r="20" spans="1:6" s="60" customFormat="1" ht="12" thickBot="1" x14ac:dyDescent="0.25">
      <c r="A20" s="100"/>
      <c r="B20" s="63"/>
      <c r="C20" s="64"/>
      <c r="D20" s="64"/>
      <c r="E20" s="64"/>
      <c r="F20" s="101"/>
    </row>
    <row r="21" spans="1:6" s="60" customFormat="1" ht="11.25" x14ac:dyDescent="0.2">
      <c r="A21" s="102"/>
      <c r="B21" s="95"/>
      <c r="F21" s="103"/>
    </row>
    <row r="22" spans="1:6" s="60" customFormat="1" ht="25.5" x14ac:dyDescent="0.2">
      <c r="A22" s="96"/>
      <c r="B22" s="1732" t="s">
        <v>581</v>
      </c>
      <c r="C22" s="1733"/>
      <c r="D22" s="1733"/>
      <c r="E22" s="1733"/>
      <c r="F22" s="1734">
        <f>SUM(F11:F19)</f>
        <v>0</v>
      </c>
    </row>
    <row r="23" spans="1:6" s="60" customFormat="1" ht="11.25" x14ac:dyDescent="0.2">
      <c r="A23" s="96"/>
      <c r="B23" s="67"/>
      <c r="F23" s="104"/>
    </row>
    <row r="24" spans="1:6" s="60" customFormat="1" ht="11.25" x14ac:dyDescent="0.2">
      <c r="A24" s="96"/>
      <c r="B24" s="67"/>
      <c r="F24" s="104"/>
    </row>
    <row r="25" spans="1:6" s="178" customFormat="1" ht="13.5" thickBot="1" x14ac:dyDescent="0.3">
      <c r="A25" s="174" t="s">
        <v>674</v>
      </c>
      <c r="B25" s="175"/>
      <c r="C25" s="176"/>
      <c r="D25" s="177"/>
      <c r="E25" s="176"/>
    </row>
    <row r="26" spans="1:6" s="178" customFormat="1" ht="12.75" x14ac:dyDescent="0.25">
      <c r="A26" s="179"/>
      <c r="B26" s="180"/>
      <c r="C26" s="176"/>
      <c r="D26" s="177"/>
      <c r="E26" s="176"/>
    </row>
    <row r="27" spans="1:6" s="178" customFormat="1" ht="25.5" customHeight="1" x14ac:dyDescent="0.25">
      <c r="A27" s="179"/>
      <c r="B27" s="2219" t="s">
        <v>675</v>
      </c>
      <c r="C27" s="2219"/>
      <c r="D27" s="2219"/>
      <c r="E27" s="2219"/>
    </row>
    <row r="28" spans="1:6" s="178" customFormat="1" ht="12.75" x14ac:dyDescent="0.25">
      <c r="A28" s="179"/>
      <c r="B28" s="181" t="s">
        <v>676</v>
      </c>
      <c r="C28" s="1462"/>
      <c r="D28" s="1463"/>
      <c r="E28" s="1462"/>
    </row>
    <row r="29" spans="1:6" s="178" customFormat="1" ht="33" customHeight="1" x14ac:dyDescent="0.25">
      <c r="A29" s="179"/>
      <c r="B29" s="2219" t="s">
        <v>677</v>
      </c>
      <c r="C29" s="2219"/>
      <c r="D29" s="2219"/>
      <c r="E29" s="2219"/>
    </row>
    <row r="30" spans="1:6" s="178" customFormat="1" ht="32.25" customHeight="1" x14ac:dyDescent="0.25">
      <c r="A30" s="179"/>
      <c r="B30" s="2219" t="s">
        <v>678</v>
      </c>
      <c r="C30" s="2219"/>
      <c r="D30" s="2219"/>
      <c r="E30" s="2219"/>
    </row>
    <row r="31" spans="1:6" s="178" customFormat="1" ht="30" customHeight="1" x14ac:dyDescent="0.25">
      <c r="A31" s="179"/>
      <c r="B31" s="2219" t="s">
        <v>679</v>
      </c>
      <c r="C31" s="2219"/>
      <c r="D31" s="2219"/>
      <c r="E31" s="2219"/>
    </row>
    <row r="32" spans="1:6" s="178" customFormat="1" ht="47.25" customHeight="1" x14ac:dyDescent="0.25">
      <c r="A32" s="179"/>
      <c r="B32" s="2219" t="s">
        <v>680</v>
      </c>
      <c r="C32" s="2219"/>
      <c r="D32" s="2219"/>
      <c r="E32" s="2219"/>
    </row>
    <row r="33" spans="1:5" s="178" customFormat="1" ht="75" customHeight="1" x14ac:dyDescent="0.25">
      <c r="A33" s="179"/>
      <c r="B33" s="2220" t="s">
        <v>681</v>
      </c>
      <c r="C33" s="2220"/>
      <c r="D33" s="2220"/>
      <c r="E33" s="2220"/>
    </row>
    <row r="34" spans="1:5" s="178" customFormat="1" ht="43.5" customHeight="1" x14ac:dyDescent="0.25">
      <c r="A34" s="179"/>
      <c r="B34" s="2221" t="s">
        <v>682</v>
      </c>
      <c r="C34" s="2221"/>
      <c r="D34" s="2221"/>
      <c r="E34" s="2221"/>
    </row>
    <row r="35" spans="1:5" s="178" customFormat="1" ht="12.75" x14ac:dyDescent="0.25">
      <c r="A35" s="179"/>
      <c r="B35" s="351"/>
      <c r="C35" s="351"/>
      <c r="D35" s="1463"/>
      <c r="E35" s="1462"/>
    </row>
    <row r="36" spans="1:5" s="178" customFormat="1" ht="34.5" customHeight="1" x14ac:dyDescent="0.25">
      <c r="A36" s="182">
        <f>1</f>
        <v>1</v>
      </c>
      <c r="B36" s="2218" t="s">
        <v>683</v>
      </c>
      <c r="C36" s="2218"/>
      <c r="D36" s="2218"/>
      <c r="E36" s="2218"/>
    </row>
    <row r="37" spans="1:5" s="178" customFormat="1" ht="40.5" customHeight="1" x14ac:dyDescent="0.25">
      <c r="A37" s="182">
        <v>2</v>
      </c>
      <c r="B37" s="2218" t="s">
        <v>684</v>
      </c>
      <c r="C37" s="2218"/>
      <c r="D37" s="2218"/>
      <c r="E37" s="2218"/>
    </row>
    <row r="38" spans="1:5" s="178" customFormat="1" ht="32.25" customHeight="1" x14ac:dyDescent="0.25">
      <c r="A38" s="182">
        <v>3</v>
      </c>
      <c r="B38" s="2222" t="s">
        <v>685</v>
      </c>
      <c r="C38" s="2222"/>
      <c r="D38" s="2222"/>
      <c r="E38" s="2222"/>
    </row>
    <row r="39" spans="1:5" s="178" customFormat="1" ht="44.25" customHeight="1" x14ac:dyDescent="0.25">
      <c r="A39" s="182">
        <f>COUNT($A$13:A38)+1</f>
        <v>4</v>
      </c>
      <c r="B39" s="2218" t="s">
        <v>686</v>
      </c>
      <c r="C39" s="2218"/>
      <c r="D39" s="2218"/>
      <c r="E39" s="2218"/>
    </row>
    <row r="40" spans="1:5" s="178" customFormat="1" ht="58.5" customHeight="1" x14ac:dyDescent="0.25">
      <c r="A40" s="182">
        <f>COUNT($A$13:A39)+1</f>
        <v>5</v>
      </c>
      <c r="B40" s="2218" t="s">
        <v>687</v>
      </c>
      <c r="C40" s="2218"/>
      <c r="D40" s="2218"/>
      <c r="E40" s="2218"/>
    </row>
    <row r="41" spans="1:5" s="178" customFormat="1" ht="38.25" customHeight="1" x14ac:dyDescent="0.25">
      <c r="A41" s="182">
        <f>COUNT($A$13:A40)+1</f>
        <v>6</v>
      </c>
      <c r="B41" s="2222" t="s">
        <v>688</v>
      </c>
      <c r="C41" s="2222"/>
      <c r="D41" s="2222"/>
      <c r="E41" s="2222"/>
    </row>
    <row r="42" spans="1:5" s="178" customFormat="1" ht="32.25" customHeight="1" x14ac:dyDescent="0.25">
      <c r="A42" s="182">
        <f>COUNT($A$13:A41)+1</f>
        <v>7</v>
      </c>
      <c r="B42" s="2222" t="s">
        <v>689</v>
      </c>
      <c r="C42" s="2222"/>
      <c r="D42" s="2222"/>
      <c r="E42" s="2222"/>
    </row>
    <row r="43" spans="1:5" s="183" customFormat="1" ht="28.5" customHeight="1" x14ac:dyDescent="0.25">
      <c r="A43" s="182">
        <f>COUNT($A$13:A42)+1</f>
        <v>8</v>
      </c>
      <c r="B43" s="2222" t="s">
        <v>690</v>
      </c>
      <c r="C43" s="2222"/>
      <c r="D43" s="2222"/>
      <c r="E43" s="2222"/>
    </row>
    <row r="44" spans="1:5" s="183" customFormat="1" ht="31.5" customHeight="1" x14ac:dyDescent="0.25">
      <c r="A44" s="182">
        <f>COUNT($A$13:A43)+1</f>
        <v>9</v>
      </c>
      <c r="B44" s="2222" t="s">
        <v>691</v>
      </c>
      <c r="C44" s="2222"/>
      <c r="D44" s="2222"/>
      <c r="E44" s="2222"/>
    </row>
    <row r="45" spans="1:5" s="183" customFormat="1" ht="30.75" customHeight="1" x14ac:dyDescent="0.25">
      <c r="A45" s="182">
        <f>COUNT($A$13:A44)+1</f>
        <v>10</v>
      </c>
      <c r="B45" s="2222" t="s">
        <v>692</v>
      </c>
      <c r="C45" s="2222"/>
      <c r="D45" s="2222"/>
      <c r="E45" s="2222"/>
    </row>
    <row r="46" spans="1:5" s="183" customFormat="1" ht="29.25" customHeight="1" x14ac:dyDescent="0.25">
      <c r="A46" s="178"/>
      <c r="B46" s="2222" t="s">
        <v>693</v>
      </c>
      <c r="C46" s="2222"/>
      <c r="D46" s="2222"/>
      <c r="E46" s="2222"/>
    </row>
    <row r="47" spans="1:5" s="183" customFormat="1" ht="30" customHeight="1" x14ac:dyDescent="0.25">
      <c r="A47" s="178"/>
      <c r="B47" s="2222" t="s">
        <v>694</v>
      </c>
      <c r="C47" s="2222"/>
      <c r="D47" s="2222"/>
      <c r="E47" s="2222"/>
    </row>
    <row r="48" spans="1:5" s="183" customFormat="1" ht="28.5" customHeight="1" x14ac:dyDescent="0.25">
      <c r="A48" s="178"/>
      <c r="B48" s="2222" t="s">
        <v>695</v>
      </c>
      <c r="C48" s="2222"/>
      <c r="D48" s="2222"/>
      <c r="E48" s="2222"/>
    </row>
    <row r="49" spans="1:6" s="183" customFormat="1" ht="33.75" customHeight="1" x14ac:dyDescent="0.25">
      <c r="A49" s="178"/>
      <c r="B49" s="2222" t="s">
        <v>696</v>
      </c>
      <c r="C49" s="2222"/>
      <c r="D49" s="2222"/>
      <c r="E49" s="2222"/>
    </row>
    <row r="50" spans="1:6" s="183" customFormat="1" ht="44.25" customHeight="1" x14ac:dyDescent="0.25">
      <c r="A50" s="179"/>
      <c r="B50" s="2222" t="s">
        <v>697</v>
      </c>
      <c r="C50" s="2222"/>
      <c r="D50" s="2222"/>
      <c r="E50" s="2222"/>
    </row>
    <row r="51" spans="1:6" s="183" customFormat="1" ht="30" customHeight="1" x14ac:dyDescent="0.25">
      <c r="A51" s="182"/>
      <c r="B51" s="2222" t="s">
        <v>698</v>
      </c>
      <c r="C51" s="2222"/>
      <c r="D51" s="2222"/>
      <c r="E51" s="2222"/>
    </row>
    <row r="52" spans="1:6" s="183" customFormat="1" ht="45.75" customHeight="1" x14ac:dyDescent="0.25">
      <c r="A52" s="182"/>
      <c r="B52" s="2222" t="s">
        <v>699</v>
      </c>
      <c r="C52" s="2222"/>
      <c r="D52" s="2222"/>
      <c r="E52" s="2222"/>
    </row>
    <row r="53" spans="1:6" s="183" customFormat="1" ht="32.25" customHeight="1" x14ac:dyDescent="0.25">
      <c r="A53" s="182"/>
      <c r="B53" s="2222" t="s">
        <v>700</v>
      </c>
      <c r="C53" s="2222"/>
      <c r="D53" s="2222"/>
      <c r="E53" s="2222"/>
    </row>
    <row r="54" spans="1:6" s="183" customFormat="1" ht="31.5" customHeight="1" x14ac:dyDescent="0.25">
      <c r="A54" s="182"/>
      <c r="B54" s="2222" t="s">
        <v>701</v>
      </c>
      <c r="C54" s="2222"/>
      <c r="D54" s="2222"/>
      <c r="E54" s="2222"/>
    </row>
    <row r="55" spans="1:6" s="183" customFormat="1" ht="22.5" customHeight="1" x14ac:dyDescent="0.25">
      <c r="A55" s="182"/>
      <c r="B55" s="2222" t="s">
        <v>702</v>
      </c>
      <c r="C55" s="2222"/>
      <c r="D55" s="2222"/>
      <c r="E55" s="2222"/>
    </row>
    <row r="56" spans="1:6" s="183" customFormat="1" ht="21" customHeight="1" x14ac:dyDescent="0.25">
      <c r="A56" s="182"/>
      <c r="B56" s="2222" t="s">
        <v>703</v>
      </c>
      <c r="C56" s="2222"/>
      <c r="D56" s="2222"/>
      <c r="E56" s="2222"/>
    </row>
    <row r="57" spans="1:6" s="183" customFormat="1" ht="18.75" customHeight="1" x14ac:dyDescent="0.25">
      <c r="A57" s="182"/>
      <c r="B57" s="2222" t="s">
        <v>704</v>
      </c>
      <c r="C57" s="2222"/>
      <c r="D57" s="2222"/>
      <c r="E57" s="2222"/>
    </row>
    <row r="58" spans="1:6" s="183" customFormat="1" ht="20.25" customHeight="1" x14ac:dyDescent="0.25">
      <c r="A58" s="182"/>
      <c r="B58" s="2223" t="s">
        <v>705</v>
      </c>
      <c r="C58" s="2223"/>
      <c r="D58" s="2223"/>
      <c r="E58" s="2223"/>
    </row>
    <row r="59" spans="1:6" s="184" customFormat="1" ht="28.5" customHeight="1" x14ac:dyDescent="0.25">
      <c r="A59" s="182"/>
      <c r="B59" s="2222" t="s">
        <v>706</v>
      </c>
      <c r="C59" s="2222"/>
      <c r="D59" s="2222"/>
      <c r="E59" s="2222"/>
    </row>
    <row r="60" spans="1:6" s="60" customFormat="1" x14ac:dyDescent="0.25">
      <c r="A60" s="96"/>
      <c r="B60"/>
      <c r="C60"/>
      <c r="D60"/>
      <c r="E60"/>
      <c r="F60"/>
    </row>
    <row r="61" spans="1:6" s="80" customFormat="1" ht="12.75" customHeight="1" x14ac:dyDescent="0.2">
      <c r="A61" s="89" t="s">
        <v>574</v>
      </c>
      <c r="B61" s="76"/>
      <c r="C61" s="77"/>
      <c r="D61" s="78"/>
      <c r="E61" s="83"/>
      <c r="F61" s="125"/>
    </row>
    <row r="62" spans="1:6" s="80" customFormat="1" ht="15" customHeight="1" thickBot="1" x14ac:dyDescent="0.25">
      <c r="A62" s="646"/>
      <c r="B62" s="107"/>
      <c r="C62" s="108"/>
      <c r="D62" s="109"/>
      <c r="E62" s="110"/>
      <c r="F62" s="111"/>
    </row>
    <row r="63" spans="1:6" s="60" customFormat="1" ht="23.25" thickBot="1" x14ac:dyDescent="0.25">
      <c r="A63" s="126" t="s">
        <v>599</v>
      </c>
      <c r="B63" s="127" t="s">
        <v>600</v>
      </c>
      <c r="C63" s="127" t="s">
        <v>601</v>
      </c>
      <c r="D63" s="128" t="s">
        <v>602</v>
      </c>
      <c r="E63" s="1460" t="s">
        <v>603</v>
      </c>
      <c r="F63" s="129" t="s">
        <v>604</v>
      </c>
    </row>
    <row r="64" spans="1:6" s="80" customFormat="1" ht="12.75" customHeight="1" x14ac:dyDescent="0.2">
      <c r="A64" s="647"/>
      <c r="B64" s="648"/>
      <c r="C64" s="649"/>
      <c r="D64" s="649"/>
      <c r="E64" s="650"/>
      <c r="F64" s="650"/>
    </row>
    <row r="65" spans="1:6" s="80" customFormat="1" ht="11.25" x14ac:dyDescent="0.2">
      <c r="A65" s="108"/>
      <c r="B65" s="651" t="s">
        <v>605</v>
      </c>
      <c r="C65" s="108"/>
      <c r="D65" s="109"/>
      <c r="E65" s="110"/>
      <c r="F65" s="111"/>
    </row>
    <row r="66" spans="1:6" s="80" customFormat="1" ht="11.25" x14ac:dyDescent="0.2">
      <c r="A66" s="108"/>
      <c r="B66" s="107"/>
      <c r="C66" s="108"/>
      <c r="D66" s="109"/>
      <c r="E66" s="110"/>
      <c r="F66" s="111"/>
    </row>
    <row r="67" spans="1:6" s="80" customFormat="1" ht="22.5" x14ac:dyDescent="0.2">
      <c r="A67" s="84" t="s">
        <v>1363</v>
      </c>
      <c r="B67" s="85" t="s">
        <v>574</v>
      </c>
      <c r="C67" s="86"/>
      <c r="D67" s="87"/>
      <c r="E67" s="89"/>
      <c r="F67" s="105"/>
    </row>
    <row r="68" spans="1:6" s="80" customFormat="1" ht="12.75" customHeight="1" x14ac:dyDescent="0.2">
      <c r="A68" s="106"/>
      <c r="B68" s="107"/>
      <c r="C68" s="108"/>
      <c r="D68" s="109"/>
      <c r="E68" s="110"/>
      <c r="F68" s="111"/>
    </row>
    <row r="69" spans="1:6" s="80" customFormat="1" ht="12.75" customHeight="1" x14ac:dyDescent="0.2">
      <c r="A69" s="75" t="s">
        <v>1364</v>
      </c>
      <c r="B69" s="76" t="s">
        <v>1365</v>
      </c>
      <c r="C69" s="113" t="s">
        <v>435</v>
      </c>
      <c r="D69" s="114">
        <v>1</v>
      </c>
      <c r="E69" s="2069"/>
      <c r="F69" s="116">
        <f>ROUND(D69*E69,2)</f>
        <v>0</v>
      </c>
    </row>
    <row r="70" spans="1:6" s="80" customFormat="1" ht="12.75" customHeight="1" x14ac:dyDescent="0.2">
      <c r="A70" s="75" t="s">
        <v>1366</v>
      </c>
      <c r="B70" s="76" t="s">
        <v>583</v>
      </c>
      <c r="C70" s="113" t="s">
        <v>435</v>
      </c>
      <c r="D70" s="114">
        <v>1</v>
      </c>
      <c r="E70" s="2069"/>
      <c r="F70" s="116">
        <f t="shared" ref="F70:F77" si="0">ROUND(D70*E70,2)</f>
        <v>0</v>
      </c>
    </row>
    <row r="71" spans="1:6" s="80" customFormat="1" ht="12.75" customHeight="1" x14ac:dyDescent="0.2">
      <c r="A71" s="75" t="s">
        <v>1367</v>
      </c>
      <c r="B71" s="76" t="s">
        <v>585</v>
      </c>
      <c r="C71" s="113" t="s">
        <v>435</v>
      </c>
      <c r="D71" s="114">
        <v>1</v>
      </c>
      <c r="E71" s="2069"/>
      <c r="F71" s="116">
        <f t="shared" si="0"/>
        <v>0</v>
      </c>
    </row>
    <row r="72" spans="1:6" s="80" customFormat="1" ht="12.75" customHeight="1" x14ac:dyDescent="0.2">
      <c r="A72" s="75" t="s">
        <v>1368</v>
      </c>
      <c r="B72" s="76" t="s">
        <v>587</v>
      </c>
      <c r="C72" s="113" t="s">
        <v>435</v>
      </c>
      <c r="D72" s="114">
        <v>1</v>
      </c>
      <c r="E72" s="2069"/>
      <c r="F72" s="116">
        <f t="shared" si="0"/>
        <v>0</v>
      </c>
    </row>
    <row r="73" spans="1:6" s="80" customFormat="1" ht="12.75" customHeight="1" x14ac:dyDescent="0.2">
      <c r="A73" s="75" t="s">
        <v>1369</v>
      </c>
      <c r="B73" s="76" t="s">
        <v>589</v>
      </c>
      <c r="C73" s="113" t="s">
        <v>435</v>
      </c>
      <c r="D73" s="114">
        <v>1</v>
      </c>
      <c r="E73" s="2069"/>
      <c r="F73" s="116">
        <f t="shared" si="0"/>
        <v>0</v>
      </c>
    </row>
    <row r="74" spans="1:6" s="80" customFormat="1" ht="12.75" customHeight="1" x14ac:dyDescent="0.2">
      <c r="A74" s="75" t="s">
        <v>1370</v>
      </c>
      <c r="B74" s="76" t="s">
        <v>591</v>
      </c>
      <c r="C74" s="113" t="s">
        <v>435</v>
      </c>
      <c r="D74" s="114">
        <v>1</v>
      </c>
      <c r="E74" s="2069"/>
      <c r="F74" s="116">
        <f t="shared" si="0"/>
        <v>0</v>
      </c>
    </row>
    <row r="75" spans="1:6" s="80" customFormat="1" ht="12.75" customHeight="1" x14ac:dyDescent="0.2">
      <c r="A75" s="75" t="s">
        <v>1371</v>
      </c>
      <c r="B75" s="76" t="s">
        <v>593</v>
      </c>
      <c r="C75" s="113" t="s">
        <v>435</v>
      </c>
      <c r="D75" s="114">
        <v>1</v>
      </c>
      <c r="E75" s="2069"/>
      <c r="F75" s="116">
        <f t="shared" si="0"/>
        <v>0</v>
      </c>
    </row>
    <row r="76" spans="1:6" s="80" customFormat="1" ht="12.75" customHeight="1" x14ac:dyDescent="0.2">
      <c r="A76" s="75" t="s">
        <v>1372</v>
      </c>
      <c r="B76" s="76" t="s">
        <v>595</v>
      </c>
      <c r="C76" s="113" t="s">
        <v>435</v>
      </c>
      <c r="D76" s="114">
        <v>1</v>
      </c>
      <c r="E76" s="2069"/>
      <c r="F76" s="116">
        <f t="shared" si="0"/>
        <v>0</v>
      </c>
    </row>
    <row r="77" spans="1:6" s="80" customFormat="1" ht="12.75" customHeight="1" x14ac:dyDescent="0.2">
      <c r="A77" s="75" t="s">
        <v>1373</v>
      </c>
      <c r="B77" s="76" t="s">
        <v>597</v>
      </c>
      <c r="C77" s="113" t="s">
        <v>435</v>
      </c>
      <c r="D77" s="114">
        <v>1</v>
      </c>
      <c r="E77" s="2069"/>
      <c r="F77" s="116">
        <f t="shared" si="0"/>
        <v>0</v>
      </c>
    </row>
    <row r="78" spans="1:6" s="80" customFormat="1" ht="12.75" customHeight="1" x14ac:dyDescent="0.2">
      <c r="A78" s="108"/>
      <c r="B78" s="107"/>
      <c r="C78" s="117"/>
      <c r="D78" s="118"/>
      <c r="E78" s="119"/>
      <c r="F78" s="120"/>
    </row>
    <row r="79" spans="1:6" s="80" customFormat="1" ht="22.5" customHeight="1" x14ac:dyDescent="0.2">
      <c r="A79" s="86"/>
      <c r="B79" s="85" t="s">
        <v>598</v>
      </c>
      <c r="C79" s="121"/>
      <c r="D79" s="122"/>
      <c r="E79" s="123"/>
      <c r="F79" s="124">
        <f>SUM(F69:F77)</f>
        <v>0</v>
      </c>
    </row>
    <row r="80" spans="1:6" s="80" customFormat="1" ht="22.5" customHeight="1" x14ac:dyDescent="0.2">
      <c r="A80" s="86"/>
      <c r="B80" s="85"/>
      <c r="C80" s="121"/>
      <c r="D80" s="122"/>
      <c r="E80" s="123"/>
      <c r="F80" s="124"/>
    </row>
    <row r="81" spans="1:6" s="60" customFormat="1" x14ac:dyDescent="0.25">
      <c r="A81"/>
      <c r="B81"/>
      <c r="C81"/>
      <c r="D81"/>
      <c r="E81"/>
      <c r="F81"/>
    </row>
    <row r="82" spans="1:6" s="83" customFormat="1" ht="11.25" x14ac:dyDescent="0.2">
      <c r="A82" s="89" t="s">
        <v>576</v>
      </c>
      <c r="B82" s="76"/>
      <c r="C82" s="77"/>
      <c r="D82" s="78"/>
      <c r="F82" s="125"/>
    </row>
    <row r="83" spans="1:6" s="83" customFormat="1" ht="12" thickBot="1" x14ac:dyDescent="0.25">
      <c r="A83" s="89"/>
      <c r="B83" s="76"/>
      <c r="C83" s="77"/>
      <c r="D83" s="78"/>
      <c r="F83" s="125"/>
    </row>
    <row r="84" spans="1:6" s="60" customFormat="1" ht="23.25" thickBot="1" x14ac:dyDescent="0.25">
      <c r="A84" s="126" t="s">
        <v>599</v>
      </c>
      <c r="B84" s="127" t="s">
        <v>600</v>
      </c>
      <c r="C84" s="127" t="s">
        <v>601</v>
      </c>
      <c r="D84" s="128" t="s">
        <v>602</v>
      </c>
      <c r="E84" s="1460" t="s">
        <v>603</v>
      </c>
      <c r="F84" s="129" t="s">
        <v>604</v>
      </c>
    </row>
    <row r="85" spans="1:6" s="134" customFormat="1" ht="11.25" x14ac:dyDescent="0.2">
      <c r="A85" s="130"/>
      <c r="B85" s="131"/>
      <c r="C85" s="132"/>
      <c r="D85" s="132"/>
      <c r="E85" s="133"/>
      <c r="F85" s="133"/>
    </row>
    <row r="86" spans="1:6" s="80" customFormat="1" ht="22.5" customHeight="1" x14ac:dyDescent="0.2">
      <c r="A86" s="77"/>
      <c r="B86" s="135" t="s">
        <v>605</v>
      </c>
      <c r="C86" s="77"/>
      <c r="D86" s="78"/>
      <c r="E86" s="83"/>
      <c r="F86" s="125"/>
    </row>
    <row r="87" spans="1:6" s="83" customFormat="1" ht="11.25" x14ac:dyDescent="0.2">
      <c r="A87" s="75"/>
      <c r="B87" s="76"/>
      <c r="C87" s="77"/>
      <c r="D87" s="78"/>
      <c r="F87" s="125"/>
    </row>
    <row r="88" spans="1:6" s="89" customFormat="1" ht="22.5" x14ac:dyDescent="0.2">
      <c r="A88" s="84" t="s">
        <v>888</v>
      </c>
      <c r="B88" s="136" t="s">
        <v>576</v>
      </c>
      <c r="C88" s="86"/>
      <c r="D88" s="87"/>
      <c r="E88" s="88"/>
      <c r="F88" s="105"/>
    </row>
    <row r="89" spans="1:6" s="83" customFormat="1" ht="11.25" x14ac:dyDescent="0.2">
      <c r="A89" s="75"/>
      <c r="B89" s="137"/>
      <c r="C89" s="77"/>
      <c r="D89" s="78"/>
      <c r="E89" s="82"/>
      <c r="F89" s="125"/>
    </row>
    <row r="90" spans="1:6" s="83" customFormat="1" ht="57.75" customHeight="1" x14ac:dyDescent="0.2">
      <c r="A90" s="112" t="s">
        <v>1346</v>
      </c>
      <c r="B90" s="138" t="s">
        <v>1699</v>
      </c>
      <c r="C90" s="113" t="s">
        <v>373</v>
      </c>
      <c r="D90" s="114">
        <v>10</v>
      </c>
      <c r="E90" s="2069"/>
      <c r="F90" s="116">
        <f>ROUND(D90*E90,2)</f>
        <v>0</v>
      </c>
    </row>
    <row r="91" spans="1:6" s="83" customFormat="1" ht="57.75" customHeight="1" x14ac:dyDescent="0.2">
      <c r="A91" s="112" t="s">
        <v>1347</v>
      </c>
      <c r="B91" s="138" t="s">
        <v>1700</v>
      </c>
      <c r="C91" s="113" t="s">
        <v>373</v>
      </c>
      <c r="D91" s="114">
        <v>360</v>
      </c>
      <c r="E91" s="2069"/>
      <c r="F91" s="116">
        <f t="shared" ref="F91:F94" si="1">ROUND(D91*E91,2)</f>
        <v>0</v>
      </c>
    </row>
    <row r="92" spans="1:6" s="83" customFormat="1" ht="59.25" x14ac:dyDescent="0.2">
      <c r="A92" s="75" t="s">
        <v>1348</v>
      </c>
      <c r="B92" s="138" t="s">
        <v>1701</v>
      </c>
      <c r="C92" s="113" t="s">
        <v>373</v>
      </c>
      <c r="D92" s="114">
        <v>11</v>
      </c>
      <c r="E92" s="2069"/>
      <c r="F92" s="116">
        <f t="shared" si="1"/>
        <v>0</v>
      </c>
    </row>
    <row r="93" spans="1:6" s="83" customFormat="1" ht="12" customHeight="1" x14ac:dyDescent="0.2">
      <c r="A93" s="75" t="s">
        <v>1349</v>
      </c>
      <c r="B93" s="137" t="s">
        <v>610</v>
      </c>
      <c r="C93" s="113" t="s">
        <v>373</v>
      </c>
      <c r="D93" s="114">
        <v>385</v>
      </c>
      <c r="E93" s="2069"/>
      <c r="F93" s="116">
        <f t="shared" si="1"/>
        <v>0</v>
      </c>
    </row>
    <row r="94" spans="1:6" s="83" customFormat="1" ht="35.25" customHeight="1" x14ac:dyDescent="0.2">
      <c r="A94" s="75" t="s">
        <v>1350</v>
      </c>
      <c r="B94" s="644" t="s">
        <v>1351</v>
      </c>
      <c r="C94" s="113" t="s">
        <v>373</v>
      </c>
      <c r="D94" s="114">
        <v>42</v>
      </c>
      <c r="E94" s="2069"/>
      <c r="F94" s="116">
        <f t="shared" si="1"/>
        <v>0</v>
      </c>
    </row>
    <row r="95" spans="1:6" s="143" customFormat="1" ht="34.5" customHeight="1" x14ac:dyDescent="0.2">
      <c r="A95" s="139" t="s">
        <v>1352</v>
      </c>
      <c r="B95" s="140" t="s">
        <v>612</v>
      </c>
      <c r="C95" s="141" t="s">
        <v>15</v>
      </c>
      <c r="D95" s="142">
        <v>1</v>
      </c>
      <c r="E95" s="2069"/>
      <c r="F95" s="116">
        <f t="shared" ref="F95:F103" si="2">ROUND(D95*E95,2)</f>
        <v>0</v>
      </c>
    </row>
    <row r="96" spans="1:6" s="143" customFormat="1" ht="34.5" customHeight="1" x14ac:dyDescent="0.2">
      <c r="A96" s="139" t="s">
        <v>1353</v>
      </c>
      <c r="B96" s="140" t="s">
        <v>614</v>
      </c>
      <c r="C96" s="141" t="s">
        <v>15</v>
      </c>
      <c r="D96" s="142">
        <v>7</v>
      </c>
      <c r="E96" s="2069"/>
      <c r="F96" s="116">
        <f t="shared" si="2"/>
        <v>0</v>
      </c>
    </row>
    <row r="97" spans="1:6" s="143" customFormat="1" ht="34.5" customHeight="1" x14ac:dyDescent="0.2">
      <c r="A97" s="139" t="s">
        <v>1354</v>
      </c>
      <c r="B97" s="140" t="s">
        <v>616</v>
      </c>
      <c r="C97" s="141" t="s">
        <v>15</v>
      </c>
      <c r="D97" s="142">
        <v>7</v>
      </c>
      <c r="E97" s="2069"/>
      <c r="F97" s="116">
        <f t="shared" si="2"/>
        <v>0</v>
      </c>
    </row>
    <row r="98" spans="1:6" s="143" customFormat="1" ht="45" customHeight="1" x14ac:dyDescent="0.2">
      <c r="A98" s="139" t="s">
        <v>1355</v>
      </c>
      <c r="B98" s="140" t="s">
        <v>1356</v>
      </c>
      <c r="C98" s="141" t="s">
        <v>435</v>
      </c>
      <c r="D98" s="142">
        <v>4</v>
      </c>
      <c r="E98" s="2069"/>
      <c r="F98" s="116">
        <f t="shared" si="2"/>
        <v>0</v>
      </c>
    </row>
    <row r="99" spans="1:6" s="143" customFormat="1" ht="34.5" customHeight="1" x14ac:dyDescent="0.2">
      <c r="A99" s="139" t="s">
        <v>1357</v>
      </c>
      <c r="B99" s="140" t="s">
        <v>618</v>
      </c>
      <c r="C99" s="141" t="s">
        <v>435</v>
      </c>
      <c r="D99" s="142">
        <v>3</v>
      </c>
      <c r="E99" s="2069"/>
      <c r="F99" s="116">
        <f t="shared" si="2"/>
        <v>0</v>
      </c>
    </row>
    <row r="100" spans="1:6" s="145" customFormat="1" ht="23.25" customHeight="1" x14ac:dyDescent="0.2">
      <c r="A100" s="144" t="s">
        <v>1358</v>
      </c>
      <c r="B100" s="138" t="s">
        <v>624</v>
      </c>
      <c r="C100" s="113" t="s">
        <v>15</v>
      </c>
      <c r="D100" s="142">
        <v>3</v>
      </c>
      <c r="E100" s="2069"/>
      <c r="F100" s="116">
        <f t="shared" si="2"/>
        <v>0</v>
      </c>
    </row>
    <row r="101" spans="1:6" s="83" customFormat="1" ht="11.25" x14ac:dyDescent="0.2">
      <c r="A101" s="139" t="s">
        <v>1359</v>
      </c>
      <c r="B101" s="146" t="s">
        <v>626</v>
      </c>
      <c r="C101" s="113" t="s">
        <v>243</v>
      </c>
      <c r="D101" s="645">
        <v>0.8</v>
      </c>
      <c r="E101" s="2069"/>
      <c r="F101" s="116">
        <f t="shared" si="2"/>
        <v>0</v>
      </c>
    </row>
    <row r="102" spans="1:6" s="83" customFormat="1" ht="22.5" x14ac:dyDescent="0.2">
      <c r="A102" s="139" t="s">
        <v>1360</v>
      </c>
      <c r="B102" s="146" t="s">
        <v>628</v>
      </c>
      <c r="C102" s="113" t="s">
        <v>243</v>
      </c>
      <c r="D102" s="645">
        <v>0.4</v>
      </c>
      <c r="E102" s="2069"/>
      <c r="F102" s="116">
        <f t="shared" si="2"/>
        <v>0</v>
      </c>
    </row>
    <row r="103" spans="1:6" ht="22.5" x14ac:dyDescent="0.25">
      <c r="A103" s="139" t="s">
        <v>1361</v>
      </c>
      <c r="B103" s="146" t="s">
        <v>630</v>
      </c>
      <c r="C103" s="113" t="s">
        <v>373</v>
      </c>
      <c r="D103" s="114">
        <v>762</v>
      </c>
      <c r="E103" s="2069"/>
      <c r="F103" s="116">
        <f t="shared" si="2"/>
        <v>0</v>
      </c>
    </row>
    <row r="104" spans="1:6" x14ac:dyDescent="0.25">
      <c r="A104" s="139"/>
      <c r="B104" s="146"/>
      <c r="C104" s="113"/>
      <c r="D104" s="114"/>
      <c r="E104" s="115"/>
      <c r="F104" s="116"/>
    </row>
    <row r="105" spans="1:6" ht="22.5" x14ac:dyDescent="0.25">
      <c r="A105" s="139"/>
      <c r="B105" s="146" t="s">
        <v>1362</v>
      </c>
      <c r="C105" s="113"/>
      <c r="D105" s="114"/>
      <c r="E105" s="115"/>
      <c r="F105" s="116"/>
    </row>
    <row r="106" spans="1:6" x14ac:dyDescent="0.25">
      <c r="A106" s="148"/>
      <c r="B106" s="137"/>
      <c r="C106" s="77"/>
      <c r="D106" s="78"/>
      <c r="E106" s="82"/>
      <c r="F106" s="125"/>
    </row>
    <row r="107" spans="1:6" ht="22.5" x14ac:dyDescent="0.25">
      <c r="A107" s="148"/>
      <c r="B107" s="136" t="s">
        <v>631</v>
      </c>
      <c r="C107" s="86"/>
      <c r="D107" s="87"/>
      <c r="E107" s="88"/>
      <c r="F107" s="124">
        <f>SUM(F90:F103)</f>
        <v>0</v>
      </c>
    </row>
    <row r="108" spans="1:6" x14ac:dyDescent="0.25">
      <c r="A108" s="148"/>
      <c r="B108" s="136"/>
      <c r="C108" s="86"/>
      <c r="D108" s="87"/>
      <c r="E108" s="88"/>
      <c r="F108" s="124"/>
    </row>
    <row r="110" spans="1:6" s="145" customFormat="1" ht="11.25" x14ac:dyDescent="0.25">
      <c r="A110" s="149" t="s">
        <v>577</v>
      </c>
      <c r="B110" s="76"/>
      <c r="C110" s="77"/>
      <c r="D110" s="78"/>
      <c r="E110" s="77"/>
      <c r="F110" s="125"/>
    </row>
    <row r="111" spans="1:6" s="145" customFormat="1" ht="12" thickBot="1" x14ac:dyDescent="0.3">
      <c r="A111" s="149"/>
      <c r="B111" s="76"/>
      <c r="C111" s="77"/>
      <c r="D111" s="78"/>
      <c r="E111" s="77"/>
      <c r="F111" s="125"/>
    </row>
    <row r="112" spans="1:6" s="91" customFormat="1" ht="23.25" thickBot="1" x14ac:dyDescent="0.3">
      <c r="A112" s="150" t="s">
        <v>599</v>
      </c>
      <c r="B112" s="151" t="s">
        <v>600</v>
      </c>
      <c r="C112" s="151" t="s">
        <v>601</v>
      </c>
      <c r="D112" s="152" t="s">
        <v>602</v>
      </c>
      <c r="E112" s="1461" t="s">
        <v>603</v>
      </c>
      <c r="F112" s="153" t="s">
        <v>604</v>
      </c>
    </row>
    <row r="113" spans="1:6" s="145" customFormat="1" ht="11.25" x14ac:dyDescent="0.25">
      <c r="A113" s="154"/>
      <c r="B113" s="131"/>
      <c r="C113" s="155"/>
      <c r="D113" s="155"/>
      <c r="E113" s="156"/>
      <c r="F113" s="156"/>
    </row>
    <row r="114" spans="1:6" s="145" customFormat="1" ht="11.25" x14ac:dyDescent="0.25">
      <c r="A114" s="157"/>
      <c r="B114" s="135" t="s">
        <v>605</v>
      </c>
      <c r="C114" s="77"/>
      <c r="D114" s="78"/>
      <c r="E114" s="77"/>
      <c r="F114" s="125"/>
    </row>
    <row r="115" spans="1:6" s="145" customFormat="1" ht="11.25" x14ac:dyDescent="0.25">
      <c r="A115" s="157"/>
      <c r="B115" s="76"/>
      <c r="C115" s="77"/>
      <c r="D115" s="78"/>
      <c r="E115" s="77"/>
      <c r="F115" s="125"/>
    </row>
    <row r="116" spans="1:6" s="145" customFormat="1" ht="22.5" x14ac:dyDescent="0.25">
      <c r="A116" s="158" t="s">
        <v>889</v>
      </c>
      <c r="B116" s="85" t="s">
        <v>577</v>
      </c>
      <c r="C116" s="86"/>
      <c r="D116" s="87"/>
      <c r="E116" s="88"/>
      <c r="F116" s="105"/>
    </row>
    <row r="117" spans="1:6" s="145" customFormat="1" ht="11.25" x14ac:dyDescent="0.25">
      <c r="A117" s="144"/>
      <c r="B117" s="76"/>
      <c r="C117" s="77"/>
      <c r="D117" s="78"/>
      <c r="E117" s="82"/>
      <c r="F117" s="125"/>
    </row>
    <row r="118" spans="1:6" s="83" customFormat="1" ht="23.25" x14ac:dyDescent="0.2">
      <c r="A118" s="75" t="s">
        <v>1309</v>
      </c>
      <c r="B118" s="137" t="s">
        <v>633</v>
      </c>
      <c r="C118" s="113" t="s">
        <v>373</v>
      </c>
      <c r="D118" s="114">
        <v>390</v>
      </c>
      <c r="E118" s="2069"/>
      <c r="F118" s="116">
        <f t="shared" ref="F118" si="3">ROUND(D118*E118,2)</f>
        <v>0</v>
      </c>
    </row>
    <row r="119" spans="1:6" s="83" customFormat="1" ht="23.25" x14ac:dyDescent="0.2">
      <c r="A119" s="75" t="s">
        <v>1310</v>
      </c>
      <c r="B119" s="137" t="s">
        <v>1311</v>
      </c>
      <c r="C119" s="113" t="s">
        <v>373</v>
      </c>
      <c r="D119" s="114">
        <v>45</v>
      </c>
      <c r="E119" s="2069"/>
      <c r="F119" s="116">
        <f t="shared" ref="F119:F128" si="4">ROUND(D119*E119,2)</f>
        <v>0</v>
      </c>
    </row>
    <row r="120" spans="1:6" s="83" customFormat="1" ht="22.5" x14ac:dyDescent="0.2">
      <c r="A120" s="139" t="s">
        <v>1312</v>
      </c>
      <c r="B120" s="137" t="s">
        <v>635</v>
      </c>
      <c r="C120" s="113" t="s">
        <v>373</v>
      </c>
      <c r="D120" s="114">
        <v>390</v>
      </c>
      <c r="E120" s="2069"/>
      <c r="F120" s="116">
        <f t="shared" si="4"/>
        <v>0</v>
      </c>
    </row>
    <row r="121" spans="1:6" s="83" customFormat="1" ht="35.25" customHeight="1" x14ac:dyDescent="0.2">
      <c r="A121" s="139" t="s">
        <v>1313</v>
      </c>
      <c r="B121" s="138" t="s">
        <v>637</v>
      </c>
      <c r="C121" s="113" t="s">
        <v>15</v>
      </c>
      <c r="D121" s="114">
        <v>7</v>
      </c>
      <c r="E121" s="2069"/>
      <c r="F121" s="116">
        <f t="shared" si="4"/>
        <v>0</v>
      </c>
    </row>
    <row r="122" spans="1:6" s="145" customFormat="1" ht="46.5" customHeight="1" x14ac:dyDescent="0.2">
      <c r="A122" s="144" t="s">
        <v>1314</v>
      </c>
      <c r="B122" s="138" t="s">
        <v>639</v>
      </c>
      <c r="C122" s="113" t="s">
        <v>15</v>
      </c>
      <c r="D122" s="114">
        <v>1</v>
      </c>
      <c r="E122" s="2069"/>
      <c r="F122" s="116">
        <f t="shared" si="4"/>
        <v>0</v>
      </c>
    </row>
    <row r="123" spans="1:6" s="145" customFormat="1" ht="46.5" customHeight="1" x14ac:dyDescent="0.2">
      <c r="A123" s="144" t="s">
        <v>1315</v>
      </c>
      <c r="B123" s="138" t="s">
        <v>641</v>
      </c>
      <c r="C123" s="113" t="s">
        <v>15</v>
      </c>
      <c r="D123" s="114">
        <v>2</v>
      </c>
      <c r="E123" s="2069"/>
      <c r="F123" s="116">
        <f t="shared" si="4"/>
        <v>0</v>
      </c>
    </row>
    <row r="124" spans="1:6" s="145" customFormat="1" ht="46.5" customHeight="1" x14ac:dyDescent="0.2">
      <c r="A124" s="144" t="s">
        <v>1316</v>
      </c>
      <c r="B124" s="138" t="s">
        <v>1317</v>
      </c>
      <c r="C124" s="113" t="s">
        <v>15</v>
      </c>
      <c r="D124" s="114">
        <v>4</v>
      </c>
      <c r="E124" s="2069"/>
      <c r="F124" s="116">
        <f t="shared" si="4"/>
        <v>0</v>
      </c>
    </row>
    <row r="125" spans="1:6" s="90" customFormat="1" ht="56.25" x14ac:dyDescent="0.25">
      <c r="A125" s="144" t="s">
        <v>1318</v>
      </c>
      <c r="B125" s="159" t="s">
        <v>643</v>
      </c>
      <c r="C125" s="103" t="s">
        <v>15</v>
      </c>
      <c r="D125" s="160">
        <v>3</v>
      </c>
      <c r="E125" s="2069"/>
      <c r="F125" s="116">
        <f t="shared" si="4"/>
        <v>0</v>
      </c>
    </row>
    <row r="126" spans="1:6" s="90" customFormat="1" ht="45" x14ac:dyDescent="0.25">
      <c r="A126" s="144" t="s">
        <v>1319</v>
      </c>
      <c r="B126" s="159" t="s">
        <v>1320</v>
      </c>
      <c r="C126" s="103" t="s">
        <v>15</v>
      </c>
      <c r="D126" s="160">
        <v>4</v>
      </c>
      <c r="E126" s="2069"/>
      <c r="F126" s="116">
        <f t="shared" si="4"/>
        <v>0</v>
      </c>
    </row>
    <row r="127" spans="1:6" s="90" customFormat="1" ht="33.75" x14ac:dyDescent="0.25">
      <c r="A127" s="96" t="s">
        <v>1321</v>
      </c>
      <c r="B127" s="159" t="s">
        <v>1322</v>
      </c>
      <c r="C127" s="103" t="s">
        <v>15</v>
      </c>
      <c r="D127" s="160">
        <v>1</v>
      </c>
      <c r="E127" s="2069"/>
      <c r="F127" s="116">
        <f t="shared" si="4"/>
        <v>0</v>
      </c>
    </row>
    <row r="128" spans="1:6" s="60" customFormat="1" ht="11.25" x14ac:dyDescent="0.2">
      <c r="A128" s="96"/>
      <c r="B128" s="159" t="s">
        <v>1323</v>
      </c>
      <c r="C128" s="103" t="s">
        <v>15</v>
      </c>
      <c r="D128" s="160">
        <v>2</v>
      </c>
      <c r="E128" s="2069"/>
      <c r="F128" s="116">
        <f t="shared" si="4"/>
        <v>0</v>
      </c>
    </row>
    <row r="129" spans="1:6" s="60" customFormat="1" ht="11.25" x14ac:dyDescent="0.2">
      <c r="A129" s="96"/>
      <c r="B129" s="159" t="s">
        <v>1324</v>
      </c>
      <c r="C129" s="103" t="s">
        <v>435</v>
      </c>
      <c r="D129" s="160">
        <v>2</v>
      </c>
      <c r="E129" s="2069"/>
      <c r="F129" s="116">
        <f t="shared" ref="F129:F143" si="5">ROUND(D129*E129,2)</f>
        <v>0</v>
      </c>
    </row>
    <row r="130" spans="1:6" s="60" customFormat="1" ht="11.25" x14ac:dyDescent="0.2">
      <c r="A130" s="96"/>
      <c r="B130" s="159" t="s">
        <v>1325</v>
      </c>
      <c r="C130" s="103" t="s">
        <v>15</v>
      </c>
      <c r="D130" s="160">
        <v>2</v>
      </c>
      <c r="E130" s="2069"/>
      <c r="F130" s="116">
        <f t="shared" si="5"/>
        <v>0</v>
      </c>
    </row>
    <row r="131" spans="1:6" s="60" customFormat="1" ht="11.25" x14ac:dyDescent="0.2">
      <c r="A131" s="96"/>
      <c r="B131" s="159" t="s">
        <v>1326</v>
      </c>
      <c r="C131" s="103" t="s">
        <v>435</v>
      </c>
      <c r="D131" s="160">
        <v>2</v>
      </c>
      <c r="E131" s="2069"/>
      <c r="F131" s="116">
        <f t="shared" si="5"/>
        <v>0</v>
      </c>
    </row>
    <row r="132" spans="1:6" s="60" customFormat="1" ht="11.25" x14ac:dyDescent="0.2">
      <c r="A132" s="96"/>
      <c r="B132" s="159" t="s">
        <v>1327</v>
      </c>
      <c r="C132" s="103" t="s">
        <v>15</v>
      </c>
      <c r="D132" s="160">
        <v>1</v>
      </c>
      <c r="E132" s="2069"/>
      <c r="F132" s="116">
        <f t="shared" si="5"/>
        <v>0</v>
      </c>
    </row>
    <row r="133" spans="1:6" s="60" customFormat="1" ht="11.25" x14ac:dyDescent="0.2">
      <c r="A133" s="96"/>
      <c r="B133" s="159" t="s">
        <v>1328</v>
      </c>
      <c r="C133" s="103" t="s">
        <v>15</v>
      </c>
      <c r="D133" s="160">
        <v>3</v>
      </c>
      <c r="E133" s="2069"/>
      <c r="F133" s="116">
        <f t="shared" si="5"/>
        <v>0</v>
      </c>
    </row>
    <row r="134" spans="1:6" s="60" customFormat="1" ht="11.25" x14ac:dyDescent="0.2">
      <c r="A134" s="96"/>
      <c r="B134" s="159" t="s">
        <v>1329</v>
      </c>
      <c r="C134" s="103" t="s">
        <v>15</v>
      </c>
      <c r="D134" s="160">
        <v>2</v>
      </c>
      <c r="E134" s="2069"/>
      <c r="F134" s="116">
        <f t="shared" si="5"/>
        <v>0</v>
      </c>
    </row>
    <row r="135" spans="1:6" s="60" customFormat="1" ht="11.25" x14ac:dyDescent="0.2">
      <c r="A135" s="96"/>
      <c r="B135" s="159" t="s">
        <v>1330</v>
      </c>
      <c r="C135" s="103" t="s">
        <v>15</v>
      </c>
      <c r="D135" s="160">
        <v>1</v>
      </c>
      <c r="E135" s="2069"/>
      <c r="F135" s="116">
        <f t="shared" si="5"/>
        <v>0</v>
      </c>
    </row>
    <row r="136" spans="1:6" s="60" customFormat="1" ht="22.5" x14ac:dyDescent="0.2">
      <c r="A136" s="96"/>
      <c r="B136" s="159" t="s">
        <v>1331</v>
      </c>
      <c r="C136" s="103" t="s">
        <v>15</v>
      </c>
      <c r="D136" s="160">
        <v>2</v>
      </c>
      <c r="E136" s="2069"/>
      <c r="F136" s="116">
        <f t="shared" si="5"/>
        <v>0</v>
      </c>
    </row>
    <row r="137" spans="1:6" s="60" customFormat="1" ht="11.25" x14ac:dyDescent="0.2">
      <c r="A137" s="96"/>
      <c r="B137" s="159" t="s">
        <v>1332</v>
      </c>
      <c r="C137" s="103" t="s">
        <v>15</v>
      </c>
      <c r="D137" s="160">
        <v>1</v>
      </c>
      <c r="E137" s="2069"/>
      <c r="F137" s="116">
        <f t="shared" si="5"/>
        <v>0</v>
      </c>
    </row>
    <row r="138" spans="1:6" s="60" customFormat="1" ht="11.25" x14ac:dyDescent="0.2">
      <c r="A138" s="96"/>
      <c r="B138" s="159" t="s">
        <v>1333</v>
      </c>
      <c r="C138" s="103" t="s">
        <v>15</v>
      </c>
      <c r="D138" s="160">
        <v>1</v>
      </c>
      <c r="E138" s="2069"/>
      <c r="F138" s="116">
        <f t="shared" si="5"/>
        <v>0</v>
      </c>
    </row>
    <row r="139" spans="1:6" s="60" customFormat="1" ht="11.25" x14ac:dyDescent="0.2">
      <c r="A139" s="96"/>
      <c r="B139" s="159" t="s">
        <v>1334</v>
      </c>
      <c r="C139" s="103" t="s">
        <v>15</v>
      </c>
      <c r="D139" s="160">
        <v>4</v>
      </c>
      <c r="E139" s="2069"/>
      <c r="F139" s="116">
        <f t="shared" si="5"/>
        <v>0</v>
      </c>
    </row>
    <row r="140" spans="1:6" s="60" customFormat="1" ht="11.25" x14ac:dyDescent="0.2">
      <c r="A140" s="96"/>
      <c r="B140" s="159" t="s">
        <v>1335</v>
      </c>
      <c r="C140" s="103" t="s">
        <v>15</v>
      </c>
      <c r="D140" s="160">
        <v>2</v>
      </c>
      <c r="E140" s="2069"/>
      <c r="F140" s="116">
        <f t="shared" si="5"/>
        <v>0</v>
      </c>
    </row>
    <row r="141" spans="1:6" s="60" customFormat="1" ht="11.25" x14ac:dyDescent="0.2">
      <c r="A141" s="96"/>
      <c r="B141" s="159" t="s">
        <v>1336</v>
      </c>
      <c r="C141" s="103" t="s">
        <v>435</v>
      </c>
      <c r="D141" s="160">
        <v>1</v>
      </c>
      <c r="E141" s="2069"/>
      <c r="F141" s="116">
        <f t="shared" si="5"/>
        <v>0</v>
      </c>
    </row>
    <row r="142" spans="1:6" s="60" customFormat="1" ht="12" customHeight="1" x14ac:dyDescent="0.2">
      <c r="A142" s="96"/>
      <c r="B142" s="159" t="s">
        <v>1337</v>
      </c>
      <c r="C142" s="103" t="s">
        <v>435</v>
      </c>
      <c r="D142" s="160">
        <v>1</v>
      </c>
      <c r="E142" s="2069"/>
      <c r="F142" s="116">
        <f t="shared" si="5"/>
        <v>0</v>
      </c>
    </row>
    <row r="143" spans="1:6" s="60" customFormat="1" ht="11.25" x14ac:dyDescent="0.2">
      <c r="A143" s="96"/>
      <c r="B143" s="159" t="s">
        <v>1338</v>
      </c>
      <c r="C143" s="103" t="s">
        <v>435</v>
      </c>
      <c r="D143" s="160">
        <v>1</v>
      </c>
      <c r="E143" s="2069"/>
      <c r="F143" s="116">
        <f t="shared" si="5"/>
        <v>0</v>
      </c>
    </row>
    <row r="144" spans="1:6" s="60" customFormat="1" ht="11.25" x14ac:dyDescent="0.2">
      <c r="A144" s="96"/>
      <c r="B144" s="159"/>
      <c r="C144" s="103"/>
      <c r="D144" s="160"/>
      <c r="E144" s="161"/>
      <c r="F144" s="161"/>
    </row>
    <row r="145" spans="1:6" s="90" customFormat="1" ht="33.75" x14ac:dyDescent="0.25">
      <c r="A145" s="96" t="s">
        <v>1339</v>
      </c>
      <c r="B145" s="159" t="s">
        <v>1340</v>
      </c>
      <c r="C145" s="103" t="s">
        <v>15</v>
      </c>
      <c r="D145" s="160">
        <v>1</v>
      </c>
      <c r="E145" s="2069"/>
      <c r="F145" s="116">
        <f t="shared" ref="F145" si="6">ROUND(D145*E145,2)</f>
        <v>0</v>
      </c>
    </row>
    <row r="146" spans="1:6" s="60" customFormat="1" ht="11.25" x14ac:dyDescent="0.2">
      <c r="A146" s="96"/>
      <c r="B146" s="159" t="s">
        <v>1323</v>
      </c>
      <c r="C146" s="103" t="s">
        <v>15</v>
      </c>
      <c r="D146" s="160">
        <v>2</v>
      </c>
      <c r="E146" s="2069"/>
      <c r="F146" s="116">
        <f t="shared" ref="F146:F166" si="7">ROUND(D146*E146,2)</f>
        <v>0</v>
      </c>
    </row>
    <row r="147" spans="1:6" s="60" customFormat="1" ht="11.25" x14ac:dyDescent="0.2">
      <c r="A147" s="96"/>
      <c r="B147" s="159" t="s">
        <v>1324</v>
      </c>
      <c r="C147" s="103" t="s">
        <v>435</v>
      </c>
      <c r="D147" s="160">
        <v>2</v>
      </c>
      <c r="E147" s="2069"/>
      <c r="F147" s="116">
        <f t="shared" si="7"/>
        <v>0</v>
      </c>
    </row>
    <row r="148" spans="1:6" s="60" customFormat="1" ht="11.25" x14ac:dyDescent="0.2">
      <c r="A148" s="96"/>
      <c r="B148" s="159" t="s">
        <v>1325</v>
      </c>
      <c r="C148" s="103" t="s">
        <v>15</v>
      </c>
      <c r="D148" s="160">
        <v>2</v>
      </c>
      <c r="E148" s="2069"/>
      <c r="F148" s="116">
        <f t="shared" si="7"/>
        <v>0</v>
      </c>
    </row>
    <row r="149" spans="1:6" s="60" customFormat="1" ht="11.25" x14ac:dyDescent="0.2">
      <c r="A149" s="96"/>
      <c r="B149" s="159" t="s">
        <v>1326</v>
      </c>
      <c r="C149" s="103" t="s">
        <v>435</v>
      </c>
      <c r="D149" s="160">
        <v>2</v>
      </c>
      <c r="E149" s="2069"/>
      <c r="F149" s="116">
        <f t="shared" si="7"/>
        <v>0</v>
      </c>
    </row>
    <row r="150" spans="1:6" s="60" customFormat="1" ht="11.25" x14ac:dyDescent="0.2">
      <c r="A150" s="96"/>
      <c r="B150" s="159" t="s">
        <v>1327</v>
      </c>
      <c r="C150" s="103" t="s">
        <v>15</v>
      </c>
      <c r="D150" s="160">
        <v>1</v>
      </c>
      <c r="E150" s="2069"/>
      <c r="F150" s="116">
        <f t="shared" si="7"/>
        <v>0</v>
      </c>
    </row>
    <row r="151" spans="1:6" s="60" customFormat="1" ht="11.25" x14ac:dyDescent="0.2">
      <c r="A151" s="96"/>
      <c r="B151" s="159" t="s">
        <v>1328</v>
      </c>
      <c r="C151" s="103" t="s">
        <v>15</v>
      </c>
      <c r="D151" s="160">
        <v>3</v>
      </c>
      <c r="E151" s="2069"/>
      <c r="F151" s="116">
        <f t="shared" si="7"/>
        <v>0</v>
      </c>
    </row>
    <row r="152" spans="1:6" s="60" customFormat="1" ht="11.25" x14ac:dyDescent="0.2">
      <c r="A152" s="96"/>
      <c r="B152" s="159" t="s">
        <v>1329</v>
      </c>
      <c r="C152" s="103" t="s">
        <v>15</v>
      </c>
      <c r="D152" s="160">
        <v>2</v>
      </c>
      <c r="E152" s="2069"/>
      <c r="F152" s="116">
        <f t="shared" si="7"/>
        <v>0</v>
      </c>
    </row>
    <row r="153" spans="1:6" s="60" customFormat="1" ht="11.25" x14ac:dyDescent="0.2">
      <c r="A153" s="96"/>
      <c r="B153" s="159" t="s">
        <v>1330</v>
      </c>
      <c r="C153" s="103" t="s">
        <v>15</v>
      </c>
      <c r="D153" s="160">
        <v>1</v>
      </c>
      <c r="E153" s="2069"/>
      <c r="F153" s="116">
        <f t="shared" si="7"/>
        <v>0</v>
      </c>
    </row>
    <row r="154" spans="1:6" s="60" customFormat="1" ht="22.5" x14ac:dyDescent="0.2">
      <c r="A154" s="96"/>
      <c r="B154" s="159" t="s">
        <v>1331</v>
      </c>
      <c r="C154" s="103" t="s">
        <v>15</v>
      </c>
      <c r="D154" s="160">
        <v>2</v>
      </c>
      <c r="E154" s="2069"/>
      <c r="F154" s="116">
        <f t="shared" si="7"/>
        <v>0</v>
      </c>
    </row>
    <row r="155" spans="1:6" s="60" customFormat="1" ht="11.25" x14ac:dyDescent="0.2">
      <c r="A155" s="96"/>
      <c r="B155" s="159" t="s">
        <v>1332</v>
      </c>
      <c r="C155" s="103" t="s">
        <v>15</v>
      </c>
      <c r="D155" s="160">
        <v>1</v>
      </c>
      <c r="E155" s="2069"/>
      <c r="F155" s="116">
        <f t="shared" si="7"/>
        <v>0</v>
      </c>
    </row>
    <row r="156" spans="1:6" s="60" customFormat="1" ht="11.25" x14ac:dyDescent="0.2">
      <c r="A156" s="96"/>
      <c r="B156" s="159" t="s">
        <v>1333</v>
      </c>
      <c r="C156" s="103" t="s">
        <v>15</v>
      </c>
      <c r="D156" s="160">
        <v>1</v>
      </c>
      <c r="E156" s="2069"/>
      <c r="F156" s="116">
        <f t="shared" si="7"/>
        <v>0</v>
      </c>
    </row>
    <row r="157" spans="1:6" s="60" customFormat="1" ht="11.25" x14ac:dyDescent="0.2">
      <c r="A157" s="96"/>
      <c r="B157" s="159" t="s">
        <v>1334</v>
      </c>
      <c r="C157" s="103" t="s">
        <v>15</v>
      </c>
      <c r="D157" s="160">
        <v>4</v>
      </c>
      <c r="E157" s="2069"/>
      <c r="F157" s="116">
        <f t="shared" si="7"/>
        <v>0</v>
      </c>
    </row>
    <row r="158" spans="1:6" s="60" customFormat="1" ht="12" customHeight="1" x14ac:dyDescent="0.2">
      <c r="A158" s="96"/>
      <c r="B158" s="159" t="s">
        <v>1341</v>
      </c>
      <c r="C158" s="103" t="s">
        <v>15</v>
      </c>
      <c r="D158" s="160">
        <v>2</v>
      </c>
      <c r="E158" s="2069"/>
      <c r="F158" s="116">
        <f t="shared" si="7"/>
        <v>0</v>
      </c>
    </row>
    <row r="159" spans="1:6" s="60" customFormat="1" ht="11.25" x14ac:dyDescent="0.2">
      <c r="A159" s="96"/>
      <c r="B159" s="159" t="s">
        <v>1336</v>
      </c>
      <c r="C159" s="103" t="s">
        <v>435</v>
      </c>
      <c r="D159" s="160">
        <v>1</v>
      </c>
      <c r="E159" s="2069"/>
      <c r="F159" s="116">
        <f t="shared" si="7"/>
        <v>0</v>
      </c>
    </row>
    <row r="160" spans="1:6" s="60" customFormat="1" ht="12" customHeight="1" x14ac:dyDescent="0.2">
      <c r="A160" s="96"/>
      <c r="B160" s="159" t="s">
        <v>1337</v>
      </c>
      <c r="C160" s="103" t="s">
        <v>435</v>
      </c>
      <c r="D160" s="160">
        <v>1</v>
      </c>
      <c r="E160" s="2069"/>
      <c r="F160" s="116">
        <f t="shared" si="7"/>
        <v>0</v>
      </c>
    </row>
    <row r="161" spans="1:6" s="60" customFormat="1" ht="11.25" x14ac:dyDescent="0.2">
      <c r="A161" s="96"/>
      <c r="B161" s="159" t="s">
        <v>1338</v>
      </c>
      <c r="C161" s="103" t="s">
        <v>435</v>
      </c>
      <c r="D161" s="160">
        <v>1</v>
      </c>
      <c r="E161" s="2069"/>
      <c r="F161" s="116">
        <f t="shared" si="7"/>
        <v>0</v>
      </c>
    </row>
    <row r="162" spans="1:6" s="60" customFormat="1" ht="11.25" x14ac:dyDescent="0.2">
      <c r="A162" s="96"/>
      <c r="B162" s="159"/>
      <c r="C162" s="103"/>
      <c r="D162" s="160"/>
      <c r="E162" s="2069"/>
      <c r="F162" s="116"/>
    </row>
    <row r="163" spans="1:6" s="148" customFormat="1" ht="22.5" x14ac:dyDescent="0.2">
      <c r="A163" s="144" t="s">
        <v>1342</v>
      </c>
      <c r="B163" s="146" t="s">
        <v>661</v>
      </c>
      <c r="C163" s="113" t="s">
        <v>435</v>
      </c>
      <c r="D163" s="114">
        <v>1</v>
      </c>
      <c r="E163" s="2069"/>
      <c r="F163" s="116">
        <f t="shared" si="7"/>
        <v>0</v>
      </c>
    </row>
    <row r="164" spans="1:6" s="148" customFormat="1" ht="22.5" x14ac:dyDescent="0.2">
      <c r="A164" s="144" t="s">
        <v>1343</v>
      </c>
      <c r="B164" s="146" t="s">
        <v>663</v>
      </c>
      <c r="C164" s="113" t="s">
        <v>435</v>
      </c>
      <c r="D164" s="114">
        <v>1</v>
      </c>
      <c r="E164" s="2069"/>
      <c r="F164" s="116">
        <f t="shared" si="7"/>
        <v>0</v>
      </c>
    </row>
    <row r="165" spans="1:6" s="148" customFormat="1" x14ac:dyDescent="0.2">
      <c r="A165" s="144" t="s">
        <v>1344</v>
      </c>
      <c r="B165" s="146" t="s">
        <v>665</v>
      </c>
      <c r="C165" s="75" t="s">
        <v>435</v>
      </c>
      <c r="D165" s="162">
        <v>1</v>
      </c>
      <c r="E165" s="2069"/>
      <c r="F165" s="116">
        <f t="shared" si="7"/>
        <v>0</v>
      </c>
    </row>
    <row r="166" spans="1:6" s="148" customFormat="1" x14ac:dyDescent="0.2">
      <c r="A166" s="144" t="s">
        <v>1345</v>
      </c>
      <c r="B166" s="146" t="s">
        <v>667</v>
      </c>
      <c r="C166" s="75" t="s">
        <v>435</v>
      </c>
      <c r="D166" s="162">
        <v>1</v>
      </c>
      <c r="E166" s="2069"/>
      <c r="F166" s="116">
        <f t="shared" si="7"/>
        <v>0</v>
      </c>
    </row>
    <row r="167" spans="1:6" s="148" customFormat="1" x14ac:dyDescent="0.25">
      <c r="A167" s="163"/>
      <c r="B167" s="76"/>
      <c r="C167" s="77"/>
      <c r="D167" s="78"/>
      <c r="E167" s="82"/>
      <c r="F167" s="125"/>
    </row>
    <row r="168" spans="1:6" s="148" customFormat="1" ht="22.5" x14ac:dyDescent="0.25">
      <c r="A168" s="163"/>
      <c r="B168" s="85" t="s">
        <v>668</v>
      </c>
      <c r="C168" s="86"/>
      <c r="D168" s="87"/>
      <c r="E168" s="88"/>
      <c r="F168" s="164">
        <f>SUM(F118:F166)</f>
        <v>0</v>
      </c>
    </row>
    <row r="169" spans="1:6" s="148" customFormat="1" x14ac:dyDescent="0.25">
      <c r="A169" s="163"/>
      <c r="B169" s="85"/>
      <c r="C169" s="86"/>
      <c r="D169" s="87"/>
      <c r="E169" s="88"/>
      <c r="F169" s="164"/>
    </row>
    <row r="170" spans="1:6" s="60" customFormat="1" ht="11.25" x14ac:dyDescent="0.2">
      <c r="A170" s="639" t="s">
        <v>578</v>
      </c>
    </row>
    <row r="171" spans="1:6" s="60" customFormat="1" ht="12" thickBot="1" x14ac:dyDescent="0.25"/>
    <row r="172" spans="1:6" s="60" customFormat="1" ht="23.25" thickBot="1" x14ac:dyDescent="0.25">
      <c r="A172" s="126" t="s">
        <v>599</v>
      </c>
      <c r="B172" s="127" t="s">
        <v>600</v>
      </c>
      <c r="C172" s="127" t="s">
        <v>601</v>
      </c>
      <c r="D172" s="128" t="s">
        <v>602</v>
      </c>
      <c r="E172" s="1460" t="s">
        <v>1302</v>
      </c>
      <c r="F172" s="129" t="s">
        <v>604</v>
      </c>
    </row>
    <row r="173" spans="1:6" s="60" customFormat="1" ht="11.25" x14ac:dyDescent="0.2"/>
    <row r="174" spans="1:6" s="60" customFormat="1" ht="11.25" x14ac:dyDescent="0.2">
      <c r="A174" s="640"/>
      <c r="B174" s="641" t="s">
        <v>605</v>
      </c>
    </row>
    <row r="175" spans="1:6" s="60" customFormat="1" ht="11.25" x14ac:dyDescent="0.2">
      <c r="A175" s="68"/>
    </row>
    <row r="176" spans="1:6" s="60" customFormat="1" ht="11.25" x14ac:dyDescent="0.2">
      <c r="A176" s="165" t="s">
        <v>1303</v>
      </c>
      <c r="B176" s="166" t="s">
        <v>578</v>
      </c>
    </row>
    <row r="177" spans="1:6" s="60" customFormat="1" ht="11.25" x14ac:dyDescent="0.2">
      <c r="A177" s="167"/>
    </row>
    <row r="178" spans="1:6" s="60" customFormat="1" ht="33.75" x14ac:dyDescent="0.2">
      <c r="A178" s="168" t="s">
        <v>1304</v>
      </c>
      <c r="B178" s="169" t="s">
        <v>1305</v>
      </c>
      <c r="C178" s="132" t="s">
        <v>435</v>
      </c>
      <c r="D178" s="132">
        <v>1</v>
      </c>
      <c r="E178" s="642" t="s">
        <v>1306</v>
      </c>
      <c r="F178" s="643" t="s">
        <v>1306</v>
      </c>
    </row>
    <row r="179" spans="1:6" s="60" customFormat="1" ht="22.5" x14ac:dyDescent="0.2">
      <c r="A179" s="168" t="s">
        <v>1307</v>
      </c>
      <c r="B179" s="169" t="s">
        <v>670</v>
      </c>
      <c r="C179" s="132" t="s">
        <v>435</v>
      </c>
      <c r="D179" s="132">
        <v>1</v>
      </c>
      <c r="E179" s="2069"/>
      <c r="F179" s="116">
        <f t="shared" ref="F179" si="8">ROUND(D179*E179,2)</f>
        <v>0</v>
      </c>
    </row>
    <row r="180" spans="1:6" s="60" customFormat="1" ht="33.75" x14ac:dyDescent="0.2">
      <c r="A180" s="168" t="s">
        <v>1308</v>
      </c>
      <c r="B180" s="169" t="s">
        <v>672</v>
      </c>
      <c r="C180" s="132" t="s">
        <v>435</v>
      </c>
      <c r="D180" s="132">
        <v>1</v>
      </c>
      <c r="E180" s="2069"/>
      <c r="F180" s="116">
        <f t="shared" ref="F180" si="9">ROUND(D180*E180,2)</f>
        <v>0</v>
      </c>
    </row>
    <row r="181" spans="1:6" s="60" customFormat="1" ht="11.25" x14ac:dyDescent="0.2">
      <c r="A181" s="168"/>
      <c r="B181" s="94"/>
      <c r="C181" s="155"/>
      <c r="D181" s="155"/>
      <c r="E181" s="170"/>
      <c r="F181" s="171"/>
    </row>
    <row r="182" spans="1:6" s="60" customFormat="1" ht="11.25" x14ac:dyDescent="0.2">
      <c r="A182" s="168"/>
      <c r="B182" s="172" t="s">
        <v>673</v>
      </c>
      <c r="C182" s="155"/>
      <c r="D182" s="155"/>
      <c r="E182" s="170"/>
      <c r="F182" s="173">
        <f>SUM(F178:F180)</f>
        <v>0</v>
      </c>
    </row>
    <row r="183" spans="1:6" s="60" customFormat="1" ht="11.25" x14ac:dyDescent="0.2">
      <c r="A183" s="168"/>
      <c r="B183" s="172"/>
      <c r="C183" s="155"/>
      <c r="D183" s="155"/>
      <c r="E183" s="170"/>
      <c r="F183" s="173"/>
    </row>
  </sheetData>
  <mergeCells count="31">
    <mergeCell ref="B59:E59"/>
    <mergeCell ref="B53:E53"/>
    <mergeCell ref="B54:E54"/>
    <mergeCell ref="B55:E55"/>
    <mergeCell ref="B56:E56"/>
    <mergeCell ref="B58:E58"/>
    <mergeCell ref="B57:E57"/>
    <mergeCell ref="B52:E52"/>
    <mergeCell ref="B41:E41"/>
    <mergeCell ref="B42:E42"/>
    <mergeCell ref="B43:E43"/>
    <mergeCell ref="B44:E44"/>
    <mergeCell ref="B45:E45"/>
    <mergeCell ref="B46:E46"/>
    <mergeCell ref="B47:E47"/>
    <mergeCell ref="B48:E48"/>
    <mergeCell ref="B49:E49"/>
    <mergeCell ref="B50:E50"/>
    <mergeCell ref="B51:E51"/>
    <mergeCell ref="B40:E40"/>
    <mergeCell ref="B27:E27"/>
    <mergeCell ref="B29:E29"/>
    <mergeCell ref="B30:E30"/>
    <mergeCell ref="B31:E31"/>
    <mergeCell ref="B32:E32"/>
    <mergeCell ref="B33:E33"/>
    <mergeCell ref="B34:E34"/>
    <mergeCell ref="B36:E36"/>
    <mergeCell ref="B37:E37"/>
    <mergeCell ref="B38:E38"/>
    <mergeCell ref="B39:E39"/>
  </mergeCells>
  <dataValidations count="1">
    <dataValidation type="custom" allowBlank="1" showInputMessage="1" showErrorMessage="1" error="Vnos Cena/EM je dovoljen na dve decimalni mesti." sqref="E69:E77 E90:E103 E118:E143 E145:E166 E179:E180" xr:uid="{519CA788-43C2-4936-AA39-86EA3DE86018}">
      <formula1>E69=ROUND(E69,2)</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7E9D1-668B-4F5B-BA72-01A3727401F7}">
  <sheetPr codeName="List29"/>
  <dimension ref="A1:G149"/>
  <sheetViews>
    <sheetView workbookViewId="0">
      <selection activeCell="E19" sqref="E19"/>
    </sheetView>
  </sheetViews>
  <sheetFormatPr defaultRowHeight="15" x14ac:dyDescent="0.25"/>
  <cols>
    <col min="2" max="2" width="45.85546875" customWidth="1"/>
    <col min="3" max="3" width="5.7109375" customWidth="1"/>
  </cols>
  <sheetData>
    <row r="1" spans="1:7" s="578" customFormat="1" ht="15.75" x14ac:dyDescent="0.25">
      <c r="A1" s="812" t="s">
        <v>1486</v>
      </c>
      <c r="B1" s="408"/>
      <c r="C1" s="409"/>
      <c r="D1" s="410"/>
      <c r="E1" s="411"/>
      <c r="F1" s="412"/>
      <c r="G1" s="1272"/>
    </row>
    <row r="2" spans="1:7" s="578" customFormat="1" ht="15.75" x14ac:dyDescent="0.25">
      <c r="A2" s="812" t="s">
        <v>428</v>
      </c>
      <c r="B2" s="415"/>
      <c r="C2" s="416"/>
      <c r="D2" s="410"/>
      <c r="E2" s="411"/>
      <c r="F2" s="412"/>
      <c r="G2" s="1272"/>
    </row>
    <row r="3" spans="1:7" s="578" customFormat="1" ht="15.75" x14ac:dyDescent="0.25">
      <c r="A3" s="1100" t="s">
        <v>1300</v>
      </c>
      <c r="B3" s="415"/>
      <c r="C3" s="416"/>
      <c r="D3" s="410"/>
      <c r="E3" s="411"/>
      <c r="F3" s="412"/>
      <c r="G3" s="488"/>
    </row>
    <row r="4" spans="1:7" s="60" customFormat="1" ht="11.25" x14ac:dyDescent="0.2"/>
    <row r="5" spans="1:7" s="60" customFormat="1" ht="11.25" x14ac:dyDescent="0.2"/>
    <row r="6" spans="1:7" s="60" customFormat="1" ht="11.25" x14ac:dyDescent="0.2">
      <c r="B6" s="61" t="s">
        <v>1702</v>
      </c>
    </row>
    <row r="7" spans="1:7" s="60" customFormat="1" ht="12" thickBot="1" x14ac:dyDescent="0.25">
      <c r="A7" s="62"/>
      <c r="B7" s="63"/>
      <c r="C7" s="64"/>
      <c r="D7" s="64"/>
      <c r="E7" s="64"/>
      <c r="F7" s="65"/>
    </row>
    <row r="8" spans="1:7" s="60" customFormat="1" ht="11.25" x14ac:dyDescent="0.2">
      <c r="A8" s="66"/>
      <c r="B8" s="67"/>
      <c r="C8" s="68"/>
      <c r="D8" s="68"/>
    </row>
    <row r="9" spans="1:7" s="61" customFormat="1" ht="11.25" x14ac:dyDescent="0.2">
      <c r="A9" s="69" t="s">
        <v>571</v>
      </c>
      <c r="B9" s="67" t="s">
        <v>572</v>
      </c>
      <c r="C9" s="70"/>
      <c r="F9" s="71"/>
    </row>
    <row r="10" spans="1:7" s="60" customFormat="1" ht="11.25" x14ac:dyDescent="0.2">
      <c r="A10" s="72"/>
      <c r="B10" s="73"/>
      <c r="C10" s="68"/>
      <c r="F10" s="74"/>
    </row>
    <row r="11" spans="1:7" s="80" customFormat="1" ht="22.5" x14ac:dyDescent="0.2">
      <c r="A11" s="75" t="s">
        <v>573</v>
      </c>
      <c r="B11" s="76" t="s">
        <v>574</v>
      </c>
      <c r="C11" s="77"/>
      <c r="D11" s="78"/>
      <c r="E11" s="77"/>
      <c r="F11" s="79">
        <f>F79</f>
        <v>0</v>
      </c>
    </row>
    <row r="12" spans="1:7" s="80" customFormat="1" ht="11.25" x14ac:dyDescent="0.2">
      <c r="A12" s="75"/>
      <c r="B12" s="76"/>
      <c r="C12" s="77"/>
      <c r="D12" s="78"/>
      <c r="E12" s="77"/>
      <c r="F12" s="81"/>
    </row>
    <row r="13" spans="1:7" s="83" customFormat="1" ht="11.25" x14ac:dyDescent="0.2">
      <c r="A13" s="75" t="s">
        <v>575</v>
      </c>
      <c r="B13" s="76" t="s">
        <v>576</v>
      </c>
      <c r="C13" s="77"/>
      <c r="D13" s="78"/>
      <c r="E13" s="82"/>
      <c r="F13" s="79">
        <f>F105</f>
        <v>0</v>
      </c>
    </row>
    <row r="14" spans="1:7" s="89" customFormat="1" ht="11.25" x14ac:dyDescent="0.2">
      <c r="A14" s="84"/>
      <c r="B14" s="85"/>
      <c r="C14" s="86"/>
      <c r="D14" s="87"/>
      <c r="E14" s="88"/>
      <c r="F14" s="81"/>
    </row>
    <row r="15" spans="1:7" s="90" customFormat="1" ht="22.5" x14ac:dyDescent="0.25">
      <c r="A15" s="72" t="s">
        <v>472</v>
      </c>
      <c r="B15" s="76" t="s">
        <v>577</v>
      </c>
      <c r="C15" s="77"/>
      <c r="D15" s="78"/>
      <c r="E15" s="82"/>
      <c r="F15" s="79">
        <f>F135</f>
        <v>0</v>
      </c>
    </row>
    <row r="16" spans="1:7" s="90" customFormat="1" ht="12.75" x14ac:dyDescent="0.25">
      <c r="A16" s="69"/>
      <c r="B16" s="85"/>
      <c r="C16" s="86"/>
      <c r="D16" s="87"/>
      <c r="E16" s="88"/>
      <c r="F16" s="81"/>
    </row>
    <row r="17" spans="1:6" s="80" customFormat="1" ht="11.25" x14ac:dyDescent="0.2">
      <c r="A17" s="75" t="s">
        <v>473</v>
      </c>
      <c r="B17" s="73" t="s">
        <v>578</v>
      </c>
      <c r="C17" s="66"/>
      <c r="D17" s="91"/>
      <c r="E17" s="91"/>
      <c r="F17" s="79">
        <f>F149</f>
        <v>0</v>
      </c>
    </row>
    <row r="18" spans="1:6" s="80" customFormat="1" ht="12.75" x14ac:dyDescent="0.2">
      <c r="A18" s="84"/>
      <c r="B18" s="92"/>
      <c r="C18" s="93"/>
      <c r="D18" s="93"/>
      <c r="E18" s="93"/>
      <c r="F18" s="94"/>
    </row>
    <row r="19" spans="1:6" s="60" customFormat="1" ht="33.75" x14ac:dyDescent="0.2">
      <c r="A19" s="72" t="s">
        <v>1363</v>
      </c>
      <c r="B19" s="73" t="s">
        <v>579</v>
      </c>
      <c r="C19" s="97" t="s">
        <v>580</v>
      </c>
      <c r="D19" s="98">
        <v>1</v>
      </c>
      <c r="E19" s="2070"/>
      <c r="F19" s="99">
        <f>D19*E19</f>
        <v>0</v>
      </c>
    </row>
    <row r="20" spans="1:6" s="60" customFormat="1" ht="12" thickBot="1" x14ac:dyDescent="0.25">
      <c r="A20" s="100"/>
      <c r="B20" s="63"/>
      <c r="C20" s="64"/>
      <c r="D20" s="64"/>
      <c r="E20" s="64"/>
      <c r="F20" s="101"/>
    </row>
    <row r="21" spans="1:6" s="60" customFormat="1" ht="11.25" x14ac:dyDescent="0.2">
      <c r="A21" s="102"/>
      <c r="B21" s="95"/>
      <c r="F21" s="103"/>
    </row>
    <row r="22" spans="1:6" s="60" customFormat="1" ht="11.25" x14ac:dyDescent="0.2">
      <c r="A22" s="96"/>
      <c r="B22" s="67" t="s">
        <v>581</v>
      </c>
      <c r="F22" s="104">
        <f>SUM(F11:F19)</f>
        <v>0</v>
      </c>
    </row>
    <row r="23" spans="1:6" s="60" customFormat="1" x14ac:dyDescent="0.25">
      <c r="A23" s="96"/>
      <c r="B23"/>
      <c r="C23"/>
      <c r="D23"/>
      <c r="E23"/>
      <c r="F23"/>
    </row>
    <row r="24" spans="1:6" s="60" customFormat="1" x14ac:dyDescent="0.25">
      <c r="A24" s="96"/>
      <c r="B24"/>
      <c r="C24"/>
      <c r="D24"/>
      <c r="E24"/>
      <c r="F24"/>
    </row>
    <row r="25" spans="1:6" s="178" customFormat="1" ht="13.5" thickBot="1" x14ac:dyDescent="0.3">
      <c r="A25" s="1464" t="s">
        <v>674</v>
      </c>
      <c r="B25" s="1465"/>
      <c r="C25" s="176"/>
      <c r="D25" s="177"/>
      <c r="E25" s="176"/>
    </row>
    <row r="26" spans="1:6" s="178" customFormat="1" ht="12.75" x14ac:dyDescent="0.25">
      <c r="A26" s="179"/>
      <c r="B26" s="180"/>
      <c r="C26" s="176"/>
      <c r="D26" s="177"/>
      <c r="E26" s="176"/>
    </row>
    <row r="27" spans="1:6" s="178" customFormat="1" ht="25.5" customHeight="1" x14ac:dyDescent="0.25">
      <c r="A27" s="179"/>
      <c r="B27" s="2219" t="s">
        <v>675</v>
      </c>
      <c r="C27" s="2219"/>
      <c r="D27" s="2219"/>
      <c r="E27" s="2219"/>
    </row>
    <row r="28" spans="1:6" s="178" customFormat="1" ht="12.75" x14ac:dyDescent="0.25">
      <c r="A28" s="179"/>
      <c r="B28" s="2219" t="s">
        <v>676</v>
      </c>
      <c r="C28" s="2219"/>
      <c r="D28" s="2219"/>
      <c r="E28" s="2219"/>
    </row>
    <row r="29" spans="1:6" s="178" customFormat="1" ht="32.25" customHeight="1" x14ac:dyDescent="0.25">
      <c r="A29" s="179"/>
      <c r="B29" s="2219" t="s">
        <v>677</v>
      </c>
      <c r="C29" s="2219"/>
      <c r="D29" s="2219"/>
      <c r="E29" s="2219"/>
    </row>
    <row r="30" spans="1:6" s="178" customFormat="1" ht="34.5" customHeight="1" x14ac:dyDescent="0.25">
      <c r="A30" s="179"/>
      <c r="B30" s="2219" t="s">
        <v>678</v>
      </c>
      <c r="C30" s="2219"/>
      <c r="D30" s="2219"/>
      <c r="E30" s="2219"/>
    </row>
    <row r="31" spans="1:6" s="178" customFormat="1" ht="30.75" customHeight="1" x14ac:dyDescent="0.25">
      <c r="A31" s="179"/>
      <c r="B31" s="2219" t="s">
        <v>679</v>
      </c>
      <c r="C31" s="2219"/>
      <c r="D31" s="2219"/>
      <c r="E31" s="2219"/>
    </row>
    <row r="32" spans="1:6" s="178" customFormat="1" ht="48.75" customHeight="1" x14ac:dyDescent="0.25">
      <c r="A32" s="179"/>
      <c r="B32" s="2219" t="s">
        <v>680</v>
      </c>
      <c r="C32" s="2219"/>
      <c r="D32" s="2219"/>
      <c r="E32" s="2219"/>
    </row>
    <row r="33" spans="1:5" s="178" customFormat="1" ht="69.75" customHeight="1" x14ac:dyDescent="0.25">
      <c r="A33" s="179"/>
      <c r="B33" s="2220" t="s">
        <v>681</v>
      </c>
      <c r="C33" s="2220"/>
      <c r="D33" s="2220"/>
      <c r="E33" s="2220"/>
    </row>
    <row r="34" spans="1:5" s="178" customFormat="1" ht="40.5" customHeight="1" x14ac:dyDescent="0.25">
      <c r="A34" s="179"/>
      <c r="B34" s="2224" t="s">
        <v>682</v>
      </c>
      <c r="C34" s="2224"/>
      <c r="D34" s="2224"/>
      <c r="E34" s="2224"/>
    </row>
    <row r="35" spans="1:5" s="178" customFormat="1" ht="12.75" x14ac:dyDescent="0.25">
      <c r="A35" s="179"/>
      <c r="B35" s="351"/>
      <c r="C35" s="351"/>
      <c r="D35" s="1463"/>
      <c r="E35" s="1462"/>
    </row>
    <row r="36" spans="1:5" s="178" customFormat="1" ht="33.75" customHeight="1" x14ac:dyDescent="0.25">
      <c r="A36" s="182">
        <f>1</f>
        <v>1</v>
      </c>
      <c r="B36" s="2218" t="s">
        <v>683</v>
      </c>
      <c r="C36" s="2218"/>
      <c r="D36" s="2218"/>
      <c r="E36" s="2218"/>
    </row>
    <row r="37" spans="1:5" s="178" customFormat="1" ht="45.75" customHeight="1" x14ac:dyDescent="0.25">
      <c r="A37" s="182">
        <v>2</v>
      </c>
      <c r="B37" s="2218" t="s">
        <v>684</v>
      </c>
      <c r="C37" s="2218"/>
      <c r="D37" s="2218"/>
      <c r="E37" s="2218"/>
    </row>
    <row r="38" spans="1:5" s="178" customFormat="1" ht="28.5" customHeight="1" x14ac:dyDescent="0.25">
      <c r="A38" s="182">
        <v>3</v>
      </c>
      <c r="B38" s="2222" t="s">
        <v>685</v>
      </c>
      <c r="C38" s="2222"/>
      <c r="D38" s="2222"/>
      <c r="E38" s="2222"/>
    </row>
    <row r="39" spans="1:5" s="178" customFormat="1" ht="41.25" customHeight="1" x14ac:dyDescent="0.25">
      <c r="A39" s="182">
        <f>COUNT($A$13:A38)+1</f>
        <v>4</v>
      </c>
      <c r="B39" s="2218" t="s">
        <v>686</v>
      </c>
      <c r="C39" s="2218"/>
      <c r="D39" s="2218"/>
      <c r="E39" s="2218"/>
    </row>
    <row r="40" spans="1:5" s="178" customFormat="1" ht="56.25" customHeight="1" x14ac:dyDescent="0.25">
      <c r="A40" s="182">
        <f>COUNT($A$13:A39)+1</f>
        <v>5</v>
      </c>
      <c r="B40" s="2218" t="s">
        <v>687</v>
      </c>
      <c r="C40" s="2218"/>
      <c r="D40" s="2218"/>
      <c r="E40" s="2218"/>
    </row>
    <row r="41" spans="1:5" s="178" customFormat="1" ht="34.5" customHeight="1" x14ac:dyDescent="0.25">
      <c r="A41" s="182">
        <f>COUNT($A$13:A40)+1</f>
        <v>6</v>
      </c>
      <c r="B41" s="2222" t="s">
        <v>688</v>
      </c>
      <c r="C41" s="2222"/>
      <c r="D41" s="2222"/>
      <c r="E41" s="2222"/>
    </row>
    <row r="42" spans="1:5" s="178" customFormat="1" ht="31.5" customHeight="1" x14ac:dyDescent="0.25">
      <c r="A42" s="182">
        <f>COUNT($A$13:A41)+1</f>
        <v>7</v>
      </c>
      <c r="B42" s="2222" t="s">
        <v>689</v>
      </c>
      <c r="C42" s="2222"/>
      <c r="D42" s="2222"/>
      <c r="E42" s="2222"/>
    </row>
    <row r="43" spans="1:5" s="183" customFormat="1" ht="32.25" customHeight="1" x14ac:dyDescent="0.25">
      <c r="A43" s="182">
        <f>COUNT($A$13:A42)+1</f>
        <v>8</v>
      </c>
      <c r="B43" s="2222" t="s">
        <v>690</v>
      </c>
      <c r="C43" s="2222"/>
      <c r="D43" s="2222"/>
      <c r="E43" s="2222"/>
    </row>
    <row r="44" spans="1:5" s="183" customFormat="1" ht="29.25" customHeight="1" x14ac:dyDescent="0.25">
      <c r="A44" s="182">
        <f>COUNT($A$13:A43)+1</f>
        <v>9</v>
      </c>
      <c r="B44" s="2222" t="s">
        <v>691</v>
      </c>
      <c r="C44" s="2222"/>
      <c r="D44" s="2222"/>
      <c r="E44" s="2222"/>
    </row>
    <row r="45" spans="1:5" s="183" customFormat="1" ht="32.25" customHeight="1" x14ac:dyDescent="0.25">
      <c r="A45" s="182">
        <f>COUNT($A$13:A44)+1</f>
        <v>10</v>
      </c>
      <c r="B45" s="2222" t="s">
        <v>692</v>
      </c>
      <c r="C45" s="2222"/>
      <c r="D45" s="2222"/>
      <c r="E45" s="2222"/>
    </row>
    <row r="46" spans="1:5" s="183" customFormat="1" ht="33" customHeight="1" x14ac:dyDescent="0.25">
      <c r="A46" s="178"/>
      <c r="B46" s="2222" t="s">
        <v>693</v>
      </c>
      <c r="C46" s="2222"/>
      <c r="D46" s="2222"/>
      <c r="E46" s="2222"/>
    </row>
    <row r="47" spans="1:5" s="183" customFormat="1" ht="32.25" customHeight="1" x14ac:dyDescent="0.25">
      <c r="A47" s="178"/>
      <c r="B47" s="2222" t="s">
        <v>694</v>
      </c>
      <c r="C47" s="2222"/>
      <c r="D47" s="2222"/>
      <c r="E47" s="2222"/>
    </row>
    <row r="48" spans="1:5" s="183" customFormat="1" ht="33" customHeight="1" x14ac:dyDescent="0.25">
      <c r="A48" s="178"/>
      <c r="B48" s="2222" t="s">
        <v>695</v>
      </c>
      <c r="C48" s="2222"/>
      <c r="D48" s="2222"/>
      <c r="E48" s="2222"/>
    </row>
    <row r="49" spans="1:6" s="183" customFormat="1" ht="29.25" customHeight="1" x14ac:dyDescent="0.25">
      <c r="A49" s="178"/>
      <c r="B49" s="2222" t="s">
        <v>696</v>
      </c>
      <c r="C49" s="2222"/>
      <c r="D49" s="2222"/>
      <c r="E49" s="2222"/>
    </row>
    <row r="50" spans="1:6" s="183" customFormat="1" ht="48" customHeight="1" x14ac:dyDescent="0.25">
      <c r="A50" s="179"/>
      <c r="B50" s="2222" t="s">
        <v>697</v>
      </c>
      <c r="C50" s="2222"/>
      <c r="D50" s="2222"/>
      <c r="E50" s="2222"/>
    </row>
    <row r="51" spans="1:6" s="183" customFormat="1" ht="30.75" customHeight="1" x14ac:dyDescent="0.25">
      <c r="A51" s="182"/>
      <c r="B51" s="2222" t="s">
        <v>698</v>
      </c>
      <c r="C51" s="2222"/>
      <c r="D51" s="2222"/>
      <c r="E51" s="2222"/>
    </row>
    <row r="52" spans="1:6" s="183" customFormat="1" ht="46.5" customHeight="1" x14ac:dyDescent="0.25">
      <c r="A52" s="182"/>
      <c r="B52" s="2222" t="s">
        <v>699</v>
      </c>
      <c r="C52" s="2222"/>
      <c r="D52" s="2222"/>
      <c r="E52" s="2222"/>
    </row>
    <row r="53" spans="1:6" s="183" customFormat="1" ht="33" customHeight="1" x14ac:dyDescent="0.25">
      <c r="A53" s="182"/>
      <c r="B53" s="2222" t="s">
        <v>700</v>
      </c>
      <c r="C53" s="2222"/>
      <c r="D53" s="2222"/>
      <c r="E53" s="2222"/>
    </row>
    <row r="54" spans="1:6" s="183" customFormat="1" ht="30" customHeight="1" x14ac:dyDescent="0.25">
      <c r="A54" s="182"/>
      <c r="B54" s="2222" t="s">
        <v>701</v>
      </c>
      <c r="C54" s="2222"/>
      <c r="D54" s="2222"/>
      <c r="E54" s="2222"/>
    </row>
    <row r="55" spans="1:6" s="183" customFormat="1" ht="17.25" customHeight="1" x14ac:dyDescent="0.25">
      <c r="A55" s="182"/>
      <c r="B55" s="2222" t="s">
        <v>702</v>
      </c>
      <c r="C55" s="2222"/>
      <c r="D55" s="2222"/>
      <c r="E55" s="2222"/>
    </row>
    <row r="56" spans="1:6" s="183" customFormat="1" ht="12.75" x14ac:dyDescent="0.25">
      <c r="A56" s="182"/>
      <c r="B56" s="2222" t="s">
        <v>703</v>
      </c>
      <c r="C56" s="2222"/>
      <c r="D56" s="2222"/>
      <c r="E56" s="2222"/>
    </row>
    <row r="57" spans="1:6" s="183" customFormat="1" ht="15" customHeight="1" x14ac:dyDescent="0.25">
      <c r="A57" s="182"/>
      <c r="B57" s="2222" t="s">
        <v>704</v>
      </c>
      <c r="C57" s="2222"/>
      <c r="D57" s="2222"/>
      <c r="E57" s="2222"/>
    </row>
    <row r="58" spans="1:6" s="183" customFormat="1" ht="20.25" customHeight="1" x14ac:dyDescent="0.25">
      <c r="A58" s="182"/>
      <c r="B58" s="2223" t="s">
        <v>705</v>
      </c>
      <c r="C58" s="2223"/>
      <c r="D58" s="2223"/>
      <c r="E58" s="2223"/>
    </row>
    <row r="59" spans="1:6" s="184" customFormat="1" ht="36" customHeight="1" x14ac:dyDescent="0.25">
      <c r="A59" s="182"/>
      <c r="B59" s="2222" t="s">
        <v>706</v>
      </c>
      <c r="C59" s="2222"/>
      <c r="D59" s="2222"/>
      <c r="E59" s="2222"/>
    </row>
    <row r="61" spans="1:6" s="60" customFormat="1" x14ac:dyDescent="0.25">
      <c r="A61"/>
      <c r="B61"/>
      <c r="C61"/>
      <c r="D61"/>
      <c r="E61"/>
    </row>
    <row r="62" spans="1:6" s="80" customFormat="1" ht="12.75" customHeight="1" x14ac:dyDescent="0.2">
      <c r="A62" s="89" t="s">
        <v>574</v>
      </c>
      <c r="B62" s="76"/>
      <c r="C62" s="77"/>
      <c r="D62" s="78"/>
      <c r="E62" s="83"/>
      <c r="F62" s="125"/>
    </row>
    <row r="63" spans="1:6" s="80" customFormat="1" ht="15" customHeight="1" thickBot="1" x14ac:dyDescent="0.25">
      <c r="A63" s="646"/>
      <c r="B63" s="107"/>
      <c r="C63" s="108"/>
      <c r="D63" s="109"/>
      <c r="E63" s="110"/>
      <c r="F63" s="111"/>
    </row>
    <row r="64" spans="1:6" s="60" customFormat="1" ht="12" thickBot="1" x14ac:dyDescent="0.25">
      <c r="A64" s="126" t="s">
        <v>599</v>
      </c>
      <c r="B64" s="127" t="s">
        <v>600</v>
      </c>
      <c r="C64" s="127" t="s">
        <v>601</v>
      </c>
      <c r="D64" s="128" t="s">
        <v>602</v>
      </c>
      <c r="E64" s="129" t="s">
        <v>603</v>
      </c>
      <c r="F64" s="129" t="s">
        <v>604</v>
      </c>
    </row>
    <row r="65" spans="1:6" s="80" customFormat="1" ht="12.75" customHeight="1" x14ac:dyDescent="0.2">
      <c r="A65" s="647"/>
      <c r="B65" s="648"/>
      <c r="C65" s="649"/>
      <c r="D65" s="649"/>
      <c r="E65" s="650"/>
      <c r="F65" s="650"/>
    </row>
    <row r="66" spans="1:6" s="80" customFormat="1" ht="22.5" customHeight="1" x14ac:dyDescent="0.2">
      <c r="A66" s="108"/>
      <c r="B66" s="651" t="s">
        <v>605</v>
      </c>
      <c r="C66" s="108"/>
      <c r="D66" s="109"/>
      <c r="E66" s="110"/>
      <c r="F66" s="111"/>
    </row>
    <row r="67" spans="1:6" s="80" customFormat="1" ht="11.25" x14ac:dyDescent="0.2">
      <c r="A67" s="108"/>
      <c r="B67" s="107"/>
      <c r="C67" s="108"/>
      <c r="D67" s="109"/>
      <c r="E67" s="110"/>
      <c r="F67" s="111"/>
    </row>
    <row r="68" spans="1:6" s="80" customFormat="1" ht="22.5" x14ac:dyDescent="0.2">
      <c r="A68" s="84" t="s">
        <v>573</v>
      </c>
      <c r="B68" s="85" t="s">
        <v>574</v>
      </c>
      <c r="C68" s="86"/>
      <c r="D68" s="87"/>
      <c r="E68" s="89"/>
      <c r="F68" s="105"/>
    </row>
    <row r="69" spans="1:6" s="80" customFormat="1" ht="12.75" customHeight="1" x14ac:dyDescent="0.2">
      <c r="A69" s="106"/>
      <c r="B69" s="107"/>
      <c r="C69" s="108"/>
      <c r="D69" s="109"/>
      <c r="E69" s="110"/>
      <c r="F69" s="111"/>
    </row>
    <row r="70" spans="1:6" s="80" customFormat="1" ht="12.75" customHeight="1" x14ac:dyDescent="0.2">
      <c r="A70" s="112" t="s">
        <v>582</v>
      </c>
      <c r="B70" s="76" t="s">
        <v>583</v>
      </c>
      <c r="C70" s="113" t="s">
        <v>435</v>
      </c>
      <c r="D70" s="114">
        <v>1</v>
      </c>
      <c r="E70" s="2069"/>
      <c r="F70" s="116">
        <f>ROUND(D70*E70,2)</f>
        <v>0</v>
      </c>
    </row>
    <row r="71" spans="1:6" s="80" customFormat="1" ht="12.75" customHeight="1" x14ac:dyDescent="0.2">
      <c r="A71" s="75" t="s">
        <v>584</v>
      </c>
      <c r="B71" s="76" t="s">
        <v>585</v>
      </c>
      <c r="C71" s="113" t="s">
        <v>435</v>
      </c>
      <c r="D71" s="114">
        <v>1</v>
      </c>
      <c r="E71" s="2069"/>
      <c r="F71" s="116">
        <f t="shared" ref="F71:F77" si="0">ROUND(D71*E71,2)</f>
        <v>0</v>
      </c>
    </row>
    <row r="72" spans="1:6" s="80" customFormat="1" ht="12.75" customHeight="1" x14ac:dyDescent="0.2">
      <c r="A72" s="75" t="s">
        <v>586</v>
      </c>
      <c r="B72" s="76" t="s">
        <v>587</v>
      </c>
      <c r="C72" s="113" t="s">
        <v>435</v>
      </c>
      <c r="D72" s="114">
        <v>1</v>
      </c>
      <c r="E72" s="2069"/>
      <c r="F72" s="116">
        <f t="shared" si="0"/>
        <v>0</v>
      </c>
    </row>
    <row r="73" spans="1:6" s="80" customFormat="1" ht="12.75" customHeight="1" x14ac:dyDescent="0.2">
      <c r="A73" s="75" t="s">
        <v>588</v>
      </c>
      <c r="B73" s="76" t="s">
        <v>589</v>
      </c>
      <c r="C73" s="113" t="s">
        <v>435</v>
      </c>
      <c r="D73" s="114">
        <v>1</v>
      </c>
      <c r="E73" s="2069"/>
      <c r="F73" s="116">
        <f t="shared" si="0"/>
        <v>0</v>
      </c>
    </row>
    <row r="74" spans="1:6" s="80" customFormat="1" ht="12.75" customHeight="1" x14ac:dyDescent="0.2">
      <c r="A74" s="75" t="s">
        <v>590</v>
      </c>
      <c r="B74" s="76" t="s">
        <v>591</v>
      </c>
      <c r="C74" s="113" t="s">
        <v>435</v>
      </c>
      <c r="D74" s="114">
        <v>1</v>
      </c>
      <c r="E74" s="2069"/>
      <c r="F74" s="116">
        <f t="shared" si="0"/>
        <v>0</v>
      </c>
    </row>
    <row r="75" spans="1:6" s="80" customFormat="1" ht="12.75" customHeight="1" x14ac:dyDescent="0.2">
      <c r="A75" s="75" t="s">
        <v>592</v>
      </c>
      <c r="B75" s="76" t="s">
        <v>593</v>
      </c>
      <c r="C75" s="113" t="s">
        <v>435</v>
      </c>
      <c r="D75" s="114">
        <v>1</v>
      </c>
      <c r="E75" s="2069"/>
      <c r="F75" s="116">
        <f t="shared" si="0"/>
        <v>0</v>
      </c>
    </row>
    <row r="76" spans="1:6" s="80" customFormat="1" ht="12.75" customHeight="1" x14ac:dyDescent="0.2">
      <c r="A76" s="75" t="s">
        <v>594</v>
      </c>
      <c r="B76" s="76" t="s">
        <v>595</v>
      </c>
      <c r="C76" s="113" t="s">
        <v>435</v>
      </c>
      <c r="D76" s="114">
        <v>1</v>
      </c>
      <c r="E76" s="2069"/>
      <c r="F76" s="116">
        <f t="shared" si="0"/>
        <v>0</v>
      </c>
    </row>
    <row r="77" spans="1:6" s="80" customFormat="1" ht="12.75" customHeight="1" x14ac:dyDescent="0.2">
      <c r="A77" s="75" t="s">
        <v>596</v>
      </c>
      <c r="B77" s="76" t="s">
        <v>597</v>
      </c>
      <c r="C77" s="113" t="s">
        <v>435</v>
      </c>
      <c r="D77" s="114">
        <v>1</v>
      </c>
      <c r="E77" s="2069"/>
      <c r="F77" s="116">
        <f t="shared" si="0"/>
        <v>0</v>
      </c>
    </row>
    <row r="78" spans="1:6" s="80" customFormat="1" ht="12.75" customHeight="1" x14ac:dyDescent="0.2">
      <c r="A78" s="108"/>
      <c r="B78" s="107"/>
      <c r="C78" s="117"/>
      <c r="D78" s="118"/>
      <c r="E78" s="119"/>
      <c r="F78" s="120"/>
    </row>
    <row r="79" spans="1:6" s="80" customFormat="1" ht="22.5" customHeight="1" x14ac:dyDescent="0.2">
      <c r="A79" s="86"/>
      <c r="B79" s="85" t="s">
        <v>598</v>
      </c>
      <c r="C79" s="121"/>
      <c r="D79" s="122"/>
      <c r="E79" s="123"/>
      <c r="F79" s="124">
        <f>SUM(F70:F77)</f>
        <v>0</v>
      </c>
    </row>
    <row r="80" spans="1:6" s="60" customFormat="1" x14ac:dyDescent="0.25">
      <c r="A80"/>
      <c r="B80"/>
      <c r="C80"/>
      <c r="D80"/>
      <c r="E80"/>
      <c r="F80"/>
    </row>
    <row r="81" spans="1:6" s="60" customFormat="1" x14ac:dyDescent="0.25">
      <c r="A81"/>
      <c r="B81"/>
      <c r="C81"/>
      <c r="D81"/>
      <c r="E81"/>
      <c r="F81"/>
    </row>
    <row r="82" spans="1:6" s="83" customFormat="1" ht="11.25" x14ac:dyDescent="0.2">
      <c r="A82" s="89" t="s">
        <v>576</v>
      </c>
      <c r="B82" s="76"/>
      <c r="C82" s="77"/>
      <c r="D82" s="78"/>
      <c r="F82" s="125"/>
    </row>
    <row r="83" spans="1:6" s="83" customFormat="1" ht="12" thickBot="1" x14ac:dyDescent="0.25">
      <c r="A83" s="89"/>
      <c r="B83" s="76"/>
      <c r="C83" s="77"/>
      <c r="D83" s="78"/>
      <c r="F83" s="125"/>
    </row>
    <row r="84" spans="1:6" s="60" customFormat="1" ht="12" thickBot="1" x14ac:dyDescent="0.25">
      <c r="A84" s="126" t="s">
        <v>599</v>
      </c>
      <c r="B84" s="127" t="s">
        <v>600</v>
      </c>
      <c r="C84" s="127" t="s">
        <v>601</v>
      </c>
      <c r="D84" s="128" t="s">
        <v>602</v>
      </c>
      <c r="E84" s="129" t="s">
        <v>603</v>
      </c>
      <c r="F84" s="129" t="s">
        <v>604</v>
      </c>
    </row>
    <row r="85" spans="1:6" s="134" customFormat="1" ht="11.25" x14ac:dyDescent="0.2">
      <c r="A85" s="130"/>
      <c r="B85" s="131"/>
      <c r="C85" s="132"/>
      <c r="D85" s="132"/>
      <c r="E85" s="133"/>
      <c r="F85" s="133"/>
    </row>
    <row r="86" spans="1:6" s="80" customFormat="1" ht="22.5" customHeight="1" x14ac:dyDescent="0.2">
      <c r="A86" s="77"/>
      <c r="B86" s="135" t="s">
        <v>605</v>
      </c>
      <c r="C86" s="77"/>
      <c r="D86" s="78"/>
      <c r="E86" s="83"/>
      <c r="F86" s="125"/>
    </row>
    <row r="87" spans="1:6" s="83" customFormat="1" ht="11.25" x14ac:dyDescent="0.2">
      <c r="A87" s="75"/>
      <c r="B87" s="76"/>
      <c r="C87" s="77"/>
      <c r="D87" s="78"/>
      <c r="F87" s="125"/>
    </row>
    <row r="88" spans="1:6" s="89" customFormat="1" ht="22.5" x14ac:dyDescent="0.2">
      <c r="A88" s="84" t="s">
        <v>575</v>
      </c>
      <c r="B88" s="136" t="s">
        <v>576</v>
      </c>
      <c r="C88" s="86"/>
      <c r="D88" s="87"/>
      <c r="E88" s="88"/>
      <c r="F88" s="105"/>
    </row>
    <row r="89" spans="1:6" s="83" customFormat="1" ht="11.25" x14ac:dyDescent="0.2">
      <c r="A89" s="75"/>
      <c r="B89" s="137"/>
      <c r="C89" s="77"/>
      <c r="D89" s="78"/>
      <c r="E89" s="82"/>
      <c r="F89" s="125"/>
    </row>
    <row r="90" spans="1:6" s="83" customFormat="1" ht="57.75" customHeight="1" x14ac:dyDescent="0.2">
      <c r="A90" s="112" t="s">
        <v>606</v>
      </c>
      <c r="B90" s="138" t="s">
        <v>1699</v>
      </c>
      <c r="C90" s="113" t="s">
        <v>373</v>
      </c>
      <c r="D90" s="114">
        <v>133</v>
      </c>
      <c r="E90" s="2069"/>
      <c r="F90" s="116">
        <f t="shared" ref="F90" si="1">ROUND(D90*E90,2)</f>
        <v>0</v>
      </c>
    </row>
    <row r="91" spans="1:6" s="83" customFormat="1" ht="57.75" customHeight="1" x14ac:dyDescent="0.2">
      <c r="A91" s="112" t="s">
        <v>607</v>
      </c>
      <c r="B91" s="138" t="s">
        <v>1700</v>
      </c>
      <c r="C91" s="113" t="s">
        <v>373</v>
      </c>
      <c r="D91" s="114">
        <v>209</v>
      </c>
      <c r="E91" s="2069"/>
      <c r="F91" s="116">
        <f t="shared" ref="F91:F98" si="2">ROUND(D91*E91,2)</f>
        <v>0</v>
      </c>
    </row>
    <row r="92" spans="1:6" s="83" customFormat="1" ht="70.5" customHeight="1" x14ac:dyDescent="0.2">
      <c r="A92" s="75" t="s">
        <v>608</v>
      </c>
      <c r="B92" s="138" t="s">
        <v>1703</v>
      </c>
      <c r="C92" s="113" t="s">
        <v>373</v>
      </c>
      <c r="D92" s="114">
        <v>25</v>
      </c>
      <c r="E92" s="2069"/>
      <c r="F92" s="116">
        <f t="shared" si="2"/>
        <v>0</v>
      </c>
    </row>
    <row r="93" spans="1:6" s="83" customFormat="1" ht="12" customHeight="1" x14ac:dyDescent="0.2">
      <c r="A93" s="75" t="s">
        <v>609</v>
      </c>
      <c r="B93" s="137" t="s">
        <v>610</v>
      </c>
      <c r="C93" s="113" t="s">
        <v>373</v>
      </c>
      <c r="D93" s="114">
        <v>375</v>
      </c>
      <c r="E93" s="2069"/>
      <c r="F93" s="116">
        <f t="shared" si="2"/>
        <v>0</v>
      </c>
    </row>
    <row r="94" spans="1:6" s="679" customFormat="1" ht="34.5" customHeight="1" x14ac:dyDescent="0.2">
      <c r="A94" s="676" t="s">
        <v>611</v>
      </c>
      <c r="B94" s="677" t="s">
        <v>612</v>
      </c>
      <c r="C94" s="678" t="s">
        <v>15</v>
      </c>
      <c r="D94" s="142">
        <v>1</v>
      </c>
      <c r="E94" s="2069"/>
      <c r="F94" s="116">
        <f t="shared" si="2"/>
        <v>0</v>
      </c>
    </row>
    <row r="95" spans="1:6" s="679" customFormat="1" ht="34.5" customHeight="1" x14ac:dyDescent="0.2">
      <c r="A95" s="676" t="s">
        <v>613</v>
      </c>
      <c r="B95" s="677" t="s">
        <v>614</v>
      </c>
      <c r="C95" s="678" t="s">
        <v>15</v>
      </c>
      <c r="D95" s="142">
        <v>5</v>
      </c>
      <c r="E95" s="2069"/>
      <c r="F95" s="116">
        <f t="shared" si="2"/>
        <v>0</v>
      </c>
    </row>
    <row r="96" spans="1:6" s="679" customFormat="1" ht="34.5" customHeight="1" x14ac:dyDescent="0.2">
      <c r="A96" s="676" t="s">
        <v>615</v>
      </c>
      <c r="B96" s="677" t="s">
        <v>616</v>
      </c>
      <c r="C96" s="678" t="s">
        <v>15</v>
      </c>
      <c r="D96" s="142">
        <v>5</v>
      </c>
      <c r="E96" s="2069"/>
      <c r="F96" s="116">
        <f t="shared" si="2"/>
        <v>0</v>
      </c>
    </row>
    <row r="97" spans="1:6" s="679" customFormat="1" ht="34.5" customHeight="1" x14ac:dyDescent="0.2">
      <c r="A97" s="676" t="s">
        <v>617</v>
      </c>
      <c r="B97" s="677" t="s">
        <v>618</v>
      </c>
      <c r="C97" s="678" t="s">
        <v>435</v>
      </c>
      <c r="D97" s="142">
        <v>5</v>
      </c>
      <c r="E97" s="2069"/>
      <c r="F97" s="116">
        <f t="shared" si="2"/>
        <v>0</v>
      </c>
    </row>
    <row r="98" spans="1:6" s="679" customFormat="1" ht="33" customHeight="1" x14ac:dyDescent="0.2">
      <c r="A98" s="676" t="s">
        <v>619</v>
      </c>
      <c r="B98" s="677" t="s">
        <v>620</v>
      </c>
      <c r="C98" s="678" t="s">
        <v>435</v>
      </c>
      <c r="D98" s="142">
        <v>6</v>
      </c>
      <c r="E98" s="2069"/>
      <c r="F98" s="116">
        <f t="shared" si="2"/>
        <v>0</v>
      </c>
    </row>
    <row r="99" spans="1:6" s="679" customFormat="1" ht="55.5" customHeight="1" x14ac:dyDescent="0.2">
      <c r="A99" s="676" t="s">
        <v>621</v>
      </c>
      <c r="B99" s="677" t="s">
        <v>622</v>
      </c>
      <c r="C99" s="678" t="s">
        <v>435</v>
      </c>
      <c r="D99" s="142">
        <v>2</v>
      </c>
      <c r="E99" s="2069"/>
      <c r="F99" s="116">
        <f t="shared" ref="F99:F103" si="3">ROUND(D99*E99,2)</f>
        <v>0</v>
      </c>
    </row>
    <row r="100" spans="1:6" s="145" customFormat="1" ht="23.25" customHeight="1" x14ac:dyDescent="0.2">
      <c r="A100" s="680" t="s">
        <v>623</v>
      </c>
      <c r="B100" s="681" t="s">
        <v>624</v>
      </c>
      <c r="C100" s="682" t="s">
        <v>15</v>
      </c>
      <c r="D100" s="142">
        <v>5</v>
      </c>
      <c r="E100" s="2069"/>
      <c r="F100" s="116">
        <f t="shared" si="3"/>
        <v>0</v>
      </c>
    </row>
    <row r="101" spans="1:6" s="83" customFormat="1" ht="11.25" x14ac:dyDescent="0.2">
      <c r="A101" s="139" t="s">
        <v>625</v>
      </c>
      <c r="B101" s="146" t="s">
        <v>626</v>
      </c>
      <c r="C101" s="113" t="s">
        <v>243</v>
      </c>
      <c r="D101" s="147">
        <v>10.64</v>
      </c>
      <c r="E101" s="2069"/>
      <c r="F101" s="116">
        <f t="shared" si="3"/>
        <v>0</v>
      </c>
    </row>
    <row r="102" spans="1:6" s="83" customFormat="1" ht="22.5" x14ac:dyDescent="0.2">
      <c r="A102" s="139" t="s">
        <v>627</v>
      </c>
      <c r="B102" s="146" t="s">
        <v>628</v>
      </c>
      <c r="C102" s="113" t="s">
        <v>243</v>
      </c>
      <c r="D102" s="147">
        <v>5.32</v>
      </c>
      <c r="E102" s="2069"/>
      <c r="F102" s="116">
        <f t="shared" si="3"/>
        <v>0</v>
      </c>
    </row>
    <row r="103" spans="1:6" ht="22.5" x14ac:dyDescent="0.25">
      <c r="A103" s="139" t="s">
        <v>629</v>
      </c>
      <c r="B103" s="146" t="s">
        <v>630</v>
      </c>
      <c r="C103" s="113" t="s">
        <v>373</v>
      </c>
      <c r="D103" s="114">
        <v>734</v>
      </c>
      <c r="E103" s="2069"/>
      <c r="F103" s="116">
        <f t="shared" si="3"/>
        <v>0</v>
      </c>
    </row>
    <row r="104" spans="1:6" x14ac:dyDescent="0.25">
      <c r="A104" s="139"/>
      <c r="B104" s="146"/>
      <c r="C104" s="113"/>
      <c r="D104" s="114"/>
      <c r="E104" s="115"/>
      <c r="F104" s="116"/>
    </row>
    <row r="105" spans="1:6" ht="22.5" x14ac:dyDescent="0.25">
      <c r="A105" s="148"/>
      <c r="B105" s="136" t="s">
        <v>631</v>
      </c>
      <c r="C105" s="86"/>
      <c r="D105" s="87"/>
      <c r="E105" s="88"/>
      <c r="F105" s="124">
        <f>SUM(F90:F103)</f>
        <v>0</v>
      </c>
    </row>
    <row r="108" spans="1:6" s="145" customFormat="1" ht="11.25" x14ac:dyDescent="0.25">
      <c r="A108" s="149" t="s">
        <v>577</v>
      </c>
      <c r="B108" s="76"/>
      <c r="C108" s="77"/>
      <c r="D108" s="78"/>
      <c r="E108" s="77"/>
      <c r="F108" s="125"/>
    </row>
    <row r="109" spans="1:6" s="145" customFormat="1" ht="12" thickBot="1" x14ac:dyDescent="0.3">
      <c r="A109" s="149"/>
      <c r="B109" s="76"/>
      <c r="C109" s="77"/>
      <c r="D109" s="78"/>
      <c r="E109" s="77"/>
      <c r="F109" s="125"/>
    </row>
    <row r="110" spans="1:6" s="91" customFormat="1" ht="12" thickBot="1" x14ac:dyDescent="0.3">
      <c r="A110" s="150" t="s">
        <v>599</v>
      </c>
      <c r="B110" s="151" t="s">
        <v>600</v>
      </c>
      <c r="C110" s="151" t="s">
        <v>601</v>
      </c>
      <c r="D110" s="152" t="s">
        <v>602</v>
      </c>
      <c r="E110" s="153" t="s">
        <v>603</v>
      </c>
      <c r="F110" s="153" t="s">
        <v>604</v>
      </c>
    </row>
    <row r="111" spans="1:6" s="145" customFormat="1" ht="11.25" x14ac:dyDescent="0.25">
      <c r="A111" s="154"/>
      <c r="B111" s="131"/>
      <c r="C111" s="155"/>
      <c r="D111" s="155"/>
      <c r="E111" s="156"/>
      <c r="F111" s="156"/>
    </row>
    <row r="112" spans="1:6" s="145" customFormat="1" ht="11.25" x14ac:dyDescent="0.25">
      <c r="A112" s="157"/>
      <c r="B112" s="135" t="s">
        <v>605</v>
      </c>
      <c r="C112" s="77"/>
      <c r="D112" s="78"/>
      <c r="E112" s="77"/>
      <c r="F112" s="125"/>
    </row>
    <row r="113" spans="1:6" s="145" customFormat="1" ht="11.25" x14ac:dyDescent="0.25">
      <c r="A113" s="157"/>
      <c r="B113" s="76"/>
      <c r="C113" s="77"/>
      <c r="D113" s="78"/>
      <c r="E113" s="77"/>
      <c r="F113" s="125"/>
    </row>
    <row r="114" spans="1:6" s="145" customFormat="1" ht="22.5" x14ac:dyDescent="0.25">
      <c r="A114" s="158" t="s">
        <v>472</v>
      </c>
      <c r="B114" s="85" t="s">
        <v>577</v>
      </c>
      <c r="C114" s="86"/>
      <c r="D114" s="87"/>
      <c r="E114" s="88"/>
      <c r="F114" s="105"/>
    </row>
    <row r="115" spans="1:6" s="145" customFormat="1" ht="11.25" x14ac:dyDescent="0.25">
      <c r="A115" s="144"/>
      <c r="B115" s="76"/>
      <c r="C115" s="77"/>
      <c r="D115" s="78"/>
      <c r="E115" s="82"/>
      <c r="F115" s="125"/>
    </row>
    <row r="116" spans="1:6" s="83" customFormat="1" ht="23.25" x14ac:dyDescent="0.2">
      <c r="A116" s="75" t="s">
        <v>632</v>
      </c>
      <c r="B116" s="137" t="s">
        <v>633</v>
      </c>
      <c r="C116" s="113" t="s">
        <v>373</v>
      </c>
      <c r="D116" s="114">
        <v>387</v>
      </c>
      <c r="E116" s="2069"/>
      <c r="F116" s="116">
        <f t="shared" ref="F116" si="4">ROUND(D116*E116,2)</f>
        <v>0</v>
      </c>
    </row>
    <row r="117" spans="1:6" s="83" customFormat="1" ht="22.5" x14ac:dyDescent="0.2">
      <c r="A117" s="139" t="s">
        <v>634</v>
      </c>
      <c r="B117" s="137" t="s">
        <v>635</v>
      </c>
      <c r="C117" s="113" t="s">
        <v>373</v>
      </c>
      <c r="D117" s="114">
        <v>387</v>
      </c>
      <c r="E117" s="2069"/>
      <c r="F117" s="116">
        <f t="shared" ref="F117:F126" si="5">ROUND(D117*E117,2)</f>
        <v>0</v>
      </c>
    </row>
    <row r="118" spans="1:6" s="83" customFormat="1" ht="35.25" customHeight="1" x14ac:dyDescent="0.2">
      <c r="A118" s="139" t="s">
        <v>636</v>
      </c>
      <c r="B118" s="138" t="s">
        <v>637</v>
      </c>
      <c r="C118" s="113" t="s">
        <v>15</v>
      </c>
      <c r="D118" s="114">
        <v>5</v>
      </c>
      <c r="E118" s="2069"/>
      <c r="F118" s="116">
        <f t="shared" si="5"/>
        <v>0</v>
      </c>
    </row>
    <row r="119" spans="1:6" s="145" customFormat="1" ht="46.5" customHeight="1" x14ac:dyDescent="0.2">
      <c r="A119" s="144" t="s">
        <v>638</v>
      </c>
      <c r="B119" s="138" t="s">
        <v>639</v>
      </c>
      <c r="C119" s="113" t="s">
        <v>15</v>
      </c>
      <c r="D119" s="114">
        <v>3</v>
      </c>
      <c r="E119" s="2069"/>
      <c r="F119" s="116">
        <f t="shared" si="5"/>
        <v>0</v>
      </c>
    </row>
    <row r="120" spans="1:6" s="145" customFormat="1" ht="46.5" customHeight="1" x14ac:dyDescent="0.2">
      <c r="A120" s="144" t="s">
        <v>640</v>
      </c>
      <c r="B120" s="138" t="s">
        <v>641</v>
      </c>
      <c r="C120" s="113" t="s">
        <v>15</v>
      </c>
      <c r="D120" s="114">
        <v>2</v>
      </c>
      <c r="E120" s="2069"/>
      <c r="F120" s="116">
        <f t="shared" si="5"/>
        <v>0</v>
      </c>
    </row>
    <row r="121" spans="1:6" s="90" customFormat="1" ht="56.25" x14ac:dyDescent="0.25">
      <c r="A121" s="144" t="s">
        <v>642</v>
      </c>
      <c r="B121" s="159" t="s">
        <v>643</v>
      </c>
      <c r="C121" s="103" t="s">
        <v>15</v>
      </c>
      <c r="D121" s="160">
        <v>5</v>
      </c>
      <c r="E121" s="2069"/>
      <c r="F121" s="116">
        <f t="shared" si="5"/>
        <v>0</v>
      </c>
    </row>
    <row r="122" spans="1:6" s="90" customFormat="1" ht="12.75" x14ac:dyDescent="0.25">
      <c r="A122" s="144" t="s">
        <v>644</v>
      </c>
      <c r="B122" s="159" t="s">
        <v>645</v>
      </c>
      <c r="C122" s="103" t="s">
        <v>15</v>
      </c>
      <c r="D122" s="160">
        <v>6</v>
      </c>
      <c r="E122" s="2069"/>
      <c r="F122" s="116">
        <f t="shared" si="5"/>
        <v>0</v>
      </c>
    </row>
    <row r="123" spans="1:6" s="90" customFormat="1" ht="24" customHeight="1" x14ac:dyDescent="0.25">
      <c r="A123" s="144" t="s">
        <v>646</v>
      </c>
      <c r="B123" s="159" t="s">
        <v>647</v>
      </c>
      <c r="C123" s="103" t="s">
        <v>15</v>
      </c>
      <c r="D123" s="160">
        <v>2</v>
      </c>
      <c r="E123" s="2069"/>
      <c r="F123" s="116">
        <f t="shared" si="5"/>
        <v>0</v>
      </c>
    </row>
    <row r="124" spans="1:6" s="90" customFormat="1" ht="12.75" x14ac:dyDescent="0.25">
      <c r="A124" s="144" t="s">
        <v>648</v>
      </c>
      <c r="B124" s="159" t="s">
        <v>649</v>
      </c>
      <c r="C124" s="103" t="s">
        <v>15</v>
      </c>
      <c r="D124" s="160">
        <v>6</v>
      </c>
      <c r="E124" s="2069"/>
      <c r="F124" s="116">
        <f t="shared" si="5"/>
        <v>0</v>
      </c>
    </row>
    <row r="125" spans="1:6" s="90" customFormat="1" ht="12.75" x14ac:dyDescent="0.25">
      <c r="A125" s="144" t="s">
        <v>650</v>
      </c>
      <c r="B125" s="159" t="s">
        <v>651</v>
      </c>
      <c r="C125" s="103" t="s">
        <v>15</v>
      </c>
      <c r="D125" s="160">
        <v>6</v>
      </c>
      <c r="E125" s="2069"/>
      <c r="F125" s="116">
        <f t="shared" si="5"/>
        <v>0</v>
      </c>
    </row>
    <row r="126" spans="1:6" s="90" customFormat="1" ht="12.75" x14ac:dyDescent="0.25">
      <c r="A126" s="144" t="s">
        <v>652</v>
      </c>
      <c r="B126" s="159" t="s">
        <v>653</v>
      </c>
      <c r="C126" s="103" t="s">
        <v>15</v>
      </c>
      <c r="D126" s="160">
        <v>6</v>
      </c>
      <c r="E126" s="2069"/>
      <c r="F126" s="116">
        <f t="shared" si="5"/>
        <v>0</v>
      </c>
    </row>
    <row r="127" spans="1:6" s="90" customFormat="1" ht="12.75" x14ac:dyDescent="0.25">
      <c r="A127" s="144" t="s">
        <v>654</v>
      </c>
      <c r="B127" s="159" t="s">
        <v>655</v>
      </c>
      <c r="C127" s="103" t="s">
        <v>15</v>
      </c>
      <c r="D127" s="160">
        <v>2</v>
      </c>
      <c r="E127" s="2069"/>
      <c r="F127" s="116">
        <f t="shared" ref="F127:F133" si="6">ROUND(D127*E127,2)</f>
        <v>0</v>
      </c>
    </row>
    <row r="128" spans="1:6" s="90" customFormat="1" ht="12.75" x14ac:dyDescent="0.25">
      <c r="A128" s="144" t="s">
        <v>656</v>
      </c>
      <c r="B128" s="159" t="s">
        <v>657</v>
      </c>
      <c r="C128" s="103" t="s">
        <v>15</v>
      </c>
      <c r="D128" s="160">
        <v>2</v>
      </c>
      <c r="E128" s="2069"/>
      <c r="F128" s="116">
        <f t="shared" si="6"/>
        <v>0</v>
      </c>
    </row>
    <row r="129" spans="1:6" s="90" customFormat="1" ht="12.75" x14ac:dyDescent="0.25">
      <c r="A129" s="144" t="s">
        <v>658</v>
      </c>
      <c r="B129" s="159" t="s">
        <v>659</v>
      </c>
      <c r="C129" s="103" t="s">
        <v>15</v>
      </c>
      <c r="D129" s="160">
        <v>2</v>
      </c>
      <c r="E129" s="2069"/>
      <c r="F129" s="116">
        <f t="shared" si="6"/>
        <v>0</v>
      </c>
    </row>
    <row r="130" spans="1:6" s="148" customFormat="1" ht="22.5" x14ac:dyDescent="0.2">
      <c r="A130" s="144" t="s">
        <v>660</v>
      </c>
      <c r="B130" s="146" t="s">
        <v>661</v>
      </c>
      <c r="C130" s="113" t="s">
        <v>435</v>
      </c>
      <c r="D130" s="114">
        <v>1</v>
      </c>
      <c r="E130" s="2069"/>
      <c r="F130" s="116">
        <f t="shared" si="6"/>
        <v>0</v>
      </c>
    </row>
    <row r="131" spans="1:6" s="148" customFormat="1" ht="22.5" x14ac:dyDescent="0.2">
      <c r="A131" s="144" t="s">
        <v>662</v>
      </c>
      <c r="B131" s="146" t="s">
        <v>663</v>
      </c>
      <c r="C131" s="113" t="s">
        <v>435</v>
      </c>
      <c r="D131" s="114">
        <v>1</v>
      </c>
      <c r="E131" s="2069"/>
      <c r="F131" s="116">
        <f t="shared" si="6"/>
        <v>0</v>
      </c>
    </row>
    <row r="132" spans="1:6" s="148" customFormat="1" x14ac:dyDescent="0.2">
      <c r="A132" s="144" t="s">
        <v>664</v>
      </c>
      <c r="B132" s="146" t="s">
        <v>665</v>
      </c>
      <c r="C132" s="75" t="s">
        <v>435</v>
      </c>
      <c r="D132" s="162">
        <v>1</v>
      </c>
      <c r="E132" s="2069"/>
      <c r="F132" s="116">
        <f t="shared" si="6"/>
        <v>0</v>
      </c>
    </row>
    <row r="133" spans="1:6" s="148" customFormat="1" x14ac:dyDescent="0.2">
      <c r="A133" s="144" t="s">
        <v>666</v>
      </c>
      <c r="B133" s="146" t="s">
        <v>667</v>
      </c>
      <c r="C133" s="75" t="s">
        <v>435</v>
      </c>
      <c r="D133" s="162">
        <v>1</v>
      </c>
      <c r="E133" s="2069"/>
      <c r="F133" s="116">
        <f t="shared" si="6"/>
        <v>0</v>
      </c>
    </row>
    <row r="134" spans="1:6" s="148" customFormat="1" x14ac:dyDescent="0.25">
      <c r="A134" s="163"/>
      <c r="B134" s="76"/>
      <c r="C134" s="77"/>
      <c r="D134" s="78"/>
      <c r="E134" s="82"/>
      <c r="F134" s="125"/>
    </row>
    <row r="135" spans="1:6" s="148" customFormat="1" ht="22.5" x14ac:dyDescent="0.25">
      <c r="A135" s="163"/>
      <c r="B135" s="85" t="s">
        <v>668</v>
      </c>
      <c r="C135" s="86"/>
      <c r="D135" s="87"/>
      <c r="E135" s="88"/>
      <c r="F135" s="164">
        <f>SUM(F116:F133)</f>
        <v>0</v>
      </c>
    </row>
    <row r="138" spans="1:6" s="60" customFormat="1" ht="11.25" x14ac:dyDescent="0.2">
      <c r="A138" s="639" t="s">
        <v>578</v>
      </c>
    </row>
    <row r="139" spans="1:6" s="60" customFormat="1" ht="12" thickBot="1" x14ac:dyDescent="0.25"/>
    <row r="140" spans="1:6" s="60" customFormat="1" ht="12" thickBot="1" x14ac:dyDescent="0.25">
      <c r="A140" s="126" t="s">
        <v>599</v>
      </c>
      <c r="B140" s="127" t="s">
        <v>600</v>
      </c>
      <c r="C140" s="127" t="s">
        <v>601</v>
      </c>
      <c r="D140" s="128" t="s">
        <v>602</v>
      </c>
      <c r="E140" s="129" t="s">
        <v>1302</v>
      </c>
      <c r="F140" s="129" t="s">
        <v>604</v>
      </c>
    </row>
    <row r="141" spans="1:6" s="60" customFormat="1" ht="11.25" x14ac:dyDescent="0.2"/>
    <row r="142" spans="1:6" s="60" customFormat="1" ht="11.25" x14ac:dyDescent="0.2">
      <c r="A142" s="640"/>
      <c r="B142" s="641" t="s">
        <v>605</v>
      </c>
    </row>
    <row r="143" spans="1:6" s="60" customFormat="1" ht="11.25" x14ac:dyDescent="0.2">
      <c r="A143" s="68"/>
    </row>
    <row r="144" spans="1:6" s="60" customFormat="1" ht="11.25" x14ac:dyDescent="0.2">
      <c r="A144" s="165" t="s">
        <v>473</v>
      </c>
      <c r="B144" s="166" t="s">
        <v>578</v>
      </c>
    </row>
    <row r="145" spans="1:6" s="60" customFormat="1" ht="11.25" x14ac:dyDescent="0.2">
      <c r="A145" s="167"/>
    </row>
    <row r="146" spans="1:6" s="60" customFormat="1" ht="22.5" x14ac:dyDescent="0.2">
      <c r="A146" s="168" t="s">
        <v>669</v>
      </c>
      <c r="B146" s="169" t="s">
        <v>670</v>
      </c>
      <c r="C146" s="132" t="s">
        <v>435</v>
      </c>
      <c r="D146" s="132">
        <v>1</v>
      </c>
      <c r="E146" s="2069"/>
      <c r="F146" s="116">
        <f t="shared" ref="F146" si="7">ROUND(D146*E146,2)</f>
        <v>0</v>
      </c>
    </row>
    <row r="147" spans="1:6" s="60" customFormat="1" ht="33.75" x14ac:dyDescent="0.2">
      <c r="A147" s="168" t="s">
        <v>671</v>
      </c>
      <c r="B147" s="169" t="s">
        <v>672</v>
      </c>
      <c r="C147" s="132" t="s">
        <v>435</v>
      </c>
      <c r="D147" s="132">
        <v>1</v>
      </c>
      <c r="E147" s="2069"/>
      <c r="F147" s="116">
        <f t="shared" ref="F147" si="8">ROUND(D147*E147,2)</f>
        <v>0</v>
      </c>
    </row>
    <row r="148" spans="1:6" s="60" customFormat="1" ht="11.25" x14ac:dyDescent="0.2">
      <c r="A148" s="168"/>
      <c r="B148" s="94"/>
      <c r="C148" s="155"/>
      <c r="D148" s="155"/>
      <c r="E148" s="170"/>
      <c r="F148" s="171"/>
    </row>
    <row r="149" spans="1:6" s="60" customFormat="1" ht="11.25" x14ac:dyDescent="0.2">
      <c r="A149" s="168"/>
      <c r="B149" s="172" t="s">
        <v>673</v>
      </c>
      <c r="C149" s="155"/>
      <c r="D149" s="155"/>
      <c r="E149" s="170"/>
      <c r="F149" s="173">
        <f>SUM(F146:F147)</f>
        <v>0</v>
      </c>
    </row>
  </sheetData>
  <mergeCells count="32">
    <mergeCell ref="B58:E58"/>
    <mergeCell ref="B59:E59"/>
    <mergeCell ref="B52:E52"/>
    <mergeCell ref="B53:E53"/>
    <mergeCell ref="B54:E54"/>
    <mergeCell ref="B55:E55"/>
    <mergeCell ref="B56:E56"/>
    <mergeCell ref="B57:E57"/>
    <mergeCell ref="B51:E51"/>
    <mergeCell ref="B40:E40"/>
    <mergeCell ref="B41:E41"/>
    <mergeCell ref="B42:E42"/>
    <mergeCell ref="B43:E43"/>
    <mergeCell ref="B44:E44"/>
    <mergeCell ref="B45:E45"/>
    <mergeCell ref="B47:E47"/>
    <mergeCell ref="B46:E46"/>
    <mergeCell ref="B48:E48"/>
    <mergeCell ref="B49:E49"/>
    <mergeCell ref="B50:E50"/>
    <mergeCell ref="B39:E39"/>
    <mergeCell ref="B27:E27"/>
    <mergeCell ref="B28:E28"/>
    <mergeCell ref="B29:E29"/>
    <mergeCell ref="B30:E30"/>
    <mergeCell ref="B31:E31"/>
    <mergeCell ref="B32:E32"/>
    <mergeCell ref="B33:E33"/>
    <mergeCell ref="B34:E34"/>
    <mergeCell ref="B36:E36"/>
    <mergeCell ref="B37:E37"/>
    <mergeCell ref="B38:E38"/>
  </mergeCells>
  <dataValidations count="1">
    <dataValidation type="custom" allowBlank="1" showInputMessage="1" showErrorMessage="1" error="Vnos Cena/EM je dovoljen na dve decimalni mesti." sqref="E70:E77 E90:E103 E116:E133 E146:E147" xr:uid="{C14C0BF9-4390-4CC3-9663-94516833B8A7}">
      <formula1>E70=ROUND(E70,2)</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4">
    <tabColor theme="7" tint="0.39997558519241921"/>
  </sheetPr>
  <dimension ref="A1:XFD105"/>
  <sheetViews>
    <sheetView topLeftCell="A58" workbookViewId="0">
      <selection activeCell="A64" sqref="A64:G64"/>
    </sheetView>
  </sheetViews>
  <sheetFormatPr defaultRowHeight="15" x14ac:dyDescent="0.25"/>
  <cols>
    <col min="1" max="1" width="5.7109375" style="418" customWidth="1"/>
    <col min="2" max="2" width="9.7109375" style="418" customWidth="1"/>
    <col min="3" max="3" width="45.7109375" style="782" customWidth="1"/>
    <col min="4" max="4" width="10.7109375" style="419" customWidth="1"/>
    <col min="5" max="5" width="5.7109375" style="423" customWidth="1"/>
    <col min="6" max="6" width="11.7109375" style="1874" customWidth="1"/>
    <col min="7" max="7" width="15.7109375" style="419" customWidth="1"/>
    <col min="8" max="8" width="9.140625" style="422"/>
    <col min="9" max="10" width="13.42578125" style="422" bestFit="1" customWidth="1"/>
    <col min="11" max="11" width="15.85546875" style="419" bestFit="1" customWidth="1"/>
    <col min="12" max="16384" width="9.140625" style="422"/>
  </cols>
  <sheetData>
    <row r="1" spans="1:8" ht="15.75" x14ac:dyDescent="0.25">
      <c r="A1" s="830" t="s">
        <v>1486</v>
      </c>
      <c r="B1" s="716"/>
      <c r="C1" s="717"/>
      <c r="D1" s="832"/>
      <c r="E1" s="718"/>
      <c r="F1" s="1857"/>
    </row>
    <row r="2" spans="1:8" ht="15.75" x14ac:dyDescent="0.25">
      <c r="A2" s="830" t="s">
        <v>428</v>
      </c>
      <c r="B2" s="722"/>
      <c r="C2" s="723"/>
      <c r="D2" s="832"/>
      <c r="E2" s="718"/>
      <c r="F2" s="1857"/>
    </row>
    <row r="3" spans="1:8" ht="15.75" x14ac:dyDescent="0.25">
      <c r="A3" s="724" t="s">
        <v>1242</v>
      </c>
      <c r="B3" s="722"/>
      <c r="C3" s="723"/>
      <c r="D3" s="832"/>
      <c r="E3" s="718"/>
      <c r="F3" s="1857"/>
      <c r="G3" s="719"/>
    </row>
    <row r="4" spans="1:8" ht="15.75" x14ac:dyDescent="0.25">
      <c r="A4" s="721"/>
      <c r="B4" s="722"/>
      <c r="C4" s="723"/>
      <c r="D4" s="832"/>
      <c r="E4" s="718"/>
      <c r="F4" s="1857"/>
      <c r="G4" s="719"/>
    </row>
    <row r="5" spans="1:8" x14ac:dyDescent="0.25">
      <c r="B5" s="843" t="s">
        <v>0</v>
      </c>
      <c r="C5" s="769" t="s">
        <v>174</v>
      </c>
      <c r="D5" s="833"/>
      <c r="E5" s="768"/>
      <c r="F5" s="1858"/>
      <c r="G5" s="771" t="s">
        <v>175</v>
      </c>
    </row>
    <row r="6" spans="1:8" x14ac:dyDescent="0.25">
      <c r="B6" s="844"/>
      <c r="C6" s="773"/>
      <c r="D6" s="775"/>
      <c r="E6" s="768"/>
      <c r="F6" s="1858"/>
      <c r="G6" s="775"/>
    </row>
    <row r="7" spans="1:8" x14ac:dyDescent="0.25">
      <c r="B7" s="845" t="s">
        <v>176</v>
      </c>
      <c r="C7" s="777" t="s">
        <v>7</v>
      </c>
      <c r="D7" s="775"/>
      <c r="E7" s="768"/>
      <c r="F7" s="1858"/>
      <c r="G7" s="770">
        <f>G37</f>
        <v>8000</v>
      </c>
    </row>
    <row r="8" spans="1:8" x14ac:dyDescent="0.25">
      <c r="B8" s="845" t="s">
        <v>39</v>
      </c>
      <c r="C8" s="777" t="s">
        <v>40</v>
      </c>
      <c r="D8" s="775"/>
      <c r="E8" s="768"/>
      <c r="F8" s="1858"/>
      <c r="G8" s="775">
        <f>G56</f>
        <v>0</v>
      </c>
    </row>
    <row r="9" spans="1:8" x14ac:dyDescent="0.25">
      <c r="B9" s="845" t="s">
        <v>72</v>
      </c>
      <c r="C9" s="777" t="s">
        <v>73</v>
      </c>
      <c r="D9" s="775"/>
      <c r="E9" s="768"/>
      <c r="F9" s="1858"/>
      <c r="G9" s="775">
        <f>G70</f>
        <v>0</v>
      </c>
    </row>
    <row r="10" spans="1:8" x14ac:dyDescent="0.25">
      <c r="B10" s="845" t="s">
        <v>100</v>
      </c>
      <c r="C10" s="777" t="s">
        <v>101</v>
      </c>
      <c r="D10" s="775"/>
      <c r="E10" s="768"/>
      <c r="F10" s="1858"/>
      <c r="G10" s="775">
        <f>G81</f>
        <v>0</v>
      </c>
    </row>
    <row r="11" spans="1:8" x14ac:dyDescent="0.25">
      <c r="B11" s="845" t="s">
        <v>126</v>
      </c>
      <c r="C11" s="777" t="s">
        <v>177</v>
      </c>
      <c r="D11" s="775"/>
      <c r="E11" s="768"/>
      <c r="F11" s="1858"/>
      <c r="G11" s="775">
        <f>G97</f>
        <v>0</v>
      </c>
    </row>
    <row r="12" spans="1:8" ht="15.75" thickBot="1" x14ac:dyDescent="0.3">
      <c r="A12" s="786"/>
      <c r="B12" s="849">
        <v>8</v>
      </c>
      <c r="C12" s="1118" t="s">
        <v>168</v>
      </c>
      <c r="D12" s="834"/>
      <c r="E12" s="784"/>
      <c r="F12" s="1859"/>
      <c r="G12" s="785">
        <f>G103</f>
        <v>720</v>
      </c>
      <c r="H12" s="419"/>
    </row>
    <row r="13" spans="1:8" x14ac:dyDescent="0.25">
      <c r="A13" s="844"/>
      <c r="B13" s="778" t="s">
        <v>178</v>
      </c>
      <c r="C13" s="779"/>
      <c r="D13" s="775"/>
      <c r="E13" s="774"/>
      <c r="F13" s="1858"/>
      <c r="G13" s="780">
        <f>SUM(G7:G12)</f>
        <v>8720</v>
      </c>
    </row>
    <row r="14" spans="1:8" ht="15.75" thickBot="1" x14ac:dyDescent="0.3">
      <c r="A14" s="786"/>
      <c r="B14" s="787" t="s">
        <v>179</v>
      </c>
      <c r="C14" s="788"/>
      <c r="D14" s="790"/>
      <c r="E14" s="789"/>
      <c r="F14" s="1860"/>
      <c r="G14" s="790">
        <f>ROUND(G13*0.22,2)</f>
        <v>1918.4</v>
      </c>
    </row>
    <row r="15" spans="1:8" x14ac:dyDescent="0.25">
      <c r="B15" s="781" t="s">
        <v>180</v>
      </c>
      <c r="C15" s="762"/>
      <c r="D15" s="763"/>
      <c r="E15" s="761"/>
      <c r="F15" s="1861"/>
      <c r="G15" s="763">
        <f>+G14+G13</f>
        <v>10638.4</v>
      </c>
    </row>
    <row r="16" spans="1:8" ht="15.75" x14ac:dyDescent="0.25">
      <c r="A16" s="721"/>
      <c r="B16" s="722"/>
      <c r="C16" s="723"/>
      <c r="D16" s="832"/>
      <c r="E16" s="718"/>
      <c r="F16" s="1857"/>
      <c r="G16" s="719"/>
    </row>
    <row r="17" spans="1:11" ht="15.75" x14ac:dyDescent="0.25">
      <c r="A17" s="721"/>
      <c r="B17" s="722"/>
      <c r="C17" s="723"/>
      <c r="D17" s="832"/>
      <c r="E17" s="718"/>
      <c r="F17" s="1857"/>
      <c r="G17" s="719"/>
    </row>
    <row r="18" spans="1:11" ht="15.75" x14ac:dyDescent="0.25">
      <c r="A18" s="724" t="s">
        <v>1242</v>
      </c>
      <c r="B18" s="722"/>
      <c r="C18" s="723"/>
      <c r="D18" s="832"/>
      <c r="E18" s="718"/>
      <c r="F18" s="1857"/>
      <c r="G18" s="719"/>
    </row>
    <row r="19" spans="1:11" x14ac:dyDescent="0.25">
      <c r="A19" s="846" t="s">
        <v>0</v>
      </c>
      <c r="B19" s="726" t="s">
        <v>1</v>
      </c>
      <c r="C19" s="727" t="s">
        <v>2</v>
      </c>
      <c r="D19" s="728" t="s">
        <v>3</v>
      </c>
      <c r="E19" s="728" t="s">
        <v>4</v>
      </c>
      <c r="F19" s="1863" t="s">
        <v>5</v>
      </c>
      <c r="G19" s="729" t="s">
        <v>6</v>
      </c>
      <c r="K19" s="422"/>
    </row>
    <row r="20" spans="1:11" x14ac:dyDescent="0.25">
      <c r="A20" s="730"/>
      <c r="B20" s="730">
        <v>1</v>
      </c>
      <c r="C20" s="731" t="s">
        <v>7</v>
      </c>
      <c r="D20" s="733"/>
      <c r="E20" s="732"/>
      <c r="F20" s="1864"/>
      <c r="G20" s="733"/>
      <c r="K20" s="422"/>
    </row>
    <row r="21" spans="1:11" x14ac:dyDescent="0.25">
      <c r="A21" s="818"/>
      <c r="B21" s="819" t="s">
        <v>8</v>
      </c>
      <c r="C21" s="820" t="s">
        <v>9</v>
      </c>
      <c r="D21" s="822"/>
      <c r="E21" s="821"/>
      <c r="F21" s="1865"/>
      <c r="G21" s="822"/>
      <c r="K21" s="422"/>
    </row>
    <row r="22" spans="1:11" ht="30" x14ac:dyDescent="0.25">
      <c r="A22" s="737">
        <v>1</v>
      </c>
      <c r="B22" s="738" t="s">
        <v>181</v>
      </c>
      <c r="C22" s="739" t="s">
        <v>11</v>
      </c>
      <c r="D22" s="720">
        <v>100</v>
      </c>
      <c r="E22" s="740" t="s">
        <v>12</v>
      </c>
      <c r="F22" s="1855"/>
      <c r="G22" s="720">
        <f>ROUND(D22*F22,2)</f>
        <v>0</v>
      </c>
      <c r="K22" s="422"/>
    </row>
    <row r="23" spans="1:11" ht="30" x14ac:dyDescent="0.25">
      <c r="A23" s="737">
        <f t="shared" ref="A23:A24" si="0">A22+1</f>
        <v>2</v>
      </c>
      <c r="B23" s="741" t="s">
        <v>13</v>
      </c>
      <c r="C23" s="739" t="s">
        <v>14</v>
      </c>
      <c r="D23" s="720">
        <v>8</v>
      </c>
      <c r="E23" s="740" t="s">
        <v>15</v>
      </c>
      <c r="F23" s="1855"/>
      <c r="G23" s="720">
        <f t="shared" ref="G23:G36" si="1">ROUND(D23*F23,2)</f>
        <v>0</v>
      </c>
      <c r="K23" s="422"/>
    </row>
    <row r="24" spans="1:11" ht="30" x14ac:dyDescent="0.25">
      <c r="A24" s="737">
        <f t="shared" si="0"/>
        <v>3</v>
      </c>
      <c r="B24" s="741" t="s">
        <v>16</v>
      </c>
      <c r="C24" s="739" t="s">
        <v>17</v>
      </c>
      <c r="D24" s="720">
        <v>1</v>
      </c>
      <c r="E24" s="740" t="s">
        <v>15</v>
      </c>
      <c r="F24" s="1855"/>
      <c r="G24" s="720">
        <f t="shared" si="1"/>
        <v>0</v>
      </c>
      <c r="K24" s="422"/>
    </row>
    <row r="25" spans="1:11" x14ac:dyDescent="0.25">
      <c r="A25" s="823"/>
      <c r="B25" s="819" t="s">
        <v>18</v>
      </c>
      <c r="C25" s="820" t="s">
        <v>19</v>
      </c>
      <c r="D25" s="822"/>
      <c r="E25" s="824"/>
      <c r="F25" s="1865"/>
      <c r="G25" s="824"/>
      <c r="K25" s="422"/>
    </row>
    <row r="26" spans="1:11" ht="30" x14ac:dyDescent="0.25">
      <c r="A26" s="737">
        <f>1+A24</f>
        <v>4</v>
      </c>
      <c r="B26" s="738" t="s">
        <v>20</v>
      </c>
      <c r="C26" s="739" t="s">
        <v>21</v>
      </c>
      <c r="D26" s="720">
        <v>500</v>
      </c>
      <c r="E26" s="740" t="s">
        <v>1232</v>
      </c>
      <c r="F26" s="1855"/>
      <c r="G26" s="720">
        <f t="shared" si="1"/>
        <v>0</v>
      </c>
      <c r="K26" s="422"/>
    </row>
    <row r="27" spans="1:11" ht="30" x14ac:dyDescent="0.25">
      <c r="A27" s="737">
        <f>1+A26</f>
        <v>5</v>
      </c>
      <c r="B27" s="738">
        <v>12151</v>
      </c>
      <c r="C27" s="739" t="s">
        <v>23</v>
      </c>
      <c r="D27" s="720">
        <v>2</v>
      </c>
      <c r="E27" s="740" t="s">
        <v>15</v>
      </c>
      <c r="F27" s="1855"/>
      <c r="G27" s="720">
        <f t="shared" si="1"/>
        <v>0</v>
      </c>
      <c r="K27" s="422"/>
    </row>
    <row r="28" spans="1:11" ht="30" x14ac:dyDescent="0.25">
      <c r="A28" s="737">
        <f t="shared" ref="A28:A33" si="2">1+A27</f>
        <v>6</v>
      </c>
      <c r="B28" s="738">
        <v>12152</v>
      </c>
      <c r="C28" s="739" t="s">
        <v>182</v>
      </c>
      <c r="D28" s="720">
        <v>2</v>
      </c>
      <c r="E28" s="740" t="s">
        <v>15</v>
      </c>
      <c r="F28" s="1855"/>
      <c r="G28" s="720">
        <f t="shared" si="1"/>
        <v>0</v>
      </c>
      <c r="K28" s="422"/>
    </row>
    <row r="29" spans="1:11" ht="30" x14ac:dyDescent="0.25">
      <c r="A29" s="737">
        <f t="shared" si="2"/>
        <v>7</v>
      </c>
      <c r="B29" s="738">
        <v>12162</v>
      </c>
      <c r="C29" s="759" t="s">
        <v>24</v>
      </c>
      <c r="D29" s="720">
        <v>2</v>
      </c>
      <c r="E29" s="735" t="s">
        <v>15</v>
      </c>
      <c r="F29" s="1855"/>
      <c r="G29" s="720">
        <f t="shared" si="1"/>
        <v>0</v>
      </c>
      <c r="K29" s="422"/>
    </row>
    <row r="30" spans="1:11" ht="30" x14ac:dyDescent="0.25">
      <c r="A30" s="737">
        <f t="shared" si="2"/>
        <v>8</v>
      </c>
      <c r="B30" s="738">
        <v>12166</v>
      </c>
      <c r="C30" s="759" t="s">
        <v>183</v>
      </c>
      <c r="D30" s="720">
        <v>2</v>
      </c>
      <c r="E30" s="735" t="s">
        <v>15</v>
      </c>
      <c r="F30" s="1855"/>
      <c r="G30" s="720">
        <f t="shared" si="1"/>
        <v>0</v>
      </c>
      <c r="K30" s="422"/>
    </row>
    <row r="31" spans="1:11" ht="30" x14ac:dyDescent="0.25">
      <c r="A31" s="737">
        <f t="shared" si="2"/>
        <v>9</v>
      </c>
      <c r="B31" s="738" t="s">
        <v>25</v>
      </c>
      <c r="C31" s="739" t="s">
        <v>26</v>
      </c>
      <c r="D31" s="720">
        <v>1</v>
      </c>
      <c r="E31" s="740" t="s">
        <v>15</v>
      </c>
      <c r="F31" s="1855"/>
      <c r="G31" s="720">
        <f t="shared" si="1"/>
        <v>0</v>
      </c>
      <c r="K31" s="422"/>
    </row>
    <row r="32" spans="1:11" ht="30" x14ac:dyDescent="0.25">
      <c r="A32" s="737">
        <f t="shared" si="2"/>
        <v>10</v>
      </c>
      <c r="B32" s="738" t="s">
        <v>27</v>
      </c>
      <c r="C32" s="739" t="s">
        <v>28</v>
      </c>
      <c r="D32" s="720">
        <v>11</v>
      </c>
      <c r="E32" s="740" t="s">
        <v>1232</v>
      </c>
      <c r="F32" s="1855"/>
      <c r="G32" s="720">
        <f t="shared" si="1"/>
        <v>0</v>
      </c>
      <c r="K32" s="422"/>
    </row>
    <row r="33" spans="1:16384" ht="30" x14ac:dyDescent="0.25">
      <c r="A33" s="737">
        <f t="shared" si="2"/>
        <v>11</v>
      </c>
      <c r="B33" s="738" t="s">
        <v>30</v>
      </c>
      <c r="C33" s="739" t="s">
        <v>31</v>
      </c>
      <c r="D33" s="720">
        <v>51</v>
      </c>
      <c r="E33" s="740" t="s">
        <v>12</v>
      </c>
      <c r="F33" s="1855"/>
      <c r="G33" s="720">
        <f t="shared" si="1"/>
        <v>0</v>
      </c>
      <c r="K33" s="422"/>
    </row>
    <row r="34" spans="1:16384" x14ac:dyDescent="0.25">
      <c r="A34" s="823"/>
      <c r="B34" s="819" t="s">
        <v>32</v>
      </c>
      <c r="C34" s="825" t="s">
        <v>33</v>
      </c>
      <c r="D34" s="822"/>
      <c r="E34" s="824"/>
      <c r="F34" s="1865"/>
      <c r="G34" s="824"/>
      <c r="K34" s="422"/>
    </row>
    <row r="35" spans="1:16384" ht="75" x14ac:dyDescent="0.25">
      <c r="A35" s="737">
        <f>1+A33</f>
        <v>12</v>
      </c>
      <c r="B35" s="738" t="s">
        <v>34</v>
      </c>
      <c r="C35" s="739" t="s">
        <v>2940</v>
      </c>
      <c r="D35" s="720">
        <v>1</v>
      </c>
      <c r="E35" s="740" t="s">
        <v>15</v>
      </c>
      <c r="F35" s="1875">
        <v>8000</v>
      </c>
      <c r="G35" s="720">
        <f t="shared" si="1"/>
        <v>8000</v>
      </c>
      <c r="K35" s="422"/>
    </row>
    <row r="36" spans="1:16384" ht="30" x14ac:dyDescent="0.25">
      <c r="A36" s="737">
        <f>1+A35</f>
        <v>13</v>
      </c>
      <c r="B36" s="738" t="s">
        <v>35</v>
      </c>
      <c r="C36" s="739" t="s">
        <v>36</v>
      </c>
      <c r="D36" s="720">
        <v>1.1000000000000001</v>
      </c>
      <c r="E36" s="740" t="s">
        <v>1233</v>
      </c>
      <c r="F36" s="1855"/>
      <c r="G36" s="720">
        <f t="shared" si="1"/>
        <v>0</v>
      </c>
      <c r="K36" s="422"/>
    </row>
    <row r="37" spans="1:16384" x14ac:dyDescent="0.25">
      <c r="A37" s="742"/>
      <c r="B37" s="742"/>
      <c r="C37" s="743" t="s">
        <v>38</v>
      </c>
      <c r="D37" s="733"/>
      <c r="E37" s="744"/>
      <c r="F37" s="1864"/>
      <c r="G37" s="745">
        <f>SUM(G22:G36)</f>
        <v>8000</v>
      </c>
      <c r="K37" s="422"/>
    </row>
    <row r="38" spans="1:16384" x14ac:dyDescent="0.25">
      <c r="A38" s="737"/>
      <c r="B38" s="737"/>
      <c r="C38" s="746"/>
      <c r="D38" s="720"/>
      <c r="E38" s="740"/>
      <c r="F38" s="1855"/>
      <c r="G38" s="747"/>
      <c r="K38" s="422"/>
    </row>
    <row r="39" spans="1:16384" x14ac:dyDescent="0.25">
      <c r="A39" s="742"/>
      <c r="B39" s="748" t="s">
        <v>39</v>
      </c>
      <c r="C39" s="749" t="s">
        <v>40</v>
      </c>
      <c r="D39" s="733"/>
      <c r="E39" s="744"/>
      <c r="F39" s="1864"/>
      <c r="G39" s="733"/>
      <c r="K39" s="422"/>
    </row>
    <row r="40" spans="1:16384" s="424" customFormat="1" x14ac:dyDescent="0.25">
      <c r="A40" s="823"/>
      <c r="B40" s="819" t="s">
        <v>41</v>
      </c>
      <c r="C40" s="826" t="s">
        <v>42</v>
      </c>
      <c r="D40" s="822"/>
      <c r="E40" s="824"/>
      <c r="F40" s="1865"/>
      <c r="G40" s="822"/>
      <c r="H40" s="418"/>
      <c r="I40" s="422"/>
      <c r="J40" s="422"/>
      <c r="K40" s="422"/>
      <c r="L40" s="423"/>
      <c r="M40" s="419"/>
      <c r="N40" s="419"/>
      <c r="O40" s="418"/>
      <c r="P40" s="420"/>
      <c r="Q40" s="421"/>
      <c r="R40" s="422"/>
      <c r="S40" s="423"/>
      <c r="T40" s="419"/>
      <c r="U40" s="419"/>
      <c r="V40" s="418"/>
      <c r="W40" s="420"/>
      <c r="X40" s="421"/>
      <c r="Y40" s="422"/>
      <c r="Z40" s="423"/>
      <c r="AA40" s="419"/>
      <c r="AB40" s="419"/>
      <c r="AC40" s="418"/>
      <c r="AD40" s="420"/>
      <c r="AE40" s="421"/>
      <c r="AF40" s="422"/>
      <c r="AG40" s="423"/>
      <c r="AH40" s="419"/>
      <c r="AI40" s="419"/>
      <c r="AJ40" s="418"/>
      <c r="AK40" s="420"/>
      <c r="AL40" s="421"/>
      <c r="AM40" s="422"/>
      <c r="AN40" s="423"/>
      <c r="AO40" s="419"/>
      <c r="AP40" s="419"/>
      <c r="AQ40" s="418"/>
      <c r="AR40" s="420"/>
      <c r="AS40" s="421"/>
      <c r="AT40" s="422"/>
      <c r="AU40" s="423"/>
      <c r="AV40" s="419"/>
      <c r="AW40" s="419"/>
      <c r="AX40" s="418"/>
      <c r="AY40" s="420"/>
      <c r="AZ40" s="421"/>
      <c r="BA40" s="422"/>
      <c r="BB40" s="423"/>
      <c r="BC40" s="419"/>
      <c r="BD40" s="419"/>
      <c r="BE40" s="418"/>
      <c r="BF40" s="420"/>
      <c r="BG40" s="421"/>
      <c r="BH40" s="422"/>
      <c r="BI40" s="423"/>
      <c r="BJ40" s="419"/>
      <c r="BK40" s="419"/>
      <c r="BL40" s="418"/>
      <c r="BM40" s="420"/>
      <c r="BN40" s="421"/>
      <c r="BO40" s="422"/>
      <c r="BP40" s="423"/>
      <c r="BQ40" s="419"/>
      <c r="BR40" s="419"/>
      <c r="BS40" s="418"/>
      <c r="BT40" s="420"/>
      <c r="BU40" s="421"/>
      <c r="BV40" s="422"/>
      <c r="BW40" s="423"/>
      <c r="BX40" s="419"/>
      <c r="BY40" s="419"/>
      <c r="BZ40" s="418"/>
      <c r="CA40" s="420"/>
      <c r="CB40" s="421"/>
      <c r="CC40" s="422"/>
      <c r="CD40" s="423"/>
      <c r="CE40" s="419"/>
      <c r="CF40" s="419"/>
      <c r="CG40" s="418"/>
      <c r="CH40" s="420"/>
      <c r="CI40" s="421"/>
      <c r="CJ40" s="422"/>
      <c r="CK40" s="423"/>
      <c r="CL40" s="419"/>
      <c r="CM40" s="419"/>
      <c r="CN40" s="418"/>
      <c r="CO40" s="420"/>
      <c r="CP40" s="421"/>
      <c r="CQ40" s="422"/>
      <c r="CR40" s="423"/>
      <c r="CS40" s="419"/>
      <c r="CT40" s="419"/>
      <c r="CU40" s="418"/>
      <c r="CV40" s="420"/>
      <c r="CW40" s="421"/>
      <c r="CX40" s="422"/>
      <c r="CY40" s="423"/>
      <c r="CZ40" s="419"/>
      <c r="DA40" s="419"/>
      <c r="DB40" s="418"/>
      <c r="DC40" s="420"/>
      <c r="DD40" s="421"/>
      <c r="DE40" s="422"/>
      <c r="DF40" s="423"/>
      <c r="DG40" s="419"/>
      <c r="DH40" s="419"/>
      <c r="DI40" s="418"/>
      <c r="DJ40" s="420"/>
      <c r="DK40" s="421"/>
      <c r="DL40" s="422"/>
      <c r="DM40" s="423"/>
      <c r="DN40" s="419"/>
      <c r="DO40" s="419"/>
      <c r="DP40" s="418"/>
      <c r="DQ40" s="420"/>
      <c r="DR40" s="421"/>
      <c r="DS40" s="422"/>
      <c r="DT40" s="423"/>
      <c r="DU40" s="419"/>
      <c r="DV40" s="419"/>
      <c r="DW40" s="418"/>
      <c r="DX40" s="420"/>
      <c r="DY40" s="421"/>
      <c r="DZ40" s="422"/>
      <c r="EA40" s="423"/>
      <c r="EB40" s="419"/>
      <c r="EC40" s="419"/>
      <c r="ED40" s="418"/>
      <c r="EE40" s="420"/>
      <c r="EF40" s="421"/>
      <c r="EG40" s="422"/>
      <c r="EH40" s="423"/>
      <c r="EI40" s="419"/>
      <c r="EJ40" s="419"/>
      <c r="EK40" s="418"/>
      <c r="EL40" s="420"/>
      <c r="EM40" s="421"/>
      <c r="EN40" s="422"/>
      <c r="EO40" s="423"/>
      <c r="EP40" s="419"/>
      <c r="EQ40" s="419"/>
      <c r="ER40" s="418"/>
      <c r="ES40" s="420"/>
      <c r="ET40" s="421"/>
      <c r="EU40" s="422"/>
      <c r="EV40" s="423"/>
      <c r="EW40" s="419"/>
      <c r="EX40" s="419"/>
      <c r="EY40" s="418"/>
      <c r="EZ40" s="420"/>
      <c r="FA40" s="421"/>
      <c r="FB40" s="422"/>
      <c r="FC40" s="423"/>
      <c r="FD40" s="419"/>
      <c r="FE40" s="419"/>
      <c r="FF40" s="418"/>
      <c r="FG40" s="420"/>
      <c r="FH40" s="421"/>
      <c r="FI40" s="422"/>
      <c r="FJ40" s="423"/>
      <c r="FK40" s="419"/>
      <c r="FL40" s="419"/>
      <c r="FM40" s="418"/>
      <c r="FN40" s="420"/>
      <c r="FO40" s="421"/>
      <c r="FP40" s="422"/>
      <c r="FQ40" s="423"/>
      <c r="FR40" s="419"/>
      <c r="FS40" s="419"/>
      <c r="FT40" s="418"/>
      <c r="FU40" s="420"/>
      <c r="FV40" s="421"/>
      <c r="FW40" s="422"/>
      <c r="FX40" s="423"/>
      <c r="FY40" s="419"/>
      <c r="FZ40" s="419"/>
      <c r="GA40" s="418"/>
      <c r="GB40" s="420"/>
      <c r="GC40" s="421"/>
      <c r="GD40" s="422"/>
      <c r="GE40" s="423"/>
      <c r="GF40" s="419"/>
      <c r="GG40" s="419"/>
      <c r="GH40" s="418"/>
      <c r="GI40" s="420"/>
      <c r="GJ40" s="421"/>
      <c r="GK40" s="422"/>
      <c r="GL40" s="423"/>
      <c r="GM40" s="419"/>
      <c r="GN40" s="419"/>
      <c r="GO40" s="418"/>
      <c r="GP40" s="420"/>
      <c r="GQ40" s="421"/>
      <c r="GR40" s="422"/>
      <c r="GS40" s="423"/>
      <c r="GT40" s="419"/>
      <c r="GU40" s="419"/>
      <c r="GV40" s="418"/>
      <c r="GW40" s="420"/>
      <c r="GX40" s="421"/>
      <c r="GY40" s="422"/>
      <c r="GZ40" s="423"/>
      <c r="HA40" s="419"/>
      <c r="HB40" s="419"/>
      <c r="HC40" s="418"/>
      <c r="HD40" s="420"/>
      <c r="HE40" s="421"/>
      <c r="HF40" s="422"/>
      <c r="HG40" s="423"/>
      <c r="HH40" s="419"/>
      <c r="HI40" s="419"/>
      <c r="HJ40" s="418"/>
      <c r="HK40" s="420"/>
      <c r="HL40" s="421"/>
      <c r="HM40" s="422"/>
      <c r="HN40" s="423"/>
      <c r="HO40" s="419"/>
      <c r="HP40" s="419"/>
      <c r="HQ40" s="418"/>
      <c r="HR40" s="420"/>
      <c r="HS40" s="421"/>
      <c r="HT40" s="422"/>
      <c r="HU40" s="423"/>
      <c r="HV40" s="419"/>
      <c r="HW40" s="419"/>
      <c r="HX40" s="418"/>
      <c r="HY40" s="420"/>
      <c r="HZ40" s="421"/>
      <c r="IA40" s="422"/>
      <c r="IB40" s="423"/>
      <c r="IC40" s="419"/>
      <c r="ID40" s="419"/>
      <c r="IE40" s="418"/>
      <c r="IF40" s="420"/>
      <c r="IG40" s="421"/>
      <c r="IH40" s="422"/>
      <c r="II40" s="423"/>
      <c r="IJ40" s="419"/>
      <c r="IK40" s="419"/>
      <c r="IL40" s="418"/>
      <c r="IM40" s="420"/>
      <c r="IN40" s="421"/>
      <c r="IO40" s="422"/>
      <c r="IP40" s="423"/>
      <c r="IQ40" s="419"/>
      <c r="IR40" s="419"/>
      <c r="IS40" s="418"/>
      <c r="IT40" s="420"/>
      <c r="IU40" s="421"/>
      <c r="IV40" s="422"/>
      <c r="IW40" s="423"/>
      <c r="IX40" s="419"/>
      <c r="IY40" s="419"/>
      <c r="IZ40" s="418"/>
      <c r="JA40" s="420"/>
      <c r="JB40" s="421"/>
      <c r="JC40" s="422"/>
      <c r="JD40" s="423"/>
      <c r="JE40" s="419"/>
      <c r="JF40" s="419"/>
      <c r="JG40" s="418"/>
      <c r="JH40" s="420"/>
      <c r="JI40" s="421"/>
      <c r="JJ40" s="422"/>
      <c r="JK40" s="423"/>
      <c r="JL40" s="419"/>
      <c r="JM40" s="419"/>
      <c r="JN40" s="418"/>
      <c r="JO40" s="420"/>
      <c r="JP40" s="421"/>
      <c r="JQ40" s="422"/>
      <c r="JR40" s="423"/>
      <c r="JS40" s="419"/>
      <c r="JT40" s="419"/>
      <c r="JU40" s="418"/>
      <c r="JV40" s="420"/>
      <c r="JW40" s="421"/>
      <c r="JX40" s="422"/>
      <c r="JY40" s="423"/>
      <c r="JZ40" s="419"/>
      <c r="KA40" s="419"/>
      <c r="KB40" s="418"/>
      <c r="KC40" s="420"/>
      <c r="KD40" s="421"/>
      <c r="KE40" s="422"/>
      <c r="KF40" s="423"/>
      <c r="KG40" s="419"/>
      <c r="KH40" s="419"/>
      <c r="KI40" s="418"/>
      <c r="KJ40" s="420"/>
      <c r="KK40" s="421"/>
      <c r="KL40" s="422"/>
      <c r="KM40" s="423"/>
      <c r="KN40" s="419"/>
      <c r="KO40" s="419"/>
      <c r="KP40" s="418"/>
      <c r="KQ40" s="420"/>
      <c r="KR40" s="421"/>
      <c r="KS40" s="422"/>
      <c r="KT40" s="423"/>
      <c r="KU40" s="419"/>
      <c r="KV40" s="419"/>
      <c r="KW40" s="418"/>
      <c r="KX40" s="420"/>
      <c r="KY40" s="421"/>
      <c r="KZ40" s="422"/>
      <c r="LA40" s="423"/>
      <c r="LB40" s="419"/>
      <c r="LC40" s="419"/>
      <c r="LD40" s="418"/>
      <c r="LE40" s="420"/>
      <c r="LF40" s="421"/>
      <c r="LG40" s="422"/>
      <c r="LH40" s="423"/>
      <c r="LI40" s="419"/>
      <c r="LJ40" s="419"/>
      <c r="LK40" s="418"/>
      <c r="LL40" s="420"/>
      <c r="LM40" s="421"/>
      <c r="LN40" s="422"/>
      <c r="LO40" s="423"/>
      <c r="LP40" s="419"/>
      <c r="LQ40" s="419"/>
      <c r="LR40" s="418"/>
      <c r="LS40" s="420"/>
      <c r="LT40" s="421"/>
      <c r="LU40" s="422"/>
      <c r="LV40" s="423"/>
      <c r="LW40" s="419"/>
      <c r="LX40" s="419"/>
      <c r="LY40" s="418"/>
      <c r="LZ40" s="420"/>
      <c r="MA40" s="421"/>
      <c r="MB40" s="422"/>
      <c r="MC40" s="423"/>
      <c r="MD40" s="419"/>
      <c r="ME40" s="419"/>
      <c r="MF40" s="418"/>
      <c r="MG40" s="420"/>
      <c r="MH40" s="421"/>
      <c r="MI40" s="422"/>
      <c r="MJ40" s="423"/>
      <c r="MK40" s="419"/>
      <c r="ML40" s="419"/>
      <c r="MM40" s="418"/>
      <c r="MN40" s="420"/>
      <c r="MO40" s="421"/>
      <c r="MP40" s="422"/>
      <c r="MQ40" s="423"/>
      <c r="MR40" s="419"/>
      <c r="MS40" s="419"/>
      <c r="MT40" s="418"/>
      <c r="MU40" s="420"/>
      <c r="MV40" s="421"/>
      <c r="MW40" s="422"/>
      <c r="MX40" s="423"/>
      <c r="MY40" s="419"/>
      <c r="MZ40" s="419"/>
      <c r="NA40" s="418"/>
      <c r="NB40" s="420"/>
      <c r="NC40" s="421"/>
      <c r="ND40" s="422"/>
      <c r="NE40" s="423"/>
      <c r="NF40" s="419"/>
      <c r="NG40" s="419"/>
      <c r="NH40" s="418"/>
      <c r="NI40" s="420"/>
      <c r="NJ40" s="421"/>
      <c r="NK40" s="422"/>
      <c r="NL40" s="423"/>
      <c r="NM40" s="419"/>
      <c r="NN40" s="419"/>
      <c r="NO40" s="418"/>
      <c r="NP40" s="420"/>
      <c r="NQ40" s="421"/>
      <c r="NR40" s="422"/>
      <c r="NS40" s="423"/>
      <c r="NT40" s="419"/>
      <c r="NU40" s="419"/>
      <c r="NV40" s="418"/>
      <c r="NW40" s="420"/>
      <c r="NX40" s="421"/>
      <c r="NY40" s="422"/>
      <c r="NZ40" s="423"/>
      <c r="OA40" s="419"/>
      <c r="OB40" s="419"/>
      <c r="OC40" s="418"/>
      <c r="OD40" s="420"/>
      <c r="OE40" s="421"/>
      <c r="OF40" s="422"/>
      <c r="OG40" s="423"/>
      <c r="OH40" s="419"/>
      <c r="OI40" s="419"/>
      <c r="OJ40" s="418"/>
      <c r="OK40" s="420"/>
      <c r="OL40" s="421"/>
      <c r="OM40" s="422"/>
      <c r="ON40" s="423"/>
      <c r="OO40" s="419"/>
      <c r="OP40" s="419"/>
      <c r="OQ40" s="418"/>
      <c r="OR40" s="420"/>
      <c r="OS40" s="421"/>
      <c r="OT40" s="422"/>
      <c r="OU40" s="423"/>
      <c r="OV40" s="419"/>
      <c r="OW40" s="419"/>
      <c r="OX40" s="418"/>
      <c r="OY40" s="420"/>
      <c r="OZ40" s="421"/>
      <c r="PA40" s="422"/>
      <c r="PB40" s="423"/>
      <c r="PC40" s="419"/>
      <c r="PD40" s="419"/>
      <c r="PE40" s="418"/>
      <c r="PF40" s="420"/>
      <c r="PG40" s="421"/>
      <c r="PH40" s="422"/>
      <c r="PI40" s="423"/>
      <c r="PJ40" s="419"/>
      <c r="PK40" s="419"/>
      <c r="PL40" s="418"/>
      <c r="PM40" s="420"/>
      <c r="PN40" s="421"/>
      <c r="PO40" s="422"/>
      <c r="PP40" s="423"/>
      <c r="PQ40" s="419"/>
      <c r="PR40" s="419"/>
      <c r="PS40" s="418"/>
      <c r="PT40" s="420"/>
      <c r="PU40" s="421"/>
      <c r="PV40" s="422"/>
      <c r="PW40" s="423"/>
      <c r="PX40" s="419"/>
      <c r="PY40" s="419"/>
      <c r="PZ40" s="418"/>
      <c r="QA40" s="420"/>
      <c r="QB40" s="421"/>
      <c r="QC40" s="422"/>
      <c r="QD40" s="423"/>
      <c r="QE40" s="419"/>
      <c r="QF40" s="419"/>
      <c r="QG40" s="418"/>
      <c r="QH40" s="420"/>
      <c r="QI40" s="421"/>
      <c r="QJ40" s="422"/>
      <c r="QK40" s="423"/>
      <c r="QL40" s="419"/>
      <c r="QM40" s="419"/>
      <c r="QN40" s="418"/>
      <c r="QO40" s="420"/>
      <c r="QP40" s="421"/>
      <c r="QQ40" s="422"/>
      <c r="QR40" s="423"/>
      <c r="QS40" s="419"/>
      <c r="QT40" s="419"/>
      <c r="QU40" s="418"/>
      <c r="QV40" s="420"/>
      <c r="QW40" s="421"/>
      <c r="QX40" s="422"/>
      <c r="QY40" s="423"/>
      <c r="QZ40" s="419"/>
      <c r="RA40" s="419"/>
      <c r="RB40" s="418"/>
      <c r="RC40" s="420"/>
      <c r="RD40" s="421"/>
      <c r="RE40" s="422"/>
      <c r="RF40" s="423"/>
      <c r="RG40" s="419"/>
      <c r="RH40" s="419"/>
      <c r="RI40" s="418"/>
      <c r="RJ40" s="420"/>
      <c r="RK40" s="421"/>
      <c r="RL40" s="422"/>
      <c r="RM40" s="423"/>
      <c r="RN40" s="419"/>
      <c r="RO40" s="419"/>
      <c r="RP40" s="418"/>
      <c r="RQ40" s="420"/>
      <c r="RR40" s="421"/>
      <c r="RS40" s="422"/>
      <c r="RT40" s="423"/>
      <c r="RU40" s="419"/>
      <c r="RV40" s="419"/>
      <c r="RW40" s="418"/>
      <c r="RX40" s="420"/>
      <c r="RY40" s="421"/>
      <c r="RZ40" s="422"/>
      <c r="SA40" s="423"/>
      <c r="SB40" s="419"/>
      <c r="SC40" s="419"/>
      <c r="SD40" s="418"/>
      <c r="SE40" s="420"/>
      <c r="SF40" s="421"/>
      <c r="SG40" s="422"/>
      <c r="SH40" s="423"/>
      <c r="SI40" s="419"/>
      <c r="SJ40" s="419"/>
      <c r="SK40" s="418"/>
      <c r="SL40" s="420"/>
      <c r="SM40" s="421"/>
      <c r="SN40" s="422"/>
      <c r="SO40" s="423"/>
      <c r="SP40" s="419"/>
      <c r="SQ40" s="419"/>
      <c r="SR40" s="418"/>
      <c r="SS40" s="420"/>
      <c r="ST40" s="421"/>
      <c r="SU40" s="422"/>
      <c r="SV40" s="423"/>
      <c r="SW40" s="419"/>
      <c r="SX40" s="419"/>
      <c r="SY40" s="418"/>
      <c r="SZ40" s="420"/>
      <c r="TA40" s="421"/>
      <c r="TB40" s="422"/>
      <c r="TC40" s="423"/>
      <c r="TD40" s="419"/>
      <c r="TE40" s="419"/>
      <c r="TF40" s="418"/>
      <c r="TG40" s="420"/>
      <c r="TH40" s="421"/>
      <c r="TI40" s="422"/>
      <c r="TJ40" s="423"/>
      <c r="TK40" s="419"/>
      <c r="TL40" s="419"/>
      <c r="TM40" s="418"/>
      <c r="TN40" s="420"/>
      <c r="TO40" s="421"/>
      <c r="TP40" s="422"/>
      <c r="TQ40" s="423"/>
      <c r="TR40" s="419"/>
      <c r="TS40" s="419"/>
      <c r="TT40" s="418"/>
      <c r="TU40" s="420"/>
      <c r="TV40" s="421"/>
      <c r="TW40" s="422"/>
      <c r="TX40" s="423"/>
      <c r="TY40" s="419"/>
      <c r="TZ40" s="419"/>
      <c r="UA40" s="418"/>
      <c r="UB40" s="420"/>
      <c r="UC40" s="421"/>
      <c r="UD40" s="422"/>
      <c r="UE40" s="423"/>
      <c r="UF40" s="419"/>
      <c r="UG40" s="419"/>
      <c r="UH40" s="418"/>
      <c r="UI40" s="420"/>
      <c r="UJ40" s="421"/>
      <c r="UK40" s="422"/>
      <c r="UL40" s="423"/>
      <c r="UM40" s="419"/>
      <c r="UN40" s="419"/>
      <c r="UO40" s="418"/>
      <c r="UP40" s="420"/>
      <c r="UQ40" s="421"/>
      <c r="UR40" s="422"/>
      <c r="US40" s="423"/>
      <c r="UT40" s="419"/>
      <c r="UU40" s="419"/>
      <c r="UV40" s="418"/>
      <c r="UW40" s="420"/>
      <c r="UX40" s="421"/>
      <c r="UY40" s="422"/>
      <c r="UZ40" s="423"/>
      <c r="VA40" s="419"/>
      <c r="VB40" s="419"/>
      <c r="VC40" s="418"/>
      <c r="VD40" s="420"/>
      <c r="VE40" s="421"/>
      <c r="VF40" s="422"/>
      <c r="VG40" s="423"/>
      <c r="VH40" s="419"/>
      <c r="VI40" s="419"/>
      <c r="VJ40" s="418"/>
      <c r="VK40" s="420"/>
      <c r="VL40" s="421"/>
      <c r="VM40" s="422"/>
      <c r="VN40" s="423"/>
      <c r="VO40" s="419"/>
      <c r="VP40" s="419"/>
      <c r="VQ40" s="418"/>
      <c r="VR40" s="420"/>
      <c r="VS40" s="421"/>
      <c r="VT40" s="422"/>
      <c r="VU40" s="423"/>
      <c r="VV40" s="419"/>
      <c r="VW40" s="419"/>
      <c r="VX40" s="418"/>
      <c r="VY40" s="420"/>
      <c r="VZ40" s="421"/>
      <c r="WA40" s="422"/>
      <c r="WB40" s="423"/>
      <c r="WC40" s="419"/>
      <c r="WD40" s="419"/>
      <c r="WE40" s="418"/>
      <c r="WF40" s="420"/>
      <c r="WG40" s="421"/>
      <c r="WH40" s="422"/>
      <c r="WI40" s="423"/>
      <c r="WJ40" s="419"/>
      <c r="WK40" s="419"/>
      <c r="WL40" s="418"/>
      <c r="WM40" s="420"/>
      <c r="WN40" s="421"/>
      <c r="WO40" s="422"/>
      <c r="WP40" s="423"/>
      <c r="WQ40" s="419"/>
      <c r="WR40" s="419"/>
      <c r="WS40" s="418"/>
      <c r="WT40" s="420"/>
      <c r="WU40" s="421"/>
      <c r="WV40" s="422"/>
      <c r="WW40" s="423"/>
      <c r="WX40" s="419"/>
      <c r="WY40" s="419"/>
      <c r="WZ40" s="418"/>
      <c r="XA40" s="420"/>
      <c r="XB40" s="421"/>
      <c r="XC40" s="422"/>
      <c r="XD40" s="423"/>
      <c r="XE40" s="419"/>
      <c r="XF40" s="419"/>
      <c r="XG40" s="418"/>
      <c r="XH40" s="420"/>
      <c r="XI40" s="421"/>
      <c r="XJ40" s="422"/>
      <c r="XK40" s="423"/>
      <c r="XL40" s="419"/>
      <c r="XM40" s="419"/>
      <c r="XN40" s="418"/>
      <c r="XO40" s="420"/>
      <c r="XP40" s="421"/>
      <c r="XQ40" s="422"/>
      <c r="XR40" s="423"/>
      <c r="XS40" s="419"/>
      <c r="XT40" s="419"/>
      <c r="XU40" s="418"/>
      <c r="XV40" s="420"/>
      <c r="XW40" s="421"/>
      <c r="XX40" s="422"/>
      <c r="XY40" s="423"/>
      <c r="XZ40" s="419"/>
      <c r="YA40" s="419"/>
      <c r="YB40" s="418"/>
      <c r="YC40" s="420"/>
      <c r="YD40" s="421"/>
      <c r="YE40" s="422"/>
      <c r="YF40" s="423"/>
      <c r="YG40" s="419"/>
      <c r="YH40" s="419"/>
      <c r="YI40" s="418"/>
      <c r="YJ40" s="420"/>
      <c r="YK40" s="421"/>
      <c r="YL40" s="422"/>
      <c r="YM40" s="423"/>
      <c r="YN40" s="419"/>
      <c r="YO40" s="419"/>
      <c r="YP40" s="418"/>
      <c r="YQ40" s="420"/>
      <c r="YR40" s="421"/>
      <c r="YS40" s="422"/>
      <c r="YT40" s="423"/>
      <c r="YU40" s="419"/>
      <c r="YV40" s="419"/>
      <c r="YW40" s="418"/>
      <c r="YX40" s="420"/>
      <c r="YY40" s="421"/>
      <c r="YZ40" s="422"/>
      <c r="ZA40" s="423"/>
      <c r="ZB40" s="419"/>
      <c r="ZC40" s="419"/>
      <c r="ZD40" s="418"/>
      <c r="ZE40" s="420"/>
      <c r="ZF40" s="421"/>
      <c r="ZG40" s="422"/>
      <c r="ZH40" s="423"/>
      <c r="ZI40" s="419"/>
      <c r="ZJ40" s="419"/>
      <c r="ZK40" s="418"/>
      <c r="ZL40" s="420"/>
      <c r="ZM40" s="421"/>
      <c r="ZN40" s="422"/>
      <c r="ZO40" s="423"/>
      <c r="ZP40" s="419"/>
      <c r="ZQ40" s="419"/>
      <c r="ZR40" s="418"/>
      <c r="ZS40" s="420"/>
      <c r="ZT40" s="421"/>
      <c r="ZU40" s="422"/>
      <c r="ZV40" s="423"/>
      <c r="ZW40" s="419"/>
      <c r="ZX40" s="419"/>
      <c r="ZY40" s="418"/>
      <c r="ZZ40" s="420"/>
      <c r="AAA40" s="421"/>
      <c r="AAB40" s="422"/>
      <c r="AAC40" s="423"/>
      <c r="AAD40" s="419"/>
      <c r="AAE40" s="419"/>
      <c r="AAF40" s="418"/>
      <c r="AAG40" s="420"/>
      <c r="AAH40" s="421"/>
      <c r="AAI40" s="422"/>
      <c r="AAJ40" s="423"/>
      <c r="AAK40" s="419"/>
      <c r="AAL40" s="419"/>
      <c r="AAM40" s="418"/>
      <c r="AAN40" s="420"/>
      <c r="AAO40" s="421"/>
      <c r="AAP40" s="422"/>
      <c r="AAQ40" s="423"/>
      <c r="AAR40" s="419"/>
      <c r="AAS40" s="419"/>
      <c r="AAT40" s="418"/>
      <c r="AAU40" s="420"/>
      <c r="AAV40" s="421"/>
      <c r="AAW40" s="422"/>
      <c r="AAX40" s="423"/>
      <c r="AAY40" s="419"/>
      <c r="AAZ40" s="419"/>
      <c r="ABA40" s="418"/>
      <c r="ABB40" s="420"/>
      <c r="ABC40" s="421"/>
      <c r="ABD40" s="422"/>
      <c r="ABE40" s="423"/>
      <c r="ABF40" s="419"/>
      <c r="ABG40" s="419"/>
      <c r="ABH40" s="418"/>
      <c r="ABI40" s="420"/>
      <c r="ABJ40" s="421"/>
      <c r="ABK40" s="422"/>
      <c r="ABL40" s="423"/>
      <c r="ABM40" s="419"/>
      <c r="ABN40" s="419"/>
      <c r="ABO40" s="418"/>
      <c r="ABP40" s="420"/>
      <c r="ABQ40" s="421"/>
      <c r="ABR40" s="422"/>
      <c r="ABS40" s="423"/>
      <c r="ABT40" s="419"/>
      <c r="ABU40" s="419"/>
      <c r="ABV40" s="418"/>
      <c r="ABW40" s="420"/>
      <c r="ABX40" s="421"/>
      <c r="ABY40" s="422"/>
      <c r="ABZ40" s="423"/>
      <c r="ACA40" s="419"/>
      <c r="ACB40" s="419"/>
      <c r="ACC40" s="418"/>
      <c r="ACD40" s="420"/>
      <c r="ACE40" s="421"/>
      <c r="ACF40" s="422"/>
      <c r="ACG40" s="423"/>
      <c r="ACH40" s="419"/>
      <c r="ACI40" s="419"/>
      <c r="ACJ40" s="418"/>
      <c r="ACK40" s="420"/>
      <c r="ACL40" s="421"/>
      <c r="ACM40" s="422"/>
      <c r="ACN40" s="423"/>
      <c r="ACO40" s="419"/>
      <c r="ACP40" s="419"/>
      <c r="ACQ40" s="418"/>
      <c r="ACR40" s="420"/>
      <c r="ACS40" s="421"/>
      <c r="ACT40" s="422"/>
      <c r="ACU40" s="423"/>
      <c r="ACV40" s="419"/>
      <c r="ACW40" s="419"/>
      <c r="ACX40" s="418"/>
      <c r="ACY40" s="420"/>
      <c r="ACZ40" s="421"/>
      <c r="ADA40" s="422"/>
      <c r="ADB40" s="423"/>
      <c r="ADC40" s="419"/>
      <c r="ADD40" s="419"/>
      <c r="ADE40" s="418"/>
      <c r="ADF40" s="420"/>
      <c r="ADG40" s="421"/>
      <c r="ADH40" s="422"/>
      <c r="ADI40" s="423"/>
      <c r="ADJ40" s="419"/>
      <c r="ADK40" s="419"/>
      <c r="ADL40" s="418"/>
      <c r="ADM40" s="420"/>
      <c r="ADN40" s="421"/>
      <c r="ADO40" s="422"/>
      <c r="ADP40" s="423"/>
      <c r="ADQ40" s="419"/>
      <c r="ADR40" s="419"/>
      <c r="ADS40" s="418"/>
      <c r="ADT40" s="420"/>
      <c r="ADU40" s="421"/>
      <c r="ADV40" s="422"/>
      <c r="ADW40" s="423"/>
      <c r="ADX40" s="419"/>
      <c r="ADY40" s="419"/>
      <c r="ADZ40" s="418"/>
      <c r="AEA40" s="420"/>
      <c r="AEB40" s="421"/>
      <c r="AEC40" s="422"/>
      <c r="AED40" s="423"/>
      <c r="AEE40" s="419"/>
      <c r="AEF40" s="419"/>
      <c r="AEG40" s="418"/>
      <c r="AEH40" s="420"/>
      <c r="AEI40" s="421"/>
      <c r="AEJ40" s="422"/>
      <c r="AEK40" s="423"/>
      <c r="AEL40" s="419"/>
      <c r="AEM40" s="419"/>
      <c r="AEN40" s="418"/>
      <c r="AEO40" s="420"/>
      <c r="AEP40" s="421"/>
      <c r="AEQ40" s="422"/>
      <c r="AER40" s="423"/>
      <c r="AES40" s="419"/>
      <c r="AET40" s="419"/>
      <c r="AEU40" s="418"/>
      <c r="AEV40" s="420"/>
      <c r="AEW40" s="421"/>
      <c r="AEX40" s="422"/>
      <c r="AEY40" s="423"/>
      <c r="AEZ40" s="419"/>
      <c r="AFA40" s="419"/>
      <c r="AFB40" s="418"/>
      <c r="AFC40" s="420"/>
      <c r="AFD40" s="421"/>
      <c r="AFE40" s="422"/>
      <c r="AFF40" s="423"/>
      <c r="AFG40" s="419"/>
      <c r="AFH40" s="419"/>
      <c r="AFI40" s="418"/>
      <c r="AFJ40" s="420"/>
      <c r="AFK40" s="421"/>
      <c r="AFL40" s="422"/>
      <c r="AFM40" s="423"/>
      <c r="AFN40" s="419"/>
      <c r="AFO40" s="419"/>
      <c r="AFP40" s="418"/>
      <c r="AFQ40" s="420"/>
      <c r="AFR40" s="421"/>
      <c r="AFS40" s="422"/>
      <c r="AFT40" s="423"/>
      <c r="AFU40" s="419"/>
      <c r="AFV40" s="419"/>
      <c r="AFW40" s="418"/>
      <c r="AFX40" s="420"/>
      <c r="AFY40" s="421"/>
      <c r="AFZ40" s="422"/>
      <c r="AGA40" s="423"/>
      <c r="AGB40" s="419"/>
      <c r="AGC40" s="419"/>
      <c r="AGD40" s="418"/>
      <c r="AGE40" s="420"/>
      <c r="AGF40" s="421"/>
      <c r="AGG40" s="422"/>
      <c r="AGH40" s="423"/>
      <c r="AGI40" s="419"/>
      <c r="AGJ40" s="419"/>
      <c r="AGK40" s="418"/>
      <c r="AGL40" s="420"/>
      <c r="AGM40" s="421"/>
      <c r="AGN40" s="422"/>
      <c r="AGO40" s="423"/>
      <c r="AGP40" s="419"/>
      <c r="AGQ40" s="419"/>
      <c r="AGR40" s="418"/>
      <c r="AGS40" s="420"/>
      <c r="AGT40" s="421"/>
      <c r="AGU40" s="422"/>
      <c r="AGV40" s="423"/>
      <c r="AGW40" s="419"/>
      <c r="AGX40" s="419"/>
      <c r="AGY40" s="418"/>
      <c r="AGZ40" s="420"/>
      <c r="AHA40" s="421"/>
      <c r="AHB40" s="422"/>
      <c r="AHC40" s="423"/>
      <c r="AHD40" s="419"/>
      <c r="AHE40" s="419"/>
      <c r="AHF40" s="418"/>
      <c r="AHG40" s="420"/>
      <c r="AHH40" s="421"/>
      <c r="AHI40" s="422"/>
      <c r="AHJ40" s="423"/>
      <c r="AHK40" s="419"/>
      <c r="AHL40" s="419"/>
      <c r="AHM40" s="418"/>
      <c r="AHN40" s="420"/>
      <c r="AHO40" s="421"/>
      <c r="AHP40" s="422"/>
      <c r="AHQ40" s="423"/>
      <c r="AHR40" s="419"/>
      <c r="AHS40" s="419"/>
      <c r="AHT40" s="418"/>
      <c r="AHU40" s="420"/>
      <c r="AHV40" s="421"/>
      <c r="AHW40" s="422"/>
      <c r="AHX40" s="423"/>
      <c r="AHY40" s="419"/>
      <c r="AHZ40" s="419"/>
      <c r="AIA40" s="418"/>
      <c r="AIB40" s="420"/>
      <c r="AIC40" s="421"/>
      <c r="AID40" s="422"/>
      <c r="AIE40" s="423"/>
      <c r="AIF40" s="419"/>
      <c r="AIG40" s="419"/>
      <c r="AIH40" s="418"/>
      <c r="AII40" s="420"/>
      <c r="AIJ40" s="421"/>
      <c r="AIK40" s="422"/>
      <c r="AIL40" s="423"/>
      <c r="AIM40" s="419"/>
      <c r="AIN40" s="419"/>
      <c r="AIO40" s="418"/>
      <c r="AIP40" s="420"/>
      <c r="AIQ40" s="421"/>
      <c r="AIR40" s="422"/>
      <c r="AIS40" s="423"/>
      <c r="AIT40" s="419"/>
      <c r="AIU40" s="419"/>
      <c r="AIV40" s="418"/>
      <c r="AIW40" s="420"/>
      <c r="AIX40" s="421"/>
      <c r="AIY40" s="422"/>
      <c r="AIZ40" s="423"/>
      <c r="AJA40" s="419"/>
      <c r="AJB40" s="419"/>
      <c r="AJC40" s="418"/>
      <c r="AJD40" s="420"/>
      <c r="AJE40" s="421"/>
      <c r="AJF40" s="422"/>
      <c r="AJG40" s="423"/>
      <c r="AJH40" s="419"/>
      <c r="AJI40" s="419"/>
      <c r="AJJ40" s="418"/>
      <c r="AJK40" s="420"/>
      <c r="AJL40" s="421"/>
      <c r="AJM40" s="422"/>
      <c r="AJN40" s="423"/>
      <c r="AJO40" s="419"/>
      <c r="AJP40" s="419"/>
      <c r="AJQ40" s="418"/>
      <c r="AJR40" s="420"/>
      <c r="AJS40" s="421"/>
      <c r="AJT40" s="422"/>
      <c r="AJU40" s="423"/>
      <c r="AJV40" s="419"/>
      <c r="AJW40" s="419"/>
      <c r="AJX40" s="418"/>
      <c r="AJY40" s="420"/>
      <c r="AJZ40" s="421"/>
      <c r="AKA40" s="422"/>
      <c r="AKB40" s="423"/>
      <c r="AKC40" s="419"/>
      <c r="AKD40" s="419"/>
      <c r="AKE40" s="418"/>
      <c r="AKF40" s="420"/>
      <c r="AKG40" s="421"/>
      <c r="AKH40" s="422"/>
      <c r="AKI40" s="423"/>
      <c r="AKJ40" s="419"/>
      <c r="AKK40" s="419"/>
      <c r="AKL40" s="418"/>
      <c r="AKM40" s="420"/>
      <c r="AKN40" s="421"/>
      <c r="AKO40" s="422"/>
      <c r="AKP40" s="423"/>
      <c r="AKQ40" s="419"/>
      <c r="AKR40" s="419"/>
      <c r="AKS40" s="418"/>
      <c r="AKT40" s="420"/>
      <c r="AKU40" s="421"/>
      <c r="AKV40" s="422"/>
      <c r="AKW40" s="423"/>
      <c r="AKX40" s="419"/>
      <c r="AKY40" s="419"/>
      <c r="AKZ40" s="418"/>
      <c r="ALA40" s="420"/>
      <c r="ALB40" s="421"/>
      <c r="ALC40" s="422"/>
      <c r="ALD40" s="423"/>
      <c r="ALE40" s="419"/>
      <c r="ALF40" s="419"/>
      <c r="ALG40" s="418"/>
      <c r="ALH40" s="420"/>
      <c r="ALI40" s="421"/>
      <c r="ALJ40" s="422"/>
      <c r="ALK40" s="423"/>
      <c r="ALL40" s="419"/>
      <c r="ALM40" s="419"/>
      <c r="ALN40" s="418"/>
      <c r="ALO40" s="420"/>
      <c r="ALP40" s="421"/>
      <c r="ALQ40" s="422"/>
      <c r="ALR40" s="423"/>
      <c r="ALS40" s="419"/>
      <c r="ALT40" s="419"/>
      <c r="ALU40" s="418"/>
      <c r="ALV40" s="420"/>
      <c r="ALW40" s="421"/>
      <c r="ALX40" s="422"/>
      <c r="ALY40" s="423"/>
      <c r="ALZ40" s="419"/>
      <c r="AMA40" s="419"/>
      <c r="AMB40" s="418"/>
      <c r="AMC40" s="420"/>
      <c r="AMD40" s="421"/>
      <c r="AME40" s="422"/>
      <c r="AMF40" s="423"/>
      <c r="AMG40" s="419"/>
      <c r="AMH40" s="419"/>
      <c r="AMI40" s="418"/>
      <c r="AMJ40" s="420"/>
      <c r="AMK40" s="421"/>
      <c r="AML40" s="422"/>
      <c r="AMM40" s="423"/>
      <c r="AMN40" s="419"/>
      <c r="AMO40" s="419"/>
      <c r="AMP40" s="418"/>
      <c r="AMQ40" s="420"/>
      <c r="AMR40" s="421"/>
      <c r="AMS40" s="422"/>
      <c r="AMT40" s="423"/>
      <c r="AMU40" s="419"/>
      <c r="AMV40" s="419"/>
      <c r="AMW40" s="418"/>
      <c r="AMX40" s="420"/>
      <c r="AMY40" s="421"/>
      <c r="AMZ40" s="422"/>
      <c r="ANA40" s="423"/>
      <c r="ANB40" s="419"/>
      <c r="ANC40" s="419"/>
      <c r="AND40" s="418"/>
      <c r="ANE40" s="420"/>
      <c r="ANF40" s="421"/>
      <c r="ANG40" s="422"/>
      <c r="ANH40" s="423"/>
      <c r="ANI40" s="419"/>
      <c r="ANJ40" s="419"/>
      <c r="ANK40" s="418"/>
      <c r="ANL40" s="420"/>
      <c r="ANM40" s="421"/>
      <c r="ANN40" s="422"/>
      <c r="ANO40" s="423"/>
      <c r="ANP40" s="419"/>
      <c r="ANQ40" s="419"/>
      <c r="ANR40" s="418"/>
      <c r="ANS40" s="420"/>
      <c r="ANT40" s="421"/>
      <c r="ANU40" s="422"/>
      <c r="ANV40" s="423"/>
      <c r="ANW40" s="419"/>
      <c r="ANX40" s="419"/>
      <c r="ANY40" s="418"/>
      <c r="ANZ40" s="420"/>
      <c r="AOA40" s="421"/>
      <c r="AOB40" s="422"/>
      <c r="AOC40" s="423"/>
      <c r="AOD40" s="419"/>
      <c r="AOE40" s="419"/>
      <c r="AOF40" s="418"/>
      <c r="AOG40" s="420"/>
      <c r="AOH40" s="421"/>
      <c r="AOI40" s="422"/>
      <c r="AOJ40" s="423"/>
      <c r="AOK40" s="419"/>
      <c r="AOL40" s="419"/>
      <c r="AOM40" s="418"/>
      <c r="AON40" s="420"/>
      <c r="AOO40" s="421"/>
      <c r="AOP40" s="422"/>
      <c r="AOQ40" s="423"/>
      <c r="AOR40" s="419"/>
      <c r="AOS40" s="419"/>
      <c r="AOT40" s="418"/>
      <c r="AOU40" s="420"/>
      <c r="AOV40" s="421"/>
      <c r="AOW40" s="422"/>
      <c r="AOX40" s="423"/>
      <c r="AOY40" s="419"/>
      <c r="AOZ40" s="419"/>
      <c r="APA40" s="418"/>
      <c r="APB40" s="420"/>
      <c r="APC40" s="421"/>
      <c r="APD40" s="422"/>
      <c r="APE40" s="423"/>
      <c r="APF40" s="419"/>
      <c r="APG40" s="419"/>
      <c r="APH40" s="418"/>
      <c r="API40" s="420"/>
      <c r="APJ40" s="421"/>
      <c r="APK40" s="422"/>
      <c r="APL40" s="423"/>
      <c r="APM40" s="419"/>
      <c r="APN40" s="419"/>
      <c r="APO40" s="418"/>
      <c r="APP40" s="420"/>
      <c r="APQ40" s="421"/>
      <c r="APR40" s="422"/>
      <c r="APS40" s="423"/>
      <c r="APT40" s="419"/>
      <c r="APU40" s="419"/>
      <c r="APV40" s="418"/>
      <c r="APW40" s="420"/>
      <c r="APX40" s="421"/>
      <c r="APY40" s="422"/>
      <c r="APZ40" s="423"/>
      <c r="AQA40" s="419"/>
      <c r="AQB40" s="419"/>
      <c r="AQC40" s="418"/>
      <c r="AQD40" s="420"/>
      <c r="AQE40" s="421"/>
      <c r="AQF40" s="422"/>
      <c r="AQG40" s="423"/>
      <c r="AQH40" s="419"/>
      <c r="AQI40" s="419"/>
      <c r="AQJ40" s="418"/>
      <c r="AQK40" s="420"/>
      <c r="AQL40" s="421"/>
      <c r="AQM40" s="422"/>
      <c r="AQN40" s="423"/>
      <c r="AQO40" s="419"/>
      <c r="AQP40" s="419"/>
      <c r="AQQ40" s="418"/>
      <c r="AQR40" s="420"/>
      <c r="AQS40" s="421"/>
      <c r="AQT40" s="422"/>
      <c r="AQU40" s="423"/>
      <c r="AQV40" s="419"/>
      <c r="AQW40" s="419"/>
      <c r="AQX40" s="418"/>
      <c r="AQY40" s="420"/>
      <c r="AQZ40" s="421"/>
      <c r="ARA40" s="422"/>
      <c r="ARB40" s="423"/>
      <c r="ARC40" s="419"/>
      <c r="ARD40" s="419"/>
      <c r="ARE40" s="418"/>
      <c r="ARF40" s="420"/>
      <c r="ARG40" s="421"/>
      <c r="ARH40" s="422"/>
      <c r="ARI40" s="423"/>
      <c r="ARJ40" s="419"/>
      <c r="ARK40" s="419"/>
      <c r="ARL40" s="418"/>
      <c r="ARM40" s="420"/>
      <c r="ARN40" s="421"/>
      <c r="ARO40" s="422"/>
      <c r="ARP40" s="423"/>
      <c r="ARQ40" s="419"/>
      <c r="ARR40" s="419"/>
      <c r="ARS40" s="418"/>
      <c r="ART40" s="420"/>
      <c r="ARU40" s="421"/>
      <c r="ARV40" s="422"/>
      <c r="ARW40" s="423"/>
      <c r="ARX40" s="419"/>
      <c r="ARY40" s="419"/>
      <c r="ARZ40" s="418"/>
      <c r="ASA40" s="420"/>
      <c r="ASB40" s="421"/>
      <c r="ASC40" s="422"/>
      <c r="ASD40" s="423"/>
      <c r="ASE40" s="419"/>
      <c r="ASF40" s="419"/>
      <c r="ASG40" s="418"/>
      <c r="ASH40" s="420"/>
      <c r="ASI40" s="421"/>
      <c r="ASJ40" s="422"/>
      <c r="ASK40" s="423"/>
      <c r="ASL40" s="419"/>
      <c r="ASM40" s="419"/>
      <c r="ASN40" s="418"/>
      <c r="ASO40" s="420"/>
      <c r="ASP40" s="421"/>
      <c r="ASQ40" s="422"/>
      <c r="ASR40" s="423"/>
      <c r="ASS40" s="419"/>
      <c r="AST40" s="419"/>
      <c r="ASU40" s="418"/>
      <c r="ASV40" s="420"/>
      <c r="ASW40" s="421"/>
      <c r="ASX40" s="422"/>
      <c r="ASY40" s="423"/>
      <c r="ASZ40" s="419"/>
      <c r="ATA40" s="419"/>
      <c r="ATB40" s="418"/>
      <c r="ATC40" s="420"/>
      <c r="ATD40" s="421"/>
      <c r="ATE40" s="422"/>
      <c r="ATF40" s="423"/>
      <c r="ATG40" s="419"/>
      <c r="ATH40" s="419"/>
      <c r="ATI40" s="418"/>
      <c r="ATJ40" s="420"/>
      <c r="ATK40" s="421"/>
      <c r="ATL40" s="422"/>
      <c r="ATM40" s="423"/>
      <c r="ATN40" s="419"/>
      <c r="ATO40" s="419"/>
      <c r="ATP40" s="418"/>
      <c r="ATQ40" s="420"/>
      <c r="ATR40" s="421"/>
      <c r="ATS40" s="422"/>
      <c r="ATT40" s="423"/>
      <c r="ATU40" s="419"/>
      <c r="ATV40" s="419"/>
      <c r="ATW40" s="418"/>
      <c r="ATX40" s="420"/>
      <c r="ATY40" s="421"/>
      <c r="ATZ40" s="422"/>
      <c r="AUA40" s="423"/>
      <c r="AUB40" s="419"/>
      <c r="AUC40" s="419"/>
      <c r="AUD40" s="418"/>
      <c r="AUE40" s="420"/>
      <c r="AUF40" s="421"/>
      <c r="AUG40" s="422"/>
      <c r="AUH40" s="423"/>
      <c r="AUI40" s="419"/>
      <c r="AUJ40" s="419"/>
      <c r="AUK40" s="418"/>
      <c r="AUL40" s="420"/>
      <c r="AUM40" s="421"/>
      <c r="AUN40" s="422"/>
      <c r="AUO40" s="423"/>
      <c r="AUP40" s="419"/>
      <c r="AUQ40" s="419"/>
      <c r="AUR40" s="418"/>
      <c r="AUS40" s="420"/>
      <c r="AUT40" s="421"/>
      <c r="AUU40" s="422"/>
      <c r="AUV40" s="423"/>
      <c r="AUW40" s="419"/>
      <c r="AUX40" s="419"/>
      <c r="AUY40" s="418"/>
      <c r="AUZ40" s="420"/>
      <c r="AVA40" s="421"/>
      <c r="AVB40" s="422"/>
      <c r="AVC40" s="423"/>
      <c r="AVD40" s="419"/>
      <c r="AVE40" s="419"/>
      <c r="AVF40" s="418"/>
      <c r="AVG40" s="420"/>
      <c r="AVH40" s="421"/>
      <c r="AVI40" s="422"/>
      <c r="AVJ40" s="423"/>
      <c r="AVK40" s="419"/>
      <c r="AVL40" s="419"/>
      <c r="AVM40" s="418"/>
      <c r="AVN40" s="420"/>
      <c r="AVO40" s="421"/>
      <c r="AVP40" s="422"/>
      <c r="AVQ40" s="423"/>
      <c r="AVR40" s="419"/>
      <c r="AVS40" s="419"/>
      <c r="AVT40" s="418"/>
      <c r="AVU40" s="420"/>
      <c r="AVV40" s="421"/>
      <c r="AVW40" s="422"/>
      <c r="AVX40" s="423"/>
      <c r="AVY40" s="419"/>
      <c r="AVZ40" s="419"/>
      <c r="AWA40" s="418"/>
      <c r="AWB40" s="420"/>
      <c r="AWC40" s="421"/>
      <c r="AWD40" s="422"/>
      <c r="AWE40" s="423"/>
      <c r="AWF40" s="419"/>
      <c r="AWG40" s="419"/>
      <c r="AWH40" s="418"/>
      <c r="AWI40" s="420"/>
      <c r="AWJ40" s="421"/>
      <c r="AWK40" s="422"/>
      <c r="AWL40" s="423"/>
      <c r="AWM40" s="419"/>
      <c r="AWN40" s="419"/>
      <c r="AWO40" s="418"/>
      <c r="AWP40" s="420"/>
      <c r="AWQ40" s="421"/>
      <c r="AWR40" s="422"/>
      <c r="AWS40" s="423"/>
      <c r="AWT40" s="419"/>
      <c r="AWU40" s="419"/>
      <c r="AWV40" s="418"/>
      <c r="AWW40" s="420"/>
      <c r="AWX40" s="421"/>
      <c r="AWY40" s="422"/>
      <c r="AWZ40" s="423"/>
      <c r="AXA40" s="419"/>
      <c r="AXB40" s="419"/>
      <c r="AXC40" s="418"/>
      <c r="AXD40" s="420"/>
      <c r="AXE40" s="421"/>
      <c r="AXF40" s="422"/>
      <c r="AXG40" s="423"/>
      <c r="AXH40" s="419"/>
      <c r="AXI40" s="419"/>
      <c r="AXJ40" s="418"/>
      <c r="AXK40" s="420"/>
      <c r="AXL40" s="421"/>
      <c r="AXM40" s="422"/>
      <c r="AXN40" s="423"/>
      <c r="AXO40" s="419"/>
      <c r="AXP40" s="419"/>
      <c r="AXQ40" s="418"/>
      <c r="AXR40" s="420"/>
      <c r="AXS40" s="421"/>
      <c r="AXT40" s="422"/>
      <c r="AXU40" s="423"/>
      <c r="AXV40" s="419"/>
      <c r="AXW40" s="419"/>
      <c r="AXX40" s="418"/>
      <c r="AXY40" s="420"/>
      <c r="AXZ40" s="421"/>
      <c r="AYA40" s="422"/>
      <c r="AYB40" s="423"/>
      <c r="AYC40" s="419"/>
      <c r="AYD40" s="419"/>
      <c r="AYE40" s="418"/>
      <c r="AYF40" s="420"/>
      <c r="AYG40" s="421"/>
      <c r="AYH40" s="422"/>
      <c r="AYI40" s="423"/>
      <c r="AYJ40" s="419"/>
      <c r="AYK40" s="419"/>
      <c r="AYL40" s="418"/>
      <c r="AYM40" s="420"/>
      <c r="AYN40" s="421"/>
      <c r="AYO40" s="422"/>
      <c r="AYP40" s="423"/>
      <c r="AYQ40" s="419"/>
      <c r="AYR40" s="419"/>
      <c r="AYS40" s="418"/>
      <c r="AYT40" s="420"/>
      <c r="AYU40" s="421"/>
      <c r="AYV40" s="422"/>
      <c r="AYW40" s="423"/>
      <c r="AYX40" s="419"/>
      <c r="AYY40" s="419"/>
      <c r="AYZ40" s="418"/>
      <c r="AZA40" s="420"/>
      <c r="AZB40" s="421"/>
      <c r="AZC40" s="422"/>
      <c r="AZD40" s="423"/>
      <c r="AZE40" s="419"/>
      <c r="AZF40" s="419"/>
      <c r="AZG40" s="418"/>
      <c r="AZH40" s="420"/>
      <c r="AZI40" s="421"/>
      <c r="AZJ40" s="422"/>
      <c r="AZK40" s="423"/>
      <c r="AZL40" s="419"/>
      <c r="AZM40" s="419"/>
      <c r="AZN40" s="418"/>
      <c r="AZO40" s="420"/>
      <c r="AZP40" s="421"/>
      <c r="AZQ40" s="422"/>
      <c r="AZR40" s="423"/>
      <c r="AZS40" s="419"/>
      <c r="AZT40" s="419"/>
      <c r="AZU40" s="418"/>
      <c r="AZV40" s="420"/>
      <c r="AZW40" s="421"/>
      <c r="AZX40" s="422"/>
      <c r="AZY40" s="423"/>
      <c r="AZZ40" s="419"/>
      <c r="BAA40" s="419"/>
      <c r="BAB40" s="418"/>
      <c r="BAC40" s="420"/>
      <c r="BAD40" s="421"/>
      <c r="BAE40" s="422"/>
      <c r="BAF40" s="423"/>
      <c r="BAG40" s="419"/>
      <c r="BAH40" s="419"/>
      <c r="BAI40" s="418"/>
      <c r="BAJ40" s="420"/>
      <c r="BAK40" s="421"/>
      <c r="BAL40" s="422"/>
      <c r="BAM40" s="423"/>
      <c r="BAN40" s="419"/>
      <c r="BAO40" s="419"/>
      <c r="BAP40" s="418"/>
      <c r="BAQ40" s="420"/>
      <c r="BAR40" s="421"/>
      <c r="BAS40" s="422"/>
      <c r="BAT40" s="423"/>
      <c r="BAU40" s="419"/>
      <c r="BAV40" s="419"/>
      <c r="BAW40" s="418"/>
      <c r="BAX40" s="420"/>
      <c r="BAY40" s="421"/>
      <c r="BAZ40" s="422"/>
      <c r="BBA40" s="423"/>
      <c r="BBB40" s="419"/>
      <c r="BBC40" s="419"/>
      <c r="BBD40" s="418"/>
      <c r="BBE40" s="420"/>
      <c r="BBF40" s="421"/>
      <c r="BBG40" s="422"/>
      <c r="BBH40" s="423"/>
      <c r="BBI40" s="419"/>
      <c r="BBJ40" s="419"/>
      <c r="BBK40" s="418"/>
      <c r="BBL40" s="420"/>
      <c r="BBM40" s="421"/>
      <c r="BBN40" s="422"/>
      <c r="BBO40" s="423"/>
      <c r="BBP40" s="419"/>
      <c r="BBQ40" s="419"/>
      <c r="BBR40" s="418"/>
      <c r="BBS40" s="420"/>
      <c r="BBT40" s="421"/>
      <c r="BBU40" s="422"/>
      <c r="BBV40" s="423"/>
      <c r="BBW40" s="419"/>
      <c r="BBX40" s="419"/>
      <c r="BBY40" s="418"/>
      <c r="BBZ40" s="420"/>
      <c r="BCA40" s="421"/>
      <c r="BCB40" s="422"/>
      <c r="BCC40" s="423"/>
      <c r="BCD40" s="419"/>
      <c r="BCE40" s="419"/>
      <c r="BCF40" s="418"/>
      <c r="BCG40" s="420"/>
      <c r="BCH40" s="421"/>
      <c r="BCI40" s="422"/>
      <c r="BCJ40" s="423"/>
      <c r="BCK40" s="419"/>
      <c r="BCL40" s="419"/>
      <c r="BCM40" s="418"/>
      <c r="BCN40" s="420"/>
      <c r="BCO40" s="421"/>
      <c r="BCP40" s="422"/>
      <c r="BCQ40" s="423"/>
      <c r="BCR40" s="419"/>
      <c r="BCS40" s="419"/>
      <c r="BCT40" s="418"/>
      <c r="BCU40" s="420"/>
      <c r="BCV40" s="421"/>
      <c r="BCW40" s="422"/>
      <c r="BCX40" s="423"/>
      <c r="BCY40" s="419"/>
      <c r="BCZ40" s="419"/>
      <c r="BDA40" s="418"/>
      <c r="BDB40" s="420"/>
      <c r="BDC40" s="421"/>
      <c r="BDD40" s="422"/>
      <c r="BDE40" s="423"/>
      <c r="BDF40" s="419"/>
      <c r="BDG40" s="419"/>
      <c r="BDH40" s="418"/>
      <c r="BDI40" s="420"/>
      <c r="BDJ40" s="421"/>
      <c r="BDK40" s="422"/>
      <c r="BDL40" s="423"/>
      <c r="BDM40" s="419"/>
      <c r="BDN40" s="419"/>
      <c r="BDO40" s="418"/>
      <c r="BDP40" s="420"/>
      <c r="BDQ40" s="421"/>
      <c r="BDR40" s="422"/>
      <c r="BDS40" s="423"/>
      <c r="BDT40" s="419"/>
      <c r="BDU40" s="419"/>
      <c r="BDV40" s="418"/>
      <c r="BDW40" s="420"/>
      <c r="BDX40" s="421"/>
      <c r="BDY40" s="422"/>
      <c r="BDZ40" s="423"/>
      <c r="BEA40" s="419"/>
      <c r="BEB40" s="419"/>
      <c r="BEC40" s="418"/>
      <c r="BED40" s="420"/>
      <c r="BEE40" s="421"/>
      <c r="BEF40" s="422"/>
      <c r="BEG40" s="423"/>
      <c r="BEH40" s="419"/>
      <c r="BEI40" s="419"/>
      <c r="BEJ40" s="418"/>
      <c r="BEK40" s="420"/>
      <c r="BEL40" s="421"/>
      <c r="BEM40" s="422"/>
      <c r="BEN40" s="423"/>
      <c r="BEO40" s="419"/>
      <c r="BEP40" s="419"/>
      <c r="BEQ40" s="418"/>
      <c r="BER40" s="420"/>
      <c r="BES40" s="421"/>
      <c r="BET40" s="422"/>
      <c r="BEU40" s="423"/>
      <c r="BEV40" s="419"/>
      <c r="BEW40" s="419"/>
      <c r="BEX40" s="418"/>
      <c r="BEY40" s="420"/>
      <c r="BEZ40" s="421"/>
      <c r="BFA40" s="422"/>
      <c r="BFB40" s="423"/>
      <c r="BFC40" s="419"/>
      <c r="BFD40" s="419"/>
      <c r="BFE40" s="418"/>
      <c r="BFF40" s="420"/>
      <c r="BFG40" s="421"/>
      <c r="BFH40" s="422"/>
      <c r="BFI40" s="423"/>
      <c r="BFJ40" s="419"/>
      <c r="BFK40" s="419"/>
      <c r="BFL40" s="418"/>
      <c r="BFM40" s="420"/>
      <c r="BFN40" s="421"/>
      <c r="BFO40" s="422"/>
      <c r="BFP40" s="423"/>
      <c r="BFQ40" s="419"/>
      <c r="BFR40" s="419"/>
      <c r="BFS40" s="418"/>
      <c r="BFT40" s="420"/>
      <c r="BFU40" s="421"/>
      <c r="BFV40" s="422"/>
      <c r="BFW40" s="423"/>
      <c r="BFX40" s="419"/>
      <c r="BFY40" s="419"/>
      <c r="BFZ40" s="418"/>
      <c r="BGA40" s="420"/>
      <c r="BGB40" s="421"/>
      <c r="BGC40" s="422"/>
      <c r="BGD40" s="423"/>
      <c r="BGE40" s="419"/>
      <c r="BGF40" s="419"/>
      <c r="BGG40" s="418"/>
      <c r="BGH40" s="420"/>
      <c r="BGI40" s="421"/>
      <c r="BGJ40" s="422"/>
      <c r="BGK40" s="423"/>
      <c r="BGL40" s="419"/>
      <c r="BGM40" s="419"/>
      <c r="BGN40" s="418"/>
      <c r="BGO40" s="420"/>
      <c r="BGP40" s="421"/>
      <c r="BGQ40" s="422"/>
      <c r="BGR40" s="423"/>
      <c r="BGS40" s="419"/>
      <c r="BGT40" s="419"/>
      <c r="BGU40" s="418"/>
      <c r="BGV40" s="420"/>
      <c r="BGW40" s="421"/>
      <c r="BGX40" s="422"/>
      <c r="BGY40" s="423"/>
      <c r="BGZ40" s="419"/>
      <c r="BHA40" s="419"/>
      <c r="BHB40" s="418"/>
      <c r="BHC40" s="420"/>
      <c r="BHD40" s="421"/>
      <c r="BHE40" s="422"/>
      <c r="BHF40" s="423"/>
      <c r="BHG40" s="419"/>
      <c r="BHH40" s="419"/>
      <c r="BHI40" s="418"/>
      <c r="BHJ40" s="420"/>
      <c r="BHK40" s="421"/>
      <c r="BHL40" s="422"/>
      <c r="BHM40" s="423"/>
      <c r="BHN40" s="419"/>
      <c r="BHO40" s="419"/>
      <c r="BHP40" s="418"/>
      <c r="BHQ40" s="420"/>
      <c r="BHR40" s="421"/>
      <c r="BHS40" s="422"/>
      <c r="BHT40" s="423"/>
      <c r="BHU40" s="419"/>
      <c r="BHV40" s="419"/>
      <c r="BHW40" s="418"/>
      <c r="BHX40" s="420"/>
      <c r="BHY40" s="421"/>
      <c r="BHZ40" s="422"/>
      <c r="BIA40" s="423"/>
      <c r="BIB40" s="419"/>
      <c r="BIC40" s="419"/>
      <c r="BID40" s="418"/>
      <c r="BIE40" s="420"/>
      <c r="BIF40" s="421"/>
      <c r="BIG40" s="422"/>
      <c r="BIH40" s="423"/>
      <c r="BII40" s="419"/>
      <c r="BIJ40" s="419"/>
      <c r="BIK40" s="418"/>
      <c r="BIL40" s="420"/>
      <c r="BIM40" s="421"/>
      <c r="BIN40" s="422"/>
      <c r="BIO40" s="423"/>
      <c r="BIP40" s="419"/>
      <c r="BIQ40" s="419"/>
      <c r="BIR40" s="418"/>
      <c r="BIS40" s="420"/>
      <c r="BIT40" s="421"/>
      <c r="BIU40" s="422"/>
      <c r="BIV40" s="423"/>
      <c r="BIW40" s="419"/>
      <c r="BIX40" s="419"/>
      <c r="BIY40" s="418"/>
      <c r="BIZ40" s="420"/>
      <c r="BJA40" s="421"/>
      <c r="BJB40" s="422"/>
      <c r="BJC40" s="423"/>
      <c r="BJD40" s="419"/>
      <c r="BJE40" s="419"/>
      <c r="BJF40" s="418"/>
      <c r="BJG40" s="420"/>
      <c r="BJH40" s="421"/>
      <c r="BJI40" s="422"/>
      <c r="BJJ40" s="423"/>
      <c r="BJK40" s="419"/>
      <c r="BJL40" s="419"/>
      <c r="BJM40" s="418"/>
      <c r="BJN40" s="420"/>
      <c r="BJO40" s="421"/>
      <c r="BJP40" s="422"/>
      <c r="BJQ40" s="423"/>
      <c r="BJR40" s="419"/>
      <c r="BJS40" s="419"/>
      <c r="BJT40" s="418"/>
      <c r="BJU40" s="420"/>
      <c r="BJV40" s="421"/>
      <c r="BJW40" s="422"/>
      <c r="BJX40" s="423"/>
      <c r="BJY40" s="419"/>
      <c r="BJZ40" s="419"/>
      <c r="BKA40" s="418"/>
      <c r="BKB40" s="420"/>
      <c r="BKC40" s="421"/>
      <c r="BKD40" s="422"/>
      <c r="BKE40" s="423"/>
      <c r="BKF40" s="419"/>
      <c r="BKG40" s="419"/>
      <c r="BKH40" s="418"/>
      <c r="BKI40" s="420"/>
      <c r="BKJ40" s="421"/>
      <c r="BKK40" s="422"/>
      <c r="BKL40" s="423"/>
      <c r="BKM40" s="419"/>
      <c r="BKN40" s="419"/>
      <c r="BKO40" s="418"/>
      <c r="BKP40" s="420"/>
      <c r="BKQ40" s="421"/>
      <c r="BKR40" s="422"/>
      <c r="BKS40" s="423"/>
      <c r="BKT40" s="419"/>
      <c r="BKU40" s="419"/>
      <c r="BKV40" s="418"/>
      <c r="BKW40" s="420"/>
      <c r="BKX40" s="421"/>
      <c r="BKY40" s="422"/>
      <c r="BKZ40" s="423"/>
      <c r="BLA40" s="419"/>
      <c r="BLB40" s="419"/>
      <c r="BLC40" s="418"/>
      <c r="BLD40" s="420"/>
      <c r="BLE40" s="421"/>
      <c r="BLF40" s="422"/>
      <c r="BLG40" s="423"/>
      <c r="BLH40" s="419"/>
      <c r="BLI40" s="419"/>
      <c r="BLJ40" s="418"/>
      <c r="BLK40" s="420"/>
      <c r="BLL40" s="421"/>
      <c r="BLM40" s="422"/>
      <c r="BLN40" s="423"/>
      <c r="BLO40" s="419"/>
      <c r="BLP40" s="419"/>
      <c r="BLQ40" s="418"/>
      <c r="BLR40" s="420"/>
      <c r="BLS40" s="421"/>
      <c r="BLT40" s="422"/>
      <c r="BLU40" s="423"/>
      <c r="BLV40" s="419"/>
      <c r="BLW40" s="419"/>
      <c r="BLX40" s="418"/>
      <c r="BLY40" s="420"/>
      <c r="BLZ40" s="421"/>
      <c r="BMA40" s="422"/>
      <c r="BMB40" s="423"/>
      <c r="BMC40" s="419"/>
      <c r="BMD40" s="419"/>
      <c r="BME40" s="418"/>
      <c r="BMF40" s="420"/>
      <c r="BMG40" s="421"/>
      <c r="BMH40" s="422"/>
      <c r="BMI40" s="423"/>
      <c r="BMJ40" s="419"/>
      <c r="BMK40" s="419"/>
      <c r="BML40" s="418"/>
      <c r="BMM40" s="420"/>
      <c r="BMN40" s="421"/>
      <c r="BMO40" s="422"/>
      <c r="BMP40" s="423"/>
      <c r="BMQ40" s="419"/>
      <c r="BMR40" s="419"/>
      <c r="BMS40" s="418"/>
      <c r="BMT40" s="420"/>
      <c r="BMU40" s="421"/>
      <c r="BMV40" s="422"/>
      <c r="BMW40" s="423"/>
      <c r="BMX40" s="419"/>
      <c r="BMY40" s="419"/>
      <c r="BMZ40" s="418"/>
      <c r="BNA40" s="420"/>
      <c r="BNB40" s="421"/>
      <c r="BNC40" s="422"/>
      <c r="BND40" s="423"/>
      <c r="BNE40" s="419"/>
      <c r="BNF40" s="419"/>
      <c r="BNG40" s="418"/>
      <c r="BNH40" s="420"/>
      <c r="BNI40" s="421"/>
      <c r="BNJ40" s="422"/>
      <c r="BNK40" s="423"/>
      <c r="BNL40" s="419"/>
      <c r="BNM40" s="419"/>
      <c r="BNN40" s="418"/>
      <c r="BNO40" s="420"/>
      <c r="BNP40" s="421"/>
      <c r="BNQ40" s="422"/>
      <c r="BNR40" s="423"/>
      <c r="BNS40" s="419"/>
      <c r="BNT40" s="419"/>
      <c r="BNU40" s="418"/>
      <c r="BNV40" s="420"/>
      <c r="BNW40" s="421"/>
      <c r="BNX40" s="422"/>
      <c r="BNY40" s="423"/>
      <c r="BNZ40" s="419"/>
      <c r="BOA40" s="419"/>
      <c r="BOB40" s="418"/>
      <c r="BOC40" s="420"/>
      <c r="BOD40" s="421"/>
      <c r="BOE40" s="422"/>
      <c r="BOF40" s="423"/>
      <c r="BOG40" s="419"/>
      <c r="BOH40" s="419"/>
      <c r="BOI40" s="418"/>
      <c r="BOJ40" s="420"/>
      <c r="BOK40" s="421"/>
      <c r="BOL40" s="422"/>
      <c r="BOM40" s="423"/>
      <c r="BON40" s="419"/>
      <c r="BOO40" s="419"/>
      <c r="BOP40" s="418"/>
      <c r="BOQ40" s="420"/>
      <c r="BOR40" s="421"/>
      <c r="BOS40" s="422"/>
      <c r="BOT40" s="423"/>
      <c r="BOU40" s="419"/>
      <c r="BOV40" s="419"/>
      <c r="BOW40" s="418"/>
      <c r="BOX40" s="420"/>
      <c r="BOY40" s="421"/>
      <c r="BOZ40" s="422"/>
      <c r="BPA40" s="423"/>
      <c r="BPB40" s="419"/>
      <c r="BPC40" s="419"/>
      <c r="BPD40" s="418"/>
      <c r="BPE40" s="420"/>
      <c r="BPF40" s="421"/>
      <c r="BPG40" s="422"/>
      <c r="BPH40" s="423"/>
      <c r="BPI40" s="419"/>
      <c r="BPJ40" s="419"/>
      <c r="BPK40" s="418"/>
      <c r="BPL40" s="420"/>
      <c r="BPM40" s="421"/>
      <c r="BPN40" s="422"/>
      <c r="BPO40" s="423"/>
      <c r="BPP40" s="419"/>
      <c r="BPQ40" s="419"/>
      <c r="BPR40" s="418"/>
      <c r="BPS40" s="420"/>
      <c r="BPT40" s="421"/>
      <c r="BPU40" s="422"/>
      <c r="BPV40" s="423"/>
      <c r="BPW40" s="419"/>
      <c r="BPX40" s="419"/>
      <c r="BPY40" s="418"/>
      <c r="BPZ40" s="420"/>
      <c r="BQA40" s="421"/>
      <c r="BQB40" s="422"/>
      <c r="BQC40" s="423"/>
      <c r="BQD40" s="419"/>
      <c r="BQE40" s="419"/>
      <c r="BQF40" s="418"/>
      <c r="BQG40" s="420"/>
      <c r="BQH40" s="421"/>
      <c r="BQI40" s="422"/>
      <c r="BQJ40" s="423"/>
      <c r="BQK40" s="419"/>
      <c r="BQL40" s="419"/>
      <c r="BQM40" s="418"/>
      <c r="BQN40" s="420"/>
      <c r="BQO40" s="421"/>
      <c r="BQP40" s="422"/>
      <c r="BQQ40" s="423"/>
      <c r="BQR40" s="419"/>
      <c r="BQS40" s="419"/>
      <c r="BQT40" s="418"/>
      <c r="BQU40" s="420"/>
      <c r="BQV40" s="421"/>
      <c r="BQW40" s="422"/>
      <c r="BQX40" s="423"/>
      <c r="BQY40" s="419"/>
      <c r="BQZ40" s="419"/>
      <c r="BRA40" s="418"/>
      <c r="BRB40" s="420"/>
      <c r="BRC40" s="421"/>
      <c r="BRD40" s="422"/>
      <c r="BRE40" s="423"/>
      <c r="BRF40" s="419"/>
      <c r="BRG40" s="419"/>
      <c r="BRH40" s="418"/>
      <c r="BRI40" s="420"/>
      <c r="BRJ40" s="421"/>
      <c r="BRK40" s="422"/>
      <c r="BRL40" s="423"/>
      <c r="BRM40" s="419"/>
      <c r="BRN40" s="419"/>
      <c r="BRO40" s="418"/>
      <c r="BRP40" s="420"/>
      <c r="BRQ40" s="421"/>
      <c r="BRR40" s="422"/>
      <c r="BRS40" s="423"/>
      <c r="BRT40" s="419"/>
      <c r="BRU40" s="419"/>
      <c r="BRV40" s="418"/>
      <c r="BRW40" s="420"/>
      <c r="BRX40" s="421"/>
      <c r="BRY40" s="422"/>
      <c r="BRZ40" s="423"/>
      <c r="BSA40" s="419"/>
      <c r="BSB40" s="419"/>
      <c r="BSC40" s="418"/>
      <c r="BSD40" s="420"/>
      <c r="BSE40" s="421"/>
      <c r="BSF40" s="422"/>
      <c r="BSG40" s="423"/>
      <c r="BSH40" s="419"/>
      <c r="BSI40" s="419"/>
      <c r="BSJ40" s="418"/>
      <c r="BSK40" s="420"/>
      <c r="BSL40" s="421"/>
      <c r="BSM40" s="422"/>
      <c r="BSN40" s="423"/>
      <c r="BSO40" s="419"/>
      <c r="BSP40" s="419"/>
      <c r="BSQ40" s="418"/>
      <c r="BSR40" s="420"/>
      <c r="BSS40" s="421"/>
      <c r="BST40" s="422"/>
      <c r="BSU40" s="423"/>
      <c r="BSV40" s="419"/>
      <c r="BSW40" s="419"/>
      <c r="BSX40" s="418"/>
      <c r="BSY40" s="420"/>
      <c r="BSZ40" s="421"/>
      <c r="BTA40" s="422"/>
      <c r="BTB40" s="423"/>
      <c r="BTC40" s="419"/>
      <c r="BTD40" s="419"/>
      <c r="BTE40" s="418"/>
      <c r="BTF40" s="420"/>
      <c r="BTG40" s="421"/>
      <c r="BTH40" s="422"/>
      <c r="BTI40" s="423"/>
      <c r="BTJ40" s="419"/>
      <c r="BTK40" s="419"/>
      <c r="BTL40" s="418"/>
      <c r="BTM40" s="420"/>
      <c r="BTN40" s="421"/>
      <c r="BTO40" s="422"/>
      <c r="BTP40" s="423"/>
      <c r="BTQ40" s="419"/>
      <c r="BTR40" s="419"/>
      <c r="BTS40" s="418"/>
      <c r="BTT40" s="420"/>
      <c r="BTU40" s="421"/>
      <c r="BTV40" s="422"/>
      <c r="BTW40" s="423"/>
      <c r="BTX40" s="419"/>
      <c r="BTY40" s="419"/>
      <c r="BTZ40" s="418"/>
      <c r="BUA40" s="420"/>
      <c r="BUB40" s="421"/>
      <c r="BUC40" s="422"/>
      <c r="BUD40" s="423"/>
      <c r="BUE40" s="419"/>
      <c r="BUF40" s="419"/>
      <c r="BUG40" s="418"/>
      <c r="BUH40" s="420"/>
      <c r="BUI40" s="421"/>
      <c r="BUJ40" s="422"/>
      <c r="BUK40" s="423"/>
      <c r="BUL40" s="419"/>
      <c r="BUM40" s="419"/>
      <c r="BUN40" s="418"/>
      <c r="BUO40" s="420"/>
      <c r="BUP40" s="421"/>
      <c r="BUQ40" s="422"/>
      <c r="BUR40" s="423"/>
      <c r="BUS40" s="419"/>
      <c r="BUT40" s="419"/>
      <c r="BUU40" s="418"/>
      <c r="BUV40" s="420"/>
      <c r="BUW40" s="421"/>
      <c r="BUX40" s="422"/>
      <c r="BUY40" s="423"/>
      <c r="BUZ40" s="419"/>
      <c r="BVA40" s="419"/>
      <c r="BVB40" s="418"/>
      <c r="BVC40" s="420"/>
      <c r="BVD40" s="421"/>
      <c r="BVE40" s="422"/>
      <c r="BVF40" s="423"/>
      <c r="BVG40" s="419"/>
      <c r="BVH40" s="419"/>
      <c r="BVI40" s="418"/>
      <c r="BVJ40" s="420"/>
      <c r="BVK40" s="421"/>
      <c r="BVL40" s="422"/>
      <c r="BVM40" s="423"/>
      <c r="BVN40" s="419"/>
      <c r="BVO40" s="419"/>
      <c r="BVP40" s="418"/>
      <c r="BVQ40" s="420"/>
      <c r="BVR40" s="421"/>
      <c r="BVS40" s="422"/>
      <c r="BVT40" s="423"/>
      <c r="BVU40" s="419"/>
      <c r="BVV40" s="419"/>
      <c r="BVW40" s="418"/>
      <c r="BVX40" s="420"/>
      <c r="BVY40" s="421"/>
      <c r="BVZ40" s="422"/>
      <c r="BWA40" s="423"/>
      <c r="BWB40" s="419"/>
      <c r="BWC40" s="419"/>
      <c r="BWD40" s="418"/>
      <c r="BWE40" s="420"/>
      <c r="BWF40" s="421"/>
      <c r="BWG40" s="422"/>
      <c r="BWH40" s="423"/>
      <c r="BWI40" s="419"/>
      <c r="BWJ40" s="419"/>
      <c r="BWK40" s="418"/>
      <c r="BWL40" s="420"/>
      <c r="BWM40" s="421"/>
      <c r="BWN40" s="422"/>
      <c r="BWO40" s="423"/>
      <c r="BWP40" s="419"/>
      <c r="BWQ40" s="419"/>
      <c r="BWR40" s="418"/>
      <c r="BWS40" s="420"/>
      <c r="BWT40" s="421"/>
      <c r="BWU40" s="422"/>
      <c r="BWV40" s="423"/>
      <c r="BWW40" s="419"/>
      <c r="BWX40" s="419"/>
      <c r="BWY40" s="418"/>
      <c r="BWZ40" s="420"/>
      <c r="BXA40" s="421"/>
      <c r="BXB40" s="422"/>
      <c r="BXC40" s="423"/>
      <c r="BXD40" s="419"/>
      <c r="BXE40" s="419"/>
      <c r="BXF40" s="418"/>
      <c r="BXG40" s="420"/>
      <c r="BXH40" s="421"/>
      <c r="BXI40" s="422"/>
      <c r="BXJ40" s="423"/>
      <c r="BXK40" s="419"/>
      <c r="BXL40" s="419"/>
      <c r="BXM40" s="418"/>
      <c r="BXN40" s="420"/>
      <c r="BXO40" s="421"/>
      <c r="BXP40" s="422"/>
      <c r="BXQ40" s="423"/>
      <c r="BXR40" s="419"/>
      <c r="BXS40" s="419"/>
      <c r="BXT40" s="418"/>
      <c r="BXU40" s="420"/>
      <c r="BXV40" s="421"/>
      <c r="BXW40" s="422"/>
      <c r="BXX40" s="423"/>
      <c r="BXY40" s="419"/>
      <c r="BXZ40" s="419"/>
      <c r="BYA40" s="418"/>
      <c r="BYB40" s="420"/>
      <c r="BYC40" s="421"/>
      <c r="BYD40" s="422"/>
      <c r="BYE40" s="423"/>
      <c r="BYF40" s="419"/>
      <c r="BYG40" s="419"/>
      <c r="BYH40" s="418"/>
      <c r="BYI40" s="420"/>
      <c r="BYJ40" s="421"/>
      <c r="BYK40" s="422"/>
      <c r="BYL40" s="423"/>
      <c r="BYM40" s="419"/>
      <c r="BYN40" s="419"/>
      <c r="BYO40" s="418"/>
      <c r="BYP40" s="420"/>
      <c r="BYQ40" s="421"/>
      <c r="BYR40" s="422"/>
      <c r="BYS40" s="423"/>
      <c r="BYT40" s="419"/>
      <c r="BYU40" s="419"/>
      <c r="BYV40" s="418"/>
      <c r="BYW40" s="420"/>
      <c r="BYX40" s="421"/>
      <c r="BYY40" s="422"/>
      <c r="BYZ40" s="423"/>
      <c r="BZA40" s="419"/>
      <c r="BZB40" s="419"/>
      <c r="BZC40" s="418"/>
      <c r="BZD40" s="420"/>
      <c r="BZE40" s="421"/>
      <c r="BZF40" s="422"/>
      <c r="BZG40" s="423"/>
      <c r="BZH40" s="419"/>
      <c r="BZI40" s="419"/>
      <c r="BZJ40" s="418"/>
      <c r="BZK40" s="420"/>
      <c r="BZL40" s="421"/>
      <c r="BZM40" s="422"/>
      <c r="BZN40" s="423"/>
      <c r="BZO40" s="419"/>
      <c r="BZP40" s="419"/>
      <c r="BZQ40" s="418"/>
      <c r="BZR40" s="420"/>
      <c r="BZS40" s="421"/>
      <c r="BZT40" s="422"/>
      <c r="BZU40" s="423"/>
      <c r="BZV40" s="419"/>
      <c r="BZW40" s="419"/>
      <c r="BZX40" s="418"/>
      <c r="BZY40" s="420"/>
      <c r="BZZ40" s="421"/>
      <c r="CAA40" s="422"/>
      <c r="CAB40" s="423"/>
      <c r="CAC40" s="419"/>
      <c r="CAD40" s="419"/>
      <c r="CAE40" s="418"/>
      <c r="CAF40" s="420"/>
      <c r="CAG40" s="421"/>
      <c r="CAH40" s="422"/>
      <c r="CAI40" s="423"/>
      <c r="CAJ40" s="419"/>
      <c r="CAK40" s="419"/>
      <c r="CAL40" s="418"/>
      <c r="CAM40" s="420"/>
      <c r="CAN40" s="421"/>
      <c r="CAO40" s="422"/>
      <c r="CAP40" s="423"/>
      <c r="CAQ40" s="419"/>
      <c r="CAR40" s="419"/>
      <c r="CAS40" s="418"/>
      <c r="CAT40" s="420"/>
      <c r="CAU40" s="421"/>
      <c r="CAV40" s="422"/>
      <c r="CAW40" s="423"/>
      <c r="CAX40" s="419"/>
      <c r="CAY40" s="419"/>
      <c r="CAZ40" s="418"/>
      <c r="CBA40" s="420"/>
      <c r="CBB40" s="421"/>
      <c r="CBC40" s="422"/>
      <c r="CBD40" s="423"/>
      <c r="CBE40" s="419"/>
      <c r="CBF40" s="419"/>
      <c r="CBG40" s="418"/>
      <c r="CBH40" s="420"/>
      <c r="CBI40" s="421"/>
      <c r="CBJ40" s="422"/>
      <c r="CBK40" s="423"/>
      <c r="CBL40" s="419"/>
      <c r="CBM40" s="419"/>
      <c r="CBN40" s="418"/>
      <c r="CBO40" s="420"/>
      <c r="CBP40" s="421"/>
      <c r="CBQ40" s="422"/>
      <c r="CBR40" s="423"/>
      <c r="CBS40" s="419"/>
      <c r="CBT40" s="419"/>
      <c r="CBU40" s="418"/>
      <c r="CBV40" s="420"/>
      <c r="CBW40" s="421"/>
      <c r="CBX40" s="422"/>
      <c r="CBY40" s="423"/>
      <c r="CBZ40" s="419"/>
      <c r="CCA40" s="419"/>
      <c r="CCB40" s="418"/>
      <c r="CCC40" s="420"/>
      <c r="CCD40" s="421"/>
      <c r="CCE40" s="422"/>
      <c r="CCF40" s="423"/>
      <c r="CCG40" s="419"/>
      <c r="CCH40" s="419"/>
      <c r="CCI40" s="418"/>
      <c r="CCJ40" s="420"/>
      <c r="CCK40" s="421"/>
      <c r="CCL40" s="422"/>
      <c r="CCM40" s="423"/>
      <c r="CCN40" s="419"/>
      <c r="CCO40" s="419"/>
      <c r="CCP40" s="418"/>
      <c r="CCQ40" s="420"/>
      <c r="CCR40" s="421"/>
      <c r="CCS40" s="422"/>
      <c r="CCT40" s="423"/>
      <c r="CCU40" s="419"/>
      <c r="CCV40" s="419"/>
      <c r="CCW40" s="418"/>
      <c r="CCX40" s="420"/>
      <c r="CCY40" s="421"/>
      <c r="CCZ40" s="422"/>
      <c r="CDA40" s="423"/>
      <c r="CDB40" s="419"/>
      <c r="CDC40" s="419"/>
      <c r="CDD40" s="418"/>
      <c r="CDE40" s="420"/>
      <c r="CDF40" s="421"/>
      <c r="CDG40" s="422"/>
      <c r="CDH40" s="423"/>
      <c r="CDI40" s="419"/>
      <c r="CDJ40" s="419"/>
      <c r="CDK40" s="418"/>
      <c r="CDL40" s="420"/>
      <c r="CDM40" s="421"/>
      <c r="CDN40" s="422"/>
      <c r="CDO40" s="423"/>
      <c r="CDP40" s="419"/>
      <c r="CDQ40" s="419"/>
      <c r="CDR40" s="418"/>
      <c r="CDS40" s="420"/>
      <c r="CDT40" s="421"/>
      <c r="CDU40" s="422"/>
      <c r="CDV40" s="423"/>
      <c r="CDW40" s="419"/>
      <c r="CDX40" s="419"/>
      <c r="CDY40" s="418"/>
      <c r="CDZ40" s="420"/>
      <c r="CEA40" s="421"/>
      <c r="CEB40" s="422"/>
      <c r="CEC40" s="423"/>
      <c r="CED40" s="419"/>
      <c r="CEE40" s="419"/>
      <c r="CEF40" s="418"/>
      <c r="CEG40" s="420"/>
      <c r="CEH40" s="421"/>
      <c r="CEI40" s="422"/>
      <c r="CEJ40" s="423"/>
      <c r="CEK40" s="419"/>
      <c r="CEL40" s="419"/>
      <c r="CEM40" s="418"/>
      <c r="CEN40" s="420"/>
      <c r="CEO40" s="421"/>
      <c r="CEP40" s="422"/>
      <c r="CEQ40" s="423"/>
      <c r="CER40" s="419"/>
      <c r="CES40" s="419"/>
      <c r="CET40" s="418"/>
      <c r="CEU40" s="420"/>
      <c r="CEV40" s="421"/>
      <c r="CEW40" s="422"/>
      <c r="CEX40" s="423"/>
      <c r="CEY40" s="419"/>
      <c r="CEZ40" s="419"/>
      <c r="CFA40" s="418"/>
      <c r="CFB40" s="420"/>
      <c r="CFC40" s="421"/>
      <c r="CFD40" s="422"/>
      <c r="CFE40" s="423"/>
      <c r="CFF40" s="419"/>
      <c r="CFG40" s="419"/>
      <c r="CFH40" s="418"/>
      <c r="CFI40" s="420"/>
      <c r="CFJ40" s="421"/>
      <c r="CFK40" s="422"/>
      <c r="CFL40" s="423"/>
      <c r="CFM40" s="419"/>
      <c r="CFN40" s="419"/>
      <c r="CFO40" s="418"/>
      <c r="CFP40" s="420"/>
      <c r="CFQ40" s="421"/>
      <c r="CFR40" s="422"/>
      <c r="CFS40" s="423"/>
      <c r="CFT40" s="419"/>
      <c r="CFU40" s="419"/>
      <c r="CFV40" s="418"/>
      <c r="CFW40" s="420"/>
      <c r="CFX40" s="421"/>
      <c r="CFY40" s="422"/>
      <c r="CFZ40" s="423"/>
      <c r="CGA40" s="419"/>
      <c r="CGB40" s="419"/>
      <c r="CGC40" s="418"/>
      <c r="CGD40" s="420"/>
      <c r="CGE40" s="421"/>
      <c r="CGF40" s="422"/>
      <c r="CGG40" s="423"/>
      <c r="CGH40" s="419"/>
      <c r="CGI40" s="419"/>
      <c r="CGJ40" s="418"/>
      <c r="CGK40" s="420"/>
      <c r="CGL40" s="421"/>
      <c r="CGM40" s="422"/>
      <c r="CGN40" s="423"/>
      <c r="CGO40" s="419"/>
      <c r="CGP40" s="419"/>
      <c r="CGQ40" s="418"/>
      <c r="CGR40" s="420"/>
      <c r="CGS40" s="421"/>
      <c r="CGT40" s="422"/>
      <c r="CGU40" s="423"/>
      <c r="CGV40" s="419"/>
      <c r="CGW40" s="419"/>
      <c r="CGX40" s="418"/>
      <c r="CGY40" s="420"/>
      <c r="CGZ40" s="421"/>
      <c r="CHA40" s="422"/>
      <c r="CHB40" s="423"/>
      <c r="CHC40" s="419"/>
      <c r="CHD40" s="419"/>
      <c r="CHE40" s="418"/>
      <c r="CHF40" s="420"/>
      <c r="CHG40" s="421"/>
      <c r="CHH40" s="422"/>
      <c r="CHI40" s="423"/>
      <c r="CHJ40" s="419"/>
      <c r="CHK40" s="419"/>
      <c r="CHL40" s="418"/>
      <c r="CHM40" s="420"/>
      <c r="CHN40" s="421"/>
      <c r="CHO40" s="422"/>
      <c r="CHP40" s="423"/>
      <c r="CHQ40" s="419"/>
      <c r="CHR40" s="419"/>
      <c r="CHS40" s="418"/>
      <c r="CHT40" s="420"/>
      <c r="CHU40" s="421"/>
      <c r="CHV40" s="422"/>
      <c r="CHW40" s="423"/>
      <c r="CHX40" s="419"/>
      <c r="CHY40" s="419"/>
      <c r="CHZ40" s="418"/>
      <c r="CIA40" s="420"/>
      <c r="CIB40" s="421"/>
      <c r="CIC40" s="422"/>
      <c r="CID40" s="423"/>
      <c r="CIE40" s="419"/>
      <c r="CIF40" s="419"/>
      <c r="CIG40" s="418"/>
      <c r="CIH40" s="420"/>
      <c r="CII40" s="421"/>
      <c r="CIJ40" s="422"/>
      <c r="CIK40" s="423"/>
      <c r="CIL40" s="419"/>
      <c r="CIM40" s="419"/>
      <c r="CIN40" s="418"/>
      <c r="CIO40" s="420"/>
      <c r="CIP40" s="421"/>
      <c r="CIQ40" s="422"/>
      <c r="CIR40" s="423"/>
      <c r="CIS40" s="419"/>
      <c r="CIT40" s="419"/>
      <c r="CIU40" s="418"/>
      <c r="CIV40" s="420"/>
      <c r="CIW40" s="421"/>
      <c r="CIX40" s="422"/>
      <c r="CIY40" s="423"/>
      <c r="CIZ40" s="419"/>
      <c r="CJA40" s="419"/>
      <c r="CJB40" s="418"/>
      <c r="CJC40" s="420"/>
      <c r="CJD40" s="421"/>
      <c r="CJE40" s="422"/>
      <c r="CJF40" s="423"/>
      <c r="CJG40" s="419"/>
      <c r="CJH40" s="419"/>
      <c r="CJI40" s="418"/>
      <c r="CJJ40" s="420"/>
      <c r="CJK40" s="421"/>
      <c r="CJL40" s="422"/>
      <c r="CJM40" s="423"/>
      <c r="CJN40" s="419"/>
      <c r="CJO40" s="419"/>
      <c r="CJP40" s="418"/>
      <c r="CJQ40" s="420"/>
      <c r="CJR40" s="421"/>
      <c r="CJS40" s="422"/>
      <c r="CJT40" s="423"/>
      <c r="CJU40" s="419"/>
      <c r="CJV40" s="419"/>
      <c r="CJW40" s="418"/>
      <c r="CJX40" s="420"/>
      <c r="CJY40" s="421"/>
      <c r="CJZ40" s="422"/>
      <c r="CKA40" s="423"/>
      <c r="CKB40" s="419"/>
      <c r="CKC40" s="419"/>
      <c r="CKD40" s="418"/>
      <c r="CKE40" s="420"/>
      <c r="CKF40" s="421"/>
      <c r="CKG40" s="422"/>
      <c r="CKH40" s="423"/>
      <c r="CKI40" s="419"/>
      <c r="CKJ40" s="419"/>
      <c r="CKK40" s="418"/>
      <c r="CKL40" s="420"/>
      <c r="CKM40" s="421"/>
      <c r="CKN40" s="422"/>
      <c r="CKO40" s="423"/>
      <c r="CKP40" s="419"/>
      <c r="CKQ40" s="419"/>
      <c r="CKR40" s="418"/>
      <c r="CKS40" s="420"/>
      <c r="CKT40" s="421"/>
      <c r="CKU40" s="422"/>
      <c r="CKV40" s="423"/>
      <c r="CKW40" s="419"/>
      <c r="CKX40" s="419"/>
      <c r="CKY40" s="418"/>
      <c r="CKZ40" s="420"/>
      <c r="CLA40" s="421"/>
      <c r="CLB40" s="422"/>
      <c r="CLC40" s="423"/>
      <c r="CLD40" s="419"/>
      <c r="CLE40" s="419"/>
      <c r="CLF40" s="418"/>
      <c r="CLG40" s="420"/>
      <c r="CLH40" s="421"/>
      <c r="CLI40" s="422"/>
      <c r="CLJ40" s="423"/>
      <c r="CLK40" s="419"/>
      <c r="CLL40" s="419"/>
      <c r="CLM40" s="418"/>
      <c r="CLN40" s="420"/>
      <c r="CLO40" s="421"/>
      <c r="CLP40" s="422"/>
      <c r="CLQ40" s="423"/>
      <c r="CLR40" s="419"/>
      <c r="CLS40" s="419"/>
      <c r="CLT40" s="418"/>
      <c r="CLU40" s="420"/>
      <c r="CLV40" s="421"/>
      <c r="CLW40" s="422"/>
      <c r="CLX40" s="423"/>
      <c r="CLY40" s="419"/>
      <c r="CLZ40" s="419"/>
      <c r="CMA40" s="418"/>
      <c r="CMB40" s="420"/>
      <c r="CMC40" s="421"/>
      <c r="CMD40" s="422"/>
      <c r="CME40" s="423"/>
      <c r="CMF40" s="419"/>
      <c r="CMG40" s="419"/>
      <c r="CMH40" s="418"/>
      <c r="CMI40" s="420"/>
      <c r="CMJ40" s="421"/>
      <c r="CMK40" s="422"/>
      <c r="CML40" s="423"/>
      <c r="CMM40" s="419"/>
      <c r="CMN40" s="419"/>
      <c r="CMO40" s="418"/>
      <c r="CMP40" s="420"/>
      <c r="CMQ40" s="421"/>
      <c r="CMR40" s="422"/>
      <c r="CMS40" s="423"/>
      <c r="CMT40" s="419"/>
      <c r="CMU40" s="419"/>
      <c r="CMV40" s="418"/>
      <c r="CMW40" s="420"/>
      <c r="CMX40" s="421"/>
      <c r="CMY40" s="422"/>
      <c r="CMZ40" s="423"/>
      <c r="CNA40" s="419"/>
      <c r="CNB40" s="419"/>
      <c r="CNC40" s="418"/>
      <c r="CND40" s="420"/>
      <c r="CNE40" s="421"/>
      <c r="CNF40" s="422"/>
      <c r="CNG40" s="423"/>
      <c r="CNH40" s="419"/>
      <c r="CNI40" s="419"/>
      <c r="CNJ40" s="418"/>
      <c r="CNK40" s="420"/>
      <c r="CNL40" s="421"/>
      <c r="CNM40" s="422"/>
      <c r="CNN40" s="423"/>
      <c r="CNO40" s="419"/>
      <c r="CNP40" s="419"/>
      <c r="CNQ40" s="418"/>
      <c r="CNR40" s="420"/>
      <c r="CNS40" s="421"/>
      <c r="CNT40" s="422"/>
      <c r="CNU40" s="423"/>
      <c r="CNV40" s="419"/>
      <c r="CNW40" s="419"/>
      <c r="CNX40" s="418"/>
      <c r="CNY40" s="420"/>
      <c r="CNZ40" s="421"/>
      <c r="COA40" s="422"/>
      <c r="COB40" s="423"/>
      <c r="COC40" s="419"/>
      <c r="COD40" s="419"/>
      <c r="COE40" s="418"/>
      <c r="COF40" s="420"/>
      <c r="COG40" s="421"/>
      <c r="COH40" s="422"/>
      <c r="COI40" s="423"/>
      <c r="COJ40" s="419"/>
      <c r="COK40" s="419"/>
      <c r="COL40" s="418"/>
      <c r="COM40" s="420"/>
      <c r="CON40" s="421"/>
      <c r="COO40" s="422"/>
      <c r="COP40" s="423"/>
      <c r="COQ40" s="419"/>
      <c r="COR40" s="419"/>
      <c r="COS40" s="418"/>
      <c r="COT40" s="420"/>
      <c r="COU40" s="421"/>
      <c r="COV40" s="422"/>
      <c r="COW40" s="423"/>
      <c r="COX40" s="419"/>
      <c r="COY40" s="419"/>
      <c r="COZ40" s="418"/>
      <c r="CPA40" s="420"/>
      <c r="CPB40" s="421"/>
      <c r="CPC40" s="422"/>
      <c r="CPD40" s="423"/>
      <c r="CPE40" s="419"/>
      <c r="CPF40" s="419"/>
      <c r="CPG40" s="418"/>
      <c r="CPH40" s="420"/>
      <c r="CPI40" s="421"/>
      <c r="CPJ40" s="422"/>
      <c r="CPK40" s="423"/>
      <c r="CPL40" s="419"/>
      <c r="CPM40" s="419"/>
      <c r="CPN40" s="418"/>
      <c r="CPO40" s="420"/>
      <c r="CPP40" s="421"/>
      <c r="CPQ40" s="422"/>
      <c r="CPR40" s="423"/>
      <c r="CPS40" s="419"/>
      <c r="CPT40" s="419"/>
      <c r="CPU40" s="418"/>
      <c r="CPV40" s="420"/>
      <c r="CPW40" s="421"/>
      <c r="CPX40" s="422"/>
      <c r="CPY40" s="423"/>
      <c r="CPZ40" s="419"/>
      <c r="CQA40" s="419"/>
      <c r="CQB40" s="418"/>
      <c r="CQC40" s="420"/>
      <c r="CQD40" s="421"/>
      <c r="CQE40" s="422"/>
      <c r="CQF40" s="423"/>
      <c r="CQG40" s="419"/>
      <c r="CQH40" s="419"/>
      <c r="CQI40" s="418"/>
      <c r="CQJ40" s="420"/>
      <c r="CQK40" s="421"/>
      <c r="CQL40" s="422"/>
      <c r="CQM40" s="423"/>
      <c r="CQN40" s="419"/>
      <c r="CQO40" s="419"/>
      <c r="CQP40" s="418"/>
      <c r="CQQ40" s="420"/>
      <c r="CQR40" s="421"/>
      <c r="CQS40" s="422"/>
      <c r="CQT40" s="423"/>
      <c r="CQU40" s="419"/>
      <c r="CQV40" s="419"/>
      <c r="CQW40" s="418"/>
      <c r="CQX40" s="420"/>
      <c r="CQY40" s="421"/>
      <c r="CQZ40" s="422"/>
      <c r="CRA40" s="423"/>
      <c r="CRB40" s="419"/>
      <c r="CRC40" s="419"/>
      <c r="CRD40" s="418"/>
      <c r="CRE40" s="420"/>
      <c r="CRF40" s="421"/>
      <c r="CRG40" s="422"/>
      <c r="CRH40" s="423"/>
      <c r="CRI40" s="419"/>
      <c r="CRJ40" s="419"/>
      <c r="CRK40" s="418"/>
      <c r="CRL40" s="420"/>
      <c r="CRM40" s="421"/>
      <c r="CRN40" s="422"/>
      <c r="CRO40" s="423"/>
      <c r="CRP40" s="419"/>
      <c r="CRQ40" s="419"/>
      <c r="CRR40" s="418"/>
      <c r="CRS40" s="420"/>
      <c r="CRT40" s="421"/>
      <c r="CRU40" s="422"/>
      <c r="CRV40" s="423"/>
      <c r="CRW40" s="419"/>
      <c r="CRX40" s="419"/>
      <c r="CRY40" s="418"/>
      <c r="CRZ40" s="420"/>
      <c r="CSA40" s="421"/>
      <c r="CSB40" s="422"/>
      <c r="CSC40" s="423"/>
      <c r="CSD40" s="419"/>
      <c r="CSE40" s="419"/>
      <c r="CSF40" s="418"/>
      <c r="CSG40" s="420"/>
      <c r="CSH40" s="421"/>
      <c r="CSI40" s="422"/>
      <c r="CSJ40" s="423"/>
      <c r="CSK40" s="419"/>
      <c r="CSL40" s="419"/>
      <c r="CSM40" s="418"/>
      <c r="CSN40" s="420"/>
      <c r="CSO40" s="421"/>
      <c r="CSP40" s="422"/>
      <c r="CSQ40" s="423"/>
      <c r="CSR40" s="419"/>
      <c r="CSS40" s="419"/>
      <c r="CST40" s="418"/>
      <c r="CSU40" s="420"/>
      <c r="CSV40" s="421"/>
      <c r="CSW40" s="422"/>
      <c r="CSX40" s="423"/>
      <c r="CSY40" s="419"/>
      <c r="CSZ40" s="419"/>
      <c r="CTA40" s="418"/>
      <c r="CTB40" s="420"/>
      <c r="CTC40" s="421"/>
      <c r="CTD40" s="422"/>
      <c r="CTE40" s="423"/>
      <c r="CTF40" s="419"/>
      <c r="CTG40" s="419"/>
      <c r="CTH40" s="418"/>
      <c r="CTI40" s="420"/>
      <c r="CTJ40" s="421"/>
      <c r="CTK40" s="422"/>
      <c r="CTL40" s="423"/>
      <c r="CTM40" s="419"/>
      <c r="CTN40" s="419"/>
      <c r="CTO40" s="418"/>
      <c r="CTP40" s="420"/>
      <c r="CTQ40" s="421"/>
      <c r="CTR40" s="422"/>
      <c r="CTS40" s="423"/>
      <c r="CTT40" s="419"/>
      <c r="CTU40" s="419"/>
      <c r="CTV40" s="418"/>
      <c r="CTW40" s="420"/>
      <c r="CTX40" s="421"/>
      <c r="CTY40" s="422"/>
      <c r="CTZ40" s="423"/>
      <c r="CUA40" s="419"/>
      <c r="CUB40" s="419"/>
      <c r="CUC40" s="418"/>
      <c r="CUD40" s="420"/>
      <c r="CUE40" s="421"/>
      <c r="CUF40" s="422"/>
      <c r="CUG40" s="423"/>
      <c r="CUH40" s="419"/>
      <c r="CUI40" s="419"/>
      <c r="CUJ40" s="418"/>
      <c r="CUK40" s="420"/>
      <c r="CUL40" s="421"/>
      <c r="CUM40" s="422"/>
      <c r="CUN40" s="423"/>
      <c r="CUO40" s="419"/>
      <c r="CUP40" s="419"/>
      <c r="CUQ40" s="418"/>
      <c r="CUR40" s="420"/>
      <c r="CUS40" s="421"/>
      <c r="CUT40" s="422"/>
      <c r="CUU40" s="423"/>
      <c r="CUV40" s="419"/>
      <c r="CUW40" s="419"/>
      <c r="CUX40" s="418"/>
      <c r="CUY40" s="420"/>
      <c r="CUZ40" s="421"/>
      <c r="CVA40" s="422"/>
      <c r="CVB40" s="423"/>
      <c r="CVC40" s="419"/>
      <c r="CVD40" s="419"/>
      <c r="CVE40" s="418"/>
      <c r="CVF40" s="420"/>
      <c r="CVG40" s="421"/>
      <c r="CVH40" s="422"/>
      <c r="CVI40" s="423"/>
      <c r="CVJ40" s="419"/>
      <c r="CVK40" s="419"/>
      <c r="CVL40" s="418"/>
      <c r="CVM40" s="420"/>
      <c r="CVN40" s="421"/>
      <c r="CVO40" s="422"/>
      <c r="CVP40" s="423"/>
      <c r="CVQ40" s="419"/>
      <c r="CVR40" s="419"/>
      <c r="CVS40" s="418"/>
      <c r="CVT40" s="420"/>
      <c r="CVU40" s="421"/>
      <c r="CVV40" s="422"/>
      <c r="CVW40" s="423"/>
      <c r="CVX40" s="419"/>
      <c r="CVY40" s="419"/>
      <c r="CVZ40" s="418"/>
      <c r="CWA40" s="420"/>
      <c r="CWB40" s="421"/>
      <c r="CWC40" s="422"/>
      <c r="CWD40" s="423"/>
      <c r="CWE40" s="419"/>
      <c r="CWF40" s="419"/>
      <c r="CWG40" s="418"/>
      <c r="CWH40" s="420"/>
      <c r="CWI40" s="421"/>
      <c r="CWJ40" s="422"/>
      <c r="CWK40" s="423"/>
      <c r="CWL40" s="419"/>
      <c r="CWM40" s="419"/>
      <c r="CWN40" s="418"/>
      <c r="CWO40" s="420"/>
      <c r="CWP40" s="421"/>
      <c r="CWQ40" s="422"/>
      <c r="CWR40" s="423"/>
      <c r="CWS40" s="419"/>
      <c r="CWT40" s="419"/>
      <c r="CWU40" s="418"/>
      <c r="CWV40" s="420"/>
      <c r="CWW40" s="421"/>
      <c r="CWX40" s="422"/>
      <c r="CWY40" s="423"/>
      <c r="CWZ40" s="419"/>
      <c r="CXA40" s="419"/>
      <c r="CXB40" s="418"/>
      <c r="CXC40" s="420"/>
      <c r="CXD40" s="421"/>
      <c r="CXE40" s="422"/>
      <c r="CXF40" s="423"/>
      <c r="CXG40" s="419"/>
      <c r="CXH40" s="419"/>
      <c r="CXI40" s="418"/>
      <c r="CXJ40" s="420"/>
      <c r="CXK40" s="421"/>
      <c r="CXL40" s="422"/>
      <c r="CXM40" s="423"/>
      <c r="CXN40" s="419"/>
      <c r="CXO40" s="419"/>
      <c r="CXP40" s="418"/>
      <c r="CXQ40" s="420"/>
      <c r="CXR40" s="421"/>
      <c r="CXS40" s="422"/>
      <c r="CXT40" s="423"/>
      <c r="CXU40" s="419"/>
      <c r="CXV40" s="419"/>
      <c r="CXW40" s="418"/>
      <c r="CXX40" s="420"/>
      <c r="CXY40" s="421"/>
      <c r="CXZ40" s="422"/>
      <c r="CYA40" s="423"/>
      <c r="CYB40" s="419"/>
      <c r="CYC40" s="419"/>
      <c r="CYD40" s="418"/>
      <c r="CYE40" s="420"/>
      <c r="CYF40" s="421"/>
      <c r="CYG40" s="422"/>
      <c r="CYH40" s="423"/>
      <c r="CYI40" s="419"/>
      <c r="CYJ40" s="419"/>
      <c r="CYK40" s="418"/>
      <c r="CYL40" s="420"/>
      <c r="CYM40" s="421"/>
      <c r="CYN40" s="422"/>
      <c r="CYO40" s="423"/>
      <c r="CYP40" s="419"/>
      <c r="CYQ40" s="419"/>
      <c r="CYR40" s="418"/>
      <c r="CYS40" s="420"/>
      <c r="CYT40" s="421"/>
      <c r="CYU40" s="422"/>
      <c r="CYV40" s="423"/>
      <c r="CYW40" s="419"/>
      <c r="CYX40" s="419"/>
      <c r="CYY40" s="418"/>
      <c r="CYZ40" s="420"/>
      <c r="CZA40" s="421"/>
      <c r="CZB40" s="422"/>
      <c r="CZC40" s="423"/>
      <c r="CZD40" s="419"/>
      <c r="CZE40" s="419"/>
      <c r="CZF40" s="418"/>
      <c r="CZG40" s="420"/>
      <c r="CZH40" s="421"/>
      <c r="CZI40" s="422"/>
      <c r="CZJ40" s="423"/>
      <c r="CZK40" s="419"/>
      <c r="CZL40" s="419"/>
      <c r="CZM40" s="418"/>
      <c r="CZN40" s="420"/>
      <c r="CZO40" s="421"/>
      <c r="CZP40" s="422"/>
      <c r="CZQ40" s="423"/>
      <c r="CZR40" s="419"/>
      <c r="CZS40" s="419"/>
      <c r="CZT40" s="418"/>
      <c r="CZU40" s="420"/>
      <c r="CZV40" s="421"/>
      <c r="CZW40" s="422"/>
      <c r="CZX40" s="423"/>
      <c r="CZY40" s="419"/>
      <c r="CZZ40" s="419"/>
      <c r="DAA40" s="418"/>
      <c r="DAB40" s="420"/>
      <c r="DAC40" s="421"/>
      <c r="DAD40" s="422"/>
      <c r="DAE40" s="423"/>
      <c r="DAF40" s="419"/>
      <c r="DAG40" s="419"/>
      <c r="DAH40" s="418"/>
      <c r="DAI40" s="420"/>
      <c r="DAJ40" s="421"/>
      <c r="DAK40" s="422"/>
      <c r="DAL40" s="423"/>
      <c r="DAM40" s="419"/>
      <c r="DAN40" s="419"/>
      <c r="DAO40" s="418"/>
      <c r="DAP40" s="420"/>
      <c r="DAQ40" s="421"/>
      <c r="DAR40" s="422"/>
      <c r="DAS40" s="423"/>
      <c r="DAT40" s="419"/>
      <c r="DAU40" s="419"/>
      <c r="DAV40" s="418"/>
      <c r="DAW40" s="420"/>
      <c r="DAX40" s="421"/>
      <c r="DAY40" s="422"/>
      <c r="DAZ40" s="423"/>
      <c r="DBA40" s="419"/>
      <c r="DBB40" s="419"/>
      <c r="DBC40" s="418"/>
      <c r="DBD40" s="420"/>
      <c r="DBE40" s="421"/>
      <c r="DBF40" s="422"/>
      <c r="DBG40" s="423"/>
      <c r="DBH40" s="419"/>
      <c r="DBI40" s="419"/>
      <c r="DBJ40" s="418"/>
      <c r="DBK40" s="420"/>
      <c r="DBL40" s="421"/>
      <c r="DBM40" s="422"/>
      <c r="DBN40" s="423"/>
      <c r="DBO40" s="419"/>
      <c r="DBP40" s="419"/>
      <c r="DBQ40" s="418"/>
      <c r="DBR40" s="420"/>
      <c r="DBS40" s="421"/>
      <c r="DBT40" s="422"/>
      <c r="DBU40" s="423"/>
      <c r="DBV40" s="419"/>
      <c r="DBW40" s="419"/>
      <c r="DBX40" s="418"/>
      <c r="DBY40" s="420"/>
      <c r="DBZ40" s="421"/>
      <c r="DCA40" s="422"/>
      <c r="DCB40" s="423"/>
      <c r="DCC40" s="419"/>
      <c r="DCD40" s="419"/>
      <c r="DCE40" s="418"/>
      <c r="DCF40" s="420"/>
      <c r="DCG40" s="421"/>
      <c r="DCH40" s="422"/>
      <c r="DCI40" s="423"/>
      <c r="DCJ40" s="419"/>
      <c r="DCK40" s="419"/>
      <c r="DCL40" s="418"/>
      <c r="DCM40" s="420"/>
      <c r="DCN40" s="421"/>
      <c r="DCO40" s="422"/>
      <c r="DCP40" s="423"/>
      <c r="DCQ40" s="419"/>
      <c r="DCR40" s="419"/>
      <c r="DCS40" s="418"/>
      <c r="DCT40" s="420"/>
      <c r="DCU40" s="421"/>
      <c r="DCV40" s="422"/>
      <c r="DCW40" s="423"/>
      <c r="DCX40" s="419"/>
      <c r="DCY40" s="419"/>
      <c r="DCZ40" s="418"/>
      <c r="DDA40" s="420"/>
      <c r="DDB40" s="421"/>
      <c r="DDC40" s="422"/>
      <c r="DDD40" s="423"/>
      <c r="DDE40" s="419"/>
      <c r="DDF40" s="419"/>
      <c r="DDG40" s="418"/>
      <c r="DDH40" s="420"/>
      <c r="DDI40" s="421"/>
      <c r="DDJ40" s="422"/>
      <c r="DDK40" s="423"/>
      <c r="DDL40" s="419"/>
      <c r="DDM40" s="419"/>
      <c r="DDN40" s="418"/>
      <c r="DDO40" s="420"/>
      <c r="DDP40" s="421"/>
      <c r="DDQ40" s="422"/>
      <c r="DDR40" s="423"/>
      <c r="DDS40" s="419"/>
      <c r="DDT40" s="419"/>
      <c r="DDU40" s="418"/>
      <c r="DDV40" s="420"/>
      <c r="DDW40" s="421"/>
      <c r="DDX40" s="422"/>
      <c r="DDY40" s="423"/>
      <c r="DDZ40" s="419"/>
      <c r="DEA40" s="419"/>
      <c r="DEB40" s="418"/>
      <c r="DEC40" s="420"/>
      <c r="DED40" s="421"/>
      <c r="DEE40" s="422"/>
      <c r="DEF40" s="423"/>
      <c r="DEG40" s="419"/>
      <c r="DEH40" s="419"/>
      <c r="DEI40" s="418"/>
      <c r="DEJ40" s="420"/>
      <c r="DEK40" s="421"/>
      <c r="DEL40" s="422"/>
      <c r="DEM40" s="423"/>
      <c r="DEN40" s="419"/>
      <c r="DEO40" s="419"/>
      <c r="DEP40" s="418"/>
      <c r="DEQ40" s="420"/>
      <c r="DER40" s="421"/>
      <c r="DES40" s="422"/>
      <c r="DET40" s="423"/>
      <c r="DEU40" s="419"/>
      <c r="DEV40" s="419"/>
      <c r="DEW40" s="418"/>
      <c r="DEX40" s="420"/>
      <c r="DEY40" s="421"/>
      <c r="DEZ40" s="422"/>
      <c r="DFA40" s="423"/>
      <c r="DFB40" s="419"/>
      <c r="DFC40" s="419"/>
      <c r="DFD40" s="418"/>
      <c r="DFE40" s="420"/>
      <c r="DFF40" s="421"/>
      <c r="DFG40" s="422"/>
      <c r="DFH40" s="423"/>
      <c r="DFI40" s="419"/>
      <c r="DFJ40" s="419"/>
      <c r="DFK40" s="418"/>
      <c r="DFL40" s="420"/>
      <c r="DFM40" s="421"/>
      <c r="DFN40" s="422"/>
      <c r="DFO40" s="423"/>
      <c r="DFP40" s="419"/>
      <c r="DFQ40" s="419"/>
      <c r="DFR40" s="418"/>
      <c r="DFS40" s="420"/>
      <c r="DFT40" s="421"/>
      <c r="DFU40" s="422"/>
      <c r="DFV40" s="423"/>
      <c r="DFW40" s="419"/>
      <c r="DFX40" s="419"/>
      <c r="DFY40" s="418"/>
      <c r="DFZ40" s="420"/>
      <c r="DGA40" s="421"/>
      <c r="DGB40" s="422"/>
      <c r="DGC40" s="423"/>
      <c r="DGD40" s="419"/>
      <c r="DGE40" s="419"/>
      <c r="DGF40" s="418"/>
      <c r="DGG40" s="420"/>
      <c r="DGH40" s="421"/>
      <c r="DGI40" s="422"/>
      <c r="DGJ40" s="423"/>
      <c r="DGK40" s="419"/>
      <c r="DGL40" s="419"/>
      <c r="DGM40" s="418"/>
      <c r="DGN40" s="420"/>
      <c r="DGO40" s="421"/>
      <c r="DGP40" s="422"/>
      <c r="DGQ40" s="423"/>
      <c r="DGR40" s="419"/>
      <c r="DGS40" s="419"/>
      <c r="DGT40" s="418"/>
      <c r="DGU40" s="420"/>
      <c r="DGV40" s="421"/>
      <c r="DGW40" s="422"/>
      <c r="DGX40" s="423"/>
      <c r="DGY40" s="419"/>
      <c r="DGZ40" s="419"/>
      <c r="DHA40" s="418"/>
      <c r="DHB40" s="420"/>
      <c r="DHC40" s="421"/>
      <c r="DHD40" s="422"/>
      <c r="DHE40" s="423"/>
      <c r="DHF40" s="419"/>
      <c r="DHG40" s="419"/>
      <c r="DHH40" s="418"/>
      <c r="DHI40" s="420"/>
      <c r="DHJ40" s="421"/>
      <c r="DHK40" s="422"/>
      <c r="DHL40" s="423"/>
      <c r="DHM40" s="419"/>
      <c r="DHN40" s="419"/>
      <c r="DHO40" s="418"/>
      <c r="DHP40" s="420"/>
      <c r="DHQ40" s="421"/>
      <c r="DHR40" s="422"/>
      <c r="DHS40" s="423"/>
      <c r="DHT40" s="419"/>
      <c r="DHU40" s="419"/>
      <c r="DHV40" s="418"/>
      <c r="DHW40" s="420"/>
      <c r="DHX40" s="421"/>
      <c r="DHY40" s="422"/>
      <c r="DHZ40" s="423"/>
      <c r="DIA40" s="419"/>
      <c r="DIB40" s="419"/>
      <c r="DIC40" s="418"/>
      <c r="DID40" s="420"/>
      <c r="DIE40" s="421"/>
      <c r="DIF40" s="422"/>
      <c r="DIG40" s="423"/>
      <c r="DIH40" s="419"/>
      <c r="DII40" s="419"/>
      <c r="DIJ40" s="418"/>
      <c r="DIK40" s="420"/>
      <c r="DIL40" s="421"/>
      <c r="DIM40" s="422"/>
      <c r="DIN40" s="423"/>
      <c r="DIO40" s="419"/>
      <c r="DIP40" s="419"/>
      <c r="DIQ40" s="418"/>
      <c r="DIR40" s="420"/>
      <c r="DIS40" s="421"/>
      <c r="DIT40" s="422"/>
      <c r="DIU40" s="423"/>
      <c r="DIV40" s="419"/>
      <c r="DIW40" s="419"/>
      <c r="DIX40" s="418"/>
      <c r="DIY40" s="420"/>
      <c r="DIZ40" s="421"/>
      <c r="DJA40" s="422"/>
      <c r="DJB40" s="423"/>
      <c r="DJC40" s="419"/>
      <c r="DJD40" s="419"/>
      <c r="DJE40" s="418"/>
      <c r="DJF40" s="420"/>
      <c r="DJG40" s="421"/>
      <c r="DJH40" s="422"/>
      <c r="DJI40" s="423"/>
      <c r="DJJ40" s="419"/>
      <c r="DJK40" s="419"/>
      <c r="DJL40" s="418"/>
      <c r="DJM40" s="420"/>
      <c r="DJN40" s="421"/>
      <c r="DJO40" s="422"/>
      <c r="DJP40" s="423"/>
      <c r="DJQ40" s="419"/>
      <c r="DJR40" s="419"/>
      <c r="DJS40" s="418"/>
      <c r="DJT40" s="420"/>
      <c r="DJU40" s="421"/>
      <c r="DJV40" s="422"/>
      <c r="DJW40" s="423"/>
      <c r="DJX40" s="419"/>
      <c r="DJY40" s="419"/>
      <c r="DJZ40" s="418"/>
      <c r="DKA40" s="420"/>
      <c r="DKB40" s="421"/>
      <c r="DKC40" s="422"/>
      <c r="DKD40" s="423"/>
      <c r="DKE40" s="419"/>
      <c r="DKF40" s="419"/>
      <c r="DKG40" s="418"/>
      <c r="DKH40" s="420"/>
      <c r="DKI40" s="421"/>
      <c r="DKJ40" s="422"/>
      <c r="DKK40" s="423"/>
      <c r="DKL40" s="419"/>
      <c r="DKM40" s="419"/>
      <c r="DKN40" s="418"/>
      <c r="DKO40" s="420"/>
      <c r="DKP40" s="421"/>
      <c r="DKQ40" s="422"/>
      <c r="DKR40" s="423"/>
      <c r="DKS40" s="419"/>
      <c r="DKT40" s="419"/>
      <c r="DKU40" s="418"/>
      <c r="DKV40" s="420"/>
      <c r="DKW40" s="421"/>
      <c r="DKX40" s="422"/>
      <c r="DKY40" s="423"/>
      <c r="DKZ40" s="419"/>
      <c r="DLA40" s="419"/>
      <c r="DLB40" s="418"/>
      <c r="DLC40" s="420"/>
      <c r="DLD40" s="421"/>
      <c r="DLE40" s="422"/>
      <c r="DLF40" s="423"/>
      <c r="DLG40" s="419"/>
      <c r="DLH40" s="419"/>
      <c r="DLI40" s="418"/>
      <c r="DLJ40" s="420"/>
      <c r="DLK40" s="421"/>
      <c r="DLL40" s="422"/>
      <c r="DLM40" s="423"/>
      <c r="DLN40" s="419"/>
      <c r="DLO40" s="419"/>
      <c r="DLP40" s="418"/>
      <c r="DLQ40" s="420"/>
      <c r="DLR40" s="421"/>
      <c r="DLS40" s="422"/>
      <c r="DLT40" s="423"/>
      <c r="DLU40" s="419"/>
      <c r="DLV40" s="419"/>
      <c r="DLW40" s="418"/>
      <c r="DLX40" s="420"/>
      <c r="DLY40" s="421"/>
      <c r="DLZ40" s="422"/>
      <c r="DMA40" s="423"/>
      <c r="DMB40" s="419"/>
      <c r="DMC40" s="419"/>
      <c r="DMD40" s="418"/>
      <c r="DME40" s="420"/>
      <c r="DMF40" s="421"/>
      <c r="DMG40" s="422"/>
      <c r="DMH40" s="423"/>
      <c r="DMI40" s="419"/>
      <c r="DMJ40" s="419"/>
      <c r="DMK40" s="418"/>
      <c r="DML40" s="420"/>
      <c r="DMM40" s="421"/>
      <c r="DMN40" s="422"/>
      <c r="DMO40" s="423"/>
      <c r="DMP40" s="419"/>
      <c r="DMQ40" s="419"/>
      <c r="DMR40" s="418"/>
      <c r="DMS40" s="420"/>
      <c r="DMT40" s="421"/>
      <c r="DMU40" s="422"/>
      <c r="DMV40" s="423"/>
      <c r="DMW40" s="419"/>
      <c r="DMX40" s="419"/>
      <c r="DMY40" s="418"/>
      <c r="DMZ40" s="420"/>
      <c r="DNA40" s="421"/>
      <c r="DNB40" s="422"/>
      <c r="DNC40" s="423"/>
      <c r="DND40" s="419"/>
      <c r="DNE40" s="419"/>
      <c r="DNF40" s="418"/>
      <c r="DNG40" s="420"/>
      <c r="DNH40" s="421"/>
      <c r="DNI40" s="422"/>
      <c r="DNJ40" s="423"/>
      <c r="DNK40" s="419"/>
      <c r="DNL40" s="419"/>
      <c r="DNM40" s="418"/>
      <c r="DNN40" s="420"/>
      <c r="DNO40" s="421"/>
      <c r="DNP40" s="422"/>
      <c r="DNQ40" s="423"/>
      <c r="DNR40" s="419"/>
      <c r="DNS40" s="419"/>
      <c r="DNT40" s="418"/>
      <c r="DNU40" s="420"/>
      <c r="DNV40" s="421"/>
      <c r="DNW40" s="422"/>
      <c r="DNX40" s="423"/>
      <c r="DNY40" s="419"/>
      <c r="DNZ40" s="419"/>
      <c r="DOA40" s="418"/>
      <c r="DOB40" s="420"/>
      <c r="DOC40" s="421"/>
      <c r="DOD40" s="422"/>
      <c r="DOE40" s="423"/>
      <c r="DOF40" s="419"/>
      <c r="DOG40" s="419"/>
      <c r="DOH40" s="418"/>
      <c r="DOI40" s="420"/>
      <c r="DOJ40" s="421"/>
      <c r="DOK40" s="422"/>
      <c r="DOL40" s="423"/>
      <c r="DOM40" s="419"/>
      <c r="DON40" s="419"/>
      <c r="DOO40" s="418"/>
      <c r="DOP40" s="420"/>
      <c r="DOQ40" s="421"/>
      <c r="DOR40" s="422"/>
      <c r="DOS40" s="423"/>
      <c r="DOT40" s="419"/>
      <c r="DOU40" s="419"/>
      <c r="DOV40" s="418"/>
      <c r="DOW40" s="420"/>
      <c r="DOX40" s="421"/>
      <c r="DOY40" s="422"/>
      <c r="DOZ40" s="423"/>
      <c r="DPA40" s="419"/>
      <c r="DPB40" s="419"/>
      <c r="DPC40" s="418"/>
      <c r="DPD40" s="420"/>
      <c r="DPE40" s="421"/>
      <c r="DPF40" s="422"/>
      <c r="DPG40" s="423"/>
      <c r="DPH40" s="419"/>
      <c r="DPI40" s="419"/>
      <c r="DPJ40" s="418"/>
      <c r="DPK40" s="420"/>
      <c r="DPL40" s="421"/>
      <c r="DPM40" s="422"/>
      <c r="DPN40" s="423"/>
      <c r="DPO40" s="419"/>
      <c r="DPP40" s="419"/>
      <c r="DPQ40" s="418"/>
      <c r="DPR40" s="420"/>
      <c r="DPS40" s="421"/>
      <c r="DPT40" s="422"/>
      <c r="DPU40" s="423"/>
      <c r="DPV40" s="419"/>
      <c r="DPW40" s="419"/>
      <c r="DPX40" s="418"/>
      <c r="DPY40" s="420"/>
      <c r="DPZ40" s="421"/>
      <c r="DQA40" s="422"/>
      <c r="DQB40" s="423"/>
      <c r="DQC40" s="419"/>
      <c r="DQD40" s="419"/>
      <c r="DQE40" s="418"/>
      <c r="DQF40" s="420"/>
      <c r="DQG40" s="421"/>
      <c r="DQH40" s="422"/>
      <c r="DQI40" s="423"/>
      <c r="DQJ40" s="419"/>
      <c r="DQK40" s="419"/>
      <c r="DQL40" s="418"/>
      <c r="DQM40" s="420"/>
      <c r="DQN40" s="421"/>
      <c r="DQO40" s="422"/>
      <c r="DQP40" s="423"/>
      <c r="DQQ40" s="419"/>
      <c r="DQR40" s="419"/>
      <c r="DQS40" s="418"/>
      <c r="DQT40" s="420"/>
      <c r="DQU40" s="421"/>
      <c r="DQV40" s="422"/>
      <c r="DQW40" s="423"/>
      <c r="DQX40" s="419"/>
      <c r="DQY40" s="419"/>
      <c r="DQZ40" s="418"/>
      <c r="DRA40" s="420"/>
      <c r="DRB40" s="421"/>
      <c r="DRC40" s="422"/>
      <c r="DRD40" s="423"/>
      <c r="DRE40" s="419"/>
      <c r="DRF40" s="419"/>
      <c r="DRG40" s="418"/>
      <c r="DRH40" s="420"/>
      <c r="DRI40" s="421"/>
      <c r="DRJ40" s="422"/>
      <c r="DRK40" s="423"/>
      <c r="DRL40" s="419"/>
      <c r="DRM40" s="419"/>
      <c r="DRN40" s="418"/>
      <c r="DRO40" s="420"/>
      <c r="DRP40" s="421"/>
      <c r="DRQ40" s="422"/>
      <c r="DRR40" s="423"/>
      <c r="DRS40" s="419"/>
      <c r="DRT40" s="419"/>
      <c r="DRU40" s="418"/>
      <c r="DRV40" s="420"/>
      <c r="DRW40" s="421"/>
      <c r="DRX40" s="422"/>
      <c r="DRY40" s="423"/>
      <c r="DRZ40" s="419"/>
      <c r="DSA40" s="419"/>
      <c r="DSB40" s="418"/>
      <c r="DSC40" s="420"/>
      <c r="DSD40" s="421"/>
      <c r="DSE40" s="422"/>
      <c r="DSF40" s="423"/>
      <c r="DSG40" s="419"/>
      <c r="DSH40" s="419"/>
      <c r="DSI40" s="418"/>
      <c r="DSJ40" s="420"/>
      <c r="DSK40" s="421"/>
      <c r="DSL40" s="422"/>
      <c r="DSM40" s="423"/>
      <c r="DSN40" s="419"/>
      <c r="DSO40" s="419"/>
      <c r="DSP40" s="418"/>
      <c r="DSQ40" s="420"/>
      <c r="DSR40" s="421"/>
      <c r="DSS40" s="422"/>
      <c r="DST40" s="423"/>
      <c r="DSU40" s="419"/>
      <c r="DSV40" s="419"/>
      <c r="DSW40" s="418"/>
      <c r="DSX40" s="420"/>
      <c r="DSY40" s="421"/>
      <c r="DSZ40" s="422"/>
      <c r="DTA40" s="423"/>
      <c r="DTB40" s="419"/>
      <c r="DTC40" s="419"/>
      <c r="DTD40" s="418"/>
      <c r="DTE40" s="420"/>
      <c r="DTF40" s="421"/>
      <c r="DTG40" s="422"/>
      <c r="DTH40" s="423"/>
      <c r="DTI40" s="419"/>
      <c r="DTJ40" s="419"/>
      <c r="DTK40" s="418"/>
      <c r="DTL40" s="420"/>
      <c r="DTM40" s="421"/>
      <c r="DTN40" s="422"/>
      <c r="DTO40" s="423"/>
      <c r="DTP40" s="419"/>
      <c r="DTQ40" s="419"/>
      <c r="DTR40" s="418"/>
      <c r="DTS40" s="420"/>
      <c r="DTT40" s="421"/>
      <c r="DTU40" s="422"/>
      <c r="DTV40" s="423"/>
      <c r="DTW40" s="419"/>
      <c r="DTX40" s="419"/>
      <c r="DTY40" s="418"/>
      <c r="DTZ40" s="420"/>
      <c r="DUA40" s="421"/>
      <c r="DUB40" s="422"/>
      <c r="DUC40" s="423"/>
      <c r="DUD40" s="419"/>
      <c r="DUE40" s="419"/>
      <c r="DUF40" s="418"/>
      <c r="DUG40" s="420"/>
      <c r="DUH40" s="421"/>
      <c r="DUI40" s="422"/>
      <c r="DUJ40" s="423"/>
      <c r="DUK40" s="419"/>
      <c r="DUL40" s="419"/>
      <c r="DUM40" s="418"/>
      <c r="DUN40" s="420"/>
      <c r="DUO40" s="421"/>
      <c r="DUP40" s="422"/>
      <c r="DUQ40" s="423"/>
      <c r="DUR40" s="419"/>
      <c r="DUS40" s="419"/>
      <c r="DUT40" s="418"/>
      <c r="DUU40" s="420"/>
      <c r="DUV40" s="421"/>
      <c r="DUW40" s="422"/>
      <c r="DUX40" s="423"/>
      <c r="DUY40" s="419"/>
      <c r="DUZ40" s="419"/>
      <c r="DVA40" s="418"/>
      <c r="DVB40" s="420"/>
      <c r="DVC40" s="421"/>
      <c r="DVD40" s="422"/>
      <c r="DVE40" s="423"/>
      <c r="DVF40" s="419"/>
      <c r="DVG40" s="419"/>
      <c r="DVH40" s="418"/>
      <c r="DVI40" s="420"/>
      <c r="DVJ40" s="421"/>
      <c r="DVK40" s="422"/>
      <c r="DVL40" s="423"/>
      <c r="DVM40" s="419"/>
      <c r="DVN40" s="419"/>
      <c r="DVO40" s="418"/>
      <c r="DVP40" s="420"/>
      <c r="DVQ40" s="421"/>
      <c r="DVR40" s="422"/>
      <c r="DVS40" s="423"/>
      <c r="DVT40" s="419"/>
      <c r="DVU40" s="419"/>
      <c r="DVV40" s="418"/>
      <c r="DVW40" s="420"/>
      <c r="DVX40" s="421"/>
      <c r="DVY40" s="422"/>
      <c r="DVZ40" s="423"/>
      <c r="DWA40" s="419"/>
      <c r="DWB40" s="419"/>
      <c r="DWC40" s="418"/>
      <c r="DWD40" s="420"/>
      <c r="DWE40" s="421"/>
      <c r="DWF40" s="422"/>
      <c r="DWG40" s="423"/>
      <c r="DWH40" s="419"/>
      <c r="DWI40" s="419"/>
      <c r="DWJ40" s="418"/>
      <c r="DWK40" s="420"/>
      <c r="DWL40" s="421"/>
      <c r="DWM40" s="422"/>
      <c r="DWN40" s="423"/>
      <c r="DWO40" s="419"/>
      <c r="DWP40" s="419"/>
      <c r="DWQ40" s="418"/>
      <c r="DWR40" s="420"/>
      <c r="DWS40" s="421"/>
      <c r="DWT40" s="422"/>
      <c r="DWU40" s="423"/>
      <c r="DWV40" s="419"/>
      <c r="DWW40" s="419"/>
      <c r="DWX40" s="418"/>
      <c r="DWY40" s="420"/>
      <c r="DWZ40" s="421"/>
      <c r="DXA40" s="422"/>
      <c r="DXB40" s="423"/>
      <c r="DXC40" s="419"/>
      <c r="DXD40" s="419"/>
      <c r="DXE40" s="418"/>
      <c r="DXF40" s="420"/>
      <c r="DXG40" s="421"/>
      <c r="DXH40" s="422"/>
      <c r="DXI40" s="423"/>
      <c r="DXJ40" s="419"/>
      <c r="DXK40" s="419"/>
      <c r="DXL40" s="418"/>
      <c r="DXM40" s="420"/>
      <c r="DXN40" s="421"/>
      <c r="DXO40" s="422"/>
      <c r="DXP40" s="423"/>
      <c r="DXQ40" s="419"/>
      <c r="DXR40" s="419"/>
      <c r="DXS40" s="418"/>
      <c r="DXT40" s="420"/>
      <c r="DXU40" s="421"/>
      <c r="DXV40" s="422"/>
      <c r="DXW40" s="423"/>
      <c r="DXX40" s="419"/>
      <c r="DXY40" s="419"/>
      <c r="DXZ40" s="418"/>
      <c r="DYA40" s="420"/>
      <c r="DYB40" s="421"/>
      <c r="DYC40" s="422"/>
      <c r="DYD40" s="423"/>
      <c r="DYE40" s="419"/>
      <c r="DYF40" s="419"/>
      <c r="DYG40" s="418"/>
      <c r="DYH40" s="420"/>
      <c r="DYI40" s="421"/>
      <c r="DYJ40" s="422"/>
      <c r="DYK40" s="423"/>
      <c r="DYL40" s="419"/>
      <c r="DYM40" s="419"/>
      <c r="DYN40" s="418"/>
      <c r="DYO40" s="420"/>
      <c r="DYP40" s="421"/>
      <c r="DYQ40" s="422"/>
      <c r="DYR40" s="423"/>
      <c r="DYS40" s="419"/>
      <c r="DYT40" s="419"/>
      <c r="DYU40" s="418"/>
      <c r="DYV40" s="420"/>
      <c r="DYW40" s="421"/>
      <c r="DYX40" s="422"/>
      <c r="DYY40" s="423"/>
      <c r="DYZ40" s="419"/>
      <c r="DZA40" s="419"/>
      <c r="DZB40" s="418"/>
      <c r="DZC40" s="420"/>
      <c r="DZD40" s="421"/>
      <c r="DZE40" s="422"/>
      <c r="DZF40" s="423"/>
      <c r="DZG40" s="419"/>
      <c r="DZH40" s="419"/>
      <c r="DZI40" s="418"/>
      <c r="DZJ40" s="420"/>
      <c r="DZK40" s="421"/>
      <c r="DZL40" s="422"/>
      <c r="DZM40" s="423"/>
      <c r="DZN40" s="419"/>
      <c r="DZO40" s="419"/>
      <c r="DZP40" s="418"/>
      <c r="DZQ40" s="420"/>
      <c r="DZR40" s="421"/>
      <c r="DZS40" s="422"/>
      <c r="DZT40" s="423"/>
      <c r="DZU40" s="419"/>
      <c r="DZV40" s="419"/>
      <c r="DZW40" s="418"/>
      <c r="DZX40" s="420"/>
      <c r="DZY40" s="421"/>
      <c r="DZZ40" s="422"/>
      <c r="EAA40" s="423"/>
      <c r="EAB40" s="419"/>
      <c r="EAC40" s="419"/>
      <c r="EAD40" s="418"/>
      <c r="EAE40" s="420"/>
      <c r="EAF40" s="421"/>
      <c r="EAG40" s="422"/>
      <c r="EAH40" s="423"/>
      <c r="EAI40" s="419"/>
      <c r="EAJ40" s="419"/>
      <c r="EAK40" s="418"/>
      <c r="EAL40" s="420"/>
      <c r="EAM40" s="421"/>
      <c r="EAN40" s="422"/>
      <c r="EAO40" s="423"/>
      <c r="EAP40" s="419"/>
      <c r="EAQ40" s="419"/>
      <c r="EAR40" s="418"/>
      <c r="EAS40" s="420"/>
      <c r="EAT40" s="421"/>
      <c r="EAU40" s="422"/>
      <c r="EAV40" s="423"/>
      <c r="EAW40" s="419"/>
      <c r="EAX40" s="419"/>
      <c r="EAY40" s="418"/>
      <c r="EAZ40" s="420"/>
      <c r="EBA40" s="421"/>
      <c r="EBB40" s="422"/>
      <c r="EBC40" s="423"/>
      <c r="EBD40" s="419"/>
      <c r="EBE40" s="419"/>
      <c r="EBF40" s="418"/>
      <c r="EBG40" s="420"/>
      <c r="EBH40" s="421"/>
      <c r="EBI40" s="422"/>
      <c r="EBJ40" s="423"/>
      <c r="EBK40" s="419"/>
      <c r="EBL40" s="419"/>
      <c r="EBM40" s="418"/>
      <c r="EBN40" s="420"/>
      <c r="EBO40" s="421"/>
      <c r="EBP40" s="422"/>
      <c r="EBQ40" s="423"/>
      <c r="EBR40" s="419"/>
      <c r="EBS40" s="419"/>
      <c r="EBT40" s="418"/>
      <c r="EBU40" s="420"/>
      <c r="EBV40" s="421"/>
      <c r="EBW40" s="422"/>
      <c r="EBX40" s="423"/>
      <c r="EBY40" s="419"/>
      <c r="EBZ40" s="419"/>
      <c r="ECA40" s="418"/>
      <c r="ECB40" s="420"/>
      <c r="ECC40" s="421"/>
      <c r="ECD40" s="422"/>
      <c r="ECE40" s="423"/>
      <c r="ECF40" s="419"/>
      <c r="ECG40" s="419"/>
      <c r="ECH40" s="418"/>
      <c r="ECI40" s="420"/>
      <c r="ECJ40" s="421"/>
      <c r="ECK40" s="422"/>
      <c r="ECL40" s="423"/>
      <c r="ECM40" s="419"/>
      <c r="ECN40" s="419"/>
      <c r="ECO40" s="418"/>
      <c r="ECP40" s="420"/>
      <c r="ECQ40" s="421"/>
      <c r="ECR40" s="422"/>
      <c r="ECS40" s="423"/>
      <c r="ECT40" s="419"/>
      <c r="ECU40" s="419"/>
      <c r="ECV40" s="418"/>
      <c r="ECW40" s="420"/>
      <c r="ECX40" s="421"/>
      <c r="ECY40" s="422"/>
      <c r="ECZ40" s="423"/>
      <c r="EDA40" s="419"/>
      <c r="EDB40" s="419"/>
      <c r="EDC40" s="418"/>
      <c r="EDD40" s="420"/>
      <c r="EDE40" s="421"/>
      <c r="EDF40" s="422"/>
      <c r="EDG40" s="423"/>
      <c r="EDH40" s="419"/>
      <c r="EDI40" s="419"/>
      <c r="EDJ40" s="418"/>
      <c r="EDK40" s="420"/>
      <c r="EDL40" s="421"/>
      <c r="EDM40" s="422"/>
      <c r="EDN40" s="423"/>
      <c r="EDO40" s="419"/>
      <c r="EDP40" s="419"/>
      <c r="EDQ40" s="418"/>
      <c r="EDR40" s="420"/>
      <c r="EDS40" s="421"/>
      <c r="EDT40" s="422"/>
      <c r="EDU40" s="423"/>
      <c r="EDV40" s="419"/>
      <c r="EDW40" s="419"/>
      <c r="EDX40" s="418"/>
      <c r="EDY40" s="420"/>
      <c r="EDZ40" s="421"/>
      <c r="EEA40" s="422"/>
      <c r="EEB40" s="423"/>
      <c r="EEC40" s="419"/>
      <c r="EED40" s="419"/>
      <c r="EEE40" s="418"/>
      <c r="EEF40" s="420"/>
      <c r="EEG40" s="421"/>
      <c r="EEH40" s="422"/>
      <c r="EEI40" s="423"/>
      <c r="EEJ40" s="419"/>
      <c r="EEK40" s="419"/>
      <c r="EEL40" s="418"/>
      <c r="EEM40" s="420"/>
      <c r="EEN40" s="421"/>
      <c r="EEO40" s="422"/>
      <c r="EEP40" s="423"/>
      <c r="EEQ40" s="419"/>
      <c r="EER40" s="419"/>
      <c r="EES40" s="418"/>
      <c r="EET40" s="420"/>
      <c r="EEU40" s="421"/>
      <c r="EEV40" s="422"/>
      <c r="EEW40" s="423"/>
      <c r="EEX40" s="419"/>
      <c r="EEY40" s="419"/>
      <c r="EEZ40" s="418"/>
      <c r="EFA40" s="420"/>
      <c r="EFB40" s="421"/>
      <c r="EFC40" s="422"/>
      <c r="EFD40" s="423"/>
      <c r="EFE40" s="419"/>
      <c r="EFF40" s="419"/>
      <c r="EFG40" s="418"/>
      <c r="EFH40" s="420"/>
      <c r="EFI40" s="421"/>
      <c r="EFJ40" s="422"/>
      <c r="EFK40" s="423"/>
      <c r="EFL40" s="419"/>
      <c r="EFM40" s="419"/>
      <c r="EFN40" s="418"/>
      <c r="EFO40" s="420"/>
      <c r="EFP40" s="421"/>
      <c r="EFQ40" s="422"/>
      <c r="EFR40" s="423"/>
      <c r="EFS40" s="419"/>
      <c r="EFT40" s="419"/>
      <c r="EFU40" s="418"/>
      <c r="EFV40" s="420"/>
      <c r="EFW40" s="421"/>
      <c r="EFX40" s="422"/>
      <c r="EFY40" s="423"/>
      <c r="EFZ40" s="419"/>
      <c r="EGA40" s="419"/>
      <c r="EGB40" s="418"/>
      <c r="EGC40" s="420"/>
      <c r="EGD40" s="421"/>
      <c r="EGE40" s="422"/>
      <c r="EGF40" s="423"/>
      <c r="EGG40" s="419"/>
      <c r="EGH40" s="419"/>
      <c r="EGI40" s="418"/>
      <c r="EGJ40" s="420"/>
      <c r="EGK40" s="421"/>
      <c r="EGL40" s="422"/>
      <c r="EGM40" s="423"/>
      <c r="EGN40" s="419"/>
      <c r="EGO40" s="419"/>
      <c r="EGP40" s="418"/>
      <c r="EGQ40" s="420"/>
      <c r="EGR40" s="421"/>
      <c r="EGS40" s="422"/>
      <c r="EGT40" s="423"/>
      <c r="EGU40" s="419"/>
      <c r="EGV40" s="419"/>
      <c r="EGW40" s="418"/>
      <c r="EGX40" s="420"/>
      <c r="EGY40" s="421"/>
      <c r="EGZ40" s="422"/>
      <c r="EHA40" s="423"/>
      <c r="EHB40" s="419"/>
      <c r="EHC40" s="419"/>
      <c r="EHD40" s="418"/>
      <c r="EHE40" s="420"/>
      <c r="EHF40" s="421"/>
      <c r="EHG40" s="422"/>
      <c r="EHH40" s="423"/>
      <c r="EHI40" s="419"/>
      <c r="EHJ40" s="419"/>
      <c r="EHK40" s="418"/>
      <c r="EHL40" s="420"/>
      <c r="EHM40" s="421"/>
      <c r="EHN40" s="422"/>
      <c r="EHO40" s="423"/>
      <c r="EHP40" s="419"/>
      <c r="EHQ40" s="419"/>
      <c r="EHR40" s="418"/>
      <c r="EHS40" s="420"/>
      <c r="EHT40" s="421"/>
      <c r="EHU40" s="422"/>
      <c r="EHV40" s="423"/>
      <c r="EHW40" s="419"/>
      <c r="EHX40" s="419"/>
      <c r="EHY40" s="418"/>
      <c r="EHZ40" s="420"/>
      <c r="EIA40" s="421"/>
      <c r="EIB40" s="422"/>
      <c r="EIC40" s="423"/>
      <c r="EID40" s="419"/>
      <c r="EIE40" s="419"/>
      <c r="EIF40" s="418"/>
      <c r="EIG40" s="420"/>
      <c r="EIH40" s="421"/>
      <c r="EII40" s="422"/>
      <c r="EIJ40" s="423"/>
      <c r="EIK40" s="419"/>
      <c r="EIL40" s="419"/>
      <c r="EIM40" s="418"/>
      <c r="EIN40" s="420"/>
      <c r="EIO40" s="421"/>
      <c r="EIP40" s="422"/>
      <c r="EIQ40" s="423"/>
      <c r="EIR40" s="419"/>
      <c r="EIS40" s="419"/>
      <c r="EIT40" s="418"/>
      <c r="EIU40" s="420"/>
      <c r="EIV40" s="421"/>
      <c r="EIW40" s="422"/>
      <c r="EIX40" s="423"/>
      <c r="EIY40" s="419"/>
      <c r="EIZ40" s="419"/>
      <c r="EJA40" s="418"/>
      <c r="EJB40" s="420"/>
      <c r="EJC40" s="421"/>
      <c r="EJD40" s="422"/>
      <c r="EJE40" s="423"/>
      <c r="EJF40" s="419"/>
      <c r="EJG40" s="419"/>
      <c r="EJH40" s="418"/>
      <c r="EJI40" s="420"/>
      <c r="EJJ40" s="421"/>
      <c r="EJK40" s="422"/>
      <c r="EJL40" s="423"/>
      <c r="EJM40" s="419"/>
      <c r="EJN40" s="419"/>
      <c r="EJO40" s="418"/>
      <c r="EJP40" s="420"/>
      <c r="EJQ40" s="421"/>
      <c r="EJR40" s="422"/>
      <c r="EJS40" s="423"/>
      <c r="EJT40" s="419"/>
      <c r="EJU40" s="419"/>
      <c r="EJV40" s="418"/>
      <c r="EJW40" s="420"/>
      <c r="EJX40" s="421"/>
      <c r="EJY40" s="422"/>
      <c r="EJZ40" s="423"/>
      <c r="EKA40" s="419"/>
      <c r="EKB40" s="419"/>
      <c r="EKC40" s="418"/>
      <c r="EKD40" s="420"/>
      <c r="EKE40" s="421"/>
      <c r="EKF40" s="422"/>
      <c r="EKG40" s="423"/>
      <c r="EKH40" s="419"/>
      <c r="EKI40" s="419"/>
      <c r="EKJ40" s="418"/>
      <c r="EKK40" s="420"/>
      <c r="EKL40" s="421"/>
      <c r="EKM40" s="422"/>
      <c r="EKN40" s="423"/>
      <c r="EKO40" s="419"/>
      <c r="EKP40" s="419"/>
      <c r="EKQ40" s="418"/>
      <c r="EKR40" s="420"/>
      <c r="EKS40" s="421"/>
      <c r="EKT40" s="422"/>
      <c r="EKU40" s="423"/>
      <c r="EKV40" s="419"/>
      <c r="EKW40" s="419"/>
      <c r="EKX40" s="418"/>
      <c r="EKY40" s="420"/>
      <c r="EKZ40" s="421"/>
      <c r="ELA40" s="422"/>
      <c r="ELB40" s="423"/>
      <c r="ELC40" s="419"/>
      <c r="ELD40" s="419"/>
      <c r="ELE40" s="418"/>
      <c r="ELF40" s="420"/>
      <c r="ELG40" s="421"/>
      <c r="ELH40" s="422"/>
      <c r="ELI40" s="423"/>
      <c r="ELJ40" s="419"/>
      <c r="ELK40" s="419"/>
      <c r="ELL40" s="418"/>
      <c r="ELM40" s="420"/>
      <c r="ELN40" s="421"/>
      <c r="ELO40" s="422"/>
      <c r="ELP40" s="423"/>
      <c r="ELQ40" s="419"/>
      <c r="ELR40" s="419"/>
      <c r="ELS40" s="418"/>
      <c r="ELT40" s="420"/>
      <c r="ELU40" s="421"/>
      <c r="ELV40" s="422"/>
      <c r="ELW40" s="423"/>
      <c r="ELX40" s="419"/>
      <c r="ELY40" s="419"/>
      <c r="ELZ40" s="418"/>
      <c r="EMA40" s="420"/>
      <c r="EMB40" s="421"/>
      <c r="EMC40" s="422"/>
      <c r="EMD40" s="423"/>
      <c r="EME40" s="419"/>
      <c r="EMF40" s="419"/>
      <c r="EMG40" s="418"/>
      <c r="EMH40" s="420"/>
      <c r="EMI40" s="421"/>
      <c r="EMJ40" s="422"/>
      <c r="EMK40" s="423"/>
      <c r="EML40" s="419"/>
      <c r="EMM40" s="419"/>
      <c r="EMN40" s="418"/>
      <c r="EMO40" s="420"/>
      <c r="EMP40" s="421"/>
      <c r="EMQ40" s="422"/>
      <c r="EMR40" s="423"/>
      <c r="EMS40" s="419"/>
      <c r="EMT40" s="419"/>
      <c r="EMU40" s="418"/>
      <c r="EMV40" s="420"/>
      <c r="EMW40" s="421"/>
      <c r="EMX40" s="422"/>
      <c r="EMY40" s="423"/>
      <c r="EMZ40" s="419"/>
      <c r="ENA40" s="419"/>
      <c r="ENB40" s="418"/>
      <c r="ENC40" s="420"/>
      <c r="END40" s="421"/>
      <c r="ENE40" s="422"/>
      <c r="ENF40" s="423"/>
      <c r="ENG40" s="419"/>
      <c r="ENH40" s="419"/>
      <c r="ENI40" s="418"/>
      <c r="ENJ40" s="420"/>
      <c r="ENK40" s="421"/>
      <c r="ENL40" s="422"/>
      <c r="ENM40" s="423"/>
      <c r="ENN40" s="419"/>
      <c r="ENO40" s="419"/>
      <c r="ENP40" s="418"/>
      <c r="ENQ40" s="420"/>
      <c r="ENR40" s="421"/>
      <c r="ENS40" s="422"/>
      <c r="ENT40" s="423"/>
      <c r="ENU40" s="419"/>
      <c r="ENV40" s="419"/>
      <c r="ENW40" s="418"/>
      <c r="ENX40" s="420"/>
      <c r="ENY40" s="421"/>
      <c r="ENZ40" s="422"/>
      <c r="EOA40" s="423"/>
      <c r="EOB40" s="419"/>
      <c r="EOC40" s="419"/>
      <c r="EOD40" s="418"/>
      <c r="EOE40" s="420"/>
      <c r="EOF40" s="421"/>
      <c r="EOG40" s="422"/>
      <c r="EOH40" s="423"/>
      <c r="EOI40" s="419"/>
      <c r="EOJ40" s="419"/>
      <c r="EOK40" s="418"/>
      <c r="EOL40" s="420"/>
      <c r="EOM40" s="421"/>
      <c r="EON40" s="422"/>
      <c r="EOO40" s="423"/>
      <c r="EOP40" s="419"/>
      <c r="EOQ40" s="419"/>
      <c r="EOR40" s="418"/>
      <c r="EOS40" s="420"/>
      <c r="EOT40" s="421"/>
      <c r="EOU40" s="422"/>
      <c r="EOV40" s="423"/>
      <c r="EOW40" s="419"/>
      <c r="EOX40" s="419"/>
      <c r="EOY40" s="418"/>
      <c r="EOZ40" s="420"/>
      <c r="EPA40" s="421"/>
      <c r="EPB40" s="422"/>
      <c r="EPC40" s="423"/>
      <c r="EPD40" s="419"/>
      <c r="EPE40" s="419"/>
      <c r="EPF40" s="418"/>
      <c r="EPG40" s="420"/>
      <c r="EPH40" s="421"/>
      <c r="EPI40" s="422"/>
      <c r="EPJ40" s="423"/>
      <c r="EPK40" s="419"/>
      <c r="EPL40" s="419"/>
      <c r="EPM40" s="418"/>
      <c r="EPN40" s="420"/>
      <c r="EPO40" s="421"/>
      <c r="EPP40" s="422"/>
      <c r="EPQ40" s="423"/>
      <c r="EPR40" s="419"/>
      <c r="EPS40" s="419"/>
      <c r="EPT40" s="418"/>
      <c r="EPU40" s="420"/>
      <c r="EPV40" s="421"/>
      <c r="EPW40" s="422"/>
      <c r="EPX40" s="423"/>
      <c r="EPY40" s="419"/>
      <c r="EPZ40" s="419"/>
      <c r="EQA40" s="418"/>
      <c r="EQB40" s="420"/>
      <c r="EQC40" s="421"/>
      <c r="EQD40" s="422"/>
      <c r="EQE40" s="423"/>
      <c r="EQF40" s="419"/>
      <c r="EQG40" s="419"/>
      <c r="EQH40" s="418"/>
      <c r="EQI40" s="420"/>
      <c r="EQJ40" s="421"/>
      <c r="EQK40" s="422"/>
      <c r="EQL40" s="423"/>
      <c r="EQM40" s="419"/>
      <c r="EQN40" s="419"/>
      <c r="EQO40" s="418"/>
      <c r="EQP40" s="420"/>
      <c r="EQQ40" s="421"/>
      <c r="EQR40" s="422"/>
      <c r="EQS40" s="423"/>
      <c r="EQT40" s="419"/>
      <c r="EQU40" s="419"/>
      <c r="EQV40" s="418"/>
      <c r="EQW40" s="420"/>
      <c r="EQX40" s="421"/>
      <c r="EQY40" s="422"/>
      <c r="EQZ40" s="423"/>
      <c r="ERA40" s="419"/>
      <c r="ERB40" s="419"/>
      <c r="ERC40" s="418"/>
      <c r="ERD40" s="420"/>
      <c r="ERE40" s="421"/>
      <c r="ERF40" s="422"/>
      <c r="ERG40" s="423"/>
      <c r="ERH40" s="419"/>
      <c r="ERI40" s="419"/>
      <c r="ERJ40" s="418"/>
      <c r="ERK40" s="420"/>
      <c r="ERL40" s="421"/>
      <c r="ERM40" s="422"/>
      <c r="ERN40" s="423"/>
      <c r="ERO40" s="419"/>
      <c r="ERP40" s="419"/>
      <c r="ERQ40" s="418"/>
      <c r="ERR40" s="420"/>
      <c r="ERS40" s="421"/>
      <c r="ERT40" s="422"/>
      <c r="ERU40" s="423"/>
      <c r="ERV40" s="419"/>
      <c r="ERW40" s="419"/>
      <c r="ERX40" s="418"/>
      <c r="ERY40" s="420"/>
      <c r="ERZ40" s="421"/>
      <c r="ESA40" s="422"/>
      <c r="ESB40" s="423"/>
      <c r="ESC40" s="419"/>
      <c r="ESD40" s="419"/>
      <c r="ESE40" s="418"/>
      <c r="ESF40" s="420"/>
      <c r="ESG40" s="421"/>
      <c r="ESH40" s="422"/>
      <c r="ESI40" s="423"/>
      <c r="ESJ40" s="419"/>
      <c r="ESK40" s="419"/>
      <c r="ESL40" s="418"/>
      <c r="ESM40" s="420"/>
      <c r="ESN40" s="421"/>
      <c r="ESO40" s="422"/>
      <c r="ESP40" s="423"/>
      <c r="ESQ40" s="419"/>
      <c r="ESR40" s="419"/>
      <c r="ESS40" s="418"/>
      <c r="EST40" s="420"/>
      <c r="ESU40" s="421"/>
      <c r="ESV40" s="422"/>
      <c r="ESW40" s="423"/>
      <c r="ESX40" s="419"/>
      <c r="ESY40" s="419"/>
      <c r="ESZ40" s="418"/>
      <c r="ETA40" s="420"/>
      <c r="ETB40" s="421"/>
      <c r="ETC40" s="422"/>
      <c r="ETD40" s="423"/>
      <c r="ETE40" s="419"/>
      <c r="ETF40" s="419"/>
      <c r="ETG40" s="418"/>
      <c r="ETH40" s="420"/>
      <c r="ETI40" s="421"/>
      <c r="ETJ40" s="422"/>
      <c r="ETK40" s="423"/>
      <c r="ETL40" s="419"/>
      <c r="ETM40" s="419"/>
      <c r="ETN40" s="418"/>
      <c r="ETO40" s="420"/>
      <c r="ETP40" s="421"/>
      <c r="ETQ40" s="422"/>
      <c r="ETR40" s="423"/>
      <c r="ETS40" s="419"/>
      <c r="ETT40" s="419"/>
      <c r="ETU40" s="418"/>
      <c r="ETV40" s="420"/>
      <c r="ETW40" s="421"/>
      <c r="ETX40" s="422"/>
      <c r="ETY40" s="423"/>
      <c r="ETZ40" s="419"/>
      <c r="EUA40" s="419"/>
      <c r="EUB40" s="418"/>
      <c r="EUC40" s="420"/>
      <c r="EUD40" s="421"/>
      <c r="EUE40" s="422"/>
      <c r="EUF40" s="423"/>
      <c r="EUG40" s="419"/>
      <c r="EUH40" s="419"/>
      <c r="EUI40" s="418"/>
      <c r="EUJ40" s="420"/>
      <c r="EUK40" s="421"/>
      <c r="EUL40" s="422"/>
      <c r="EUM40" s="423"/>
      <c r="EUN40" s="419"/>
      <c r="EUO40" s="419"/>
      <c r="EUP40" s="418"/>
      <c r="EUQ40" s="420"/>
      <c r="EUR40" s="421"/>
      <c r="EUS40" s="422"/>
      <c r="EUT40" s="423"/>
      <c r="EUU40" s="419"/>
      <c r="EUV40" s="419"/>
      <c r="EUW40" s="418"/>
      <c r="EUX40" s="420"/>
      <c r="EUY40" s="421"/>
      <c r="EUZ40" s="422"/>
      <c r="EVA40" s="423"/>
      <c r="EVB40" s="419"/>
      <c r="EVC40" s="419"/>
      <c r="EVD40" s="418"/>
      <c r="EVE40" s="420"/>
      <c r="EVF40" s="421"/>
      <c r="EVG40" s="422"/>
      <c r="EVH40" s="423"/>
      <c r="EVI40" s="419"/>
      <c r="EVJ40" s="419"/>
      <c r="EVK40" s="418"/>
      <c r="EVL40" s="420"/>
      <c r="EVM40" s="421"/>
      <c r="EVN40" s="422"/>
      <c r="EVO40" s="423"/>
      <c r="EVP40" s="419"/>
      <c r="EVQ40" s="419"/>
      <c r="EVR40" s="418"/>
      <c r="EVS40" s="420"/>
      <c r="EVT40" s="421"/>
      <c r="EVU40" s="422"/>
      <c r="EVV40" s="423"/>
      <c r="EVW40" s="419"/>
      <c r="EVX40" s="419"/>
      <c r="EVY40" s="418"/>
      <c r="EVZ40" s="420"/>
      <c r="EWA40" s="421"/>
      <c r="EWB40" s="422"/>
      <c r="EWC40" s="423"/>
      <c r="EWD40" s="419"/>
      <c r="EWE40" s="419"/>
      <c r="EWF40" s="418"/>
      <c r="EWG40" s="420"/>
      <c r="EWH40" s="421"/>
      <c r="EWI40" s="422"/>
      <c r="EWJ40" s="423"/>
      <c r="EWK40" s="419"/>
      <c r="EWL40" s="419"/>
      <c r="EWM40" s="418"/>
      <c r="EWN40" s="420"/>
      <c r="EWO40" s="421"/>
      <c r="EWP40" s="422"/>
      <c r="EWQ40" s="423"/>
      <c r="EWR40" s="419"/>
      <c r="EWS40" s="419"/>
      <c r="EWT40" s="418"/>
      <c r="EWU40" s="420"/>
      <c r="EWV40" s="421"/>
      <c r="EWW40" s="422"/>
      <c r="EWX40" s="423"/>
      <c r="EWY40" s="419"/>
      <c r="EWZ40" s="419"/>
      <c r="EXA40" s="418"/>
      <c r="EXB40" s="420"/>
      <c r="EXC40" s="421"/>
      <c r="EXD40" s="422"/>
      <c r="EXE40" s="423"/>
      <c r="EXF40" s="419"/>
      <c r="EXG40" s="419"/>
      <c r="EXH40" s="418"/>
      <c r="EXI40" s="420"/>
      <c r="EXJ40" s="421"/>
      <c r="EXK40" s="422"/>
      <c r="EXL40" s="423"/>
      <c r="EXM40" s="419"/>
      <c r="EXN40" s="419"/>
      <c r="EXO40" s="418"/>
      <c r="EXP40" s="420"/>
      <c r="EXQ40" s="421"/>
      <c r="EXR40" s="422"/>
      <c r="EXS40" s="423"/>
      <c r="EXT40" s="419"/>
      <c r="EXU40" s="419"/>
      <c r="EXV40" s="418"/>
      <c r="EXW40" s="420"/>
      <c r="EXX40" s="421"/>
      <c r="EXY40" s="422"/>
      <c r="EXZ40" s="423"/>
      <c r="EYA40" s="419"/>
      <c r="EYB40" s="419"/>
      <c r="EYC40" s="418"/>
      <c r="EYD40" s="420"/>
      <c r="EYE40" s="421"/>
      <c r="EYF40" s="422"/>
      <c r="EYG40" s="423"/>
      <c r="EYH40" s="419"/>
      <c r="EYI40" s="419"/>
      <c r="EYJ40" s="418"/>
      <c r="EYK40" s="420"/>
      <c r="EYL40" s="421"/>
      <c r="EYM40" s="422"/>
      <c r="EYN40" s="423"/>
      <c r="EYO40" s="419"/>
      <c r="EYP40" s="419"/>
      <c r="EYQ40" s="418"/>
      <c r="EYR40" s="420"/>
      <c r="EYS40" s="421"/>
      <c r="EYT40" s="422"/>
      <c r="EYU40" s="423"/>
      <c r="EYV40" s="419"/>
      <c r="EYW40" s="419"/>
      <c r="EYX40" s="418"/>
      <c r="EYY40" s="420"/>
      <c r="EYZ40" s="421"/>
      <c r="EZA40" s="422"/>
      <c r="EZB40" s="423"/>
      <c r="EZC40" s="419"/>
      <c r="EZD40" s="419"/>
      <c r="EZE40" s="418"/>
      <c r="EZF40" s="420"/>
      <c r="EZG40" s="421"/>
      <c r="EZH40" s="422"/>
      <c r="EZI40" s="423"/>
      <c r="EZJ40" s="419"/>
      <c r="EZK40" s="419"/>
      <c r="EZL40" s="418"/>
      <c r="EZM40" s="420"/>
      <c r="EZN40" s="421"/>
      <c r="EZO40" s="422"/>
      <c r="EZP40" s="423"/>
      <c r="EZQ40" s="419"/>
      <c r="EZR40" s="419"/>
      <c r="EZS40" s="418"/>
      <c r="EZT40" s="420"/>
      <c r="EZU40" s="421"/>
      <c r="EZV40" s="422"/>
      <c r="EZW40" s="423"/>
      <c r="EZX40" s="419"/>
      <c r="EZY40" s="419"/>
      <c r="EZZ40" s="418"/>
      <c r="FAA40" s="420"/>
      <c r="FAB40" s="421"/>
      <c r="FAC40" s="422"/>
      <c r="FAD40" s="423"/>
      <c r="FAE40" s="419"/>
      <c r="FAF40" s="419"/>
      <c r="FAG40" s="418"/>
      <c r="FAH40" s="420"/>
      <c r="FAI40" s="421"/>
      <c r="FAJ40" s="422"/>
      <c r="FAK40" s="423"/>
      <c r="FAL40" s="419"/>
      <c r="FAM40" s="419"/>
      <c r="FAN40" s="418"/>
      <c r="FAO40" s="420"/>
      <c r="FAP40" s="421"/>
      <c r="FAQ40" s="422"/>
      <c r="FAR40" s="423"/>
      <c r="FAS40" s="419"/>
      <c r="FAT40" s="419"/>
      <c r="FAU40" s="418"/>
      <c r="FAV40" s="420"/>
      <c r="FAW40" s="421"/>
      <c r="FAX40" s="422"/>
      <c r="FAY40" s="423"/>
      <c r="FAZ40" s="419"/>
      <c r="FBA40" s="419"/>
      <c r="FBB40" s="418"/>
      <c r="FBC40" s="420"/>
      <c r="FBD40" s="421"/>
      <c r="FBE40" s="422"/>
      <c r="FBF40" s="423"/>
      <c r="FBG40" s="419"/>
      <c r="FBH40" s="419"/>
      <c r="FBI40" s="418"/>
      <c r="FBJ40" s="420"/>
      <c r="FBK40" s="421"/>
      <c r="FBL40" s="422"/>
      <c r="FBM40" s="423"/>
      <c r="FBN40" s="419"/>
      <c r="FBO40" s="419"/>
      <c r="FBP40" s="418"/>
      <c r="FBQ40" s="420"/>
      <c r="FBR40" s="421"/>
      <c r="FBS40" s="422"/>
      <c r="FBT40" s="423"/>
      <c r="FBU40" s="419"/>
      <c r="FBV40" s="419"/>
      <c r="FBW40" s="418"/>
      <c r="FBX40" s="420"/>
      <c r="FBY40" s="421"/>
      <c r="FBZ40" s="422"/>
      <c r="FCA40" s="423"/>
      <c r="FCB40" s="419"/>
      <c r="FCC40" s="419"/>
      <c r="FCD40" s="418"/>
      <c r="FCE40" s="420"/>
      <c r="FCF40" s="421"/>
      <c r="FCG40" s="422"/>
      <c r="FCH40" s="423"/>
      <c r="FCI40" s="419"/>
      <c r="FCJ40" s="419"/>
      <c r="FCK40" s="418"/>
      <c r="FCL40" s="420"/>
      <c r="FCM40" s="421"/>
      <c r="FCN40" s="422"/>
      <c r="FCO40" s="423"/>
      <c r="FCP40" s="419"/>
      <c r="FCQ40" s="419"/>
      <c r="FCR40" s="418"/>
      <c r="FCS40" s="420"/>
      <c r="FCT40" s="421"/>
      <c r="FCU40" s="422"/>
      <c r="FCV40" s="423"/>
      <c r="FCW40" s="419"/>
      <c r="FCX40" s="419"/>
      <c r="FCY40" s="418"/>
      <c r="FCZ40" s="420"/>
      <c r="FDA40" s="421"/>
      <c r="FDB40" s="422"/>
      <c r="FDC40" s="423"/>
      <c r="FDD40" s="419"/>
      <c r="FDE40" s="419"/>
      <c r="FDF40" s="418"/>
      <c r="FDG40" s="420"/>
      <c r="FDH40" s="421"/>
      <c r="FDI40" s="422"/>
      <c r="FDJ40" s="423"/>
      <c r="FDK40" s="419"/>
      <c r="FDL40" s="419"/>
      <c r="FDM40" s="418"/>
      <c r="FDN40" s="420"/>
      <c r="FDO40" s="421"/>
      <c r="FDP40" s="422"/>
      <c r="FDQ40" s="423"/>
      <c r="FDR40" s="419"/>
      <c r="FDS40" s="419"/>
      <c r="FDT40" s="418"/>
      <c r="FDU40" s="420"/>
      <c r="FDV40" s="421"/>
      <c r="FDW40" s="422"/>
      <c r="FDX40" s="423"/>
      <c r="FDY40" s="419"/>
      <c r="FDZ40" s="419"/>
      <c r="FEA40" s="418"/>
      <c r="FEB40" s="420"/>
      <c r="FEC40" s="421"/>
      <c r="FED40" s="422"/>
      <c r="FEE40" s="423"/>
      <c r="FEF40" s="419"/>
      <c r="FEG40" s="419"/>
      <c r="FEH40" s="418"/>
      <c r="FEI40" s="420"/>
      <c r="FEJ40" s="421"/>
      <c r="FEK40" s="422"/>
      <c r="FEL40" s="423"/>
      <c r="FEM40" s="419"/>
      <c r="FEN40" s="419"/>
      <c r="FEO40" s="418"/>
      <c r="FEP40" s="420"/>
      <c r="FEQ40" s="421"/>
      <c r="FER40" s="422"/>
      <c r="FES40" s="423"/>
      <c r="FET40" s="419"/>
      <c r="FEU40" s="419"/>
      <c r="FEV40" s="418"/>
      <c r="FEW40" s="420"/>
      <c r="FEX40" s="421"/>
      <c r="FEY40" s="422"/>
      <c r="FEZ40" s="423"/>
      <c r="FFA40" s="419"/>
      <c r="FFB40" s="419"/>
      <c r="FFC40" s="418"/>
      <c r="FFD40" s="420"/>
      <c r="FFE40" s="421"/>
      <c r="FFF40" s="422"/>
      <c r="FFG40" s="423"/>
      <c r="FFH40" s="419"/>
      <c r="FFI40" s="419"/>
      <c r="FFJ40" s="418"/>
      <c r="FFK40" s="420"/>
      <c r="FFL40" s="421"/>
      <c r="FFM40" s="422"/>
      <c r="FFN40" s="423"/>
      <c r="FFO40" s="419"/>
      <c r="FFP40" s="419"/>
      <c r="FFQ40" s="418"/>
      <c r="FFR40" s="420"/>
      <c r="FFS40" s="421"/>
      <c r="FFT40" s="422"/>
      <c r="FFU40" s="423"/>
      <c r="FFV40" s="419"/>
      <c r="FFW40" s="419"/>
      <c r="FFX40" s="418"/>
      <c r="FFY40" s="420"/>
      <c r="FFZ40" s="421"/>
      <c r="FGA40" s="422"/>
      <c r="FGB40" s="423"/>
      <c r="FGC40" s="419"/>
      <c r="FGD40" s="419"/>
      <c r="FGE40" s="418"/>
      <c r="FGF40" s="420"/>
      <c r="FGG40" s="421"/>
      <c r="FGH40" s="422"/>
      <c r="FGI40" s="423"/>
      <c r="FGJ40" s="419"/>
      <c r="FGK40" s="419"/>
      <c r="FGL40" s="418"/>
      <c r="FGM40" s="420"/>
      <c r="FGN40" s="421"/>
      <c r="FGO40" s="422"/>
      <c r="FGP40" s="423"/>
      <c r="FGQ40" s="419"/>
      <c r="FGR40" s="419"/>
      <c r="FGS40" s="418"/>
      <c r="FGT40" s="420"/>
      <c r="FGU40" s="421"/>
      <c r="FGV40" s="422"/>
      <c r="FGW40" s="423"/>
      <c r="FGX40" s="419"/>
      <c r="FGY40" s="419"/>
      <c r="FGZ40" s="418"/>
      <c r="FHA40" s="420"/>
      <c r="FHB40" s="421"/>
      <c r="FHC40" s="422"/>
      <c r="FHD40" s="423"/>
      <c r="FHE40" s="419"/>
      <c r="FHF40" s="419"/>
      <c r="FHG40" s="418"/>
      <c r="FHH40" s="420"/>
      <c r="FHI40" s="421"/>
      <c r="FHJ40" s="422"/>
      <c r="FHK40" s="423"/>
      <c r="FHL40" s="419"/>
      <c r="FHM40" s="419"/>
      <c r="FHN40" s="418"/>
      <c r="FHO40" s="420"/>
      <c r="FHP40" s="421"/>
      <c r="FHQ40" s="422"/>
      <c r="FHR40" s="423"/>
      <c r="FHS40" s="419"/>
      <c r="FHT40" s="419"/>
      <c r="FHU40" s="418"/>
      <c r="FHV40" s="420"/>
      <c r="FHW40" s="421"/>
      <c r="FHX40" s="422"/>
      <c r="FHY40" s="423"/>
      <c r="FHZ40" s="419"/>
      <c r="FIA40" s="419"/>
      <c r="FIB40" s="418"/>
      <c r="FIC40" s="420"/>
      <c r="FID40" s="421"/>
      <c r="FIE40" s="422"/>
      <c r="FIF40" s="423"/>
      <c r="FIG40" s="419"/>
      <c r="FIH40" s="419"/>
      <c r="FII40" s="418"/>
      <c r="FIJ40" s="420"/>
      <c r="FIK40" s="421"/>
      <c r="FIL40" s="422"/>
      <c r="FIM40" s="423"/>
      <c r="FIN40" s="419"/>
      <c r="FIO40" s="419"/>
      <c r="FIP40" s="418"/>
      <c r="FIQ40" s="420"/>
      <c r="FIR40" s="421"/>
      <c r="FIS40" s="422"/>
      <c r="FIT40" s="423"/>
      <c r="FIU40" s="419"/>
      <c r="FIV40" s="419"/>
      <c r="FIW40" s="418"/>
      <c r="FIX40" s="420"/>
      <c r="FIY40" s="421"/>
      <c r="FIZ40" s="422"/>
      <c r="FJA40" s="423"/>
      <c r="FJB40" s="419"/>
      <c r="FJC40" s="419"/>
      <c r="FJD40" s="418"/>
      <c r="FJE40" s="420"/>
      <c r="FJF40" s="421"/>
      <c r="FJG40" s="422"/>
      <c r="FJH40" s="423"/>
      <c r="FJI40" s="419"/>
      <c r="FJJ40" s="419"/>
      <c r="FJK40" s="418"/>
      <c r="FJL40" s="420"/>
      <c r="FJM40" s="421"/>
      <c r="FJN40" s="422"/>
      <c r="FJO40" s="423"/>
      <c r="FJP40" s="419"/>
      <c r="FJQ40" s="419"/>
      <c r="FJR40" s="418"/>
      <c r="FJS40" s="420"/>
      <c r="FJT40" s="421"/>
      <c r="FJU40" s="422"/>
      <c r="FJV40" s="423"/>
      <c r="FJW40" s="419"/>
      <c r="FJX40" s="419"/>
      <c r="FJY40" s="418"/>
      <c r="FJZ40" s="420"/>
      <c r="FKA40" s="421"/>
      <c r="FKB40" s="422"/>
      <c r="FKC40" s="423"/>
      <c r="FKD40" s="419"/>
      <c r="FKE40" s="419"/>
      <c r="FKF40" s="418"/>
      <c r="FKG40" s="420"/>
      <c r="FKH40" s="421"/>
      <c r="FKI40" s="422"/>
      <c r="FKJ40" s="423"/>
      <c r="FKK40" s="419"/>
      <c r="FKL40" s="419"/>
      <c r="FKM40" s="418"/>
      <c r="FKN40" s="420"/>
      <c r="FKO40" s="421"/>
      <c r="FKP40" s="422"/>
      <c r="FKQ40" s="423"/>
      <c r="FKR40" s="419"/>
      <c r="FKS40" s="419"/>
      <c r="FKT40" s="418"/>
      <c r="FKU40" s="420"/>
      <c r="FKV40" s="421"/>
      <c r="FKW40" s="422"/>
      <c r="FKX40" s="423"/>
      <c r="FKY40" s="419"/>
      <c r="FKZ40" s="419"/>
      <c r="FLA40" s="418"/>
      <c r="FLB40" s="420"/>
      <c r="FLC40" s="421"/>
      <c r="FLD40" s="422"/>
      <c r="FLE40" s="423"/>
      <c r="FLF40" s="419"/>
      <c r="FLG40" s="419"/>
      <c r="FLH40" s="418"/>
      <c r="FLI40" s="420"/>
      <c r="FLJ40" s="421"/>
      <c r="FLK40" s="422"/>
      <c r="FLL40" s="423"/>
      <c r="FLM40" s="419"/>
      <c r="FLN40" s="419"/>
      <c r="FLO40" s="418"/>
      <c r="FLP40" s="420"/>
      <c r="FLQ40" s="421"/>
      <c r="FLR40" s="422"/>
      <c r="FLS40" s="423"/>
      <c r="FLT40" s="419"/>
      <c r="FLU40" s="419"/>
      <c r="FLV40" s="418"/>
      <c r="FLW40" s="420"/>
      <c r="FLX40" s="421"/>
      <c r="FLY40" s="422"/>
      <c r="FLZ40" s="423"/>
      <c r="FMA40" s="419"/>
      <c r="FMB40" s="419"/>
      <c r="FMC40" s="418"/>
      <c r="FMD40" s="420"/>
      <c r="FME40" s="421"/>
      <c r="FMF40" s="422"/>
      <c r="FMG40" s="423"/>
      <c r="FMH40" s="419"/>
      <c r="FMI40" s="419"/>
      <c r="FMJ40" s="418"/>
      <c r="FMK40" s="420"/>
      <c r="FML40" s="421"/>
      <c r="FMM40" s="422"/>
      <c r="FMN40" s="423"/>
      <c r="FMO40" s="419"/>
      <c r="FMP40" s="419"/>
      <c r="FMQ40" s="418"/>
      <c r="FMR40" s="420"/>
      <c r="FMS40" s="421"/>
      <c r="FMT40" s="422"/>
      <c r="FMU40" s="423"/>
      <c r="FMV40" s="419"/>
      <c r="FMW40" s="419"/>
      <c r="FMX40" s="418"/>
      <c r="FMY40" s="420"/>
      <c r="FMZ40" s="421"/>
      <c r="FNA40" s="422"/>
      <c r="FNB40" s="423"/>
      <c r="FNC40" s="419"/>
      <c r="FND40" s="419"/>
      <c r="FNE40" s="418"/>
      <c r="FNF40" s="420"/>
      <c r="FNG40" s="421"/>
      <c r="FNH40" s="422"/>
      <c r="FNI40" s="423"/>
      <c r="FNJ40" s="419"/>
      <c r="FNK40" s="419"/>
      <c r="FNL40" s="418"/>
      <c r="FNM40" s="420"/>
      <c r="FNN40" s="421"/>
      <c r="FNO40" s="422"/>
      <c r="FNP40" s="423"/>
      <c r="FNQ40" s="419"/>
      <c r="FNR40" s="419"/>
      <c r="FNS40" s="418"/>
      <c r="FNT40" s="420"/>
      <c r="FNU40" s="421"/>
      <c r="FNV40" s="422"/>
      <c r="FNW40" s="423"/>
      <c r="FNX40" s="419"/>
      <c r="FNY40" s="419"/>
      <c r="FNZ40" s="418"/>
      <c r="FOA40" s="420"/>
      <c r="FOB40" s="421"/>
      <c r="FOC40" s="422"/>
      <c r="FOD40" s="423"/>
      <c r="FOE40" s="419"/>
      <c r="FOF40" s="419"/>
      <c r="FOG40" s="418"/>
      <c r="FOH40" s="420"/>
      <c r="FOI40" s="421"/>
      <c r="FOJ40" s="422"/>
      <c r="FOK40" s="423"/>
      <c r="FOL40" s="419"/>
      <c r="FOM40" s="419"/>
      <c r="FON40" s="418"/>
      <c r="FOO40" s="420"/>
      <c r="FOP40" s="421"/>
      <c r="FOQ40" s="422"/>
      <c r="FOR40" s="423"/>
      <c r="FOS40" s="419"/>
      <c r="FOT40" s="419"/>
      <c r="FOU40" s="418"/>
      <c r="FOV40" s="420"/>
      <c r="FOW40" s="421"/>
      <c r="FOX40" s="422"/>
      <c r="FOY40" s="423"/>
      <c r="FOZ40" s="419"/>
      <c r="FPA40" s="419"/>
      <c r="FPB40" s="418"/>
      <c r="FPC40" s="420"/>
      <c r="FPD40" s="421"/>
      <c r="FPE40" s="422"/>
      <c r="FPF40" s="423"/>
      <c r="FPG40" s="419"/>
      <c r="FPH40" s="419"/>
      <c r="FPI40" s="418"/>
      <c r="FPJ40" s="420"/>
      <c r="FPK40" s="421"/>
      <c r="FPL40" s="422"/>
      <c r="FPM40" s="423"/>
      <c r="FPN40" s="419"/>
      <c r="FPO40" s="419"/>
      <c r="FPP40" s="418"/>
      <c r="FPQ40" s="420"/>
      <c r="FPR40" s="421"/>
      <c r="FPS40" s="422"/>
      <c r="FPT40" s="423"/>
      <c r="FPU40" s="419"/>
      <c r="FPV40" s="419"/>
      <c r="FPW40" s="418"/>
      <c r="FPX40" s="420"/>
      <c r="FPY40" s="421"/>
      <c r="FPZ40" s="422"/>
      <c r="FQA40" s="423"/>
      <c r="FQB40" s="419"/>
      <c r="FQC40" s="419"/>
      <c r="FQD40" s="418"/>
      <c r="FQE40" s="420"/>
      <c r="FQF40" s="421"/>
      <c r="FQG40" s="422"/>
      <c r="FQH40" s="423"/>
      <c r="FQI40" s="419"/>
      <c r="FQJ40" s="419"/>
      <c r="FQK40" s="418"/>
      <c r="FQL40" s="420"/>
      <c r="FQM40" s="421"/>
      <c r="FQN40" s="422"/>
      <c r="FQO40" s="423"/>
      <c r="FQP40" s="419"/>
      <c r="FQQ40" s="419"/>
      <c r="FQR40" s="418"/>
      <c r="FQS40" s="420"/>
      <c r="FQT40" s="421"/>
      <c r="FQU40" s="422"/>
      <c r="FQV40" s="423"/>
      <c r="FQW40" s="419"/>
      <c r="FQX40" s="419"/>
      <c r="FQY40" s="418"/>
      <c r="FQZ40" s="420"/>
      <c r="FRA40" s="421"/>
      <c r="FRB40" s="422"/>
      <c r="FRC40" s="423"/>
      <c r="FRD40" s="419"/>
      <c r="FRE40" s="419"/>
      <c r="FRF40" s="418"/>
      <c r="FRG40" s="420"/>
      <c r="FRH40" s="421"/>
      <c r="FRI40" s="422"/>
      <c r="FRJ40" s="423"/>
      <c r="FRK40" s="419"/>
      <c r="FRL40" s="419"/>
      <c r="FRM40" s="418"/>
      <c r="FRN40" s="420"/>
      <c r="FRO40" s="421"/>
      <c r="FRP40" s="422"/>
      <c r="FRQ40" s="423"/>
      <c r="FRR40" s="419"/>
      <c r="FRS40" s="419"/>
      <c r="FRT40" s="418"/>
      <c r="FRU40" s="420"/>
      <c r="FRV40" s="421"/>
      <c r="FRW40" s="422"/>
      <c r="FRX40" s="423"/>
      <c r="FRY40" s="419"/>
      <c r="FRZ40" s="419"/>
      <c r="FSA40" s="418"/>
      <c r="FSB40" s="420"/>
      <c r="FSC40" s="421"/>
      <c r="FSD40" s="422"/>
      <c r="FSE40" s="423"/>
      <c r="FSF40" s="419"/>
      <c r="FSG40" s="419"/>
      <c r="FSH40" s="418"/>
      <c r="FSI40" s="420"/>
      <c r="FSJ40" s="421"/>
      <c r="FSK40" s="422"/>
      <c r="FSL40" s="423"/>
      <c r="FSM40" s="419"/>
      <c r="FSN40" s="419"/>
      <c r="FSO40" s="418"/>
      <c r="FSP40" s="420"/>
      <c r="FSQ40" s="421"/>
      <c r="FSR40" s="422"/>
      <c r="FSS40" s="423"/>
      <c r="FST40" s="419"/>
      <c r="FSU40" s="419"/>
      <c r="FSV40" s="418"/>
      <c r="FSW40" s="420"/>
      <c r="FSX40" s="421"/>
      <c r="FSY40" s="422"/>
      <c r="FSZ40" s="423"/>
      <c r="FTA40" s="419"/>
      <c r="FTB40" s="419"/>
      <c r="FTC40" s="418"/>
      <c r="FTD40" s="420"/>
      <c r="FTE40" s="421"/>
      <c r="FTF40" s="422"/>
      <c r="FTG40" s="423"/>
      <c r="FTH40" s="419"/>
      <c r="FTI40" s="419"/>
      <c r="FTJ40" s="418"/>
      <c r="FTK40" s="420"/>
      <c r="FTL40" s="421"/>
      <c r="FTM40" s="422"/>
      <c r="FTN40" s="423"/>
      <c r="FTO40" s="419"/>
      <c r="FTP40" s="419"/>
      <c r="FTQ40" s="418"/>
      <c r="FTR40" s="420"/>
      <c r="FTS40" s="421"/>
      <c r="FTT40" s="422"/>
      <c r="FTU40" s="423"/>
      <c r="FTV40" s="419"/>
      <c r="FTW40" s="419"/>
      <c r="FTX40" s="418"/>
      <c r="FTY40" s="420"/>
      <c r="FTZ40" s="421"/>
      <c r="FUA40" s="422"/>
      <c r="FUB40" s="423"/>
      <c r="FUC40" s="419"/>
      <c r="FUD40" s="419"/>
      <c r="FUE40" s="418"/>
      <c r="FUF40" s="420"/>
      <c r="FUG40" s="421"/>
      <c r="FUH40" s="422"/>
      <c r="FUI40" s="423"/>
      <c r="FUJ40" s="419"/>
      <c r="FUK40" s="419"/>
      <c r="FUL40" s="418"/>
      <c r="FUM40" s="420"/>
      <c r="FUN40" s="421"/>
      <c r="FUO40" s="422"/>
      <c r="FUP40" s="423"/>
      <c r="FUQ40" s="419"/>
      <c r="FUR40" s="419"/>
      <c r="FUS40" s="418"/>
      <c r="FUT40" s="420"/>
      <c r="FUU40" s="421"/>
      <c r="FUV40" s="422"/>
      <c r="FUW40" s="423"/>
      <c r="FUX40" s="419"/>
      <c r="FUY40" s="419"/>
      <c r="FUZ40" s="418"/>
      <c r="FVA40" s="420"/>
      <c r="FVB40" s="421"/>
      <c r="FVC40" s="422"/>
      <c r="FVD40" s="423"/>
      <c r="FVE40" s="419"/>
      <c r="FVF40" s="419"/>
      <c r="FVG40" s="418"/>
      <c r="FVH40" s="420"/>
      <c r="FVI40" s="421"/>
      <c r="FVJ40" s="422"/>
      <c r="FVK40" s="423"/>
      <c r="FVL40" s="419"/>
      <c r="FVM40" s="419"/>
      <c r="FVN40" s="418"/>
      <c r="FVO40" s="420"/>
      <c r="FVP40" s="421"/>
      <c r="FVQ40" s="422"/>
      <c r="FVR40" s="423"/>
      <c r="FVS40" s="419"/>
      <c r="FVT40" s="419"/>
      <c r="FVU40" s="418"/>
      <c r="FVV40" s="420"/>
      <c r="FVW40" s="421"/>
      <c r="FVX40" s="422"/>
      <c r="FVY40" s="423"/>
      <c r="FVZ40" s="419"/>
      <c r="FWA40" s="419"/>
      <c r="FWB40" s="418"/>
      <c r="FWC40" s="420"/>
      <c r="FWD40" s="421"/>
      <c r="FWE40" s="422"/>
      <c r="FWF40" s="423"/>
      <c r="FWG40" s="419"/>
      <c r="FWH40" s="419"/>
      <c r="FWI40" s="418"/>
      <c r="FWJ40" s="420"/>
      <c r="FWK40" s="421"/>
      <c r="FWL40" s="422"/>
      <c r="FWM40" s="423"/>
      <c r="FWN40" s="419"/>
      <c r="FWO40" s="419"/>
      <c r="FWP40" s="418"/>
      <c r="FWQ40" s="420"/>
      <c r="FWR40" s="421"/>
      <c r="FWS40" s="422"/>
      <c r="FWT40" s="423"/>
      <c r="FWU40" s="419"/>
      <c r="FWV40" s="419"/>
      <c r="FWW40" s="418"/>
      <c r="FWX40" s="420"/>
      <c r="FWY40" s="421"/>
      <c r="FWZ40" s="422"/>
      <c r="FXA40" s="423"/>
      <c r="FXB40" s="419"/>
      <c r="FXC40" s="419"/>
      <c r="FXD40" s="418"/>
      <c r="FXE40" s="420"/>
      <c r="FXF40" s="421"/>
      <c r="FXG40" s="422"/>
      <c r="FXH40" s="423"/>
      <c r="FXI40" s="419"/>
      <c r="FXJ40" s="419"/>
      <c r="FXK40" s="418"/>
      <c r="FXL40" s="420"/>
      <c r="FXM40" s="421"/>
      <c r="FXN40" s="422"/>
      <c r="FXO40" s="423"/>
      <c r="FXP40" s="419"/>
      <c r="FXQ40" s="419"/>
      <c r="FXR40" s="418"/>
      <c r="FXS40" s="420"/>
      <c r="FXT40" s="421"/>
      <c r="FXU40" s="422"/>
      <c r="FXV40" s="423"/>
      <c r="FXW40" s="419"/>
      <c r="FXX40" s="419"/>
      <c r="FXY40" s="418"/>
      <c r="FXZ40" s="420"/>
      <c r="FYA40" s="421"/>
      <c r="FYB40" s="422"/>
      <c r="FYC40" s="423"/>
      <c r="FYD40" s="419"/>
      <c r="FYE40" s="419"/>
      <c r="FYF40" s="418"/>
      <c r="FYG40" s="420"/>
      <c r="FYH40" s="421"/>
      <c r="FYI40" s="422"/>
      <c r="FYJ40" s="423"/>
      <c r="FYK40" s="419"/>
      <c r="FYL40" s="419"/>
      <c r="FYM40" s="418"/>
      <c r="FYN40" s="420"/>
      <c r="FYO40" s="421"/>
      <c r="FYP40" s="422"/>
      <c r="FYQ40" s="423"/>
      <c r="FYR40" s="419"/>
      <c r="FYS40" s="419"/>
      <c r="FYT40" s="418"/>
      <c r="FYU40" s="420"/>
      <c r="FYV40" s="421"/>
      <c r="FYW40" s="422"/>
      <c r="FYX40" s="423"/>
      <c r="FYY40" s="419"/>
      <c r="FYZ40" s="419"/>
      <c r="FZA40" s="418"/>
      <c r="FZB40" s="420"/>
      <c r="FZC40" s="421"/>
      <c r="FZD40" s="422"/>
      <c r="FZE40" s="423"/>
      <c r="FZF40" s="419"/>
      <c r="FZG40" s="419"/>
      <c r="FZH40" s="418"/>
      <c r="FZI40" s="420"/>
      <c r="FZJ40" s="421"/>
      <c r="FZK40" s="422"/>
      <c r="FZL40" s="423"/>
      <c r="FZM40" s="419"/>
      <c r="FZN40" s="419"/>
      <c r="FZO40" s="418"/>
      <c r="FZP40" s="420"/>
      <c r="FZQ40" s="421"/>
      <c r="FZR40" s="422"/>
      <c r="FZS40" s="423"/>
      <c r="FZT40" s="419"/>
      <c r="FZU40" s="419"/>
      <c r="FZV40" s="418"/>
      <c r="FZW40" s="420"/>
      <c r="FZX40" s="421"/>
      <c r="FZY40" s="422"/>
      <c r="FZZ40" s="423"/>
      <c r="GAA40" s="419"/>
      <c r="GAB40" s="419"/>
      <c r="GAC40" s="418"/>
      <c r="GAD40" s="420"/>
      <c r="GAE40" s="421"/>
      <c r="GAF40" s="422"/>
      <c r="GAG40" s="423"/>
      <c r="GAH40" s="419"/>
      <c r="GAI40" s="419"/>
      <c r="GAJ40" s="418"/>
      <c r="GAK40" s="420"/>
      <c r="GAL40" s="421"/>
      <c r="GAM40" s="422"/>
      <c r="GAN40" s="423"/>
      <c r="GAO40" s="419"/>
      <c r="GAP40" s="419"/>
      <c r="GAQ40" s="418"/>
      <c r="GAR40" s="420"/>
      <c r="GAS40" s="421"/>
      <c r="GAT40" s="422"/>
      <c r="GAU40" s="423"/>
      <c r="GAV40" s="419"/>
      <c r="GAW40" s="419"/>
      <c r="GAX40" s="418"/>
      <c r="GAY40" s="420"/>
      <c r="GAZ40" s="421"/>
      <c r="GBA40" s="422"/>
      <c r="GBB40" s="423"/>
      <c r="GBC40" s="419"/>
      <c r="GBD40" s="419"/>
      <c r="GBE40" s="418"/>
      <c r="GBF40" s="420"/>
      <c r="GBG40" s="421"/>
      <c r="GBH40" s="422"/>
      <c r="GBI40" s="423"/>
      <c r="GBJ40" s="419"/>
      <c r="GBK40" s="419"/>
      <c r="GBL40" s="418"/>
      <c r="GBM40" s="420"/>
      <c r="GBN40" s="421"/>
      <c r="GBO40" s="422"/>
      <c r="GBP40" s="423"/>
      <c r="GBQ40" s="419"/>
      <c r="GBR40" s="419"/>
      <c r="GBS40" s="418"/>
      <c r="GBT40" s="420"/>
      <c r="GBU40" s="421"/>
      <c r="GBV40" s="422"/>
      <c r="GBW40" s="423"/>
      <c r="GBX40" s="419"/>
      <c r="GBY40" s="419"/>
      <c r="GBZ40" s="418"/>
      <c r="GCA40" s="420"/>
      <c r="GCB40" s="421"/>
      <c r="GCC40" s="422"/>
      <c r="GCD40" s="423"/>
      <c r="GCE40" s="419"/>
      <c r="GCF40" s="419"/>
      <c r="GCG40" s="418"/>
      <c r="GCH40" s="420"/>
      <c r="GCI40" s="421"/>
      <c r="GCJ40" s="422"/>
      <c r="GCK40" s="423"/>
      <c r="GCL40" s="419"/>
      <c r="GCM40" s="419"/>
      <c r="GCN40" s="418"/>
      <c r="GCO40" s="420"/>
      <c r="GCP40" s="421"/>
      <c r="GCQ40" s="422"/>
      <c r="GCR40" s="423"/>
      <c r="GCS40" s="419"/>
      <c r="GCT40" s="419"/>
      <c r="GCU40" s="418"/>
      <c r="GCV40" s="420"/>
      <c r="GCW40" s="421"/>
      <c r="GCX40" s="422"/>
      <c r="GCY40" s="423"/>
      <c r="GCZ40" s="419"/>
      <c r="GDA40" s="419"/>
      <c r="GDB40" s="418"/>
      <c r="GDC40" s="420"/>
      <c r="GDD40" s="421"/>
      <c r="GDE40" s="422"/>
      <c r="GDF40" s="423"/>
      <c r="GDG40" s="419"/>
      <c r="GDH40" s="419"/>
      <c r="GDI40" s="418"/>
      <c r="GDJ40" s="420"/>
      <c r="GDK40" s="421"/>
      <c r="GDL40" s="422"/>
      <c r="GDM40" s="423"/>
      <c r="GDN40" s="419"/>
      <c r="GDO40" s="419"/>
      <c r="GDP40" s="418"/>
      <c r="GDQ40" s="420"/>
      <c r="GDR40" s="421"/>
      <c r="GDS40" s="422"/>
      <c r="GDT40" s="423"/>
      <c r="GDU40" s="419"/>
      <c r="GDV40" s="419"/>
      <c r="GDW40" s="418"/>
      <c r="GDX40" s="420"/>
      <c r="GDY40" s="421"/>
      <c r="GDZ40" s="422"/>
      <c r="GEA40" s="423"/>
      <c r="GEB40" s="419"/>
      <c r="GEC40" s="419"/>
      <c r="GED40" s="418"/>
      <c r="GEE40" s="420"/>
      <c r="GEF40" s="421"/>
      <c r="GEG40" s="422"/>
      <c r="GEH40" s="423"/>
      <c r="GEI40" s="419"/>
      <c r="GEJ40" s="419"/>
      <c r="GEK40" s="418"/>
      <c r="GEL40" s="420"/>
      <c r="GEM40" s="421"/>
      <c r="GEN40" s="422"/>
      <c r="GEO40" s="423"/>
      <c r="GEP40" s="419"/>
      <c r="GEQ40" s="419"/>
      <c r="GER40" s="418"/>
      <c r="GES40" s="420"/>
      <c r="GET40" s="421"/>
      <c r="GEU40" s="422"/>
      <c r="GEV40" s="423"/>
      <c r="GEW40" s="419"/>
      <c r="GEX40" s="419"/>
      <c r="GEY40" s="418"/>
      <c r="GEZ40" s="420"/>
      <c r="GFA40" s="421"/>
      <c r="GFB40" s="422"/>
      <c r="GFC40" s="423"/>
      <c r="GFD40" s="419"/>
      <c r="GFE40" s="419"/>
      <c r="GFF40" s="418"/>
      <c r="GFG40" s="420"/>
      <c r="GFH40" s="421"/>
      <c r="GFI40" s="422"/>
      <c r="GFJ40" s="423"/>
      <c r="GFK40" s="419"/>
      <c r="GFL40" s="419"/>
      <c r="GFM40" s="418"/>
      <c r="GFN40" s="420"/>
      <c r="GFO40" s="421"/>
      <c r="GFP40" s="422"/>
      <c r="GFQ40" s="423"/>
      <c r="GFR40" s="419"/>
      <c r="GFS40" s="419"/>
      <c r="GFT40" s="418"/>
      <c r="GFU40" s="420"/>
      <c r="GFV40" s="421"/>
      <c r="GFW40" s="422"/>
      <c r="GFX40" s="423"/>
      <c r="GFY40" s="419"/>
      <c r="GFZ40" s="419"/>
      <c r="GGA40" s="418"/>
      <c r="GGB40" s="420"/>
      <c r="GGC40" s="421"/>
      <c r="GGD40" s="422"/>
      <c r="GGE40" s="423"/>
      <c r="GGF40" s="419"/>
      <c r="GGG40" s="419"/>
      <c r="GGH40" s="418"/>
      <c r="GGI40" s="420"/>
      <c r="GGJ40" s="421"/>
      <c r="GGK40" s="422"/>
      <c r="GGL40" s="423"/>
      <c r="GGM40" s="419"/>
      <c r="GGN40" s="419"/>
      <c r="GGO40" s="418"/>
      <c r="GGP40" s="420"/>
      <c r="GGQ40" s="421"/>
      <c r="GGR40" s="422"/>
      <c r="GGS40" s="423"/>
      <c r="GGT40" s="419"/>
      <c r="GGU40" s="419"/>
      <c r="GGV40" s="418"/>
      <c r="GGW40" s="420"/>
      <c r="GGX40" s="421"/>
      <c r="GGY40" s="422"/>
      <c r="GGZ40" s="423"/>
      <c r="GHA40" s="419"/>
      <c r="GHB40" s="419"/>
      <c r="GHC40" s="418"/>
      <c r="GHD40" s="420"/>
      <c r="GHE40" s="421"/>
      <c r="GHF40" s="422"/>
      <c r="GHG40" s="423"/>
      <c r="GHH40" s="419"/>
      <c r="GHI40" s="419"/>
      <c r="GHJ40" s="418"/>
      <c r="GHK40" s="420"/>
      <c r="GHL40" s="421"/>
      <c r="GHM40" s="422"/>
      <c r="GHN40" s="423"/>
      <c r="GHO40" s="419"/>
      <c r="GHP40" s="419"/>
      <c r="GHQ40" s="418"/>
      <c r="GHR40" s="420"/>
      <c r="GHS40" s="421"/>
      <c r="GHT40" s="422"/>
      <c r="GHU40" s="423"/>
      <c r="GHV40" s="419"/>
      <c r="GHW40" s="419"/>
      <c r="GHX40" s="418"/>
      <c r="GHY40" s="420"/>
      <c r="GHZ40" s="421"/>
      <c r="GIA40" s="422"/>
      <c r="GIB40" s="423"/>
      <c r="GIC40" s="419"/>
      <c r="GID40" s="419"/>
      <c r="GIE40" s="418"/>
      <c r="GIF40" s="420"/>
      <c r="GIG40" s="421"/>
      <c r="GIH40" s="422"/>
      <c r="GII40" s="423"/>
      <c r="GIJ40" s="419"/>
      <c r="GIK40" s="419"/>
      <c r="GIL40" s="418"/>
      <c r="GIM40" s="420"/>
      <c r="GIN40" s="421"/>
      <c r="GIO40" s="422"/>
      <c r="GIP40" s="423"/>
      <c r="GIQ40" s="419"/>
      <c r="GIR40" s="419"/>
      <c r="GIS40" s="418"/>
      <c r="GIT40" s="420"/>
      <c r="GIU40" s="421"/>
      <c r="GIV40" s="422"/>
      <c r="GIW40" s="423"/>
      <c r="GIX40" s="419"/>
      <c r="GIY40" s="419"/>
      <c r="GIZ40" s="418"/>
      <c r="GJA40" s="420"/>
      <c r="GJB40" s="421"/>
      <c r="GJC40" s="422"/>
      <c r="GJD40" s="423"/>
      <c r="GJE40" s="419"/>
      <c r="GJF40" s="419"/>
      <c r="GJG40" s="418"/>
      <c r="GJH40" s="420"/>
      <c r="GJI40" s="421"/>
      <c r="GJJ40" s="422"/>
      <c r="GJK40" s="423"/>
      <c r="GJL40" s="419"/>
      <c r="GJM40" s="419"/>
      <c r="GJN40" s="418"/>
      <c r="GJO40" s="420"/>
      <c r="GJP40" s="421"/>
      <c r="GJQ40" s="422"/>
      <c r="GJR40" s="423"/>
      <c r="GJS40" s="419"/>
      <c r="GJT40" s="419"/>
      <c r="GJU40" s="418"/>
      <c r="GJV40" s="420"/>
      <c r="GJW40" s="421"/>
      <c r="GJX40" s="422"/>
      <c r="GJY40" s="423"/>
      <c r="GJZ40" s="419"/>
      <c r="GKA40" s="419"/>
      <c r="GKB40" s="418"/>
      <c r="GKC40" s="420"/>
      <c r="GKD40" s="421"/>
      <c r="GKE40" s="422"/>
      <c r="GKF40" s="423"/>
      <c r="GKG40" s="419"/>
      <c r="GKH40" s="419"/>
      <c r="GKI40" s="418"/>
      <c r="GKJ40" s="420"/>
      <c r="GKK40" s="421"/>
      <c r="GKL40" s="422"/>
      <c r="GKM40" s="423"/>
      <c r="GKN40" s="419"/>
      <c r="GKO40" s="419"/>
      <c r="GKP40" s="418"/>
      <c r="GKQ40" s="420"/>
      <c r="GKR40" s="421"/>
      <c r="GKS40" s="422"/>
      <c r="GKT40" s="423"/>
      <c r="GKU40" s="419"/>
      <c r="GKV40" s="419"/>
      <c r="GKW40" s="418"/>
      <c r="GKX40" s="420"/>
      <c r="GKY40" s="421"/>
      <c r="GKZ40" s="422"/>
      <c r="GLA40" s="423"/>
      <c r="GLB40" s="419"/>
      <c r="GLC40" s="419"/>
      <c r="GLD40" s="418"/>
      <c r="GLE40" s="420"/>
      <c r="GLF40" s="421"/>
      <c r="GLG40" s="422"/>
      <c r="GLH40" s="423"/>
      <c r="GLI40" s="419"/>
      <c r="GLJ40" s="419"/>
      <c r="GLK40" s="418"/>
      <c r="GLL40" s="420"/>
      <c r="GLM40" s="421"/>
      <c r="GLN40" s="422"/>
      <c r="GLO40" s="423"/>
      <c r="GLP40" s="419"/>
      <c r="GLQ40" s="419"/>
      <c r="GLR40" s="418"/>
      <c r="GLS40" s="420"/>
      <c r="GLT40" s="421"/>
      <c r="GLU40" s="422"/>
      <c r="GLV40" s="423"/>
      <c r="GLW40" s="419"/>
      <c r="GLX40" s="419"/>
      <c r="GLY40" s="418"/>
      <c r="GLZ40" s="420"/>
      <c r="GMA40" s="421"/>
      <c r="GMB40" s="422"/>
      <c r="GMC40" s="423"/>
      <c r="GMD40" s="419"/>
      <c r="GME40" s="419"/>
      <c r="GMF40" s="418"/>
      <c r="GMG40" s="420"/>
      <c r="GMH40" s="421"/>
      <c r="GMI40" s="422"/>
      <c r="GMJ40" s="423"/>
      <c r="GMK40" s="419"/>
      <c r="GML40" s="419"/>
      <c r="GMM40" s="418"/>
      <c r="GMN40" s="420"/>
      <c r="GMO40" s="421"/>
      <c r="GMP40" s="422"/>
      <c r="GMQ40" s="423"/>
      <c r="GMR40" s="419"/>
      <c r="GMS40" s="419"/>
      <c r="GMT40" s="418"/>
      <c r="GMU40" s="420"/>
      <c r="GMV40" s="421"/>
      <c r="GMW40" s="422"/>
      <c r="GMX40" s="423"/>
      <c r="GMY40" s="419"/>
      <c r="GMZ40" s="419"/>
      <c r="GNA40" s="418"/>
      <c r="GNB40" s="420"/>
      <c r="GNC40" s="421"/>
      <c r="GND40" s="422"/>
      <c r="GNE40" s="423"/>
      <c r="GNF40" s="419"/>
      <c r="GNG40" s="419"/>
      <c r="GNH40" s="418"/>
      <c r="GNI40" s="420"/>
      <c r="GNJ40" s="421"/>
      <c r="GNK40" s="422"/>
      <c r="GNL40" s="423"/>
      <c r="GNM40" s="419"/>
      <c r="GNN40" s="419"/>
      <c r="GNO40" s="418"/>
      <c r="GNP40" s="420"/>
      <c r="GNQ40" s="421"/>
      <c r="GNR40" s="422"/>
      <c r="GNS40" s="423"/>
      <c r="GNT40" s="419"/>
      <c r="GNU40" s="419"/>
      <c r="GNV40" s="418"/>
      <c r="GNW40" s="420"/>
      <c r="GNX40" s="421"/>
      <c r="GNY40" s="422"/>
      <c r="GNZ40" s="423"/>
      <c r="GOA40" s="419"/>
      <c r="GOB40" s="419"/>
      <c r="GOC40" s="418"/>
      <c r="GOD40" s="420"/>
      <c r="GOE40" s="421"/>
      <c r="GOF40" s="422"/>
      <c r="GOG40" s="423"/>
      <c r="GOH40" s="419"/>
      <c r="GOI40" s="419"/>
      <c r="GOJ40" s="418"/>
      <c r="GOK40" s="420"/>
      <c r="GOL40" s="421"/>
      <c r="GOM40" s="422"/>
      <c r="GON40" s="423"/>
      <c r="GOO40" s="419"/>
      <c r="GOP40" s="419"/>
      <c r="GOQ40" s="418"/>
      <c r="GOR40" s="420"/>
      <c r="GOS40" s="421"/>
      <c r="GOT40" s="422"/>
      <c r="GOU40" s="423"/>
      <c r="GOV40" s="419"/>
      <c r="GOW40" s="419"/>
      <c r="GOX40" s="418"/>
      <c r="GOY40" s="420"/>
      <c r="GOZ40" s="421"/>
      <c r="GPA40" s="422"/>
      <c r="GPB40" s="423"/>
      <c r="GPC40" s="419"/>
      <c r="GPD40" s="419"/>
      <c r="GPE40" s="418"/>
      <c r="GPF40" s="420"/>
      <c r="GPG40" s="421"/>
      <c r="GPH40" s="422"/>
      <c r="GPI40" s="423"/>
      <c r="GPJ40" s="419"/>
      <c r="GPK40" s="419"/>
      <c r="GPL40" s="418"/>
      <c r="GPM40" s="420"/>
      <c r="GPN40" s="421"/>
      <c r="GPO40" s="422"/>
      <c r="GPP40" s="423"/>
      <c r="GPQ40" s="419"/>
      <c r="GPR40" s="419"/>
      <c r="GPS40" s="418"/>
      <c r="GPT40" s="420"/>
      <c r="GPU40" s="421"/>
      <c r="GPV40" s="422"/>
      <c r="GPW40" s="423"/>
      <c r="GPX40" s="419"/>
      <c r="GPY40" s="419"/>
      <c r="GPZ40" s="418"/>
      <c r="GQA40" s="420"/>
      <c r="GQB40" s="421"/>
      <c r="GQC40" s="422"/>
      <c r="GQD40" s="423"/>
      <c r="GQE40" s="419"/>
      <c r="GQF40" s="419"/>
      <c r="GQG40" s="418"/>
      <c r="GQH40" s="420"/>
      <c r="GQI40" s="421"/>
      <c r="GQJ40" s="422"/>
      <c r="GQK40" s="423"/>
      <c r="GQL40" s="419"/>
      <c r="GQM40" s="419"/>
      <c r="GQN40" s="418"/>
      <c r="GQO40" s="420"/>
      <c r="GQP40" s="421"/>
      <c r="GQQ40" s="422"/>
      <c r="GQR40" s="423"/>
      <c r="GQS40" s="419"/>
      <c r="GQT40" s="419"/>
      <c r="GQU40" s="418"/>
      <c r="GQV40" s="420"/>
      <c r="GQW40" s="421"/>
      <c r="GQX40" s="422"/>
      <c r="GQY40" s="423"/>
      <c r="GQZ40" s="419"/>
      <c r="GRA40" s="419"/>
      <c r="GRB40" s="418"/>
      <c r="GRC40" s="420"/>
      <c r="GRD40" s="421"/>
      <c r="GRE40" s="422"/>
      <c r="GRF40" s="423"/>
      <c r="GRG40" s="419"/>
      <c r="GRH40" s="419"/>
      <c r="GRI40" s="418"/>
      <c r="GRJ40" s="420"/>
      <c r="GRK40" s="421"/>
      <c r="GRL40" s="422"/>
      <c r="GRM40" s="423"/>
      <c r="GRN40" s="419"/>
      <c r="GRO40" s="419"/>
      <c r="GRP40" s="418"/>
      <c r="GRQ40" s="420"/>
      <c r="GRR40" s="421"/>
      <c r="GRS40" s="422"/>
      <c r="GRT40" s="423"/>
      <c r="GRU40" s="419"/>
      <c r="GRV40" s="419"/>
      <c r="GRW40" s="418"/>
      <c r="GRX40" s="420"/>
      <c r="GRY40" s="421"/>
      <c r="GRZ40" s="422"/>
      <c r="GSA40" s="423"/>
      <c r="GSB40" s="419"/>
      <c r="GSC40" s="419"/>
      <c r="GSD40" s="418"/>
      <c r="GSE40" s="420"/>
      <c r="GSF40" s="421"/>
      <c r="GSG40" s="422"/>
      <c r="GSH40" s="423"/>
      <c r="GSI40" s="419"/>
      <c r="GSJ40" s="419"/>
      <c r="GSK40" s="418"/>
      <c r="GSL40" s="420"/>
      <c r="GSM40" s="421"/>
      <c r="GSN40" s="422"/>
      <c r="GSO40" s="423"/>
      <c r="GSP40" s="419"/>
      <c r="GSQ40" s="419"/>
      <c r="GSR40" s="418"/>
      <c r="GSS40" s="420"/>
      <c r="GST40" s="421"/>
      <c r="GSU40" s="422"/>
      <c r="GSV40" s="423"/>
      <c r="GSW40" s="419"/>
      <c r="GSX40" s="419"/>
      <c r="GSY40" s="418"/>
      <c r="GSZ40" s="420"/>
      <c r="GTA40" s="421"/>
      <c r="GTB40" s="422"/>
      <c r="GTC40" s="423"/>
      <c r="GTD40" s="419"/>
      <c r="GTE40" s="419"/>
      <c r="GTF40" s="418"/>
      <c r="GTG40" s="420"/>
      <c r="GTH40" s="421"/>
      <c r="GTI40" s="422"/>
      <c r="GTJ40" s="423"/>
      <c r="GTK40" s="419"/>
      <c r="GTL40" s="419"/>
      <c r="GTM40" s="418"/>
      <c r="GTN40" s="420"/>
      <c r="GTO40" s="421"/>
      <c r="GTP40" s="422"/>
      <c r="GTQ40" s="423"/>
      <c r="GTR40" s="419"/>
      <c r="GTS40" s="419"/>
      <c r="GTT40" s="418"/>
      <c r="GTU40" s="420"/>
      <c r="GTV40" s="421"/>
      <c r="GTW40" s="422"/>
      <c r="GTX40" s="423"/>
      <c r="GTY40" s="419"/>
      <c r="GTZ40" s="419"/>
      <c r="GUA40" s="418"/>
      <c r="GUB40" s="420"/>
      <c r="GUC40" s="421"/>
      <c r="GUD40" s="422"/>
      <c r="GUE40" s="423"/>
      <c r="GUF40" s="419"/>
      <c r="GUG40" s="419"/>
      <c r="GUH40" s="418"/>
      <c r="GUI40" s="420"/>
      <c r="GUJ40" s="421"/>
      <c r="GUK40" s="422"/>
      <c r="GUL40" s="423"/>
      <c r="GUM40" s="419"/>
      <c r="GUN40" s="419"/>
      <c r="GUO40" s="418"/>
      <c r="GUP40" s="420"/>
      <c r="GUQ40" s="421"/>
      <c r="GUR40" s="422"/>
      <c r="GUS40" s="423"/>
      <c r="GUT40" s="419"/>
      <c r="GUU40" s="419"/>
      <c r="GUV40" s="418"/>
      <c r="GUW40" s="420"/>
      <c r="GUX40" s="421"/>
      <c r="GUY40" s="422"/>
      <c r="GUZ40" s="423"/>
      <c r="GVA40" s="419"/>
      <c r="GVB40" s="419"/>
      <c r="GVC40" s="418"/>
      <c r="GVD40" s="420"/>
      <c r="GVE40" s="421"/>
      <c r="GVF40" s="422"/>
      <c r="GVG40" s="423"/>
      <c r="GVH40" s="419"/>
      <c r="GVI40" s="419"/>
      <c r="GVJ40" s="418"/>
      <c r="GVK40" s="420"/>
      <c r="GVL40" s="421"/>
      <c r="GVM40" s="422"/>
      <c r="GVN40" s="423"/>
      <c r="GVO40" s="419"/>
      <c r="GVP40" s="419"/>
      <c r="GVQ40" s="418"/>
      <c r="GVR40" s="420"/>
      <c r="GVS40" s="421"/>
      <c r="GVT40" s="422"/>
      <c r="GVU40" s="423"/>
      <c r="GVV40" s="419"/>
      <c r="GVW40" s="419"/>
      <c r="GVX40" s="418"/>
      <c r="GVY40" s="420"/>
      <c r="GVZ40" s="421"/>
      <c r="GWA40" s="422"/>
      <c r="GWB40" s="423"/>
      <c r="GWC40" s="419"/>
      <c r="GWD40" s="419"/>
      <c r="GWE40" s="418"/>
      <c r="GWF40" s="420"/>
      <c r="GWG40" s="421"/>
      <c r="GWH40" s="422"/>
      <c r="GWI40" s="423"/>
      <c r="GWJ40" s="419"/>
      <c r="GWK40" s="419"/>
      <c r="GWL40" s="418"/>
      <c r="GWM40" s="420"/>
      <c r="GWN40" s="421"/>
      <c r="GWO40" s="422"/>
      <c r="GWP40" s="423"/>
      <c r="GWQ40" s="419"/>
      <c r="GWR40" s="419"/>
      <c r="GWS40" s="418"/>
      <c r="GWT40" s="420"/>
      <c r="GWU40" s="421"/>
      <c r="GWV40" s="422"/>
      <c r="GWW40" s="423"/>
      <c r="GWX40" s="419"/>
      <c r="GWY40" s="419"/>
      <c r="GWZ40" s="418"/>
      <c r="GXA40" s="420"/>
      <c r="GXB40" s="421"/>
      <c r="GXC40" s="422"/>
      <c r="GXD40" s="423"/>
      <c r="GXE40" s="419"/>
      <c r="GXF40" s="419"/>
      <c r="GXG40" s="418"/>
      <c r="GXH40" s="420"/>
      <c r="GXI40" s="421"/>
      <c r="GXJ40" s="422"/>
      <c r="GXK40" s="423"/>
      <c r="GXL40" s="419"/>
      <c r="GXM40" s="419"/>
      <c r="GXN40" s="418"/>
      <c r="GXO40" s="420"/>
      <c r="GXP40" s="421"/>
      <c r="GXQ40" s="422"/>
      <c r="GXR40" s="423"/>
      <c r="GXS40" s="419"/>
      <c r="GXT40" s="419"/>
      <c r="GXU40" s="418"/>
      <c r="GXV40" s="420"/>
      <c r="GXW40" s="421"/>
      <c r="GXX40" s="422"/>
      <c r="GXY40" s="423"/>
      <c r="GXZ40" s="419"/>
      <c r="GYA40" s="419"/>
      <c r="GYB40" s="418"/>
      <c r="GYC40" s="420"/>
      <c r="GYD40" s="421"/>
      <c r="GYE40" s="422"/>
      <c r="GYF40" s="423"/>
      <c r="GYG40" s="419"/>
      <c r="GYH40" s="419"/>
      <c r="GYI40" s="418"/>
      <c r="GYJ40" s="420"/>
      <c r="GYK40" s="421"/>
      <c r="GYL40" s="422"/>
      <c r="GYM40" s="423"/>
      <c r="GYN40" s="419"/>
      <c r="GYO40" s="419"/>
      <c r="GYP40" s="418"/>
      <c r="GYQ40" s="420"/>
      <c r="GYR40" s="421"/>
      <c r="GYS40" s="422"/>
      <c r="GYT40" s="423"/>
      <c r="GYU40" s="419"/>
      <c r="GYV40" s="419"/>
      <c r="GYW40" s="418"/>
      <c r="GYX40" s="420"/>
      <c r="GYY40" s="421"/>
      <c r="GYZ40" s="422"/>
      <c r="GZA40" s="423"/>
      <c r="GZB40" s="419"/>
      <c r="GZC40" s="419"/>
      <c r="GZD40" s="418"/>
      <c r="GZE40" s="420"/>
      <c r="GZF40" s="421"/>
      <c r="GZG40" s="422"/>
      <c r="GZH40" s="423"/>
      <c r="GZI40" s="419"/>
      <c r="GZJ40" s="419"/>
      <c r="GZK40" s="418"/>
      <c r="GZL40" s="420"/>
      <c r="GZM40" s="421"/>
      <c r="GZN40" s="422"/>
      <c r="GZO40" s="423"/>
      <c r="GZP40" s="419"/>
      <c r="GZQ40" s="419"/>
      <c r="GZR40" s="418"/>
      <c r="GZS40" s="420"/>
      <c r="GZT40" s="421"/>
      <c r="GZU40" s="422"/>
      <c r="GZV40" s="423"/>
      <c r="GZW40" s="419"/>
      <c r="GZX40" s="419"/>
      <c r="GZY40" s="418"/>
      <c r="GZZ40" s="420"/>
      <c r="HAA40" s="421"/>
      <c r="HAB40" s="422"/>
      <c r="HAC40" s="423"/>
      <c r="HAD40" s="419"/>
      <c r="HAE40" s="419"/>
      <c r="HAF40" s="418"/>
      <c r="HAG40" s="420"/>
      <c r="HAH40" s="421"/>
      <c r="HAI40" s="422"/>
      <c r="HAJ40" s="423"/>
      <c r="HAK40" s="419"/>
      <c r="HAL40" s="419"/>
      <c r="HAM40" s="418"/>
      <c r="HAN40" s="420"/>
      <c r="HAO40" s="421"/>
      <c r="HAP40" s="422"/>
      <c r="HAQ40" s="423"/>
      <c r="HAR40" s="419"/>
      <c r="HAS40" s="419"/>
      <c r="HAT40" s="418"/>
      <c r="HAU40" s="420"/>
      <c r="HAV40" s="421"/>
      <c r="HAW40" s="422"/>
      <c r="HAX40" s="423"/>
      <c r="HAY40" s="419"/>
      <c r="HAZ40" s="419"/>
      <c r="HBA40" s="418"/>
      <c r="HBB40" s="420"/>
      <c r="HBC40" s="421"/>
      <c r="HBD40" s="422"/>
      <c r="HBE40" s="423"/>
      <c r="HBF40" s="419"/>
      <c r="HBG40" s="419"/>
      <c r="HBH40" s="418"/>
      <c r="HBI40" s="420"/>
      <c r="HBJ40" s="421"/>
      <c r="HBK40" s="422"/>
      <c r="HBL40" s="423"/>
      <c r="HBM40" s="419"/>
      <c r="HBN40" s="419"/>
      <c r="HBO40" s="418"/>
      <c r="HBP40" s="420"/>
      <c r="HBQ40" s="421"/>
      <c r="HBR40" s="422"/>
      <c r="HBS40" s="423"/>
      <c r="HBT40" s="419"/>
      <c r="HBU40" s="419"/>
      <c r="HBV40" s="418"/>
      <c r="HBW40" s="420"/>
      <c r="HBX40" s="421"/>
      <c r="HBY40" s="422"/>
      <c r="HBZ40" s="423"/>
      <c r="HCA40" s="419"/>
      <c r="HCB40" s="419"/>
      <c r="HCC40" s="418"/>
      <c r="HCD40" s="420"/>
      <c r="HCE40" s="421"/>
      <c r="HCF40" s="422"/>
      <c r="HCG40" s="423"/>
      <c r="HCH40" s="419"/>
      <c r="HCI40" s="419"/>
      <c r="HCJ40" s="418"/>
      <c r="HCK40" s="420"/>
      <c r="HCL40" s="421"/>
      <c r="HCM40" s="422"/>
      <c r="HCN40" s="423"/>
      <c r="HCO40" s="419"/>
      <c r="HCP40" s="419"/>
      <c r="HCQ40" s="418"/>
      <c r="HCR40" s="420"/>
      <c r="HCS40" s="421"/>
      <c r="HCT40" s="422"/>
      <c r="HCU40" s="423"/>
      <c r="HCV40" s="419"/>
      <c r="HCW40" s="419"/>
      <c r="HCX40" s="418"/>
      <c r="HCY40" s="420"/>
      <c r="HCZ40" s="421"/>
      <c r="HDA40" s="422"/>
      <c r="HDB40" s="423"/>
      <c r="HDC40" s="419"/>
      <c r="HDD40" s="419"/>
      <c r="HDE40" s="418"/>
      <c r="HDF40" s="420"/>
      <c r="HDG40" s="421"/>
      <c r="HDH40" s="422"/>
      <c r="HDI40" s="423"/>
      <c r="HDJ40" s="419"/>
      <c r="HDK40" s="419"/>
      <c r="HDL40" s="418"/>
      <c r="HDM40" s="420"/>
      <c r="HDN40" s="421"/>
      <c r="HDO40" s="422"/>
      <c r="HDP40" s="423"/>
      <c r="HDQ40" s="419"/>
      <c r="HDR40" s="419"/>
      <c r="HDS40" s="418"/>
      <c r="HDT40" s="420"/>
      <c r="HDU40" s="421"/>
      <c r="HDV40" s="422"/>
      <c r="HDW40" s="423"/>
      <c r="HDX40" s="419"/>
      <c r="HDY40" s="419"/>
      <c r="HDZ40" s="418"/>
      <c r="HEA40" s="420"/>
      <c r="HEB40" s="421"/>
      <c r="HEC40" s="422"/>
      <c r="HED40" s="423"/>
      <c r="HEE40" s="419"/>
      <c r="HEF40" s="419"/>
      <c r="HEG40" s="418"/>
      <c r="HEH40" s="420"/>
      <c r="HEI40" s="421"/>
      <c r="HEJ40" s="422"/>
      <c r="HEK40" s="423"/>
      <c r="HEL40" s="419"/>
      <c r="HEM40" s="419"/>
      <c r="HEN40" s="418"/>
      <c r="HEO40" s="420"/>
      <c r="HEP40" s="421"/>
      <c r="HEQ40" s="422"/>
      <c r="HER40" s="423"/>
      <c r="HES40" s="419"/>
      <c r="HET40" s="419"/>
      <c r="HEU40" s="418"/>
      <c r="HEV40" s="420"/>
      <c r="HEW40" s="421"/>
      <c r="HEX40" s="422"/>
      <c r="HEY40" s="423"/>
      <c r="HEZ40" s="419"/>
      <c r="HFA40" s="419"/>
      <c r="HFB40" s="418"/>
      <c r="HFC40" s="420"/>
      <c r="HFD40" s="421"/>
      <c r="HFE40" s="422"/>
      <c r="HFF40" s="423"/>
      <c r="HFG40" s="419"/>
      <c r="HFH40" s="419"/>
      <c r="HFI40" s="418"/>
      <c r="HFJ40" s="420"/>
      <c r="HFK40" s="421"/>
      <c r="HFL40" s="422"/>
      <c r="HFM40" s="423"/>
      <c r="HFN40" s="419"/>
      <c r="HFO40" s="419"/>
      <c r="HFP40" s="418"/>
      <c r="HFQ40" s="420"/>
      <c r="HFR40" s="421"/>
      <c r="HFS40" s="422"/>
      <c r="HFT40" s="423"/>
      <c r="HFU40" s="419"/>
      <c r="HFV40" s="419"/>
      <c r="HFW40" s="418"/>
      <c r="HFX40" s="420"/>
      <c r="HFY40" s="421"/>
      <c r="HFZ40" s="422"/>
      <c r="HGA40" s="423"/>
      <c r="HGB40" s="419"/>
      <c r="HGC40" s="419"/>
      <c r="HGD40" s="418"/>
      <c r="HGE40" s="420"/>
      <c r="HGF40" s="421"/>
      <c r="HGG40" s="422"/>
      <c r="HGH40" s="423"/>
      <c r="HGI40" s="419"/>
      <c r="HGJ40" s="419"/>
      <c r="HGK40" s="418"/>
      <c r="HGL40" s="420"/>
      <c r="HGM40" s="421"/>
      <c r="HGN40" s="422"/>
      <c r="HGO40" s="423"/>
      <c r="HGP40" s="419"/>
      <c r="HGQ40" s="419"/>
      <c r="HGR40" s="418"/>
      <c r="HGS40" s="420"/>
      <c r="HGT40" s="421"/>
      <c r="HGU40" s="422"/>
      <c r="HGV40" s="423"/>
      <c r="HGW40" s="419"/>
      <c r="HGX40" s="419"/>
      <c r="HGY40" s="418"/>
      <c r="HGZ40" s="420"/>
      <c r="HHA40" s="421"/>
      <c r="HHB40" s="422"/>
      <c r="HHC40" s="423"/>
      <c r="HHD40" s="419"/>
      <c r="HHE40" s="419"/>
      <c r="HHF40" s="418"/>
      <c r="HHG40" s="420"/>
      <c r="HHH40" s="421"/>
      <c r="HHI40" s="422"/>
      <c r="HHJ40" s="423"/>
      <c r="HHK40" s="419"/>
      <c r="HHL40" s="419"/>
      <c r="HHM40" s="418"/>
      <c r="HHN40" s="420"/>
      <c r="HHO40" s="421"/>
      <c r="HHP40" s="422"/>
      <c r="HHQ40" s="423"/>
      <c r="HHR40" s="419"/>
      <c r="HHS40" s="419"/>
      <c r="HHT40" s="418"/>
      <c r="HHU40" s="420"/>
      <c r="HHV40" s="421"/>
      <c r="HHW40" s="422"/>
      <c r="HHX40" s="423"/>
      <c r="HHY40" s="419"/>
      <c r="HHZ40" s="419"/>
      <c r="HIA40" s="418"/>
      <c r="HIB40" s="420"/>
      <c r="HIC40" s="421"/>
      <c r="HID40" s="422"/>
      <c r="HIE40" s="423"/>
      <c r="HIF40" s="419"/>
      <c r="HIG40" s="419"/>
      <c r="HIH40" s="418"/>
      <c r="HII40" s="420"/>
      <c r="HIJ40" s="421"/>
      <c r="HIK40" s="422"/>
      <c r="HIL40" s="423"/>
      <c r="HIM40" s="419"/>
      <c r="HIN40" s="419"/>
      <c r="HIO40" s="418"/>
      <c r="HIP40" s="420"/>
      <c r="HIQ40" s="421"/>
      <c r="HIR40" s="422"/>
      <c r="HIS40" s="423"/>
      <c r="HIT40" s="419"/>
      <c r="HIU40" s="419"/>
      <c r="HIV40" s="418"/>
      <c r="HIW40" s="420"/>
      <c r="HIX40" s="421"/>
      <c r="HIY40" s="422"/>
      <c r="HIZ40" s="423"/>
      <c r="HJA40" s="419"/>
      <c r="HJB40" s="419"/>
      <c r="HJC40" s="418"/>
      <c r="HJD40" s="420"/>
      <c r="HJE40" s="421"/>
      <c r="HJF40" s="422"/>
      <c r="HJG40" s="423"/>
      <c r="HJH40" s="419"/>
      <c r="HJI40" s="419"/>
      <c r="HJJ40" s="418"/>
      <c r="HJK40" s="420"/>
      <c r="HJL40" s="421"/>
      <c r="HJM40" s="422"/>
      <c r="HJN40" s="423"/>
      <c r="HJO40" s="419"/>
      <c r="HJP40" s="419"/>
      <c r="HJQ40" s="418"/>
      <c r="HJR40" s="420"/>
      <c r="HJS40" s="421"/>
      <c r="HJT40" s="422"/>
      <c r="HJU40" s="423"/>
      <c r="HJV40" s="419"/>
      <c r="HJW40" s="419"/>
      <c r="HJX40" s="418"/>
      <c r="HJY40" s="420"/>
      <c r="HJZ40" s="421"/>
      <c r="HKA40" s="422"/>
      <c r="HKB40" s="423"/>
      <c r="HKC40" s="419"/>
      <c r="HKD40" s="419"/>
      <c r="HKE40" s="418"/>
      <c r="HKF40" s="420"/>
      <c r="HKG40" s="421"/>
      <c r="HKH40" s="422"/>
      <c r="HKI40" s="423"/>
      <c r="HKJ40" s="419"/>
      <c r="HKK40" s="419"/>
      <c r="HKL40" s="418"/>
      <c r="HKM40" s="420"/>
      <c r="HKN40" s="421"/>
      <c r="HKO40" s="422"/>
      <c r="HKP40" s="423"/>
      <c r="HKQ40" s="419"/>
      <c r="HKR40" s="419"/>
      <c r="HKS40" s="418"/>
      <c r="HKT40" s="420"/>
      <c r="HKU40" s="421"/>
      <c r="HKV40" s="422"/>
      <c r="HKW40" s="423"/>
      <c r="HKX40" s="419"/>
      <c r="HKY40" s="419"/>
      <c r="HKZ40" s="418"/>
      <c r="HLA40" s="420"/>
      <c r="HLB40" s="421"/>
      <c r="HLC40" s="422"/>
      <c r="HLD40" s="423"/>
      <c r="HLE40" s="419"/>
      <c r="HLF40" s="419"/>
      <c r="HLG40" s="418"/>
      <c r="HLH40" s="420"/>
      <c r="HLI40" s="421"/>
      <c r="HLJ40" s="422"/>
      <c r="HLK40" s="423"/>
      <c r="HLL40" s="419"/>
      <c r="HLM40" s="419"/>
      <c r="HLN40" s="418"/>
      <c r="HLO40" s="420"/>
      <c r="HLP40" s="421"/>
      <c r="HLQ40" s="422"/>
      <c r="HLR40" s="423"/>
      <c r="HLS40" s="419"/>
      <c r="HLT40" s="419"/>
      <c r="HLU40" s="418"/>
      <c r="HLV40" s="420"/>
      <c r="HLW40" s="421"/>
      <c r="HLX40" s="422"/>
      <c r="HLY40" s="423"/>
      <c r="HLZ40" s="419"/>
      <c r="HMA40" s="419"/>
      <c r="HMB40" s="418"/>
      <c r="HMC40" s="420"/>
      <c r="HMD40" s="421"/>
      <c r="HME40" s="422"/>
      <c r="HMF40" s="423"/>
      <c r="HMG40" s="419"/>
      <c r="HMH40" s="419"/>
      <c r="HMI40" s="418"/>
      <c r="HMJ40" s="420"/>
      <c r="HMK40" s="421"/>
      <c r="HML40" s="422"/>
      <c r="HMM40" s="423"/>
      <c r="HMN40" s="419"/>
      <c r="HMO40" s="419"/>
      <c r="HMP40" s="418"/>
      <c r="HMQ40" s="420"/>
      <c r="HMR40" s="421"/>
      <c r="HMS40" s="422"/>
      <c r="HMT40" s="423"/>
      <c r="HMU40" s="419"/>
      <c r="HMV40" s="419"/>
      <c r="HMW40" s="418"/>
      <c r="HMX40" s="420"/>
      <c r="HMY40" s="421"/>
      <c r="HMZ40" s="422"/>
      <c r="HNA40" s="423"/>
      <c r="HNB40" s="419"/>
      <c r="HNC40" s="419"/>
      <c r="HND40" s="418"/>
      <c r="HNE40" s="420"/>
      <c r="HNF40" s="421"/>
      <c r="HNG40" s="422"/>
      <c r="HNH40" s="423"/>
      <c r="HNI40" s="419"/>
      <c r="HNJ40" s="419"/>
      <c r="HNK40" s="418"/>
      <c r="HNL40" s="420"/>
      <c r="HNM40" s="421"/>
      <c r="HNN40" s="422"/>
      <c r="HNO40" s="423"/>
      <c r="HNP40" s="419"/>
      <c r="HNQ40" s="419"/>
      <c r="HNR40" s="418"/>
      <c r="HNS40" s="420"/>
      <c r="HNT40" s="421"/>
      <c r="HNU40" s="422"/>
      <c r="HNV40" s="423"/>
      <c r="HNW40" s="419"/>
      <c r="HNX40" s="419"/>
      <c r="HNY40" s="418"/>
      <c r="HNZ40" s="420"/>
      <c r="HOA40" s="421"/>
      <c r="HOB40" s="422"/>
      <c r="HOC40" s="423"/>
      <c r="HOD40" s="419"/>
      <c r="HOE40" s="419"/>
      <c r="HOF40" s="418"/>
      <c r="HOG40" s="420"/>
      <c r="HOH40" s="421"/>
      <c r="HOI40" s="422"/>
      <c r="HOJ40" s="423"/>
      <c r="HOK40" s="419"/>
      <c r="HOL40" s="419"/>
      <c r="HOM40" s="418"/>
      <c r="HON40" s="420"/>
      <c r="HOO40" s="421"/>
      <c r="HOP40" s="422"/>
      <c r="HOQ40" s="423"/>
      <c r="HOR40" s="419"/>
      <c r="HOS40" s="419"/>
      <c r="HOT40" s="418"/>
      <c r="HOU40" s="420"/>
      <c r="HOV40" s="421"/>
      <c r="HOW40" s="422"/>
      <c r="HOX40" s="423"/>
      <c r="HOY40" s="419"/>
      <c r="HOZ40" s="419"/>
      <c r="HPA40" s="418"/>
      <c r="HPB40" s="420"/>
      <c r="HPC40" s="421"/>
      <c r="HPD40" s="422"/>
      <c r="HPE40" s="423"/>
      <c r="HPF40" s="419"/>
      <c r="HPG40" s="419"/>
      <c r="HPH40" s="418"/>
      <c r="HPI40" s="420"/>
      <c r="HPJ40" s="421"/>
      <c r="HPK40" s="422"/>
      <c r="HPL40" s="423"/>
      <c r="HPM40" s="419"/>
      <c r="HPN40" s="419"/>
      <c r="HPO40" s="418"/>
      <c r="HPP40" s="420"/>
      <c r="HPQ40" s="421"/>
      <c r="HPR40" s="422"/>
      <c r="HPS40" s="423"/>
      <c r="HPT40" s="419"/>
      <c r="HPU40" s="419"/>
      <c r="HPV40" s="418"/>
      <c r="HPW40" s="420"/>
      <c r="HPX40" s="421"/>
      <c r="HPY40" s="422"/>
      <c r="HPZ40" s="423"/>
      <c r="HQA40" s="419"/>
      <c r="HQB40" s="419"/>
      <c r="HQC40" s="418"/>
      <c r="HQD40" s="420"/>
      <c r="HQE40" s="421"/>
      <c r="HQF40" s="422"/>
      <c r="HQG40" s="423"/>
      <c r="HQH40" s="419"/>
      <c r="HQI40" s="419"/>
      <c r="HQJ40" s="418"/>
      <c r="HQK40" s="420"/>
      <c r="HQL40" s="421"/>
      <c r="HQM40" s="422"/>
      <c r="HQN40" s="423"/>
      <c r="HQO40" s="419"/>
      <c r="HQP40" s="419"/>
      <c r="HQQ40" s="418"/>
      <c r="HQR40" s="420"/>
      <c r="HQS40" s="421"/>
      <c r="HQT40" s="422"/>
      <c r="HQU40" s="423"/>
      <c r="HQV40" s="419"/>
      <c r="HQW40" s="419"/>
      <c r="HQX40" s="418"/>
      <c r="HQY40" s="420"/>
      <c r="HQZ40" s="421"/>
      <c r="HRA40" s="422"/>
      <c r="HRB40" s="423"/>
      <c r="HRC40" s="419"/>
      <c r="HRD40" s="419"/>
      <c r="HRE40" s="418"/>
      <c r="HRF40" s="420"/>
      <c r="HRG40" s="421"/>
      <c r="HRH40" s="422"/>
      <c r="HRI40" s="423"/>
      <c r="HRJ40" s="419"/>
      <c r="HRK40" s="419"/>
      <c r="HRL40" s="418"/>
      <c r="HRM40" s="420"/>
      <c r="HRN40" s="421"/>
      <c r="HRO40" s="422"/>
      <c r="HRP40" s="423"/>
      <c r="HRQ40" s="419"/>
      <c r="HRR40" s="419"/>
      <c r="HRS40" s="418"/>
      <c r="HRT40" s="420"/>
      <c r="HRU40" s="421"/>
      <c r="HRV40" s="422"/>
      <c r="HRW40" s="423"/>
      <c r="HRX40" s="419"/>
      <c r="HRY40" s="419"/>
      <c r="HRZ40" s="418"/>
      <c r="HSA40" s="420"/>
      <c r="HSB40" s="421"/>
      <c r="HSC40" s="422"/>
      <c r="HSD40" s="423"/>
      <c r="HSE40" s="419"/>
      <c r="HSF40" s="419"/>
      <c r="HSG40" s="418"/>
      <c r="HSH40" s="420"/>
      <c r="HSI40" s="421"/>
      <c r="HSJ40" s="422"/>
      <c r="HSK40" s="423"/>
      <c r="HSL40" s="419"/>
      <c r="HSM40" s="419"/>
      <c r="HSN40" s="418"/>
      <c r="HSO40" s="420"/>
      <c r="HSP40" s="421"/>
      <c r="HSQ40" s="422"/>
      <c r="HSR40" s="423"/>
      <c r="HSS40" s="419"/>
      <c r="HST40" s="419"/>
      <c r="HSU40" s="418"/>
      <c r="HSV40" s="420"/>
      <c r="HSW40" s="421"/>
      <c r="HSX40" s="422"/>
      <c r="HSY40" s="423"/>
      <c r="HSZ40" s="419"/>
      <c r="HTA40" s="419"/>
      <c r="HTB40" s="418"/>
      <c r="HTC40" s="420"/>
      <c r="HTD40" s="421"/>
      <c r="HTE40" s="422"/>
      <c r="HTF40" s="423"/>
      <c r="HTG40" s="419"/>
      <c r="HTH40" s="419"/>
      <c r="HTI40" s="418"/>
      <c r="HTJ40" s="420"/>
      <c r="HTK40" s="421"/>
      <c r="HTL40" s="422"/>
      <c r="HTM40" s="423"/>
      <c r="HTN40" s="419"/>
      <c r="HTO40" s="419"/>
      <c r="HTP40" s="418"/>
      <c r="HTQ40" s="420"/>
      <c r="HTR40" s="421"/>
      <c r="HTS40" s="422"/>
      <c r="HTT40" s="423"/>
      <c r="HTU40" s="419"/>
      <c r="HTV40" s="419"/>
      <c r="HTW40" s="418"/>
      <c r="HTX40" s="420"/>
      <c r="HTY40" s="421"/>
      <c r="HTZ40" s="422"/>
      <c r="HUA40" s="423"/>
      <c r="HUB40" s="419"/>
      <c r="HUC40" s="419"/>
      <c r="HUD40" s="418"/>
      <c r="HUE40" s="420"/>
      <c r="HUF40" s="421"/>
      <c r="HUG40" s="422"/>
      <c r="HUH40" s="423"/>
      <c r="HUI40" s="419"/>
      <c r="HUJ40" s="419"/>
      <c r="HUK40" s="418"/>
      <c r="HUL40" s="420"/>
      <c r="HUM40" s="421"/>
      <c r="HUN40" s="422"/>
      <c r="HUO40" s="423"/>
      <c r="HUP40" s="419"/>
      <c r="HUQ40" s="419"/>
      <c r="HUR40" s="418"/>
      <c r="HUS40" s="420"/>
      <c r="HUT40" s="421"/>
      <c r="HUU40" s="422"/>
      <c r="HUV40" s="423"/>
      <c r="HUW40" s="419"/>
      <c r="HUX40" s="419"/>
      <c r="HUY40" s="418"/>
      <c r="HUZ40" s="420"/>
      <c r="HVA40" s="421"/>
      <c r="HVB40" s="422"/>
      <c r="HVC40" s="423"/>
      <c r="HVD40" s="419"/>
      <c r="HVE40" s="419"/>
      <c r="HVF40" s="418"/>
      <c r="HVG40" s="420"/>
      <c r="HVH40" s="421"/>
      <c r="HVI40" s="422"/>
      <c r="HVJ40" s="423"/>
      <c r="HVK40" s="419"/>
      <c r="HVL40" s="419"/>
      <c r="HVM40" s="418"/>
      <c r="HVN40" s="420"/>
      <c r="HVO40" s="421"/>
      <c r="HVP40" s="422"/>
      <c r="HVQ40" s="423"/>
      <c r="HVR40" s="419"/>
      <c r="HVS40" s="419"/>
      <c r="HVT40" s="418"/>
      <c r="HVU40" s="420"/>
      <c r="HVV40" s="421"/>
      <c r="HVW40" s="422"/>
      <c r="HVX40" s="423"/>
      <c r="HVY40" s="419"/>
      <c r="HVZ40" s="419"/>
      <c r="HWA40" s="418"/>
      <c r="HWB40" s="420"/>
      <c r="HWC40" s="421"/>
      <c r="HWD40" s="422"/>
      <c r="HWE40" s="423"/>
      <c r="HWF40" s="419"/>
      <c r="HWG40" s="419"/>
      <c r="HWH40" s="418"/>
      <c r="HWI40" s="420"/>
      <c r="HWJ40" s="421"/>
      <c r="HWK40" s="422"/>
      <c r="HWL40" s="423"/>
      <c r="HWM40" s="419"/>
      <c r="HWN40" s="419"/>
      <c r="HWO40" s="418"/>
      <c r="HWP40" s="420"/>
      <c r="HWQ40" s="421"/>
      <c r="HWR40" s="422"/>
      <c r="HWS40" s="423"/>
      <c r="HWT40" s="419"/>
      <c r="HWU40" s="419"/>
      <c r="HWV40" s="418"/>
      <c r="HWW40" s="420"/>
      <c r="HWX40" s="421"/>
      <c r="HWY40" s="422"/>
      <c r="HWZ40" s="423"/>
      <c r="HXA40" s="419"/>
      <c r="HXB40" s="419"/>
      <c r="HXC40" s="418"/>
      <c r="HXD40" s="420"/>
      <c r="HXE40" s="421"/>
      <c r="HXF40" s="422"/>
      <c r="HXG40" s="423"/>
      <c r="HXH40" s="419"/>
      <c r="HXI40" s="419"/>
      <c r="HXJ40" s="418"/>
      <c r="HXK40" s="420"/>
      <c r="HXL40" s="421"/>
      <c r="HXM40" s="422"/>
      <c r="HXN40" s="423"/>
      <c r="HXO40" s="419"/>
      <c r="HXP40" s="419"/>
      <c r="HXQ40" s="418"/>
      <c r="HXR40" s="420"/>
      <c r="HXS40" s="421"/>
      <c r="HXT40" s="422"/>
      <c r="HXU40" s="423"/>
      <c r="HXV40" s="419"/>
      <c r="HXW40" s="419"/>
      <c r="HXX40" s="418"/>
      <c r="HXY40" s="420"/>
      <c r="HXZ40" s="421"/>
      <c r="HYA40" s="422"/>
      <c r="HYB40" s="423"/>
      <c r="HYC40" s="419"/>
      <c r="HYD40" s="419"/>
      <c r="HYE40" s="418"/>
      <c r="HYF40" s="420"/>
      <c r="HYG40" s="421"/>
      <c r="HYH40" s="422"/>
      <c r="HYI40" s="423"/>
      <c r="HYJ40" s="419"/>
      <c r="HYK40" s="419"/>
      <c r="HYL40" s="418"/>
      <c r="HYM40" s="420"/>
      <c r="HYN40" s="421"/>
      <c r="HYO40" s="422"/>
      <c r="HYP40" s="423"/>
      <c r="HYQ40" s="419"/>
      <c r="HYR40" s="419"/>
      <c r="HYS40" s="418"/>
      <c r="HYT40" s="420"/>
      <c r="HYU40" s="421"/>
      <c r="HYV40" s="422"/>
      <c r="HYW40" s="423"/>
      <c r="HYX40" s="419"/>
      <c r="HYY40" s="419"/>
      <c r="HYZ40" s="418"/>
      <c r="HZA40" s="420"/>
      <c r="HZB40" s="421"/>
      <c r="HZC40" s="422"/>
      <c r="HZD40" s="423"/>
      <c r="HZE40" s="419"/>
      <c r="HZF40" s="419"/>
      <c r="HZG40" s="418"/>
      <c r="HZH40" s="420"/>
      <c r="HZI40" s="421"/>
      <c r="HZJ40" s="422"/>
      <c r="HZK40" s="423"/>
      <c r="HZL40" s="419"/>
      <c r="HZM40" s="419"/>
      <c r="HZN40" s="418"/>
      <c r="HZO40" s="420"/>
      <c r="HZP40" s="421"/>
      <c r="HZQ40" s="422"/>
      <c r="HZR40" s="423"/>
      <c r="HZS40" s="419"/>
      <c r="HZT40" s="419"/>
      <c r="HZU40" s="418"/>
      <c r="HZV40" s="420"/>
      <c r="HZW40" s="421"/>
      <c r="HZX40" s="422"/>
      <c r="HZY40" s="423"/>
      <c r="HZZ40" s="419"/>
      <c r="IAA40" s="419"/>
      <c r="IAB40" s="418"/>
      <c r="IAC40" s="420"/>
      <c r="IAD40" s="421"/>
      <c r="IAE40" s="422"/>
      <c r="IAF40" s="423"/>
      <c r="IAG40" s="419"/>
      <c r="IAH40" s="419"/>
      <c r="IAI40" s="418"/>
      <c r="IAJ40" s="420"/>
      <c r="IAK40" s="421"/>
      <c r="IAL40" s="422"/>
      <c r="IAM40" s="423"/>
      <c r="IAN40" s="419"/>
      <c r="IAO40" s="419"/>
      <c r="IAP40" s="418"/>
      <c r="IAQ40" s="420"/>
      <c r="IAR40" s="421"/>
      <c r="IAS40" s="422"/>
      <c r="IAT40" s="423"/>
      <c r="IAU40" s="419"/>
      <c r="IAV40" s="419"/>
      <c r="IAW40" s="418"/>
      <c r="IAX40" s="420"/>
      <c r="IAY40" s="421"/>
      <c r="IAZ40" s="422"/>
      <c r="IBA40" s="423"/>
      <c r="IBB40" s="419"/>
      <c r="IBC40" s="419"/>
      <c r="IBD40" s="418"/>
      <c r="IBE40" s="420"/>
      <c r="IBF40" s="421"/>
      <c r="IBG40" s="422"/>
      <c r="IBH40" s="423"/>
      <c r="IBI40" s="419"/>
      <c r="IBJ40" s="419"/>
      <c r="IBK40" s="418"/>
      <c r="IBL40" s="420"/>
      <c r="IBM40" s="421"/>
      <c r="IBN40" s="422"/>
      <c r="IBO40" s="423"/>
      <c r="IBP40" s="419"/>
      <c r="IBQ40" s="419"/>
      <c r="IBR40" s="418"/>
      <c r="IBS40" s="420"/>
      <c r="IBT40" s="421"/>
      <c r="IBU40" s="422"/>
      <c r="IBV40" s="423"/>
      <c r="IBW40" s="419"/>
      <c r="IBX40" s="419"/>
      <c r="IBY40" s="418"/>
      <c r="IBZ40" s="420"/>
      <c r="ICA40" s="421"/>
      <c r="ICB40" s="422"/>
      <c r="ICC40" s="423"/>
      <c r="ICD40" s="419"/>
      <c r="ICE40" s="419"/>
      <c r="ICF40" s="418"/>
      <c r="ICG40" s="420"/>
      <c r="ICH40" s="421"/>
      <c r="ICI40" s="422"/>
      <c r="ICJ40" s="423"/>
      <c r="ICK40" s="419"/>
      <c r="ICL40" s="419"/>
      <c r="ICM40" s="418"/>
      <c r="ICN40" s="420"/>
      <c r="ICO40" s="421"/>
      <c r="ICP40" s="422"/>
      <c r="ICQ40" s="423"/>
      <c r="ICR40" s="419"/>
      <c r="ICS40" s="419"/>
      <c r="ICT40" s="418"/>
      <c r="ICU40" s="420"/>
      <c r="ICV40" s="421"/>
      <c r="ICW40" s="422"/>
      <c r="ICX40" s="423"/>
      <c r="ICY40" s="419"/>
      <c r="ICZ40" s="419"/>
      <c r="IDA40" s="418"/>
      <c r="IDB40" s="420"/>
      <c r="IDC40" s="421"/>
      <c r="IDD40" s="422"/>
      <c r="IDE40" s="423"/>
      <c r="IDF40" s="419"/>
      <c r="IDG40" s="419"/>
      <c r="IDH40" s="418"/>
      <c r="IDI40" s="420"/>
      <c r="IDJ40" s="421"/>
      <c r="IDK40" s="422"/>
      <c r="IDL40" s="423"/>
      <c r="IDM40" s="419"/>
      <c r="IDN40" s="419"/>
      <c r="IDO40" s="418"/>
      <c r="IDP40" s="420"/>
      <c r="IDQ40" s="421"/>
      <c r="IDR40" s="422"/>
      <c r="IDS40" s="423"/>
      <c r="IDT40" s="419"/>
      <c r="IDU40" s="419"/>
      <c r="IDV40" s="418"/>
      <c r="IDW40" s="420"/>
      <c r="IDX40" s="421"/>
      <c r="IDY40" s="422"/>
      <c r="IDZ40" s="423"/>
      <c r="IEA40" s="419"/>
      <c r="IEB40" s="419"/>
      <c r="IEC40" s="418"/>
      <c r="IED40" s="420"/>
      <c r="IEE40" s="421"/>
      <c r="IEF40" s="422"/>
      <c r="IEG40" s="423"/>
      <c r="IEH40" s="419"/>
      <c r="IEI40" s="419"/>
      <c r="IEJ40" s="418"/>
      <c r="IEK40" s="420"/>
      <c r="IEL40" s="421"/>
      <c r="IEM40" s="422"/>
      <c r="IEN40" s="423"/>
      <c r="IEO40" s="419"/>
      <c r="IEP40" s="419"/>
      <c r="IEQ40" s="418"/>
      <c r="IER40" s="420"/>
      <c r="IES40" s="421"/>
      <c r="IET40" s="422"/>
      <c r="IEU40" s="423"/>
      <c r="IEV40" s="419"/>
      <c r="IEW40" s="419"/>
      <c r="IEX40" s="418"/>
      <c r="IEY40" s="420"/>
      <c r="IEZ40" s="421"/>
      <c r="IFA40" s="422"/>
      <c r="IFB40" s="423"/>
      <c r="IFC40" s="419"/>
      <c r="IFD40" s="419"/>
      <c r="IFE40" s="418"/>
      <c r="IFF40" s="420"/>
      <c r="IFG40" s="421"/>
      <c r="IFH40" s="422"/>
      <c r="IFI40" s="423"/>
      <c r="IFJ40" s="419"/>
      <c r="IFK40" s="419"/>
      <c r="IFL40" s="418"/>
      <c r="IFM40" s="420"/>
      <c r="IFN40" s="421"/>
      <c r="IFO40" s="422"/>
      <c r="IFP40" s="423"/>
      <c r="IFQ40" s="419"/>
      <c r="IFR40" s="419"/>
      <c r="IFS40" s="418"/>
      <c r="IFT40" s="420"/>
      <c r="IFU40" s="421"/>
      <c r="IFV40" s="422"/>
      <c r="IFW40" s="423"/>
      <c r="IFX40" s="419"/>
      <c r="IFY40" s="419"/>
      <c r="IFZ40" s="418"/>
      <c r="IGA40" s="420"/>
      <c r="IGB40" s="421"/>
      <c r="IGC40" s="422"/>
      <c r="IGD40" s="423"/>
      <c r="IGE40" s="419"/>
      <c r="IGF40" s="419"/>
      <c r="IGG40" s="418"/>
      <c r="IGH40" s="420"/>
      <c r="IGI40" s="421"/>
      <c r="IGJ40" s="422"/>
      <c r="IGK40" s="423"/>
      <c r="IGL40" s="419"/>
      <c r="IGM40" s="419"/>
      <c r="IGN40" s="418"/>
      <c r="IGO40" s="420"/>
      <c r="IGP40" s="421"/>
      <c r="IGQ40" s="422"/>
      <c r="IGR40" s="423"/>
      <c r="IGS40" s="419"/>
      <c r="IGT40" s="419"/>
      <c r="IGU40" s="418"/>
      <c r="IGV40" s="420"/>
      <c r="IGW40" s="421"/>
      <c r="IGX40" s="422"/>
      <c r="IGY40" s="423"/>
      <c r="IGZ40" s="419"/>
      <c r="IHA40" s="419"/>
      <c r="IHB40" s="418"/>
      <c r="IHC40" s="420"/>
      <c r="IHD40" s="421"/>
      <c r="IHE40" s="422"/>
      <c r="IHF40" s="423"/>
      <c r="IHG40" s="419"/>
      <c r="IHH40" s="419"/>
      <c r="IHI40" s="418"/>
      <c r="IHJ40" s="420"/>
      <c r="IHK40" s="421"/>
      <c r="IHL40" s="422"/>
      <c r="IHM40" s="423"/>
      <c r="IHN40" s="419"/>
      <c r="IHO40" s="419"/>
      <c r="IHP40" s="418"/>
      <c r="IHQ40" s="420"/>
      <c r="IHR40" s="421"/>
      <c r="IHS40" s="422"/>
      <c r="IHT40" s="423"/>
      <c r="IHU40" s="419"/>
      <c r="IHV40" s="419"/>
      <c r="IHW40" s="418"/>
      <c r="IHX40" s="420"/>
      <c r="IHY40" s="421"/>
      <c r="IHZ40" s="422"/>
      <c r="IIA40" s="423"/>
      <c r="IIB40" s="419"/>
      <c r="IIC40" s="419"/>
      <c r="IID40" s="418"/>
      <c r="IIE40" s="420"/>
      <c r="IIF40" s="421"/>
      <c r="IIG40" s="422"/>
      <c r="IIH40" s="423"/>
      <c r="III40" s="419"/>
      <c r="IIJ40" s="419"/>
      <c r="IIK40" s="418"/>
      <c r="IIL40" s="420"/>
      <c r="IIM40" s="421"/>
      <c r="IIN40" s="422"/>
      <c r="IIO40" s="423"/>
      <c r="IIP40" s="419"/>
      <c r="IIQ40" s="419"/>
      <c r="IIR40" s="418"/>
      <c r="IIS40" s="420"/>
      <c r="IIT40" s="421"/>
      <c r="IIU40" s="422"/>
      <c r="IIV40" s="423"/>
      <c r="IIW40" s="419"/>
      <c r="IIX40" s="419"/>
      <c r="IIY40" s="418"/>
      <c r="IIZ40" s="420"/>
      <c r="IJA40" s="421"/>
      <c r="IJB40" s="422"/>
      <c r="IJC40" s="423"/>
      <c r="IJD40" s="419"/>
      <c r="IJE40" s="419"/>
      <c r="IJF40" s="418"/>
      <c r="IJG40" s="420"/>
      <c r="IJH40" s="421"/>
      <c r="IJI40" s="422"/>
      <c r="IJJ40" s="423"/>
      <c r="IJK40" s="419"/>
      <c r="IJL40" s="419"/>
      <c r="IJM40" s="418"/>
      <c r="IJN40" s="420"/>
      <c r="IJO40" s="421"/>
      <c r="IJP40" s="422"/>
      <c r="IJQ40" s="423"/>
      <c r="IJR40" s="419"/>
      <c r="IJS40" s="419"/>
      <c r="IJT40" s="418"/>
      <c r="IJU40" s="420"/>
      <c r="IJV40" s="421"/>
      <c r="IJW40" s="422"/>
      <c r="IJX40" s="423"/>
      <c r="IJY40" s="419"/>
      <c r="IJZ40" s="419"/>
      <c r="IKA40" s="418"/>
      <c r="IKB40" s="420"/>
      <c r="IKC40" s="421"/>
      <c r="IKD40" s="422"/>
      <c r="IKE40" s="423"/>
      <c r="IKF40" s="419"/>
      <c r="IKG40" s="419"/>
      <c r="IKH40" s="418"/>
      <c r="IKI40" s="420"/>
      <c r="IKJ40" s="421"/>
      <c r="IKK40" s="422"/>
      <c r="IKL40" s="423"/>
      <c r="IKM40" s="419"/>
      <c r="IKN40" s="419"/>
      <c r="IKO40" s="418"/>
      <c r="IKP40" s="420"/>
      <c r="IKQ40" s="421"/>
      <c r="IKR40" s="422"/>
      <c r="IKS40" s="423"/>
      <c r="IKT40" s="419"/>
      <c r="IKU40" s="419"/>
      <c r="IKV40" s="418"/>
      <c r="IKW40" s="420"/>
      <c r="IKX40" s="421"/>
      <c r="IKY40" s="422"/>
      <c r="IKZ40" s="423"/>
      <c r="ILA40" s="419"/>
      <c r="ILB40" s="419"/>
      <c r="ILC40" s="418"/>
      <c r="ILD40" s="420"/>
      <c r="ILE40" s="421"/>
      <c r="ILF40" s="422"/>
      <c r="ILG40" s="423"/>
      <c r="ILH40" s="419"/>
      <c r="ILI40" s="419"/>
      <c r="ILJ40" s="418"/>
      <c r="ILK40" s="420"/>
      <c r="ILL40" s="421"/>
      <c r="ILM40" s="422"/>
      <c r="ILN40" s="423"/>
      <c r="ILO40" s="419"/>
      <c r="ILP40" s="419"/>
      <c r="ILQ40" s="418"/>
      <c r="ILR40" s="420"/>
      <c r="ILS40" s="421"/>
      <c r="ILT40" s="422"/>
      <c r="ILU40" s="423"/>
      <c r="ILV40" s="419"/>
      <c r="ILW40" s="419"/>
      <c r="ILX40" s="418"/>
      <c r="ILY40" s="420"/>
      <c r="ILZ40" s="421"/>
      <c r="IMA40" s="422"/>
      <c r="IMB40" s="423"/>
      <c r="IMC40" s="419"/>
      <c r="IMD40" s="419"/>
      <c r="IME40" s="418"/>
      <c r="IMF40" s="420"/>
      <c r="IMG40" s="421"/>
      <c r="IMH40" s="422"/>
      <c r="IMI40" s="423"/>
      <c r="IMJ40" s="419"/>
      <c r="IMK40" s="419"/>
      <c r="IML40" s="418"/>
      <c r="IMM40" s="420"/>
      <c r="IMN40" s="421"/>
      <c r="IMO40" s="422"/>
      <c r="IMP40" s="423"/>
      <c r="IMQ40" s="419"/>
      <c r="IMR40" s="419"/>
      <c r="IMS40" s="418"/>
      <c r="IMT40" s="420"/>
      <c r="IMU40" s="421"/>
      <c r="IMV40" s="422"/>
      <c r="IMW40" s="423"/>
      <c r="IMX40" s="419"/>
      <c r="IMY40" s="419"/>
      <c r="IMZ40" s="418"/>
      <c r="INA40" s="420"/>
      <c r="INB40" s="421"/>
      <c r="INC40" s="422"/>
      <c r="IND40" s="423"/>
      <c r="INE40" s="419"/>
      <c r="INF40" s="419"/>
      <c r="ING40" s="418"/>
      <c r="INH40" s="420"/>
      <c r="INI40" s="421"/>
      <c r="INJ40" s="422"/>
      <c r="INK40" s="423"/>
      <c r="INL40" s="419"/>
      <c r="INM40" s="419"/>
      <c r="INN40" s="418"/>
      <c r="INO40" s="420"/>
      <c r="INP40" s="421"/>
      <c r="INQ40" s="422"/>
      <c r="INR40" s="423"/>
      <c r="INS40" s="419"/>
      <c r="INT40" s="419"/>
      <c r="INU40" s="418"/>
      <c r="INV40" s="420"/>
      <c r="INW40" s="421"/>
      <c r="INX40" s="422"/>
      <c r="INY40" s="423"/>
      <c r="INZ40" s="419"/>
      <c r="IOA40" s="419"/>
      <c r="IOB40" s="418"/>
      <c r="IOC40" s="420"/>
      <c r="IOD40" s="421"/>
      <c r="IOE40" s="422"/>
      <c r="IOF40" s="423"/>
      <c r="IOG40" s="419"/>
      <c r="IOH40" s="419"/>
      <c r="IOI40" s="418"/>
      <c r="IOJ40" s="420"/>
      <c r="IOK40" s="421"/>
      <c r="IOL40" s="422"/>
      <c r="IOM40" s="423"/>
      <c r="ION40" s="419"/>
      <c r="IOO40" s="419"/>
      <c r="IOP40" s="418"/>
      <c r="IOQ40" s="420"/>
      <c r="IOR40" s="421"/>
      <c r="IOS40" s="422"/>
      <c r="IOT40" s="423"/>
      <c r="IOU40" s="419"/>
      <c r="IOV40" s="419"/>
      <c r="IOW40" s="418"/>
      <c r="IOX40" s="420"/>
      <c r="IOY40" s="421"/>
      <c r="IOZ40" s="422"/>
      <c r="IPA40" s="423"/>
      <c r="IPB40" s="419"/>
      <c r="IPC40" s="419"/>
      <c r="IPD40" s="418"/>
      <c r="IPE40" s="420"/>
      <c r="IPF40" s="421"/>
      <c r="IPG40" s="422"/>
      <c r="IPH40" s="423"/>
      <c r="IPI40" s="419"/>
      <c r="IPJ40" s="419"/>
      <c r="IPK40" s="418"/>
      <c r="IPL40" s="420"/>
      <c r="IPM40" s="421"/>
      <c r="IPN40" s="422"/>
      <c r="IPO40" s="423"/>
      <c r="IPP40" s="419"/>
      <c r="IPQ40" s="419"/>
      <c r="IPR40" s="418"/>
      <c r="IPS40" s="420"/>
      <c r="IPT40" s="421"/>
      <c r="IPU40" s="422"/>
      <c r="IPV40" s="423"/>
      <c r="IPW40" s="419"/>
      <c r="IPX40" s="419"/>
      <c r="IPY40" s="418"/>
      <c r="IPZ40" s="420"/>
      <c r="IQA40" s="421"/>
      <c r="IQB40" s="422"/>
      <c r="IQC40" s="423"/>
      <c r="IQD40" s="419"/>
      <c r="IQE40" s="419"/>
      <c r="IQF40" s="418"/>
      <c r="IQG40" s="420"/>
      <c r="IQH40" s="421"/>
      <c r="IQI40" s="422"/>
      <c r="IQJ40" s="423"/>
      <c r="IQK40" s="419"/>
      <c r="IQL40" s="419"/>
      <c r="IQM40" s="418"/>
      <c r="IQN40" s="420"/>
      <c r="IQO40" s="421"/>
      <c r="IQP40" s="422"/>
      <c r="IQQ40" s="423"/>
      <c r="IQR40" s="419"/>
      <c r="IQS40" s="419"/>
      <c r="IQT40" s="418"/>
      <c r="IQU40" s="420"/>
      <c r="IQV40" s="421"/>
      <c r="IQW40" s="422"/>
      <c r="IQX40" s="423"/>
      <c r="IQY40" s="419"/>
      <c r="IQZ40" s="419"/>
      <c r="IRA40" s="418"/>
      <c r="IRB40" s="420"/>
      <c r="IRC40" s="421"/>
      <c r="IRD40" s="422"/>
      <c r="IRE40" s="423"/>
      <c r="IRF40" s="419"/>
      <c r="IRG40" s="419"/>
      <c r="IRH40" s="418"/>
      <c r="IRI40" s="420"/>
      <c r="IRJ40" s="421"/>
      <c r="IRK40" s="422"/>
      <c r="IRL40" s="423"/>
      <c r="IRM40" s="419"/>
      <c r="IRN40" s="419"/>
      <c r="IRO40" s="418"/>
      <c r="IRP40" s="420"/>
      <c r="IRQ40" s="421"/>
      <c r="IRR40" s="422"/>
      <c r="IRS40" s="423"/>
      <c r="IRT40" s="419"/>
      <c r="IRU40" s="419"/>
      <c r="IRV40" s="418"/>
      <c r="IRW40" s="420"/>
      <c r="IRX40" s="421"/>
      <c r="IRY40" s="422"/>
      <c r="IRZ40" s="423"/>
      <c r="ISA40" s="419"/>
      <c r="ISB40" s="419"/>
      <c r="ISC40" s="418"/>
      <c r="ISD40" s="420"/>
      <c r="ISE40" s="421"/>
      <c r="ISF40" s="422"/>
      <c r="ISG40" s="423"/>
      <c r="ISH40" s="419"/>
      <c r="ISI40" s="419"/>
      <c r="ISJ40" s="418"/>
      <c r="ISK40" s="420"/>
      <c r="ISL40" s="421"/>
      <c r="ISM40" s="422"/>
      <c r="ISN40" s="423"/>
      <c r="ISO40" s="419"/>
      <c r="ISP40" s="419"/>
      <c r="ISQ40" s="418"/>
      <c r="ISR40" s="420"/>
      <c r="ISS40" s="421"/>
      <c r="IST40" s="422"/>
      <c r="ISU40" s="423"/>
      <c r="ISV40" s="419"/>
      <c r="ISW40" s="419"/>
      <c r="ISX40" s="418"/>
      <c r="ISY40" s="420"/>
      <c r="ISZ40" s="421"/>
      <c r="ITA40" s="422"/>
      <c r="ITB40" s="423"/>
      <c r="ITC40" s="419"/>
      <c r="ITD40" s="419"/>
      <c r="ITE40" s="418"/>
      <c r="ITF40" s="420"/>
      <c r="ITG40" s="421"/>
      <c r="ITH40" s="422"/>
      <c r="ITI40" s="423"/>
      <c r="ITJ40" s="419"/>
      <c r="ITK40" s="419"/>
      <c r="ITL40" s="418"/>
      <c r="ITM40" s="420"/>
      <c r="ITN40" s="421"/>
      <c r="ITO40" s="422"/>
      <c r="ITP40" s="423"/>
      <c r="ITQ40" s="419"/>
      <c r="ITR40" s="419"/>
      <c r="ITS40" s="418"/>
      <c r="ITT40" s="420"/>
      <c r="ITU40" s="421"/>
      <c r="ITV40" s="422"/>
      <c r="ITW40" s="423"/>
      <c r="ITX40" s="419"/>
      <c r="ITY40" s="419"/>
      <c r="ITZ40" s="418"/>
      <c r="IUA40" s="420"/>
      <c r="IUB40" s="421"/>
      <c r="IUC40" s="422"/>
      <c r="IUD40" s="423"/>
      <c r="IUE40" s="419"/>
      <c r="IUF40" s="419"/>
      <c r="IUG40" s="418"/>
      <c r="IUH40" s="420"/>
      <c r="IUI40" s="421"/>
      <c r="IUJ40" s="422"/>
      <c r="IUK40" s="423"/>
      <c r="IUL40" s="419"/>
      <c r="IUM40" s="419"/>
      <c r="IUN40" s="418"/>
      <c r="IUO40" s="420"/>
      <c r="IUP40" s="421"/>
      <c r="IUQ40" s="422"/>
      <c r="IUR40" s="423"/>
      <c r="IUS40" s="419"/>
      <c r="IUT40" s="419"/>
      <c r="IUU40" s="418"/>
      <c r="IUV40" s="420"/>
      <c r="IUW40" s="421"/>
      <c r="IUX40" s="422"/>
      <c r="IUY40" s="423"/>
      <c r="IUZ40" s="419"/>
      <c r="IVA40" s="419"/>
      <c r="IVB40" s="418"/>
      <c r="IVC40" s="420"/>
      <c r="IVD40" s="421"/>
      <c r="IVE40" s="422"/>
      <c r="IVF40" s="423"/>
      <c r="IVG40" s="419"/>
      <c r="IVH40" s="419"/>
      <c r="IVI40" s="418"/>
      <c r="IVJ40" s="420"/>
      <c r="IVK40" s="421"/>
      <c r="IVL40" s="422"/>
      <c r="IVM40" s="423"/>
      <c r="IVN40" s="419"/>
      <c r="IVO40" s="419"/>
      <c r="IVP40" s="418"/>
      <c r="IVQ40" s="420"/>
      <c r="IVR40" s="421"/>
      <c r="IVS40" s="422"/>
      <c r="IVT40" s="423"/>
      <c r="IVU40" s="419"/>
      <c r="IVV40" s="419"/>
      <c r="IVW40" s="418"/>
      <c r="IVX40" s="420"/>
      <c r="IVY40" s="421"/>
      <c r="IVZ40" s="422"/>
      <c r="IWA40" s="423"/>
      <c r="IWB40" s="419"/>
      <c r="IWC40" s="419"/>
      <c r="IWD40" s="418"/>
      <c r="IWE40" s="420"/>
      <c r="IWF40" s="421"/>
      <c r="IWG40" s="422"/>
      <c r="IWH40" s="423"/>
      <c r="IWI40" s="419"/>
      <c r="IWJ40" s="419"/>
      <c r="IWK40" s="418"/>
      <c r="IWL40" s="420"/>
      <c r="IWM40" s="421"/>
      <c r="IWN40" s="422"/>
      <c r="IWO40" s="423"/>
      <c r="IWP40" s="419"/>
      <c r="IWQ40" s="419"/>
      <c r="IWR40" s="418"/>
      <c r="IWS40" s="420"/>
      <c r="IWT40" s="421"/>
      <c r="IWU40" s="422"/>
      <c r="IWV40" s="423"/>
      <c r="IWW40" s="419"/>
      <c r="IWX40" s="419"/>
      <c r="IWY40" s="418"/>
      <c r="IWZ40" s="420"/>
      <c r="IXA40" s="421"/>
      <c r="IXB40" s="422"/>
      <c r="IXC40" s="423"/>
      <c r="IXD40" s="419"/>
      <c r="IXE40" s="419"/>
      <c r="IXF40" s="418"/>
      <c r="IXG40" s="420"/>
      <c r="IXH40" s="421"/>
      <c r="IXI40" s="422"/>
      <c r="IXJ40" s="423"/>
      <c r="IXK40" s="419"/>
      <c r="IXL40" s="419"/>
      <c r="IXM40" s="418"/>
      <c r="IXN40" s="420"/>
      <c r="IXO40" s="421"/>
      <c r="IXP40" s="422"/>
      <c r="IXQ40" s="423"/>
      <c r="IXR40" s="419"/>
      <c r="IXS40" s="419"/>
      <c r="IXT40" s="418"/>
      <c r="IXU40" s="420"/>
      <c r="IXV40" s="421"/>
      <c r="IXW40" s="422"/>
      <c r="IXX40" s="423"/>
      <c r="IXY40" s="419"/>
      <c r="IXZ40" s="419"/>
      <c r="IYA40" s="418"/>
      <c r="IYB40" s="420"/>
      <c r="IYC40" s="421"/>
      <c r="IYD40" s="422"/>
      <c r="IYE40" s="423"/>
      <c r="IYF40" s="419"/>
      <c r="IYG40" s="419"/>
      <c r="IYH40" s="418"/>
      <c r="IYI40" s="420"/>
      <c r="IYJ40" s="421"/>
      <c r="IYK40" s="422"/>
      <c r="IYL40" s="423"/>
      <c r="IYM40" s="419"/>
      <c r="IYN40" s="419"/>
      <c r="IYO40" s="418"/>
      <c r="IYP40" s="420"/>
      <c r="IYQ40" s="421"/>
      <c r="IYR40" s="422"/>
      <c r="IYS40" s="423"/>
      <c r="IYT40" s="419"/>
      <c r="IYU40" s="419"/>
      <c r="IYV40" s="418"/>
      <c r="IYW40" s="420"/>
      <c r="IYX40" s="421"/>
      <c r="IYY40" s="422"/>
      <c r="IYZ40" s="423"/>
      <c r="IZA40" s="419"/>
      <c r="IZB40" s="419"/>
      <c r="IZC40" s="418"/>
      <c r="IZD40" s="420"/>
      <c r="IZE40" s="421"/>
      <c r="IZF40" s="422"/>
      <c r="IZG40" s="423"/>
      <c r="IZH40" s="419"/>
      <c r="IZI40" s="419"/>
      <c r="IZJ40" s="418"/>
      <c r="IZK40" s="420"/>
      <c r="IZL40" s="421"/>
      <c r="IZM40" s="422"/>
      <c r="IZN40" s="423"/>
      <c r="IZO40" s="419"/>
      <c r="IZP40" s="419"/>
      <c r="IZQ40" s="418"/>
      <c r="IZR40" s="420"/>
      <c r="IZS40" s="421"/>
      <c r="IZT40" s="422"/>
      <c r="IZU40" s="423"/>
      <c r="IZV40" s="419"/>
      <c r="IZW40" s="419"/>
      <c r="IZX40" s="418"/>
      <c r="IZY40" s="420"/>
      <c r="IZZ40" s="421"/>
      <c r="JAA40" s="422"/>
      <c r="JAB40" s="423"/>
      <c r="JAC40" s="419"/>
      <c r="JAD40" s="419"/>
      <c r="JAE40" s="418"/>
      <c r="JAF40" s="420"/>
      <c r="JAG40" s="421"/>
      <c r="JAH40" s="422"/>
      <c r="JAI40" s="423"/>
      <c r="JAJ40" s="419"/>
      <c r="JAK40" s="419"/>
      <c r="JAL40" s="418"/>
      <c r="JAM40" s="420"/>
      <c r="JAN40" s="421"/>
      <c r="JAO40" s="422"/>
      <c r="JAP40" s="423"/>
      <c r="JAQ40" s="419"/>
      <c r="JAR40" s="419"/>
      <c r="JAS40" s="418"/>
      <c r="JAT40" s="420"/>
      <c r="JAU40" s="421"/>
      <c r="JAV40" s="422"/>
      <c r="JAW40" s="423"/>
      <c r="JAX40" s="419"/>
      <c r="JAY40" s="419"/>
      <c r="JAZ40" s="418"/>
      <c r="JBA40" s="420"/>
      <c r="JBB40" s="421"/>
      <c r="JBC40" s="422"/>
      <c r="JBD40" s="423"/>
      <c r="JBE40" s="419"/>
      <c r="JBF40" s="419"/>
      <c r="JBG40" s="418"/>
      <c r="JBH40" s="420"/>
      <c r="JBI40" s="421"/>
      <c r="JBJ40" s="422"/>
      <c r="JBK40" s="423"/>
      <c r="JBL40" s="419"/>
      <c r="JBM40" s="419"/>
      <c r="JBN40" s="418"/>
      <c r="JBO40" s="420"/>
      <c r="JBP40" s="421"/>
      <c r="JBQ40" s="422"/>
      <c r="JBR40" s="423"/>
      <c r="JBS40" s="419"/>
      <c r="JBT40" s="419"/>
      <c r="JBU40" s="418"/>
      <c r="JBV40" s="420"/>
      <c r="JBW40" s="421"/>
      <c r="JBX40" s="422"/>
      <c r="JBY40" s="423"/>
      <c r="JBZ40" s="419"/>
      <c r="JCA40" s="419"/>
      <c r="JCB40" s="418"/>
      <c r="JCC40" s="420"/>
      <c r="JCD40" s="421"/>
      <c r="JCE40" s="422"/>
      <c r="JCF40" s="423"/>
      <c r="JCG40" s="419"/>
      <c r="JCH40" s="419"/>
      <c r="JCI40" s="418"/>
      <c r="JCJ40" s="420"/>
      <c r="JCK40" s="421"/>
      <c r="JCL40" s="422"/>
      <c r="JCM40" s="423"/>
      <c r="JCN40" s="419"/>
      <c r="JCO40" s="419"/>
      <c r="JCP40" s="418"/>
      <c r="JCQ40" s="420"/>
      <c r="JCR40" s="421"/>
      <c r="JCS40" s="422"/>
      <c r="JCT40" s="423"/>
      <c r="JCU40" s="419"/>
      <c r="JCV40" s="419"/>
      <c r="JCW40" s="418"/>
      <c r="JCX40" s="420"/>
      <c r="JCY40" s="421"/>
      <c r="JCZ40" s="422"/>
      <c r="JDA40" s="423"/>
      <c r="JDB40" s="419"/>
      <c r="JDC40" s="419"/>
      <c r="JDD40" s="418"/>
      <c r="JDE40" s="420"/>
      <c r="JDF40" s="421"/>
      <c r="JDG40" s="422"/>
      <c r="JDH40" s="423"/>
      <c r="JDI40" s="419"/>
      <c r="JDJ40" s="419"/>
      <c r="JDK40" s="418"/>
      <c r="JDL40" s="420"/>
      <c r="JDM40" s="421"/>
      <c r="JDN40" s="422"/>
      <c r="JDO40" s="423"/>
      <c r="JDP40" s="419"/>
      <c r="JDQ40" s="419"/>
      <c r="JDR40" s="418"/>
      <c r="JDS40" s="420"/>
      <c r="JDT40" s="421"/>
      <c r="JDU40" s="422"/>
      <c r="JDV40" s="423"/>
      <c r="JDW40" s="419"/>
      <c r="JDX40" s="419"/>
      <c r="JDY40" s="418"/>
      <c r="JDZ40" s="420"/>
      <c r="JEA40" s="421"/>
      <c r="JEB40" s="422"/>
      <c r="JEC40" s="423"/>
      <c r="JED40" s="419"/>
      <c r="JEE40" s="419"/>
      <c r="JEF40" s="418"/>
      <c r="JEG40" s="420"/>
      <c r="JEH40" s="421"/>
      <c r="JEI40" s="422"/>
      <c r="JEJ40" s="423"/>
      <c r="JEK40" s="419"/>
      <c r="JEL40" s="419"/>
      <c r="JEM40" s="418"/>
      <c r="JEN40" s="420"/>
      <c r="JEO40" s="421"/>
      <c r="JEP40" s="422"/>
      <c r="JEQ40" s="423"/>
      <c r="JER40" s="419"/>
      <c r="JES40" s="419"/>
      <c r="JET40" s="418"/>
      <c r="JEU40" s="420"/>
      <c r="JEV40" s="421"/>
      <c r="JEW40" s="422"/>
      <c r="JEX40" s="423"/>
      <c r="JEY40" s="419"/>
      <c r="JEZ40" s="419"/>
      <c r="JFA40" s="418"/>
      <c r="JFB40" s="420"/>
      <c r="JFC40" s="421"/>
      <c r="JFD40" s="422"/>
      <c r="JFE40" s="423"/>
      <c r="JFF40" s="419"/>
      <c r="JFG40" s="419"/>
      <c r="JFH40" s="418"/>
      <c r="JFI40" s="420"/>
      <c r="JFJ40" s="421"/>
      <c r="JFK40" s="422"/>
      <c r="JFL40" s="423"/>
      <c r="JFM40" s="419"/>
      <c r="JFN40" s="419"/>
      <c r="JFO40" s="418"/>
      <c r="JFP40" s="420"/>
      <c r="JFQ40" s="421"/>
      <c r="JFR40" s="422"/>
      <c r="JFS40" s="423"/>
      <c r="JFT40" s="419"/>
      <c r="JFU40" s="419"/>
      <c r="JFV40" s="418"/>
      <c r="JFW40" s="420"/>
      <c r="JFX40" s="421"/>
      <c r="JFY40" s="422"/>
      <c r="JFZ40" s="423"/>
      <c r="JGA40" s="419"/>
      <c r="JGB40" s="419"/>
      <c r="JGC40" s="418"/>
      <c r="JGD40" s="420"/>
      <c r="JGE40" s="421"/>
      <c r="JGF40" s="422"/>
      <c r="JGG40" s="423"/>
      <c r="JGH40" s="419"/>
      <c r="JGI40" s="419"/>
      <c r="JGJ40" s="418"/>
      <c r="JGK40" s="420"/>
      <c r="JGL40" s="421"/>
      <c r="JGM40" s="422"/>
      <c r="JGN40" s="423"/>
      <c r="JGO40" s="419"/>
      <c r="JGP40" s="419"/>
      <c r="JGQ40" s="418"/>
      <c r="JGR40" s="420"/>
      <c r="JGS40" s="421"/>
      <c r="JGT40" s="422"/>
      <c r="JGU40" s="423"/>
      <c r="JGV40" s="419"/>
      <c r="JGW40" s="419"/>
      <c r="JGX40" s="418"/>
      <c r="JGY40" s="420"/>
      <c r="JGZ40" s="421"/>
      <c r="JHA40" s="422"/>
      <c r="JHB40" s="423"/>
      <c r="JHC40" s="419"/>
      <c r="JHD40" s="419"/>
      <c r="JHE40" s="418"/>
      <c r="JHF40" s="420"/>
      <c r="JHG40" s="421"/>
      <c r="JHH40" s="422"/>
      <c r="JHI40" s="423"/>
      <c r="JHJ40" s="419"/>
      <c r="JHK40" s="419"/>
      <c r="JHL40" s="418"/>
      <c r="JHM40" s="420"/>
      <c r="JHN40" s="421"/>
      <c r="JHO40" s="422"/>
      <c r="JHP40" s="423"/>
      <c r="JHQ40" s="419"/>
      <c r="JHR40" s="419"/>
      <c r="JHS40" s="418"/>
      <c r="JHT40" s="420"/>
      <c r="JHU40" s="421"/>
      <c r="JHV40" s="422"/>
      <c r="JHW40" s="423"/>
      <c r="JHX40" s="419"/>
      <c r="JHY40" s="419"/>
      <c r="JHZ40" s="418"/>
      <c r="JIA40" s="420"/>
      <c r="JIB40" s="421"/>
      <c r="JIC40" s="422"/>
      <c r="JID40" s="423"/>
      <c r="JIE40" s="419"/>
      <c r="JIF40" s="419"/>
      <c r="JIG40" s="418"/>
      <c r="JIH40" s="420"/>
      <c r="JII40" s="421"/>
      <c r="JIJ40" s="422"/>
      <c r="JIK40" s="423"/>
      <c r="JIL40" s="419"/>
      <c r="JIM40" s="419"/>
      <c r="JIN40" s="418"/>
      <c r="JIO40" s="420"/>
      <c r="JIP40" s="421"/>
      <c r="JIQ40" s="422"/>
      <c r="JIR40" s="423"/>
      <c r="JIS40" s="419"/>
      <c r="JIT40" s="419"/>
      <c r="JIU40" s="418"/>
      <c r="JIV40" s="420"/>
      <c r="JIW40" s="421"/>
      <c r="JIX40" s="422"/>
      <c r="JIY40" s="423"/>
      <c r="JIZ40" s="419"/>
      <c r="JJA40" s="419"/>
      <c r="JJB40" s="418"/>
      <c r="JJC40" s="420"/>
      <c r="JJD40" s="421"/>
      <c r="JJE40" s="422"/>
      <c r="JJF40" s="423"/>
      <c r="JJG40" s="419"/>
      <c r="JJH40" s="419"/>
      <c r="JJI40" s="418"/>
      <c r="JJJ40" s="420"/>
      <c r="JJK40" s="421"/>
      <c r="JJL40" s="422"/>
      <c r="JJM40" s="423"/>
      <c r="JJN40" s="419"/>
      <c r="JJO40" s="419"/>
      <c r="JJP40" s="418"/>
      <c r="JJQ40" s="420"/>
      <c r="JJR40" s="421"/>
      <c r="JJS40" s="422"/>
      <c r="JJT40" s="423"/>
      <c r="JJU40" s="419"/>
      <c r="JJV40" s="419"/>
      <c r="JJW40" s="418"/>
      <c r="JJX40" s="420"/>
      <c r="JJY40" s="421"/>
      <c r="JJZ40" s="422"/>
      <c r="JKA40" s="423"/>
      <c r="JKB40" s="419"/>
      <c r="JKC40" s="419"/>
      <c r="JKD40" s="418"/>
      <c r="JKE40" s="420"/>
      <c r="JKF40" s="421"/>
      <c r="JKG40" s="422"/>
      <c r="JKH40" s="423"/>
      <c r="JKI40" s="419"/>
      <c r="JKJ40" s="419"/>
      <c r="JKK40" s="418"/>
      <c r="JKL40" s="420"/>
      <c r="JKM40" s="421"/>
      <c r="JKN40" s="422"/>
      <c r="JKO40" s="423"/>
      <c r="JKP40" s="419"/>
      <c r="JKQ40" s="419"/>
      <c r="JKR40" s="418"/>
      <c r="JKS40" s="420"/>
      <c r="JKT40" s="421"/>
      <c r="JKU40" s="422"/>
      <c r="JKV40" s="423"/>
      <c r="JKW40" s="419"/>
      <c r="JKX40" s="419"/>
      <c r="JKY40" s="418"/>
      <c r="JKZ40" s="420"/>
      <c r="JLA40" s="421"/>
      <c r="JLB40" s="422"/>
      <c r="JLC40" s="423"/>
      <c r="JLD40" s="419"/>
      <c r="JLE40" s="419"/>
      <c r="JLF40" s="418"/>
      <c r="JLG40" s="420"/>
      <c r="JLH40" s="421"/>
      <c r="JLI40" s="422"/>
      <c r="JLJ40" s="423"/>
      <c r="JLK40" s="419"/>
      <c r="JLL40" s="419"/>
      <c r="JLM40" s="418"/>
      <c r="JLN40" s="420"/>
      <c r="JLO40" s="421"/>
      <c r="JLP40" s="422"/>
      <c r="JLQ40" s="423"/>
      <c r="JLR40" s="419"/>
      <c r="JLS40" s="419"/>
      <c r="JLT40" s="418"/>
      <c r="JLU40" s="420"/>
      <c r="JLV40" s="421"/>
      <c r="JLW40" s="422"/>
      <c r="JLX40" s="423"/>
      <c r="JLY40" s="419"/>
      <c r="JLZ40" s="419"/>
      <c r="JMA40" s="418"/>
      <c r="JMB40" s="420"/>
      <c r="JMC40" s="421"/>
      <c r="JMD40" s="422"/>
      <c r="JME40" s="423"/>
      <c r="JMF40" s="419"/>
      <c r="JMG40" s="419"/>
      <c r="JMH40" s="418"/>
      <c r="JMI40" s="420"/>
      <c r="JMJ40" s="421"/>
      <c r="JMK40" s="422"/>
      <c r="JML40" s="423"/>
      <c r="JMM40" s="419"/>
      <c r="JMN40" s="419"/>
      <c r="JMO40" s="418"/>
      <c r="JMP40" s="420"/>
      <c r="JMQ40" s="421"/>
      <c r="JMR40" s="422"/>
      <c r="JMS40" s="423"/>
      <c r="JMT40" s="419"/>
      <c r="JMU40" s="419"/>
      <c r="JMV40" s="418"/>
      <c r="JMW40" s="420"/>
      <c r="JMX40" s="421"/>
      <c r="JMY40" s="422"/>
      <c r="JMZ40" s="423"/>
      <c r="JNA40" s="419"/>
      <c r="JNB40" s="419"/>
      <c r="JNC40" s="418"/>
      <c r="JND40" s="420"/>
      <c r="JNE40" s="421"/>
      <c r="JNF40" s="422"/>
      <c r="JNG40" s="423"/>
      <c r="JNH40" s="419"/>
      <c r="JNI40" s="419"/>
      <c r="JNJ40" s="418"/>
      <c r="JNK40" s="420"/>
      <c r="JNL40" s="421"/>
      <c r="JNM40" s="422"/>
      <c r="JNN40" s="423"/>
      <c r="JNO40" s="419"/>
      <c r="JNP40" s="419"/>
      <c r="JNQ40" s="418"/>
      <c r="JNR40" s="420"/>
      <c r="JNS40" s="421"/>
      <c r="JNT40" s="422"/>
      <c r="JNU40" s="423"/>
      <c r="JNV40" s="419"/>
      <c r="JNW40" s="419"/>
      <c r="JNX40" s="418"/>
      <c r="JNY40" s="420"/>
      <c r="JNZ40" s="421"/>
      <c r="JOA40" s="422"/>
      <c r="JOB40" s="423"/>
      <c r="JOC40" s="419"/>
      <c r="JOD40" s="419"/>
      <c r="JOE40" s="418"/>
      <c r="JOF40" s="420"/>
      <c r="JOG40" s="421"/>
      <c r="JOH40" s="422"/>
      <c r="JOI40" s="423"/>
      <c r="JOJ40" s="419"/>
      <c r="JOK40" s="419"/>
      <c r="JOL40" s="418"/>
      <c r="JOM40" s="420"/>
      <c r="JON40" s="421"/>
      <c r="JOO40" s="422"/>
      <c r="JOP40" s="423"/>
      <c r="JOQ40" s="419"/>
      <c r="JOR40" s="419"/>
      <c r="JOS40" s="418"/>
      <c r="JOT40" s="420"/>
      <c r="JOU40" s="421"/>
      <c r="JOV40" s="422"/>
      <c r="JOW40" s="423"/>
      <c r="JOX40" s="419"/>
      <c r="JOY40" s="419"/>
      <c r="JOZ40" s="418"/>
      <c r="JPA40" s="420"/>
      <c r="JPB40" s="421"/>
      <c r="JPC40" s="422"/>
      <c r="JPD40" s="423"/>
      <c r="JPE40" s="419"/>
      <c r="JPF40" s="419"/>
      <c r="JPG40" s="418"/>
      <c r="JPH40" s="420"/>
      <c r="JPI40" s="421"/>
      <c r="JPJ40" s="422"/>
      <c r="JPK40" s="423"/>
      <c r="JPL40" s="419"/>
      <c r="JPM40" s="419"/>
      <c r="JPN40" s="418"/>
      <c r="JPO40" s="420"/>
      <c r="JPP40" s="421"/>
      <c r="JPQ40" s="422"/>
      <c r="JPR40" s="423"/>
      <c r="JPS40" s="419"/>
      <c r="JPT40" s="419"/>
      <c r="JPU40" s="418"/>
      <c r="JPV40" s="420"/>
      <c r="JPW40" s="421"/>
      <c r="JPX40" s="422"/>
      <c r="JPY40" s="423"/>
      <c r="JPZ40" s="419"/>
      <c r="JQA40" s="419"/>
      <c r="JQB40" s="418"/>
      <c r="JQC40" s="420"/>
      <c r="JQD40" s="421"/>
      <c r="JQE40" s="422"/>
      <c r="JQF40" s="423"/>
      <c r="JQG40" s="419"/>
      <c r="JQH40" s="419"/>
      <c r="JQI40" s="418"/>
      <c r="JQJ40" s="420"/>
      <c r="JQK40" s="421"/>
      <c r="JQL40" s="422"/>
      <c r="JQM40" s="423"/>
      <c r="JQN40" s="419"/>
      <c r="JQO40" s="419"/>
      <c r="JQP40" s="418"/>
      <c r="JQQ40" s="420"/>
      <c r="JQR40" s="421"/>
      <c r="JQS40" s="422"/>
      <c r="JQT40" s="423"/>
      <c r="JQU40" s="419"/>
      <c r="JQV40" s="419"/>
      <c r="JQW40" s="418"/>
      <c r="JQX40" s="420"/>
      <c r="JQY40" s="421"/>
      <c r="JQZ40" s="422"/>
      <c r="JRA40" s="423"/>
      <c r="JRB40" s="419"/>
      <c r="JRC40" s="419"/>
      <c r="JRD40" s="418"/>
      <c r="JRE40" s="420"/>
      <c r="JRF40" s="421"/>
      <c r="JRG40" s="422"/>
      <c r="JRH40" s="423"/>
      <c r="JRI40" s="419"/>
      <c r="JRJ40" s="419"/>
      <c r="JRK40" s="418"/>
      <c r="JRL40" s="420"/>
      <c r="JRM40" s="421"/>
      <c r="JRN40" s="422"/>
      <c r="JRO40" s="423"/>
      <c r="JRP40" s="419"/>
      <c r="JRQ40" s="419"/>
      <c r="JRR40" s="418"/>
      <c r="JRS40" s="420"/>
      <c r="JRT40" s="421"/>
      <c r="JRU40" s="422"/>
      <c r="JRV40" s="423"/>
      <c r="JRW40" s="419"/>
      <c r="JRX40" s="419"/>
      <c r="JRY40" s="418"/>
      <c r="JRZ40" s="420"/>
      <c r="JSA40" s="421"/>
      <c r="JSB40" s="422"/>
      <c r="JSC40" s="423"/>
      <c r="JSD40" s="419"/>
      <c r="JSE40" s="419"/>
      <c r="JSF40" s="418"/>
      <c r="JSG40" s="420"/>
      <c r="JSH40" s="421"/>
      <c r="JSI40" s="422"/>
      <c r="JSJ40" s="423"/>
      <c r="JSK40" s="419"/>
      <c r="JSL40" s="419"/>
      <c r="JSM40" s="418"/>
      <c r="JSN40" s="420"/>
      <c r="JSO40" s="421"/>
      <c r="JSP40" s="422"/>
      <c r="JSQ40" s="423"/>
      <c r="JSR40" s="419"/>
      <c r="JSS40" s="419"/>
      <c r="JST40" s="418"/>
      <c r="JSU40" s="420"/>
      <c r="JSV40" s="421"/>
      <c r="JSW40" s="422"/>
      <c r="JSX40" s="423"/>
      <c r="JSY40" s="419"/>
      <c r="JSZ40" s="419"/>
      <c r="JTA40" s="418"/>
      <c r="JTB40" s="420"/>
      <c r="JTC40" s="421"/>
      <c r="JTD40" s="422"/>
      <c r="JTE40" s="423"/>
      <c r="JTF40" s="419"/>
      <c r="JTG40" s="419"/>
      <c r="JTH40" s="418"/>
      <c r="JTI40" s="420"/>
      <c r="JTJ40" s="421"/>
      <c r="JTK40" s="422"/>
      <c r="JTL40" s="423"/>
      <c r="JTM40" s="419"/>
      <c r="JTN40" s="419"/>
      <c r="JTO40" s="418"/>
      <c r="JTP40" s="420"/>
      <c r="JTQ40" s="421"/>
      <c r="JTR40" s="422"/>
      <c r="JTS40" s="423"/>
      <c r="JTT40" s="419"/>
      <c r="JTU40" s="419"/>
      <c r="JTV40" s="418"/>
      <c r="JTW40" s="420"/>
      <c r="JTX40" s="421"/>
      <c r="JTY40" s="422"/>
      <c r="JTZ40" s="423"/>
      <c r="JUA40" s="419"/>
      <c r="JUB40" s="419"/>
      <c r="JUC40" s="418"/>
      <c r="JUD40" s="420"/>
      <c r="JUE40" s="421"/>
      <c r="JUF40" s="422"/>
      <c r="JUG40" s="423"/>
      <c r="JUH40" s="419"/>
      <c r="JUI40" s="419"/>
      <c r="JUJ40" s="418"/>
      <c r="JUK40" s="420"/>
      <c r="JUL40" s="421"/>
      <c r="JUM40" s="422"/>
      <c r="JUN40" s="423"/>
      <c r="JUO40" s="419"/>
      <c r="JUP40" s="419"/>
      <c r="JUQ40" s="418"/>
      <c r="JUR40" s="420"/>
      <c r="JUS40" s="421"/>
      <c r="JUT40" s="422"/>
      <c r="JUU40" s="423"/>
      <c r="JUV40" s="419"/>
      <c r="JUW40" s="419"/>
      <c r="JUX40" s="418"/>
      <c r="JUY40" s="420"/>
      <c r="JUZ40" s="421"/>
      <c r="JVA40" s="422"/>
      <c r="JVB40" s="423"/>
      <c r="JVC40" s="419"/>
      <c r="JVD40" s="419"/>
      <c r="JVE40" s="418"/>
      <c r="JVF40" s="420"/>
      <c r="JVG40" s="421"/>
      <c r="JVH40" s="422"/>
      <c r="JVI40" s="423"/>
      <c r="JVJ40" s="419"/>
      <c r="JVK40" s="419"/>
      <c r="JVL40" s="418"/>
      <c r="JVM40" s="420"/>
      <c r="JVN40" s="421"/>
      <c r="JVO40" s="422"/>
      <c r="JVP40" s="423"/>
      <c r="JVQ40" s="419"/>
      <c r="JVR40" s="419"/>
      <c r="JVS40" s="418"/>
      <c r="JVT40" s="420"/>
      <c r="JVU40" s="421"/>
      <c r="JVV40" s="422"/>
      <c r="JVW40" s="423"/>
      <c r="JVX40" s="419"/>
      <c r="JVY40" s="419"/>
      <c r="JVZ40" s="418"/>
      <c r="JWA40" s="420"/>
      <c r="JWB40" s="421"/>
      <c r="JWC40" s="422"/>
      <c r="JWD40" s="423"/>
      <c r="JWE40" s="419"/>
      <c r="JWF40" s="419"/>
      <c r="JWG40" s="418"/>
      <c r="JWH40" s="420"/>
      <c r="JWI40" s="421"/>
      <c r="JWJ40" s="422"/>
      <c r="JWK40" s="423"/>
      <c r="JWL40" s="419"/>
      <c r="JWM40" s="419"/>
      <c r="JWN40" s="418"/>
      <c r="JWO40" s="420"/>
      <c r="JWP40" s="421"/>
      <c r="JWQ40" s="422"/>
      <c r="JWR40" s="423"/>
      <c r="JWS40" s="419"/>
      <c r="JWT40" s="419"/>
      <c r="JWU40" s="418"/>
      <c r="JWV40" s="420"/>
      <c r="JWW40" s="421"/>
      <c r="JWX40" s="422"/>
      <c r="JWY40" s="423"/>
      <c r="JWZ40" s="419"/>
      <c r="JXA40" s="419"/>
      <c r="JXB40" s="418"/>
      <c r="JXC40" s="420"/>
      <c r="JXD40" s="421"/>
      <c r="JXE40" s="422"/>
      <c r="JXF40" s="423"/>
      <c r="JXG40" s="419"/>
      <c r="JXH40" s="419"/>
      <c r="JXI40" s="418"/>
      <c r="JXJ40" s="420"/>
      <c r="JXK40" s="421"/>
      <c r="JXL40" s="422"/>
      <c r="JXM40" s="423"/>
      <c r="JXN40" s="419"/>
      <c r="JXO40" s="419"/>
      <c r="JXP40" s="418"/>
      <c r="JXQ40" s="420"/>
      <c r="JXR40" s="421"/>
      <c r="JXS40" s="422"/>
      <c r="JXT40" s="423"/>
      <c r="JXU40" s="419"/>
      <c r="JXV40" s="419"/>
      <c r="JXW40" s="418"/>
      <c r="JXX40" s="420"/>
      <c r="JXY40" s="421"/>
      <c r="JXZ40" s="422"/>
      <c r="JYA40" s="423"/>
      <c r="JYB40" s="419"/>
      <c r="JYC40" s="419"/>
      <c r="JYD40" s="418"/>
      <c r="JYE40" s="420"/>
      <c r="JYF40" s="421"/>
      <c r="JYG40" s="422"/>
      <c r="JYH40" s="423"/>
      <c r="JYI40" s="419"/>
      <c r="JYJ40" s="419"/>
      <c r="JYK40" s="418"/>
      <c r="JYL40" s="420"/>
      <c r="JYM40" s="421"/>
      <c r="JYN40" s="422"/>
      <c r="JYO40" s="423"/>
      <c r="JYP40" s="419"/>
      <c r="JYQ40" s="419"/>
      <c r="JYR40" s="418"/>
      <c r="JYS40" s="420"/>
      <c r="JYT40" s="421"/>
      <c r="JYU40" s="422"/>
      <c r="JYV40" s="423"/>
      <c r="JYW40" s="419"/>
      <c r="JYX40" s="419"/>
      <c r="JYY40" s="418"/>
      <c r="JYZ40" s="420"/>
      <c r="JZA40" s="421"/>
      <c r="JZB40" s="422"/>
      <c r="JZC40" s="423"/>
      <c r="JZD40" s="419"/>
      <c r="JZE40" s="419"/>
      <c r="JZF40" s="418"/>
      <c r="JZG40" s="420"/>
      <c r="JZH40" s="421"/>
      <c r="JZI40" s="422"/>
      <c r="JZJ40" s="423"/>
      <c r="JZK40" s="419"/>
      <c r="JZL40" s="419"/>
      <c r="JZM40" s="418"/>
      <c r="JZN40" s="420"/>
      <c r="JZO40" s="421"/>
      <c r="JZP40" s="422"/>
      <c r="JZQ40" s="423"/>
      <c r="JZR40" s="419"/>
      <c r="JZS40" s="419"/>
      <c r="JZT40" s="418"/>
      <c r="JZU40" s="420"/>
      <c r="JZV40" s="421"/>
      <c r="JZW40" s="422"/>
      <c r="JZX40" s="423"/>
      <c r="JZY40" s="419"/>
      <c r="JZZ40" s="419"/>
      <c r="KAA40" s="418"/>
      <c r="KAB40" s="420"/>
      <c r="KAC40" s="421"/>
      <c r="KAD40" s="422"/>
      <c r="KAE40" s="423"/>
      <c r="KAF40" s="419"/>
      <c r="KAG40" s="419"/>
      <c r="KAH40" s="418"/>
      <c r="KAI40" s="420"/>
      <c r="KAJ40" s="421"/>
      <c r="KAK40" s="422"/>
      <c r="KAL40" s="423"/>
      <c r="KAM40" s="419"/>
      <c r="KAN40" s="419"/>
      <c r="KAO40" s="418"/>
      <c r="KAP40" s="420"/>
      <c r="KAQ40" s="421"/>
      <c r="KAR40" s="422"/>
      <c r="KAS40" s="423"/>
      <c r="KAT40" s="419"/>
      <c r="KAU40" s="419"/>
      <c r="KAV40" s="418"/>
      <c r="KAW40" s="420"/>
      <c r="KAX40" s="421"/>
      <c r="KAY40" s="422"/>
      <c r="KAZ40" s="423"/>
      <c r="KBA40" s="419"/>
      <c r="KBB40" s="419"/>
      <c r="KBC40" s="418"/>
      <c r="KBD40" s="420"/>
      <c r="KBE40" s="421"/>
      <c r="KBF40" s="422"/>
      <c r="KBG40" s="423"/>
      <c r="KBH40" s="419"/>
      <c r="KBI40" s="419"/>
      <c r="KBJ40" s="418"/>
      <c r="KBK40" s="420"/>
      <c r="KBL40" s="421"/>
      <c r="KBM40" s="422"/>
      <c r="KBN40" s="423"/>
      <c r="KBO40" s="419"/>
      <c r="KBP40" s="419"/>
      <c r="KBQ40" s="418"/>
      <c r="KBR40" s="420"/>
      <c r="KBS40" s="421"/>
      <c r="KBT40" s="422"/>
      <c r="KBU40" s="423"/>
      <c r="KBV40" s="419"/>
      <c r="KBW40" s="419"/>
      <c r="KBX40" s="418"/>
      <c r="KBY40" s="420"/>
      <c r="KBZ40" s="421"/>
      <c r="KCA40" s="422"/>
      <c r="KCB40" s="423"/>
      <c r="KCC40" s="419"/>
      <c r="KCD40" s="419"/>
      <c r="KCE40" s="418"/>
      <c r="KCF40" s="420"/>
      <c r="KCG40" s="421"/>
      <c r="KCH40" s="422"/>
      <c r="KCI40" s="423"/>
      <c r="KCJ40" s="419"/>
      <c r="KCK40" s="419"/>
      <c r="KCL40" s="418"/>
      <c r="KCM40" s="420"/>
      <c r="KCN40" s="421"/>
      <c r="KCO40" s="422"/>
      <c r="KCP40" s="423"/>
      <c r="KCQ40" s="419"/>
      <c r="KCR40" s="419"/>
      <c r="KCS40" s="418"/>
      <c r="KCT40" s="420"/>
      <c r="KCU40" s="421"/>
      <c r="KCV40" s="422"/>
      <c r="KCW40" s="423"/>
      <c r="KCX40" s="419"/>
      <c r="KCY40" s="419"/>
      <c r="KCZ40" s="418"/>
      <c r="KDA40" s="420"/>
      <c r="KDB40" s="421"/>
      <c r="KDC40" s="422"/>
      <c r="KDD40" s="423"/>
      <c r="KDE40" s="419"/>
      <c r="KDF40" s="419"/>
      <c r="KDG40" s="418"/>
      <c r="KDH40" s="420"/>
      <c r="KDI40" s="421"/>
      <c r="KDJ40" s="422"/>
      <c r="KDK40" s="423"/>
      <c r="KDL40" s="419"/>
      <c r="KDM40" s="419"/>
      <c r="KDN40" s="418"/>
      <c r="KDO40" s="420"/>
      <c r="KDP40" s="421"/>
      <c r="KDQ40" s="422"/>
      <c r="KDR40" s="423"/>
      <c r="KDS40" s="419"/>
      <c r="KDT40" s="419"/>
      <c r="KDU40" s="418"/>
      <c r="KDV40" s="420"/>
      <c r="KDW40" s="421"/>
      <c r="KDX40" s="422"/>
      <c r="KDY40" s="423"/>
      <c r="KDZ40" s="419"/>
      <c r="KEA40" s="419"/>
      <c r="KEB40" s="418"/>
      <c r="KEC40" s="420"/>
      <c r="KED40" s="421"/>
      <c r="KEE40" s="422"/>
      <c r="KEF40" s="423"/>
      <c r="KEG40" s="419"/>
      <c r="KEH40" s="419"/>
      <c r="KEI40" s="418"/>
      <c r="KEJ40" s="420"/>
      <c r="KEK40" s="421"/>
      <c r="KEL40" s="422"/>
      <c r="KEM40" s="423"/>
      <c r="KEN40" s="419"/>
      <c r="KEO40" s="419"/>
      <c r="KEP40" s="418"/>
      <c r="KEQ40" s="420"/>
      <c r="KER40" s="421"/>
      <c r="KES40" s="422"/>
      <c r="KET40" s="423"/>
      <c r="KEU40" s="419"/>
      <c r="KEV40" s="419"/>
      <c r="KEW40" s="418"/>
      <c r="KEX40" s="420"/>
      <c r="KEY40" s="421"/>
      <c r="KEZ40" s="422"/>
      <c r="KFA40" s="423"/>
      <c r="KFB40" s="419"/>
      <c r="KFC40" s="419"/>
      <c r="KFD40" s="418"/>
      <c r="KFE40" s="420"/>
      <c r="KFF40" s="421"/>
      <c r="KFG40" s="422"/>
      <c r="KFH40" s="423"/>
      <c r="KFI40" s="419"/>
      <c r="KFJ40" s="419"/>
      <c r="KFK40" s="418"/>
      <c r="KFL40" s="420"/>
      <c r="KFM40" s="421"/>
      <c r="KFN40" s="422"/>
      <c r="KFO40" s="423"/>
      <c r="KFP40" s="419"/>
      <c r="KFQ40" s="419"/>
      <c r="KFR40" s="418"/>
      <c r="KFS40" s="420"/>
      <c r="KFT40" s="421"/>
      <c r="KFU40" s="422"/>
      <c r="KFV40" s="423"/>
      <c r="KFW40" s="419"/>
      <c r="KFX40" s="419"/>
      <c r="KFY40" s="418"/>
      <c r="KFZ40" s="420"/>
      <c r="KGA40" s="421"/>
      <c r="KGB40" s="422"/>
      <c r="KGC40" s="423"/>
      <c r="KGD40" s="419"/>
      <c r="KGE40" s="419"/>
      <c r="KGF40" s="418"/>
      <c r="KGG40" s="420"/>
      <c r="KGH40" s="421"/>
      <c r="KGI40" s="422"/>
      <c r="KGJ40" s="423"/>
      <c r="KGK40" s="419"/>
      <c r="KGL40" s="419"/>
      <c r="KGM40" s="418"/>
      <c r="KGN40" s="420"/>
      <c r="KGO40" s="421"/>
      <c r="KGP40" s="422"/>
      <c r="KGQ40" s="423"/>
      <c r="KGR40" s="419"/>
      <c r="KGS40" s="419"/>
      <c r="KGT40" s="418"/>
      <c r="KGU40" s="420"/>
      <c r="KGV40" s="421"/>
      <c r="KGW40" s="422"/>
      <c r="KGX40" s="423"/>
      <c r="KGY40" s="419"/>
      <c r="KGZ40" s="419"/>
      <c r="KHA40" s="418"/>
      <c r="KHB40" s="420"/>
      <c r="KHC40" s="421"/>
      <c r="KHD40" s="422"/>
      <c r="KHE40" s="423"/>
      <c r="KHF40" s="419"/>
      <c r="KHG40" s="419"/>
      <c r="KHH40" s="418"/>
      <c r="KHI40" s="420"/>
      <c r="KHJ40" s="421"/>
      <c r="KHK40" s="422"/>
      <c r="KHL40" s="423"/>
      <c r="KHM40" s="419"/>
      <c r="KHN40" s="419"/>
      <c r="KHO40" s="418"/>
      <c r="KHP40" s="420"/>
      <c r="KHQ40" s="421"/>
      <c r="KHR40" s="422"/>
      <c r="KHS40" s="423"/>
      <c r="KHT40" s="419"/>
      <c r="KHU40" s="419"/>
      <c r="KHV40" s="418"/>
      <c r="KHW40" s="420"/>
      <c r="KHX40" s="421"/>
      <c r="KHY40" s="422"/>
      <c r="KHZ40" s="423"/>
      <c r="KIA40" s="419"/>
      <c r="KIB40" s="419"/>
      <c r="KIC40" s="418"/>
      <c r="KID40" s="420"/>
      <c r="KIE40" s="421"/>
      <c r="KIF40" s="422"/>
      <c r="KIG40" s="423"/>
      <c r="KIH40" s="419"/>
      <c r="KII40" s="419"/>
      <c r="KIJ40" s="418"/>
      <c r="KIK40" s="420"/>
      <c r="KIL40" s="421"/>
      <c r="KIM40" s="422"/>
      <c r="KIN40" s="423"/>
      <c r="KIO40" s="419"/>
      <c r="KIP40" s="419"/>
      <c r="KIQ40" s="418"/>
      <c r="KIR40" s="420"/>
      <c r="KIS40" s="421"/>
      <c r="KIT40" s="422"/>
      <c r="KIU40" s="423"/>
      <c r="KIV40" s="419"/>
      <c r="KIW40" s="419"/>
      <c r="KIX40" s="418"/>
      <c r="KIY40" s="420"/>
      <c r="KIZ40" s="421"/>
      <c r="KJA40" s="422"/>
      <c r="KJB40" s="423"/>
      <c r="KJC40" s="419"/>
      <c r="KJD40" s="419"/>
      <c r="KJE40" s="418"/>
      <c r="KJF40" s="420"/>
      <c r="KJG40" s="421"/>
      <c r="KJH40" s="422"/>
      <c r="KJI40" s="423"/>
      <c r="KJJ40" s="419"/>
      <c r="KJK40" s="419"/>
      <c r="KJL40" s="418"/>
      <c r="KJM40" s="420"/>
      <c r="KJN40" s="421"/>
      <c r="KJO40" s="422"/>
      <c r="KJP40" s="423"/>
      <c r="KJQ40" s="419"/>
      <c r="KJR40" s="419"/>
      <c r="KJS40" s="418"/>
      <c r="KJT40" s="420"/>
      <c r="KJU40" s="421"/>
      <c r="KJV40" s="422"/>
      <c r="KJW40" s="423"/>
      <c r="KJX40" s="419"/>
      <c r="KJY40" s="419"/>
      <c r="KJZ40" s="418"/>
      <c r="KKA40" s="420"/>
      <c r="KKB40" s="421"/>
      <c r="KKC40" s="422"/>
      <c r="KKD40" s="423"/>
      <c r="KKE40" s="419"/>
      <c r="KKF40" s="419"/>
      <c r="KKG40" s="418"/>
      <c r="KKH40" s="420"/>
      <c r="KKI40" s="421"/>
      <c r="KKJ40" s="422"/>
      <c r="KKK40" s="423"/>
      <c r="KKL40" s="419"/>
      <c r="KKM40" s="419"/>
      <c r="KKN40" s="418"/>
      <c r="KKO40" s="420"/>
      <c r="KKP40" s="421"/>
      <c r="KKQ40" s="422"/>
      <c r="KKR40" s="423"/>
      <c r="KKS40" s="419"/>
      <c r="KKT40" s="419"/>
      <c r="KKU40" s="418"/>
      <c r="KKV40" s="420"/>
      <c r="KKW40" s="421"/>
      <c r="KKX40" s="422"/>
      <c r="KKY40" s="423"/>
      <c r="KKZ40" s="419"/>
      <c r="KLA40" s="419"/>
      <c r="KLB40" s="418"/>
      <c r="KLC40" s="420"/>
      <c r="KLD40" s="421"/>
      <c r="KLE40" s="422"/>
      <c r="KLF40" s="423"/>
      <c r="KLG40" s="419"/>
      <c r="KLH40" s="419"/>
      <c r="KLI40" s="418"/>
      <c r="KLJ40" s="420"/>
      <c r="KLK40" s="421"/>
      <c r="KLL40" s="422"/>
      <c r="KLM40" s="423"/>
      <c r="KLN40" s="419"/>
      <c r="KLO40" s="419"/>
      <c r="KLP40" s="418"/>
      <c r="KLQ40" s="420"/>
      <c r="KLR40" s="421"/>
      <c r="KLS40" s="422"/>
      <c r="KLT40" s="423"/>
      <c r="KLU40" s="419"/>
      <c r="KLV40" s="419"/>
      <c r="KLW40" s="418"/>
      <c r="KLX40" s="420"/>
      <c r="KLY40" s="421"/>
      <c r="KLZ40" s="422"/>
      <c r="KMA40" s="423"/>
      <c r="KMB40" s="419"/>
      <c r="KMC40" s="419"/>
      <c r="KMD40" s="418"/>
      <c r="KME40" s="420"/>
      <c r="KMF40" s="421"/>
      <c r="KMG40" s="422"/>
      <c r="KMH40" s="423"/>
      <c r="KMI40" s="419"/>
      <c r="KMJ40" s="419"/>
      <c r="KMK40" s="418"/>
      <c r="KML40" s="420"/>
      <c r="KMM40" s="421"/>
      <c r="KMN40" s="422"/>
      <c r="KMO40" s="423"/>
      <c r="KMP40" s="419"/>
      <c r="KMQ40" s="419"/>
      <c r="KMR40" s="418"/>
      <c r="KMS40" s="420"/>
      <c r="KMT40" s="421"/>
      <c r="KMU40" s="422"/>
      <c r="KMV40" s="423"/>
      <c r="KMW40" s="419"/>
      <c r="KMX40" s="419"/>
      <c r="KMY40" s="418"/>
      <c r="KMZ40" s="420"/>
      <c r="KNA40" s="421"/>
      <c r="KNB40" s="422"/>
      <c r="KNC40" s="423"/>
      <c r="KND40" s="419"/>
      <c r="KNE40" s="419"/>
      <c r="KNF40" s="418"/>
      <c r="KNG40" s="420"/>
      <c r="KNH40" s="421"/>
      <c r="KNI40" s="422"/>
      <c r="KNJ40" s="423"/>
      <c r="KNK40" s="419"/>
      <c r="KNL40" s="419"/>
      <c r="KNM40" s="418"/>
      <c r="KNN40" s="420"/>
      <c r="KNO40" s="421"/>
      <c r="KNP40" s="422"/>
      <c r="KNQ40" s="423"/>
      <c r="KNR40" s="419"/>
      <c r="KNS40" s="419"/>
      <c r="KNT40" s="418"/>
      <c r="KNU40" s="420"/>
      <c r="KNV40" s="421"/>
      <c r="KNW40" s="422"/>
      <c r="KNX40" s="423"/>
      <c r="KNY40" s="419"/>
      <c r="KNZ40" s="419"/>
      <c r="KOA40" s="418"/>
      <c r="KOB40" s="420"/>
      <c r="KOC40" s="421"/>
      <c r="KOD40" s="422"/>
      <c r="KOE40" s="423"/>
      <c r="KOF40" s="419"/>
      <c r="KOG40" s="419"/>
      <c r="KOH40" s="418"/>
      <c r="KOI40" s="420"/>
      <c r="KOJ40" s="421"/>
      <c r="KOK40" s="422"/>
      <c r="KOL40" s="423"/>
      <c r="KOM40" s="419"/>
      <c r="KON40" s="419"/>
      <c r="KOO40" s="418"/>
      <c r="KOP40" s="420"/>
      <c r="KOQ40" s="421"/>
      <c r="KOR40" s="422"/>
      <c r="KOS40" s="423"/>
      <c r="KOT40" s="419"/>
      <c r="KOU40" s="419"/>
      <c r="KOV40" s="418"/>
      <c r="KOW40" s="420"/>
      <c r="KOX40" s="421"/>
      <c r="KOY40" s="422"/>
      <c r="KOZ40" s="423"/>
      <c r="KPA40" s="419"/>
      <c r="KPB40" s="419"/>
      <c r="KPC40" s="418"/>
      <c r="KPD40" s="420"/>
      <c r="KPE40" s="421"/>
      <c r="KPF40" s="422"/>
      <c r="KPG40" s="423"/>
      <c r="KPH40" s="419"/>
      <c r="KPI40" s="419"/>
      <c r="KPJ40" s="418"/>
      <c r="KPK40" s="420"/>
      <c r="KPL40" s="421"/>
      <c r="KPM40" s="422"/>
      <c r="KPN40" s="423"/>
      <c r="KPO40" s="419"/>
      <c r="KPP40" s="419"/>
      <c r="KPQ40" s="418"/>
      <c r="KPR40" s="420"/>
      <c r="KPS40" s="421"/>
      <c r="KPT40" s="422"/>
      <c r="KPU40" s="423"/>
      <c r="KPV40" s="419"/>
      <c r="KPW40" s="419"/>
      <c r="KPX40" s="418"/>
      <c r="KPY40" s="420"/>
      <c r="KPZ40" s="421"/>
      <c r="KQA40" s="422"/>
      <c r="KQB40" s="423"/>
      <c r="KQC40" s="419"/>
      <c r="KQD40" s="419"/>
      <c r="KQE40" s="418"/>
      <c r="KQF40" s="420"/>
      <c r="KQG40" s="421"/>
      <c r="KQH40" s="422"/>
      <c r="KQI40" s="423"/>
      <c r="KQJ40" s="419"/>
      <c r="KQK40" s="419"/>
      <c r="KQL40" s="418"/>
      <c r="KQM40" s="420"/>
      <c r="KQN40" s="421"/>
      <c r="KQO40" s="422"/>
      <c r="KQP40" s="423"/>
      <c r="KQQ40" s="419"/>
      <c r="KQR40" s="419"/>
      <c r="KQS40" s="418"/>
      <c r="KQT40" s="420"/>
      <c r="KQU40" s="421"/>
      <c r="KQV40" s="422"/>
      <c r="KQW40" s="423"/>
      <c r="KQX40" s="419"/>
      <c r="KQY40" s="419"/>
      <c r="KQZ40" s="418"/>
      <c r="KRA40" s="420"/>
      <c r="KRB40" s="421"/>
      <c r="KRC40" s="422"/>
      <c r="KRD40" s="423"/>
      <c r="KRE40" s="419"/>
      <c r="KRF40" s="419"/>
      <c r="KRG40" s="418"/>
      <c r="KRH40" s="420"/>
      <c r="KRI40" s="421"/>
      <c r="KRJ40" s="422"/>
      <c r="KRK40" s="423"/>
      <c r="KRL40" s="419"/>
      <c r="KRM40" s="419"/>
      <c r="KRN40" s="418"/>
      <c r="KRO40" s="420"/>
      <c r="KRP40" s="421"/>
      <c r="KRQ40" s="422"/>
      <c r="KRR40" s="423"/>
      <c r="KRS40" s="419"/>
      <c r="KRT40" s="419"/>
      <c r="KRU40" s="418"/>
      <c r="KRV40" s="420"/>
      <c r="KRW40" s="421"/>
      <c r="KRX40" s="422"/>
      <c r="KRY40" s="423"/>
      <c r="KRZ40" s="419"/>
      <c r="KSA40" s="419"/>
      <c r="KSB40" s="418"/>
      <c r="KSC40" s="420"/>
      <c r="KSD40" s="421"/>
      <c r="KSE40" s="422"/>
      <c r="KSF40" s="423"/>
      <c r="KSG40" s="419"/>
      <c r="KSH40" s="419"/>
      <c r="KSI40" s="418"/>
      <c r="KSJ40" s="420"/>
      <c r="KSK40" s="421"/>
      <c r="KSL40" s="422"/>
      <c r="KSM40" s="423"/>
      <c r="KSN40" s="419"/>
      <c r="KSO40" s="419"/>
      <c r="KSP40" s="418"/>
      <c r="KSQ40" s="420"/>
      <c r="KSR40" s="421"/>
      <c r="KSS40" s="422"/>
      <c r="KST40" s="423"/>
      <c r="KSU40" s="419"/>
      <c r="KSV40" s="419"/>
      <c r="KSW40" s="418"/>
      <c r="KSX40" s="420"/>
      <c r="KSY40" s="421"/>
      <c r="KSZ40" s="422"/>
      <c r="KTA40" s="423"/>
      <c r="KTB40" s="419"/>
      <c r="KTC40" s="419"/>
      <c r="KTD40" s="418"/>
      <c r="KTE40" s="420"/>
      <c r="KTF40" s="421"/>
      <c r="KTG40" s="422"/>
      <c r="KTH40" s="423"/>
      <c r="KTI40" s="419"/>
      <c r="KTJ40" s="419"/>
      <c r="KTK40" s="418"/>
      <c r="KTL40" s="420"/>
      <c r="KTM40" s="421"/>
      <c r="KTN40" s="422"/>
      <c r="KTO40" s="423"/>
      <c r="KTP40" s="419"/>
      <c r="KTQ40" s="419"/>
      <c r="KTR40" s="418"/>
      <c r="KTS40" s="420"/>
      <c r="KTT40" s="421"/>
      <c r="KTU40" s="422"/>
      <c r="KTV40" s="423"/>
      <c r="KTW40" s="419"/>
      <c r="KTX40" s="419"/>
      <c r="KTY40" s="418"/>
      <c r="KTZ40" s="420"/>
      <c r="KUA40" s="421"/>
      <c r="KUB40" s="422"/>
      <c r="KUC40" s="423"/>
      <c r="KUD40" s="419"/>
      <c r="KUE40" s="419"/>
      <c r="KUF40" s="418"/>
      <c r="KUG40" s="420"/>
      <c r="KUH40" s="421"/>
      <c r="KUI40" s="422"/>
      <c r="KUJ40" s="423"/>
      <c r="KUK40" s="419"/>
      <c r="KUL40" s="419"/>
      <c r="KUM40" s="418"/>
      <c r="KUN40" s="420"/>
      <c r="KUO40" s="421"/>
      <c r="KUP40" s="422"/>
      <c r="KUQ40" s="423"/>
      <c r="KUR40" s="419"/>
      <c r="KUS40" s="419"/>
      <c r="KUT40" s="418"/>
      <c r="KUU40" s="420"/>
      <c r="KUV40" s="421"/>
      <c r="KUW40" s="422"/>
      <c r="KUX40" s="423"/>
      <c r="KUY40" s="419"/>
      <c r="KUZ40" s="419"/>
      <c r="KVA40" s="418"/>
      <c r="KVB40" s="420"/>
      <c r="KVC40" s="421"/>
      <c r="KVD40" s="422"/>
      <c r="KVE40" s="423"/>
      <c r="KVF40" s="419"/>
      <c r="KVG40" s="419"/>
      <c r="KVH40" s="418"/>
      <c r="KVI40" s="420"/>
      <c r="KVJ40" s="421"/>
      <c r="KVK40" s="422"/>
      <c r="KVL40" s="423"/>
      <c r="KVM40" s="419"/>
      <c r="KVN40" s="419"/>
      <c r="KVO40" s="418"/>
      <c r="KVP40" s="420"/>
      <c r="KVQ40" s="421"/>
      <c r="KVR40" s="422"/>
      <c r="KVS40" s="423"/>
      <c r="KVT40" s="419"/>
      <c r="KVU40" s="419"/>
      <c r="KVV40" s="418"/>
      <c r="KVW40" s="420"/>
      <c r="KVX40" s="421"/>
      <c r="KVY40" s="422"/>
      <c r="KVZ40" s="423"/>
      <c r="KWA40" s="419"/>
      <c r="KWB40" s="419"/>
      <c r="KWC40" s="418"/>
      <c r="KWD40" s="420"/>
      <c r="KWE40" s="421"/>
      <c r="KWF40" s="422"/>
      <c r="KWG40" s="423"/>
      <c r="KWH40" s="419"/>
      <c r="KWI40" s="419"/>
      <c r="KWJ40" s="418"/>
      <c r="KWK40" s="420"/>
      <c r="KWL40" s="421"/>
      <c r="KWM40" s="422"/>
      <c r="KWN40" s="423"/>
      <c r="KWO40" s="419"/>
      <c r="KWP40" s="419"/>
      <c r="KWQ40" s="418"/>
      <c r="KWR40" s="420"/>
      <c r="KWS40" s="421"/>
      <c r="KWT40" s="422"/>
      <c r="KWU40" s="423"/>
      <c r="KWV40" s="419"/>
      <c r="KWW40" s="419"/>
      <c r="KWX40" s="418"/>
      <c r="KWY40" s="420"/>
      <c r="KWZ40" s="421"/>
      <c r="KXA40" s="422"/>
      <c r="KXB40" s="423"/>
      <c r="KXC40" s="419"/>
      <c r="KXD40" s="419"/>
      <c r="KXE40" s="418"/>
      <c r="KXF40" s="420"/>
      <c r="KXG40" s="421"/>
      <c r="KXH40" s="422"/>
      <c r="KXI40" s="423"/>
      <c r="KXJ40" s="419"/>
      <c r="KXK40" s="419"/>
      <c r="KXL40" s="418"/>
      <c r="KXM40" s="420"/>
      <c r="KXN40" s="421"/>
      <c r="KXO40" s="422"/>
      <c r="KXP40" s="423"/>
      <c r="KXQ40" s="419"/>
      <c r="KXR40" s="419"/>
      <c r="KXS40" s="418"/>
      <c r="KXT40" s="420"/>
      <c r="KXU40" s="421"/>
      <c r="KXV40" s="422"/>
      <c r="KXW40" s="423"/>
      <c r="KXX40" s="419"/>
      <c r="KXY40" s="419"/>
      <c r="KXZ40" s="418"/>
      <c r="KYA40" s="420"/>
      <c r="KYB40" s="421"/>
      <c r="KYC40" s="422"/>
      <c r="KYD40" s="423"/>
      <c r="KYE40" s="419"/>
      <c r="KYF40" s="419"/>
      <c r="KYG40" s="418"/>
      <c r="KYH40" s="420"/>
      <c r="KYI40" s="421"/>
      <c r="KYJ40" s="422"/>
      <c r="KYK40" s="423"/>
      <c r="KYL40" s="419"/>
      <c r="KYM40" s="419"/>
      <c r="KYN40" s="418"/>
      <c r="KYO40" s="420"/>
      <c r="KYP40" s="421"/>
      <c r="KYQ40" s="422"/>
      <c r="KYR40" s="423"/>
      <c r="KYS40" s="419"/>
      <c r="KYT40" s="419"/>
      <c r="KYU40" s="418"/>
      <c r="KYV40" s="420"/>
      <c r="KYW40" s="421"/>
      <c r="KYX40" s="422"/>
      <c r="KYY40" s="423"/>
      <c r="KYZ40" s="419"/>
      <c r="KZA40" s="419"/>
      <c r="KZB40" s="418"/>
      <c r="KZC40" s="420"/>
      <c r="KZD40" s="421"/>
      <c r="KZE40" s="422"/>
      <c r="KZF40" s="423"/>
      <c r="KZG40" s="419"/>
      <c r="KZH40" s="419"/>
      <c r="KZI40" s="418"/>
      <c r="KZJ40" s="420"/>
      <c r="KZK40" s="421"/>
      <c r="KZL40" s="422"/>
      <c r="KZM40" s="423"/>
      <c r="KZN40" s="419"/>
      <c r="KZO40" s="419"/>
      <c r="KZP40" s="418"/>
      <c r="KZQ40" s="420"/>
      <c r="KZR40" s="421"/>
      <c r="KZS40" s="422"/>
      <c r="KZT40" s="423"/>
      <c r="KZU40" s="419"/>
      <c r="KZV40" s="419"/>
      <c r="KZW40" s="418"/>
      <c r="KZX40" s="420"/>
      <c r="KZY40" s="421"/>
      <c r="KZZ40" s="422"/>
      <c r="LAA40" s="423"/>
      <c r="LAB40" s="419"/>
      <c r="LAC40" s="419"/>
      <c r="LAD40" s="418"/>
      <c r="LAE40" s="420"/>
      <c r="LAF40" s="421"/>
      <c r="LAG40" s="422"/>
      <c r="LAH40" s="423"/>
      <c r="LAI40" s="419"/>
      <c r="LAJ40" s="419"/>
      <c r="LAK40" s="418"/>
      <c r="LAL40" s="420"/>
      <c r="LAM40" s="421"/>
      <c r="LAN40" s="422"/>
      <c r="LAO40" s="423"/>
      <c r="LAP40" s="419"/>
      <c r="LAQ40" s="419"/>
      <c r="LAR40" s="418"/>
      <c r="LAS40" s="420"/>
      <c r="LAT40" s="421"/>
      <c r="LAU40" s="422"/>
      <c r="LAV40" s="423"/>
      <c r="LAW40" s="419"/>
      <c r="LAX40" s="419"/>
      <c r="LAY40" s="418"/>
      <c r="LAZ40" s="420"/>
      <c r="LBA40" s="421"/>
      <c r="LBB40" s="422"/>
      <c r="LBC40" s="423"/>
      <c r="LBD40" s="419"/>
      <c r="LBE40" s="419"/>
      <c r="LBF40" s="418"/>
      <c r="LBG40" s="420"/>
      <c r="LBH40" s="421"/>
      <c r="LBI40" s="422"/>
      <c r="LBJ40" s="423"/>
      <c r="LBK40" s="419"/>
      <c r="LBL40" s="419"/>
      <c r="LBM40" s="418"/>
      <c r="LBN40" s="420"/>
      <c r="LBO40" s="421"/>
      <c r="LBP40" s="422"/>
      <c r="LBQ40" s="423"/>
      <c r="LBR40" s="419"/>
      <c r="LBS40" s="419"/>
      <c r="LBT40" s="418"/>
      <c r="LBU40" s="420"/>
      <c r="LBV40" s="421"/>
      <c r="LBW40" s="422"/>
      <c r="LBX40" s="423"/>
      <c r="LBY40" s="419"/>
      <c r="LBZ40" s="419"/>
      <c r="LCA40" s="418"/>
      <c r="LCB40" s="420"/>
      <c r="LCC40" s="421"/>
      <c r="LCD40" s="422"/>
      <c r="LCE40" s="423"/>
      <c r="LCF40" s="419"/>
      <c r="LCG40" s="419"/>
      <c r="LCH40" s="418"/>
      <c r="LCI40" s="420"/>
      <c r="LCJ40" s="421"/>
      <c r="LCK40" s="422"/>
      <c r="LCL40" s="423"/>
      <c r="LCM40" s="419"/>
      <c r="LCN40" s="419"/>
      <c r="LCO40" s="418"/>
      <c r="LCP40" s="420"/>
      <c r="LCQ40" s="421"/>
      <c r="LCR40" s="422"/>
      <c r="LCS40" s="423"/>
      <c r="LCT40" s="419"/>
      <c r="LCU40" s="419"/>
      <c r="LCV40" s="418"/>
      <c r="LCW40" s="420"/>
      <c r="LCX40" s="421"/>
      <c r="LCY40" s="422"/>
      <c r="LCZ40" s="423"/>
      <c r="LDA40" s="419"/>
      <c r="LDB40" s="419"/>
      <c r="LDC40" s="418"/>
      <c r="LDD40" s="420"/>
      <c r="LDE40" s="421"/>
      <c r="LDF40" s="422"/>
      <c r="LDG40" s="423"/>
      <c r="LDH40" s="419"/>
      <c r="LDI40" s="419"/>
      <c r="LDJ40" s="418"/>
      <c r="LDK40" s="420"/>
      <c r="LDL40" s="421"/>
      <c r="LDM40" s="422"/>
      <c r="LDN40" s="423"/>
      <c r="LDO40" s="419"/>
      <c r="LDP40" s="419"/>
      <c r="LDQ40" s="418"/>
      <c r="LDR40" s="420"/>
      <c r="LDS40" s="421"/>
      <c r="LDT40" s="422"/>
      <c r="LDU40" s="423"/>
      <c r="LDV40" s="419"/>
      <c r="LDW40" s="419"/>
      <c r="LDX40" s="418"/>
      <c r="LDY40" s="420"/>
      <c r="LDZ40" s="421"/>
      <c r="LEA40" s="422"/>
      <c r="LEB40" s="423"/>
      <c r="LEC40" s="419"/>
      <c r="LED40" s="419"/>
      <c r="LEE40" s="418"/>
      <c r="LEF40" s="420"/>
      <c r="LEG40" s="421"/>
      <c r="LEH40" s="422"/>
      <c r="LEI40" s="423"/>
      <c r="LEJ40" s="419"/>
      <c r="LEK40" s="419"/>
      <c r="LEL40" s="418"/>
      <c r="LEM40" s="420"/>
      <c r="LEN40" s="421"/>
      <c r="LEO40" s="422"/>
      <c r="LEP40" s="423"/>
      <c r="LEQ40" s="419"/>
      <c r="LER40" s="419"/>
      <c r="LES40" s="418"/>
      <c r="LET40" s="420"/>
      <c r="LEU40" s="421"/>
      <c r="LEV40" s="422"/>
      <c r="LEW40" s="423"/>
      <c r="LEX40" s="419"/>
      <c r="LEY40" s="419"/>
      <c r="LEZ40" s="418"/>
      <c r="LFA40" s="420"/>
      <c r="LFB40" s="421"/>
      <c r="LFC40" s="422"/>
      <c r="LFD40" s="423"/>
      <c r="LFE40" s="419"/>
      <c r="LFF40" s="419"/>
      <c r="LFG40" s="418"/>
      <c r="LFH40" s="420"/>
      <c r="LFI40" s="421"/>
      <c r="LFJ40" s="422"/>
      <c r="LFK40" s="423"/>
      <c r="LFL40" s="419"/>
      <c r="LFM40" s="419"/>
      <c r="LFN40" s="418"/>
      <c r="LFO40" s="420"/>
      <c r="LFP40" s="421"/>
      <c r="LFQ40" s="422"/>
      <c r="LFR40" s="423"/>
      <c r="LFS40" s="419"/>
      <c r="LFT40" s="419"/>
      <c r="LFU40" s="418"/>
      <c r="LFV40" s="420"/>
      <c r="LFW40" s="421"/>
      <c r="LFX40" s="422"/>
      <c r="LFY40" s="423"/>
      <c r="LFZ40" s="419"/>
      <c r="LGA40" s="419"/>
      <c r="LGB40" s="418"/>
      <c r="LGC40" s="420"/>
      <c r="LGD40" s="421"/>
      <c r="LGE40" s="422"/>
      <c r="LGF40" s="423"/>
      <c r="LGG40" s="419"/>
      <c r="LGH40" s="419"/>
      <c r="LGI40" s="418"/>
      <c r="LGJ40" s="420"/>
      <c r="LGK40" s="421"/>
      <c r="LGL40" s="422"/>
      <c r="LGM40" s="423"/>
      <c r="LGN40" s="419"/>
      <c r="LGO40" s="419"/>
      <c r="LGP40" s="418"/>
      <c r="LGQ40" s="420"/>
      <c r="LGR40" s="421"/>
      <c r="LGS40" s="422"/>
      <c r="LGT40" s="423"/>
      <c r="LGU40" s="419"/>
      <c r="LGV40" s="419"/>
      <c r="LGW40" s="418"/>
      <c r="LGX40" s="420"/>
      <c r="LGY40" s="421"/>
      <c r="LGZ40" s="422"/>
      <c r="LHA40" s="423"/>
      <c r="LHB40" s="419"/>
      <c r="LHC40" s="419"/>
      <c r="LHD40" s="418"/>
      <c r="LHE40" s="420"/>
      <c r="LHF40" s="421"/>
      <c r="LHG40" s="422"/>
      <c r="LHH40" s="423"/>
      <c r="LHI40" s="419"/>
      <c r="LHJ40" s="419"/>
      <c r="LHK40" s="418"/>
      <c r="LHL40" s="420"/>
      <c r="LHM40" s="421"/>
      <c r="LHN40" s="422"/>
      <c r="LHO40" s="423"/>
      <c r="LHP40" s="419"/>
      <c r="LHQ40" s="419"/>
      <c r="LHR40" s="418"/>
      <c r="LHS40" s="420"/>
      <c r="LHT40" s="421"/>
      <c r="LHU40" s="422"/>
      <c r="LHV40" s="423"/>
      <c r="LHW40" s="419"/>
      <c r="LHX40" s="419"/>
      <c r="LHY40" s="418"/>
      <c r="LHZ40" s="420"/>
      <c r="LIA40" s="421"/>
      <c r="LIB40" s="422"/>
      <c r="LIC40" s="423"/>
      <c r="LID40" s="419"/>
      <c r="LIE40" s="419"/>
      <c r="LIF40" s="418"/>
      <c r="LIG40" s="420"/>
      <c r="LIH40" s="421"/>
      <c r="LII40" s="422"/>
      <c r="LIJ40" s="423"/>
      <c r="LIK40" s="419"/>
      <c r="LIL40" s="419"/>
      <c r="LIM40" s="418"/>
      <c r="LIN40" s="420"/>
      <c r="LIO40" s="421"/>
      <c r="LIP40" s="422"/>
      <c r="LIQ40" s="423"/>
      <c r="LIR40" s="419"/>
      <c r="LIS40" s="419"/>
      <c r="LIT40" s="418"/>
      <c r="LIU40" s="420"/>
      <c r="LIV40" s="421"/>
      <c r="LIW40" s="422"/>
      <c r="LIX40" s="423"/>
      <c r="LIY40" s="419"/>
      <c r="LIZ40" s="419"/>
      <c r="LJA40" s="418"/>
      <c r="LJB40" s="420"/>
      <c r="LJC40" s="421"/>
      <c r="LJD40" s="422"/>
      <c r="LJE40" s="423"/>
      <c r="LJF40" s="419"/>
      <c r="LJG40" s="419"/>
      <c r="LJH40" s="418"/>
      <c r="LJI40" s="420"/>
      <c r="LJJ40" s="421"/>
      <c r="LJK40" s="422"/>
      <c r="LJL40" s="423"/>
      <c r="LJM40" s="419"/>
      <c r="LJN40" s="419"/>
      <c r="LJO40" s="418"/>
      <c r="LJP40" s="420"/>
      <c r="LJQ40" s="421"/>
      <c r="LJR40" s="422"/>
      <c r="LJS40" s="423"/>
      <c r="LJT40" s="419"/>
      <c r="LJU40" s="419"/>
      <c r="LJV40" s="418"/>
      <c r="LJW40" s="420"/>
      <c r="LJX40" s="421"/>
      <c r="LJY40" s="422"/>
      <c r="LJZ40" s="423"/>
      <c r="LKA40" s="419"/>
      <c r="LKB40" s="419"/>
      <c r="LKC40" s="418"/>
      <c r="LKD40" s="420"/>
      <c r="LKE40" s="421"/>
      <c r="LKF40" s="422"/>
      <c r="LKG40" s="423"/>
      <c r="LKH40" s="419"/>
      <c r="LKI40" s="419"/>
      <c r="LKJ40" s="418"/>
      <c r="LKK40" s="420"/>
      <c r="LKL40" s="421"/>
      <c r="LKM40" s="422"/>
      <c r="LKN40" s="423"/>
      <c r="LKO40" s="419"/>
      <c r="LKP40" s="419"/>
      <c r="LKQ40" s="418"/>
      <c r="LKR40" s="420"/>
      <c r="LKS40" s="421"/>
      <c r="LKT40" s="422"/>
      <c r="LKU40" s="423"/>
      <c r="LKV40" s="419"/>
      <c r="LKW40" s="419"/>
      <c r="LKX40" s="418"/>
      <c r="LKY40" s="420"/>
      <c r="LKZ40" s="421"/>
      <c r="LLA40" s="422"/>
      <c r="LLB40" s="423"/>
      <c r="LLC40" s="419"/>
      <c r="LLD40" s="419"/>
      <c r="LLE40" s="418"/>
      <c r="LLF40" s="420"/>
      <c r="LLG40" s="421"/>
      <c r="LLH40" s="422"/>
      <c r="LLI40" s="423"/>
      <c r="LLJ40" s="419"/>
      <c r="LLK40" s="419"/>
      <c r="LLL40" s="418"/>
      <c r="LLM40" s="420"/>
      <c r="LLN40" s="421"/>
      <c r="LLO40" s="422"/>
      <c r="LLP40" s="423"/>
      <c r="LLQ40" s="419"/>
      <c r="LLR40" s="419"/>
      <c r="LLS40" s="418"/>
      <c r="LLT40" s="420"/>
      <c r="LLU40" s="421"/>
      <c r="LLV40" s="422"/>
      <c r="LLW40" s="423"/>
      <c r="LLX40" s="419"/>
      <c r="LLY40" s="419"/>
      <c r="LLZ40" s="418"/>
      <c r="LMA40" s="420"/>
      <c r="LMB40" s="421"/>
      <c r="LMC40" s="422"/>
      <c r="LMD40" s="423"/>
      <c r="LME40" s="419"/>
      <c r="LMF40" s="419"/>
      <c r="LMG40" s="418"/>
      <c r="LMH40" s="420"/>
      <c r="LMI40" s="421"/>
      <c r="LMJ40" s="422"/>
      <c r="LMK40" s="423"/>
      <c r="LML40" s="419"/>
      <c r="LMM40" s="419"/>
      <c r="LMN40" s="418"/>
      <c r="LMO40" s="420"/>
      <c r="LMP40" s="421"/>
      <c r="LMQ40" s="422"/>
      <c r="LMR40" s="423"/>
      <c r="LMS40" s="419"/>
      <c r="LMT40" s="419"/>
      <c r="LMU40" s="418"/>
      <c r="LMV40" s="420"/>
      <c r="LMW40" s="421"/>
      <c r="LMX40" s="422"/>
      <c r="LMY40" s="423"/>
      <c r="LMZ40" s="419"/>
      <c r="LNA40" s="419"/>
      <c r="LNB40" s="418"/>
      <c r="LNC40" s="420"/>
      <c r="LND40" s="421"/>
      <c r="LNE40" s="422"/>
      <c r="LNF40" s="423"/>
      <c r="LNG40" s="419"/>
      <c r="LNH40" s="419"/>
      <c r="LNI40" s="418"/>
      <c r="LNJ40" s="420"/>
      <c r="LNK40" s="421"/>
      <c r="LNL40" s="422"/>
      <c r="LNM40" s="423"/>
      <c r="LNN40" s="419"/>
      <c r="LNO40" s="419"/>
      <c r="LNP40" s="418"/>
      <c r="LNQ40" s="420"/>
      <c r="LNR40" s="421"/>
      <c r="LNS40" s="422"/>
      <c r="LNT40" s="423"/>
      <c r="LNU40" s="419"/>
      <c r="LNV40" s="419"/>
      <c r="LNW40" s="418"/>
      <c r="LNX40" s="420"/>
      <c r="LNY40" s="421"/>
      <c r="LNZ40" s="422"/>
      <c r="LOA40" s="423"/>
      <c r="LOB40" s="419"/>
      <c r="LOC40" s="419"/>
      <c r="LOD40" s="418"/>
      <c r="LOE40" s="420"/>
      <c r="LOF40" s="421"/>
      <c r="LOG40" s="422"/>
      <c r="LOH40" s="423"/>
      <c r="LOI40" s="419"/>
      <c r="LOJ40" s="419"/>
      <c r="LOK40" s="418"/>
      <c r="LOL40" s="420"/>
      <c r="LOM40" s="421"/>
      <c r="LON40" s="422"/>
      <c r="LOO40" s="423"/>
      <c r="LOP40" s="419"/>
      <c r="LOQ40" s="419"/>
      <c r="LOR40" s="418"/>
      <c r="LOS40" s="420"/>
      <c r="LOT40" s="421"/>
      <c r="LOU40" s="422"/>
      <c r="LOV40" s="423"/>
      <c r="LOW40" s="419"/>
      <c r="LOX40" s="419"/>
      <c r="LOY40" s="418"/>
      <c r="LOZ40" s="420"/>
      <c r="LPA40" s="421"/>
      <c r="LPB40" s="422"/>
      <c r="LPC40" s="423"/>
      <c r="LPD40" s="419"/>
      <c r="LPE40" s="419"/>
      <c r="LPF40" s="418"/>
      <c r="LPG40" s="420"/>
      <c r="LPH40" s="421"/>
      <c r="LPI40" s="422"/>
      <c r="LPJ40" s="423"/>
      <c r="LPK40" s="419"/>
      <c r="LPL40" s="419"/>
      <c r="LPM40" s="418"/>
      <c r="LPN40" s="420"/>
      <c r="LPO40" s="421"/>
      <c r="LPP40" s="422"/>
      <c r="LPQ40" s="423"/>
      <c r="LPR40" s="419"/>
      <c r="LPS40" s="419"/>
      <c r="LPT40" s="418"/>
      <c r="LPU40" s="420"/>
      <c r="LPV40" s="421"/>
      <c r="LPW40" s="422"/>
      <c r="LPX40" s="423"/>
      <c r="LPY40" s="419"/>
      <c r="LPZ40" s="419"/>
      <c r="LQA40" s="418"/>
      <c r="LQB40" s="420"/>
      <c r="LQC40" s="421"/>
      <c r="LQD40" s="422"/>
      <c r="LQE40" s="423"/>
      <c r="LQF40" s="419"/>
      <c r="LQG40" s="419"/>
      <c r="LQH40" s="418"/>
      <c r="LQI40" s="420"/>
      <c r="LQJ40" s="421"/>
      <c r="LQK40" s="422"/>
      <c r="LQL40" s="423"/>
      <c r="LQM40" s="419"/>
      <c r="LQN40" s="419"/>
      <c r="LQO40" s="418"/>
      <c r="LQP40" s="420"/>
      <c r="LQQ40" s="421"/>
      <c r="LQR40" s="422"/>
      <c r="LQS40" s="423"/>
      <c r="LQT40" s="419"/>
      <c r="LQU40" s="419"/>
      <c r="LQV40" s="418"/>
      <c r="LQW40" s="420"/>
      <c r="LQX40" s="421"/>
      <c r="LQY40" s="422"/>
      <c r="LQZ40" s="423"/>
      <c r="LRA40" s="419"/>
      <c r="LRB40" s="419"/>
      <c r="LRC40" s="418"/>
      <c r="LRD40" s="420"/>
      <c r="LRE40" s="421"/>
      <c r="LRF40" s="422"/>
      <c r="LRG40" s="423"/>
      <c r="LRH40" s="419"/>
      <c r="LRI40" s="419"/>
      <c r="LRJ40" s="418"/>
      <c r="LRK40" s="420"/>
      <c r="LRL40" s="421"/>
      <c r="LRM40" s="422"/>
      <c r="LRN40" s="423"/>
      <c r="LRO40" s="419"/>
      <c r="LRP40" s="419"/>
      <c r="LRQ40" s="418"/>
      <c r="LRR40" s="420"/>
      <c r="LRS40" s="421"/>
      <c r="LRT40" s="422"/>
      <c r="LRU40" s="423"/>
      <c r="LRV40" s="419"/>
      <c r="LRW40" s="419"/>
      <c r="LRX40" s="418"/>
      <c r="LRY40" s="420"/>
      <c r="LRZ40" s="421"/>
      <c r="LSA40" s="422"/>
      <c r="LSB40" s="423"/>
      <c r="LSC40" s="419"/>
      <c r="LSD40" s="419"/>
      <c r="LSE40" s="418"/>
      <c r="LSF40" s="420"/>
      <c r="LSG40" s="421"/>
      <c r="LSH40" s="422"/>
      <c r="LSI40" s="423"/>
      <c r="LSJ40" s="419"/>
      <c r="LSK40" s="419"/>
      <c r="LSL40" s="418"/>
      <c r="LSM40" s="420"/>
      <c r="LSN40" s="421"/>
      <c r="LSO40" s="422"/>
      <c r="LSP40" s="423"/>
      <c r="LSQ40" s="419"/>
      <c r="LSR40" s="419"/>
      <c r="LSS40" s="418"/>
      <c r="LST40" s="420"/>
      <c r="LSU40" s="421"/>
      <c r="LSV40" s="422"/>
      <c r="LSW40" s="423"/>
      <c r="LSX40" s="419"/>
      <c r="LSY40" s="419"/>
      <c r="LSZ40" s="418"/>
      <c r="LTA40" s="420"/>
      <c r="LTB40" s="421"/>
      <c r="LTC40" s="422"/>
      <c r="LTD40" s="423"/>
      <c r="LTE40" s="419"/>
      <c r="LTF40" s="419"/>
      <c r="LTG40" s="418"/>
      <c r="LTH40" s="420"/>
      <c r="LTI40" s="421"/>
      <c r="LTJ40" s="422"/>
      <c r="LTK40" s="423"/>
      <c r="LTL40" s="419"/>
      <c r="LTM40" s="419"/>
      <c r="LTN40" s="418"/>
      <c r="LTO40" s="420"/>
      <c r="LTP40" s="421"/>
      <c r="LTQ40" s="422"/>
      <c r="LTR40" s="423"/>
      <c r="LTS40" s="419"/>
      <c r="LTT40" s="419"/>
      <c r="LTU40" s="418"/>
      <c r="LTV40" s="420"/>
      <c r="LTW40" s="421"/>
      <c r="LTX40" s="422"/>
      <c r="LTY40" s="423"/>
      <c r="LTZ40" s="419"/>
      <c r="LUA40" s="419"/>
      <c r="LUB40" s="418"/>
      <c r="LUC40" s="420"/>
      <c r="LUD40" s="421"/>
      <c r="LUE40" s="422"/>
      <c r="LUF40" s="423"/>
      <c r="LUG40" s="419"/>
      <c r="LUH40" s="419"/>
      <c r="LUI40" s="418"/>
      <c r="LUJ40" s="420"/>
      <c r="LUK40" s="421"/>
      <c r="LUL40" s="422"/>
      <c r="LUM40" s="423"/>
      <c r="LUN40" s="419"/>
      <c r="LUO40" s="419"/>
      <c r="LUP40" s="418"/>
      <c r="LUQ40" s="420"/>
      <c r="LUR40" s="421"/>
      <c r="LUS40" s="422"/>
      <c r="LUT40" s="423"/>
      <c r="LUU40" s="419"/>
      <c r="LUV40" s="419"/>
      <c r="LUW40" s="418"/>
      <c r="LUX40" s="420"/>
      <c r="LUY40" s="421"/>
      <c r="LUZ40" s="422"/>
      <c r="LVA40" s="423"/>
      <c r="LVB40" s="419"/>
      <c r="LVC40" s="419"/>
      <c r="LVD40" s="418"/>
      <c r="LVE40" s="420"/>
      <c r="LVF40" s="421"/>
      <c r="LVG40" s="422"/>
      <c r="LVH40" s="423"/>
      <c r="LVI40" s="419"/>
      <c r="LVJ40" s="419"/>
      <c r="LVK40" s="418"/>
      <c r="LVL40" s="420"/>
      <c r="LVM40" s="421"/>
      <c r="LVN40" s="422"/>
      <c r="LVO40" s="423"/>
      <c r="LVP40" s="419"/>
      <c r="LVQ40" s="419"/>
      <c r="LVR40" s="418"/>
      <c r="LVS40" s="420"/>
      <c r="LVT40" s="421"/>
      <c r="LVU40" s="422"/>
      <c r="LVV40" s="423"/>
      <c r="LVW40" s="419"/>
      <c r="LVX40" s="419"/>
      <c r="LVY40" s="418"/>
      <c r="LVZ40" s="420"/>
      <c r="LWA40" s="421"/>
      <c r="LWB40" s="422"/>
      <c r="LWC40" s="423"/>
      <c r="LWD40" s="419"/>
      <c r="LWE40" s="419"/>
      <c r="LWF40" s="418"/>
      <c r="LWG40" s="420"/>
      <c r="LWH40" s="421"/>
      <c r="LWI40" s="422"/>
      <c r="LWJ40" s="423"/>
      <c r="LWK40" s="419"/>
      <c r="LWL40" s="419"/>
      <c r="LWM40" s="418"/>
      <c r="LWN40" s="420"/>
      <c r="LWO40" s="421"/>
      <c r="LWP40" s="422"/>
      <c r="LWQ40" s="423"/>
      <c r="LWR40" s="419"/>
      <c r="LWS40" s="419"/>
      <c r="LWT40" s="418"/>
      <c r="LWU40" s="420"/>
      <c r="LWV40" s="421"/>
      <c r="LWW40" s="422"/>
      <c r="LWX40" s="423"/>
      <c r="LWY40" s="419"/>
      <c r="LWZ40" s="419"/>
      <c r="LXA40" s="418"/>
      <c r="LXB40" s="420"/>
      <c r="LXC40" s="421"/>
      <c r="LXD40" s="422"/>
      <c r="LXE40" s="423"/>
      <c r="LXF40" s="419"/>
      <c r="LXG40" s="419"/>
      <c r="LXH40" s="418"/>
      <c r="LXI40" s="420"/>
      <c r="LXJ40" s="421"/>
      <c r="LXK40" s="422"/>
      <c r="LXL40" s="423"/>
      <c r="LXM40" s="419"/>
      <c r="LXN40" s="419"/>
      <c r="LXO40" s="418"/>
      <c r="LXP40" s="420"/>
      <c r="LXQ40" s="421"/>
      <c r="LXR40" s="422"/>
      <c r="LXS40" s="423"/>
      <c r="LXT40" s="419"/>
      <c r="LXU40" s="419"/>
      <c r="LXV40" s="418"/>
      <c r="LXW40" s="420"/>
      <c r="LXX40" s="421"/>
      <c r="LXY40" s="422"/>
      <c r="LXZ40" s="423"/>
      <c r="LYA40" s="419"/>
      <c r="LYB40" s="419"/>
      <c r="LYC40" s="418"/>
      <c r="LYD40" s="420"/>
      <c r="LYE40" s="421"/>
      <c r="LYF40" s="422"/>
      <c r="LYG40" s="423"/>
      <c r="LYH40" s="419"/>
      <c r="LYI40" s="419"/>
      <c r="LYJ40" s="418"/>
      <c r="LYK40" s="420"/>
      <c r="LYL40" s="421"/>
      <c r="LYM40" s="422"/>
      <c r="LYN40" s="423"/>
      <c r="LYO40" s="419"/>
      <c r="LYP40" s="419"/>
      <c r="LYQ40" s="418"/>
      <c r="LYR40" s="420"/>
      <c r="LYS40" s="421"/>
      <c r="LYT40" s="422"/>
      <c r="LYU40" s="423"/>
      <c r="LYV40" s="419"/>
      <c r="LYW40" s="419"/>
      <c r="LYX40" s="418"/>
      <c r="LYY40" s="420"/>
      <c r="LYZ40" s="421"/>
      <c r="LZA40" s="422"/>
      <c r="LZB40" s="423"/>
      <c r="LZC40" s="419"/>
      <c r="LZD40" s="419"/>
      <c r="LZE40" s="418"/>
      <c r="LZF40" s="420"/>
      <c r="LZG40" s="421"/>
      <c r="LZH40" s="422"/>
      <c r="LZI40" s="423"/>
      <c r="LZJ40" s="419"/>
      <c r="LZK40" s="419"/>
      <c r="LZL40" s="418"/>
      <c r="LZM40" s="420"/>
      <c r="LZN40" s="421"/>
      <c r="LZO40" s="422"/>
      <c r="LZP40" s="423"/>
      <c r="LZQ40" s="419"/>
      <c r="LZR40" s="419"/>
      <c r="LZS40" s="418"/>
      <c r="LZT40" s="420"/>
      <c r="LZU40" s="421"/>
      <c r="LZV40" s="422"/>
      <c r="LZW40" s="423"/>
      <c r="LZX40" s="419"/>
      <c r="LZY40" s="419"/>
      <c r="LZZ40" s="418"/>
      <c r="MAA40" s="420"/>
      <c r="MAB40" s="421"/>
      <c r="MAC40" s="422"/>
      <c r="MAD40" s="423"/>
      <c r="MAE40" s="419"/>
      <c r="MAF40" s="419"/>
      <c r="MAG40" s="418"/>
      <c r="MAH40" s="420"/>
      <c r="MAI40" s="421"/>
      <c r="MAJ40" s="422"/>
      <c r="MAK40" s="423"/>
      <c r="MAL40" s="419"/>
      <c r="MAM40" s="419"/>
      <c r="MAN40" s="418"/>
      <c r="MAO40" s="420"/>
      <c r="MAP40" s="421"/>
      <c r="MAQ40" s="422"/>
      <c r="MAR40" s="423"/>
      <c r="MAS40" s="419"/>
      <c r="MAT40" s="419"/>
      <c r="MAU40" s="418"/>
      <c r="MAV40" s="420"/>
      <c r="MAW40" s="421"/>
      <c r="MAX40" s="422"/>
      <c r="MAY40" s="423"/>
      <c r="MAZ40" s="419"/>
      <c r="MBA40" s="419"/>
      <c r="MBB40" s="418"/>
      <c r="MBC40" s="420"/>
      <c r="MBD40" s="421"/>
      <c r="MBE40" s="422"/>
      <c r="MBF40" s="423"/>
      <c r="MBG40" s="419"/>
      <c r="MBH40" s="419"/>
      <c r="MBI40" s="418"/>
      <c r="MBJ40" s="420"/>
      <c r="MBK40" s="421"/>
      <c r="MBL40" s="422"/>
      <c r="MBM40" s="423"/>
      <c r="MBN40" s="419"/>
      <c r="MBO40" s="419"/>
      <c r="MBP40" s="418"/>
      <c r="MBQ40" s="420"/>
      <c r="MBR40" s="421"/>
      <c r="MBS40" s="422"/>
      <c r="MBT40" s="423"/>
      <c r="MBU40" s="419"/>
      <c r="MBV40" s="419"/>
      <c r="MBW40" s="418"/>
      <c r="MBX40" s="420"/>
      <c r="MBY40" s="421"/>
      <c r="MBZ40" s="422"/>
      <c r="MCA40" s="423"/>
      <c r="MCB40" s="419"/>
      <c r="MCC40" s="419"/>
      <c r="MCD40" s="418"/>
      <c r="MCE40" s="420"/>
      <c r="MCF40" s="421"/>
      <c r="MCG40" s="422"/>
      <c r="MCH40" s="423"/>
      <c r="MCI40" s="419"/>
      <c r="MCJ40" s="419"/>
      <c r="MCK40" s="418"/>
      <c r="MCL40" s="420"/>
      <c r="MCM40" s="421"/>
      <c r="MCN40" s="422"/>
      <c r="MCO40" s="423"/>
      <c r="MCP40" s="419"/>
      <c r="MCQ40" s="419"/>
      <c r="MCR40" s="418"/>
      <c r="MCS40" s="420"/>
      <c r="MCT40" s="421"/>
      <c r="MCU40" s="422"/>
      <c r="MCV40" s="423"/>
      <c r="MCW40" s="419"/>
      <c r="MCX40" s="419"/>
      <c r="MCY40" s="418"/>
      <c r="MCZ40" s="420"/>
      <c r="MDA40" s="421"/>
      <c r="MDB40" s="422"/>
      <c r="MDC40" s="423"/>
      <c r="MDD40" s="419"/>
      <c r="MDE40" s="419"/>
      <c r="MDF40" s="418"/>
      <c r="MDG40" s="420"/>
      <c r="MDH40" s="421"/>
      <c r="MDI40" s="422"/>
      <c r="MDJ40" s="423"/>
      <c r="MDK40" s="419"/>
      <c r="MDL40" s="419"/>
      <c r="MDM40" s="418"/>
      <c r="MDN40" s="420"/>
      <c r="MDO40" s="421"/>
      <c r="MDP40" s="422"/>
      <c r="MDQ40" s="423"/>
      <c r="MDR40" s="419"/>
      <c r="MDS40" s="419"/>
      <c r="MDT40" s="418"/>
      <c r="MDU40" s="420"/>
      <c r="MDV40" s="421"/>
      <c r="MDW40" s="422"/>
      <c r="MDX40" s="423"/>
      <c r="MDY40" s="419"/>
      <c r="MDZ40" s="419"/>
      <c r="MEA40" s="418"/>
      <c r="MEB40" s="420"/>
      <c r="MEC40" s="421"/>
      <c r="MED40" s="422"/>
      <c r="MEE40" s="423"/>
      <c r="MEF40" s="419"/>
      <c r="MEG40" s="419"/>
      <c r="MEH40" s="418"/>
      <c r="MEI40" s="420"/>
      <c r="MEJ40" s="421"/>
      <c r="MEK40" s="422"/>
      <c r="MEL40" s="423"/>
      <c r="MEM40" s="419"/>
      <c r="MEN40" s="419"/>
      <c r="MEO40" s="418"/>
      <c r="MEP40" s="420"/>
      <c r="MEQ40" s="421"/>
      <c r="MER40" s="422"/>
      <c r="MES40" s="423"/>
      <c r="MET40" s="419"/>
      <c r="MEU40" s="419"/>
      <c r="MEV40" s="418"/>
      <c r="MEW40" s="420"/>
      <c r="MEX40" s="421"/>
      <c r="MEY40" s="422"/>
      <c r="MEZ40" s="423"/>
      <c r="MFA40" s="419"/>
      <c r="MFB40" s="419"/>
      <c r="MFC40" s="418"/>
      <c r="MFD40" s="420"/>
      <c r="MFE40" s="421"/>
      <c r="MFF40" s="422"/>
      <c r="MFG40" s="423"/>
      <c r="MFH40" s="419"/>
      <c r="MFI40" s="419"/>
      <c r="MFJ40" s="418"/>
      <c r="MFK40" s="420"/>
      <c r="MFL40" s="421"/>
      <c r="MFM40" s="422"/>
      <c r="MFN40" s="423"/>
      <c r="MFO40" s="419"/>
      <c r="MFP40" s="419"/>
      <c r="MFQ40" s="418"/>
      <c r="MFR40" s="420"/>
      <c r="MFS40" s="421"/>
      <c r="MFT40" s="422"/>
      <c r="MFU40" s="423"/>
      <c r="MFV40" s="419"/>
      <c r="MFW40" s="419"/>
      <c r="MFX40" s="418"/>
      <c r="MFY40" s="420"/>
      <c r="MFZ40" s="421"/>
      <c r="MGA40" s="422"/>
      <c r="MGB40" s="423"/>
      <c r="MGC40" s="419"/>
      <c r="MGD40" s="419"/>
      <c r="MGE40" s="418"/>
      <c r="MGF40" s="420"/>
      <c r="MGG40" s="421"/>
      <c r="MGH40" s="422"/>
      <c r="MGI40" s="423"/>
      <c r="MGJ40" s="419"/>
      <c r="MGK40" s="419"/>
      <c r="MGL40" s="418"/>
      <c r="MGM40" s="420"/>
      <c r="MGN40" s="421"/>
      <c r="MGO40" s="422"/>
      <c r="MGP40" s="423"/>
      <c r="MGQ40" s="419"/>
      <c r="MGR40" s="419"/>
      <c r="MGS40" s="418"/>
      <c r="MGT40" s="420"/>
      <c r="MGU40" s="421"/>
      <c r="MGV40" s="422"/>
      <c r="MGW40" s="423"/>
      <c r="MGX40" s="419"/>
      <c r="MGY40" s="419"/>
      <c r="MGZ40" s="418"/>
      <c r="MHA40" s="420"/>
      <c r="MHB40" s="421"/>
      <c r="MHC40" s="422"/>
      <c r="MHD40" s="423"/>
      <c r="MHE40" s="419"/>
      <c r="MHF40" s="419"/>
      <c r="MHG40" s="418"/>
      <c r="MHH40" s="420"/>
      <c r="MHI40" s="421"/>
      <c r="MHJ40" s="422"/>
      <c r="MHK40" s="423"/>
      <c r="MHL40" s="419"/>
      <c r="MHM40" s="419"/>
      <c r="MHN40" s="418"/>
      <c r="MHO40" s="420"/>
      <c r="MHP40" s="421"/>
      <c r="MHQ40" s="422"/>
      <c r="MHR40" s="423"/>
      <c r="MHS40" s="419"/>
      <c r="MHT40" s="419"/>
      <c r="MHU40" s="418"/>
      <c r="MHV40" s="420"/>
      <c r="MHW40" s="421"/>
      <c r="MHX40" s="422"/>
      <c r="MHY40" s="423"/>
      <c r="MHZ40" s="419"/>
      <c r="MIA40" s="419"/>
      <c r="MIB40" s="418"/>
      <c r="MIC40" s="420"/>
      <c r="MID40" s="421"/>
      <c r="MIE40" s="422"/>
      <c r="MIF40" s="423"/>
      <c r="MIG40" s="419"/>
      <c r="MIH40" s="419"/>
      <c r="MII40" s="418"/>
      <c r="MIJ40" s="420"/>
      <c r="MIK40" s="421"/>
      <c r="MIL40" s="422"/>
      <c r="MIM40" s="423"/>
      <c r="MIN40" s="419"/>
      <c r="MIO40" s="419"/>
      <c r="MIP40" s="418"/>
      <c r="MIQ40" s="420"/>
      <c r="MIR40" s="421"/>
      <c r="MIS40" s="422"/>
      <c r="MIT40" s="423"/>
      <c r="MIU40" s="419"/>
      <c r="MIV40" s="419"/>
      <c r="MIW40" s="418"/>
      <c r="MIX40" s="420"/>
      <c r="MIY40" s="421"/>
      <c r="MIZ40" s="422"/>
      <c r="MJA40" s="423"/>
      <c r="MJB40" s="419"/>
      <c r="MJC40" s="419"/>
      <c r="MJD40" s="418"/>
      <c r="MJE40" s="420"/>
      <c r="MJF40" s="421"/>
      <c r="MJG40" s="422"/>
      <c r="MJH40" s="423"/>
      <c r="MJI40" s="419"/>
      <c r="MJJ40" s="419"/>
      <c r="MJK40" s="418"/>
      <c r="MJL40" s="420"/>
      <c r="MJM40" s="421"/>
      <c r="MJN40" s="422"/>
      <c r="MJO40" s="423"/>
      <c r="MJP40" s="419"/>
      <c r="MJQ40" s="419"/>
      <c r="MJR40" s="418"/>
      <c r="MJS40" s="420"/>
      <c r="MJT40" s="421"/>
      <c r="MJU40" s="422"/>
      <c r="MJV40" s="423"/>
      <c r="MJW40" s="419"/>
      <c r="MJX40" s="419"/>
      <c r="MJY40" s="418"/>
      <c r="MJZ40" s="420"/>
      <c r="MKA40" s="421"/>
      <c r="MKB40" s="422"/>
      <c r="MKC40" s="423"/>
      <c r="MKD40" s="419"/>
      <c r="MKE40" s="419"/>
      <c r="MKF40" s="418"/>
      <c r="MKG40" s="420"/>
      <c r="MKH40" s="421"/>
      <c r="MKI40" s="422"/>
      <c r="MKJ40" s="423"/>
      <c r="MKK40" s="419"/>
      <c r="MKL40" s="419"/>
      <c r="MKM40" s="418"/>
      <c r="MKN40" s="420"/>
      <c r="MKO40" s="421"/>
      <c r="MKP40" s="422"/>
      <c r="MKQ40" s="423"/>
      <c r="MKR40" s="419"/>
      <c r="MKS40" s="419"/>
      <c r="MKT40" s="418"/>
      <c r="MKU40" s="420"/>
      <c r="MKV40" s="421"/>
      <c r="MKW40" s="422"/>
      <c r="MKX40" s="423"/>
      <c r="MKY40" s="419"/>
      <c r="MKZ40" s="419"/>
      <c r="MLA40" s="418"/>
      <c r="MLB40" s="420"/>
      <c r="MLC40" s="421"/>
      <c r="MLD40" s="422"/>
      <c r="MLE40" s="423"/>
      <c r="MLF40" s="419"/>
      <c r="MLG40" s="419"/>
      <c r="MLH40" s="418"/>
      <c r="MLI40" s="420"/>
      <c r="MLJ40" s="421"/>
      <c r="MLK40" s="422"/>
      <c r="MLL40" s="423"/>
      <c r="MLM40" s="419"/>
      <c r="MLN40" s="419"/>
      <c r="MLO40" s="418"/>
      <c r="MLP40" s="420"/>
      <c r="MLQ40" s="421"/>
      <c r="MLR40" s="422"/>
      <c r="MLS40" s="423"/>
      <c r="MLT40" s="419"/>
      <c r="MLU40" s="419"/>
      <c r="MLV40" s="418"/>
      <c r="MLW40" s="420"/>
      <c r="MLX40" s="421"/>
      <c r="MLY40" s="422"/>
      <c r="MLZ40" s="423"/>
      <c r="MMA40" s="419"/>
      <c r="MMB40" s="419"/>
      <c r="MMC40" s="418"/>
      <c r="MMD40" s="420"/>
      <c r="MME40" s="421"/>
      <c r="MMF40" s="422"/>
      <c r="MMG40" s="423"/>
      <c r="MMH40" s="419"/>
      <c r="MMI40" s="419"/>
      <c r="MMJ40" s="418"/>
      <c r="MMK40" s="420"/>
      <c r="MML40" s="421"/>
      <c r="MMM40" s="422"/>
      <c r="MMN40" s="423"/>
      <c r="MMO40" s="419"/>
      <c r="MMP40" s="419"/>
      <c r="MMQ40" s="418"/>
      <c r="MMR40" s="420"/>
      <c r="MMS40" s="421"/>
      <c r="MMT40" s="422"/>
      <c r="MMU40" s="423"/>
      <c r="MMV40" s="419"/>
      <c r="MMW40" s="419"/>
      <c r="MMX40" s="418"/>
      <c r="MMY40" s="420"/>
      <c r="MMZ40" s="421"/>
      <c r="MNA40" s="422"/>
      <c r="MNB40" s="423"/>
      <c r="MNC40" s="419"/>
      <c r="MND40" s="419"/>
      <c r="MNE40" s="418"/>
      <c r="MNF40" s="420"/>
      <c r="MNG40" s="421"/>
      <c r="MNH40" s="422"/>
      <c r="MNI40" s="423"/>
      <c r="MNJ40" s="419"/>
      <c r="MNK40" s="419"/>
      <c r="MNL40" s="418"/>
      <c r="MNM40" s="420"/>
      <c r="MNN40" s="421"/>
      <c r="MNO40" s="422"/>
      <c r="MNP40" s="423"/>
      <c r="MNQ40" s="419"/>
      <c r="MNR40" s="419"/>
      <c r="MNS40" s="418"/>
      <c r="MNT40" s="420"/>
      <c r="MNU40" s="421"/>
      <c r="MNV40" s="422"/>
      <c r="MNW40" s="423"/>
      <c r="MNX40" s="419"/>
      <c r="MNY40" s="419"/>
      <c r="MNZ40" s="418"/>
      <c r="MOA40" s="420"/>
      <c r="MOB40" s="421"/>
      <c r="MOC40" s="422"/>
      <c r="MOD40" s="423"/>
      <c r="MOE40" s="419"/>
      <c r="MOF40" s="419"/>
      <c r="MOG40" s="418"/>
      <c r="MOH40" s="420"/>
      <c r="MOI40" s="421"/>
      <c r="MOJ40" s="422"/>
      <c r="MOK40" s="423"/>
      <c r="MOL40" s="419"/>
      <c r="MOM40" s="419"/>
      <c r="MON40" s="418"/>
      <c r="MOO40" s="420"/>
      <c r="MOP40" s="421"/>
      <c r="MOQ40" s="422"/>
      <c r="MOR40" s="423"/>
      <c r="MOS40" s="419"/>
      <c r="MOT40" s="419"/>
      <c r="MOU40" s="418"/>
      <c r="MOV40" s="420"/>
      <c r="MOW40" s="421"/>
      <c r="MOX40" s="422"/>
      <c r="MOY40" s="423"/>
      <c r="MOZ40" s="419"/>
      <c r="MPA40" s="419"/>
      <c r="MPB40" s="418"/>
      <c r="MPC40" s="420"/>
      <c r="MPD40" s="421"/>
      <c r="MPE40" s="422"/>
      <c r="MPF40" s="423"/>
      <c r="MPG40" s="419"/>
      <c r="MPH40" s="419"/>
      <c r="MPI40" s="418"/>
      <c r="MPJ40" s="420"/>
      <c r="MPK40" s="421"/>
      <c r="MPL40" s="422"/>
      <c r="MPM40" s="423"/>
      <c r="MPN40" s="419"/>
      <c r="MPO40" s="419"/>
      <c r="MPP40" s="418"/>
      <c r="MPQ40" s="420"/>
      <c r="MPR40" s="421"/>
      <c r="MPS40" s="422"/>
      <c r="MPT40" s="423"/>
      <c r="MPU40" s="419"/>
      <c r="MPV40" s="419"/>
      <c r="MPW40" s="418"/>
      <c r="MPX40" s="420"/>
      <c r="MPY40" s="421"/>
      <c r="MPZ40" s="422"/>
      <c r="MQA40" s="423"/>
      <c r="MQB40" s="419"/>
      <c r="MQC40" s="419"/>
      <c r="MQD40" s="418"/>
      <c r="MQE40" s="420"/>
      <c r="MQF40" s="421"/>
      <c r="MQG40" s="422"/>
      <c r="MQH40" s="423"/>
      <c r="MQI40" s="419"/>
      <c r="MQJ40" s="419"/>
      <c r="MQK40" s="418"/>
      <c r="MQL40" s="420"/>
      <c r="MQM40" s="421"/>
      <c r="MQN40" s="422"/>
      <c r="MQO40" s="423"/>
      <c r="MQP40" s="419"/>
      <c r="MQQ40" s="419"/>
      <c r="MQR40" s="418"/>
      <c r="MQS40" s="420"/>
      <c r="MQT40" s="421"/>
      <c r="MQU40" s="422"/>
      <c r="MQV40" s="423"/>
      <c r="MQW40" s="419"/>
      <c r="MQX40" s="419"/>
      <c r="MQY40" s="418"/>
      <c r="MQZ40" s="420"/>
      <c r="MRA40" s="421"/>
      <c r="MRB40" s="422"/>
      <c r="MRC40" s="423"/>
      <c r="MRD40" s="419"/>
      <c r="MRE40" s="419"/>
      <c r="MRF40" s="418"/>
      <c r="MRG40" s="420"/>
      <c r="MRH40" s="421"/>
      <c r="MRI40" s="422"/>
      <c r="MRJ40" s="423"/>
      <c r="MRK40" s="419"/>
      <c r="MRL40" s="419"/>
      <c r="MRM40" s="418"/>
      <c r="MRN40" s="420"/>
      <c r="MRO40" s="421"/>
      <c r="MRP40" s="422"/>
      <c r="MRQ40" s="423"/>
      <c r="MRR40" s="419"/>
      <c r="MRS40" s="419"/>
      <c r="MRT40" s="418"/>
      <c r="MRU40" s="420"/>
      <c r="MRV40" s="421"/>
      <c r="MRW40" s="422"/>
      <c r="MRX40" s="423"/>
      <c r="MRY40" s="419"/>
      <c r="MRZ40" s="419"/>
      <c r="MSA40" s="418"/>
      <c r="MSB40" s="420"/>
      <c r="MSC40" s="421"/>
      <c r="MSD40" s="422"/>
      <c r="MSE40" s="423"/>
      <c r="MSF40" s="419"/>
      <c r="MSG40" s="419"/>
      <c r="MSH40" s="418"/>
      <c r="MSI40" s="420"/>
      <c r="MSJ40" s="421"/>
      <c r="MSK40" s="422"/>
      <c r="MSL40" s="423"/>
      <c r="MSM40" s="419"/>
      <c r="MSN40" s="419"/>
      <c r="MSO40" s="418"/>
      <c r="MSP40" s="420"/>
      <c r="MSQ40" s="421"/>
      <c r="MSR40" s="422"/>
      <c r="MSS40" s="423"/>
      <c r="MST40" s="419"/>
      <c r="MSU40" s="419"/>
      <c r="MSV40" s="418"/>
      <c r="MSW40" s="420"/>
      <c r="MSX40" s="421"/>
      <c r="MSY40" s="422"/>
      <c r="MSZ40" s="423"/>
      <c r="MTA40" s="419"/>
      <c r="MTB40" s="419"/>
      <c r="MTC40" s="418"/>
      <c r="MTD40" s="420"/>
      <c r="MTE40" s="421"/>
      <c r="MTF40" s="422"/>
      <c r="MTG40" s="423"/>
      <c r="MTH40" s="419"/>
      <c r="MTI40" s="419"/>
      <c r="MTJ40" s="418"/>
      <c r="MTK40" s="420"/>
      <c r="MTL40" s="421"/>
      <c r="MTM40" s="422"/>
      <c r="MTN40" s="423"/>
      <c r="MTO40" s="419"/>
      <c r="MTP40" s="419"/>
      <c r="MTQ40" s="418"/>
      <c r="MTR40" s="420"/>
      <c r="MTS40" s="421"/>
      <c r="MTT40" s="422"/>
      <c r="MTU40" s="423"/>
      <c r="MTV40" s="419"/>
      <c r="MTW40" s="419"/>
      <c r="MTX40" s="418"/>
      <c r="MTY40" s="420"/>
      <c r="MTZ40" s="421"/>
      <c r="MUA40" s="422"/>
      <c r="MUB40" s="423"/>
      <c r="MUC40" s="419"/>
      <c r="MUD40" s="419"/>
      <c r="MUE40" s="418"/>
      <c r="MUF40" s="420"/>
      <c r="MUG40" s="421"/>
      <c r="MUH40" s="422"/>
      <c r="MUI40" s="423"/>
      <c r="MUJ40" s="419"/>
      <c r="MUK40" s="419"/>
      <c r="MUL40" s="418"/>
      <c r="MUM40" s="420"/>
      <c r="MUN40" s="421"/>
      <c r="MUO40" s="422"/>
      <c r="MUP40" s="423"/>
      <c r="MUQ40" s="419"/>
      <c r="MUR40" s="419"/>
      <c r="MUS40" s="418"/>
      <c r="MUT40" s="420"/>
      <c r="MUU40" s="421"/>
      <c r="MUV40" s="422"/>
      <c r="MUW40" s="423"/>
      <c r="MUX40" s="419"/>
      <c r="MUY40" s="419"/>
      <c r="MUZ40" s="418"/>
      <c r="MVA40" s="420"/>
      <c r="MVB40" s="421"/>
      <c r="MVC40" s="422"/>
      <c r="MVD40" s="423"/>
      <c r="MVE40" s="419"/>
      <c r="MVF40" s="419"/>
      <c r="MVG40" s="418"/>
      <c r="MVH40" s="420"/>
      <c r="MVI40" s="421"/>
      <c r="MVJ40" s="422"/>
      <c r="MVK40" s="423"/>
      <c r="MVL40" s="419"/>
      <c r="MVM40" s="419"/>
      <c r="MVN40" s="418"/>
      <c r="MVO40" s="420"/>
      <c r="MVP40" s="421"/>
      <c r="MVQ40" s="422"/>
      <c r="MVR40" s="423"/>
      <c r="MVS40" s="419"/>
      <c r="MVT40" s="419"/>
      <c r="MVU40" s="418"/>
      <c r="MVV40" s="420"/>
      <c r="MVW40" s="421"/>
      <c r="MVX40" s="422"/>
      <c r="MVY40" s="423"/>
      <c r="MVZ40" s="419"/>
      <c r="MWA40" s="419"/>
      <c r="MWB40" s="418"/>
      <c r="MWC40" s="420"/>
      <c r="MWD40" s="421"/>
      <c r="MWE40" s="422"/>
      <c r="MWF40" s="423"/>
      <c r="MWG40" s="419"/>
      <c r="MWH40" s="419"/>
      <c r="MWI40" s="418"/>
      <c r="MWJ40" s="420"/>
      <c r="MWK40" s="421"/>
      <c r="MWL40" s="422"/>
      <c r="MWM40" s="423"/>
      <c r="MWN40" s="419"/>
      <c r="MWO40" s="419"/>
      <c r="MWP40" s="418"/>
      <c r="MWQ40" s="420"/>
      <c r="MWR40" s="421"/>
      <c r="MWS40" s="422"/>
      <c r="MWT40" s="423"/>
      <c r="MWU40" s="419"/>
      <c r="MWV40" s="419"/>
      <c r="MWW40" s="418"/>
      <c r="MWX40" s="420"/>
      <c r="MWY40" s="421"/>
      <c r="MWZ40" s="422"/>
      <c r="MXA40" s="423"/>
      <c r="MXB40" s="419"/>
      <c r="MXC40" s="419"/>
      <c r="MXD40" s="418"/>
      <c r="MXE40" s="420"/>
      <c r="MXF40" s="421"/>
      <c r="MXG40" s="422"/>
      <c r="MXH40" s="423"/>
      <c r="MXI40" s="419"/>
      <c r="MXJ40" s="419"/>
      <c r="MXK40" s="418"/>
      <c r="MXL40" s="420"/>
      <c r="MXM40" s="421"/>
      <c r="MXN40" s="422"/>
      <c r="MXO40" s="423"/>
      <c r="MXP40" s="419"/>
      <c r="MXQ40" s="419"/>
      <c r="MXR40" s="418"/>
      <c r="MXS40" s="420"/>
      <c r="MXT40" s="421"/>
      <c r="MXU40" s="422"/>
      <c r="MXV40" s="423"/>
      <c r="MXW40" s="419"/>
      <c r="MXX40" s="419"/>
      <c r="MXY40" s="418"/>
      <c r="MXZ40" s="420"/>
      <c r="MYA40" s="421"/>
      <c r="MYB40" s="422"/>
      <c r="MYC40" s="423"/>
      <c r="MYD40" s="419"/>
      <c r="MYE40" s="419"/>
      <c r="MYF40" s="418"/>
      <c r="MYG40" s="420"/>
      <c r="MYH40" s="421"/>
      <c r="MYI40" s="422"/>
      <c r="MYJ40" s="423"/>
      <c r="MYK40" s="419"/>
      <c r="MYL40" s="419"/>
      <c r="MYM40" s="418"/>
      <c r="MYN40" s="420"/>
      <c r="MYO40" s="421"/>
      <c r="MYP40" s="422"/>
      <c r="MYQ40" s="423"/>
      <c r="MYR40" s="419"/>
      <c r="MYS40" s="419"/>
      <c r="MYT40" s="418"/>
      <c r="MYU40" s="420"/>
      <c r="MYV40" s="421"/>
      <c r="MYW40" s="422"/>
      <c r="MYX40" s="423"/>
      <c r="MYY40" s="419"/>
      <c r="MYZ40" s="419"/>
      <c r="MZA40" s="418"/>
      <c r="MZB40" s="420"/>
      <c r="MZC40" s="421"/>
      <c r="MZD40" s="422"/>
      <c r="MZE40" s="423"/>
      <c r="MZF40" s="419"/>
      <c r="MZG40" s="419"/>
      <c r="MZH40" s="418"/>
      <c r="MZI40" s="420"/>
      <c r="MZJ40" s="421"/>
      <c r="MZK40" s="422"/>
      <c r="MZL40" s="423"/>
      <c r="MZM40" s="419"/>
      <c r="MZN40" s="419"/>
      <c r="MZO40" s="418"/>
      <c r="MZP40" s="420"/>
      <c r="MZQ40" s="421"/>
      <c r="MZR40" s="422"/>
      <c r="MZS40" s="423"/>
      <c r="MZT40" s="419"/>
      <c r="MZU40" s="419"/>
      <c r="MZV40" s="418"/>
      <c r="MZW40" s="420"/>
      <c r="MZX40" s="421"/>
      <c r="MZY40" s="422"/>
      <c r="MZZ40" s="423"/>
      <c r="NAA40" s="419"/>
      <c r="NAB40" s="419"/>
      <c r="NAC40" s="418"/>
      <c r="NAD40" s="420"/>
      <c r="NAE40" s="421"/>
      <c r="NAF40" s="422"/>
      <c r="NAG40" s="423"/>
      <c r="NAH40" s="419"/>
      <c r="NAI40" s="419"/>
      <c r="NAJ40" s="418"/>
      <c r="NAK40" s="420"/>
      <c r="NAL40" s="421"/>
      <c r="NAM40" s="422"/>
      <c r="NAN40" s="423"/>
      <c r="NAO40" s="419"/>
      <c r="NAP40" s="419"/>
      <c r="NAQ40" s="418"/>
      <c r="NAR40" s="420"/>
      <c r="NAS40" s="421"/>
      <c r="NAT40" s="422"/>
      <c r="NAU40" s="423"/>
      <c r="NAV40" s="419"/>
      <c r="NAW40" s="419"/>
      <c r="NAX40" s="418"/>
      <c r="NAY40" s="420"/>
      <c r="NAZ40" s="421"/>
      <c r="NBA40" s="422"/>
      <c r="NBB40" s="423"/>
      <c r="NBC40" s="419"/>
      <c r="NBD40" s="419"/>
      <c r="NBE40" s="418"/>
      <c r="NBF40" s="420"/>
      <c r="NBG40" s="421"/>
      <c r="NBH40" s="422"/>
      <c r="NBI40" s="423"/>
      <c r="NBJ40" s="419"/>
      <c r="NBK40" s="419"/>
      <c r="NBL40" s="418"/>
      <c r="NBM40" s="420"/>
      <c r="NBN40" s="421"/>
      <c r="NBO40" s="422"/>
      <c r="NBP40" s="423"/>
      <c r="NBQ40" s="419"/>
      <c r="NBR40" s="419"/>
      <c r="NBS40" s="418"/>
      <c r="NBT40" s="420"/>
      <c r="NBU40" s="421"/>
      <c r="NBV40" s="422"/>
      <c r="NBW40" s="423"/>
      <c r="NBX40" s="419"/>
      <c r="NBY40" s="419"/>
      <c r="NBZ40" s="418"/>
      <c r="NCA40" s="420"/>
      <c r="NCB40" s="421"/>
      <c r="NCC40" s="422"/>
      <c r="NCD40" s="423"/>
      <c r="NCE40" s="419"/>
      <c r="NCF40" s="419"/>
      <c r="NCG40" s="418"/>
      <c r="NCH40" s="420"/>
      <c r="NCI40" s="421"/>
      <c r="NCJ40" s="422"/>
      <c r="NCK40" s="423"/>
      <c r="NCL40" s="419"/>
      <c r="NCM40" s="419"/>
      <c r="NCN40" s="418"/>
      <c r="NCO40" s="420"/>
      <c r="NCP40" s="421"/>
      <c r="NCQ40" s="422"/>
      <c r="NCR40" s="423"/>
      <c r="NCS40" s="419"/>
      <c r="NCT40" s="419"/>
      <c r="NCU40" s="418"/>
      <c r="NCV40" s="420"/>
      <c r="NCW40" s="421"/>
      <c r="NCX40" s="422"/>
      <c r="NCY40" s="423"/>
      <c r="NCZ40" s="419"/>
      <c r="NDA40" s="419"/>
      <c r="NDB40" s="418"/>
      <c r="NDC40" s="420"/>
      <c r="NDD40" s="421"/>
      <c r="NDE40" s="422"/>
      <c r="NDF40" s="423"/>
      <c r="NDG40" s="419"/>
      <c r="NDH40" s="419"/>
      <c r="NDI40" s="418"/>
      <c r="NDJ40" s="420"/>
      <c r="NDK40" s="421"/>
      <c r="NDL40" s="422"/>
      <c r="NDM40" s="423"/>
      <c r="NDN40" s="419"/>
      <c r="NDO40" s="419"/>
      <c r="NDP40" s="418"/>
      <c r="NDQ40" s="420"/>
      <c r="NDR40" s="421"/>
      <c r="NDS40" s="422"/>
      <c r="NDT40" s="423"/>
      <c r="NDU40" s="419"/>
      <c r="NDV40" s="419"/>
      <c r="NDW40" s="418"/>
      <c r="NDX40" s="420"/>
      <c r="NDY40" s="421"/>
      <c r="NDZ40" s="422"/>
      <c r="NEA40" s="423"/>
      <c r="NEB40" s="419"/>
      <c r="NEC40" s="419"/>
      <c r="NED40" s="418"/>
      <c r="NEE40" s="420"/>
      <c r="NEF40" s="421"/>
      <c r="NEG40" s="422"/>
      <c r="NEH40" s="423"/>
      <c r="NEI40" s="419"/>
      <c r="NEJ40" s="419"/>
      <c r="NEK40" s="418"/>
      <c r="NEL40" s="420"/>
      <c r="NEM40" s="421"/>
      <c r="NEN40" s="422"/>
      <c r="NEO40" s="423"/>
      <c r="NEP40" s="419"/>
      <c r="NEQ40" s="419"/>
      <c r="NER40" s="418"/>
      <c r="NES40" s="420"/>
      <c r="NET40" s="421"/>
      <c r="NEU40" s="422"/>
      <c r="NEV40" s="423"/>
      <c r="NEW40" s="419"/>
      <c r="NEX40" s="419"/>
      <c r="NEY40" s="418"/>
      <c r="NEZ40" s="420"/>
      <c r="NFA40" s="421"/>
      <c r="NFB40" s="422"/>
      <c r="NFC40" s="423"/>
      <c r="NFD40" s="419"/>
      <c r="NFE40" s="419"/>
      <c r="NFF40" s="418"/>
      <c r="NFG40" s="420"/>
      <c r="NFH40" s="421"/>
      <c r="NFI40" s="422"/>
      <c r="NFJ40" s="423"/>
      <c r="NFK40" s="419"/>
      <c r="NFL40" s="419"/>
      <c r="NFM40" s="418"/>
      <c r="NFN40" s="420"/>
      <c r="NFO40" s="421"/>
      <c r="NFP40" s="422"/>
      <c r="NFQ40" s="423"/>
      <c r="NFR40" s="419"/>
      <c r="NFS40" s="419"/>
      <c r="NFT40" s="418"/>
      <c r="NFU40" s="420"/>
      <c r="NFV40" s="421"/>
      <c r="NFW40" s="422"/>
      <c r="NFX40" s="423"/>
      <c r="NFY40" s="419"/>
      <c r="NFZ40" s="419"/>
      <c r="NGA40" s="418"/>
      <c r="NGB40" s="420"/>
      <c r="NGC40" s="421"/>
      <c r="NGD40" s="422"/>
      <c r="NGE40" s="423"/>
      <c r="NGF40" s="419"/>
      <c r="NGG40" s="419"/>
      <c r="NGH40" s="418"/>
      <c r="NGI40" s="420"/>
      <c r="NGJ40" s="421"/>
      <c r="NGK40" s="422"/>
      <c r="NGL40" s="423"/>
      <c r="NGM40" s="419"/>
      <c r="NGN40" s="419"/>
      <c r="NGO40" s="418"/>
      <c r="NGP40" s="420"/>
      <c r="NGQ40" s="421"/>
      <c r="NGR40" s="422"/>
      <c r="NGS40" s="423"/>
      <c r="NGT40" s="419"/>
      <c r="NGU40" s="419"/>
      <c r="NGV40" s="418"/>
      <c r="NGW40" s="420"/>
      <c r="NGX40" s="421"/>
      <c r="NGY40" s="422"/>
      <c r="NGZ40" s="423"/>
      <c r="NHA40" s="419"/>
      <c r="NHB40" s="419"/>
      <c r="NHC40" s="418"/>
      <c r="NHD40" s="420"/>
      <c r="NHE40" s="421"/>
      <c r="NHF40" s="422"/>
      <c r="NHG40" s="423"/>
      <c r="NHH40" s="419"/>
      <c r="NHI40" s="419"/>
      <c r="NHJ40" s="418"/>
      <c r="NHK40" s="420"/>
      <c r="NHL40" s="421"/>
      <c r="NHM40" s="422"/>
      <c r="NHN40" s="423"/>
      <c r="NHO40" s="419"/>
      <c r="NHP40" s="419"/>
      <c r="NHQ40" s="418"/>
      <c r="NHR40" s="420"/>
      <c r="NHS40" s="421"/>
      <c r="NHT40" s="422"/>
      <c r="NHU40" s="423"/>
      <c r="NHV40" s="419"/>
      <c r="NHW40" s="419"/>
      <c r="NHX40" s="418"/>
      <c r="NHY40" s="420"/>
      <c r="NHZ40" s="421"/>
      <c r="NIA40" s="422"/>
      <c r="NIB40" s="423"/>
      <c r="NIC40" s="419"/>
      <c r="NID40" s="419"/>
      <c r="NIE40" s="418"/>
      <c r="NIF40" s="420"/>
      <c r="NIG40" s="421"/>
      <c r="NIH40" s="422"/>
      <c r="NII40" s="423"/>
      <c r="NIJ40" s="419"/>
      <c r="NIK40" s="419"/>
      <c r="NIL40" s="418"/>
      <c r="NIM40" s="420"/>
      <c r="NIN40" s="421"/>
      <c r="NIO40" s="422"/>
      <c r="NIP40" s="423"/>
      <c r="NIQ40" s="419"/>
      <c r="NIR40" s="419"/>
      <c r="NIS40" s="418"/>
      <c r="NIT40" s="420"/>
      <c r="NIU40" s="421"/>
      <c r="NIV40" s="422"/>
      <c r="NIW40" s="423"/>
      <c r="NIX40" s="419"/>
      <c r="NIY40" s="419"/>
      <c r="NIZ40" s="418"/>
      <c r="NJA40" s="420"/>
      <c r="NJB40" s="421"/>
      <c r="NJC40" s="422"/>
      <c r="NJD40" s="423"/>
      <c r="NJE40" s="419"/>
      <c r="NJF40" s="419"/>
      <c r="NJG40" s="418"/>
      <c r="NJH40" s="420"/>
      <c r="NJI40" s="421"/>
      <c r="NJJ40" s="422"/>
      <c r="NJK40" s="423"/>
      <c r="NJL40" s="419"/>
      <c r="NJM40" s="419"/>
      <c r="NJN40" s="418"/>
      <c r="NJO40" s="420"/>
      <c r="NJP40" s="421"/>
      <c r="NJQ40" s="422"/>
      <c r="NJR40" s="423"/>
      <c r="NJS40" s="419"/>
      <c r="NJT40" s="419"/>
      <c r="NJU40" s="418"/>
      <c r="NJV40" s="420"/>
      <c r="NJW40" s="421"/>
      <c r="NJX40" s="422"/>
      <c r="NJY40" s="423"/>
      <c r="NJZ40" s="419"/>
      <c r="NKA40" s="419"/>
      <c r="NKB40" s="418"/>
      <c r="NKC40" s="420"/>
      <c r="NKD40" s="421"/>
      <c r="NKE40" s="422"/>
      <c r="NKF40" s="423"/>
      <c r="NKG40" s="419"/>
      <c r="NKH40" s="419"/>
      <c r="NKI40" s="418"/>
      <c r="NKJ40" s="420"/>
      <c r="NKK40" s="421"/>
      <c r="NKL40" s="422"/>
      <c r="NKM40" s="423"/>
      <c r="NKN40" s="419"/>
      <c r="NKO40" s="419"/>
      <c r="NKP40" s="418"/>
      <c r="NKQ40" s="420"/>
      <c r="NKR40" s="421"/>
      <c r="NKS40" s="422"/>
      <c r="NKT40" s="423"/>
      <c r="NKU40" s="419"/>
      <c r="NKV40" s="419"/>
      <c r="NKW40" s="418"/>
      <c r="NKX40" s="420"/>
      <c r="NKY40" s="421"/>
      <c r="NKZ40" s="422"/>
      <c r="NLA40" s="423"/>
      <c r="NLB40" s="419"/>
      <c r="NLC40" s="419"/>
      <c r="NLD40" s="418"/>
      <c r="NLE40" s="420"/>
      <c r="NLF40" s="421"/>
      <c r="NLG40" s="422"/>
      <c r="NLH40" s="423"/>
      <c r="NLI40" s="419"/>
      <c r="NLJ40" s="419"/>
      <c r="NLK40" s="418"/>
      <c r="NLL40" s="420"/>
      <c r="NLM40" s="421"/>
      <c r="NLN40" s="422"/>
      <c r="NLO40" s="423"/>
      <c r="NLP40" s="419"/>
      <c r="NLQ40" s="419"/>
      <c r="NLR40" s="418"/>
      <c r="NLS40" s="420"/>
      <c r="NLT40" s="421"/>
      <c r="NLU40" s="422"/>
      <c r="NLV40" s="423"/>
      <c r="NLW40" s="419"/>
      <c r="NLX40" s="419"/>
      <c r="NLY40" s="418"/>
      <c r="NLZ40" s="420"/>
      <c r="NMA40" s="421"/>
      <c r="NMB40" s="422"/>
      <c r="NMC40" s="423"/>
      <c r="NMD40" s="419"/>
      <c r="NME40" s="419"/>
      <c r="NMF40" s="418"/>
      <c r="NMG40" s="420"/>
      <c r="NMH40" s="421"/>
      <c r="NMI40" s="422"/>
      <c r="NMJ40" s="423"/>
      <c r="NMK40" s="419"/>
      <c r="NML40" s="419"/>
      <c r="NMM40" s="418"/>
      <c r="NMN40" s="420"/>
      <c r="NMO40" s="421"/>
      <c r="NMP40" s="422"/>
      <c r="NMQ40" s="423"/>
      <c r="NMR40" s="419"/>
      <c r="NMS40" s="419"/>
      <c r="NMT40" s="418"/>
      <c r="NMU40" s="420"/>
      <c r="NMV40" s="421"/>
      <c r="NMW40" s="422"/>
      <c r="NMX40" s="423"/>
      <c r="NMY40" s="419"/>
      <c r="NMZ40" s="419"/>
      <c r="NNA40" s="418"/>
      <c r="NNB40" s="420"/>
      <c r="NNC40" s="421"/>
      <c r="NND40" s="422"/>
      <c r="NNE40" s="423"/>
      <c r="NNF40" s="419"/>
      <c r="NNG40" s="419"/>
      <c r="NNH40" s="418"/>
      <c r="NNI40" s="420"/>
      <c r="NNJ40" s="421"/>
      <c r="NNK40" s="422"/>
      <c r="NNL40" s="423"/>
      <c r="NNM40" s="419"/>
      <c r="NNN40" s="419"/>
      <c r="NNO40" s="418"/>
      <c r="NNP40" s="420"/>
      <c r="NNQ40" s="421"/>
      <c r="NNR40" s="422"/>
      <c r="NNS40" s="423"/>
      <c r="NNT40" s="419"/>
      <c r="NNU40" s="419"/>
      <c r="NNV40" s="418"/>
      <c r="NNW40" s="420"/>
      <c r="NNX40" s="421"/>
      <c r="NNY40" s="422"/>
      <c r="NNZ40" s="423"/>
      <c r="NOA40" s="419"/>
      <c r="NOB40" s="419"/>
      <c r="NOC40" s="418"/>
      <c r="NOD40" s="420"/>
      <c r="NOE40" s="421"/>
      <c r="NOF40" s="422"/>
      <c r="NOG40" s="423"/>
      <c r="NOH40" s="419"/>
      <c r="NOI40" s="419"/>
      <c r="NOJ40" s="418"/>
      <c r="NOK40" s="420"/>
      <c r="NOL40" s="421"/>
      <c r="NOM40" s="422"/>
      <c r="NON40" s="423"/>
      <c r="NOO40" s="419"/>
      <c r="NOP40" s="419"/>
      <c r="NOQ40" s="418"/>
      <c r="NOR40" s="420"/>
      <c r="NOS40" s="421"/>
      <c r="NOT40" s="422"/>
      <c r="NOU40" s="423"/>
      <c r="NOV40" s="419"/>
      <c r="NOW40" s="419"/>
      <c r="NOX40" s="418"/>
      <c r="NOY40" s="420"/>
      <c r="NOZ40" s="421"/>
      <c r="NPA40" s="422"/>
      <c r="NPB40" s="423"/>
      <c r="NPC40" s="419"/>
      <c r="NPD40" s="419"/>
      <c r="NPE40" s="418"/>
      <c r="NPF40" s="420"/>
      <c r="NPG40" s="421"/>
      <c r="NPH40" s="422"/>
      <c r="NPI40" s="423"/>
      <c r="NPJ40" s="419"/>
      <c r="NPK40" s="419"/>
      <c r="NPL40" s="418"/>
      <c r="NPM40" s="420"/>
      <c r="NPN40" s="421"/>
      <c r="NPO40" s="422"/>
      <c r="NPP40" s="423"/>
      <c r="NPQ40" s="419"/>
      <c r="NPR40" s="419"/>
      <c r="NPS40" s="418"/>
      <c r="NPT40" s="420"/>
      <c r="NPU40" s="421"/>
      <c r="NPV40" s="422"/>
      <c r="NPW40" s="423"/>
      <c r="NPX40" s="419"/>
      <c r="NPY40" s="419"/>
      <c r="NPZ40" s="418"/>
      <c r="NQA40" s="420"/>
      <c r="NQB40" s="421"/>
      <c r="NQC40" s="422"/>
      <c r="NQD40" s="423"/>
      <c r="NQE40" s="419"/>
      <c r="NQF40" s="419"/>
      <c r="NQG40" s="418"/>
      <c r="NQH40" s="420"/>
      <c r="NQI40" s="421"/>
      <c r="NQJ40" s="422"/>
      <c r="NQK40" s="423"/>
      <c r="NQL40" s="419"/>
      <c r="NQM40" s="419"/>
      <c r="NQN40" s="418"/>
      <c r="NQO40" s="420"/>
      <c r="NQP40" s="421"/>
      <c r="NQQ40" s="422"/>
      <c r="NQR40" s="423"/>
      <c r="NQS40" s="419"/>
      <c r="NQT40" s="419"/>
      <c r="NQU40" s="418"/>
      <c r="NQV40" s="420"/>
      <c r="NQW40" s="421"/>
      <c r="NQX40" s="422"/>
      <c r="NQY40" s="423"/>
      <c r="NQZ40" s="419"/>
      <c r="NRA40" s="419"/>
      <c r="NRB40" s="418"/>
      <c r="NRC40" s="420"/>
      <c r="NRD40" s="421"/>
      <c r="NRE40" s="422"/>
      <c r="NRF40" s="423"/>
      <c r="NRG40" s="419"/>
      <c r="NRH40" s="419"/>
      <c r="NRI40" s="418"/>
      <c r="NRJ40" s="420"/>
      <c r="NRK40" s="421"/>
      <c r="NRL40" s="422"/>
      <c r="NRM40" s="423"/>
      <c r="NRN40" s="419"/>
      <c r="NRO40" s="419"/>
      <c r="NRP40" s="418"/>
      <c r="NRQ40" s="420"/>
      <c r="NRR40" s="421"/>
      <c r="NRS40" s="422"/>
      <c r="NRT40" s="423"/>
      <c r="NRU40" s="419"/>
      <c r="NRV40" s="419"/>
      <c r="NRW40" s="418"/>
      <c r="NRX40" s="420"/>
      <c r="NRY40" s="421"/>
      <c r="NRZ40" s="422"/>
      <c r="NSA40" s="423"/>
      <c r="NSB40" s="419"/>
      <c r="NSC40" s="419"/>
      <c r="NSD40" s="418"/>
      <c r="NSE40" s="420"/>
      <c r="NSF40" s="421"/>
      <c r="NSG40" s="422"/>
      <c r="NSH40" s="423"/>
      <c r="NSI40" s="419"/>
      <c r="NSJ40" s="419"/>
      <c r="NSK40" s="418"/>
      <c r="NSL40" s="420"/>
      <c r="NSM40" s="421"/>
      <c r="NSN40" s="422"/>
      <c r="NSO40" s="423"/>
      <c r="NSP40" s="419"/>
      <c r="NSQ40" s="419"/>
      <c r="NSR40" s="418"/>
      <c r="NSS40" s="420"/>
      <c r="NST40" s="421"/>
      <c r="NSU40" s="422"/>
      <c r="NSV40" s="423"/>
      <c r="NSW40" s="419"/>
      <c r="NSX40" s="419"/>
      <c r="NSY40" s="418"/>
      <c r="NSZ40" s="420"/>
      <c r="NTA40" s="421"/>
      <c r="NTB40" s="422"/>
      <c r="NTC40" s="423"/>
      <c r="NTD40" s="419"/>
      <c r="NTE40" s="419"/>
      <c r="NTF40" s="418"/>
      <c r="NTG40" s="420"/>
      <c r="NTH40" s="421"/>
      <c r="NTI40" s="422"/>
      <c r="NTJ40" s="423"/>
      <c r="NTK40" s="419"/>
      <c r="NTL40" s="419"/>
      <c r="NTM40" s="418"/>
      <c r="NTN40" s="420"/>
      <c r="NTO40" s="421"/>
      <c r="NTP40" s="422"/>
      <c r="NTQ40" s="423"/>
      <c r="NTR40" s="419"/>
      <c r="NTS40" s="419"/>
      <c r="NTT40" s="418"/>
      <c r="NTU40" s="420"/>
      <c r="NTV40" s="421"/>
      <c r="NTW40" s="422"/>
      <c r="NTX40" s="423"/>
      <c r="NTY40" s="419"/>
      <c r="NTZ40" s="419"/>
      <c r="NUA40" s="418"/>
      <c r="NUB40" s="420"/>
      <c r="NUC40" s="421"/>
      <c r="NUD40" s="422"/>
      <c r="NUE40" s="423"/>
      <c r="NUF40" s="419"/>
      <c r="NUG40" s="419"/>
      <c r="NUH40" s="418"/>
      <c r="NUI40" s="420"/>
      <c r="NUJ40" s="421"/>
      <c r="NUK40" s="422"/>
      <c r="NUL40" s="423"/>
      <c r="NUM40" s="419"/>
      <c r="NUN40" s="419"/>
      <c r="NUO40" s="418"/>
      <c r="NUP40" s="420"/>
      <c r="NUQ40" s="421"/>
      <c r="NUR40" s="422"/>
      <c r="NUS40" s="423"/>
      <c r="NUT40" s="419"/>
      <c r="NUU40" s="419"/>
      <c r="NUV40" s="418"/>
      <c r="NUW40" s="420"/>
      <c r="NUX40" s="421"/>
      <c r="NUY40" s="422"/>
      <c r="NUZ40" s="423"/>
      <c r="NVA40" s="419"/>
      <c r="NVB40" s="419"/>
      <c r="NVC40" s="418"/>
      <c r="NVD40" s="420"/>
      <c r="NVE40" s="421"/>
      <c r="NVF40" s="422"/>
      <c r="NVG40" s="423"/>
      <c r="NVH40" s="419"/>
      <c r="NVI40" s="419"/>
      <c r="NVJ40" s="418"/>
      <c r="NVK40" s="420"/>
      <c r="NVL40" s="421"/>
      <c r="NVM40" s="422"/>
      <c r="NVN40" s="423"/>
      <c r="NVO40" s="419"/>
      <c r="NVP40" s="419"/>
      <c r="NVQ40" s="418"/>
      <c r="NVR40" s="420"/>
      <c r="NVS40" s="421"/>
      <c r="NVT40" s="422"/>
      <c r="NVU40" s="423"/>
      <c r="NVV40" s="419"/>
      <c r="NVW40" s="419"/>
      <c r="NVX40" s="418"/>
      <c r="NVY40" s="420"/>
      <c r="NVZ40" s="421"/>
      <c r="NWA40" s="422"/>
      <c r="NWB40" s="423"/>
      <c r="NWC40" s="419"/>
      <c r="NWD40" s="419"/>
      <c r="NWE40" s="418"/>
      <c r="NWF40" s="420"/>
      <c r="NWG40" s="421"/>
      <c r="NWH40" s="422"/>
      <c r="NWI40" s="423"/>
      <c r="NWJ40" s="419"/>
      <c r="NWK40" s="419"/>
      <c r="NWL40" s="418"/>
      <c r="NWM40" s="420"/>
      <c r="NWN40" s="421"/>
      <c r="NWO40" s="422"/>
      <c r="NWP40" s="423"/>
      <c r="NWQ40" s="419"/>
      <c r="NWR40" s="419"/>
      <c r="NWS40" s="418"/>
      <c r="NWT40" s="420"/>
      <c r="NWU40" s="421"/>
      <c r="NWV40" s="422"/>
      <c r="NWW40" s="423"/>
      <c r="NWX40" s="419"/>
      <c r="NWY40" s="419"/>
      <c r="NWZ40" s="418"/>
      <c r="NXA40" s="420"/>
      <c r="NXB40" s="421"/>
      <c r="NXC40" s="422"/>
      <c r="NXD40" s="423"/>
      <c r="NXE40" s="419"/>
      <c r="NXF40" s="419"/>
      <c r="NXG40" s="418"/>
      <c r="NXH40" s="420"/>
      <c r="NXI40" s="421"/>
      <c r="NXJ40" s="422"/>
      <c r="NXK40" s="423"/>
      <c r="NXL40" s="419"/>
      <c r="NXM40" s="419"/>
      <c r="NXN40" s="418"/>
      <c r="NXO40" s="420"/>
      <c r="NXP40" s="421"/>
      <c r="NXQ40" s="422"/>
      <c r="NXR40" s="423"/>
      <c r="NXS40" s="419"/>
      <c r="NXT40" s="419"/>
      <c r="NXU40" s="418"/>
      <c r="NXV40" s="420"/>
      <c r="NXW40" s="421"/>
      <c r="NXX40" s="422"/>
      <c r="NXY40" s="423"/>
      <c r="NXZ40" s="419"/>
      <c r="NYA40" s="419"/>
      <c r="NYB40" s="418"/>
      <c r="NYC40" s="420"/>
      <c r="NYD40" s="421"/>
      <c r="NYE40" s="422"/>
      <c r="NYF40" s="423"/>
      <c r="NYG40" s="419"/>
      <c r="NYH40" s="419"/>
      <c r="NYI40" s="418"/>
      <c r="NYJ40" s="420"/>
      <c r="NYK40" s="421"/>
      <c r="NYL40" s="422"/>
      <c r="NYM40" s="423"/>
      <c r="NYN40" s="419"/>
      <c r="NYO40" s="419"/>
      <c r="NYP40" s="418"/>
      <c r="NYQ40" s="420"/>
      <c r="NYR40" s="421"/>
      <c r="NYS40" s="422"/>
      <c r="NYT40" s="423"/>
      <c r="NYU40" s="419"/>
      <c r="NYV40" s="419"/>
      <c r="NYW40" s="418"/>
      <c r="NYX40" s="420"/>
      <c r="NYY40" s="421"/>
      <c r="NYZ40" s="422"/>
      <c r="NZA40" s="423"/>
      <c r="NZB40" s="419"/>
      <c r="NZC40" s="419"/>
      <c r="NZD40" s="418"/>
      <c r="NZE40" s="420"/>
      <c r="NZF40" s="421"/>
      <c r="NZG40" s="422"/>
      <c r="NZH40" s="423"/>
      <c r="NZI40" s="419"/>
      <c r="NZJ40" s="419"/>
      <c r="NZK40" s="418"/>
      <c r="NZL40" s="420"/>
      <c r="NZM40" s="421"/>
      <c r="NZN40" s="422"/>
      <c r="NZO40" s="423"/>
      <c r="NZP40" s="419"/>
      <c r="NZQ40" s="419"/>
      <c r="NZR40" s="418"/>
      <c r="NZS40" s="420"/>
      <c r="NZT40" s="421"/>
      <c r="NZU40" s="422"/>
      <c r="NZV40" s="423"/>
      <c r="NZW40" s="419"/>
      <c r="NZX40" s="419"/>
      <c r="NZY40" s="418"/>
      <c r="NZZ40" s="420"/>
      <c r="OAA40" s="421"/>
      <c r="OAB40" s="422"/>
      <c r="OAC40" s="423"/>
      <c r="OAD40" s="419"/>
      <c r="OAE40" s="419"/>
      <c r="OAF40" s="418"/>
      <c r="OAG40" s="420"/>
      <c r="OAH40" s="421"/>
      <c r="OAI40" s="422"/>
      <c r="OAJ40" s="423"/>
      <c r="OAK40" s="419"/>
      <c r="OAL40" s="419"/>
      <c r="OAM40" s="418"/>
      <c r="OAN40" s="420"/>
      <c r="OAO40" s="421"/>
      <c r="OAP40" s="422"/>
      <c r="OAQ40" s="423"/>
      <c r="OAR40" s="419"/>
      <c r="OAS40" s="419"/>
      <c r="OAT40" s="418"/>
      <c r="OAU40" s="420"/>
      <c r="OAV40" s="421"/>
      <c r="OAW40" s="422"/>
      <c r="OAX40" s="423"/>
      <c r="OAY40" s="419"/>
      <c r="OAZ40" s="419"/>
      <c r="OBA40" s="418"/>
      <c r="OBB40" s="420"/>
      <c r="OBC40" s="421"/>
      <c r="OBD40" s="422"/>
      <c r="OBE40" s="423"/>
      <c r="OBF40" s="419"/>
      <c r="OBG40" s="419"/>
      <c r="OBH40" s="418"/>
      <c r="OBI40" s="420"/>
      <c r="OBJ40" s="421"/>
      <c r="OBK40" s="422"/>
      <c r="OBL40" s="423"/>
      <c r="OBM40" s="419"/>
      <c r="OBN40" s="419"/>
      <c r="OBO40" s="418"/>
      <c r="OBP40" s="420"/>
      <c r="OBQ40" s="421"/>
      <c r="OBR40" s="422"/>
      <c r="OBS40" s="423"/>
      <c r="OBT40" s="419"/>
      <c r="OBU40" s="419"/>
      <c r="OBV40" s="418"/>
      <c r="OBW40" s="420"/>
      <c r="OBX40" s="421"/>
      <c r="OBY40" s="422"/>
      <c r="OBZ40" s="423"/>
      <c r="OCA40" s="419"/>
      <c r="OCB40" s="419"/>
      <c r="OCC40" s="418"/>
      <c r="OCD40" s="420"/>
      <c r="OCE40" s="421"/>
      <c r="OCF40" s="422"/>
      <c r="OCG40" s="423"/>
      <c r="OCH40" s="419"/>
      <c r="OCI40" s="419"/>
      <c r="OCJ40" s="418"/>
      <c r="OCK40" s="420"/>
      <c r="OCL40" s="421"/>
      <c r="OCM40" s="422"/>
      <c r="OCN40" s="423"/>
      <c r="OCO40" s="419"/>
      <c r="OCP40" s="419"/>
      <c r="OCQ40" s="418"/>
      <c r="OCR40" s="420"/>
      <c r="OCS40" s="421"/>
      <c r="OCT40" s="422"/>
      <c r="OCU40" s="423"/>
      <c r="OCV40" s="419"/>
      <c r="OCW40" s="419"/>
      <c r="OCX40" s="418"/>
      <c r="OCY40" s="420"/>
      <c r="OCZ40" s="421"/>
      <c r="ODA40" s="422"/>
      <c r="ODB40" s="423"/>
      <c r="ODC40" s="419"/>
      <c r="ODD40" s="419"/>
      <c r="ODE40" s="418"/>
      <c r="ODF40" s="420"/>
      <c r="ODG40" s="421"/>
      <c r="ODH40" s="422"/>
      <c r="ODI40" s="423"/>
      <c r="ODJ40" s="419"/>
      <c r="ODK40" s="419"/>
      <c r="ODL40" s="418"/>
      <c r="ODM40" s="420"/>
      <c r="ODN40" s="421"/>
      <c r="ODO40" s="422"/>
      <c r="ODP40" s="423"/>
      <c r="ODQ40" s="419"/>
      <c r="ODR40" s="419"/>
      <c r="ODS40" s="418"/>
      <c r="ODT40" s="420"/>
      <c r="ODU40" s="421"/>
      <c r="ODV40" s="422"/>
      <c r="ODW40" s="423"/>
      <c r="ODX40" s="419"/>
      <c r="ODY40" s="419"/>
      <c r="ODZ40" s="418"/>
      <c r="OEA40" s="420"/>
      <c r="OEB40" s="421"/>
      <c r="OEC40" s="422"/>
      <c r="OED40" s="423"/>
      <c r="OEE40" s="419"/>
      <c r="OEF40" s="419"/>
      <c r="OEG40" s="418"/>
      <c r="OEH40" s="420"/>
      <c r="OEI40" s="421"/>
      <c r="OEJ40" s="422"/>
      <c r="OEK40" s="423"/>
      <c r="OEL40" s="419"/>
      <c r="OEM40" s="419"/>
      <c r="OEN40" s="418"/>
      <c r="OEO40" s="420"/>
      <c r="OEP40" s="421"/>
      <c r="OEQ40" s="422"/>
      <c r="OER40" s="423"/>
      <c r="OES40" s="419"/>
      <c r="OET40" s="419"/>
      <c r="OEU40" s="418"/>
      <c r="OEV40" s="420"/>
      <c r="OEW40" s="421"/>
      <c r="OEX40" s="422"/>
      <c r="OEY40" s="423"/>
      <c r="OEZ40" s="419"/>
      <c r="OFA40" s="419"/>
      <c r="OFB40" s="418"/>
      <c r="OFC40" s="420"/>
      <c r="OFD40" s="421"/>
      <c r="OFE40" s="422"/>
      <c r="OFF40" s="423"/>
      <c r="OFG40" s="419"/>
      <c r="OFH40" s="419"/>
      <c r="OFI40" s="418"/>
      <c r="OFJ40" s="420"/>
      <c r="OFK40" s="421"/>
      <c r="OFL40" s="422"/>
      <c r="OFM40" s="423"/>
      <c r="OFN40" s="419"/>
      <c r="OFO40" s="419"/>
      <c r="OFP40" s="418"/>
      <c r="OFQ40" s="420"/>
      <c r="OFR40" s="421"/>
      <c r="OFS40" s="422"/>
      <c r="OFT40" s="423"/>
      <c r="OFU40" s="419"/>
      <c r="OFV40" s="419"/>
      <c r="OFW40" s="418"/>
      <c r="OFX40" s="420"/>
      <c r="OFY40" s="421"/>
      <c r="OFZ40" s="422"/>
      <c r="OGA40" s="423"/>
      <c r="OGB40" s="419"/>
      <c r="OGC40" s="419"/>
      <c r="OGD40" s="418"/>
      <c r="OGE40" s="420"/>
      <c r="OGF40" s="421"/>
      <c r="OGG40" s="422"/>
      <c r="OGH40" s="423"/>
      <c r="OGI40" s="419"/>
      <c r="OGJ40" s="419"/>
      <c r="OGK40" s="418"/>
      <c r="OGL40" s="420"/>
      <c r="OGM40" s="421"/>
      <c r="OGN40" s="422"/>
      <c r="OGO40" s="423"/>
      <c r="OGP40" s="419"/>
      <c r="OGQ40" s="419"/>
      <c r="OGR40" s="418"/>
      <c r="OGS40" s="420"/>
      <c r="OGT40" s="421"/>
      <c r="OGU40" s="422"/>
      <c r="OGV40" s="423"/>
      <c r="OGW40" s="419"/>
      <c r="OGX40" s="419"/>
      <c r="OGY40" s="418"/>
      <c r="OGZ40" s="420"/>
      <c r="OHA40" s="421"/>
      <c r="OHB40" s="422"/>
      <c r="OHC40" s="423"/>
      <c r="OHD40" s="419"/>
      <c r="OHE40" s="419"/>
      <c r="OHF40" s="418"/>
      <c r="OHG40" s="420"/>
      <c r="OHH40" s="421"/>
      <c r="OHI40" s="422"/>
      <c r="OHJ40" s="423"/>
      <c r="OHK40" s="419"/>
      <c r="OHL40" s="419"/>
      <c r="OHM40" s="418"/>
      <c r="OHN40" s="420"/>
      <c r="OHO40" s="421"/>
      <c r="OHP40" s="422"/>
      <c r="OHQ40" s="423"/>
      <c r="OHR40" s="419"/>
      <c r="OHS40" s="419"/>
      <c r="OHT40" s="418"/>
      <c r="OHU40" s="420"/>
      <c r="OHV40" s="421"/>
      <c r="OHW40" s="422"/>
      <c r="OHX40" s="423"/>
      <c r="OHY40" s="419"/>
      <c r="OHZ40" s="419"/>
      <c r="OIA40" s="418"/>
      <c r="OIB40" s="420"/>
      <c r="OIC40" s="421"/>
      <c r="OID40" s="422"/>
      <c r="OIE40" s="423"/>
      <c r="OIF40" s="419"/>
      <c r="OIG40" s="419"/>
      <c r="OIH40" s="418"/>
      <c r="OII40" s="420"/>
      <c r="OIJ40" s="421"/>
      <c r="OIK40" s="422"/>
      <c r="OIL40" s="423"/>
      <c r="OIM40" s="419"/>
      <c r="OIN40" s="419"/>
      <c r="OIO40" s="418"/>
      <c r="OIP40" s="420"/>
      <c r="OIQ40" s="421"/>
      <c r="OIR40" s="422"/>
      <c r="OIS40" s="423"/>
      <c r="OIT40" s="419"/>
      <c r="OIU40" s="419"/>
      <c r="OIV40" s="418"/>
      <c r="OIW40" s="420"/>
      <c r="OIX40" s="421"/>
      <c r="OIY40" s="422"/>
      <c r="OIZ40" s="423"/>
      <c r="OJA40" s="419"/>
      <c r="OJB40" s="419"/>
      <c r="OJC40" s="418"/>
      <c r="OJD40" s="420"/>
      <c r="OJE40" s="421"/>
      <c r="OJF40" s="422"/>
      <c r="OJG40" s="423"/>
      <c r="OJH40" s="419"/>
      <c r="OJI40" s="419"/>
      <c r="OJJ40" s="418"/>
      <c r="OJK40" s="420"/>
      <c r="OJL40" s="421"/>
      <c r="OJM40" s="422"/>
      <c r="OJN40" s="423"/>
      <c r="OJO40" s="419"/>
      <c r="OJP40" s="419"/>
      <c r="OJQ40" s="418"/>
      <c r="OJR40" s="420"/>
      <c r="OJS40" s="421"/>
      <c r="OJT40" s="422"/>
      <c r="OJU40" s="423"/>
      <c r="OJV40" s="419"/>
      <c r="OJW40" s="419"/>
      <c r="OJX40" s="418"/>
      <c r="OJY40" s="420"/>
      <c r="OJZ40" s="421"/>
      <c r="OKA40" s="422"/>
      <c r="OKB40" s="423"/>
      <c r="OKC40" s="419"/>
      <c r="OKD40" s="419"/>
      <c r="OKE40" s="418"/>
      <c r="OKF40" s="420"/>
      <c r="OKG40" s="421"/>
      <c r="OKH40" s="422"/>
      <c r="OKI40" s="423"/>
      <c r="OKJ40" s="419"/>
      <c r="OKK40" s="419"/>
      <c r="OKL40" s="418"/>
      <c r="OKM40" s="420"/>
      <c r="OKN40" s="421"/>
      <c r="OKO40" s="422"/>
      <c r="OKP40" s="423"/>
      <c r="OKQ40" s="419"/>
      <c r="OKR40" s="419"/>
      <c r="OKS40" s="418"/>
      <c r="OKT40" s="420"/>
      <c r="OKU40" s="421"/>
      <c r="OKV40" s="422"/>
      <c r="OKW40" s="423"/>
      <c r="OKX40" s="419"/>
      <c r="OKY40" s="419"/>
      <c r="OKZ40" s="418"/>
      <c r="OLA40" s="420"/>
      <c r="OLB40" s="421"/>
      <c r="OLC40" s="422"/>
      <c r="OLD40" s="423"/>
      <c r="OLE40" s="419"/>
      <c r="OLF40" s="419"/>
      <c r="OLG40" s="418"/>
      <c r="OLH40" s="420"/>
      <c r="OLI40" s="421"/>
      <c r="OLJ40" s="422"/>
      <c r="OLK40" s="423"/>
      <c r="OLL40" s="419"/>
      <c r="OLM40" s="419"/>
      <c r="OLN40" s="418"/>
      <c r="OLO40" s="420"/>
      <c r="OLP40" s="421"/>
      <c r="OLQ40" s="422"/>
      <c r="OLR40" s="423"/>
      <c r="OLS40" s="419"/>
      <c r="OLT40" s="419"/>
      <c r="OLU40" s="418"/>
      <c r="OLV40" s="420"/>
      <c r="OLW40" s="421"/>
      <c r="OLX40" s="422"/>
      <c r="OLY40" s="423"/>
      <c r="OLZ40" s="419"/>
      <c r="OMA40" s="419"/>
      <c r="OMB40" s="418"/>
      <c r="OMC40" s="420"/>
      <c r="OMD40" s="421"/>
      <c r="OME40" s="422"/>
      <c r="OMF40" s="423"/>
      <c r="OMG40" s="419"/>
      <c r="OMH40" s="419"/>
      <c r="OMI40" s="418"/>
      <c r="OMJ40" s="420"/>
      <c r="OMK40" s="421"/>
      <c r="OML40" s="422"/>
      <c r="OMM40" s="423"/>
      <c r="OMN40" s="419"/>
      <c r="OMO40" s="419"/>
      <c r="OMP40" s="418"/>
      <c r="OMQ40" s="420"/>
      <c r="OMR40" s="421"/>
      <c r="OMS40" s="422"/>
      <c r="OMT40" s="423"/>
      <c r="OMU40" s="419"/>
      <c r="OMV40" s="419"/>
      <c r="OMW40" s="418"/>
      <c r="OMX40" s="420"/>
      <c r="OMY40" s="421"/>
      <c r="OMZ40" s="422"/>
      <c r="ONA40" s="423"/>
      <c r="ONB40" s="419"/>
      <c r="ONC40" s="419"/>
      <c r="OND40" s="418"/>
      <c r="ONE40" s="420"/>
      <c r="ONF40" s="421"/>
      <c r="ONG40" s="422"/>
      <c r="ONH40" s="423"/>
      <c r="ONI40" s="419"/>
      <c r="ONJ40" s="419"/>
      <c r="ONK40" s="418"/>
      <c r="ONL40" s="420"/>
      <c r="ONM40" s="421"/>
      <c r="ONN40" s="422"/>
      <c r="ONO40" s="423"/>
      <c r="ONP40" s="419"/>
      <c r="ONQ40" s="419"/>
      <c r="ONR40" s="418"/>
      <c r="ONS40" s="420"/>
      <c r="ONT40" s="421"/>
      <c r="ONU40" s="422"/>
      <c r="ONV40" s="423"/>
      <c r="ONW40" s="419"/>
      <c r="ONX40" s="419"/>
      <c r="ONY40" s="418"/>
      <c r="ONZ40" s="420"/>
      <c r="OOA40" s="421"/>
      <c r="OOB40" s="422"/>
      <c r="OOC40" s="423"/>
      <c r="OOD40" s="419"/>
      <c r="OOE40" s="419"/>
      <c r="OOF40" s="418"/>
      <c r="OOG40" s="420"/>
      <c r="OOH40" s="421"/>
      <c r="OOI40" s="422"/>
      <c r="OOJ40" s="423"/>
      <c r="OOK40" s="419"/>
      <c r="OOL40" s="419"/>
      <c r="OOM40" s="418"/>
      <c r="OON40" s="420"/>
      <c r="OOO40" s="421"/>
      <c r="OOP40" s="422"/>
      <c r="OOQ40" s="423"/>
      <c r="OOR40" s="419"/>
      <c r="OOS40" s="419"/>
      <c r="OOT40" s="418"/>
      <c r="OOU40" s="420"/>
      <c r="OOV40" s="421"/>
      <c r="OOW40" s="422"/>
      <c r="OOX40" s="423"/>
      <c r="OOY40" s="419"/>
      <c r="OOZ40" s="419"/>
      <c r="OPA40" s="418"/>
      <c r="OPB40" s="420"/>
      <c r="OPC40" s="421"/>
      <c r="OPD40" s="422"/>
      <c r="OPE40" s="423"/>
      <c r="OPF40" s="419"/>
      <c r="OPG40" s="419"/>
      <c r="OPH40" s="418"/>
      <c r="OPI40" s="420"/>
      <c r="OPJ40" s="421"/>
      <c r="OPK40" s="422"/>
      <c r="OPL40" s="423"/>
      <c r="OPM40" s="419"/>
      <c r="OPN40" s="419"/>
      <c r="OPO40" s="418"/>
      <c r="OPP40" s="420"/>
      <c r="OPQ40" s="421"/>
      <c r="OPR40" s="422"/>
      <c r="OPS40" s="423"/>
      <c r="OPT40" s="419"/>
      <c r="OPU40" s="419"/>
      <c r="OPV40" s="418"/>
      <c r="OPW40" s="420"/>
      <c r="OPX40" s="421"/>
      <c r="OPY40" s="422"/>
      <c r="OPZ40" s="423"/>
      <c r="OQA40" s="419"/>
      <c r="OQB40" s="419"/>
      <c r="OQC40" s="418"/>
      <c r="OQD40" s="420"/>
      <c r="OQE40" s="421"/>
      <c r="OQF40" s="422"/>
      <c r="OQG40" s="423"/>
      <c r="OQH40" s="419"/>
      <c r="OQI40" s="419"/>
      <c r="OQJ40" s="418"/>
      <c r="OQK40" s="420"/>
      <c r="OQL40" s="421"/>
      <c r="OQM40" s="422"/>
      <c r="OQN40" s="423"/>
      <c r="OQO40" s="419"/>
      <c r="OQP40" s="419"/>
      <c r="OQQ40" s="418"/>
      <c r="OQR40" s="420"/>
      <c r="OQS40" s="421"/>
      <c r="OQT40" s="422"/>
      <c r="OQU40" s="423"/>
      <c r="OQV40" s="419"/>
      <c r="OQW40" s="419"/>
      <c r="OQX40" s="418"/>
      <c r="OQY40" s="420"/>
      <c r="OQZ40" s="421"/>
      <c r="ORA40" s="422"/>
      <c r="ORB40" s="423"/>
      <c r="ORC40" s="419"/>
      <c r="ORD40" s="419"/>
      <c r="ORE40" s="418"/>
      <c r="ORF40" s="420"/>
      <c r="ORG40" s="421"/>
      <c r="ORH40" s="422"/>
      <c r="ORI40" s="423"/>
      <c r="ORJ40" s="419"/>
      <c r="ORK40" s="419"/>
      <c r="ORL40" s="418"/>
      <c r="ORM40" s="420"/>
      <c r="ORN40" s="421"/>
      <c r="ORO40" s="422"/>
      <c r="ORP40" s="423"/>
      <c r="ORQ40" s="419"/>
      <c r="ORR40" s="419"/>
      <c r="ORS40" s="418"/>
      <c r="ORT40" s="420"/>
      <c r="ORU40" s="421"/>
      <c r="ORV40" s="422"/>
      <c r="ORW40" s="423"/>
      <c r="ORX40" s="419"/>
      <c r="ORY40" s="419"/>
      <c r="ORZ40" s="418"/>
      <c r="OSA40" s="420"/>
      <c r="OSB40" s="421"/>
      <c r="OSC40" s="422"/>
      <c r="OSD40" s="423"/>
      <c r="OSE40" s="419"/>
      <c r="OSF40" s="419"/>
      <c r="OSG40" s="418"/>
      <c r="OSH40" s="420"/>
      <c r="OSI40" s="421"/>
      <c r="OSJ40" s="422"/>
      <c r="OSK40" s="423"/>
      <c r="OSL40" s="419"/>
      <c r="OSM40" s="419"/>
      <c r="OSN40" s="418"/>
      <c r="OSO40" s="420"/>
      <c r="OSP40" s="421"/>
      <c r="OSQ40" s="422"/>
      <c r="OSR40" s="423"/>
      <c r="OSS40" s="419"/>
      <c r="OST40" s="419"/>
      <c r="OSU40" s="418"/>
      <c r="OSV40" s="420"/>
      <c r="OSW40" s="421"/>
      <c r="OSX40" s="422"/>
      <c r="OSY40" s="423"/>
      <c r="OSZ40" s="419"/>
      <c r="OTA40" s="419"/>
      <c r="OTB40" s="418"/>
      <c r="OTC40" s="420"/>
      <c r="OTD40" s="421"/>
      <c r="OTE40" s="422"/>
      <c r="OTF40" s="423"/>
      <c r="OTG40" s="419"/>
      <c r="OTH40" s="419"/>
      <c r="OTI40" s="418"/>
      <c r="OTJ40" s="420"/>
      <c r="OTK40" s="421"/>
      <c r="OTL40" s="422"/>
      <c r="OTM40" s="423"/>
      <c r="OTN40" s="419"/>
      <c r="OTO40" s="419"/>
      <c r="OTP40" s="418"/>
      <c r="OTQ40" s="420"/>
      <c r="OTR40" s="421"/>
      <c r="OTS40" s="422"/>
      <c r="OTT40" s="423"/>
      <c r="OTU40" s="419"/>
      <c r="OTV40" s="419"/>
      <c r="OTW40" s="418"/>
      <c r="OTX40" s="420"/>
      <c r="OTY40" s="421"/>
      <c r="OTZ40" s="422"/>
      <c r="OUA40" s="423"/>
      <c r="OUB40" s="419"/>
      <c r="OUC40" s="419"/>
      <c r="OUD40" s="418"/>
      <c r="OUE40" s="420"/>
      <c r="OUF40" s="421"/>
      <c r="OUG40" s="422"/>
      <c r="OUH40" s="423"/>
      <c r="OUI40" s="419"/>
      <c r="OUJ40" s="419"/>
      <c r="OUK40" s="418"/>
      <c r="OUL40" s="420"/>
      <c r="OUM40" s="421"/>
      <c r="OUN40" s="422"/>
      <c r="OUO40" s="423"/>
      <c r="OUP40" s="419"/>
      <c r="OUQ40" s="419"/>
      <c r="OUR40" s="418"/>
      <c r="OUS40" s="420"/>
      <c r="OUT40" s="421"/>
      <c r="OUU40" s="422"/>
      <c r="OUV40" s="423"/>
      <c r="OUW40" s="419"/>
      <c r="OUX40" s="419"/>
      <c r="OUY40" s="418"/>
      <c r="OUZ40" s="420"/>
      <c r="OVA40" s="421"/>
      <c r="OVB40" s="422"/>
      <c r="OVC40" s="423"/>
      <c r="OVD40" s="419"/>
      <c r="OVE40" s="419"/>
      <c r="OVF40" s="418"/>
      <c r="OVG40" s="420"/>
      <c r="OVH40" s="421"/>
      <c r="OVI40" s="422"/>
      <c r="OVJ40" s="423"/>
      <c r="OVK40" s="419"/>
      <c r="OVL40" s="419"/>
      <c r="OVM40" s="418"/>
      <c r="OVN40" s="420"/>
      <c r="OVO40" s="421"/>
      <c r="OVP40" s="422"/>
      <c r="OVQ40" s="423"/>
      <c r="OVR40" s="419"/>
      <c r="OVS40" s="419"/>
      <c r="OVT40" s="418"/>
      <c r="OVU40" s="420"/>
      <c r="OVV40" s="421"/>
      <c r="OVW40" s="422"/>
      <c r="OVX40" s="423"/>
      <c r="OVY40" s="419"/>
      <c r="OVZ40" s="419"/>
      <c r="OWA40" s="418"/>
      <c r="OWB40" s="420"/>
      <c r="OWC40" s="421"/>
      <c r="OWD40" s="422"/>
      <c r="OWE40" s="423"/>
      <c r="OWF40" s="419"/>
      <c r="OWG40" s="419"/>
      <c r="OWH40" s="418"/>
      <c r="OWI40" s="420"/>
      <c r="OWJ40" s="421"/>
      <c r="OWK40" s="422"/>
      <c r="OWL40" s="423"/>
      <c r="OWM40" s="419"/>
      <c r="OWN40" s="419"/>
      <c r="OWO40" s="418"/>
      <c r="OWP40" s="420"/>
      <c r="OWQ40" s="421"/>
      <c r="OWR40" s="422"/>
      <c r="OWS40" s="423"/>
      <c r="OWT40" s="419"/>
      <c r="OWU40" s="419"/>
      <c r="OWV40" s="418"/>
      <c r="OWW40" s="420"/>
      <c r="OWX40" s="421"/>
      <c r="OWY40" s="422"/>
      <c r="OWZ40" s="423"/>
      <c r="OXA40" s="419"/>
      <c r="OXB40" s="419"/>
      <c r="OXC40" s="418"/>
      <c r="OXD40" s="420"/>
      <c r="OXE40" s="421"/>
      <c r="OXF40" s="422"/>
      <c r="OXG40" s="423"/>
      <c r="OXH40" s="419"/>
      <c r="OXI40" s="419"/>
      <c r="OXJ40" s="418"/>
      <c r="OXK40" s="420"/>
      <c r="OXL40" s="421"/>
      <c r="OXM40" s="422"/>
      <c r="OXN40" s="423"/>
      <c r="OXO40" s="419"/>
      <c r="OXP40" s="419"/>
      <c r="OXQ40" s="418"/>
      <c r="OXR40" s="420"/>
      <c r="OXS40" s="421"/>
      <c r="OXT40" s="422"/>
      <c r="OXU40" s="423"/>
      <c r="OXV40" s="419"/>
      <c r="OXW40" s="419"/>
      <c r="OXX40" s="418"/>
      <c r="OXY40" s="420"/>
      <c r="OXZ40" s="421"/>
      <c r="OYA40" s="422"/>
      <c r="OYB40" s="423"/>
      <c r="OYC40" s="419"/>
      <c r="OYD40" s="419"/>
      <c r="OYE40" s="418"/>
      <c r="OYF40" s="420"/>
      <c r="OYG40" s="421"/>
      <c r="OYH40" s="422"/>
      <c r="OYI40" s="423"/>
      <c r="OYJ40" s="419"/>
      <c r="OYK40" s="419"/>
      <c r="OYL40" s="418"/>
      <c r="OYM40" s="420"/>
      <c r="OYN40" s="421"/>
      <c r="OYO40" s="422"/>
      <c r="OYP40" s="423"/>
      <c r="OYQ40" s="419"/>
      <c r="OYR40" s="419"/>
      <c r="OYS40" s="418"/>
      <c r="OYT40" s="420"/>
      <c r="OYU40" s="421"/>
      <c r="OYV40" s="422"/>
      <c r="OYW40" s="423"/>
      <c r="OYX40" s="419"/>
      <c r="OYY40" s="419"/>
      <c r="OYZ40" s="418"/>
      <c r="OZA40" s="420"/>
      <c r="OZB40" s="421"/>
      <c r="OZC40" s="422"/>
      <c r="OZD40" s="423"/>
      <c r="OZE40" s="419"/>
      <c r="OZF40" s="419"/>
      <c r="OZG40" s="418"/>
      <c r="OZH40" s="420"/>
      <c r="OZI40" s="421"/>
      <c r="OZJ40" s="422"/>
      <c r="OZK40" s="423"/>
      <c r="OZL40" s="419"/>
      <c r="OZM40" s="419"/>
      <c r="OZN40" s="418"/>
      <c r="OZO40" s="420"/>
      <c r="OZP40" s="421"/>
      <c r="OZQ40" s="422"/>
      <c r="OZR40" s="423"/>
      <c r="OZS40" s="419"/>
      <c r="OZT40" s="419"/>
      <c r="OZU40" s="418"/>
      <c r="OZV40" s="420"/>
      <c r="OZW40" s="421"/>
      <c r="OZX40" s="422"/>
      <c r="OZY40" s="423"/>
      <c r="OZZ40" s="419"/>
      <c r="PAA40" s="419"/>
      <c r="PAB40" s="418"/>
      <c r="PAC40" s="420"/>
      <c r="PAD40" s="421"/>
      <c r="PAE40" s="422"/>
      <c r="PAF40" s="423"/>
      <c r="PAG40" s="419"/>
      <c r="PAH40" s="419"/>
      <c r="PAI40" s="418"/>
      <c r="PAJ40" s="420"/>
      <c r="PAK40" s="421"/>
      <c r="PAL40" s="422"/>
      <c r="PAM40" s="423"/>
      <c r="PAN40" s="419"/>
      <c r="PAO40" s="419"/>
      <c r="PAP40" s="418"/>
      <c r="PAQ40" s="420"/>
      <c r="PAR40" s="421"/>
      <c r="PAS40" s="422"/>
      <c r="PAT40" s="423"/>
      <c r="PAU40" s="419"/>
      <c r="PAV40" s="419"/>
      <c r="PAW40" s="418"/>
      <c r="PAX40" s="420"/>
      <c r="PAY40" s="421"/>
      <c r="PAZ40" s="422"/>
      <c r="PBA40" s="423"/>
      <c r="PBB40" s="419"/>
      <c r="PBC40" s="419"/>
      <c r="PBD40" s="418"/>
      <c r="PBE40" s="420"/>
      <c r="PBF40" s="421"/>
      <c r="PBG40" s="422"/>
      <c r="PBH40" s="423"/>
      <c r="PBI40" s="419"/>
      <c r="PBJ40" s="419"/>
      <c r="PBK40" s="418"/>
      <c r="PBL40" s="420"/>
      <c r="PBM40" s="421"/>
      <c r="PBN40" s="422"/>
      <c r="PBO40" s="423"/>
      <c r="PBP40" s="419"/>
      <c r="PBQ40" s="419"/>
      <c r="PBR40" s="418"/>
      <c r="PBS40" s="420"/>
      <c r="PBT40" s="421"/>
      <c r="PBU40" s="422"/>
      <c r="PBV40" s="423"/>
      <c r="PBW40" s="419"/>
      <c r="PBX40" s="419"/>
      <c r="PBY40" s="418"/>
      <c r="PBZ40" s="420"/>
      <c r="PCA40" s="421"/>
      <c r="PCB40" s="422"/>
      <c r="PCC40" s="423"/>
      <c r="PCD40" s="419"/>
      <c r="PCE40" s="419"/>
      <c r="PCF40" s="418"/>
      <c r="PCG40" s="420"/>
      <c r="PCH40" s="421"/>
      <c r="PCI40" s="422"/>
      <c r="PCJ40" s="423"/>
      <c r="PCK40" s="419"/>
      <c r="PCL40" s="419"/>
      <c r="PCM40" s="418"/>
      <c r="PCN40" s="420"/>
      <c r="PCO40" s="421"/>
      <c r="PCP40" s="422"/>
      <c r="PCQ40" s="423"/>
      <c r="PCR40" s="419"/>
      <c r="PCS40" s="419"/>
      <c r="PCT40" s="418"/>
      <c r="PCU40" s="420"/>
      <c r="PCV40" s="421"/>
      <c r="PCW40" s="422"/>
      <c r="PCX40" s="423"/>
      <c r="PCY40" s="419"/>
      <c r="PCZ40" s="419"/>
      <c r="PDA40" s="418"/>
      <c r="PDB40" s="420"/>
      <c r="PDC40" s="421"/>
      <c r="PDD40" s="422"/>
      <c r="PDE40" s="423"/>
      <c r="PDF40" s="419"/>
      <c r="PDG40" s="419"/>
      <c r="PDH40" s="418"/>
      <c r="PDI40" s="420"/>
      <c r="PDJ40" s="421"/>
      <c r="PDK40" s="422"/>
      <c r="PDL40" s="423"/>
      <c r="PDM40" s="419"/>
      <c r="PDN40" s="419"/>
      <c r="PDO40" s="418"/>
      <c r="PDP40" s="420"/>
      <c r="PDQ40" s="421"/>
      <c r="PDR40" s="422"/>
      <c r="PDS40" s="423"/>
      <c r="PDT40" s="419"/>
      <c r="PDU40" s="419"/>
      <c r="PDV40" s="418"/>
      <c r="PDW40" s="420"/>
      <c r="PDX40" s="421"/>
      <c r="PDY40" s="422"/>
      <c r="PDZ40" s="423"/>
      <c r="PEA40" s="419"/>
      <c r="PEB40" s="419"/>
      <c r="PEC40" s="418"/>
      <c r="PED40" s="420"/>
      <c r="PEE40" s="421"/>
      <c r="PEF40" s="422"/>
      <c r="PEG40" s="423"/>
      <c r="PEH40" s="419"/>
      <c r="PEI40" s="419"/>
      <c r="PEJ40" s="418"/>
      <c r="PEK40" s="420"/>
      <c r="PEL40" s="421"/>
      <c r="PEM40" s="422"/>
      <c r="PEN40" s="423"/>
      <c r="PEO40" s="419"/>
      <c r="PEP40" s="419"/>
      <c r="PEQ40" s="418"/>
      <c r="PER40" s="420"/>
      <c r="PES40" s="421"/>
      <c r="PET40" s="422"/>
      <c r="PEU40" s="423"/>
      <c r="PEV40" s="419"/>
      <c r="PEW40" s="419"/>
      <c r="PEX40" s="418"/>
      <c r="PEY40" s="420"/>
      <c r="PEZ40" s="421"/>
      <c r="PFA40" s="422"/>
      <c r="PFB40" s="423"/>
      <c r="PFC40" s="419"/>
      <c r="PFD40" s="419"/>
      <c r="PFE40" s="418"/>
      <c r="PFF40" s="420"/>
      <c r="PFG40" s="421"/>
      <c r="PFH40" s="422"/>
      <c r="PFI40" s="423"/>
      <c r="PFJ40" s="419"/>
      <c r="PFK40" s="419"/>
      <c r="PFL40" s="418"/>
      <c r="PFM40" s="420"/>
      <c r="PFN40" s="421"/>
      <c r="PFO40" s="422"/>
      <c r="PFP40" s="423"/>
      <c r="PFQ40" s="419"/>
      <c r="PFR40" s="419"/>
      <c r="PFS40" s="418"/>
      <c r="PFT40" s="420"/>
      <c r="PFU40" s="421"/>
      <c r="PFV40" s="422"/>
      <c r="PFW40" s="423"/>
      <c r="PFX40" s="419"/>
      <c r="PFY40" s="419"/>
      <c r="PFZ40" s="418"/>
      <c r="PGA40" s="420"/>
      <c r="PGB40" s="421"/>
      <c r="PGC40" s="422"/>
      <c r="PGD40" s="423"/>
      <c r="PGE40" s="419"/>
      <c r="PGF40" s="419"/>
      <c r="PGG40" s="418"/>
      <c r="PGH40" s="420"/>
      <c r="PGI40" s="421"/>
      <c r="PGJ40" s="422"/>
      <c r="PGK40" s="423"/>
      <c r="PGL40" s="419"/>
      <c r="PGM40" s="419"/>
      <c r="PGN40" s="418"/>
      <c r="PGO40" s="420"/>
      <c r="PGP40" s="421"/>
      <c r="PGQ40" s="422"/>
      <c r="PGR40" s="423"/>
      <c r="PGS40" s="419"/>
      <c r="PGT40" s="419"/>
      <c r="PGU40" s="418"/>
      <c r="PGV40" s="420"/>
      <c r="PGW40" s="421"/>
      <c r="PGX40" s="422"/>
      <c r="PGY40" s="423"/>
      <c r="PGZ40" s="419"/>
      <c r="PHA40" s="419"/>
      <c r="PHB40" s="418"/>
      <c r="PHC40" s="420"/>
      <c r="PHD40" s="421"/>
      <c r="PHE40" s="422"/>
      <c r="PHF40" s="423"/>
      <c r="PHG40" s="419"/>
      <c r="PHH40" s="419"/>
      <c r="PHI40" s="418"/>
      <c r="PHJ40" s="420"/>
      <c r="PHK40" s="421"/>
      <c r="PHL40" s="422"/>
      <c r="PHM40" s="423"/>
      <c r="PHN40" s="419"/>
      <c r="PHO40" s="419"/>
      <c r="PHP40" s="418"/>
      <c r="PHQ40" s="420"/>
      <c r="PHR40" s="421"/>
      <c r="PHS40" s="422"/>
      <c r="PHT40" s="423"/>
      <c r="PHU40" s="419"/>
      <c r="PHV40" s="419"/>
      <c r="PHW40" s="418"/>
      <c r="PHX40" s="420"/>
      <c r="PHY40" s="421"/>
      <c r="PHZ40" s="422"/>
      <c r="PIA40" s="423"/>
      <c r="PIB40" s="419"/>
      <c r="PIC40" s="419"/>
      <c r="PID40" s="418"/>
      <c r="PIE40" s="420"/>
      <c r="PIF40" s="421"/>
      <c r="PIG40" s="422"/>
      <c r="PIH40" s="423"/>
      <c r="PII40" s="419"/>
      <c r="PIJ40" s="419"/>
      <c r="PIK40" s="418"/>
      <c r="PIL40" s="420"/>
      <c r="PIM40" s="421"/>
      <c r="PIN40" s="422"/>
      <c r="PIO40" s="423"/>
      <c r="PIP40" s="419"/>
      <c r="PIQ40" s="419"/>
      <c r="PIR40" s="418"/>
      <c r="PIS40" s="420"/>
      <c r="PIT40" s="421"/>
      <c r="PIU40" s="422"/>
      <c r="PIV40" s="423"/>
      <c r="PIW40" s="419"/>
      <c r="PIX40" s="419"/>
      <c r="PIY40" s="418"/>
      <c r="PIZ40" s="420"/>
      <c r="PJA40" s="421"/>
      <c r="PJB40" s="422"/>
      <c r="PJC40" s="423"/>
      <c r="PJD40" s="419"/>
      <c r="PJE40" s="419"/>
      <c r="PJF40" s="418"/>
      <c r="PJG40" s="420"/>
      <c r="PJH40" s="421"/>
      <c r="PJI40" s="422"/>
      <c r="PJJ40" s="423"/>
      <c r="PJK40" s="419"/>
      <c r="PJL40" s="419"/>
      <c r="PJM40" s="418"/>
      <c r="PJN40" s="420"/>
      <c r="PJO40" s="421"/>
      <c r="PJP40" s="422"/>
      <c r="PJQ40" s="423"/>
      <c r="PJR40" s="419"/>
      <c r="PJS40" s="419"/>
      <c r="PJT40" s="418"/>
      <c r="PJU40" s="420"/>
      <c r="PJV40" s="421"/>
      <c r="PJW40" s="422"/>
      <c r="PJX40" s="423"/>
      <c r="PJY40" s="419"/>
      <c r="PJZ40" s="419"/>
      <c r="PKA40" s="418"/>
      <c r="PKB40" s="420"/>
      <c r="PKC40" s="421"/>
      <c r="PKD40" s="422"/>
      <c r="PKE40" s="423"/>
      <c r="PKF40" s="419"/>
      <c r="PKG40" s="419"/>
      <c r="PKH40" s="418"/>
      <c r="PKI40" s="420"/>
      <c r="PKJ40" s="421"/>
      <c r="PKK40" s="422"/>
      <c r="PKL40" s="423"/>
      <c r="PKM40" s="419"/>
      <c r="PKN40" s="419"/>
      <c r="PKO40" s="418"/>
      <c r="PKP40" s="420"/>
      <c r="PKQ40" s="421"/>
      <c r="PKR40" s="422"/>
      <c r="PKS40" s="423"/>
      <c r="PKT40" s="419"/>
      <c r="PKU40" s="419"/>
      <c r="PKV40" s="418"/>
      <c r="PKW40" s="420"/>
      <c r="PKX40" s="421"/>
      <c r="PKY40" s="422"/>
      <c r="PKZ40" s="423"/>
      <c r="PLA40" s="419"/>
      <c r="PLB40" s="419"/>
      <c r="PLC40" s="418"/>
      <c r="PLD40" s="420"/>
      <c r="PLE40" s="421"/>
      <c r="PLF40" s="422"/>
      <c r="PLG40" s="423"/>
      <c r="PLH40" s="419"/>
      <c r="PLI40" s="419"/>
      <c r="PLJ40" s="418"/>
      <c r="PLK40" s="420"/>
      <c r="PLL40" s="421"/>
      <c r="PLM40" s="422"/>
      <c r="PLN40" s="423"/>
      <c r="PLO40" s="419"/>
      <c r="PLP40" s="419"/>
      <c r="PLQ40" s="418"/>
      <c r="PLR40" s="420"/>
      <c r="PLS40" s="421"/>
      <c r="PLT40" s="422"/>
      <c r="PLU40" s="423"/>
      <c r="PLV40" s="419"/>
      <c r="PLW40" s="419"/>
      <c r="PLX40" s="418"/>
      <c r="PLY40" s="420"/>
      <c r="PLZ40" s="421"/>
      <c r="PMA40" s="422"/>
      <c r="PMB40" s="423"/>
      <c r="PMC40" s="419"/>
      <c r="PMD40" s="419"/>
      <c r="PME40" s="418"/>
      <c r="PMF40" s="420"/>
      <c r="PMG40" s="421"/>
      <c r="PMH40" s="422"/>
      <c r="PMI40" s="423"/>
      <c r="PMJ40" s="419"/>
      <c r="PMK40" s="419"/>
      <c r="PML40" s="418"/>
      <c r="PMM40" s="420"/>
      <c r="PMN40" s="421"/>
      <c r="PMO40" s="422"/>
      <c r="PMP40" s="423"/>
      <c r="PMQ40" s="419"/>
      <c r="PMR40" s="419"/>
      <c r="PMS40" s="418"/>
      <c r="PMT40" s="420"/>
      <c r="PMU40" s="421"/>
      <c r="PMV40" s="422"/>
      <c r="PMW40" s="423"/>
      <c r="PMX40" s="419"/>
      <c r="PMY40" s="419"/>
      <c r="PMZ40" s="418"/>
      <c r="PNA40" s="420"/>
      <c r="PNB40" s="421"/>
      <c r="PNC40" s="422"/>
      <c r="PND40" s="423"/>
      <c r="PNE40" s="419"/>
      <c r="PNF40" s="419"/>
      <c r="PNG40" s="418"/>
      <c r="PNH40" s="420"/>
      <c r="PNI40" s="421"/>
      <c r="PNJ40" s="422"/>
      <c r="PNK40" s="423"/>
      <c r="PNL40" s="419"/>
      <c r="PNM40" s="419"/>
      <c r="PNN40" s="418"/>
      <c r="PNO40" s="420"/>
      <c r="PNP40" s="421"/>
      <c r="PNQ40" s="422"/>
      <c r="PNR40" s="423"/>
      <c r="PNS40" s="419"/>
      <c r="PNT40" s="419"/>
      <c r="PNU40" s="418"/>
      <c r="PNV40" s="420"/>
      <c r="PNW40" s="421"/>
      <c r="PNX40" s="422"/>
      <c r="PNY40" s="423"/>
      <c r="PNZ40" s="419"/>
      <c r="POA40" s="419"/>
      <c r="POB40" s="418"/>
      <c r="POC40" s="420"/>
      <c r="POD40" s="421"/>
      <c r="POE40" s="422"/>
      <c r="POF40" s="423"/>
      <c r="POG40" s="419"/>
      <c r="POH40" s="419"/>
      <c r="POI40" s="418"/>
      <c r="POJ40" s="420"/>
      <c r="POK40" s="421"/>
      <c r="POL40" s="422"/>
      <c r="POM40" s="423"/>
      <c r="PON40" s="419"/>
      <c r="POO40" s="419"/>
      <c r="POP40" s="418"/>
      <c r="POQ40" s="420"/>
      <c r="POR40" s="421"/>
      <c r="POS40" s="422"/>
      <c r="POT40" s="423"/>
      <c r="POU40" s="419"/>
      <c r="POV40" s="419"/>
      <c r="POW40" s="418"/>
      <c r="POX40" s="420"/>
      <c r="POY40" s="421"/>
      <c r="POZ40" s="422"/>
      <c r="PPA40" s="423"/>
      <c r="PPB40" s="419"/>
      <c r="PPC40" s="419"/>
      <c r="PPD40" s="418"/>
      <c r="PPE40" s="420"/>
      <c r="PPF40" s="421"/>
      <c r="PPG40" s="422"/>
      <c r="PPH40" s="423"/>
      <c r="PPI40" s="419"/>
      <c r="PPJ40" s="419"/>
      <c r="PPK40" s="418"/>
      <c r="PPL40" s="420"/>
      <c r="PPM40" s="421"/>
      <c r="PPN40" s="422"/>
      <c r="PPO40" s="423"/>
      <c r="PPP40" s="419"/>
      <c r="PPQ40" s="419"/>
      <c r="PPR40" s="418"/>
      <c r="PPS40" s="420"/>
      <c r="PPT40" s="421"/>
      <c r="PPU40" s="422"/>
      <c r="PPV40" s="423"/>
      <c r="PPW40" s="419"/>
      <c r="PPX40" s="419"/>
      <c r="PPY40" s="418"/>
      <c r="PPZ40" s="420"/>
      <c r="PQA40" s="421"/>
      <c r="PQB40" s="422"/>
      <c r="PQC40" s="423"/>
      <c r="PQD40" s="419"/>
      <c r="PQE40" s="419"/>
      <c r="PQF40" s="418"/>
      <c r="PQG40" s="420"/>
      <c r="PQH40" s="421"/>
      <c r="PQI40" s="422"/>
      <c r="PQJ40" s="423"/>
      <c r="PQK40" s="419"/>
      <c r="PQL40" s="419"/>
      <c r="PQM40" s="418"/>
      <c r="PQN40" s="420"/>
      <c r="PQO40" s="421"/>
      <c r="PQP40" s="422"/>
      <c r="PQQ40" s="423"/>
      <c r="PQR40" s="419"/>
      <c r="PQS40" s="419"/>
      <c r="PQT40" s="418"/>
      <c r="PQU40" s="420"/>
      <c r="PQV40" s="421"/>
      <c r="PQW40" s="422"/>
      <c r="PQX40" s="423"/>
      <c r="PQY40" s="419"/>
      <c r="PQZ40" s="419"/>
      <c r="PRA40" s="418"/>
      <c r="PRB40" s="420"/>
      <c r="PRC40" s="421"/>
      <c r="PRD40" s="422"/>
      <c r="PRE40" s="423"/>
      <c r="PRF40" s="419"/>
      <c r="PRG40" s="419"/>
      <c r="PRH40" s="418"/>
      <c r="PRI40" s="420"/>
      <c r="PRJ40" s="421"/>
      <c r="PRK40" s="422"/>
      <c r="PRL40" s="423"/>
      <c r="PRM40" s="419"/>
      <c r="PRN40" s="419"/>
      <c r="PRO40" s="418"/>
      <c r="PRP40" s="420"/>
      <c r="PRQ40" s="421"/>
      <c r="PRR40" s="422"/>
      <c r="PRS40" s="423"/>
      <c r="PRT40" s="419"/>
      <c r="PRU40" s="419"/>
      <c r="PRV40" s="418"/>
      <c r="PRW40" s="420"/>
      <c r="PRX40" s="421"/>
      <c r="PRY40" s="422"/>
      <c r="PRZ40" s="423"/>
      <c r="PSA40" s="419"/>
      <c r="PSB40" s="419"/>
      <c r="PSC40" s="418"/>
      <c r="PSD40" s="420"/>
      <c r="PSE40" s="421"/>
      <c r="PSF40" s="422"/>
      <c r="PSG40" s="423"/>
      <c r="PSH40" s="419"/>
      <c r="PSI40" s="419"/>
      <c r="PSJ40" s="418"/>
      <c r="PSK40" s="420"/>
      <c r="PSL40" s="421"/>
      <c r="PSM40" s="422"/>
      <c r="PSN40" s="423"/>
      <c r="PSO40" s="419"/>
      <c r="PSP40" s="419"/>
      <c r="PSQ40" s="418"/>
      <c r="PSR40" s="420"/>
      <c r="PSS40" s="421"/>
      <c r="PST40" s="422"/>
      <c r="PSU40" s="423"/>
      <c r="PSV40" s="419"/>
      <c r="PSW40" s="419"/>
      <c r="PSX40" s="418"/>
      <c r="PSY40" s="420"/>
      <c r="PSZ40" s="421"/>
      <c r="PTA40" s="422"/>
      <c r="PTB40" s="423"/>
      <c r="PTC40" s="419"/>
      <c r="PTD40" s="419"/>
      <c r="PTE40" s="418"/>
      <c r="PTF40" s="420"/>
      <c r="PTG40" s="421"/>
      <c r="PTH40" s="422"/>
      <c r="PTI40" s="423"/>
      <c r="PTJ40" s="419"/>
      <c r="PTK40" s="419"/>
      <c r="PTL40" s="418"/>
      <c r="PTM40" s="420"/>
      <c r="PTN40" s="421"/>
      <c r="PTO40" s="422"/>
      <c r="PTP40" s="423"/>
      <c r="PTQ40" s="419"/>
      <c r="PTR40" s="419"/>
      <c r="PTS40" s="418"/>
      <c r="PTT40" s="420"/>
      <c r="PTU40" s="421"/>
      <c r="PTV40" s="422"/>
      <c r="PTW40" s="423"/>
      <c r="PTX40" s="419"/>
      <c r="PTY40" s="419"/>
      <c r="PTZ40" s="418"/>
      <c r="PUA40" s="420"/>
      <c r="PUB40" s="421"/>
      <c r="PUC40" s="422"/>
      <c r="PUD40" s="423"/>
      <c r="PUE40" s="419"/>
      <c r="PUF40" s="419"/>
      <c r="PUG40" s="418"/>
      <c r="PUH40" s="420"/>
      <c r="PUI40" s="421"/>
      <c r="PUJ40" s="422"/>
      <c r="PUK40" s="423"/>
      <c r="PUL40" s="419"/>
      <c r="PUM40" s="419"/>
      <c r="PUN40" s="418"/>
      <c r="PUO40" s="420"/>
      <c r="PUP40" s="421"/>
      <c r="PUQ40" s="422"/>
      <c r="PUR40" s="423"/>
      <c r="PUS40" s="419"/>
      <c r="PUT40" s="419"/>
      <c r="PUU40" s="418"/>
      <c r="PUV40" s="420"/>
      <c r="PUW40" s="421"/>
      <c r="PUX40" s="422"/>
      <c r="PUY40" s="423"/>
      <c r="PUZ40" s="419"/>
      <c r="PVA40" s="419"/>
      <c r="PVB40" s="418"/>
      <c r="PVC40" s="420"/>
      <c r="PVD40" s="421"/>
      <c r="PVE40" s="422"/>
      <c r="PVF40" s="423"/>
      <c r="PVG40" s="419"/>
      <c r="PVH40" s="419"/>
      <c r="PVI40" s="418"/>
      <c r="PVJ40" s="420"/>
      <c r="PVK40" s="421"/>
      <c r="PVL40" s="422"/>
      <c r="PVM40" s="423"/>
      <c r="PVN40" s="419"/>
      <c r="PVO40" s="419"/>
      <c r="PVP40" s="418"/>
      <c r="PVQ40" s="420"/>
      <c r="PVR40" s="421"/>
      <c r="PVS40" s="422"/>
      <c r="PVT40" s="423"/>
      <c r="PVU40" s="419"/>
      <c r="PVV40" s="419"/>
      <c r="PVW40" s="418"/>
      <c r="PVX40" s="420"/>
      <c r="PVY40" s="421"/>
      <c r="PVZ40" s="422"/>
      <c r="PWA40" s="423"/>
      <c r="PWB40" s="419"/>
      <c r="PWC40" s="419"/>
      <c r="PWD40" s="418"/>
      <c r="PWE40" s="420"/>
      <c r="PWF40" s="421"/>
      <c r="PWG40" s="422"/>
      <c r="PWH40" s="423"/>
      <c r="PWI40" s="419"/>
      <c r="PWJ40" s="419"/>
      <c r="PWK40" s="418"/>
      <c r="PWL40" s="420"/>
      <c r="PWM40" s="421"/>
      <c r="PWN40" s="422"/>
      <c r="PWO40" s="423"/>
      <c r="PWP40" s="419"/>
      <c r="PWQ40" s="419"/>
      <c r="PWR40" s="418"/>
      <c r="PWS40" s="420"/>
      <c r="PWT40" s="421"/>
      <c r="PWU40" s="422"/>
      <c r="PWV40" s="423"/>
      <c r="PWW40" s="419"/>
      <c r="PWX40" s="419"/>
      <c r="PWY40" s="418"/>
      <c r="PWZ40" s="420"/>
      <c r="PXA40" s="421"/>
      <c r="PXB40" s="422"/>
      <c r="PXC40" s="423"/>
      <c r="PXD40" s="419"/>
      <c r="PXE40" s="419"/>
      <c r="PXF40" s="418"/>
      <c r="PXG40" s="420"/>
      <c r="PXH40" s="421"/>
      <c r="PXI40" s="422"/>
      <c r="PXJ40" s="423"/>
      <c r="PXK40" s="419"/>
      <c r="PXL40" s="419"/>
      <c r="PXM40" s="418"/>
      <c r="PXN40" s="420"/>
      <c r="PXO40" s="421"/>
      <c r="PXP40" s="422"/>
      <c r="PXQ40" s="423"/>
      <c r="PXR40" s="419"/>
      <c r="PXS40" s="419"/>
      <c r="PXT40" s="418"/>
      <c r="PXU40" s="420"/>
      <c r="PXV40" s="421"/>
      <c r="PXW40" s="422"/>
      <c r="PXX40" s="423"/>
      <c r="PXY40" s="419"/>
      <c r="PXZ40" s="419"/>
      <c r="PYA40" s="418"/>
      <c r="PYB40" s="420"/>
      <c r="PYC40" s="421"/>
      <c r="PYD40" s="422"/>
      <c r="PYE40" s="423"/>
      <c r="PYF40" s="419"/>
      <c r="PYG40" s="419"/>
      <c r="PYH40" s="418"/>
      <c r="PYI40" s="420"/>
      <c r="PYJ40" s="421"/>
      <c r="PYK40" s="422"/>
      <c r="PYL40" s="423"/>
      <c r="PYM40" s="419"/>
      <c r="PYN40" s="419"/>
      <c r="PYO40" s="418"/>
      <c r="PYP40" s="420"/>
      <c r="PYQ40" s="421"/>
      <c r="PYR40" s="422"/>
      <c r="PYS40" s="423"/>
      <c r="PYT40" s="419"/>
      <c r="PYU40" s="419"/>
      <c r="PYV40" s="418"/>
      <c r="PYW40" s="420"/>
      <c r="PYX40" s="421"/>
      <c r="PYY40" s="422"/>
      <c r="PYZ40" s="423"/>
      <c r="PZA40" s="419"/>
      <c r="PZB40" s="419"/>
      <c r="PZC40" s="418"/>
      <c r="PZD40" s="420"/>
      <c r="PZE40" s="421"/>
      <c r="PZF40" s="422"/>
      <c r="PZG40" s="423"/>
      <c r="PZH40" s="419"/>
      <c r="PZI40" s="419"/>
      <c r="PZJ40" s="418"/>
      <c r="PZK40" s="420"/>
      <c r="PZL40" s="421"/>
      <c r="PZM40" s="422"/>
      <c r="PZN40" s="423"/>
      <c r="PZO40" s="419"/>
      <c r="PZP40" s="419"/>
      <c r="PZQ40" s="418"/>
      <c r="PZR40" s="420"/>
      <c r="PZS40" s="421"/>
      <c r="PZT40" s="422"/>
      <c r="PZU40" s="423"/>
      <c r="PZV40" s="419"/>
      <c r="PZW40" s="419"/>
      <c r="PZX40" s="418"/>
      <c r="PZY40" s="420"/>
      <c r="PZZ40" s="421"/>
      <c r="QAA40" s="422"/>
      <c r="QAB40" s="423"/>
      <c r="QAC40" s="419"/>
      <c r="QAD40" s="419"/>
      <c r="QAE40" s="418"/>
      <c r="QAF40" s="420"/>
      <c r="QAG40" s="421"/>
      <c r="QAH40" s="422"/>
      <c r="QAI40" s="423"/>
      <c r="QAJ40" s="419"/>
      <c r="QAK40" s="419"/>
      <c r="QAL40" s="418"/>
      <c r="QAM40" s="420"/>
      <c r="QAN40" s="421"/>
      <c r="QAO40" s="422"/>
      <c r="QAP40" s="423"/>
      <c r="QAQ40" s="419"/>
      <c r="QAR40" s="419"/>
      <c r="QAS40" s="418"/>
      <c r="QAT40" s="420"/>
      <c r="QAU40" s="421"/>
      <c r="QAV40" s="422"/>
      <c r="QAW40" s="423"/>
      <c r="QAX40" s="419"/>
      <c r="QAY40" s="419"/>
      <c r="QAZ40" s="418"/>
      <c r="QBA40" s="420"/>
      <c r="QBB40" s="421"/>
      <c r="QBC40" s="422"/>
      <c r="QBD40" s="423"/>
      <c r="QBE40" s="419"/>
      <c r="QBF40" s="419"/>
      <c r="QBG40" s="418"/>
      <c r="QBH40" s="420"/>
      <c r="QBI40" s="421"/>
      <c r="QBJ40" s="422"/>
      <c r="QBK40" s="423"/>
      <c r="QBL40" s="419"/>
      <c r="QBM40" s="419"/>
      <c r="QBN40" s="418"/>
      <c r="QBO40" s="420"/>
      <c r="QBP40" s="421"/>
      <c r="QBQ40" s="422"/>
      <c r="QBR40" s="423"/>
      <c r="QBS40" s="419"/>
      <c r="QBT40" s="419"/>
      <c r="QBU40" s="418"/>
      <c r="QBV40" s="420"/>
      <c r="QBW40" s="421"/>
      <c r="QBX40" s="422"/>
      <c r="QBY40" s="423"/>
      <c r="QBZ40" s="419"/>
      <c r="QCA40" s="419"/>
      <c r="QCB40" s="418"/>
      <c r="QCC40" s="420"/>
      <c r="QCD40" s="421"/>
      <c r="QCE40" s="422"/>
      <c r="QCF40" s="423"/>
      <c r="QCG40" s="419"/>
      <c r="QCH40" s="419"/>
      <c r="QCI40" s="418"/>
      <c r="QCJ40" s="420"/>
      <c r="QCK40" s="421"/>
      <c r="QCL40" s="422"/>
      <c r="QCM40" s="423"/>
      <c r="QCN40" s="419"/>
      <c r="QCO40" s="419"/>
      <c r="QCP40" s="418"/>
      <c r="QCQ40" s="420"/>
      <c r="QCR40" s="421"/>
      <c r="QCS40" s="422"/>
      <c r="QCT40" s="423"/>
      <c r="QCU40" s="419"/>
      <c r="QCV40" s="419"/>
      <c r="QCW40" s="418"/>
      <c r="QCX40" s="420"/>
      <c r="QCY40" s="421"/>
      <c r="QCZ40" s="422"/>
      <c r="QDA40" s="423"/>
      <c r="QDB40" s="419"/>
      <c r="QDC40" s="419"/>
      <c r="QDD40" s="418"/>
      <c r="QDE40" s="420"/>
      <c r="QDF40" s="421"/>
      <c r="QDG40" s="422"/>
      <c r="QDH40" s="423"/>
      <c r="QDI40" s="419"/>
      <c r="QDJ40" s="419"/>
      <c r="QDK40" s="418"/>
      <c r="QDL40" s="420"/>
      <c r="QDM40" s="421"/>
      <c r="QDN40" s="422"/>
      <c r="QDO40" s="423"/>
      <c r="QDP40" s="419"/>
      <c r="QDQ40" s="419"/>
      <c r="QDR40" s="418"/>
      <c r="QDS40" s="420"/>
      <c r="QDT40" s="421"/>
      <c r="QDU40" s="422"/>
      <c r="QDV40" s="423"/>
      <c r="QDW40" s="419"/>
      <c r="QDX40" s="419"/>
      <c r="QDY40" s="418"/>
      <c r="QDZ40" s="420"/>
      <c r="QEA40" s="421"/>
      <c r="QEB40" s="422"/>
      <c r="QEC40" s="423"/>
      <c r="QED40" s="419"/>
      <c r="QEE40" s="419"/>
      <c r="QEF40" s="418"/>
      <c r="QEG40" s="420"/>
      <c r="QEH40" s="421"/>
      <c r="QEI40" s="422"/>
      <c r="QEJ40" s="423"/>
      <c r="QEK40" s="419"/>
      <c r="QEL40" s="419"/>
      <c r="QEM40" s="418"/>
      <c r="QEN40" s="420"/>
      <c r="QEO40" s="421"/>
      <c r="QEP40" s="422"/>
      <c r="QEQ40" s="423"/>
      <c r="QER40" s="419"/>
      <c r="QES40" s="419"/>
      <c r="QET40" s="418"/>
      <c r="QEU40" s="420"/>
      <c r="QEV40" s="421"/>
      <c r="QEW40" s="422"/>
      <c r="QEX40" s="423"/>
      <c r="QEY40" s="419"/>
      <c r="QEZ40" s="419"/>
      <c r="QFA40" s="418"/>
      <c r="QFB40" s="420"/>
      <c r="QFC40" s="421"/>
      <c r="QFD40" s="422"/>
      <c r="QFE40" s="423"/>
      <c r="QFF40" s="419"/>
      <c r="QFG40" s="419"/>
      <c r="QFH40" s="418"/>
      <c r="QFI40" s="420"/>
      <c r="QFJ40" s="421"/>
      <c r="QFK40" s="422"/>
      <c r="QFL40" s="423"/>
      <c r="QFM40" s="419"/>
      <c r="QFN40" s="419"/>
      <c r="QFO40" s="418"/>
      <c r="QFP40" s="420"/>
      <c r="QFQ40" s="421"/>
      <c r="QFR40" s="422"/>
      <c r="QFS40" s="423"/>
      <c r="QFT40" s="419"/>
      <c r="QFU40" s="419"/>
      <c r="QFV40" s="418"/>
      <c r="QFW40" s="420"/>
      <c r="QFX40" s="421"/>
      <c r="QFY40" s="422"/>
      <c r="QFZ40" s="423"/>
      <c r="QGA40" s="419"/>
      <c r="QGB40" s="419"/>
      <c r="QGC40" s="418"/>
      <c r="QGD40" s="420"/>
      <c r="QGE40" s="421"/>
      <c r="QGF40" s="422"/>
      <c r="QGG40" s="423"/>
      <c r="QGH40" s="419"/>
      <c r="QGI40" s="419"/>
      <c r="QGJ40" s="418"/>
      <c r="QGK40" s="420"/>
      <c r="QGL40" s="421"/>
      <c r="QGM40" s="422"/>
      <c r="QGN40" s="423"/>
      <c r="QGO40" s="419"/>
      <c r="QGP40" s="419"/>
      <c r="QGQ40" s="418"/>
      <c r="QGR40" s="420"/>
      <c r="QGS40" s="421"/>
      <c r="QGT40" s="422"/>
      <c r="QGU40" s="423"/>
      <c r="QGV40" s="419"/>
      <c r="QGW40" s="419"/>
      <c r="QGX40" s="418"/>
      <c r="QGY40" s="420"/>
      <c r="QGZ40" s="421"/>
      <c r="QHA40" s="422"/>
      <c r="QHB40" s="423"/>
      <c r="QHC40" s="419"/>
      <c r="QHD40" s="419"/>
      <c r="QHE40" s="418"/>
      <c r="QHF40" s="420"/>
      <c r="QHG40" s="421"/>
      <c r="QHH40" s="422"/>
      <c r="QHI40" s="423"/>
      <c r="QHJ40" s="419"/>
      <c r="QHK40" s="419"/>
      <c r="QHL40" s="418"/>
      <c r="QHM40" s="420"/>
      <c r="QHN40" s="421"/>
      <c r="QHO40" s="422"/>
      <c r="QHP40" s="423"/>
      <c r="QHQ40" s="419"/>
      <c r="QHR40" s="419"/>
      <c r="QHS40" s="418"/>
      <c r="QHT40" s="420"/>
      <c r="QHU40" s="421"/>
      <c r="QHV40" s="422"/>
      <c r="QHW40" s="423"/>
      <c r="QHX40" s="419"/>
      <c r="QHY40" s="419"/>
      <c r="QHZ40" s="418"/>
      <c r="QIA40" s="420"/>
      <c r="QIB40" s="421"/>
      <c r="QIC40" s="422"/>
      <c r="QID40" s="423"/>
      <c r="QIE40" s="419"/>
      <c r="QIF40" s="419"/>
      <c r="QIG40" s="418"/>
      <c r="QIH40" s="420"/>
      <c r="QII40" s="421"/>
      <c r="QIJ40" s="422"/>
      <c r="QIK40" s="423"/>
      <c r="QIL40" s="419"/>
      <c r="QIM40" s="419"/>
      <c r="QIN40" s="418"/>
      <c r="QIO40" s="420"/>
      <c r="QIP40" s="421"/>
      <c r="QIQ40" s="422"/>
      <c r="QIR40" s="423"/>
      <c r="QIS40" s="419"/>
      <c r="QIT40" s="419"/>
      <c r="QIU40" s="418"/>
      <c r="QIV40" s="420"/>
      <c r="QIW40" s="421"/>
      <c r="QIX40" s="422"/>
      <c r="QIY40" s="423"/>
      <c r="QIZ40" s="419"/>
      <c r="QJA40" s="419"/>
      <c r="QJB40" s="418"/>
      <c r="QJC40" s="420"/>
      <c r="QJD40" s="421"/>
      <c r="QJE40" s="422"/>
      <c r="QJF40" s="423"/>
      <c r="QJG40" s="419"/>
      <c r="QJH40" s="419"/>
      <c r="QJI40" s="418"/>
      <c r="QJJ40" s="420"/>
      <c r="QJK40" s="421"/>
      <c r="QJL40" s="422"/>
      <c r="QJM40" s="423"/>
      <c r="QJN40" s="419"/>
      <c r="QJO40" s="419"/>
      <c r="QJP40" s="418"/>
      <c r="QJQ40" s="420"/>
      <c r="QJR40" s="421"/>
      <c r="QJS40" s="422"/>
      <c r="QJT40" s="423"/>
      <c r="QJU40" s="419"/>
      <c r="QJV40" s="419"/>
      <c r="QJW40" s="418"/>
      <c r="QJX40" s="420"/>
      <c r="QJY40" s="421"/>
      <c r="QJZ40" s="422"/>
      <c r="QKA40" s="423"/>
      <c r="QKB40" s="419"/>
      <c r="QKC40" s="419"/>
      <c r="QKD40" s="418"/>
      <c r="QKE40" s="420"/>
      <c r="QKF40" s="421"/>
      <c r="QKG40" s="422"/>
      <c r="QKH40" s="423"/>
      <c r="QKI40" s="419"/>
      <c r="QKJ40" s="419"/>
      <c r="QKK40" s="418"/>
      <c r="QKL40" s="420"/>
      <c r="QKM40" s="421"/>
      <c r="QKN40" s="422"/>
      <c r="QKO40" s="423"/>
      <c r="QKP40" s="419"/>
      <c r="QKQ40" s="419"/>
      <c r="QKR40" s="418"/>
      <c r="QKS40" s="420"/>
      <c r="QKT40" s="421"/>
      <c r="QKU40" s="422"/>
      <c r="QKV40" s="423"/>
      <c r="QKW40" s="419"/>
      <c r="QKX40" s="419"/>
      <c r="QKY40" s="418"/>
      <c r="QKZ40" s="420"/>
      <c r="QLA40" s="421"/>
      <c r="QLB40" s="422"/>
      <c r="QLC40" s="423"/>
      <c r="QLD40" s="419"/>
      <c r="QLE40" s="419"/>
      <c r="QLF40" s="418"/>
      <c r="QLG40" s="420"/>
      <c r="QLH40" s="421"/>
      <c r="QLI40" s="422"/>
      <c r="QLJ40" s="423"/>
      <c r="QLK40" s="419"/>
      <c r="QLL40" s="419"/>
      <c r="QLM40" s="418"/>
      <c r="QLN40" s="420"/>
      <c r="QLO40" s="421"/>
      <c r="QLP40" s="422"/>
      <c r="QLQ40" s="423"/>
      <c r="QLR40" s="419"/>
      <c r="QLS40" s="419"/>
      <c r="QLT40" s="418"/>
      <c r="QLU40" s="420"/>
      <c r="QLV40" s="421"/>
      <c r="QLW40" s="422"/>
      <c r="QLX40" s="423"/>
      <c r="QLY40" s="419"/>
      <c r="QLZ40" s="419"/>
      <c r="QMA40" s="418"/>
      <c r="QMB40" s="420"/>
      <c r="QMC40" s="421"/>
      <c r="QMD40" s="422"/>
      <c r="QME40" s="423"/>
      <c r="QMF40" s="419"/>
      <c r="QMG40" s="419"/>
      <c r="QMH40" s="418"/>
      <c r="QMI40" s="420"/>
      <c r="QMJ40" s="421"/>
      <c r="QMK40" s="422"/>
      <c r="QML40" s="423"/>
      <c r="QMM40" s="419"/>
      <c r="QMN40" s="419"/>
      <c r="QMO40" s="418"/>
      <c r="QMP40" s="420"/>
      <c r="QMQ40" s="421"/>
      <c r="QMR40" s="422"/>
      <c r="QMS40" s="423"/>
      <c r="QMT40" s="419"/>
      <c r="QMU40" s="419"/>
      <c r="QMV40" s="418"/>
      <c r="QMW40" s="420"/>
      <c r="QMX40" s="421"/>
      <c r="QMY40" s="422"/>
      <c r="QMZ40" s="423"/>
      <c r="QNA40" s="419"/>
      <c r="QNB40" s="419"/>
      <c r="QNC40" s="418"/>
      <c r="QND40" s="420"/>
      <c r="QNE40" s="421"/>
      <c r="QNF40" s="422"/>
      <c r="QNG40" s="423"/>
      <c r="QNH40" s="419"/>
      <c r="QNI40" s="419"/>
      <c r="QNJ40" s="418"/>
      <c r="QNK40" s="420"/>
      <c r="QNL40" s="421"/>
      <c r="QNM40" s="422"/>
      <c r="QNN40" s="423"/>
      <c r="QNO40" s="419"/>
      <c r="QNP40" s="419"/>
      <c r="QNQ40" s="418"/>
      <c r="QNR40" s="420"/>
      <c r="QNS40" s="421"/>
      <c r="QNT40" s="422"/>
      <c r="QNU40" s="423"/>
      <c r="QNV40" s="419"/>
      <c r="QNW40" s="419"/>
      <c r="QNX40" s="418"/>
      <c r="QNY40" s="420"/>
      <c r="QNZ40" s="421"/>
      <c r="QOA40" s="422"/>
      <c r="QOB40" s="423"/>
      <c r="QOC40" s="419"/>
      <c r="QOD40" s="419"/>
      <c r="QOE40" s="418"/>
      <c r="QOF40" s="420"/>
      <c r="QOG40" s="421"/>
      <c r="QOH40" s="422"/>
      <c r="QOI40" s="423"/>
      <c r="QOJ40" s="419"/>
      <c r="QOK40" s="419"/>
      <c r="QOL40" s="418"/>
      <c r="QOM40" s="420"/>
      <c r="QON40" s="421"/>
      <c r="QOO40" s="422"/>
      <c r="QOP40" s="423"/>
      <c r="QOQ40" s="419"/>
      <c r="QOR40" s="419"/>
      <c r="QOS40" s="418"/>
      <c r="QOT40" s="420"/>
      <c r="QOU40" s="421"/>
      <c r="QOV40" s="422"/>
      <c r="QOW40" s="423"/>
      <c r="QOX40" s="419"/>
      <c r="QOY40" s="419"/>
      <c r="QOZ40" s="418"/>
      <c r="QPA40" s="420"/>
      <c r="QPB40" s="421"/>
      <c r="QPC40" s="422"/>
      <c r="QPD40" s="423"/>
      <c r="QPE40" s="419"/>
      <c r="QPF40" s="419"/>
      <c r="QPG40" s="418"/>
      <c r="QPH40" s="420"/>
      <c r="QPI40" s="421"/>
      <c r="QPJ40" s="422"/>
      <c r="QPK40" s="423"/>
      <c r="QPL40" s="419"/>
      <c r="QPM40" s="419"/>
      <c r="QPN40" s="418"/>
      <c r="QPO40" s="420"/>
      <c r="QPP40" s="421"/>
      <c r="QPQ40" s="422"/>
      <c r="QPR40" s="423"/>
      <c r="QPS40" s="419"/>
      <c r="QPT40" s="419"/>
      <c r="QPU40" s="418"/>
      <c r="QPV40" s="420"/>
      <c r="QPW40" s="421"/>
      <c r="QPX40" s="422"/>
      <c r="QPY40" s="423"/>
      <c r="QPZ40" s="419"/>
      <c r="QQA40" s="419"/>
      <c r="QQB40" s="418"/>
      <c r="QQC40" s="420"/>
      <c r="QQD40" s="421"/>
      <c r="QQE40" s="422"/>
      <c r="QQF40" s="423"/>
      <c r="QQG40" s="419"/>
      <c r="QQH40" s="419"/>
      <c r="QQI40" s="418"/>
      <c r="QQJ40" s="420"/>
      <c r="QQK40" s="421"/>
      <c r="QQL40" s="422"/>
      <c r="QQM40" s="423"/>
      <c r="QQN40" s="419"/>
      <c r="QQO40" s="419"/>
      <c r="QQP40" s="418"/>
      <c r="QQQ40" s="420"/>
      <c r="QQR40" s="421"/>
      <c r="QQS40" s="422"/>
      <c r="QQT40" s="423"/>
      <c r="QQU40" s="419"/>
      <c r="QQV40" s="419"/>
      <c r="QQW40" s="418"/>
      <c r="QQX40" s="420"/>
      <c r="QQY40" s="421"/>
      <c r="QQZ40" s="422"/>
      <c r="QRA40" s="423"/>
      <c r="QRB40" s="419"/>
      <c r="QRC40" s="419"/>
      <c r="QRD40" s="418"/>
      <c r="QRE40" s="420"/>
      <c r="QRF40" s="421"/>
      <c r="QRG40" s="422"/>
      <c r="QRH40" s="423"/>
      <c r="QRI40" s="419"/>
      <c r="QRJ40" s="419"/>
      <c r="QRK40" s="418"/>
      <c r="QRL40" s="420"/>
      <c r="QRM40" s="421"/>
      <c r="QRN40" s="422"/>
      <c r="QRO40" s="423"/>
      <c r="QRP40" s="419"/>
      <c r="QRQ40" s="419"/>
      <c r="QRR40" s="418"/>
      <c r="QRS40" s="420"/>
      <c r="QRT40" s="421"/>
      <c r="QRU40" s="422"/>
      <c r="QRV40" s="423"/>
      <c r="QRW40" s="419"/>
      <c r="QRX40" s="419"/>
      <c r="QRY40" s="418"/>
      <c r="QRZ40" s="420"/>
      <c r="QSA40" s="421"/>
      <c r="QSB40" s="422"/>
      <c r="QSC40" s="423"/>
      <c r="QSD40" s="419"/>
      <c r="QSE40" s="419"/>
      <c r="QSF40" s="418"/>
      <c r="QSG40" s="420"/>
      <c r="QSH40" s="421"/>
      <c r="QSI40" s="422"/>
      <c r="QSJ40" s="423"/>
      <c r="QSK40" s="419"/>
      <c r="QSL40" s="419"/>
      <c r="QSM40" s="418"/>
      <c r="QSN40" s="420"/>
      <c r="QSO40" s="421"/>
      <c r="QSP40" s="422"/>
      <c r="QSQ40" s="423"/>
      <c r="QSR40" s="419"/>
      <c r="QSS40" s="419"/>
      <c r="QST40" s="418"/>
      <c r="QSU40" s="420"/>
      <c r="QSV40" s="421"/>
      <c r="QSW40" s="422"/>
      <c r="QSX40" s="423"/>
      <c r="QSY40" s="419"/>
      <c r="QSZ40" s="419"/>
      <c r="QTA40" s="418"/>
      <c r="QTB40" s="420"/>
      <c r="QTC40" s="421"/>
      <c r="QTD40" s="422"/>
      <c r="QTE40" s="423"/>
      <c r="QTF40" s="419"/>
      <c r="QTG40" s="419"/>
      <c r="QTH40" s="418"/>
      <c r="QTI40" s="420"/>
      <c r="QTJ40" s="421"/>
      <c r="QTK40" s="422"/>
      <c r="QTL40" s="423"/>
      <c r="QTM40" s="419"/>
      <c r="QTN40" s="419"/>
      <c r="QTO40" s="418"/>
      <c r="QTP40" s="420"/>
      <c r="QTQ40" s="421"/>
      <c r="QTR40" s="422"/>
      <c r="QTS40" s="423"/>
      <c r="QTT40" s="419"/>
      <c r="QTU40" s="419"/>
      <c r="QTV40" s="418"/>
      <c r="QTW40" s="420"/>
      <c r="QTX40" s="421"/>
      <c r="QTY40" s="422"/>
      <c r="QTZ40" s="423"/>
      <c r="QUA40" s="419"/>
      <c r="QUB40" s="419"/>
      <c r="QUC40" s="418"/>
      <c r="QUD40" s="420"/>
      <c r="QUE40" s="421"/>
      <c r="QUF40" s="422"/>
      <c r="QUG40" s="423"/>
      <c r="QUH40" s="419"/>
      <c r="QUI40" s="419"/>
      <c r="QUJ40" s="418"/>
      <c r="QUK40" s="420"/>
      <c r="QUL40" s="421"/>
      <c r="QUM40" s="422"/>
      <c r="QUN40" s="423"/>
      <c r="QUO40" s="419"/>
      <c r="QUP40" s="419"/>
      <c r="QUQ40" s="418"/>
      <c r="QUR40" s="420"/>
      <c r="QUS40" s="421"/>
      <c r="QUT40" s="422"/>
      <c r="QUU40" s="423"/>
      <c r="QUV40" s="419"/>
      <c r="QUW40" s="419"/>
      <c r="QUX40" s="418"/>
      <c r="QUY40" s="420"/>
      <c r="QUZ40" s="421"/>
      <c r="QVA40" s="422"/>
      <c r="QVB40" s="423"/>
      <c r="QVC40" s="419"/>
      <c r="QVD40" s="419"/>
      <c r="QVE40" s="418"/>
      <c r="QVF40" s="420"/>
      <c r="QVG40" s="421"/>
      <c r="QVH40" s="422"/>
      <c r="QVI40" s="423"/>
      <c r="QVJ40" s="419"/>
      <c r="QVK40" s="419"/>
      <c r="QVL40" s="418"/>
      <c r="QVM40" s="420"/>
      <c r="QVN40" s="421"/>
      <c r="QVO40" s="422"/>
      <c r="QVP40" s="423"/>
      <c r="QVQ40" s="419"/>
      <c r="QVR40" s="419"/>
      <c r="QVS40" s="418"/>
      <c r="QVT40" s="420"/>
      <c r="QVU40" s="421"/>
      <c r="QVV40" s="422"/>
      <c r="QVW40" s="423"/>
      <c r="QVX40" s="419"/>
      <c r="QVY40" s="419"/>
      <c r="QVZ40" s="418"/>
      <c r="QWA40" s="420"/>
      <c r="QWB40" s="421"/>
      <c r="QWC40" s="422"/>
      <c r="QWD40" s="423"/>
      <c r="QWE40" s="419"/>
      <c r="QWF40" s="419"/>
      <c r="QWG40" s="418"/>
      <c r="QWH40" s="420"/>
      <c r="QWI40" s="421"/>
      <c r="QWJ40" s="422"/>
      <c r="QWK40" s="423"/>
      <c r="QWL40" s="419"/>
      <c r="QWM40" s="419"/>
      <c r="QWN40" s="418"/>
      <c r="QWO40" s="420"/>
      <c r="QWP40" s="421"/>
      <c r="QWQ40" s="422"/>
      <c r="QWR40" s="423"/>
      <c r="QWS40" s="419"/>
      <c r="QWT40" s="419"/>
      <c r="QWU40" s="418"/>
      <c r="QWV40" s="420"/>
      <c r="QWW40" s="421"/>
      <c r="QWX40" s="422"/>
      <c r="QWY40" s="423"/>
      <c r="QWZ40" s="419"/>
      <c r="QXA40" s="419"/>
      <c r="QXB40" s="418"/>
      <c r="QXC40" s="420"/>
      <c r="QXD40" s="421"/>
      <c r="QXE40" s="422"/>
      <c r="QXF40" s="423"/>
      <c r="QXG40" s="419"/>
      <c r="QXH40" s="419"/>
      <c r="QXI40" s="418"/>
      <c r="QXJ40" s="420"/>
      <c r="QXK40" s="421"/>
      <c r="QXL40" s="422"/>
      <c r="QXM40" s="423"/>
      <c r="QXN40" s="419"/>
      <c r="QXO40" s="419"/>
      <c r="QXP40" s="418"/>
      <c r="QXQ40" s="420"/>
      <c r="QXR40" s="421"/>
      <c r="QXS40" s="422"/>
      <c r="QXT40" s="423"/>
      <c r="QXU40" s="419"/>
      <c r="QXV40" s="419"/>
      <c r="QXW40" s="418"/>
      <c r="QXX40" s="420"/>
      <c r="QXY40" s="421"/>
      <c r="QXZ40" s="422"/>
      <c r="QYA40" s="423"/>
      <c r="QYB40" s="419"/>
      <c r="QYC40" s="419"/>
      <c r="QYD40" s="418"/>
      <c r="QYE40" s="420"/>
      <c r="QYF40" s="421"/>
      <c r="QYG40" s="422"/>
      <c r="QYH40" s="423"/>
      <c r="QYI40" s="419"/>
      <c r="QYJ40" s="419"/>
      <c r="QYK40" s="418"/>
      <c r="QYL40" s="420"/>
      <c r="QYM40" s="421"/>
      <c r="QYN40" s="422"/>
      <c r="QYO40" s="423"/>
      <c r="QYP40" s="419"/>
      <c r="QYQ40" s="419"/>
      <c r="QYR40" s="418"/>
      <c r="QYS40" s="420"/>
      <c r="QYT40" s="421"/>
      <c r="QYU40" s="422"/>
      <c r="QYV40" s="423"/>
      <c r="QYW40" s="419"/>
      <c r="QYX40" s="419"/>
      <c r="QYY40" s="418"/>
      <c r="QYZ40" s="420"/>
      <c r="QZA40" s="421"/>
      <c r="QZB40" s="422"/>
      <c r="QZC40" s="423"/>
      <c r="QZD40" s="419"/>
      <c r="QZE40" s="419"/>
      <c r="QZF40" s="418"/>
      <c r="QZG40" s="420"/>
      <c r="QZH40" s="421"/>
      <c r="QZI40" s="422"/>
      <c r="QZJ40" s="423"/>
      <c r="QZK40" s="419"/>
      <c r="QZL40" s="419"/>
      <c r="QZM40" s="418"/>
      <c r="QZN40" s="420"/>
      <c r="QZO40" s="421"/>
      <c r="QZP40" s="422"/>
      <c r="QZQ40" s="423"/>
      <c r="QZR40" s="419"/>
      <c r="QZS40" s="419"/>
      <c r="QZT40" s="418"/>
      <c r="QZU40" s="420"/>
      <c r="QZV40" s="421"/>
      <c r="QZW40" s="422"/>
      <c r="QZX40" s="423"/>
      <c r="QZY40" s="419"/>
      <c r="QZZ40" s="419"/>
      <c r="RAA40" s="418"/>
      <c r="RAB40" s="420"/>
      <c r="RAC40" s="421"/>
      <c r="RAD40" s="422"/>
      <c r="RAE40" s="423"/>
      <c r="RAF40" s="419"/>
      <c r="RAG40" s="419"/>
      <c r="RAH40" s="418"/>
      <c r="RAI40" s="420"/>
      <c r="RAJ40" s="421"/>
      <c r="RAK40" s="422"/>
      <c r="RAL40" s="423"/>
      <c r="RAM40" s="419"/>
      <c r="RAN40" s="419"/>
      <c r="RAO40" s="418"/>
      <c r="RAP40" s="420"/>
      <c r="RAQ40" s="421"/>
      <c r="RAR40" s="422"/>
      <c r="RAS40" s="423"/>
      <c r="RAT40" s="419"/>
      <c r="RAU40" s="419"/>
      <c r="RAV40" s="418"/>
      <c r="RAW40" s="420"/>
      <c r="RAX40" s="421"/>
      <c r="RAY40" s="422"/>
      <c r="RAZ40" s="423"/>
      <c r="RBA40" s="419"/>
      <c r="RBB40" s="419"/>
      <c r="RBC40" s="418"/>
      <c r="RBD40" s="420"/>
      <c r="RBE40" s="421"/>
      <c r="RBF40" s="422"/>
      <c r="RBG40" s="423"/>
      <c r="RBH40" s="419"/>
      <c r="RBI40" s="419"/>
      <c r="RBJ40" s="418"/>
      <c r="RBK40" s="420"/>
      <c r="RBL40" s="421"/>
      <c r="RBM40" s="422"/>
      <c r="RBN40" s="423"/>
      <c r="RBO40" s="419"/>
      <c r="RBP40" s="419"/>
      <c r="RBQ40" s="418"/>
      <c r="RBR40" s="420"/>
      <c r="RBS40" s="421"/>
      <c r="RBT40" s="422"/>
      <c r="RBU40" s="423"/>
      <c r="RBV40" s="419"/>
      <c r="RBW40" s="419"/>
      <c r="RBX40" s="418"/>
      <c r="RBY40" s="420"/>
      <c r="RBZ40" s="421"/>
      <c r="RCA40" s="422"/>
      <c r="RCB40" s="423"/>
      <c r="RCC40" s="419"/>
      <c r="RCD40" s="419"/>
      <c r="RCE40" s="418"/>
      <c r="RCF40" s="420"/>
      <c r="RCG40" s="421"/>
      <c r="RCH40" s="422"/>
      <c r="RCI40" s="423"/>
      <c r="RCJ40" s="419"/>
      <c r="RCK40" s="419"/>
      <c r="RCL40" s="418"/>
      <c r="RCM40" s="420"/>
      <c r="RCN40" s="421"/>
      <c r="RCO40" s="422"/>
      <c r="RCP40" s="423"/>
      <c r="RCQ40" s="419"/>
      <c r="RCR40" s="419"/>
      <c r="RCS40" s="418"/>
      <c r="RCT40" s="420"/>
      <c r="RCU40" s="421"/>
      <c r="RCV40" s="422"/>
      <c r="RCW40" s="423"/>
      <c r="RCX40" s="419"/>
      <c r="RCY40" s="419"/>
      <c r="RCZ40" s="418"/>
      <c r="RDA40" s="420"/>
      <c r="RDB40" s="421"/>
      <c r="RDC40" s="422"/>
      <c r="RDD40" s="423"/>
      <c r="RDE40" s="419"/>
      <c r="RDF40" s="419"/>
      <c r="RDG40" s="418"/>
      <c r="RDH40" s="420"/>
      <c r="RDI40" s="421"/>
      <c r="RDJ40" s="422"/>
      <c r="RDK40" s="423"/>
      <c r="RDL40" s="419"/>
      <c r="RDM40" s="419"/>
      <c r="RDN40" s="418"/>
      <c r="RDO40" s="420"/>
      <c r="RDP40" s="421"/>
      <c r="RDQ40" s="422"/>
      <c r="RDR40" s="423"/>
      <c r="RDS40" s="419"/>
      <c r="RDT40" s="419"/>
      <c r="RDU40" s="418"/>
      <c r="RDV40" s="420"/>
      <c r="RDW40" s="421"/>
      <c r="RDX40" s="422"/>
      <c r="RDY40" s="423"/>
      <c r="RDZ40" s="419"/>
      <c r="REA40" s="419"/>
      <c r="REB40" s="418"/>
      <c r="REC40" s="420"/>
      <c r="RED40" s="421"/>
      <c r="REE40" s="422"/>
      <c r="REF40" s="423"/>
      <c r="REG40" s="419"/>
      <c r="REH40" s="419"/>
      <c r="REI40" s="418"/>
      <c r="REJ40" s="420"/>
      <c r="REK40" s="421"/>
      <c r="REL40" s="422"/>
      <c r="REM40" s="423"/>
      <c r="REN40" s="419"/>
      <c r="REO40" s="419"/>
      <c r="REP40" s="418"/>
      <c r="REQ40" s="420"/>
      <c r="RER40" s="421"/>
      <c r="RES40" s="422"/>
      <c r="RET40" s="423"/>
      <c r="REU40" s="419"/>
      <c r="REV40" s="419"/>
      <c r="REW40" s="418"/>
      <c r="REX40" s="420"/>
      <c r="REY40" s="421"/>
      <c r="REZ40" s="422"/>
      <c r="RFA40" s="423"/>
      <c r="RFB40" s="419"/>
      <c r="RFC40" s="419"/>
      <c r="RFD40" s="418"/>
      <c r="RFE40" s="420"/>
      <c r="RFF40" s="421"/>
      <c r="RFG40" s="422"/>
      <c r="RFH40" s="423"/>
      <c r="RFI40" s="419"/>
      <c r="RFJ40" s="419"/>
      <c r="RFK40" s="418"/>
      <c r="RFL40" s="420"/>
      <c r="RFM40" s="421"/>
      <c r="RFN40" s="422"/>
      <c r="RFO40" s="423"/>
      <c r="RFP40" s="419"/>
      <c r="RFQ40" s="419"/>
      <c r="RFR40" s="418"/>
      <c r="RFS40" s="420"/>
      <c r="RFT40" s="421"/>
      <c r="RFU40" s="422"/>
      <c r="RFV40" s="423"/>
      <c r="RFW40" s="419"/>
      <c r="RFX40" s="419"/>
      <c r="RFY40" s="418"/>
      <c r="RFZ40" s="420"/>
      <c r="RGA40" s="421"/>
      <c r="RGB40" s="422"/>
      <c r="RGC40" s="423"/>
      <c r="RGD40" s="419"/>
      <c r="RGE40" s="419"/>
      <c r="RGF40" s="418"/>
      <c r="RGG40" s="420"/>
      <c r="RGH40" s="421"/>
      <c r="RGI40" s="422"/>
      <c r="RGJ40" s="423"/>
      <c r="RGK40" s="419"/>
      <c r="RGL40" s="419"/>
      <c r="RGM40" s="418"/>
      <c r="RGN40" s="420"/>
      <c r="RGO40" s="421"/>
      <c r="RGP40" s="422"/>
      <c r="RGQ40" s="423"/>
      <c r="RGR40" s="419"/>
      <c r="RGS40" s="419"/>
      <c r="RGT40" s="418"/>
      <c r="RGU40" s="420"/>
      <c r="RGV40" s="421"/>
      <c r="RGW40" s="422"/>
      <c r="RGX40" s="423"/>
      <c r="RGY40" s="419"/>
      <c r="RGZ40" s="419"/>
      <c r="RHA40" s="418"/>
      <c r="RHB40" s="420"/>
      <c r="RHC40" s="421"/>
      <c r="RHD40" s="422"/>
      <c r="RHE40" s="423"/>
      <c r="RHF40" s="419"/>
      <c r="RHG40" s="419"/>
      <c r="RHH40" s="418"/>
      <c r="RHI40" s="420"/>
      <c r="RHJ40" s="421"/>
      <c r="RHK40" s="422"/>
      <c r="RHL40" s="423"/>
      <c r="RHM40" s="419"/>
      <c r="RHN40" s="419"/>
      <c r="RHO40" s="418"/>
      <c r="RHP40" s="420"/>
      <c r="RHQ40" s="421"/>
      <c r="RHR40" s="422"/>
      <c r="RHS40" s="423"/>
      <c r="RHT40" s="419"/>
      <c r="RHU40" s="419"/>
      <c r="RHV40" s="418"/>
      <c r="RHW40" s="420"/>
      <c r="RHX40" s="421"/>
      <c r="RHY40" s="422"/>
      <c r="RHZ40" s="423"/>
      <c r="RIA40" s="419"/>
      <c r="RIB40" s="419"/>
      <c r="RIC40" s="418"/>
      <c r="RID40" s="420"/>
      <c r="RIE40" s="421"/>
      <c r="RIF40" s="422"/>
      <c r="RIG40" s="423"/>
      <c r="RIH40" s="419"/>
      <c r="RII40" s="419"/>
      <c r="RIJ40" s="418"/>
      <c r="RIK40" s="420"/>
      <c r="RIL40" s="421"/>
      <c r="RIM40" s="422"/>
      <c r="RIN40" s="423"/>
      <c r="RIO40" s="419"/>
      <c r="RIP40" s="419"/>
      <c r="RIQ40" s="418"/>
      <c r="RIR40" s="420"/>
      <c r="RIS40" s="421"/>
      <c r="RIT40" s="422"/>
      <c r="RIU40" s="423"/>
      <c r="RIV40" s="419"/>
      <c r="RIW40" s="419"/>
      <c r="RIX40" s="418"/>
      <c r="RIY40" s="420"/>
      <c r="RIZ40" s="421"/>
      <c r="RJA40" s="422"/>
      <c r="RJB40" s="423"/>
      <c r="RJC40" s="419"/>
      <c r="RJD40" s="419"/>
      <c r="RJE40" s="418"/>
      <c r="RJF40" s="420"/>
      <c r="RJG40" s="421"/>
      <c r="RJH40" s="422"/>
      <c r="RJI40" s="423"/>
      <c r="RJJ40" s="419"/>
      <c r="RJK40" s="419"/>
      <c r="RJL40" s="418"/>
      <c r="RJM40" s="420"/>
      <c r="RJN40" s="421"/>
      <c r="RJO40" s="422"/>
      <c r="RJP40" s="423"/>
      <c r="RJQ40" s="419"/>
      <c r="RJR40" s="419"/>
      <c r="RJS40" s="418"/>
      <c r="RJT40" s="420"/>
      <c r="RJU40" s="421"/>
      <c r="RJV40" s="422"/>
      <c r="RJW40" s="423"/>
      <c r="RJX40" s="419"/>
      <c r="RJY40" s="419"/>
      <c r="RJZ40" s="418"/>
      <c r="RKA40" s="420"/>
      <c r="RKB40" s="421"/>
      <c r="RKC40" s="422"/>
      <c r="RKD40" s="423"/>
      <c r="RKE40" s="419"/>
      <c r="RKF40" s="419"/>
      <c r="RKG40" s="418"/>
      <c r="RKH40" s="420"/>
      <c r="RKI40" s="421"/>
      <c r="RKJ40" s="422"/>
      <c r="RKK40" s="423"/>
      <c r="RKL40" s="419"/>
      <c r="RKM40" s="419"/>
      <c r="RKN40" s="418"/>
      <c r="RKO40" s="420"/>
      <c r="RKP40" s="421"/>
      <c r="RKQ40" s="422"/>
      <c r="RKR40" s="423"/>
      <c r="RKS40" s="419"/>
      <c r="RKT40" s="419"/>
      <c r="RKU40" s="418"/>
      <c r="RKV40" s="420"/>
      <c r="RKW40" s="421"/>
      <c r="RKX40" s="422"/>
      <c r="RKY40" s="423"/>
      <c r="RKZ40" s="419"/>
      <c r="RLA40" s="419"/>
      <c r="RLB40" s="418"/>
      <c r="RLC40" s="420"/>
      <c r="RLD40" s="421"/>
      <c r="RLE40" s="422"/>
      <c r="RLF40" s="423"/>
      <c r="RLG40" s="419"/>
      <c r="RLH40" s="419"/>
      <c r="RLI40" s="418"/>
      <c r="RLJ40" s="420"/>
      <c r="RLK40" s="421"/>
      <c r="RLL40" s="422"/>
      <c r="RLM40" s="423"/>
      <c r="RLN40" s="419"/>
      <c r="RLO40" s="419"/>
      <c r="RLP40" s="418"/>
      <c r="RLQ40" s="420"/>
      <c r="RLR40" s="421"/>
      <c r="RLS40" s="422"/>
      <c r="RLT40" s="423"/>
      <c r="RLU40" s="419"/>
      <c r="RLV40" s="419"/>
      <c r="RLW40" s="418"/>
      <c r="RLX40" s="420"/>
      <c r="RLY40" s="421"/>
      <c r="RLZ40" s="422"/>
      <c r="RMA40" s="423"/>
      <c r="RMB40" s="419"/>
      <c r="RMC40" s="419"/>
      <c r="RMD40" s="418"/>
      <c r="RME40" s="420"/>
      <c r="RMF40" s="421"/>
      <c r="RMG40" s="422"/>
      <c r="RMH40" s="423"/>
      <c r="RMI40" s="419"/>
      <c r="RMJ40" s="419"/>
      <c r="RMK40" s="418"/>
      <c r="RML40" s="420"/>
      <c r="RMM40" s="421"/>
      <c r="RMN40" s="422"/>
      <c r="RMO40" s="423"/>
      <c r="RMP40" s="419"/>
      <c r="RMQ40" s="419"/>
      <c r="RMR40" s="418"/>
      <c r="RMS40" s="420"/>
      <c r="RMT40" s="421"/>
      <c r="RMU40" s="422"/>
      <c r="RMV40" s="423"/>
      <c r="RMW40" s="419"/>
      <c r="RMX40" s="419"/>
      <c r="RMY40" s="418"/>
      <c r="RMZ40" s="420"/>
      <c r="RNA40" s="421"/>
      <c r="RNB40" s="422"/>
      <c r="RNC40" s="423"/>
      <c r="RND40" s="419"/>
      <c r="RNE40" s="419"/>
      <c r="RNF40" s="418"/>
      <c r="RNG40" s="420"/>
      <c r="RNH40" s="421"/>
      <c r="RNI40" s="422"/>
      <c r="RNJ40" s="423"/>
      <c r="RNK40" s="419"/>
      <c r="RNL40" s="419"/>
      <c r="RNM40" s="418"/>
      <c r="RNN40" s="420"/>
      <c r="RNO40" s="421"/>
      <c r="RNP40" s="422"/>
      <c r="RNQ40" s="423"/>
      <c r="RNR40" s="419"/>
      <c r="RNS40" s="419"/>
      <c r="RNT40" s="418"/>
      <c r="RNU40" s="420"/>
      <c r="RNV40" s="421"/>
      <c r="RNW40" s="422"/>
      <c r="RNX40" s="423"/>
      <c r="RNY40" s="419"/>
      <c r="RNZ40" s="419"/>
      <c r="ROA40" s="418"/>
      <c r="ROB40" s="420"/>
      <c r="ROC40" s="421"/>
      <c r="ROD40" s="422"/>
      <c r="ROE40" s="423"/>
      <c r="ROF40" s="419"/>
      <c r="ROG40" s="419"/>
      <c r="ROH40" s="418"/>
      <c r="ROI40" s="420"/>
      <c r="ROJ40" s="421"/>
      <c r="ROK40" s="422"/>
      <c r="ROL40" s="423"/>
      <c r="ROM40" s="419"/>
      <c r="RON40" s="419"/>
      <c r="ROO40" s="418"/>
      <c r="ROP40" s="420"/>
      <c r="ROQ40" s="421"/>
      <c r="ROR40" s="422"/>
      <c r="ROS40" s="423"/>
      <c r="ROT40" s="419"/>
      <c r="ROU40" s="419"/>
      <c r="ROV40" s="418"/>
      <c r="ROW40" s="420"/>
      <c r="ROX40" s="421"/>
      <c r="ROY40" s="422"/>
      <c r="ROZ40" s="423"/>
      <c r="RPA40" s="419"/>
      <c r="RPB40" s="419"/>
      <c r="RPC40" s="418"/>
      <c r="RPD40" s="420"/>
      <c r="RPE40" s="421"/>
      <c r="RPF40" s="422"/>
      <c r="RPG40" s="423"/>
      <c r="RPH40" s="419"/>
      <c r="RPI40" s="419"/>
      <c r="RPJ40" s="418"/>
      <c r="RPK40" s="420"/>
      <c r="RPL40" s="421"/>
      <c r="RPM40" s="422"/>
      <c r="RPN40" s="423"/>
      <c r="RPO40" s="419"/>
      <c r="RPP40" s="419"/>
      <c r="RPQ40" s="418"/>
      <c r="RPR40" s="420"/>
      <c r="RPS40" s="421"/>
      <c r="RPT40" s="422"/>
      <c r="RPU40" s="423"/>
      <c r="RPV40" s="419"/>
      <c r="RPW40" s="419"/>
      <c r="RPX40" s="418"/>
      <c r="RPY40" s="420"/>
      <c r="RPZ40" s="421"/>
      <c r="RQA40" s="422"/>
      <c r="RQB40" s="423"/>
      <c r="RQC40" s="419"/>
      <c r="RQD40" s="419"/>
      <c r="RQE40" s="418"/>
      <c r="RQF40" s="420"/>
      <c r="RQG40" s="421"/>
      <c r="RQH40" s="422"/>
      <c r="RQI40" s="423"/>
      <c r="RQJ40" s="419"/>
      <c r="RQK40" s="419"/>
      <c r="RQL40" s="418"/>
      <c r="RQM40" s="420"/>
      <c r="RQN40" s="421"/>
      <c r="RQO40" s="422"/>
      <c r="RQP40" s="423"/>
      <c r="RQQ40" s="419"/>
      <c r="RQR40" s="419"/>
      <c r="RQS40" s="418"/>
      <c r="RQT40" s="420"/>
      <c r="RQU40" s="421"/>
      <c r="RQV40" s="422"/>
      <c r="RQW40" s="423"/>
      <c r="RQX40" s="419"/>
      <c r="RQY40" s="419"/>
      <c r="RQZ40" s="418"/>
      <c r="RRA40" s="420"/>
      <c r="RRB40" s="421"/>
      <c r="RRC40" s="422"/>
      <c r="RRD40" s="423"/>
      <c r="RRE40" s="419"/>
      <c r="RRF40" s="419"/>
      <c r="RRG40" s="418"/>
      <c r="RRH40" s="420"/>
      <c r="RRI40" s="421"/>
      <c r="RRJ40" s="422"/>
      <c r="RRK40" s="423"/>
      <c r="RRL40" s="419"/>
      <c r="RRM40" s="419"/>
      <c r="RRN40" s="418"/>
      <c r="RRO40" s="420"/>
      <c r="RRP40" s="421"/>
      <c r="RRQ40" s="422"/>
      <c r="RRR40" s="423"/>
      <c r="RRS40" s="419"/>
      <c r="RRT40" s="419"/>
      <c r="RRU40" s="418"/>
      <c r="RRV40" s="420"/>
      <c r="RRW40" s="421"/>
      <c r="RRX40" s="422"/>
      <c r="RRY40" s="423"/>
      <c r="RRZ40" s="419"/>
      <c r="RSA40" s="419"/>
      <c r="RSB40" s="418"/>
      <c r="RSC40" s="420"/>
      <c r="RSD40" s="421"/>
      <c r="RSE40" s="422"/>
      <c r="RSF40" s="423"/>
      <c r="RSG40" s="419"/>
      <c r="RSH40" s="419"/>
      <c r="RSI40" s="418"/>
      <c r="RSJ40" s="420"/>
      <c r="RSK40" s="421"/>
      <c r="RSL40" s="422"/>
      <c r="RSM40" s="423"/>
      <c r="RSN40" s="419"/>
      <c r="RSO40" s="419"/>
      <c r="RSP40" s="418"/>
      <c r="RSQ40" s="420"/>
      <c r="RSR40" s="421"/>
      <c r="RSS40" s="422"/>
      <c r="RST40" s="423"/>
      <c r="RSU40" s="419"/>
      <c r="RSV40" s="419"/>
      <c r="RSW40" s="418"/>
      <c r="RSX40" s="420"/>
      <c r="RSY40" s="421"/>
      <c r="RSZ40" s="422"/>
      <c r="RTA40" s="423"/>
      <c r="RTB40" s="419"/>
      <c r="RTC40" s="419"/>
      <c r="RTD40" s="418"/>
      <c r="RTE40" s="420"/>
      <c r="RTF40" s="421"/>
      <c r="RTG40" s="422"/>
      <c r="RTH40" s="423"/>
      <c r="RTI40" s="419"/>
      <c r="RTJ40" s="419"/>
      <c r="RTK40" s="418"/>
      <c r="RTL40" s="420"/>
      <c r="RTM40" s="421"/>
      <c r="RTN40" s="422"/>
      <c r="RTO40" s="423"/>
      <c r="RTP40" s="419"/>
      <c r="RTQ40" s="419"/>
      <c r="RTR40" s="418"/>
      <c r="RTS40" s="420"/>
      <c r="RTT40" s="421"/>
      <c r="RTU40" s="422"/>
      <c r="RTV40" s="423"/>
      <c r="RTW40" s="419"/>
      <c r="RTX40" s="419"/>
      <c r="RTY40" s="418"/>
      <c r="RTZ40" s="420"/>
      <c r="RUA40" s="421"/>
      <c r="RUB40" s="422"/>
      <c r="RUC40" s="423"/>
      <c r="RUD40" s="419"/>
      <c r="RUE40" s="419"/>
      <c r="RUF40" s="418"/>
      <c r="RUG40" s="420"/>
      <c r="RUH40" s="421"/>
      <c r="RUI40" s="422"/>
      <c r="RUJ40" s="423"/>
      <c r="RUK40" s="419"/>
      <c r="RUL40" s="419"/>
      <c r="RUM40" s="418"/>
      <c r="RUN40" s="420"/>
      <c r="RUO40" s="421"/>
      <c r="RUP40" s="422"/>
      <c r="RUQ40" s="423"/>
      <c r="RUR40" s="419"/>
      <c r="RUS40" s="419"/>
      <c r="RUT40" s="418"/>
      <c r="RUU40" s="420"/>
      <c r="RUV40" s="421"/>
      <c r="RUW40" s="422"/>
      <c r="RUX40" s="423"/>
      <c r="RUY40" s="419"/>
      <c r="RUZ40" s="419"/>
      <c r="RVA40" s="418"/>
      <c r="RVB40" s="420"/>
      <c r="RVC40" s="421"/>
      <c r="RVD40" s="422"/>
      <c r="RVE40" s="423"/>
      <c r="RVF40" s="419"/>
      <c r="RVG40" s="419"/>
      <c r="RVH40" s="418"/>
      <c r="RVI40" s="420"/>
      <c r="RVJ40" s="421"/>
      <c r="RVK40" s="422"/>
      <c r="RVL40" s="423"/>
      <c r="RVM40" s="419"/>
      <c r="RVN40" s="419"/>
      <c r="RVO40" s="418"/>
      <c r="RVP40" s="420"/>
      <c r="RVQ40" s="421"/>
      <c r="RVR40" s="422"/>
      <c r="RVS40" s="423"/>
      <c r="RVT40" s="419"/>
      <c r="RVU40" s="419"/>
      <c r="RVV40" s="418"/>
      <c r="RVW40" s="420"/>
      <c r="RVX40" s="421"/>
      <c r="RVY40" s="422"/>
      <c r="RVZ40" s="423"/>
      <c r="RWA40" s="419"/>
      <c r="RWB40" s="419"/>
      <c r="RWC40" s="418"/>
      <c r="RWD40" s="420"/>
      <c r="RWE40" s="421"/>
      <c r="RWF40" s="422"/>
      <c r="RWG40" s="423"/>
      <c r="RWH40" s="419"/>
      <c r="RWI40" s="419"/>
      <c r="RWJ40" s="418"/>
      <c r="RWK40" s="420"/>
      <c r="RWL40" s="421"/>
      <c r="RWM40" s="422"/>
      <c r="RWN40" s="423"/>
      <c r="RWO40" s="419"/>
      <c r="RWP40" s="419"/>
      <c r="RWQ40" s="418"/>
      <c r="RWR40" s="420"/>
      <c r="RWS40" s="421"/>
      <c r="RWT40" s="422"/>
      <c r="RWU40" s="423"/>
      <c r="RWV40" s="419"/>
      <c r="RWW40" s="419"/>
      <c r="RWX40" s="418"/>
      <c r="RWY40" s="420"/>
      <c r="RWZ40" s="421"/>
      <c r="RXA40" s="422"/>
      <c r="RXB40" s="423"/>
      <c r="RXC40" s="419"/>
      <c r="RXD40" s="419"/>
      <c r="RXE40" s="418"/>
      <c r="RXF40" s="420"/>
      <c r="RXG40" s="421"/>
      <c r="RXH40" s="422"/>
      <c r="RXI40" s="423"/>
      <c r="RXJ40" s="419"/>
      <c r="RXK40" s="419"/>
      <c r="RXL40" s="418"/>
      <c r="RXM40" s="420"/>
      <c r="RXN40" s="421"/>
      <c r="RXO40" s="422"/>
      <c r="RXP40" s="423"/>
      <c r="RXQ40" s="419"/>
      <c r="RXR40" s="419"/>
      <c r="RXS40" s="418"/>
      <c r="RXT40" s="420"/>
      <c r="RXU40" s="421"/>
      <c r="RXV40" s="422"/>
      <c r="RXW40" s="423"/>
      <c r="RXX40" s="419"/>
      <c r="RXY40" s="419"/>
      <c r="RXZ40" s="418"/>
      <c r="RYA40" s="420"/>
      <c r="RYB40" s="421"/>
      <c r="RYC40" s="422"/>
      <c r="RYD40" s="423"/>
      <c r="RYE40" s="419"/>
      <c r="RYF40" s="419"/>
      <c r="RYG40" s="418"/>
      <c r="RYH40" s="420"/>
      <c r="RYI40" s="421"/>
      <c r="RYJ40" s="422"/>
      <c r="RYK40" s="423"/>
      <c r="RYL40" s="419"/>
      <c r="RYM40" s="419"/>
      <c r="RYN40" s="418"/>
      <c r="RYO40" s="420"/>
      <c r="RYP40" s="421"/>
      <c r="RYQ40" s="422"/>
      <c r="RYR40" s="423"/>
      <c r="RYS40" s="419"/>
      <c r="RYT40" s="419"/>
      <c r="RYU40" s="418"/>
      <c r="RYV40" s="420"/>
      <c r="RYW40" s="421"/>
      <c r="RYX40" s="422"/>
      <c r="RYY40" s="423"/>
      <c r="RYZ40" s="419"/>
      <c r="RZA40" s="419"/>
      <c r="RZB40" s="418"/>
      <c r="RZC40" s="420"/>
      <c r="RZD40" s="421"/>
      <c r="RZE40" s="422"/>
      <c r="RZF40" s="423"/>
      <c r="RZG40" s="419"/>
      <c r="RZH40" s="419"/>
      <c r="RZI40" s="418"/>
      <c r="RZJ40" s="420"/>
      <c r="RZK40" s="421"/>
      <c r="RZL40" s="422"/>
      <c r="RZM40" s="423"/>
      <c r="RZN40" s="419"/>
      <c r="RZO40" s="419"/>
      <c r="RZP40" s="418"/>
      <c r="RZQ40" s="420"/>
      <c r="RZR40" s="421"/>
      <c r="RZS40" s="422"/>
      <c r="RZT40" s="423"/>
      <c r="RZU40" s="419"/>
      <c r="RZV40" s="419"/>
      <c r="RZW40" s="418"/>
      <c r="RZX40" s="420"/>
      <c r="RZY40" s="421"/>
      <c r="RZZ40" s="422"/>
      <c r="SAA40" s="423"/>
      <c r="SAB40" s="419"/>
      <c r="SAC40" s="419"/>
      <c r="SAD40" s="418"/>
      <c r="SAE40" s="420"/>
      <c r="SAF40" s="421"/>
      <c r="SAG40" s="422"/>
      <c r="SAH40" s="423"/>
      <c r="SAI40" s="419"/>
      <c r="SAJ40" s="419"/>
      <c r="SAK40" s="418"/>
      <c r="SAL40" s="420"/>
      <c r="SAM40" s="421"/>
      <c r="SAN40" s="422"/>
      <c r="SAO40" s="423"/>
      <c r="SAP40" s="419"/>
      <c r="SAQ40" s="419"/>
      <c r="SAR40" s="418"/>
      <c r="SAS40" s="420"/>
      <c r="SAT40" s="421"/>
      <c r="SAU40" s="422"/>
      <c r="SAV40" s="423"/>
      <c r="SAW40" s="419"/>
      <c r="SAX40" s="419"/>
      <c r="SAY40" s="418"/>
      <c r="SAZ40" s="420"/>
      <c r="SBA40" s="421"/>
      <c r="SBB40" s="422"/>
      <c r="SBC40" s="423"/>
      <c r="SBD40" s="419"/>
      <c r="SBE40" s="419"/>
      <c r="SBF40" s="418"/>
      <c r="SBG40" s="420"/>
      <c r="SBH40" s="421"/>
      <c r="SBI40" s="422"/>
      <c r="SBJ40" s="423"/>
      <c r="SBK40" s="419"/>
      <c r="SBL40" s="419"/>
      <c r="SBM40" s="418"/>
      <c r="SBN40" s="420"/>
      <c r="SBO40" s="421"/>
      <c r="SBP40" s="422"/>
      <c r="SBQ40" s="423"/>
      <c r="SBR40" s="419"/>
      <c r="SBS40" s="419"/>
      <c r="SBT40" s="418"/>
      <c r="SBU40" s="420"/>
      <c r="SBV40" s="421"/>
      <c r="SBW40" s="422"/>
      <c r="SBX40" s="423"/>
      <c r="SBY40" s="419"/>
      <c r="SBZ40" s="419"/>
      <c r="SCA40" s="418"/>
      <c r="SCB40" s="420"/>
      <c r="SCC40" s="421"/>
      <c r="SCD40" s="422"/>
      <c r="SCE40" s="423"/>
      <c r="SCF40" s="419"/>
      <c r="SCG40" s="419"/>
      <c r="SCH40" s="418"/>
      <c r="SCI40" s="420"/>
      <c r="SCJ40" s="421"/>
      <c r="SCK40" s="422"/>
      <c r="SCL40" s="423"/>
      <c r="SCM40" s="419"/>
      <c r="SCN40" s="419"/>
      <c r="SCO40" s="418"/>
      <c r="SCP40" s="420"/>
      <c r="SCQ40" s="421"/>
      <c r="SCR40" s="422"/>
      <c r="SCS40" s="423"/>
      <c r="SCT40" s="419"/>
      <c r="SCU40" s="419"/>
      <c r="SCV40" s="418"/>
      <c r="SCW40" s="420"/>
      <c r="SCX40" s="421"/>
      <c r="SCY40" s="422"/>
      <c r="SCZ40" s="423"/>
      <c r="SDA40" s="419"/>
      <c r="SDB40" s="419"/>
      <c r="SDC40" s="418"/>
      <c r="SDD40" s="420"/>
      <c r="SDE40" s="421"/>
      <c r="SDF40" s="422"/>
      <c r="SDG40" s="423"/>
      <c r="SDH40" s="419"/>
      <c r="SDI40" s="419"/>
      <c r="SDJ40" s="418"/>
      <c r="SDK40" s="420"/>
      <c r="SDL40" s="421"/>
      <c r="SDM40" s="422"/>
      <c r="SDN40" s="423"/>
      <c r="SDO40" s="419"/>
      <c r="SDP40" s="419"/>
      <c r="SDQ40" s="418"/>
      <c r="SDR40" s="420"/>
      <c r="SDS40" s="421"/>
      <c r="SDT40" s="422"/>
      <c r="SDU40" s="423"/>
      <c r="SDV40" s="419"/>
      <c r="SDW40" s="419"/>
      <c r="SDX40" s="418"/>
      <c r="SDY40" s="420"/>
      <c r="SDZ40" s="421"/>
      <c r="SEA40" s="422"/>
      <c r="SEB40" s="423"/>
      <c r="SEC40" s="419"/>
      <c r="SED40" s="419"/>
      <c r="SEE40" s="418"/>
      <c r="SEF40" s="420"/>
      <c r="SEG40" s="421"/>
      <c r="SEH40" s="422"/>
      <c r="SEI40" s="423"/>
      <c r="SEJ40" s="419"/>
      <c r="SEK40" s="419"/>
      <c r="SEL40" s="418"/>
      <c r="SEM40" s="420"/>
      <c r="SEN40" s="421"/>
      <c r="SEO40" s="422"/>
      <c r="SEP40" s="423"/>
      <c r="SEQ40" s="419"/>
      <c r="SER40" s="419"/>
      <c r="SES40" s="418"/>
      <c r="SET40" s="420"/>
      <c r="SEU40" s="421"/>
      <c r="SEV40" s="422"/>
      <c r="SEW40" s="423"/>
      <c r="SEX40" s="419"/>
      <c r="SEY40" s="419"/>
      <c r="SEZ40" s="418"/>
      <c r="SFA40" s="420"/>
      <c r="SFB40" s="421"/>
      <c r="SFC40" s="422"/>
      <c r="SFD40" s="423"/>
      <c r="SFE40" s="419"/>
      <c r="SFF40" s="419"/>
      <c r="SFG40" s="418"/>
      <c r="SFH40" s="420"/>
      <c r="SFI40" s="421"/>
      <c r="SFJ40" s="422"/>
      <c r="SFK40" s="423"/>
      <c r="SFL40" s="419"/>
      <c r="SFM40" s="419"/>
      <c r="SFN40" s="418"/>
      <c r="SFO40" s="420"/>
      <c r="SFP40" s="421"/>
      <c r="SFQ40" s="422"/>
      <c r="SFR40" s="423"/>
      <c r="SFS40" s="419"/>
      <c r="SFT40" s="419"/>
      <c r="SFU40" s="418"/>
      <c r="SFV40" s="420"/>
      <c r="SFW40" s="421"/>
      <c r="SFX40" s="422"/>
      <c r="SFY40" s="423"/>
      <c r="SFZ40" s="419"/>
      <c r="SGA40" s="419"/>
      <c r="SGB40" s="418"/>
      <c r="SGC40" s="420"/>
      <c r="SGD40" s="421"/>
      <c r="SGE40" s="422"/>
      <c r="SGF40" s="423"/>
      <c r="SGG40" s="419"/>
      <c r="SGH40" s="419"/>
      <c r="SGI40" s="418"/>
      <c r="SGJ40" s="420"/>
      <c r="SGK40" s="421"/>
      <c r="SGL40" s="422"/>
      <c r="SGM40" s="423"/>
      <c r="SGN40" s="419"/>
      <c r="SGO40" s="419"/>
      <c r="SGP40" s="418"/>
      <c r="SGQ40" s="420"/>
      <c r="SGR40" s="421"/>
      <c r="SGS40" s="422"/>
      <c r="SGT40" s="423"/>
      <c r="SGU40" s="419"/>
      <c r="SGV40" s="419"/>
      <c r="SGW40" s="418"/>
      <c r="SGX40" s="420"/>
      <c r="SGY40" s="421"/>
      <c r="SGZ40" s="422"/>
      <c r="SHA40" s="423"/>
      <c r="SHB40" s="419"/>
      <c r="SHC40" s="419"/>
      <c r="SHD40" s="418"/>
      <c r="SHE40" s="420"/>
      <c r="SHF40" s="421"/>
      <c r="SHG40" s="422"/>
      <c r="SHH40" s="423"/>
      <c r="SHI40" s="419"/>
      <c r="SHJ40" s="419"/>
      <c r="SHK40" s="418"/>
      <c r="SHL40" s="420"/>
      <c r="SHM40" s="421"/>
      <c r="SHN40" s="422"/>
      <c r="SHO40" s="423"/>
      <c r="SHP40" s="419"/>
      <c r="SHQ40" s="419"/>
      <c r="SHR40" s="418"/>
      <c r="SHS40" s="420"/>
      <c r="SHT40" s="421"/>
      <c r="SHU40" s="422"/>
      <c r="SHV40" s="423"/>
      <c r="SHW40" s="419"/>
      <c r="SHX40" s="419"/>
      <c r="SHY40" s="418"/>
      <c r="SHZ40" s="420"/>
      <c r="SIA40" s="421"/>
      <c r="SIB40" s="422"/>
      <c r="SIC40" s="423"/>
      <c r="SID40" s="419"/>
      <c r="SIE40" s="419"/>
      <c r="SIF40" s="418"/>
      <c r="SIG40" s="420"/>
      <c r="SIH40" s="421"/>
      <c r="SII40" s="422"/>
      <c r="SIJ40" s="423"/>
      <c r="SIK40" s="419"/>
      <c r="SIL40" s="419"/>
      <c r="SIM40" s="418"/>
      <c r="SIN40" s="420"/>
      <c r="SIO40" s="421"/>
      <c r="SIP40" s="422"/>
      <c r="SIQ40" s="423"/>
      <c r="SIR40" s="419"/>
      <c r="SIS40" s="419"/>
      <c r="SIT40" s="418"/>
      <c r="SIU40" s="420"/>
      <c r="SIV40" s="421"/>
      <c r="SIW40" s="422"/>
      <c r="SIX40" s="423"/>
      <c r="SIY40" s="419"/>
      <c r="SIZ40" s="419"/>
      <c r="SJA40" s="418"/>
      <c r="SJB40" s="420"/>
      <c r="SJC40" s="421"/>
      <c r="SJD40" s="422"/>
      <c r="SJE40" s="423"/>
      <c r="SJF40" s="419"/>
      <c r="SJG40" s="419"/>
      <c r="SJH40" s="418"/>
      <c r="SJI40" s="420"/>
      <c r="SJJ40" s="421"/>
      <c r="SJK40" s="422"/>
      <c r="SJL40" s="423"/>
      <c r="SJM40" s="419"/>
      <c r="SJN40" s="419"/>
      <c r="SJO40" s="418"/>
      <c r="SJP40" s="420"/>
      <c r="SJQ40" s="421"/>
      <c r="SJR40" s="422"/>
      <c r="SJS40" s="423"/>
      <c r="SJT40" s="419"/>
      <c r="SJU40" s="419"/>
      <c r="SJV40" s="418"/>
      <c r="SJW40" s="420"/>
      <c r="SJX40" s="421"/>
      <c r="SJY40" s="422"/>
      <c r="SJZ40" s="423"/>
      <c r="SKA40" s="419"/>
      <c r="SKB40" s="419"/>
      <c r="SKC40" s="418"/>
      <c r="SKD40" s="420"/>
      <c r="SKE40" s="421"/>
      <c r="SKF40" s="422"/>
      <c r="SKG40" s="423"/>
      <c r="SKH40" s="419"/>
      <c r="SKI40" s="419"/>
      <c r="SKJ40" s="418"/>
      <c r="SKK40" s="420"/>
      <c r="SKL40" s="421"/>
      <c r="SKM40" s="422"/>
      <c r="SKN40" s="423"/>
      <c r="SKO40" s="419"/>
      <c r="SKP40" s="419"/>
      <c r="SKQ40" s="418"/>
      <c r="SKR40" s="420"/>
      <c r="SKS40" s="421"/>
      <c r="SKT40" s="422"/>
      <c r="SKU40" s="423"/>
      <c r="SKV40" s="419"/>
      <c r="SKW40" s="419"/>
      <c r="SKX40" s="418"/>
      <c r="SKY40" s="420"/>
      <c r="SKZ40" s="421"/>
      <c r="SLA40" s="422"/>
      <c r="SLB40" s="423"/>
      <c r="SLC40" s="419"/>
      <c r="SLD40" s="419"/>
      <c r="SLE40" s="418"/>
      <c r="SLF40" s="420"/>
      <c r="SLG40" s="421"/>
      <c r="SLH40" s="422"/>
      <c r="SLI40" s="423"/>
      <c r="SLJ40" s="419"/>
      <c r="SLK40" s="419"/>
      <c r="SLL40" s="418"/>
      <c r="SLM40" s="420"/>
      <c r="SLN40" s="421"/>
      <c r="SLO40" s="422"/>
      <c r="SLP40" s="423"/>
      <c r="SLQ40" s="419"/>
      <c r="SLR40" s="419"/>
      <c r="SLS40" s="418"/>
      <c r="SLT40" s="420"/>
      <c r="SLU40" s="421"/>
      <c r="SLV40" s="422"/>
      <c r="SLW40" s="423"/>
      <c r="SLX40" s="419"/>
      <c r="SLY40" s="419"/>
      <c r="SLZ40" s="418"/>
      <c r="SMA40" s="420"/>
      <c r="SMB40" s="421"/>
      <c r="SMC40" s="422"/>
      <c r="SMD40" s="423"/>
      <c r="SME40" s="419"/>
      <c r="SMF40" s="419"/>
      <c r="SMG40" s="418"/>
      <c r="SMH40" s="420"/>
      <c r="SMI40" s="421"/>
      <c r="SMJ40" s="422"/>
      <c r="SMK40" s="423"/>
      <c r="SML40" s="419"/>
      <c r="SMM40" s="419"/>
      <c r="SMN40" s="418"/>
      <c r="SMO40" s="420"/>
      <c r="SMP40" s="421"/>
      <c r="SMQ40" s="422"/>
      <c r="SMR40" s="423"/>
      <c r="SMS40" s="419"/>
      <c r="SMT40" s="419"/>
      <c r="SMU40" s="418"/>
      <c r="SMV40" s="420"/>
      <c r="SMW40" s="421"/>
      <c r="SMX40" s="422"/>
      <c r="SMY40" s="423"/>
      <c r="SMZ40" s="419"/>
      <c r="SNA40" s="419"/>
      <c r="SNB40" s="418"/>
      <c r="SNC40" s="420"/>
      <c r="SND40" s="421"/>
      <c r="SNE40" s="422"/>
      <c r="SNF40" s="423"/>
      <c r="SNG40" s="419"/>
      <c r="SNH40" s="419"/>
      <c r="SNI40" s="418"/>
      <c r="SNJ40" s="420"/>
      <c r="SNK40" s="421"/>
      <c r="SNL40" s="422"/>
      <c r="SNM40" s="423"/>
      <c r="SNN40" s="419"/>
      <c r="SNO40" s="419"/>
      <c r="SNP40" s="418"/>
      <c r="SNQ40" s="420"/>
      <c r="SNR40" s="421"/>
      <c r="SNS40" s="422"/>
      <c r="SNT40" s="423"/>
      <c r="SNU40" s="419"/>
      <c r="SNV40" s="419"/>
      <c r="SNW40" s="418"/>
      <c r="SNX40" s="420"/>
      <c r="SNY40" s="421"/>
      <c r="SNZ40" s="422"/>
      <c r="SOA40" s="423"/>
      <c r="SOB40" s="419"/>
      <c r="SOC40" s="419"/>
      <c r="SOD40" s="418"/>
      <c r="SOE40" s="420"/>
      <c r="SOF40" s="421"/>
      <c r="SOG40" s="422"/>
      <c r="SOH40" s="423"/>
      <c r="SOI40" s="419"/>
      <c r="SOJ40" s="419"/>
      <c r="SOK40" s="418"/>
      <c r="SOL40" s="420"/>
      <c r="SOM40" s="421"/>
      <c r="SON40" s="422"/>
      <c r="SOO40" s="423"/>
      <c r="SOP40" s="419"/>
      <c r="SOQ40" s="419"/>
      <c r="SOR40" s="418"/>
      <c r="SOS40" s="420"/>
      <c r="SOT40" s="421"/>
      <c r="SOU40" s="422"/>
      <c r="SOV40" s="423"/>
      <c r="SOW40" s="419"/>
      <c r="SOX40" s="419"/>
      <c r="SOY40" s="418"/>
      <c r="SOZ40" s="420"/>
      <c r="SPA40" s="421"/>
      <c r="SPB40" s="422"/>
      <c r="SPC40" s="423"/>
      <c r="SPD40" s="419"/>
      <c r="SPE40" s="419"/>
      <c r="SPF40" s="418"/>
      <c r="SPG40" s="420"/>
      <c r="SPH40" s="421"/>
      <c r="SPI40" s="422"/>
      <c r="SPJ40" s="423"/>
      <c r="SPK40" s="419"/>
      <c r="SPL40" s="419"/>
      <c r="SPM40" s="418"/>
      <c r="SPN40" s="420"/>
      <c r="SPO40" s="421"/>
      <c r="SPP40" s="422"/>
      <c r="SPQ40" s="423"/>
      <c r="SPR40" s="419"/>
      <c r="SPS40" s="419"/>
      <c r="SPT40" s="418"/>
      <c r="SPU40" s="420"/>
      <c r="SPV40" s="421"/>
      <c r="SPW40" s="422"/>
      <c r="SPX40" s="423"/>
      <c r="SPY40" s="419"/>
      <c r="SPZ40" s="419"/>
      <c r="SQA40" s="418"/>
      <c r="SQB40" s="420"/>
      <c r="SQC40" s="421"/>
      <c r="SQD40" s="422"/>
      <c r="SQE40" s="423"/>
      <c r="SQF40" s="419"/>
      <c r="SQG40" s="419"/>
      <c r="SQH40" s="418"/>
      <c r="SQI40" s="420"/>
      <c r="SQJ40" s="421"/>
      <c r="SQK40" s="422"/>
      <c r="SQL40" s="423"/>
      <c r="SQM40" s="419"/>
      <c r="SQN40" s="419"/>
      <c r="SQO40" s="418"/>
      <c r="SQP40" s="420"/>
      <c r="SQQ40" s="421"/>
      <c r="SQR40" s="422"/>
      <c r="SQS40" s="423"/>
      <c r="SQT40" s="419"/>
      <c r="SQU40" s="419"/>
      <c r="SQV40" s="418"/>
      <c r="SQW40" s="420"/>
      <c r="SQX40" s="421"/>
      <c r="SQY40" s="422"/>
      <c r="SQZ40" s="423"/>
      <c r="SRA40" s="419"/>
      <c r="SRB40" s="419"/>
      <c r="SRC40" s="418"/>
      <c r="SRD40" s="420"/>
      <c r="SRE40" s="421"/>
      <c r="SRF40" s="422"/>
      <c r="SRG40" s="423"/>
      <c r="SRH40" s="419"/>
      <c r="SRI40" s="419"/>
      <c r="SRJ40" s="418"/>
      <c r="SRK40" s="420"/>
      <c r="SRL40" s="421"/>
      <c r="SRM40" s="422"/>
      <c r="SRN40" s="423"/>
      <c r="SRO40" s="419"/>
      <c r="SRP40" s="419"/>
      <c r="SRQ40" s="418"/>
      <c r="SRR40" s="420"/>
      <c r="SRS40" s="421"/>
      <c r="SRT40" s="422"/>
      <c r="SRU40" s="423"/>
      <c r="SRV40" s="419"/>
      <c r="SRW40" s="419"/>
      <c r="SRX40" s="418"/>
      <c r="SRY40" s="420"/>
      <c r="SRZ40" s="421"/>
      <c r="SSA40" s="422"/>
      <c r="SSB40" s="423"/>
      <c r="SSC40" s="419"/>
      <c r="SSD40" s="419"/>
      <c r="SSE40" s="418"/>
      <c r="SSF40" s="420"/>
      <c r="SSG40" s="421"/>
      <c r="SSH40" s="422"/>
      <c r="SSI40" s="423"/>
      <c r="SSJ40" s="419"/>
      <c r="SSK40" s="419"/>
      <c r="SSL40" s="418"/>
      <c r="SSM40" s="420"/>
      <c r="SSN40" s="421"/>
      <c r="SSO40" s="422"/>
      <c r="SSP40" s="423"/>
      <c r="SSQ40" s="419"/>
      <c r="SSR40" s="419"/>
      <c r="SSS40" s="418"/>
      <c r="SST40" s="420"/>
      <c r="SSU40" s="421"/>
      <c r="SSV40" s="422"/>
      <c r="SSW40" s="423"/>
      <c r="SSX40" s="419"/>
      <c r="SSY40" s="419"/>
      <c r="SSZ40" s="418"/>
      <c r="STA40" s="420"/>
      <c r="STB40" s="421"/>
      <c r="STC40" s="422"/>
      <c r="STD40" s="423"/>
      <c r="STE40" s="419"/>
      <c r="STF40" s="419"/>
      <c r="STG40" s="418"/>
      <c r="STH40" s="420"/>
      <c r="STI40" s="421"/>
      <c r="STJ40" s="422"/>
      <c r="STK40" s="423"/>
      <c r="STL40" s="419"/>
      <c r="STM40" s="419"/>
      <c r="STN40" s="418"/>
      <c r="STO40" s="420"/>
      <c r="STP40" s="421"/>
      <c r="STQ40" s="422"/>
      <c r="STR40" s="423"/>
      <c r="STS40" s="419"/>
      <c r="STT40" s="419"/>
      <c r="STU40" s="418"/>
      <c r="STV40" s="420"/>
      <c r="STW40" s="421"/>
      <c r="STX40" s="422"/>
      <c r="STY40" s="423"/>
      <c r="STZ40" s="419"/>
      <c r="SUA40" s="419"/>
      <c r="SUB40" s="418"/>
      <c r="SUC40" s="420"/>
      <c r="SUD40" s="421"/>
      <c r="SUE40" s="422"/>
      <c r="SUF40" s="423"/>
      <c r="SUG40" s="419"/>
      <c r="SUH40" s="419"/>
      <c r="SUI40" s="418"/>
      <c r="SUJ40" s="420"/>
      <c r="SUK40" s="421"/>
      <c r="SUL40" s="422"/>
      <c r="SUM40" s="423"/>
      <c r="SUN40" s="419"/>
      <c r="SUO40" s="419"/>
      <c r="SUP40" s="418"/>
      <c r="SUQ40" s="420"/>
      <c r="SUR40" s="421"/>
      <c r="SUS40" s="422"/>
      <c r="SUT40" s="423"/>
      <c r="SUU40" s="419"/>
      <c r="SUV40" s="419"/>
      <c r="SUW40" s="418"/>
      <c r="SUX40" s="420"/>
      <c r="SUY40" s="421"/>
      <c r="SUZ40" s="422"/>
      <c r="SVA40" s="423"/>
      <c r="SVB40" s="419"/>
      <c r="SVC40" s="419"/>
      <c r="SVD40" s="418"/>
      <c r="SVE40" s="420"/>
      <c r="SVF40" s="421"/>
      <c r="SVG40" s="422"/>
      <c r="SVH40" s="423"/>
      <c r="SVI40" s="419"/>
      <c r="SVJ40" s="419"/>
      <c r="SVK40" s="418"/>
      <c r="SVL40" s="420"/>
      <c r="SVM40" s="421"/>
      <c r="SVN40" s="422"/>
      <c r="SVO40" s="423"/>
      <c r="SVP40" s="419"/>
      <c r="SVQ40" s="419"/>
      <c r="SVR40" s="418"/>
      <c r="SVS40" s="420"/>
      <c r="SVT40" s="421"/>
      <c r="SVU40" s="422"/>
      <c r="SVV40" s="423"/>
      <c r="SVW40" s="419"/>
      <c r="SVX40" s="419"/>
      <c r="SVY40" s="418"/>
      <c r="SVZ40" s="420"/>
      <c r="SWA40" s="421"/>
      <c r="SWB40" s="422"/>
      <c r="SWC40" s="423"/>
      <c r="SWD40" s="419"/>
      <c r="SWE40" s="419"/>
      <c r="SWF40" s="418"/>
      <c r="SWG40" s="420"/>
      <c r="SWH40" s="421"/>
      <c r="SWI40" s="422"/>
      <c r="SWJ40" s="423"/>
      <c r="SWK40" s="419"/>
      <c r="SWL40" s="419"/>
      <c r="SWM40" s="418"/>
      <c r="SWN40" s="420"/>
      <c r="SWO40" s="421"/>
      <c r="SWP40" s="422"/>
      <c r="SWQ40" s="423"/>
      <c r="SWR40" s="419"/>
      <c r="SWS40" s="419"/>
      <c r="SWT40" s="418"/>
      <c r="SWU40" s="420"/>
      <c r="SWV40" s="421"/>
      <c r="SWW40" s="422"/>
      <c r="SWX40" s="423"/>
      <c r="SWY40" s="419"/>
      <c r="SWZ40" s="419"/>
      <c r="SXA40" s="418"/>
      <c r="SXB40" s="420"/>
      <c r="SXC40" s="421"/>
      <c r="SXD40" s="422"/>
      <c r="SXE40" s="423"/>
      <c r="SXF40" s="419"/>
      <c r="SXG40" s="419"/>
      <c r="SXH40" s="418"/>
      <c r="SXI40" s="420"/>
      <c r="SXJ40" s="421"/>
      <c r="SXK40" s="422"/>
      <c r="SXL40" s="423"/>
      <c r="SXM40" s="419"/>
      <c r="SXN40" s="419"/>
      <c r="SXO40" s="418"/>
      <c r="SXP40" s="420"/>
      <c r="SXQ40" s="421"/>
      <c r="SXR40" s="422"/>
      <c r="SXS40" s="423"/>
      <c r="SXT40" s="419"/>
      <c r="SXU40" s="419"/>
      <c r="SXV40" s="418"/>
      <c r="SXW40" s="420"/>
      <c r="SXX40" s="421"/>
      <c r="SXY40" s="422"/>
      <c r="SXZ40" s="423"/>
      <c r="SYA40" s="419"/>
      <c r="SYB40" s="419"/>
      <c r="SYC40" s="418"/>
      <c r="SYD40" s="420"/>
      <c r="SYE40" s="421"/>
      <c r="SYF40" s="422"/>
      <c r="SYG40" s="423"/>
      <c r="SYH40" s="419"/>
      <c r="SYI40" s="419"/>
      <c r="SYJ40" s="418"/>
      <c r="SYK40" s="420"/>
      <c r="SYL40" s="421"/>
      <c r="SYM40" s="422"/>
      <c r="SYN40" s="423"/>
      <c r="SYO40" s="419"/>
      <c r="SYP40" s="419"/>
      <c r="SYQ40" s="418"/>
      <c r="SYR40" s="420"/>
      <c r="SYS40" s="421"/>
      <c r="SYT40" s="422"/>
      <c r="SYU40" s="423"/>
      <c r="SYV40" s="419"/>
      <c r="SYW40" s="419"/>
      <c r="SYX40" s="418"/>
      <c r="SYY40" s="420"/>
      <c r="SYZ40" s="421"/>
      <c r="SZA40" s="422"/>
      <c r="SZB40" s="423"/>
      <c r="SZC40" s="419"/>
      <c r="SZD40" s="419"/>
      <c r="SZE40" s="418"/>
      <c r="SZF40" s="420"/>
      <c r="SZG40" s="421"/>
      <c r="SZH40" s="422"/>
      <c r="SZI40" s="423"/>
      <c r="SZJ40" s="419"/>
      <c r="SZK40" s="419"/>
      <c r="SZL40" s="418"/>
      <c r="SZM40" s="420"/>
      <c r="SZN40" s="421"/>
      <c r="SZO40" s="422"/>
      <c r="SZP40" s="423"/>
      <c r="SZQ40" s="419"/>
      <c r="SZR40" s="419"/>
      <c r="SZS40" s="418"/>
      <c r="SZT40" s="420"/>
      <c r="SZU40" s="421"/>
      <c r="SZV40" s="422"/>
      <c r="SZW40" s="423"/>
      <c r="SZX40" s="419"/>
      <c r="SZY40" s="419"/>
      <c r="SZZ40" s="418"/>
      <c r="TAA40" s="420"/>
      <c r="TAB40" s="421"/>
      <c r="TAC40" s="422"/>
      <c r="TAD40" s="423"/>
      <c r="TAE40" s="419"/>
      <c r="TAF40" s="419"/>
      <c r="TAG40" s="418"/>
      <c r="TAH40" s="420"/>
      <c r="TAI40" s="421"/>
      <c r="TAJ40" s="422"/>
      <c r="TAK40" s="423"/>
      <c r="TAL40" s="419"/>
      <c r="TAM40" s="419"/>
      <c r="TAN40" s="418"/>
      <c r="TAO40" s="420"/>
      <c r="TAP40" s="421"/>
      <c r="TAQ40" s="422"/>
      <c r="TAR40" s="423"/>
      <c r="TAS40" s="419"/>
      <c r="TAT40" s="419"/>
      <c r="TAU40" s="418"/>
      <c r="TAV40" s="420"/>
      <c r="TAW40" s="421"/>
      <c r="TAX40" s="422"/>
      <c r="TAY40" s="423"/>
      <c r="TAZ40" s="419"/>
      <c r="TBA40" s="419"/>
      <c r="TBB40" s="418"/>
      <c r="TBC40" s="420"/>
      <c r="TBD40" s="421"/>
      <c r="TBE40" s="422"/>
      <c r="TBF40" s="423"/>
      <c r="TBG40" s="419"/>
      <c r="TBH40" s="419"/>
      <c r="TBI40" s="418"/>
      <c r="TBJ40" s="420"/>
      <c r="TBK40" s="421"/>
      <c r="TBL40" s="422"/>
      <c r="TBM40" s="423"/>
      <c r="TBN40" s="419"/>
      <c r="TBO40" s="419"/>
      <c r="TBP40" s="418"/>
      <c r="TBQ40" s="420"/>
      <c r="TBR40" s="421"/>
      <c r="TBS40" s="422"/>
      <c r="TBT40" s="423"/>
      <c r="TBU40" s="419"/>
      <c r="TBV40" s="419"/>
      <c r="TBW40" s="418"/>
      <c r="TBX40" s="420"/>
      <c r="TBY40" s="421"/>
      <c r="TBZ40" s="422"/>
      <c r="TCA40" s="423"/>
      <c r="TCB40" s="419"/>
      <c r="TCC40" s="419"/>
      <c r="TCD40" s="418"/>
      <c r="TCE40" s="420"/>
      <c r="TCF40" s="421"/>
      <c r="TCG40" s="422"/>
      <c r="TCH40" s="423"/>
      <c r="TCI40" s="419"/>
      <c r="TCJ40" s="419"/>
      <c r="TCK40" s="418"/>
      <c r="TCL40" s="420"/>
      <c r="TCM40" s="421"/>
      <c r="TCN40" s="422"/>
      <c r="TCO40" s="423"/>
      <c r="TCP40" s="419"/>
      <c r="TCQ40" s="419"/>
      <c r="TCR40" s="418"/>
      <c r="TCS40" s="420"/>
      <c r="TCT40" s="421"/>
      <c r="TCU40" s="422"/>
      <c r="TCV40" s="423"/>
      <c r="TCW40" s="419"/>
      <c r="TCX40" s="419"/>
      <c r="TCY40" s="418"/>
      <c r="TCZ40" s="420"/>
      <c r="TDA40" s="421"/>
      <c r="TDB40" s="422"/>
      <c r="TDC40" s="423"/>
      <c r="TDD40" s="419"/>
      <c r="TDE40" s="419"/>
      <c r="TDF40" s="418"/>
      <c r="TDG40" s="420"/>
      <c r="TDH40" s="421"/>
      <c r="TDI40" s="422"/>
      <c r="TDJ40" s="423"/>
      <c r="TDK40" s="419"/>
      <c r="TDL40" s="419"/>
      <c r="TDM40" s="418"/>
      <c r="TDN40" s="420"/>
      <c r="TDO40" s="421"/>
      <c r="TDP40" s="422"/>
      <c r="TDQ40" s="423"/>
      <c r="TDR40" s="419"/>
      <c r="TDS40" s="419"/>
      <c r="TDT40" s="418"/>
      <c r="TDU40" s="420"/>
      <c r="TDV40" s="421"/>
      <c r="TDW40" s="422"/>
      <c r="TDX40" s="423"/>
      <c r="TDY40" s="419"/>
      <c r="TDZ40" s="419"/>
      <c r="TEA40" s="418"/>
      <c r="TEB40" s="420"/>
      <c r="TEC40" s="421"/>
      <c r="TED40" s="422"/>
      <c r="TEE40" s="423"/>
      <c r="TEF40" s="419"/>
      <c r="TEG40" s="419"/>
      <c r="TEH40" s="418"/>
      <c r="TEI40" s="420"/>
      <c r="TEJ40" s="421"/>
      <c r="TEK40" s="422"/>
      <c r="TEL40" s="423"/>
      <c r="TEM40" s="419"/>
      <c r="TEN40" s="419"/>
      <c r="TEO40" s="418"/>
      <c r="TEP40" s="420"/>
      <c r="TEQ40" s="421"/>
      <c r="TER40" s="422"/>
      <c r="TES40" s="423"/>
      <c r="TET40" s="419"/>
      <c r="TEU40" s="419"/>
      <c r="TEV40" s="418"/>
      <c r="TEW40" s="420"/>
      <c r="TEX40" s="421"/>
      <c r="TEY40" s="422"/>
      <c r="TEZ40" s="423"/>
      <c r="TFA40" s="419"/>
      <c r="TFB40" s="419"/>
      <c r="TFC40" s="418"/>
      <c r="TFD40" s="420"/>
      <c r="TFE40" s="421"/>
      <c r="TFF40" s="422"/>
      <c r="TFG40" s="423"/>
      <c r="TFH40" s="419"/>
      <c r="TFI40" s="419"/>
      <c r="TFJ40" s="418"/>
      <c r="TFK40" s="420"/>
      <c r="TFL40" s="421"/>
      <c r="TFM40" s="422"/>
      <c r="TFN40" s="423"/>
      <c r="TFO40" s="419"/>
      <c r="TFP40" s="419"/>
      <c r="TFQ40" s="418"/>
      <c r="TFR40" s="420"/>
      <c r="TFS40" s="421"/>
      <c r="TFT40" s="422"/>
      <c r="TFU40" s="423"/>
      <c r="TFV40" s="419"/>
      <c r="TFW40" s="419"/>
      <c r="TFX40" s="418"/>
      <c r="TFY40" s="420"/>
      <c r="TFZ40" s="421"/>
      <c r="TGA40" s="422"/>
      <c r="TGB40" s="423"/>
      <c r="TGC40" s="419"/>
      <c r="TGD40" s="419"/>
      <c r="TGE40" s="418"/>
      <c r="TGF40" s="420"/>
      <c r="TGG40" s="421"/>
      <c r="TGH40" s="422"/>
      <c r="TGI40" s="423"/>
      <c r="TGJ40" s="419"/>
      <c r="TGK40" s="419"/>
      <c r="TGL40" s="418"/>
      <c r="TGM40" s="420"/>
      <c r="TGN40" s="421"/>
      <c r="TGO40" s="422"/>
      <c r="TGP40" s="423"/>
      <c r="TGQ40" s="419"/>
      <c r="TGR40" s="419"/>
      <c r="TGS40" s="418"/>
      <c r="TGT40" s="420"/>
      <c r="TGU40" s="421"/>
      <c r="TGV40" s="422"/>
      <c r="TGW40" s="423"/>
      <c r="TGX40" s="419"/>
      <c r="TGY40" s="419"/>
      <c r="TGZ40" s="418"/>
      <c r="THA40" s="420"/>
      <c r="THB40" s="421"/>
      <c r="THC40" s="422"/>
      <c r="THD40" s="423"/>
      <c r="THE40" s="419"/>
      <c r="THF40" s="419"/>
      <c r="THG40" s="418"/>
      <c r="THH40" s="420"/>
      <c r="THI40" s="421"/>
      <c r="THJ40" s="422"/>
      <c r="THK40" s="423"/>
      <c r="THL40" s="419"/>
      <c r="THM40" s="419"/>
      <c r="THN40" s="418"/>
      <c r="THO40" s="420"/>
      <c r="THP40" s="421"/>
      <c r="THQ40" s="422"/>
      <c r="THR40" s="423"/>
      <c r="THS40" s="419"/>
      <c r="THT40" s="419"/>
      <c r="THU40" s="418"/>
      <c r="THV40" s="420"/>
      <c r="THW40" s="421"/>
      <c r="THX40" s="422"/>
      <c r="THY40" s="423"/>
      <c r="THZ40" s="419"/>
      <c r="TIA40" s="419"/>
      <c r="TIB40" s="418"/>
      <c r="TIC40" s="420"/>
      <c r="TID40" s="421"/>
      <c r="TIE40" s="422"/>
      <c r="TIF40" s="423"/>
      <c r="TIG40" s="419"/>
      <c r="TIH40" s="419"/>
      <c r="TII40" s="418"/>
      <c r="TIJ40" s="420"/>
      <c r="TIK40" s="421"/>
      <c r="TIL40" s="422"/>
      <c r="TIM40" s="423"/>
      <c r="TIN40" s="419"/>
      <c r="TIO40" s="419"/>
      <c r="TIP40" s="418"/>
      <c r="TIQ40" s="420"/>
      <c r="TIR40" s="421"/>
      <c r="TIS40" s="422"/>
      <c r="TIT40" s="423"/>
      <c r="TIU40" s="419"/>
      <c r="TIV40" s="419"/>
      <c r="TIW40" s="418"/>
      <c r="TIX40" s="420"/>
      <c r="TIY40" s="421"/>
      <c r="TIZ40" s="422"/>
      <c r="TJA40" s="423"/>
      <c r="TJB40" s="419"/>
      <c r="TJC40" s="419"/>
      <c r="TJD40" s="418"/>
      <c r="TJE40" s="420"/>
      <c r="TJF40" s="421"/>
      <c r="TJG40" s="422"/>
      <c r="TJH40" s="423"/>
      <c r="TJI40" s="419"/>
      <c r="TJJ40" s="419"/>
      <c r="TJK40" s="418"/>
      <c r="TJL40" s="420"/>
      <c r="TJM40" s="421"/>
      <c r="TJN40" s="422"/>
      <c r="TJO40" s="423"/>
      <c r="TJP40" s="419"/>
      <c r="TJQ40" s="419"/>
      <c r="TJR40" s="418"/>
      <c r="TJS40" s="420"/>
      <c r="TJT40" s="421"/>
      <c r="TJU40" s="422"/>
      <c r="TJV40" s="423"/>
      <c r="TJW40" s="419"/>
      <c r="TJX40" s="419"/>
      <c r="TJY40" s="418"/>
      <c r="TJZ40" s="420"/>
      <c r="TKA40" s="421"/>
      <c r="TKB40" s="422"/>
      <c r="TKC40" s="423"/>
      <c r="TKD40" s="419"/>
      <c r="TKE40" s="419"/>
      <c r="TKF40" s="418"/>
      <c r="TKG40" s="420"/>
      <c r="TKH40" s="421"/>
      <c r="TKI40" s="422"/>
      <c r="TKJ40" s="423"/>
      <c r="TKK40" s="419"/>
      <c r="TKL40" s="419"/>
      <c r="TKM40" s="418"/>
      <c r="TKN40" s="420"/>
      <c r="TKO40" s="421"/>
      <c r="TKP40" s="422"/>
      <c r="TKQ40" s="423"/>
      <c r="TKR40" s="419"/>
      <c r="TKS40" s="419"/>
      <c r="TKT40" s="418"/>
      <c r="TKU40" s="420"/>
      <c r="TKV40" s="421"/>
      <c r="TKW40" s="422"/>
      <c r="TKX40" s="423"/>
      <c r="TKY40" s="419"/>
      <c r="TKZ40" s="419"/>
      <c r="TLA40" s="418"/>
      <c r="TLB40" s="420"/>
      <c r="TLC40" s="421"/>
      <c r="TLD40" s="422"/>
      <c r="TLE40" s="423"/>
      <c r="TLF40" s="419"/>
      <c r="TLG40" s="419"/>
      <c r="TLH40" s="418"/>
      <c r="TLI40" s="420"/>
      <c r="TLJ40" s="421"/>
      <c r="TLK40" s="422"/>
      <c r="TLL40" s="423"/>
      <c r="TLM40" s="419"/>
      <c r="TLN40" s="419"/>
      <c r="TLO40" s="418"/>
      <c r="TLP40" s="420"/>
      <c r="TLQ40" s="421"/>
      <c r="TLR40" s="422"/>
      <c r="TLS40" s="423"/>
      <c r="TLT40" s="419"/>
      <c r="TLU40" s="419"/>
      <c r="TLV40" s="418"/>
      <c r="TLW40" s="420"/>
      <c r="TLX40" s="421"/>
      <c r="TLY40" s="422"/>
      <c r="TLZ40" s="423"/>
      <c r="TMA40" s="419"/>
      <c r="TMB40" s="419"/>
      <c r="TMC40" s="418"/>
      <c r="TMD40" s="420"/>
      <c r="TME40" s="421"/>
      <c r="TMF40" s="422"/>
      <c r="TMG40" s="423"/>
      <c r="TMH40" s="419"/>
      <c r="TMI40" s="419"/>
      <c r="TMJ40" s="418"/>
      <c r="TMK40" s="420"/>
      <c r="TML40" s="421"/>
      <c r="TMM40" s="422"/>
      <c r="TMN40" s="423"/>
      <c r="TMO40" s="419"/>
      <c r="TMP40" s="419"/>
      <c r="TMQ40" s="418"/>
      <c r="TMR40" s="420"/>
      <c r="TMS40" s="421"/>
      <c r="TMT40" s="422"/>
      <c r="TMU40" s="423"/>
      <c r="TMV40" s="419"/>
      <c r="TMW40" s="419"/>
      <c r="TMX40" s="418"/>
      <c r="TMY40" s="420"/>
      <c r="TMZ40" s="421"/>
      <c r="TNA40" s="422"/>
      <c r="TNB40" s="423"/>
      <c r="TNC40" s="419"/>
      <c r="TND40" s="419"/>
      <c r="TNE40" s="418"/>
      <c r="TNF40" s="420"/>
      <c r="TNG40" s="421"/>
      <c r="TNH40" s="422"/>
      <c r="TNI40" s="423"/>
      <c r="TNJ40" s="419"/>
      <c r="TNK40" s="419"/>
      <c r="TNL40" s="418"/>
      <c r="TNM40" s="420"/>
      <c r="TNN40" s="421"/>
      <c r="TNO40" s="422"/>
      <c r="TNP40" s="423"/>
      <c r="TNQ40" s="419"/>
      <c r="TNR40" s="419"/>
      <c r="TNS40" s="418"/>
      <c r="TNT40" s="420"/>
      <c r="TNU40" s="421"/>
      <c r="TNV40" s="422"/>
      <c r="TNW40" s="423"/>
      <c r="TNX40" s="419"/>
      <c r="TNY40" s="419"/>
      <c r="TNZ40" s="418"/>
      <c r="TOA40" s="420"/>
      <c r="TOB40" s="421"/>
      <c r="TOC40" s="422"/>
      <c r="TOD40" s="423"/>
      <c r="TOE40" s="419"/>
      <c r="TOF40" s="419"/>
      <c r="TOG40" s="418"/>
      <c r="TOH40" s="420"/>
      <c r="TOI40" s="421"/>
      <c r="TOJ40" s="422"/>
      <c r="TOK40" s="423"/>
      <c r="TOL40" s="419"/>
      <c r="TOM40" s="419"/>
      <c r="TON40" s="418"/>
      <c r="TOO40" s="420"/>
      <c r="TOP40" s="421"/>
      <c r="TOQ40" s="422"/>
      <c r="TOR40" s="423"/>
      <c r="TOS40" s="419"/>
      <c r="TOT40" s="419"/>
      <c r="TOU40" s="418"/>
      <c r="TOV40" s="420"/>
      <c r="TOW40" s="421"/>
      <c r="TOX40" s="422"/>
      <c r="TOY40" s="423"/>
      <c r="TOZ40" s="419"/>
      <c r="TPA40" s="419"/>
      <c r="TPB40" s="418"/>
      <c r="TPC40" s="420"/>
      <c r="TPD40" s="421"/>
      <c r="TPE40" s="422"/>
      <c r="TPF40" s="423"/>
      <c r="TPG40" s="419"/>
      <c r="TPH40" s="419"/>
      <c r="TPI40" s="418"/>
      <c r="TPJ40" s="420"/>
      <c r="TPK40" s="421"/>
      <c r="TPL40" s="422"/>
      <c r="TPM40" s="423"/>
      <c r="TPN40" s="419"/>
      <c r="TPO40" s="419"/>
      <c r="TPP40" s="418"/>
      <c r="TPQ40" s="420"/>
      <c r="TPR40" s="421"/>
      <c r="TPS40" s="422"/>
      <c r="TPT40" s="423"/>
      <c r="TPU40" s="419"/>
      <c r="TPV40" s="419"/>
      <c r="TPW40" s="418"/>
      <c r="TPX40" s="420"/>
      <c r="TPY40" s="421"/>
      <c r="TPZ40" s="422"/>
      <c r="TQA40" s="423"/>
      <c r="TQB40" s="419"/>
      <c r="TQC40" s="419"/>
      <c r="TQD40" s="418"/>
      <c r="TQE40" s="420"/>
      <c r="TQF40" s="421"/>
      <c r="TQG40" s="422"/>
      <c r="TQH40" s="423"/>
      <c r="TQI40" s="419"/>
      <c r="TQJ40" s="419"/>
      <c r="TQK40" s="418"/>
      <c r="TQL40" s="420"/>
      <c r="TQM40" s="421"/>
      <c r="TQN40" s="422"/>
      <c r="TQO40" s="423"/>
      <c r="TQP40" s="419"/>
      <c r="TQQ40" s="419"/>
      <c r="TQR40" s="418"/>
      <c r="TQS40" s="420"/>
      <c r="TQT40" s="421"/>
      <c r="TQU40" s="422"/>
      <c r="TQV40" s="423"/>
      <c r="TQW40" s="419"/>
      <c r="TQX40" s="419"/>
      <c r="TQY40" s="418"/>
      <c r="TQZ40" s="420"/>
      <c r="TRA40" s="421"/>
      <c r="TRB40" s="422"/>
      <c r="TRC40" s="423"/>
      <c r="TRD40" s="419"/>
      <c r="TRE40" s="419"/>
      <c r="TRF40" s="418"/>
      <c r="TRG40" s="420"/>
      <c r="TRH40" s="421"/>
      <c r="TRI40" s="422"/>
      <c r="TRJ40" s="423"/>
      <c r="TRK40" s="419"/>
      <c r="TRL40" s="419"/>
      <c r="TRM40" s="418"/>
      <c r="TRN40" s="420"/>
      <c r="TRO40" s="421"/>
      <c r="TRP40" s="422"/>
      <c r="TRQ40" s="423"/>
      <c r="TRR40" s="419"/>
      <c r="TRS40" s="419"/>
      <c r="TRT40" s="418"/>
      <c r="TRU40" s="420"/>
      <c r="TRV40" s="421"/>
      <c r="TRW40" s="422"/>
      <c r="TRX40" s="423"/>
      <c r="TRY40" s="419"/>
      <c r="TRZ40" s="419"/>
      <c r="TSA40" s="418"/>
      <c r="TSB40" s="420"/>
      <c r="TSC40" s="421"/>
      <c r="TSD40" s="422"/>
      <c r="TSE40" s="423"/>
      <c r="TSF40" s="419"/>
      <c r="TSG40" s="419"/>
      <c r="TSH40" s="418"/>
      <c r="TSI40" s="420"/>
      <c r="TSJ40" s="421"/>
      <c r="TSK40" s="422"/>
      <c r="TSL40" s="423"/>
      <c r="TSM40" s="419"/>
      <c r="TSN40" s="419"/>
      <c r="TSO40" s="418"/>
      <c r="TSP40" s="420"/>
      <c r="TSQ40" s="421"/>
      <c r="TSR40" s="422"/>
      <c r="TSS40" s="423"/>
      <c r="TST40" s="419"/>
      <c r="TSU40" s="419"/>
      <c r="TSV40" s="418"/>
      <c r="TSW40" s="420"/>
      <c r="TSX40" s="421"/>
      <c r="TSY40" s="422"/>
      <c r="TSZ40" s="423"/>
      <c r="TTA40" s="419"/>
      <c r="TTB40" s="419"/>
      <c r="TTC40" s="418"/>
      <c r="TTD40" s="420"/>
      <c r="TTE40" s="421"/>
      <c r="TTF40" s="422"/>
      <c r="TTG40" s="423"/>
      <c r="TTH40" s="419"/>
      <c r="TTI40" s="419"/>
      <c r="TTJ40" s="418"/>
      <c r="TTK40" s="420"/>
      <c r="TTL40" s="421"/>
      <c r="TTM40" s="422"/>
      <c r="TTN40" s="423"/>
      <c r="TTO40" s="419"/>
      <c r="TTP40" s="419"/>
      <c r="TTQ40" s="418"/>
      <c r="TTR40" s="420"/>
      <c r="TTS40" s="421"/>
      <c r="TTT40" s="422"/>
      <c r="TTU40" s="423"/>
      <c r="TTV40" s="419"/>
      <c r="TTW40" s="419"/>
      <c r="TTX40" s="418"/>
      <c r="TTY40" s="420"/>
      <c r="TTZ40" s="421"/>
      <c r="TUA40" s="422"/>
      <c r="TUB40" s="423"/>
      <c r="TUC40" s="419"/>
      <c r="TUD40" s="419"/>
      <c r="TUE40" s="418"/>
      <c r="TUF40" s="420"/>
      <c r="TUG40" s="421"/>
      <c r="TUH40" s="422"/>
      <c r="TUI40" s="423"/>
      <c r="TUJ40" s="419"/>
      <c r="TUK40" s="419"/>
      <c r="TUL40" s="418"/>
      <c r="TUM40" s="420"/>
      <c r="TUN40" s="421"/>
      <c r="TUO40" s="422"/>
      <c r="TUP40" s="423"/>
      <c r="TUQ40" s="419"/>
      <c r="TUR40" s="419"/>
      <c r="TUS40" s="418"/>
      <c r="TUT40" s="420"/>
      <c r="TUU40" s="421"/>
      <c r="TUV40" s="422"/>
      <c r="TUW40" s="423"/>
      <c r="TUX40" s="419"/>
      <c r="TUY40" s="419"/>
      <c r="TUZ40" s="418"/>
      <c r="TVA40" s="420"/>
      <c r="TVB40" s="421"/>
      <c r="TVC40" s="422"/>
      <c r="TVD40" s="423"/>
      <c r="TVE40" s="419"/>
      <c r="TVF40" s="419"/>
      <c r="TVG40" s="418"/>
      <c r="TVH40" s="420"/>
      <c r="TVI40" s="421"/>
      <c r="TVJ40" s="422"/>
      <c r="TVK40" s="423"/>
      <c r="TVL40" s="419"/>
      <c r="TVM40" s="419"/>
      <c r="TVN40" s="418"/>
      <c r="TVO40" s="420"/>
      <c r="TVP40" s="421"/>
      <c r="TVQ40" s="422"/>
      <c r="TVR40" s="423"/>
      <c r="TVS40" s="419"/>
      <c r="TVT40" s="419"/>
      <c r="TVU40" s="418"/>
      <c r="TVV40" s="420"/>
      <c r="TVW40" s="421"/>
      <c r="TVX40" s="422"/>
      <c r="TVY40" s="423"/>
      <c r="TVZ40" s="419"/>
      <c r="TWA40" s="419"/>
      <c r="TWB40" s="418"/>
      <c r="TWC40" s="420"/>
      <c r="TWD40" s="421"/>
      <c r="TWE40" s="422"/>
      <c r="TWF40" s="423"/>
      <c r="TWG40" s="419"/>
      <c r="TWH40" s="419"/>
      <c r="TWI40" s="418"/>
      <c r="TWJ40" s="420"/>
      <c r="TWK40" s="421"/>
      <c r="TWL40" s="422"/>
      <c r="TWM40" s="423"/>
      <c r="TWN40" s="419"/>
      <c r="TWO40" s="419"/>
      <c r="TWP40" s="418"/>
      <c r="TWQ40" s="420"/>
      <c r="TWR40" s="421"/>
      <c r="TWS40" s="422"/>
      <c r="TWT40" s="423"/>
      <c r="TWU40" s="419"/>
      <c r="TWV40" s="419"/>
      <c r="TWW40" s="418"/>
      <c r="TWX40" s="420"/>
      <c r="TWY40" s="421"/>
      <c r="TWZ40" s="422"/>
      <c r="TXA40" s="423"/>
      <c r="TXB40" s="419"/>
      <c r="TXC40" s="419"/>
      <c r="TXD40" s="418"/>
      <c r="TXE40" s="420"/>
      <c r="TXF40" s="421"/>
      <c r="TXG40" s="422"/>
      <c r="TXH40" s="423"/>
      <c r="TXI40" s="419"/>
      <c r="TXJ40" s="419"/>
      <c r="TXK40" s="418"/>
      <c r="TXL40" s="420"/>
      <c r="TXM40" s="421"/>
      <c r="TXN40" s="422"/>
      <c r="TXO40" s="423"/>
      <c r="TXP40" s="419"/>
      <c r="TXQ40" s="419"/>
      <c r="TXR40" s="418"/>
      <c r="TXS40" s="420"/>
      <c r="TXT40" s="421"/>
      <c r="TXU40" s="422"/>
      <c r="TXV40" s="423"/>
      <c r="TXW40" s="419"/>
      <c r="TXX40" s="419"/>
      <c r="TXY40" s="418"/>
      <c r="TXZ40" s="420"/>
      <c r="TYA40" s="421"/>
      <c r="TYB40" s="422"/>
      <c r="TYC40" s="423"/>
      <c r="TYD40" s="419"/>
      <c r="TYE40" s="419"/>
      <c r="TYF40" s="418"/>
      <c r="TYG40" s="420"/>
      <c r="TYH40" s="421"/>
      <c r="TYI40" s="422"/>
      <c r="TYJ40" s="423"/>
      <c r="TYK40" s="419"/>
      <c r="TYL40" s="419"/>
      <c r="TYM40" s="418"/>
      <c r="TYN40" s="420"/>
      <c r="TYO40" s="421"/>
      <c r="TYP40" s="422"/>
      <c r="TYQ40" s="423"/>
      <c r="TYR40" s="419"/>
      <c r="TYS40" s="419"/>
      <c r="TYT40" s="418"/>
      <c r="TYU40" s="420"/>
      <c r="TYV40" s="421"/>
      <c r="TYW40" s="422"/>
      <c r="TYX40" s="423"/>
      <c r="TYY40" s="419"/>
      <c r="TYZ40" s="419"/>
      <c r="TZA40" s="418"/>
      <c r="TZB40" s="420"/>
      <c r="TZC40" s="421"/>
      <c r="TZD40" s="422"/>
      <c r="TZE40" s="423"/>
      <c r="TZF40" s="419"/>
      <c r="TZG40" s="419"/>
      <c r="TZH40" s="418"/>
      <c r="TZI40" s="420"/>
      <c r="TZJ40" s="421"/>
      <c r="TZK40" s="422"/>
      <c r="TZL40" s="423"/>
      <c r="TZM40" s="419"/>
      <c r="TZN40" s="419"/>
      <c r="TZO40" s="418"/>
      <c r="TZP40" s="420"/>
      <c r="TZQ40" s="421"/>
      <c r="TZR40" s="422"/>
      <c r="TZS40" s="423"/>
      <c r="TZT40" s="419"/>
      <c r="TZU40" s="419"/>
      <c r="TZV40" s="418"/>
      <c r="TZW40" s="420"/>
      <c r="TZX40" s="421"/>
      <c r="TZY40" s="422"/>
      <c r="TZZ40" s="423"/>
      <c r="UAA40" s="419"/>
      <c r="UAB40" s="419"/>
      <c r="UAC40" s="418"/>
      <c r="UAD40" s="420"/>
      <c r="UAE40" s="421"/>
      <c r="UAF40" s="422"/>
      <c r="UAG40" s="423"/>
      <c r="UAH40" s="419"/>
      <c r="UAI40" s="419"/>
      <c r="UAJ40" s="418"/>
      <c r="UAK40" s="420"/>
      <c r="UAL40" s="421"/>
      <c r="UAM40" s="422"/>
      <c r="UAN40" s="423"/>
      <c r="UAO40" s="419"/>
      <c r="UAP40" s="419"/>
      <c r="UAQ40" s="418"/>
      <c r="UAR40" s="420"/>
      <c r="UAS40" s="421"/>
      <c r="UAT40" s="422"/>
      <c r="UAU40" s="423"/>
      <c r="UAV40" s="419"/>
      <c r="UAW40" s="419"/>
      <c r="UAX40" s="418"/>
      <c r="UAY40" s="420"/>
      <c r="UAZ40" s="421"/>
      <c r="UBA40" s="422"/>
      <c r="UBB40" s="423"/>
      <c r="UBC40" s="419"/>
      <c r="UBD40" s="419"/>
      <c r="UBE40" s="418"/>
      <c r="UBF40" s="420"/>
      <c r="UBG40" s="421"/>
      <c r="UBH40" s="422"/>
      <c r="UBI40" s="423"/>
      <c r="UBJ40" s="419"/>
      <c r="UBK40" s="419"/>
      <c r="UBL40" s="418"/>
      <c r="UBM40" s="420"/>
      <c r="UBN40" s="421"/>
      <c r="UBO40" s="422"/>
      <c r="UBP40" s="423"/>
      <c r="UBQ40" s="419"/>
      <c r="UBR40" s="419"/>
      <c r="UBS40" s="418"/>
      <c r="UBT40" s="420"/>
      <c r="UBU40" s="421"/>
      <c r="UBV40" s="422"/>
      <c r="UBW40" s="423"/>
      <c r="UBX40" s="419"/>
      <c r="UBY40" s="419"/>
      <c r="UBZ40" s="418"/>
      <c r="UCA40" s="420"/>
      <c r="UCB40" s="421"/>
      <c r="UCC40" s="422"/>
      <c r="UCD40" s="423"/>
      <c r="UCE40" s="419"/>
      <c r="UCF40" s="419"/>
      <c r="UCG40" s="418"/>
      <c r="UCH40" s="420"/>
      <c r="UCI40" s="421"/>
      <c r="UCJ40" s="422"/>
      <c r="UCK40" s="423"/>
      <c r="UCL40" s="419"/>
      <c r="UCM40" s="419"/>
      <c r="UCN40" s="418"/>
      <c r="UCO40" s="420"/>
      <c r="UCP40" s="421"/>
      <c r="UCQ40" s="422"/>
      <c r="UCR40" s="423"/>
      <c r="UCS40" s="419"/>
      <c r="UCT40" s="419"/>
      <c r="UCU40" s="418"/>
      <c r="UCV40" s="420"/>
      <c r="UCW40" s="421"/>
      <c r="UCX40" s="422"/>
      <c r="UCY40" s="423"/>
      <c r="UCZ40" s="419"/>
      <c r="UDA40" s="419"/>
      <c r="UDB40" s="418"/>
      <c r="UDC40" s="420"/>
      <c r="UDD40" s="421"/>
      <c r="UDE40" s="422"/>
      <c r="UDF40" s="423"/>
      <c r="UDG40" s="419"/>
      <c r="UDH40" s="419"/>
      <c r="UDI40" s="418"/>
      <c r="UDJ40" s="420"/>
      <c r="UDK40" s="421"/>
      <c r="UDL40" s="422"/>
      <c r="UDM40" s="423"/>
      <c r="UDN40" s="419"/>
      <c r="UDO40" s="419"/>
      <c r="UDP40" s="418"/>
      <c r="UDQ40" s="420"/>
      <c r="UDR40" s="421"/>
      <c r="UDS40" s="422"/>
      <c r="UDT40" s="423"/>
      <c r="UDU40" s="419"/>
      <c r="UDV40" s="419"/>
      <c r="UDW40" s="418"/>
      <c r="UDX40" s="420"/>
      <c r="UDY40" s="421"/>
      <c r="UDZ40" s="422"/>
      <c r="UEA40" s="423"/>
      <c r="UEB40" s="419"/>
      <c r="UEC40" s="419"/>
      <c r="UED40" s="418"/>
      <c r="UEE40" s="420"/>
      <c r="UEF40" s="421"/>
      <c r="UEG40" s="422"/>
      <c r="UEH40" s="423"/>
      <c r="UEI40" s="419"/>
      <c r="UEJ40" s="419"/>
      <c r="UEK40" s="418"/>
      <c r="UEL40" s="420"/>
      <c r="UEM40" s="421"/>
      <c r="UEN40" s="422"/>
      <c r="UEO40" s="423"/>
      <c r="UEP40" s="419"/>
      <c r="UEQ40" s="419"/>
      <c r="UER40" s="418"/>
      <c r="UES40" s="420"/>
      <c r="UET40" s="421"/>
      <c r="UEU40" s="422"/>
      <c r="UEV40" s="423"/>
      <c r="UEW40" s="419"/>
      <c r="UEX40" s="419"/>
      <c r="UEY40" s="418"/>
      <c r="UEZ40" s="420"/>
      <c r="UFA40" s="421"/>
      <c r="UFB40" s="422"/>
      <c r="UFC40" s="423"/>
      <c r="UFD40" s="419"/>
      <c r="UFE40" s="419"/>
      <c r="UFF40" s="418"/>
      <c r="UFG40" s="420"/>
      <c r="UFH40" s="421"/>
      <c r="UFI40" s="422"/>
      <c r="UFJ40" s="423"/>
      <c r="UFK40" s="419"/>
      <c r="UFL40" s="419"/>
      <c r="UFM40" s="418"/>
      <c r="UFN40" s="420"/>
      <c r="UFO40" s="421"/>
      <c r="UFP40" s="422"/>
      <c r="UFQ40" s="423"/>
      <c r="UFR40" s="419"/>
      <c r="UFS40" s="419"/>
      <c r="UFT40" s="418"/>
      <c r="UFU40" s="420"/>
      <c r="UFV40" s="421"/>
      <c r="UFW40" s="422"/>
      <c r="UFX40" s="423"/>
      <c r="UFY40" s="419"/>
      <c r="UFZ40" s="419"/>
      <c r="UGA40" s="418"/>
      <c r="UGB40" s="420"/>
      <c r="UGC40" s="421"/>
      <c r="UGD40" s="422"/>
      <c r="UGE40" s="423"/>
      <c r="UGF40" s="419"/>
      <c r="UGG40" s="419"/>
      <c r="UGH40" s="418"/>
      <c r="UGI40" s="420"/>
      <c r="UGJ40" s="421"/>
      <c r="UGK40" s="422"/>
      <c r="UGL40" s="423"/>
      <c r="UGM40" s="419"/>
      <c r="UGN40" s="419"/>
      <c r="UGO40" s="418"/>
      <c r="UGP40" s="420"/>
      <c r="UGQ40" s="421"/>
      <c r="UGR40" s="422"/>
      <c r="UGS40" s="423"/>
      <c r="UGT40" s="419"/>
      <c r="UGU40" s="419"/>
      <c r="UGV40" s="418"/>
      <c r="UGW40" s="420"/>
      <c r="UGX40" s="421"/>
      <c r="UGY40" s="422"/>
      <c r="UGZ40" s="423"/>
      <c r="UHA40" s="419"/>
      <c r="UHB40" s="419"/>
      <c r="UHC40" s="418"/>
      <c r="UHD40" s="420"/>
      <c r="UHE40" s="421"/>
      <c r="UHF40" s="422"/>
      <c r="UHG40" s="423"/>
      <c r="UHH40" s="419"/>
      <c r="UHI40" s="419"/>
      <c r="UHJ40" s="418"/>
      <c r="UHK40" s="420"/>
      <c r="UHL40" s="421"/>
      <c r="UHM40" s="422"/>
      <c r="UHN40" s="423"/>
      <c r="UHO40" s="419"/>
      <c r="UHP40" s="419"/>
      <c r="UHQ40" s="418"/>
      <c r="UHR40" s="420"/>
      <c r="UHS40" s="421"/>
      <c r="UHT40" s="422"/>
      <c r="UHU40" s="423"/>
      <c r="UHV40" s="419"/>
      <c r="UHW40" s="419"/>
      <c r="UHX40" s="418"/>
      <c r="UHY40" s="420"/>
      <c r="UHZ40" s="421"/>
      <c r="UIA40" s="422"/>
      <c r="UIB40" s="423"/>
      <c r="UIC40" s="419"/>
      <c r="UID40" s="419"/>
      <c r="UIE40" s="418"/>
      <c r="UIF40" s="420"/>
      <c r="UIG40" s="421"/>
      <c r="UIH40" s="422"/>
      <c r="UII40" s="423"/>
      <c r="UIJ40" s="419"/>
      <c r="UIK40" s="419"/>
      <c r="UIL40" s="418"/>
      <c r="UIM40" s="420"/>
      <c r="UIN40" s="421"/>
      <c r="UIO40" s="422"/>
      <c r="UIP40" s="423"/>
      <c r="UIQ40" s="419"/>
      <c r="UIR40" s="419"/>
      <c r="UIS40" s="418"/>
      <c r="UIT40" s="420"/>
      <c r="UIU40" s="421"/>
      <c r="UIV40" s="422"/>
      <c r="UIW40" s="423"/>
      <c r="UIX40" s="419"/>
      <c r="UIY40" s="419"/>
      <c r="UIZ40" s="418"/>
      <c r="UJA40" s="420"/>
      <c r="UJB40" s="421"/>
      <c r="UJC40" s="422"/>
      <c r="UJD40" s="423"/>
      <c r="UJE40" s="419"/>
      <c r="UJF40" s="419"/>
      <c r="UJG40" s="418"/>
      <c r="UJH40" s="420"/>
      <c r="UJI40" s="421"/>
      <c r="UJJ40" s="422"/>
      <c r="UJK40" s="423"/>
      <c r="UJL40" s="419"/>
      <c r="UJM40" s="419"/>
      <c r="UJN40" s="418"/>
      <c r="UJO40" s="420"/>
      <c r="UJP40" s="421"/>
      <c r="UJQ40" s="422"/>
      <c r="UJR40" s="423"/>
      <c r="UJS40" s="419"/>
      <c r="UJT40" s="419"/>
      <c r="UJU40" s="418"/>
      <c r="UJV40" s="420"/>
      <c r="UJW40" s="421"/>
      <c r="UJX40" s="422"/>
      <c r="UJY40" s="423"/>
      <c r="UJZ40" s="419"/>
      <c r="UKA40" s="419"/>
      <c r="UKB40" s="418"/>
      <c r="UKC40" s="420"/>
      <c r="UKD40" s="421"/>
      <c r="UKE40" s="422"/>
      <c r="UKF40" s="423"/>
      <c r="UKG40" s="419"/>
      <c r="UKH40" s="419"/>
      <c r="UKI40" s="418"/>
      <c r="UKJ40" s="420"/>
      <c r="UKK40" s="421"/>
      <c r="UKL40" s="422"/>
      <c r="UKM40" s="423"/>
      <c r="UKN40" s="419"/>
      <c r="UKO40" s="419"/>
      <c r="UKP40" s="418"/>
      <c r="UKQ40" s="420"/>
      <c r="UKR40" s="421"/>
      <c r="UKS40" s="422"/>
      <c r="UKT40" s="423"/>
      <c r="UKU40" s="419"/>
      <c r="UKV40" s="419"/>
      <c r="UKW40" s="418"/>
      <c r="UKX40" s="420"/>
      <c r="UKY40" s="421"/>
      <c r="UKZ40" s="422"/>
      <c r="ULA40" s="423"/>
      <c r="ULB40" s="419"/>
      <c r="ULC40" s="419"/>
      <c r="ULD40" s="418"/>
      <c r="ULE40" s="420"/>
      <c r="ULF40" s="421"/>
      <c r="ULG40" s="422"/>
      <c r="ULH40" s="423"/>
      <c r="ULI40" s="419"/>
      <c r="ULJ40" s="419"/>
      <c r="ULK40" s="418"/>
      <c r="ULL40" s="420"/>
      <c r="ULM40" s="421"/>
      <c r="ULN40" s="422"/>
      <c r="ULO40" s="423"/>
      <c r="ULP40" s="419"/>
      <c r="ULQ40" s="419"/>
      <c r="ULR40" s="418"/>
      <c r="ULS40" s="420"/>
      <c r="ULT40" s="421"/>
      <c r="ULU40" s="422"/>
      <c r="ULV40" s="423"/>
      <c r="ULW40" s="419"/>
      <c r="ULX40" s="419"/>
      <c r="ULY40" s="418"/>
      <c r="ULZ40" s="420"/>
      <c r="UMA40" s="421"/>
      <c r="UMB40" s="422"/>
      <c r="UMC40" s="423"/>
      <c r="UMD40" s="419"/>
      <c r="UME40" s="419"/>
      <c r="UMF40" s="418"/>
      <c r="UMG40" s="420"/>
      <c r="UMH40" s="421"/>
      <c r="UMI40" s="422"/>
      <c r="UMJ40" s="423"/>
      <c r="UMK40" s="419"/>
      <c r="UML40" s="419"/>
      <c r="UMM40" s="418"/>
      <c r="UMN40" s="420"/>
      <c r="UMO40" s="421"/>
      <c r="UMP40" s="422"/>
      <c r="UMQ40" s="423"/>
      <c r="UMR40" s="419"/>
      <c r="UMS40" s="419"/>
      <c r="UMT40" s="418"/>
      <c r="UMU40" s="420"/>
      <c r="UMV40" s="421"/>
      <c r="UMW40" s="422"/>
      <c r="UMX40" s="423"/>
      <c r="UMY40" s="419"/>
      <c r="UMZ40" s="419"/>
      <c r="UNA40" s="418"/>
      <c r="UNB40" s="420"/>
      <c r="UNC40" s="421"/>
      <c r="UND40" s="422"/>
      <c r="UNE40" s="423"/>
      <c r="UNF40" s="419"/>
      <c r="UNG40" s="419"/>
      <c r="UNH40" s="418"/>
      <c r="UNI40" s="420"/>
      <c r="UNJ40" s="421"/>
      <c r="UNK40" s="422"/>
      <c r="UNL40" s="423"/>
      <c r="UNM40" s="419"/>
      <c r="UNN40" s="419"/>
      <c r="UNO40" s="418"/>
      <c r="UNP40" s="420"/>
      <c r="UNQ40" s="421"/>
      <c r="UNR40" s="422"/>
      <c r="UNS40" s="423"/>
      <c r="UNT40" s="419"/>
      <c r="UNU40" s="419"/>
      <c r="UNV40" s="418"/>
      <c r="UNW40" s="420"/>
      <c r="UNX40" s="421"/>
      <c r="UNY40" s="422"/>
      <c r="UNZ40" s="423"/>
      <c r="UOA40" s="419"/>
      <c r="UOB40" s="419"/>
      <c r="UOC40" s="418"/>
      <c r="UOD40" s="420"/>
      <c r="UOE40" s="421"/>
      <c r="UOF40" s="422"/>
      <c r="UOG40" s="423"/>
      <c r="UOH40" s="419"/>
      <c r="UOI40" s="419"/>
      <c r="UOJ40" s="418"/>
      <c r="UOK40" s="420"/>
      <c r="UOL40" s="421"/>
      <c r="UOM40" s="422"/>
      <c r="UON40" s="423"/>
      <c r="UOO40" s="419"/>
      <c r="UOP40" s="419"/>
      <c r="UOQ40" s="418"/>
      <c r="UOR40" s="420"/>
      <c r="UOS40" s="421"/>
      <c r="UOT40" s="422"/>
      <c r="UOU40" s="423"/>
      <c r="UOV40" s="419"/>
      <c r="UOW40" s="419"/>
      <c r="UOX40" s="418"/>
      <c r="UOY40" s="420"/>
      <c r="UOZ40" s="421"/>
      <c r="UPA40" s="422"/>
      <c r="UPB40" s="423"/>
      <c r="UPC40" s="419"/>
      <c r="UPD40" s="419"/>
      <c r="UPE40" s="418"/>
      <c r="UPF40" s="420"/>
      <c r="UPG40" s="421"/>
      <c r="UPH40" s="422"/>
      <c r="UPI40" s="423"/>
      <c r="UPJ40" s="419"/>
      <c r="UPK40" s="419"/>
      <c r="UPL40" s="418"/>
      <c r="UPM40" s="420"/>
      <c r="UPN40" s="421"/>
      <c r="UPO40" s="422"/>
      <c r="UPP40" s="423"/>
      <c r="UPQ40" s="419"/>
      <c r="UPR40" s="419"/>
      <c r="UPS40" s="418"/>
      <c r="UPT40" s="420"/>
      <c r="UPU40" s="421"/>
      <c r="UPV40" s="422"/>
      <c r="UPW40" s="423"/>
      <c r="UPX40" s="419"/>
      <c r="UPY40" s="419"/>
      <c r="UPZ40" s="418"/>
      <c r="UQA40" s="420"/>
      <c r="UQB40" s="421"/>
      <c r="UQC40" s="422"/>
      <c r="UQD40" s="423"/>
      <c r="UQE40" s="419"/>
      <c r="UQF40" s="419"/>
      <c r="UQG40" s="418"/>
      <c r="UQH40" s="420"/>
      <c r="UQI40" s="421"/>
      <c r="UQJ40" s="422"/>
      <c r="UQK40" s="423"/>
      <c r="UQL40" s="419"/>
      <c r="UQM40" s="419"/>
      <c r="UQN40" s="418"/>
      <c r="UQO40" s="420"/>
      <c r="UQP40" s="421"/>
      <c r="UQQ40" s="422"/>
      <c r="UQR40" s="423"/>
      <c r="UQS40" s="419"/>
      <c r="UQT40" s="419"/>
      <c r="UQU40" s="418"/>
      <c r="UQV40" s="420"/>
      <c r="UQW40" s="421"/>
      <c r="UQX40" s="422"/>
      <c r="UQY40" s="423"/>
      <c r="UQZ40" s="419"/>
      <c r="URA40" s="419"/>
      <c r="URB40" s="418"/>
      <c r="URC40" s="420"/>
      <c r="URD40" s="421"/>
      <c r="URE40" s="422"/>
      <c r="URF40" s="423"/>
      <c r="URG40" s="419"/>
      <c r="URH40" s="419"/>
      <c r="URI40" s="418"/>
      <c r="URJ40" s="420"/>
      <c r="URK40" s="421"/>
      <c r="URL40" s="422"/>
      <c r="URM40" s="423"/>
      <c r="URN40" s="419"/>
      <c r="URO40" s="419"/>
      <c r="URP40" s="418"/>
      <c r="URQ40" s="420"/>
      <c r="URR40" s="421"/>
      <c r="URS40" s="422"/>
      <c r="URT40" s="423"/>
      <c r="URU40" s="419"/>
      <c r="URV40" s="419"/>
      <c r="URW40" s="418"/>
      <c r="URX40" s="420"/>
      <c r="URY40" s="421"/>
      <c r="URZ40" s="422"/>
      <c r="USA40" s="423"/>
      <c r="USB40" s="419"/>
      <c r="USC40" s="419"/>
      <c r="USD40" s="418"/>
      <c r="USE40" s="420"/>
      <c r="USF40" s="421"/>
      <c r="USG40" s="422"/>
      <c r="USH40" s="423"/>
      <c r="USI40" s="419"/>
      <c r="USJ40" s="419"/>
      <c r="USK40" s="418"/>
      <c r="USL40" s="420"/>
      <c r="USM40" s="421"/>
      <c r="USN40" s="422"/>
      <c r="USO40" s="423"/>
      <c r="USP40" s="419"/>
      <c r="USQ40" s="419"/>
      <c r="USR40" s="418"/>
      <c r="USS40" s="420"/>
      <c r="UST40" s="421"/>
      <c r="USU40" s="422"/>
      <c r="USV40" s="423"/>
      <c r="USW40" s="419"/>
      <c r="USX40" s="419"/>
      <c r="USY40" s="418"/>
      <c r="USZ40" s="420"/>
      <c r="UTA40" s="421"/>
      <c r="UTB40" s="422"/>
      <c r="UTC40" s="423"/>
      <c r="UTD40" s="419"/>
      <c r="UTE40" s="419"/>
      <c r="UTF40" s="418"/>
      <c r="UTG40" s="420"/>
      <c r="UTH40" s="421"/>
      <c r="UTI40" s="422"/>
      <c r="UTJ40" s="423"/>
      <c r="UTK40" s="419"/>
      <c r="UTL40" s="419"/>
      <c r="UTM40" s="418"/>
      <c r="UTN40" s="420"/>
      <c r="UTO40" s="421"/>
      <c r="UTP40" s="422"/>
      <c r="UTQ40" s="423"/>
      <c r="UTR40" s="419"/>
      <c r="UTS40" s="419"/>
      <c r="UTT40" s="418"/>
      <c r="UTU40" s="420"/>
      <c r="UTV40" s="421"/>
      <c r="UTW40" s="422"/>
      <c r="UTX40" s="423"/>
      <c r="UTY40" s="419"/>
      <c r="UTZ40" s="419"/>
      <c r="UUA40" s="418"/>
      <c r="UUB40" s="420"/>
      <c r="UUC40" s="421"/>
      <c r="UUD40" s="422"/>
      <c r="UUE40" s="423"/>
      <c r="UUF40" s="419"/>
      <c r="UUG40" s="419"/>
      <c r="UUH40" s="418"/>
      <c r="UUI40" s="420"/>
      <c r="UUJ40" s="421"/>
      <c r="UUK40" s="422"/>
      <c r="UUL40" s="423"/>
      <c r="UUM40" s="419"/>
      <c r="UUN40" s="419"/>
      <c r="UUO40" s="418"/>
      <c r="UUP40" s="420"/>
      <c r="UUQ40" s="421"/>
      <c r="UUR40" s="422"/>
      <c r="UUS40" s="423"/>
      <c r="UUT40" s="419"/>
      <c r="UUU40" s="419"/>
      <c r="UUV40" s="418"/>
      <c r="UUW40" s="420"/>
      <c r="UUX40" s="421"/>
      <c r="UUY40" s="422"/>
      <c r="UUZ40" s="423"/>
      <c r="UVA40" s="419"/>
      <c r="UVB40" s="419"/>
      <c r="UVC40" s="418"/>
      <c r="UVD40" s="420"/>
      <c r="UVE40" s="421"/>
      <c r="UVF40" s="422"/>
      <c r="UVG40" s="423"/>
      <c r="UVH40" s="419"/>
      <c r="UVI40" s="419"/>
      <c r="UVJ40" s="418"/>
      <c r="UVK40" s="420"/>
      <c r="UVL40" s="421"/>
      <c r="UVM40" s="422"/>
      <c r="UVN40" s="423"/>
      <c r="UVO40" s="419"/>
      <c r="UVP40" s="419"/>
      <c r="UVQ40" s="418"/>
      <c r="UVR40" s="420"/>
      <c r="UVS40" s="421"/>
      <c r="UVT40" s="422"/>
      <c r="UVU40" s="423"/>
      <c r="UVV40" s="419"/>
      <c r="UVW40" s="419"/>
      <c r="UVX40" s="418"/>
      <c r="UVY40" s="420"/>
      <c r="UVZ40" s="421"/>
      <c r="UWA40" s="422"/>
      <c r="UWB40" s="423"/>
      <c r="UWC40" s="419"/>
      <c r="UWD40" s="419"/>
      <c r="UWE40" s="418"/>
      <c r="UWF40" s="420"/>
      <c r="UWG40" s="421"/>
      <c r="UWH40" s="422"/>
      <c r="UWI40" s="423"/>
      <c r="UWJ40" s="419"/>
      <c r="UWK40" s="419"/>
      <c r="UWL40" s="418"/>
      <c r="UWM40" s="420"/>
      <c r="UWN40" s="421"/>
      <c r="UWO40" s="422"/>
      <c r="UWP40" s="423"/>
      <c r="UWQ40" s="419"/>
      <c r="UWR40" s="419"/>
      <c r="UWS40" s="418"/>
      <c r="UWT40" s="420"/>
      <c r="UWU40" s="421"/>
      <c r="UWV40" s="422"/>
      <c r="UWW40" s="423"/>
      <c r="UWX40" s="419"/>
      <c r="UWY40" s="419"/>
      <c r="UWZ40" s="418"/>
      <c r="UXA40" s="420"/>
      <c r="UXB40" s="421"/>
      <c r="UXC40" s="422"/>
      <c r="UXD40" s="423"/>
      <c r="UXE40" s="419"/>
      <c r="UXF40" s="419"/>
      <c r="UXG40" s="418"/>
      <c r="UXH40" s="420"/>
      <c r="UXI40" s="421"/>
      <c r="UXJ40" s="422"/>
      <c r="UXK40" s="423"/>
      <c r="UXL40" s="419"/>
      <c r="UXM40" s="419"/>
      <c r="UXN40" s="418"/>
      <c r="UXO40" s="420"/>
      <c r="UXP40" s="421"/>
      <c r="UXQ40" s="422"/>
      <c r="UXR40" s="423"/>
      <c r="UXS40" s="419"/>
      <c r="UXT40" s="419"/>
      <c r="UXU40" s="418"/>
      <c r="UXV40" s="420"/>
      <c r="UXW40" s="421"/>
      <c r="UXX40" s="422"/>
      <c r="UXY40" s="423"/>
      <c r="UXZ40" s="419"/>
      <c r="UYA40" s="419"/>
      <c r="UYB40" s="418"/>
      <c r="UYC40" s="420"/>
      <c r="UYD40" s="421"/>
      <c r="UYE40" s="422"/>
      <c r="UYF40" s="423"/>
      <c r="UYG40" s="419"/>
      <c r="UYH40" s="419"/>
      <c r="UYI40" s="418"/>
      <c r="UYJ40" s="420"/>
      <c r="UYK40" s="421"/>
      <c r="UYL40" s="422"/>
      <c r="UYM40" s="423"/>
      <c r="UYN40" s="419"/>
      <c r="UYO40" s="419"/>
      <c r="UYP40" s="418"/>
      <c r="UYQ40" s="420"/>
      <c r="UYR40" s="421"/>
      <c r="UYS40" s="422"/>
      <c r="UYT40" s="423"/>
      <c r="UYU40" s="419"/>
      <c r="UYV40" s="419"/>
      <c r="UYW40" s="418"/>
      <c r="UYX40" s="420"/>
      <c r="UYY40" s="421"/>
      <c r="UYZ40" s="422"/>
      <c r="UZA40" s="423"/>
      <c r="UZB40" s="419"/>
      <c r="UZC40" s="419"/>
      <c r="UZD40" s="418"/>
      <c r="UZE40" s="420"/>
      <c r="UZF40" s="421"/>
      <c r="UZG40" s="422"/>
      <c r="UZH40" s="423"/>
      <c r="UZI40" s="419"/>
      <c r="UZJ40" s="419"/>
      <c r="UZK40" s="418"/>
      <c r="UZL40" s="420"/>
      <c r="UZM40" s="421"/>
      <c r="UZN40" s="422"/>
      <c r="UZO40" s="423"/>
      <c r="UZP40" s="419"/>
      <c r="UZQ40" s="419"/>
      <c r="UZR40" s="418"/>
      <c r="UZS40" s="420"/>
      <c r="UZT40" s="421"/>
      <c r="UZU40" s="422"/>
      <c r="UZV40" s="423"/>
      <c r="UZW40" s="419"/>
      <c r="UZX40" s="419"/>
      <c r="UZY40" s="418"/>
      <c r="UZZ40" s="420"/>
      <c r="VAA40" s="421"/>
      <c r="VAB40" s="422"/>
      <c r="VAC40" s="423"/>
      <c r="VAD40" s="419"/>
      <c r="VAE40" s="419"/>
      <c r="VAF40" s="418"/>
      <c r="VAG40" s="420"/>
      <c r="VAH40" s="421"/>
      <c r="VAI40" s="422"/>
      <c r="VAJ40" s="423"/>
      <c r="VAK40" s="419"/>
      <c r="VAL40" s="419"/>
      <c r="VAM40" s="418"/>
      <c r="VAN40" s="420"/>
      <c r="VAO40" s="421"/>
      <c r="VAP40" s="422"/>
      <c r="VAQ40" s="423"/>
      <c r="VAR40" s="419"/>
      <c r="VAS40" s="419"/>
      <c r="VAT40" s="418"/>
      <c r="VAU40" s="420"/>
      <c r="VAV40" s="421"/>
      <c r="VAW40" s="422"/>
      <c r="VAX40" s="423"/>
      <c r="VAY40" s="419"/>
      <c r="VAZ40" s="419"/>
      <c r="VBA40" s="418"/>
      <c r="VBB40" s="420"/>
      <c r="VBC40" s="421"/>
      <c r="VBD40" s="422"/>
      <c r="VBE40" s="423"/>
      <c r="VBF40" s="419"/>
      <c r="VBG40" s="419"/>
      <c r="VBH40" s="418"/>
      <c r="VBI40" s="420"/>
      <c r="VBJ40" s="421"/>
      <c r="VBK40" s="422"/>
      <c r="VBL40" s="423"/>
      <c r="VBM40" s="419"/>
      <c r="VBN40" s="419"/>
      <c r="VBO40" s="418"/>
      <c r="VBP40" s="420"/>
      <c r="VBQ40" s="421"/>
      <c r="VBR40" s="422"/>
      <c r="VBS40" s="423"/>
      <c r="VBT40" s="419"/>
      <c r="VBU40" s="419"/>
      <c r="VBV40" s="418"/>
      <c r="VBW40" s="420"/>
      <c r="VBX40" s="421"/>
      <c r="VBY40" s="422"/>
      <c r="VBZ40" s="423"/>
      <c r="VCA40" s="419"/>
      <c r="VCB40" s="419"/>
      <c r="VCC40" s="418"/>
      <c r="VCD40" s="420"/>
      <c r="VCE40" s="421"/>
      <c r="VCF40" s="422"/>
      <c r="VCG40" s="423"/>
      <c r="VCH40" s="419"/>
      <c r="VCI40" s="419"/>
      <c r="VCJ40" s="418"/>
      <c r="VCK40" s="420"/>
      <c r="VCL40" s="421"/>
      <c r="VCM40" s="422"/>
      <c r="VCN40" s="423"/>
      <c r="VCO40" s="419"/>
      <c r="VCP40" s="419"/>
      <c r="VCQ40" s="418"/>
      <c r="VCR40" s="420"/>
      <c r="VCS40" s="421"/>
      <c r="VCT40" s="422"/>
      <c r="VCU40" s="423"/>
      <c r="VCV40" s="419"/>
      <c r="VCW40" s="419"/>
      <c r="VCX40" s="418"/>
      <c r="VCY40" s="420"/>
      <c r="VCZ40" s="421"/>
      <c r="VDA40" s="422"/>
      <c r="VDB40" s="423"/>
      <c r="VDC40" s="419"/>
      <c r="VDD40" s="419"/>
      <c r="VDE40" s="418"/>
      <c r="VDF40" s="420"/>
      <c r="VDG40" s="421"/>
      <c r="VDH40" s="422"/>
      <c r="VDI40" s="423"/>
      <c r="VDJ40" s="419"/>
      <c r="VDK40" s="419"/>
      <c r="VDL40" s="418"/>
      <c r="VDM40" s="420"/>
      <c r="VDN40" s="421"/>
      <c r="VDO40" s="422"/>
      <c r="VDP40" s="423"/>
      <c r="VDQ40" s="419"/>
      <c r="VDR40" s="419"/>
      <c r="VDS40" s="418"/>
      <c r="VDT40" s="420"/>
      <c r="VDU40" s="421"/>
      <c r="VDV40" s="422"/>
      <c r="VDW40" s="423"/>
      <c r="VDX40" s="419"/>
      <c r="VDY40" s="419"/>
      <c r="VDZ40" s="418"/>
      <c r="VEA40" s="420"/>
      <c r="VEB40" s="421"/>
      <c r="VEC40" s="422"/>
      <c r="VED40" s="423"/>
      <c r="VEE40" s="419"/>
      <c r="VEF40" s="419"/>
      <c r="VEG40" s="418"/>
      <c r="VEH40" s="420"/>
      <c r="VEI40" s="421"/>
      <c r="VEJ40" s="422"/>
      <c r="VEK40" s="423"/>
      <c r="VEL40" s="419"/>
      <c r="VEM40" s="419"/>
      <c r="VEN40" s="418"/>
      <c r="VEO40" s="420"/>
      <c r="VEP40" s="421"/>
      <c r="VEQ40" s="422"/>
      <c r="VER40" s="423"/>
      <c r="VES40" s="419"/>
      <c r="VET40" s="419"/>
      <c r="VEU40" s="418"/>
      <c r="VEV40" s="420"/>
      <c r="VEW40" s="421"/>
      <c r="VEX40" s="422"/>
      <c r="VEY40" s="423"/>
      <c r="VEZ40" s="419"/>
      <c r="VFA40" s="419"/>
      <c r="VFB40" s="418"/>
      <c r="VFC40" s="420"/>
      <c r="VFD40" s="421"/>
      <c r="VFE40" s="422"/>
      <c r="VFF40" s="423"/>
      <c r="VFG40" s="419"/>
      <c r="VFH40" s="419"/>
      <c r="VFI40" s="418"/>
      <c r="VFJ40" s="420"/>
      <c r="VFK40" s="421"/>
      <c r="VFL40" s="422"/>
      <c r="VFM40" s="423"/>
      <c r="VFN40" s="419"/>
      <c r="VFO40" s="419"/>
      <c r="VFP40" s="418"/>
      <c r="VFQ40" s="420"/>
      <c r="VFR40" s="421"/>
      <c r="VFS40" s="422"/>
      <c r="VFT40" s="423"/>
      <c r="VFU40" s="419"/>
      <c r="VFV40" s="419"/>
      <c r="VFW40" s="418"/>
      <c r="VFX40" s="420"/>
      <c r="VFY40" s="421"/>
      <c r="VFZ40" s="422"/>
      <c r="VGA40" s="423"/>
      <c r="VGB40" s="419"/>
      <c r="VGC40" s="419"/>
      <c r="VGD40" s="418"/>
      <c r="VGE40" s="420"/>
      <c r="VGF40" s="421"/>
      <c r="VGG40" s="422"/>
      <c r="VGH40" s="423"/>
      <c r="VGI40" s="419"/>
      <c r="VGJ40" s="419"/>
      <c r="VGK40" s="418"/>
      <c r="VGL40" s="420"/>
      <c r="VGM40" s="421"/>
      <c r="VGN40" s="422"/>
      <c r="VGO40" s="423"/>
      <c r="VGP40" s="419"/>
      <c r="VGQ40" s="419"/>
      <c r="VGR40" s="418"/>
      <c r="VGS40" s="420"/>
      <c r="VGT40" s="421"/>
      <c r="VGU40" s="422"/>
      <c r="VGV40" s="423"/>
      <c r="VGW40" s="419"/>
      <c r="VGX40" s="419"/>
      <c r="VGY40" s="418"/>
      <c r="VGZ40" s="420"/>
      <c r="VHA40" s="421"/>
      <c r="VHB40" s="422"/>
      <c r="VHC40" s="423"/>
      <c r="VHD40" s="419"/>
      <c r="VHE40" s="419"/>
      <c r="VHF40" s="418"/>
      <c r="VHG40" s="420"/>
      <c r="VHH40" s="421"/>
      <c r="VHI40" s="422"/>
      <c r="VHJ40" s="423"/>
      <c r="VHK40" s="419"/>
      <c r="VHL40" s="419"/>
      <c r="VHM40" s="418"/>
      <c r="VHN40" s="420"/>
      <c r="VHO40" s="421"/>
      <c r="VHP40" s="422"/>
      <c r="VHQ40" s="423"/>
      <c r="VHR40" s="419"/>
      <c r="VHS40" s="419"/>
      <c r="VHT40" s="418"/>
      <c r="VHU40" s="420"/>
      <c r="VHV40" s="421"/>
      <c r="VHW40" s="422"/>
      <c r="VHX40" s="423"/>
      <c r="VHY40" s="419"/>
      <c r="VHZ40" s="419"/>
      <c r="VIA40" s="418"/>
      <c r="VIB40" s="420"/>
      <c r="VIC40" s="421"/>
      <c r="VID40" s="422"/>
      <c r="VIE40" s="423"/>
      <c r="VIF40" s="419"/>
      <c r="VIG40" s="419"/>
      <c r="VIH40" s="418"/>
      <c r="VII40" s="420"/>
      <c r="VIJ40" s="421"/>
      <c r="VIK40" s="422"/>
      <c r="VIL40" s="423"/>
      <c r="VIM40" s="419"/>
      <c r="VIN40" s="419"/>
      <c r="VIO40" s="418"/>
      <c r="VIP40" s="420"/>
      <c r="VIQ40" s="421"/>
      <c r="VIR40" s="422"/>
      <c r="VIS40" s="423"/>
      <c r="VIT40" s="419"/>
      <c r="VIU40" s="419"/>
      <c r="VIV40" s="418"/>
      <c r="VIW40" s="420"/>
      <c r="VIX40" s="421"/>
      <c r="VIY40" s="422"/>
      <c r="VIZ40" s="423"/>
      <c r="VJA40" s="419"/>
      <c r="VJB40" s="419"/>
      <c r="VJC40" s="418"/>
      <c r="VJD40" s="420"/>
      <c r="VJE40" s="421"/>
      <c r="VJF40" s="422"/>
      <c r="VJG40" s="423"/>
      <c r="VJH40" s="419"/>
      <c r="VJI40" s="419"/>
      <c r="VJJ40" s="418"/>
      <c r="VJK40" s="420"/>
      <c r="VJL40" s="421"/>
      <c r="VJM40" s="422"/>
      <c r="VJN40" s="423"/>
      <c r="VJO40" s="419"/>
      <c r="VJP40" s="419"/>
      <c r="VJQ40" s="418"/>
      <c r="VJR40" s="420"/>
      <c r="VJS40" s="421"/>
      <c r="VJT40" s="422"/>
      <c r="VJU40" s="423"/>
      <c r="VJV40" s="419"/>
      <c r="VJW40" s="419"/>
      <c r="VJX40" s="418"/>
      <c r="VJY40" s="420"/>
      <c r="VJZ40" s="421"/>
      <c r="VKA40" s="422"/>
      <c r="VKB40" s="423"/>
      <c r="VKC40" s="419"/>
      <c r="VKD40" s="419"/>
      <c r="VKE40" s="418"/>
      <c r="VKF40" s="420"/>
      <c r="VKG40" s="421"/>
      <c r="VKH40" s="422"/>
      <c r="VKI40" s="423"/>
      <c r="VKJ40" s="419"/>
      <c r="VKK40" s="419"/>
      <c r="VKL40" s="418"/>
      <c r="VKM40" s="420"/>
      <c r="VKN40" s="421"/>
      <c r="VKO40" s="422"/>
      <c r="VKP40" s="423"/>
      <c r="VKQ40" s="419"/>
      <c r="VKR40" s="419"/>
      <c r="VKS40" s="418"/>
      <c r="VKT40" s="420"/>
      <c r="VKU40" s="421"/>
      <c r="VKV40" s="422"/>
      <c r="VKW40" s="423"/>
      <c r="VKX40" s="419"/>
      <c r="VKY40" s="419"/>
      <c r="VKZ40" s="418"/>
      <c r="VLA40" s="420"/>
      <c r="VLB40" s="421"/>
      <c r="VLC40" s="422"/>
      <c r="VLD40" s="423"/>
      <c r="VLE40" s="419"/>
      <c r="VLF40" s="419"/>
      <c r="VLG40" s="418"/>
      <c r="VLH40" s="420"/>
      <c r="VLI40" s="421"/>
      <c r="VLJ40" s="422"/>
      <c r="VLK40" s="423"/>
      <c r="VLL40" s="419"/>
      <c r="VLM40" s="419"/>
      <c r="VLN40" s="418"/>
      <c r="VLO40" s="420"/>
      <c r="VLP40" s="421"/>
      <c r="VLQ40" s="422"/>
      <c r="VLR40" s="423"/>
      <c r="VLS40" s="419"/>
      <c r="VLT40" s="419"/>
      <c r="VLU40" s="418"/>
      <c r="VLV40" s="420"/>
      <c r="VLW40" s="421"/>
      <c r="VLX40" s="422"/>
      <c r="VLY40" s="423"/>
      <c r="VLZ40" s="419"/>
      <c r="VMA40" s="419"/>
      <c r="VMB40" s="418"/>
      <c r="VMC40" s="420"/>
      <c r="VMD40" s="421"/>
      <c r="VME40" s="422"/>
      <c r="VMF40" s="423"/>
      <c r="VMG40" s="419"/>
      <c r="VMH40" s="419"/>
      <c r="VMI40" s="418"/>
      <c r="VMJ40" s="420"/>
      <c r="VMK40" s="421"/>
      <c r="VML40" s="422"/>
      <c r="VMM40" s="423"/>
      <c r="VMN40" s="419"/>
      <c r="VMO40" s="419"/>
      <c r="VMP40" s="418"/>
      <c r="VMQ40" s="420"/>
      <c r="VMR40" s="421"/>
      <c r="VMS40" s="422"/>
      <c r="VMT40" s="423"/>
      <c r="VMU40" s="419"/>
      <c r="VMV40" s="419"/>
      <c r="VMW40" s="418"/>
      <c r="VMX40" s="420"/>
      <c r="VMY40" s="421"/>
      <c r="VMZ40" s="422"/>
      <c r="VNA40" s="423"/>
      <c r="VNB40" s="419"/>
      <c r="VNC40" s="419"/>
      <c r="VND40" s="418"/>
      <c r="VNE40" s="420"/>
      <c r="VNF40" s="421"/>
      <c r="VNG40" s="422"/>
      <c r="VNH40" s="423"/>
      <c r="VNI40" s="419"/>
      <c r="VNJ40" s="419"/>
      <c r="VNK40" s="418"/>
      <c r="VNL40" s="420"/>
      <c r="VNM40" s="421"/>
      <c r="VNN40" s="422"/>
      <c r="VNO40" s="423"/>
      <c r="VNP40" s="419"/>
      <c r="VNQ40" s="419"/>
      <c r="VNR40" s="418"/>
      <c r="VNS40" s="420"/>
      <c r="VNT40" s="421"/>
      <c r="VNU40" s="422"/>
      <c r="VNV40" s="423"/>
      <c r="VNW40" s="419"/>
      <c r="VNX40" s="419"/>
      <c r="VNY40" s="418"/>
      <c r="VNZ40" s="420"/>
      <c r="VOA40" s="421"/>
      <c r="VOB40" s="422"/>
      <c r="VOC40" s="423"/>
      <c r="VOD40" s="419"/>
      <c r="VOE40" s="419"/>
      <c r="VOF40" s="418"/>
      <c r="VOG40" s="420"/>
      <c r="VOH40" s="421"/>
      <c r="VOI40" s="422"/>
      <c r="VOJ40" s="423"/>
      <c r="VOK40" s="419"/>
      <c r="VOL40" s="419"/>
      <c r="VOM40" s="418"/>
      <c r="VON40" s="420"/>
      <c r="VOO40" s="421"/>
      <c r="VOP40" s="422"/>
      <c r="VOQ40" s="423"/>
      <c r="VOR40" s="419"/>
      <c r="VOS40" s="419"/>
      <c r="VOT40" s="418"/>
      <c r="VOU40" s="420"/>
      <c r="VOV40" s="421"/>
      <c r="VOW40" s="422"/>
      <c r="VOX40" s="423"/>
      <c r="VOY40" s="419"/>
      <c r="VOZ40" s="419"/>
      <c r="VPA40" s="418"/>
      <c r="VPB40" s="420"/>
      <c r="VPC40" s="421"/>
      <c r="VPD40" s="422"/>
      <c r="VPE40" s="423"/>
      <c r="VPF40" s="419"/>
      <c r="VPG40" s="419"/>
      <c r="VPH40" s="418"/>
      <c r="VPI40" s="420"/>
      <c r="VPJ40" s="421"/>
      <c r="VPK40" s="422"/>
      <c r="VPL40" s="423"/>
      <c r="VPM40" s="419"/>
      <c r="VPN40" s="419"/>
      <c r="VPO40" s="418"/>
      <c r="VPP40" s="420"/>
      <c r="VPQ40" s="421"/>
      <c r="VPR40" s="422"/>
      <c r="VPS40" s="423"/>
      <c r="VPT40" s="419"/>
      <c r="VPU40" s="419"/>
      <c r="VPV40" s="418"/>
      <c r="VPW40" s="420"/>
      <c r="VPX40" s="421"/>
      <c r="VPY40" s="422"/>
      <c r="VPZ40" s="423"/>
      <c r="VQA40" s="419"/>
      <c r="VQB40" s="419"/>
      <c r="VQC40" s="418"/>
      <c r="VQD40" s="420"/>
      <c r="VQE40" s="421"/>
      <c r="VQF40" s="422"/>
      <c r="VQG40" s="423"/>
      <c r="VQH40" s="419"/>
      <c r="VQI40" s="419"/>
      <c r="VQJ40" s="418"/>
      <c r="VQK40" s="420"/>
      <c r="VQL40" s="421"/>
      <c r="VQM40" s="422"/>
      <c r="VQN40" s="423"/>
      <c r="VQO40" s="419"/>
      <c r="VQP40" s="419"/>
      <c r="VQQ40" s="418"/>
      <c r="VQR40" s="420"/>
      <c r="VQS40" s="421"/>
      <c r="VQT40" s="422"/>
      <c r="VQU40" s="423"/>
      <c r="VQV40" s="419"/>
      <c r="VQW40" s="419"/>
      <c r="VQX40" s="418"/>
      <c r="VQY40" s="420"/>
      <c r="VQZ40" s="421"/>
      <c r="VRA40" s="422"/>
      <c r="VRB40" s="423"/>
      <c r="VRC40" s="419"/>
      <c r="VRD40" s="419"/>
      <c r="VRE40" s="418"/>
      <c r="VRF40" s="420"/>
      <c r="VRG40" s="421"/>
      <c r="VRH40" s="422"/>
      <c r="VRI40" s="423"/>
      <c r="VRJ40" s="419"/>
      <c r="VRK40" s="419"/>
      <c r="VRL40" s="418"/>
      <c r="VRM40" s="420"/>
      <c r="VRN40" s="421"/>
      <c r="VRO40" s="422"/>
      <c r="VRP40" s="423"/>
      <c r="VRQ40" s="419"/>
      <c r="VRR40" s="419"/>
      <c r="VRS40" s="418"/>
      <c r="VRT40" s="420"/>
      <c r="VRU40" s="421"/>
      <c r="VRV40" s="422"/>
      <c r="VRW40" s="423"/>
      <c r="VRX40" s="419"/>
      <c r="VRY40" s="419"/>
      <c r="VRZ40" s="418"/>
      <c r="VSA40" s="420"/>
      <c r="VSB40" s="421"/>
      <c r="VSC40" s="422"/>
      <c r="VSD40" s="423"/>
      <c r="VSE40" s="419"/>
      <c r="VSF40" s="419"/>
      <c r="VSG40" s="418"/>
      <c r="VSH40" s="420"/>
      <c r="VSI40" s="421"/>
      <c r="VSJ40" s="422"/>
      <c r="VSK40" s="423"/>
      <c r="VSL40" s="419"/>
      <c r="VSM40" s="419"/>
      <c r="VSN40" s="418"/>
      <c r="VSO40" s="420"/>
      <c r="VSP40" s="421"/>
      <c r="VSQ40" s="422"/>
      <c r="VSR40" s="423"/>
      <c r="VSS40" s="419"/>
      <c r="VST40" s="419"/>
      <c r="VSU40" s="418"/>
      <c r="VSV40" s="420"/>
      <c r="VSW40" s="421"/>
      <c r="VSX40" s="422"/>
      <c r="VSY40" s="423"/>
      <c r="VSZ40" s="419"/>
      <c r="VTA40" s="419"/>
      <c r="VTB40" s="418"/>
      <c r="VTC40" s="420"/>
      <c r="VTD40" s="421"/>
      <c r="VTE40" s="422"/>
      <c r="VTF40" s="423"/>
      <c r="VTG40" s="419"/>
      <c r="VTH40" s="419"/>
      <c r="VTI40" s="418"/>
      <c r="VTJ40" s="420"/>
      <c r="VTK40" s="421"/>
      <c r="VTL40" s="422"/>
      <c r="VTM40" s="423"/>
      <c r="VTN40" s="419"/>
      <c r="VTO40" s="419"/>
      <c r="VTP40" s="418"/>
      <c r="VTQ40" s="420"/>
      <c r="VTR40" s="421"/>
      <c r="VTS40" s="422"/>
      <c r="VTT40" s="423"/>
      <c r="VTU40" s="419"/>
      <c r="VTV40" s="419"/>
      <c r="VTW40" s="418"/>
      <c r="VTX40" s="420"/>
      <c r="VTY40" s="421"/>
      <c r="VTZ40" s="422"/>
      <c r="VUA40" s="423"/>
      <c r="VUB40" s="419"/>
      <c r="VUC40" s="419"/>
      <c r="VUD40" s="418"/>
      <c r="VUE40" s="420"/>
      <c r="VUF40" s="421"/>
      <c r="VUG40" s="422"/>
      <c r="VUH40" s="423"/>
      <c r="VUI40" s="419"/>
      <c r="VUJ40" s="419"/>
      <c r="VUK40" s="418"/>
      <c r="VUL40" s="420"/>
      <c r="VUM40" s="421"/>
      <c r="VUN40" s="422"/>
      <c r="VUO40" s="423"/>
      <c r="VUP40" s="419"/>
      <c r="VUQ40" s="419"/>
      <c r="VUR40" s="418"/>
      <c r="VUS40" s="420"/>
      <c r="VUT40" s="421"/>
      <c r="VUU40" s="422"/>
      <c r="VUV40" s="423"/>
      <c r="VUW40" s="419"/>
      <c r="VUX40" s="419"/>
      <c r="VUY40" s="418"/>
      <c r="VUZ40" s="420"/>
      <c r="VVA40" s="421"/>
      <c r="VVB40" s="422"/>
      <c r="VVC40" s="423"/>
      <c r="VVD40" s="419"/>
      <c r="VVE40" s="419"/>
      <c r="VVF40" s="418"/>
      <c r="VVG40" s="420"/>
      <c r="VVH40" s="421"/>
      <c r="VVI40" s="422"/>
      <c r="VVJ40" s="423"/>
      <c r="VVK40" s="419"/>
      <c r="VVL40" s="419"/>
      <c r="VVM40" s="418"/>
      <c r="VVN40" s="420"/>
      <c r="VVO40" s="421"/>
      <c r="VVP40" s="422"/>
      <c r="VVQ40" s="423"/>
      <c r="VVR40" s="419"/>
      <c r="VVS40" s="419"/>
      <c r="VVT40" s="418"/>
      <c r="VVU40" s="420"/>
      <c r="VVV40" s="421"/>
      <c r="VVW40" s="422"/>
      <c r="VVX40" s="423"/>
      <c r="VVY40" s="419"/>
      <c r="VVZ40" s="419"/>
      <c r="VWA40" s="418"/>
      <c r="VWB40" s="420"/>
      <c r="VWC40" s="421"/>
      <c r="VWD40" s="422"/>
      <c r="VWE40" s="423"/>
      <c r="VWF40" s="419"/>
      <c r="VWG40" s="419"/>
      <c r="VWH40" s="418"/>
      <c r="VWI40" s="420"/>
      <c r="VWJ40" s="421"/>
      <c r="VWK40" s="422"/>
      <c r="VWL40" s="423"/>
      <c r="VWM40" s="419"/>
      <c r="VWN40" s="419"/>
      <c r="VWO40" s="418"/>
      <c r="VWP40" s="420"/>
      <c r="VWQ40" s="421"/>
      <c r="VWR40" s="422"/>
      <c r="VWS40" s="423"/>
      <c r="VWT40" s="419"/>
      <c r="VWU40" s="419"/>
      <c r="VWV40" s="418"/>
      <c r="VWW40" s="420"/>
      <c r="VWX40" s="421"/>
      <c r="VWY40" s="422"/>
      <c r="VWZ40" s="423"/>
      <c r="VXA40" s="419"/>
      <c r="VXB40" s="419"/>
      <c r="VXC40" s="418"/>
      <c r="VXD40" s="420"/>
      <c r="VXE40" s="421"/>
      <c r="VXF40" s="422"/>
      <c r="VXG40" s="423"/>
      <c r="VXH40" s="419"/>
      <c r="VXI40" s="419"/>
      <c r="VXJ40" s="418"/>
      <c r="VXK40" s="420"/>
      <c r="VXL40" s="421"/>
      <c r="VXM40" s="422"/>
      <c r="VXN40" s="423"/>
      <c r="VXO40" s="419"/>
      <c r="VXP40" s="419"/>
      <c r="VXQ40" s="418"/>
      <c r="VXR40" s="420"/>
      <c r="VXS40" s="421"/>
      <c r="VXT40" s="422"/>
      <c r="VXU40" s="423"/>
      <c r="VXV40" s="419"/>
      <c r="VXW40" s="419"/>
      <c r="VXX40" s="418"/>
      <c r="VXY40" s="420"/>
      <c r="VXZ40" s="421"/>
      <c r="VYA40" s="422"/>
      <c r="VYB40" s="423"/>
      <c r="VYC40" s="419"/>
      <c r="VYD40" s="419"/>
      <c r="VYE40" s="418"/>
      <c r="VYF40" s="420"/>
      <c r="VYG40" s="421"/>
      <c r="VYH40" s="422"/>
      <c r="VYI40" s="423"/>
      <c r="VYJ40" s="419"/>
      <c r="VYK40" s="419"/>
      <c r="VYL40" s="418"/>
      <c r="VYM40" s="420"/>
      <c r="VYN40" s="421"/>
      <c r="VYO40" s="422"/>
      <c r="VYP40" s="423"/>
      <c r="VYQ40" s="419"/>
      <c r="VYR40" s="419"/>
      <c r="VYS40" s="418"/>
      <c r="VYT40" s="420"/>
      <c r="VYU40" s="421"/>
      <c r="VYV40" s="422"/>
      <c r="VYW40" s="423"/>
      <c r="VYX40" s="419"/>
      <c r="VYY40" s="419"/>
      <c r="VYZ40" s="418"/>
      <c r="VZA40" s="420"/>
      <c r="VZB40" s="421"/>
      <c r="VZC40" s="422"/>
      <c r="VZD40" s="423"/>
      <c r="VZE40" s="419"/>
      <c r="VZF40" s="419"/>
      <c r="VZG40" s="418"/>
      <c r="VZH40" s="420"/>
      <c r="VZI40" s="421"/>
      <c r="VZJ40" s="422"/>
      <c r="VZK40" s="423"/>
      <c r="VZL40" s="419"/>
      <c r="VZM40" s="419"/>
      <c r="VZN40" s="418"/>
      <c r="VZO40" s="420"/>
      <c r="VZP40" s="421"/>
      <c r="VZQ40" s="422"/>
      <c r="VZR40" s="423"/>
      <c r="VZS40" s="419"/>
      <c r="VZT40" s="419"/>
      <c r="VZU40" s="418"/>
      <c r="VZV40" s="420"/>
      <c r="VZW40" s="421"/>
      <c r="VZX40" s="422"/>
      <c r="VZY40" s="423"/>
      <c r="VZZ40" s="419"/>
      <c r="WAA40" s="419"/>
      <c r="WAB40" s="418"/>
      <c r="WAC40" s="420"/>
      <c r="WAD40" s="421"/>
      <c r="WAE40" s="422"/>
      <c r="WAF40" s="423"/>
      <c r="WAG40" s="419"/>
      <c r="WAH40" s="419"/>
      <c r="WAI40" s="418"/>
      <c r="WAJ40" s="420"/>
      <c r="WAK40" s="421"/>
      <c r="WAL40" s="422"/>
      <c r="WAM40" s="423"/>
      <c r="WAN40" s="419"/>
      <c r="WAO40" s="419"/>
      <c r="WAP40" s="418"/>
      <c r="WAQ40" s="420"/>
      <c r="WAR40" s="421"/>
      <c r="WAS40" s="422"/>
      <c r="WAT40" s="423"/>
      <c r="WAU40" s="419"/>
      <c r="WAV40" s="419"/>
      <c r="WAW40" s="418"/>
      <c r="WAX40" s="420"/>
      <c r="WAY40" s="421"/>
      <c r="WAZ40" s="422"/>
      <c r="WBA40" s="423"/>
      <c r="WBB40" s="419"/>
      <c r="WBC40" s="419"/>
      <c r="WBD40" s="418"/>
      <c r="WBE40" s="420"/>
      <c r="WBF40" s="421"/>
      <c r="WBG40" s="422"/>
      <c r="WBH40" s="423"/>
      <c r="WBI40" s="419"/>
      <c r="WBJ40" s="419"/>
      <c r="WBK40" s="418"/>
      <c r="WBL40" s="420"/>
      <c r="WBM40" s="421"/>
      <c r="WBN40" s="422"/>
      <c r="WBO40" s="423"/>
      <c r="WBP40" s="419"/>
      <c r="WBQ40" s="419"/>
      <c r="WBR40" s="418"/>
      <c r="WBS40" s="420"/>
      <c r="WBT40" s="421"/>
      <c r="WBU40" s="422"/>
      <c r="WBV40" s="423"/>
      <c r="WBW40" s="419"/>
      <c r="WBX40" s="419"/>
      <c r="WBY40" s="418"/>
      <c r="WBZ40" s="420"/>
      <c r="WCA40" s="421"/>
      <c r="WCB40" s="422"/>
      <c r="WCC40" s="423"/>
      <c r="WCD40" s="419"/>
      <c r="WCE40" s="419"/>
      <c r="WCF40" s="418"/>
      <c r="WCG40" s="420"/>
      <c r="WCH40" s="421"/>
      <c r="WCI40" s="422"/>
      <c r="WCJ40" s="423"/>
      <c r="WCK40" s="419"/>
      <c r="WCL40" s="419"/>
      <c r="WCM40" s="418"/>
      <c r="WCN40" s="420"/>
      <c r="WCO40" s="421"/>
      <c r="WCP40" s="422"/>
      <c r="WCQ40" s="423"/>
      <c r="WCR40" s="419"/>
      <c r="WCS40" s="419"/>
      <c r="WCT40" s="418"/>
      <c r="WCU40" s="420"/>
      <c r="WCV40" s="421"/>
      <c r="WCW40" s="422"/>
      <c r="WCX40" s="423"/>
      <c r="WCY40" s="419"/>
      <c r="WCZ40" s="419"/>
      <c r="WDA40" s="418"/>
      <c r="WDB40" s="420"/>
      <c r="WDC40" s="421"/>
      <c r="WDD40" s="422"/>
      <c r="WDE40" s="423"/>
      <c r="WDF40" s="419"/>
      <c r="WDG40" s="419"/>
      <c r="WDH40" s="418"/>
      <c r="WDI40" s="420"/>
      <c r="WDJ40" s="421"/>
      <c r="WDK40" s="422"/>
      <c r="WDL40" s="423"/>
      <c r="WDM40" s="419"/>
      <c r="WDN40" s="419"/>
      <c r="WDO40" s="418"/>
      <c r="WDP40" s="420"/>
      <c r="WDQ40" s="421"/>
      <c r="WDR40" s="422"/>
      <c r="WDS40" s="423"/>
      <c r="WDT40" s="419"/>
      <c r="WDU40" s="419"/>
      <c r="WDV40" s="418"/>
      <c r="WDW40" s="420"/>
      <c r="WDX40" s="421"/>
      <c r="WDY40" s="422"/>
      <c r="WDZ40" s="423"/>
      <c r="WEA40" s="419"/>
      <c r="WEB40" s="419"/>
      <c r="WEC40" s="418"/>
      <c r="WED40" s="420"/>
      <c r="WEE40" s="421"/>
      <c r="WEF40" s="422"/>
      <c r="WEG40" s="423"/>
      <c r="WEH40" s="419"/>
      <c r="WEI40" s="419"/>
      <c r="WEJ40" s="418"/>
      <c r="WEK40" s="420"/>
      <c r="WEL40" s="421"/>
      <c r="WEM40" s="422"/>
      <c r="WEN40" s="423"/>
      <c r="WEO40" s="419"/>
      <c r="WEP40" s="419"/>
      <c r="WEQ40" s="418"/>
      <c r="WER40" s="420"/>
      <c r="WES40" s="421"/>
      <c r="WET40" s="422"/>
      <c r="WEU40" s="423"/>
      <c r="WEV40" s="419"/>
      <c r="WEW40" s="419"/>
      <c r="WEX40" s="418"/>
      <c r="WEY40" s="420"/>
      <c r="WEZ40" s="421"/>
      <c r="WFA40" s="422"/>
      <c r="WFB40" s="423"/>
      <c r="WFC40" s="419"/>
      <c r="WFD40" s="419"/>
      <c r="WFE40" s="418"/>
      <c r="WFF40" s="420"/>
      <c r="WFG40" s="421"/>
      <c r="WFH40" s="422"/>
      <c r="WFI40" s="423"/>
      <c r="WFJ40" s="419"/>
      <c r="WFK40" s="419"/>
      <c r="WFL40" s="418"/>
      <c r="WFM40" s="420"/>
      <c r="WFN40" s="421"/>
      <c r="WFO40" s="422"/>
      <c r="WFP40" s="423"/>
      <c r="WFQ40" s="419"/>
      <c r="WFR40" s="419"/>
      <c r="WFS40" s="418"/>
      <c r="WFT40" s="420"/>
      <c r="WFU40" s="421"/>
      <c r="WFV40" s="422"/>
      <c r="WFW40" s="423"/>
      <c r="WFX40" s="419"/>
      <c r="WFY40" s="419"/>
      <c r="WFZ40" s="418"/>
      <c r="WGA40" s="420"/>
      <c r="WGB40" s="421"/>
      <c r="WGC40" s="422"/>
      <c r="WGD40" s="423"/>
      <c r="WGE40" s="419"/>
      <c r="WGF40" s="419"/>
      <c r="WGG40" s="418"/>
      <c r="WGH40" s="420"/>
      <c r="WGI40" s="421"/>
      <c r="WGJ40" s="422"/>
      <c r="WGK40" s="423"/>
      <c r="WGL40" s="419"/>
      <c r="WGM40" s="419"/>
      <c r="WGN40" s="418"/>
      <c r="WGO40" s="420"/>
      <c r="WGP40" s="421"/>
      <c r="WGQ40" s="422"/>
      <c r="WGR40" s="423"/>
      <c r="WGS40" s="419"/>
      <c r="WGT40" s="419"/>
      <c r="WGU40" s="418"/>
      <c r="WGV40" s="420"/>
      <c r="WGW40" s="421"/>
      <c r="WGX40" s="422"/>
      <c r="WGY40" s="423"/>
      <c r="WGZ40" s="419"/>
      <c r="WHA40" s="419"/>
      <c r="WHB40" s="418"/>
      <c r="WHC40" s="420"/>
      <c r="WHD40" s="421"/>
      <c r="WHE40" s="422"/>
      <c r="WHF40" s="423"/>
      <c r="WHG40" s="419"/>
      <c r="WHH40" s="419"/>
      <c r="WHI40" s="418"/>
      <c r="WHJ40" s="420"/>
      <c r="WHK40" s="421"/>
      <c r="WHL40" s="422"/>
      <c r="WHM40" s="423"/>
      <c r="WHN40" s="419"/>
      <c r="WHO40" s="419"/>
      <c r="WHP40" s="418"/>
      <c r="WHQ40" s="420"/>
      <c r="WHR40" s="421"/>
      <c r="WHS40" s="422"/>
      <c r="WHT40" s="423"/>
      <c r="WHU40" s="419"/>
      <c r="WHV40" s="419"/>
      <c r="WHW40" s="418"/>
      <c r="WHX40" s="420"/>
      <c r="WHY40" s="421"/>
      <c r="WHZ40" s="422"/>
      <c r="WIA40" s="423"/>
      <c r="WIB40" s="419"/>
      <c r="WIC40" s="419"/>
      <c r="WID40" s="418"/>
      <c r="WIE40" s="420"/>
      <c r="WIF40" s="421"/>
      <c r="WIG40" s="422"/>
      <c r="WIH40" s="423"/>
      <c r="WII40" s="419"/>
      <c r="WIJ40" s="419"/>
      <c r="WIK40" s="418"/>
      <c r="WIL40" s="420"/>
      <c r="WIM40" s="421"/>
      <c r="WIN40" s="422"/>
      <c r="WIO40" s="423"/>
      <c r="WIP40" s="419"/>
      <c r="WIQ40" s="419"/>
      <c r="WIR40" s="418"/>
      <c r="WIS40" s="420"/>
      <c r="WIT40" s="421"/>
      <c r="WIU40" s="422"/>
      <c r="WIV40" s="423"/>
      <c r="WIW40" s="419"/>
      <c r="WIX40" s="419"/>
      <c r="WIY40" s="418"/>
      <c r="WIZ40" s="420"/>
      <c r="WJA40" s="421"/>
      <c r="WJB40" s="422"/>
      <c r="WJC40" s="423"/>
      <c r="WJD40" s="419"/>
      <c r="WJE40" s="419"/>
      <c r="WJF40" s="418"/>
      <c r="WJG40" s="420"/>
      <c r="WJH40" s="421"/>
      <c r="WJI40" s="422"/>
      <c r="WJJ40" s="423"/>
      <c r="WJK40" s="419"/>
      <c r="WJL40" s="419"/>
      <c r="WJM40" s="418"/>
      <c r="WJN40" s="420"/>
      <c r="WJO40" s="421"/>
      <c r="WJP40" s="422"/>
      <c r="WJQ40" s="423"/>
      <c r="WJR40" s="419"/>
      <c r="WJS40" s="419"/>
      <c r="WJT40" s="418"/>
      <c r="WJU40" s="420"/>
      <c r="WJV40" s="421"/>
      <c r="WJW40" s="422"/>
      <c r="WJX40" s="423"/>
      <c r="WJY40" s="419"/>
      <c r="WJZ40" s="419"/>
      <c r="WKA40" s="418"/>
      <c r="WKB40" s="420"/>
      <c r="WKC40" s="421"/>
      <c r="WKD40" s="422"/>
      <c r="WKE40" s="423"/>
      <c r="WKF40" s="419"/>
      <c r="WKG40" s="419"/>
      <c r="WKH40" s="418"/>
      <c r="WKI40" s="420"/>
      <c r="WKJ40" s="421"/>
      <c r="WKK40" s="422"/>
      <c r="WKL40" s="423"/>
      <c r="WKM40" s="419"/>
      <c r="WKN40" s="419"/>
      <c r="WKO40" s="418"/>
      <c r="WKP40" s="420"/>
      <c r="WKQ40" s="421"/>
      <c r="WKR40" s="422"/>
      <c r="WKS40" s="423"/>
      <c r="WKT40" s="419"/>
      <c r="WKU40" s="419"/>
      <c r="WKV40" s="418"/>
      <c r="WKW40" s="420"/>
      <c r="WKX40" s="421"/>
      <c r="WKY40" s="422"/>
      <c r="WKZ40" s="423"/>
      <c r="WLA40" s="419"/>
      <c r="WLB40" s="419"/>
      <c r="WLC40" s="418"/>
      <c r="WLD40" s="420"/>
      <c r="WLE40" s="421"/>
      <c r="WLF40" s="422"/>
      <c r="WLG40" s="423"/>
      <c r="WLH40" s="419"/>
      <c r="WLI40" s="419"/>
      <c r="WLJ40" s="418"/>
      <c r="WLK40" s="420"/>
      <c r="WLL40" s="421"/>
      <c r="WLM40" s="422"/>
      <c r="WLN40" s="423"/>
      <c r="WLO40" s="419"/>
      <c r="WLP40" s="419"/>
      <c r="WLQ40" s="418"/>
      <c r="WLR40" s="420"/>
      <c r="WLS40" s="421"/>
      <c r="WLT40" s="422"/>
      <c r="WLU40" s="423"/>
      <c r="WLV40" s="419"/>
      <c r="WLW40" s="419"/>
      <c r="WLX40" s="418"/>
      <c r="WLY40" s="420"/>
      <c r="WLZ40" s="421"/>
      <c r="WMA40" s="422"/>
      <c r="WMB40" s="423"/>
      <c r="WMC40" s="419"/>
      <c r="WMD40" s="419"/>
      <c r="WME40" s="418"/>
      <c r="WMF40" s="420"/>
      <c r="WMG40" s="421"/>
      <c r="WMH40" s="422"/>
      <c r="WMI40" s="423"/>
      <c r="WMJ40" s="419"/>
      <c r="WMK40" s="419"/>
      <c r="WML40" s="418"/>
      <c r="WMM40" s="420"/>
      <c r="WMN40" s="421"/>
      <c r="WMO40" s="422"/>
      <c r="WMP40" s="423"/>
      <c r="WMQ40" s="419"/>
      <c r="WMR40" s="419"/>
      <c r="WMS40" s="418"/>
      <c r="WMT40" s="420"/>
      <c r="WMU40" s="421"/>
      <c r="WMV40" s="422"/>
      <c r="WMW40" s="423"/>
      <c r="WMX40" s="419"/>
      <c r="WMY40" s="419"/>
      <c r="WMZ40" s="418"/>
      <c r="WNA40" s="420"/>
      <c r="WNB40" s="421"/>
      <c r="WNC40" s="422"/>
      <c r="WND40" s="423"/>
      <c r="WNE40" s="419"/>
      <c r="WNF40" s="419"/>
      <c r="WNG40" s="418"/>
      <c r="WNH40" s="420"/>
      <c r="WNI40" s="421"/>
      <c r="WNJ40" s="422"/>
      <c r="WNK40" s="423"/>
      <c r="WNL40" s="419"/>
      <c r="WNM40" s="419"/>
      <c r="WNN40" s="418"/>
      <c r="WNO40" s="420"/>
      <c r="WNP40" s="421"/>
      <c r="WNQ40" s="422"/>
      <c r="WNR40" s="423"/>
      <c r="WNS40" s="419"/>
      <c r="WNT40" s="419"/>
      <c r="WNU40" s="418"/>
      <c r="WNV40" s="420"/>
      <c r="WNW40" s="421"/>
      <c r="WNX40" s="422"/>
      <c r="WNY40" s="423"/>
      <c r="WNZ40" s="419"/>
      <c r="WOA40" s="419"/>
      <c r="WOB40" s="418"/>
      <c r="WOC40" s="420"/>
      <c r="WOD40" s="421"/>
      <c r="WOE40" s="422"/>
      <c r="WOF40" s="423"/>
      <c r="WOG40" s="419"/>
      <c r="WOH40" s="419"/>
      <c r="WOI40" s="418"/>
      <c r="WOJ40" s="420"/>
      <c r="WOK40" s="421"/>
      <c r="WOL40" s="422"/>
      <c r="WOM40" s="423"/>
      <c r="WON40" s="419"/>
      <c r="WOO40" s="419"/>
      <c r="WOP40" s="418"/>
      <c r="WOQ40" s="420"/>
      <c r="WOR40" s="421"/>
      <c r="WOS40" s="422"/>
      <c r="WOT40" s="423"/>
      <c r="WOU40" s="419"/>
      <c r="WOV40" s="419"/>
      <c r="WOW40" s="418"/>
      <c r="WOX40" s="420"/>
      <c r="WOY40" s="421"/>
      <c r="WOZ40" s="422"/>
      <c r="WPA40" s="423"/>
      <c r="WPB40" s="419"/>
      <c r="WPC40" s="419"/>
      <c r="WPD40" s="418"/>
      <c r="WPE40" s="420"/>
      <c r="WPF40" s="421"/>
      <c r="WPG40" s="422"/>
      <c r="WPH40" s="423"/>
      <c r="WPI40" s="419"/>
      <c r="WPJ40" s="419"/>
      <c r="WPK40" s="418"/>
      <c r="WPL40" s="420"/>
      <c r="WPM40" s="421"/>
      <c r="WPN40" s="422"/>
      <c r="WPO40" s="423"/>
      <c r="WPP40" s="419"/>
      <c r="WPQ40" s="419"/>
      <c r="WPR40" s="418"/>
      <c r="WPS40" s="420"/>
      <c r="WPT40" s="421"/>
      <c r="WPU40" s="422"/>
      <c r="WPV40" s="423"/>
      <c r="WPW40" s="419"/>
      <c r="WPX40" s="419"/>
      <c r="WPY40" s="418"/>
      <c r="WPZ40" s="420"/>
      <c r="WQA40" s="421"/>
      <c r="WQB40" s="422"/>
      <c r="WQC40" s="423"/>
      <c r="WQD40" s="419"/>
      <c r="WQE40" s="419"/>
      <c r="WQF40" s="418"/>
      <c r="WQG40" s="420"/>
      <c r="WQH40" s="421"/>
      <c r="WQI40" s="422"/>
      <c r="WQJ40" s="423"/>
      <c r="WQK40" s="419"/>
      <c r="WQL40" s="419"/>
      <c r="WQM40" s="418"/>
      <c r="WQN40" s="420"/>
      <c r="WQO40" s="421"/>
      <c r="WQP40" s="422"/>
      <c r="WQQ40" s="423"/>
      <c r="WQR40" s="419"/>
      <c r="WQS40" s="419"/>
      <c r="WQT40" s="418"/>
      <c r="WQU40" s="420"/>
      <c r="WQV40" s="421"/>
      <c r="WQW40" s="422"/>
      <c r="WQX40" s="423"/>
      <c r="WQY40" s="419"/>
      <c r="WQZ40" s="419"/>
      <c r="WRA40" s="418"/>
      <c r="WRB40" s="420"/>
      <c r="WRC40" s="421"/>
      <c r="WRD40" s="422"/>
      <c r="WRE40" s="423"/>
      <c r="WRF40" s="419"/>
      <c r="WRG40" s="419"/>
      <c r="WRH40" s="418"/>
      <c r="WRI40" s="420"/>
      <c r="WRJ40" s="421"/>
      <c r="WRK40" s="422"/>
      <c r="WRL40" s="423"/>
      <c r="WRM40" s="419"/>
      <c r="WRN40" s="419"/>
      <c r="WRO40" s="418"/>
      <c r="WRP40" s="420"/>
      <c r="WRQ40" s="421"/>
      <c r="WRR40" s="422"/>
      <c r="WRS40" s="423"/>
      <c r="WRT40" s="419"/>
      <c r="WRU40" s="419"/>
      <c r="WRV40" s="418"/>
      <c r="WRW40" s="420"/>
      <c r="WRX40" s="421"/>
      <c r="WRY40" s="422"/>
      <c r="WRZ40" s="423"/>
      <c r="WSA40" s="419"/>
      <c r="WSB40" s="419"/>
      <c r="WSC40" s="418"/>
      <c r="WSD40" s="420"/>
      <c r="WSE40" s="421"/>
      <c r="WSF40" s="422"/>
      <c r="WSG40" s="423"/>
      <c r="WSH40" s="419"/>
      <c r="WSI40" s="419"/>
      <c r="WSJ40" s="418"/>
      <c r="WSK40" s="420"/>
      <c r="WSL40" s="421"/>
      <c r="WSM40" s="422"/>
      <c r="WSN40" s="423"/>
      <c r="WSO40" s="419"/>
      <c r="WSP40" s="419"/>
      <c r="WSQ40" s="418"/>
      <c r="WSR40" s="420"/>
      <c r="WSS40" s="421"/>
      <c r="WST40" s="422"/>
      <c r="WSU40" s="423"/>
      <c r="WSV40" s="419"/>
      <c r="WSW40" s="419"/>
      <c r="WSX40" s="418"/>
      <c r="WSY40" s="420"/>
      <c r="WSZ40" s="421"/>
      <c r="WTA40" s="422"/>
      <c r="WTB40" s="423"/>
      <c r="WTC40" s="419"/>
      <c r="WTD40" s="419"/>
      <c r="WTE40" s="418"/>
      <c r="WTF40" s="420"/>
      <c r="WTG40" s="421"/>
      <c r="WTH40" s="422"/>
      <c r="WTI40" s="423"/>
      <c r="WTJ40" s="419"/>
      <c r="WTK40" s="419"/>
      <c r="WTL40" s="418"/>
      <c r="WTM40" s="420"/>
      <c r="WTN40" s="421"/>
      <c r="WTO40" s="422"/>
      <c r="WTP40" s="423"/>
      <c r="WTQ40" s="419"/>
      <c r="WTR40" s="419"/>
      <c r="WTS40" s="418"/>
      <c r="WTT40" s="420"/>
      <c r="WTU40" s="421"/>
      <c r="WTV40" s="422"/>
      <c r="WTW40" s="423"/>
      <c r="WTX40" s="419"/>
      <c r="WTY40" s="419"/>
      <c r="WTZ40" s="418"/>
      <c r="WUA40" s="420"/>
      <c r="WUB40" s="421"/>
      <c r="WUC40" s="422"/>
      <c r="WUD40" s="423"/>
      <c r="WUE40" s="419"/>
      <c r="WUF40" s="419"/>
      <c r="WUG40" s="418"/>
      <c r="WUH40" s="420"/>
      <c r="WUI40" s="421"/>
      <c r="WUJ40" s="422"/>
      <c r="WUK40" s="423"/>
      <c r="WUL40" s="419"/>
      <c r="WUM40" s="419"/>
      <c r="WUN40" s="418"/>
      <c r="WUO40" s="420"/>
      <c r="WUP40" s="421"/>
      <c r="WUQ40" s="422"/>
      <c r="WUR40" s="423"/>
      <c r="WUS40" s="419"/>
      <c r="WUT40" s="419"/>
      <c r="WUU40" s="418"/>
      <c r="WUV40" s="420"/>
      <c r="WUW40" s="421"/>
      <c r="WUX40" s="422"/>
      <c r="WUY40" s="423"/>
      <c r="WUZ40" s="419"/>
      <c r="WVA40" s="419"/>
      <c r="WVB40" s="418"/>
      <c r="WVC40" s="420"/>
      <c r="WVD40" s="421"/>
      <c r="WVE40" s="422"/>
      <c r="WVF40" s="423"/>
      <c r="WVG40" s="419"/>
      <c r="WVH40" s="419"/>
      <c r="WVI40" s="418"/>
      <c r="WVJ40" s="420"/>
      <c r="WVK40" s="421"/>
      <c r="WVL40" s="422"/>
      <c r="WVM40" s="423"/>
      <c r="WVN40" s="419"/>
      <c r="WVO40" s="419"/>
      <c r="WVP40" s="418"/>
      <c r="WVQ40" s="420"/>
      <c r="WVR40" s="421"/>
      <c r="WVS40" s="422"/>
      <c r="WVT40" s="423"/>
      <c r="WVU40" s="419"/>
      <c r="WVV40" s="419"/>
      <c r="WVW40" s="418"/>
      <c r="WVX40" s="420"/>
      <c r="WVY40" s="421"/>
      <c r="WVZ40" s="422"/>
      <c r="WWA40" s="423"/>
      <c r="WWB40" s="419"/>
      <c r="WWC40" s="419"/>
      <c r="WWD40" s="418"/>
      <c r="WWE40" s="420"/>
      <c r="WWF40" s="421"/>
      <c r="WWG40" s="422"/>
      <c r="WWH40" s="423"/>
      <c r="WWI40" s="419"/>
      <c r="WWJ40" s="419"/>
      <c r="WWK40" s="418"/>
      <c r="WWL40" s="420"/>
      <c r="WWM40" s="421"/>
      <c r="WWN40" s="422"/>
      <c r="WWO40" s="423"/>
      <c r="WWP40" s="419"/>
      <c r="WWQ40" s="419"/>
      <c r="WWR40" s="418"/>
      <c r="WWS40" s="420"/>
      <c r="WWT40" s="421"/>
      <c r="WWU40" s="422"/>
      <c r="WWV40" s="423"/>
      <c r="WWW40" s="419"/>
      <c r="WWX40" s="419"/>
      <c r="WWY40" s="418"/>
      <c r="WWZ40" s="420"/>
      <c r="WXA40" s="421"/>
      <c r="WXB40" s="422"/>
      <c r="WXC40" s="423"/>
      <c r="WXD40" s="419"/>
      <c r="WXE40" s="419"/>
      <c r="WXF40" s="418"/>
      <c r="WXG40" s="420"/>
      <c r="WXH40" s="421"/>
      <c r="WXI40" s="422"/>
      <c r="WXJ40" s="423"/>
      <c r="WXK40" s="419"/>
      <c r="WXL40" s="419"/>
      <c r="WXM40" s="418"/>
      <c r="WXN40" s="420"/>
      <c r="WXO40" s="421"/>
      <c r="WXP40" s="422"/>
      <c r="WXQ40" s="423"/>
      <c r="WXR40" s="419"/>
      <c r="WXS40" s="419"/>
      <c r="WXT40" s="418"/>
      <c r="WXU40" s="420"/>
      <c r="WXV40" s="421"/>
      <c r="WXW40" s="422"/>
      <c r="WXX40" s="423"/>
      <c r="WXY40" s="419"/>
      <c r="WXZ40" s="419"/>
      <c r="WYA40" s="418"/>
      <c r="WYB40" s="420"/>
      <c r="WYC40" s="421"/>
      <c r="WYD40" s="422"/>
      <c r="WYE40" s="423"/>
      <c r="WYF40" s="419"/>
      <c r="WYG40" s="419"/>
      <c r="WYH40" s="418"/>
      <c r="WYI40" s="420"/>
      <c r="WYJ40" s="421"/>
      <c r="WYK40" s="422"/>
      <c r="WYL40" s="423"/>
      <c r="WYM40" s="419"/>
      <c r="WYN40" s="419"/>
      <c r="WYO40" s="418"/>
      <c r="WYP40" s="420"/>
      <c r="WYQ40" s="421"/>
      <c r="WYR40" s="422"/>
      <c r="WYS40" s="423"/>
      <c r="WYT40" s="419"/>
      <c r="WYU40" s="419"/>
      <c r="WYV40" s="418"/>
      <c r="WYW40" s="420"/>
      <c r="WYX40" s="421"/>
      <c r="WYY40" s="422"/>
      <c r="WYZ40" s="423"/>
      <c r="WZA40" s="419"/>
      <c r="WZB40" s="419"/>
      <c r="WZC40" s="418"/>
      <c r="WZD40" s="420"/>
      <c r="WZE40" s="421"/>
      <c r="WZF40" s="422"/>
      <c r="WZG40" s="423"/>
      <c r="WZH40" s="419"/>
      <c r="WZI40" s="419"/>
      <c r="WZJ40" s="418"/>
      <c r="WZK40" s="420"/>
      <c r="WZL40" s="421"/>
      <c r="WZM40" s="422"/>
      <c r="WZN40" s="423"/>
      <c r="WZO40" s="419"/>
      <c r="WZP40" s="419"/>
      <c r="WZQ40" s="418"/>
      <c r="WZR40" s="420"/>
      <c r="WZS40" s="421"/>
      <c r="WZT40" s="422"/>
      <c r="WZU40" s="423"/>
      <c r="WZV40" s="419"/>
      <c r="WZW40" s="419"/>
      <c r="WZX40" s="418"/>
      <c r="WZY40" s="420"/>
      <c r="WZZ40" s="421"/>
      <c r="XAA40" s="422"/>
      <c r="XAB40" s="423"/>
      <c r="XAC40" s="419"/>
      <c r="XAD40" s="419"/>
      <c r="XAE40" s="418"/>
      <c r="XAF40" s="420"/>
      <c r="XAG40" s="421"/>
      <c r="XAH40" s="422"/>
      <c r="XAI40" s="423"/>
      <c r="XAJ40" s="419"/>
      <c r="XAK40" s="419"/>
      <c r="XAL40" s="418"/>
      <c r="XAM40" s="420"/>
      <c r="XAN40" s="421"/>
      <c r="XAO40" s="422"/>
      <c r="XAP40" s="423"/>
      <c r="XAQ40" s="419"/>
      <c r="XAR40" s="419"/>
      <c r="XAS40" s="418"/>
      <c r="XAT40" s="420"/>
      <c r="XAU40" s="421"/>
      <c r="XAV40" s="422"/>
      <c r="XAW40" s="423"/>
      <c r="XAX40" s="419"/>
      <c r="XAY40" s="419"/>
      <c r="XAZ40" s="418"/>
      <c r="XBA40" s="420"/>
      <c r="XBB40" s="421"/>
      <c r="XBC40" s="422"/>
      <c r="XBD40" s="423"/>
      <c r="XBE40" s="419"/>
      <c r="XBF40" s="419"/>
      <c r="XBG40" s="418"/>
      <c r="XBH40" s="420"/>
      <c r="XBI40" s="421"/>
      <c r="XBJ40" s="422"/>
      <c r="XBK40" s="423"/>
      <c r="XBL40" s="419"/>
      <c r="XBM40" s="419"/>
      <c r="XBN40" s="418"/>
      <c r="XBO40" s="420"/>
      <c r="XBP40" s="421"/>
      <c r="XBQ40" s="422"/>
      <c r="XBR40" s="423"/>
      <c r="XBS40" s="419"/>
      <c r="XBT40" s="419"/>
      <c r="XBU40" s="418"/>
      <c r="XBV40" s="420"/>
      <c r="XBW40" s="421"/>
      <c r="XBX40" s="422"/>
      <c r="XBY40" s="423"/>
      <c r="XBZ40" s="419"/>
      <c r="XCA40" s="419"/>
      <c r="XCB40" s="418"/>
      <c r="XCC40" s="420"/>
      <c r="XCD40" s="421"/>
      <c r="XCE40" s="422"/>
      <c r="XCF40" s="423"/>
      <c r="XCG40" s="419"/>
      <c r="XCH40" s="419"/>
      <c r="XCI40" s="418"/>
      <c r="XCJ40" s="420"/>
      <c r="XCK40" s="421"/>
      <c r="XCL40" s="422"/>
      <c r="XCM40" s="423"/>
      <c r="XCN40" s="419"/>
      <c r="XCO40" s="419"/>
      <c r="XCP40" s="418"/>
      <c r="XCQ40" s="420"/>
      <c r="XCR40" s="421"/>
      <c r="XCS40" s="422"/>
      <c r="XCT40" s="423"/>
      <c r="XCU40" s="419"/>
      <c r="XCV40" s="419"/>
      <c r="XCW40" s="418"/>
      <c r="XCX40" s="420"/>
      <c r="XCY40" s="421"/>
      <c r="XCZ40" s="422"/>
      <c r="XDA40" s="423"/>
      <c r="XDB40" s="419"/>
      <c r="XDC40" s="419"/>
      <c r="XDD40" s="418"/>
      <c r="XDE40" s="420"/>
      <c r="XDF40" s="421"/>
      <c r="XDG40" s="422"/>
      <c r="XDH40" s="423"/>
      <c r="XDI40" s="419"/>
      <c r="XDJ40" s="419"/>
      <c r="XDK40" s="418"/>
      <c r="XDL40" s="420"/>
      <c r="XDM40" s="421"/>
      <c r="XDN40" s="422"/>
      <c r="XDO40" s="423"/>
      <c r="XDP40" s="419"/>
      <c r="XDQ40" s="419"/>
      <c r="XDR40" s="418"/>
      <c r="XDS40" s="420"/>
      <c r="XDT40" s="421"/>
      <c r="XDU40" s="422"/>
      <c r="XDV40" s="423"/>
      <c r="XDW40" s="419"/>
      <c r="XDX40" s="419"/>
      <c r="XDY40" s="418"/>
      <c r="XDZ40" s="420"/>
      <c r="XEA40" s="421"/>
      <c r="XEB40" s="422"/>
      <c r="XEC40" s="423"/>
      <c r="XED40" s="419"/>
      <c r="XEE40" s="419"/>
      <c r="XEF40" s="418"/>
      <c r="XEG40" s="420"/>
      <c r="XEH40" s="421"/>
      <c r="XEI40" s="422"/>
      <c r="XEJ40" s="423"/>
      <c r="XEK40" s="419"/>
      <c r="XEL40" s="419"/>
      <c r="XEM40" s="418"/>
      <c r="XEN40" s="420"/>
      <c r="XEO40" s="421"/>
      <c r="XEP40" s="422"/>
      <c r="XEQ40" s="423"/>
      <c r="XER40" s="419"/>
      <c r="XES40" s="419"/>
      <c r="XET40" s="418"/>
      <c r="XEU40" s="420"/>
      <c r="XEV40" s="421"/>
      <c r="XEW40" s="422"/>
      <c r="XEX40" s="423"/>
      <c r="XEY40" s="419"/>
      <c r="XEZ40" s="419"/>
      <c r="XFA40" s="418"/>
      <c r="XFB40" s="420"/>
      <c r="XFC40" s="421"/>
      <c r="XFD40" s="422"/>
    </row>
    <row r="41" spans="1:16384" ht="30" x14ac:dyDescent="0.25">
      <c r="A41" s="737">
        <v>1</v>
      </c>
      <c r="B41" s="738">
        <v>21114</v>
      </c>
      <c r="C41" s="750" t="s">
        <v>43</v>
      </c>
      <c r="D41" s="720">
        <v>72</v>
      </c>
      <c r="E41" s="740" t="s">
        <v>1233</v>
      </c>
      <c r="F41" s="1855"/>
      <c r="G41" s="720">
        <f t="shared" ref="G41" si="3">ROUND(D41*F41,2)</f>
        <v>0</v>
      </c>
      <c r="K41" s="422"/>
    </row>
    <row r="42" spans="1:16384" ht="30" x14ac:dyDescent="0.25">
      <c r="A42" s="737">
        <f>1+A41</f>
        <v>2</v>
      </c>
      <c r="B42" s="738">
        <v>21234</v>
      </c>
      <c r="C42" s="739" t="s">
        <v>46</v>
      </c>
      <c r="D42" s="720">
        <v>39</v>
      </c>
      <c r="E42" s="740" t="s">
        <v>1233</v>
      </c>
      <c r="F42" s="1855"/>
      <c r="G42" s="720">
        <f t="shared" ref="G42:G55" si="4">ROUND(D42*F42,2)</f>
        <v>0</v>
      </c>
      <c r="I42" s="760"/>
      <c r="J42" s="760"/>
      <c r="K42" s="760"/>
    </row>
    <row r="43" spans="1:16384" s="424" customFormat="1" ht="30" x14ac:dyDescent="0.25">
      <c r="A43" s="737">
        <f t="shared" ref="A43:A45" si="5">1+A42</f>
        <v>3</v>
      </c>
      <c r="B43" s="738">
        <v>21243</v>
      </c>
      <c r="C43" s="739" t="s">
        <v>47</v>
      </c>
      <c r="D43" s="720">
        <v>169</v>
      </c>
      <c r="E43" s="740" t="s">
        <v>1233</v>
      </c>
      <c r="F43" s="1855"/>
      <c r="G43" s="720">
        <f t="shared" si="4"/>
        <v>0</v>
      </c>
      <c r="I43" s="422"/>
    </row>
    <row r="44" spans="1:16384" s="424" customFormat="1" ht="30" x14ac:dyDescent="0.25">
      <c r="A44" s="737">
        <f t="shared" si="5"/>
        <v>4</v>
      </c>
      <c r="B44" s="738" t="s">
        <v>184</v>
      </c>
      <c r="C44" s="739" t="s">
        <v>185</v>
      </c>
      <c r="D44" s="720">
        <v>52</v>
      </c>
      <c r="E44" s="740" t="s">
        <v>1233</v>
      </c>
      <c r="F44" s="1855"/>
      <c r="G44" s="720">
        <f t="shared" si="4"/>
        <v>0</v>
      </c>
      <c r="I44" s="422"/>
    </row>
    <row r="45" spans="1:16384" ht="60" x14ac:dyDescent="0.25">
      <c r="A45" s="737">
        <f t="shared" si="5"/>
        <v>5</v>
      </c>
      <c r="B45" s="738">
        <v>21315</v>
      </c>
      <c r="C45" s="739" t="s">
        <v>48</v>
      </c>
      <c r="D45" s="720">
        <v>20</v>
      </c>
      <c r="E45" s="740" t="s">
        <v>1233</v>
      </c>
      <c r="F45" s="1855"/>
      <c r="G45" s="720">
        <f t="shared" si="4"/>
        <v>0</v>
      </c>
      <c r="I45" s="760"/>
      <c r="K45" s="422"/>
    </row>
    <row r="46" spans="1:16384" s="425" customFormat="1" x14ac:dyDescent="0.25">
      <c r="A46" s="818"/>
      <c r="B46" s="819" t="s">
        <v>41</v>
      </c>
      <c r="C46" s="826" t="s">
        <v>49</v>
      </c>
      <c r="D46" s="828"/>
      <c r="E46" s="827"/>
      <c r="F46" s="1869"/>
      <c r="G46" s="821"/>
      <c r="I46" s="764"/>
    </row>
    <row r="47" spans="1:16384" ht="30" x14ac:dyDescent="0.25">
      <c r="A47" s="737">
        <f>A45+1</f>
        <v>6</v>
      </c>
      <c r="B47" s="738" t="s">
        <v>50</v>
      </c>
      <c r="C47" s="739" t="s">
        <v>51</v>
      </c>
      <c r="D47" s="720">
        <v>150</v>
      </c>
      <c r="E47" s="740" t="s">
        <v>1232</v>
      </c>
      <c r="F47" s="1855"/>
      <c r="G47" s="720">
        <f t="shared" si="4"/>
        <v>0</v>
      </c>
      <c r="J47" s="760"/>
      <c r="K47" s="760"/>
    </row>
    <row r="48" spans="1:16384" ht="30" x14ac:dyDescent="0.25">
      <c r="A48" s="737">
        <f t="shared" ref="A48:A53" si="6">A47+1</f>
        <v>7</v>
      </c>
      <c r="B48" s="738">
        <v>22114</v>
      </c>
      <c r="C48" s="739" t="s">
        <v>52</v>
      </c>
      <c r="D48" s="720">
        <v>25</v>
      </c>
      <c r="E48" s="740" t="s">
        <v>1232</v>
      </c>
      <c r="F48" s="1855"/>
      <c r="G48" s="720">
        <f t="shared" si="4"/>
        <v>0</v>
      </c>
      <c r="J48" s="760"/>
      <c r="K48" s="760"/>
      <c r="M48" s="760"/>
    </row>
    <row r="49" spans="1:11" s="425" customFormat="1" x14ac:dyDescent="0.25">
      <c r="A49" s="818"/>
      <c r="B49" s="819" t="s">
        <v>57</v>
      </c>
      <c r="C49" s="825" t="s">
        <v>58</v>
      </c>
      <c r="D49" s="828"/>
      <c r="E49" s="821"/>
      <c r="F49" s="1869"/>
      <c r="G49" s="821"/>
    </row>
    <row r="50" spans="1:11" ht="30" x14ac:dyDescent="0.25">
      <c r="A50" s="737">
        <f>1+A48</f>
        <v>8</v>
      </c>
      <c r="B50" s="738" t="s">
        <v>60</v>
      </c>
      <c r="C50" s="750" t="s">
        <v>59</v>
      </c>
      <c r="D50" s="720">
        <v>120</v>
      </c>
      <c r="E50" s="740" t="s">
        <v>1233</v>
      </c>
      <c r="F50" s="1855"/>
      <c r="G50" s="720">
        <f t="shared" si="4"/>
        <v>0</v>
      </c>
      <c r="K50" s="422"/>
    </row>
    <row r="51" spans="1:11" s="425" customFormat="1" x14ac:dyDescent="0.25">
      <c r="A51" s="818"/>
      <c r="B51" s="819" t="s">
        <v>62</v>
      </c>
      <c r="C51" s="826" t="s">
        <v>63</v>
      </c>
      <c r="D51" s="828"/>
      <c r="E51" s="821"/>
      <c r="F51" s="1869"/>
      <c r="G51" s="821"/>
    </row>
    <row r="52" spans="1:11" ht="17.25" x14ac:dyDescent="0.25">
      <c r="A52" s="737">
        <f>A50+1</f>
        <v>9</v>
      </c>
      <c r="B52" s="738" t="s">
        <v>64</v>
      </c>
      <c r="C52" s="750" t="s">
        <v>65</v>
      </c>
      <c r="D52" s="720">
        <v>416</v>
      </c>
      <c r="E52" s="740" t="s">
        <v>1232</v>
      </c>
      <c r="F52" s="1855"/>
      <c r="G52" s="720">
        <f t="shared" si="4"/>
        <v>0</v>
      </c>
      <c r="K52" s="422"/>
    </row>
    <row r="53" spans="1:11" ht="17.25" x14ac:dyDescent="0.25">
      <c r="A53" s="737">
        <f t="shared" si="6"/>
        <v>10</v>
      </c>
      <c r="B53" s="738" t="s">
        <v>66</v>
      </c>
      <c r="C53" s="750" t="s">
        <v>67</v>
      </c>
      <c r="D53" s="720">
        <v>416</v>
      </c>
      <c r="E53" s="740" t="s">
        <v>1232</v>
      </c>
      <c r="F53" s="1855"/>
      <c r="G53" s="720">
        <f t="shared" si="4"/>
        <v>0</v>
      </c>
      <c r="K53" s="422"/>
    </row>
    <row r="54" spans="1:11" s="425" customFormat="1" x14ac:dyDescent="0.25">
      <c r="A54" s="818"/>
      <c r="B54" s="819" t="s">
        <v>68</v>
      </c>
      <c r="C54" s="826" t="s">
        <v>69</v>
      </c>
      <c r="D54" s="828"/>
      <c r="E54" s="821"/>
      <c r="F54" s="1869"/>
      <c r="G54" s="821"/>
    </row>
    <row r="55" spans="1:11" ht="30" x14ac:dyDescent="0.25">
      <c r="A55" s="2132">
        <f>A53+1</f>
        <v>11</v>
      </c>
      <c r="B55" s="2133" t="s">
        <v>35</v>
      </c>
      <c r="C55" s="2134" t="s">
        <v>70</v>
      </c>
      <c r="D55" s="2135">
        <v>160</v>
      </c>
      <c r="E55" s="2136" t="s">
        <v>2981</v>
      </c>
      <c r="F55" s="2137"/>
      <c r="G55" s="2135">
        <f t="shared" si="4"/>
        <v>0</v>
      </c>
      <c r="K55" s="422"/>
    </row>
    <row r="56" spans="1:11" x14ac:dyDescent="0.25">
      <c r="A56" s="742"/>
      <c r="B56" s="742"/>
      <c r="C56" s="743" t="s">
        <v>71</v>
      </c>
      <c r="D56" s="733"/>
      <c r="E56" s="744"/>
      <c r="F56" s="1864"/>
      <c r="G56" s="745">
        <f>SUM(G40:G55)</f>
        <v>0</v>
      </c>
      <c r="K56" s="422"/>
    </row>
    <row r="57" spans="1:11" x14ac:dyDescent="0.25">
      <c r="A57" s="737"/>
      <c r="B57" s="737"/>
      <c r="C57" s="746"/>
      <c r="D57" s="720"/>
      <c r="E57" s="740"/>
      <c r="F57" s="1855"/>
      <c r="G57" s="747"/>
      <c r="K57" s="422"/>
    </row>
    <row r="58" spans="1:11" x14ac:dyDescent="0.25">
      <c r="A58" s="742"/>
      <c r="B58" s="748" t="s">
        <v>72</v>
      </c>
      <c r="C58" s="749" t="s">
        <v>73</v>
      </c>
      <c r="D58" s="733"/>
      <c r="E58" s="744"/>
      <c r="F58" s="1864"/>
      <c r="G58" s="733"/>
      <c r="K58" s="422"/>
    </row>
    <row r="59" spans="1:11" s="425" customFormat="1" x14ac:dyDescent="0.25">
      <c r="A59" s="818"/>
      <c r="B59" s="819" t="s">
        <v>74</v>
      </c>
      <c r="C59" s="825" t="s">
        <v>75</v>
      </c>
      <c r="D59" s="828"/>
      <c r="E59" s="821"/>
      <c r="F59" s="1869"/>
      <c r="G59" s="828"/>
    </row>
    <row r="60" spans="1:11" ht="45" x14ac:dyDescent="0.25">
      <c r="A60" s="737">
        <v>1</v>
      </c>
      <c r="B60" s="738" t="s">
        <v>76</v>
      </c>
      <c r="C60" s="739" t="s">
        <v>77</v>
      </c>
      <c r="D60" s="720">
        <v>143</v>
      </c>
      <c r="E60" s="740" t="s">
        <v>1233</v>
      </c>
      <c r="F60" s="1855"/>
      <c r="G60" s="720">
        <f t="shared" ref="G60" si="7">ROUND(D60*F60,2)</f>
        <v>0</v>
      </c>
      <c r="K60" s="422"/>
    </row>
    <row r="61" spans="1:11" ht="45" x14ac:dyDescent="0.25">
      <c r="A61" s="737">
        <f>1+A60</f>
        <v>2</v>
      </c>
      <c r="B61" s="738" t="s">
        <v>78</v>
      </c>
      <c r="C61" s="739" t="s">
        <v>79</v>
      </c>
      <c r="D61" s="720">
        <v>52</v>
      </c>
      <c r="E61" s="740" t="s">
        <v>1233</v>
      </c>
      <c r="F61" s="1855"/>
      <c r="G61" s="720">
        <f t="shared" ref="G61:G69" si="8">ROUND(D61*F61,2)</f>
        <v>0</v>
      </c>
      <c r="K61" s="422"/>
    </row>
    <row r="62" spans="1:11" ht="45" x14ac:dyDescent="0.25">
      <c r="A62" s="737">
        <f>1+A61</f>
        <v>3</v>
      </c>
      <c r="B62" s="738" t="s">
        <v>82</v>
      </c>
      <c r="C62" s="739" t="s">
        <v>1487</v>
      </c>
      <c r="D62" s="720">
        <v>50</v>
      </c>
      <c r="E62" s="740" t="s">
        <v>1232</v>
      </c>
      <c r="F62" s="1855"/>
      <c r="G62" s="720">
        <f t="shared" si="8"/>
        <v>0</v>
      </c>
      <c r="K62" s="422"/>
    </row>
    <row r="63" spans="1:11" x14ac:dyDescent="0.25">
      <c r="A63" s="823"/>
      <c r="B63" s="819" t="s">
        <v>83</v>
      </c>
      <c r="C63" s="825" t="s">
        <v>84</v>
      </c>
      <c r="D63" s="822"/>
      <c r="E63" s="824"/>
      <c r="F63" s="1865"/>
      <c r="G63" s="824"/>
      <c r="K63" s="422"/>
    </row>
    <row r="64" spans="1:11" ht="60" x14ac:dyDescent="0.25">
      <c r="A64" s="2132">
        <f>1+A62</f>
        <v>4</v>
      </c>
      <c r="B64" s="2133" t="s">
        <v>85</v>
      </c>
      <c r="C64" s="2134" t="s">
        <v>2987</v>
      </c>
      <c r="D64" s="2135">
        <v>150</v>
      </c>
      <c r="E64" s="2136" t="s">
        <v>2984</v>
      </c>
      <c r="F64" s="2137"/>
      <c r="G64" s="2135">
        <f t="shared" si="8"/>
        <v>0</v>
      </c>
      <c r="K64" s="422"/>
    </row>
    <row r="65" spans="1:11" ht="45" x14ac:dyDescent="0.25">
      <c r="A65" s="737">
        <f>1+A64</f>
        <v>5</v>
      </c>
      <c r="B65" s="738" t="s">
        <v>86</v>
      </c>
      <c r="C65" s="739" t="s">
        <v>1492</v>
      </c>
      <c r="D65" s="720">
        <v>50</v>
      </c>
      <c r="E65" s="740" t="s">
        <v>1232</v>
      </c>
      <c r="F65" s="1855"/>
      <c r="G65" s="720">
        <f t="shared" si="8"/>
        <v>0</v>
      </c>
      <c r="K65" s="422"/>
    </row>
    <row r="66" spans="1:11" x14ac:dyDescent="0.25">
      <c r="A66" s="823"/>
      <c r="B66" s="819" t="s">
        <v>87</v>
      </c>
      <c r="C66" s="825" t="s">
        <v>88</v>
      </c>
      <c r="D66" s="822"/>
      <c r="E66" s="824"/>
      <c r="F66" s="1865"/>
      <c r="G66" s="824"/>
      <c r="K66" s="422"/>
    </row>
    <row r="67" spans="1:11" ht="60" x14ac:dyDescent="0.25">
      <c r="A67" s="737">
        <f>1+A65</f>
        <v>6</v>
      </c>
      <c r="B67" s="738" t="s">
        <v>89</v>
      </c>
      <c r="C67" s="739" t="s">
        <v>90</v>
      </c>
      <c r="D67" s="720">
        <v>8</v>
      </c>
      <c r="E67" s="740" t="s">
        <v>1232</v>
      </c>
      <c r="F67" s="1855"/>
      <c r="G67" s="720">
        <f t="shared" si="8"/>
        <v>0</v>
      </c>
      <c r="K67" s="422"/>
    </row>
    <row r="68" spans="1:11" s="425" customFormat="1" x14ac:dyDescent="0.25">
      <c r="A68" s="818"/>
      <c r="B68" s="819" t="s">
        <v>95</v>
      </c>
      <c r="C68" s="825" t="s">
        <v>96</v>
      </c>
      <c r="D68" s="828"/>
      <c r="E68" s="821"/>
      <c r="F68" s="1865"/>
      <c r="G68" s="824"/>
    </row>
    <row r="69" spans="1:11" ht="45" x14ac:dyDescent="0.25">
      <c r="A69" s="737">
        <f>1+A67</f>
        <v>7</v>
      </c>
      <c r="B69" s="738" t="s">
        <v>187</v>
      </c>
      <c r="C69" s="739" t="s">
        <v>188</v>
      </c>
      <c r="D69" s="720">
        <v>116</v>
      </c>
      <c r="E69" s="740" t="s">
        <v>1232</v>
      </c>
      <c r="F69" s="1855"/>
      <c r="G69" s="720">
        <f t="shared" si="8"/>
        <v>0</v>
      </c>
      <c r="K69" s="422"/>
    </row>
    <row r="70" spans="1:11" x14ac:dyDescent="0.25">
      <c r="A70" s="742"/>
      <c r="B70" s="742"/>
      <c r="C70" s="743" t="s">
        <v>99</v>
      </c>
      <c r="D70" s="733"/>
      <c r="E70" s="744"/>
      <c r="F70" s="1864"/>
      <c r="G70" s="745">
        <f>SUM(G60:G69)</f>
        <v>0</v>
      </c>
      <c r="K70" s="422"/>
    </row>
    <row r="71" spans="1:11" x14ac:dyDescent="0.25">
      <c r="A71" s="737"/>
      <c r="B71" s="737"/>
      <c r="C71" s="746"/>
      <c r="D71" s="720"/>
      <c r="E71" s="740"/>
      <c r="F71" s="1855"/>
      <c r="G71" s="747"/>
      <c r="K71" s="422"/>
    </row>
    <row r="72" spans="1:11" x14ac:dyDescent="0.25">
      <c r="A72" s="742"/>
      <c r="B72" s="748" t="s">
        <v>100</v>
      </c>
      <c r="C72" s="749" t="s">
        <v>101</v>
      </c>
      <c r="D72" s="733"/>
      <c r="E72" s="744"/>
      <c r="F72" s="1864"/>
      <c r="G72" s="733"/>
      <c r="K72" s="422"/>
    </row>
    <row r="73" spans="1:11" x14ac:dyDescent="0.25">
      <c r="A73" s="823"/>
      <c r="B73" s="819" t="s">
        <v>102</v>
      </c>
      <c r="C73" s="826" t="s">
        <v>103</v>
      </c>
      <c r="D73" s="822"/>
      <c r="E73" s="824"/>
      <c r="F73" s="1865"/>
      <c r="G73" s="822"/>
      <c r="K73" s="422"/>
    </row>
    <row r="74" spans="1:11" ht="45" x14ac:dyDescent="0.25">
      <c r="A74" s="737">
        <v>1</v>
      </c>
      <c r="B74" s="738" t="s">
        <v>104</v>
      </c>
      <c r="C74" s="739" t="s">
        <v>105</v>
      </c>
      <c r="D74" s="720">
        <v>5</v>
      </c>
      <c r="E74" s="740" t="s">
        <v>1232</v>
      </c>
      <c r="F74" s="1855"/>
      <c r="G74" s="720">
        <f t="shared" ref="G74" si="9">ROUND(D74*F74,2)</f>
        <v>0</v>
      </c>
      <c r="K74" s="422"/>
    </row>
    <row r="75" spans="1:11" ht="60" x14ac:dyDescent="0.25">
      <c r="A75" s="737">
        <f>1+A74</f>
        <v>2</v>
      </c>
      <c r="B75" s="738" t="s">
        <v>16</v>
      </c>
      <c r="C75" s="739" t="s">
        <v>2961</v>
      </c>
      <c r="D75" s="720">
        <v>37</v>
      </c>
      <c r="E75" s="740" t="s">
        <v>12</v>
      </c>
      <c r="F75" s="1855"/>
      <c r="G75" s="720">
        <f t="shared" ref="G75:G80" si="10">ROUND(D75*F75,2)</f>
        <v>0</v>
      </c>
      <c r="K75" s="422"/>
    </row>
    <row r="76" spans="1:11" x14ac:dyDescent="0.25">
      <c r="A76" s="823"/>
      <c r="B76" s="819" t="s">
        <v>107</v>
      </c>
      <c r="C76" s="825" t="s">
        <v>108</v>
      </c>
      <c r="D76" s="822"/>
      <c r="E76" s="824"/>
      <c r="F76" s="1865"/>
      <c r="G76" s="824"/>
      <c r="K76" s="422"/>
    </row>
    <row r="77" spans="1:11" ht="45" x14ac:dyDescent="0.25">
      <c r="A77" s="737">
        <f>1+A75</f>
        <v>3</v>
      </c>
      <c r="B77" s="738" t="s">
        <v>109</v>
      </c>
      <c r="C77" s="739" t="s">
        <v>110</v>
      </c>
      <c r="D77" s="720">
        <v>15</v>
      </c>
      <c r="E77" s="740" t="s">
        <v>12</v>
      </c>
      <c r="F77" s="1855"/>
      <c r="G77" s="720">
        <f t="shared" si="10"/>
        <v>0</v>
      </c>
      <c r="K77" s="422"/>
    </row>
    <row r="78" spans="1:11" s="425" customFormat="1" x14ac:dyDescent="0.25">
      <c r="A78" s="818"/>
      <c r="B78" s="819" t="s">
        <v>111</v>
      </c>
      <c r="C78" s="825" t="s">
        <v>112</v>
      </c>
      <c r="D78" s="828"/>
      <c r="E78" s="821"/>
      <c r="F78" s="1865"/>
      <c r="G78" s="824"/>
    </row>
    <row r="79" spans="1:11" ht="45" x14ac:dyDescent="0.25">
      <c r="A79" s="737">
        <f>1+A77</f>
        <v>4</v>
      </c>
      <c r="B79" s="738" t="s">
        <v>113</v>
      </c>
      <c r="C79" s="739" t="s">
        <v>2941</v>
      </c>
      <c r="D79" s="720">
        <v>1</v>
      </c>
      <c r="E79" s="740" t="s">
        <v>15</v>
      </c>
      <c r="F79" s="1855"/>
      <c r="G79" s="720">
        <f t="shared" si="10"/>
        <v>0</v>
      </c>
      <c r="K79" s="422"/>
    </row>
    <row r="80" spans="1:11" ht="45" x14ac:dyDescent="0.25">
      <c r="A80" s="737">
        <f>1+A79</f>
        <v>5</v>
      </c>
      <c r="B80" s="738" t="s">
        <v>115</v>
      </c>
      <c r="C80" s="739" t="s">
        <v>116</v>
      </c>
      <c r="D80" s="720">
        <v>1</v>
      </c>
      <c r="E80" s="740" t="s">
        <v>15</v>
      </c>
      <c r="F80" s="1855"/>
      <c r="G80" s="720">
        <f t="shared" si="10"/>
        <v>0</v>
      </c>
      <c r="K80" s="422"/>
    </row>
    <row r="81" spans="1:11" x14ac:dyDescent="0.25">
      <c r="A81" s="742"/>
      <c r="B81" s="742"/>
      <c r="C81" s="743" t="s">
        <v>125</v>
      </c>
      <c r="D81" s="733"/>
      <c r="E81" s="744"/>
      <c r="F81" s="1864"/>
      <c r="G81" s="745">
        <f>SUM(G74:G80)</f>
        <v>0</v>
      </c>
      <c r="K81" s="422"/>
    </row>
    <row r="82" spans="1:11" x14ac:dyDescent="0.25">
      <c r="A82" s="737"/>
      <c r="B82" s="737"/>
      <c r="C82" s="746"/>
      <c r="D82" s="720"/>
      <c r="E82" s="740"/>
      <c r="F82" s="1855"/>
      <c r="G82" s="747"/>
      <c r="K82" s="422"/>
    </row>
    <row r="83" spans="1:11" x14ac:dyDescent="0.25">
      <c r="A83" s="730"/>
      <c r="B83" s="748" t="s">
        <v>126</v>
      </c>
      <c r="C83" s="749" t="s">
        <v>127</v>
      </c>
      <c r="D83" s="745"/>
      <c r="E83" s="732"/>
      <c r="F83" s="1870"/>
      <c r="G83" s="745"/>
      <c r="K83" s="422"/>
    </row>
    <row r="84" spans="1:11" x14ac:dyDescent="0.25">
      <c r="A84" s="818"/>
      <c r="B84" s="819" t="s">
        <v>128</v>
      </c>
      <c r="C84" s="826" t="s">
        <v>129</v>
      </c>
      <c r="D84" s="828"/>
      <c r="E84" s="821"/>
      <c r="F84" s="1869"/>
      <c r="G84" s="828"/>
      <c r="K84" s="422"/>
    </row>
    <row r="85" spans="1:11" ht="30" x14ac:dyDescent="0.25">
      <c r="A85" s="737">
        <v>1</v>
      </c>
      <c r="B85" s="738" t="s">
        <v>130</v>
      </c>
      <c r="C85" s="739" t="s">
        <v>131</v>
      </c>
      <c r="D85" s="720">
        <v>1</v>
      </c>
      <c r="E85" s="740" t="s">
        <v>15</v>
      </c>
      <c r="F85" s="1855"/>
      <c r="G85" s="720">
        <f t="shared" ref="G85" si="11">ROUND(D85*F85,2)</f>
        <v>0</v>
      </c>
      <c r="K85" s="422"/>
    </row>
    <row r="86" spans="1:11" ht="45" x14ac:dyDescent="0.25">
      <c r="A86" s="737">
        <f>1+A85</f>
        <v>2</v>
      </c>
      <c r="B86" s="738" t="s">
        <v>195</v>
      </c>
      <c r="C86" s="739" t="s">
        <v>196</v>
      </c>
      <c r="D86" s="720">
        <v>1</v>
      </c>
      <c r="E86" s="740" t="s">
        <v>15</v>
      </c>
      <c r="F86" s="1855"/>
      <c r="G86" s="720">
        <f t="shared" ref="G86:G96" si="12">ROUND(D86*F86,2)</f>
        <v>0</v>
      </c>
      <c r="K86" s="422"/>
    </row>
    <row r="87" spans="1:11" ht="30" x14ac:dyDescent="0.25">
      <c r="A87" s="737">
        <f>1+A86</f>
        <v>3</v>
      </c>
      <c r="B87" s="738" t="s">
        <v>16</v>
      </c>
      <c r="C87" s="739" t="s">
        <v>141</v>
      </c>
      <c r="D87" s="720">
        <v>1</v>
      </c>
      <c r="E87" s="740" t="s">
        <v>15</v>
      </c>
      <c r="F87" s="1855"/>
      <c r="G87" s="720">
        <f t="shared" si="12"/>
        <v>0</v>
      </c>
      <c r="K87" s="422"/>
    </row>
    <row r="88" spans="1:11" s="425" customFormat="1" x14ac:dyDescent="0.25">
      <c r="A88" s="818"/>
      <c r="B88" s="819" t="s">
        <v>142</v>
      </c>
      <c r="C88" s="826" t="s">
        <v>143</v>
      </c>
      <c r="D88" s="828"/>
      <c r="E88" s="821"/>
      <c r="F88" s="1869"/>
      <c r="G88" s="821"/>
    </row>
    <row r="89" spans="1:11" s="425" customFormat="1" ht="60" x14ac:dyDescent="0.25">
      <c r="A89" s="737">
        <f>1+A87</f>
        <v>4</v>
      </c>
      <c r="B89" s="738" t="s">
        <v>144</v>
      </c>
      <c r="C89" s="739" t="s">
        <v>145</v>
      </c>
      <c r="D89" s="720">
        <v>56</v>
      </c>
      <c r="E89" s="740" t="s">
        <v>12</v>
      </c>
      <c r="F89" s="1855"/>
      <c r="G89" s="720">
        <f t="shared" si="12"/>
        <v>0</v>
      </c>
    </row>
    <row r="90" spans="1:11" s="425" customFormat="1" ht="75" x14ac:dyDescent="0.25">
      <c r="A90" s="737">
        <f>1+A89</f>
        <v>5</v>
      </c>
      <c r="B90" s="738" t="s">
        <v>148</v>
      </c>
      <c r="C90" s="739" t="s">
        <v>201</v>
      </c>
      <c r="D90" s="720">
        <v>10</v>
      </c>
      <c r="E90" s="740" t="s">
        <v>12</v>
      </c>
      <c r="F90" s="1855"/>
      <c r="G90" s="720">
        <f t="shared" si="12"/>
        <v>0</v>
      </c>
    </row>
    <row r="91" spans="1:11" s="425" customFormat="1" ht="90" x14ac:dyDescent="0.25">
      <c r="A91" s="737">
        <f t="shared" ref="A91:A93" si="13">A90+1</f>
        <v>6</v>
      </c>
      <c r="B91" s="738">
        <v>62165</v>
      </c>
      <c r="C91" s="739" t="s">
        <v>202</v>
      </c>
      <c r="D91" s="720">
        <v>0.94</v>
      </c>
      <c r="E91" s="740" t="s">
        <v>1232</v>
      </c>
      <c r="F91" s="1855"/>
      <c r="G91" s="720">
        <f t="shared" si="12"/>
        <v>0</v>
      </c>
    </row>
    <row r="92" spans="1:11" s="425" customFormat="1" ht="30" x14ac:dyDescent="0.25">
      <c r="A92" s="737">
        <f t="shared" si="13"/>
        <v>7</v>
      </c>
      <c r="B92" s="738">
        <v>62241</v>
      </c>
      <c r="C92" s="739" t="s">
        <v>151</v>
      </c>
      <c r="D92" s="720">
        <v>0.94</v>
      </c>
      <c r="E92" s="740" t="s">
        <v>1232</v>
      </c>
      <c r="F92" s="1855"/>
      <c r="G92" s="720">
        <f t="shared" si="12"/>
        <v>0</v>
      </c>
      <c r="H92" s="422"/>
    </row>
    <row r="93" spans="1:11" s="425" customFormat="1" ht="45" x14ac:dyDescent="0.25">
      <c r="A93" s="737">
        <f t="shared" si="13"/>
        <v>8</v>
      </c>
      <c r="B93" s="738" t="s">
        <v>152</v>
      </c>
      <c r="C93" s="739" t="s">
        <v>203</v>
      </c>
      <c r="D93" s="720">
        <v>56</v>
      </c>
      <c r="E93" s="740" t="s">
        <v>12</v>
      </c>
      <c r="F93" s="1855"/>
      <c r="G93" s="720">
        <f t="shared" si="12"/>
        <v>0</v>
      </c>
      <c r="H93" s="422"/>
    </row>
    <row r="94" spans="1:11" s="425" customFormat="1" x14ac:dyDescent="0.25">
      <c r="A94" s="818"/>
      <c r="B94" s="819" t="s">
        <v>156</v>
      </c>
      <c r="C94" s="825" t="s">
        <v>227</v>
      </c>
      <c r="D94" s="828"/>
      <c r="E94" s="821"/>
      <c r="F94" s="1869"/>
      <c r="G94" s="821"/>
    </row>
    <row r="95" spans="1:11" ht="60" x14ac:dyDescent="0.25">
      <c r="A95" s="737">
        <f>1+A93</f>
        <v>9</v>
      </c>
      <c r="B95" s="738" t="s">
        <v>16</v>
      </c>
      <c r="C95" s="739" t="s">
        <v>2955</v>
      </c>
      <c r="D95" s="720">
        <v>8</v>
      </c>
      <c r="E95" s="740" t="s">
        <v>12</v>
      </c>
      <c r="F95" s="1855"/>
      <c r="G95" s="720">
        <f t="shared" si="12"/>
        <v>0</v>
      </c>
      <c r="K95" s="422"/>
    </row>
    <row r="96" spans="1:11" ht="75" x14ac:dyDescent="0.25">
      <c r="A96" s="737">
        <f>1+A95</f>
        <v>10</v>
      </c>
      <c r="B96" s="738" t="s">
        <v>16</v>
      </c>
      <c r="C96" s="739" t="s">
        <v>228</v>
      </c>
      <c r="D96" s="720">
        <v>20</v>
      </c>
      <c r="E96" s="740" t="s">
        <v>12</v>
      </c>
      <c r="F96" s="1855"/>
      <c r="G96" s="720">
        <f t="shared" si="12"/>
        <v>0</v>
      </c>
      <c r="K96" s="422"/>
    </row>
    <row r="97" spans="1:11" s="425" customFormat="1" x14ac:dyDescent="0.25">
      <c r="A97" s="730"/>
      <c r="B97" s="730"/>
      <c r="C97" s="743" t="s">
        <v>167</v>
      </c>
      <c r="D97" s="745"/>
      <c r="E97" s="732"/>
      <c r="F97" s="1870"/>
      <c r="G97" s="745">
        <f>SUM(G85:G96)</f>
        <v>0</v>
      </c>
    </row>
    <row r="98" spans="1:11" s="425" customFormat="1" x14ac:dyDescent="0.25">
      <c r="A98" s="734"/>
      <c r="B98" s="734"/>
      <c r="C98" s="746"/>
      <c r="D98" s="747"/>
      <c r="E98" s="736"/>
      <c r="F98" s="1871"/>
      <c r="G98" s="747"/>
      <c r="H98" s="766"/>
    </row>
    <row r="99" spans="1:11" s="425" customFormat="1" x14ac:dyDescent="0.25">
      <c r="A99" s="847"/>
      <c r="B99" s="751">
        <v>8</v>
      </c>
      <c r="C99" s="752" t="s">
        <v>168</v>
      </c>
      <c r="D99" s="835"/>
      <c r="E99" s="754"/>
      <c r="F99" s="1872"/>
      <c r="G99" s="755"/>
      <c r="H99" s="766"/>
    </row>
    <row r="100" spans="1:11" x14ac:dyDescent="0.25">
      <c r="A100" s="737">
        <v>1</v>
      </c>
      <c r="B100" s="726">
        <v>79311</v>
      </c>
      <c r="C100" s="727" t="s">
        <v>169</v>
      </c>
      <c r="D100" s="720">
        <v>8</v>
      </c>
      <c r="E100" s="726" t="s">
        <v>170</v>
      </c>
      <c r="F100" s="1875">
        <v>45</v>
      </c>
      <c r="G100" s="720">
        <f t="shared" ref="G100" si="14">ROUND(D100*F100,2)</f>
        <v>360</v>
      </c>
      <c r="H100" s="766"/>
      <c r="K100" s="422"/>
    </row>
    <row r="101" spans="1:11" s="425" customFormat="1" x14ac:dyDescent="0.25">
      <c r="A101" s="737">
        <f>1+A100</f>
        <v>2</v>
      </c>
      <c r="B101" s="726">
        <v>79351</v>
      </c>
      <c r="C101" s="727" t="s">
        <v>171</v>
      </c>
      <c r="D101" s="720">
        <v>8</v>
      </c>
      <c r="E101" s="726" t="s">
        <v>170</v>
      </c>
      <c r="F101" s="1875">
        <v>45</v>
      </c>
      <c r="G101" s="720">
        <f t="shared" ref="G101:G102" si="15">ROUND(D101*F101,2)</f>
        <v>360</v>
      </c>
      <c r="H101" s="766"/>
    </row>
    <row r="102" spans="1:11" s="425" customFormat="1" ht="30" x14ac:dyDescent="0.25">
      <c r="A102" s="737">
        <f t="shared" ref="A102" si="16">A101+1</f>
        <v>3</v>
      </c>
      <c r="B102" s="726">
        <v>79514</v>
      </c>
      <c r="C102" s="727" t="s">
        <v>172</v>
      </c>
      <c r="D102" s="720">
        <v>1</v>
      </c>
      <c r="E102" s="726" t="s">
        <v>435</v>
      </c>
      <c r="F102" s="1855"/>
      <c r="G102" s="720">
        <f t="shared" si="15"/>
        <v>0</v>
      </c>
      <c r="H102" s="766"/>
    </row>
    <row r="103" spans="1:11" x14ac:dyDescent="0.25">
      <c r="A103" s="848"/>
      <c r="B103" s="756"/>
      <c r="C103" s="757" t="s">
        <v>173</v>
      </c>
      <c r="D103" s="755"/>
      <c r="E103" s="756"/>
      <c r="F103" s="1873"/>
      <c r="G103" s="758">
        <f>+SUM(G100:G102)</f>
        <v>720</v>
      </c>
      <c r="K103" s="422"/>
    </row>
    <row r="104" spans="1:11" x14ac:dyDescent="0.25">
      <c r="A104" s="420"/>
      <c r="B104" s="420"/>
      <c r="C104" s="765"/>
      <c r="K104" s="422"/>
    </row>
    <row r="105" spans="1:11" x14ac:dyDescent="0.25">
      <c r="A105" s="420"/>
      <c r="B105" s="420"/>
      <c r="C105" s="765"/>
    </row>
  </sheetData>
  <dataConsolidate/>
  <dataValidations disablePrompts="1" count="1">
    <dataValidation type="custom" allowBlank="1" showInputMessage="1" showErrorMessage="1" error="Vnos Cena/EM je dovoljen na dve decimalni mesti." sqref="F35:F36 F22:F24 F26:F33 F55 F52:F53 F50 F41:F45 F47:F48 F60:F62 F64:F65 F67 F69 F74:F75 F77 F79:F80 F95:F96 F85:F87 F89:F93 F100:F102" xr:uid="{8D0A4D17-4B39-4A9F-885E-523AAF734C76}">
      <formula1>F22=ROUND(F22,2)</formula1>
    </dataValidation>
  </dataValidation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082F0-9CEF-4AAB-86CB-06B3A90FAE1A}">
  <sheetPr codeName="List30"/>
  <dimension ref="A1:J128"/>
  <sheetViews>
    <sheetView workbookViewId="0">
      <selection activeCell="F22" sqref="F22"/>
    </sheetView>
  </sheetViews>
  <sheetFormatPr defaultRowHeight="15" x14ac:dyDescent="0.25"/>
  <cols>
    <col min="2" max="2" width="45.85546875" customWidth="1"/>
    <col min="3" max="3" width="5.7109375" customWidth="1"/>
  </cols>
  <sheetData>
    <row r="1" spans="1:7" s="578" customFormat="1" ht="15.75" x14ac:dyDescent="0.25">
      <c r="A1" s="812" t="s">
        <v>1486</v>
      </c>
      <c r="B1" s="408"/>
      <c r="C1" s="409"/>
      <c r="D1" s="410"/>
      <c r="E1" s="411"/>
      <c r="F1" s="412"/>
      <c r="G1" s="1272"/>
    </row>
    <row r="2" spans="1:7" s="578" customFormat="1" ht="15.75" x14ac:dyDescent="0.25">
      <c r="A2" s="812" t="s">
        <v>428</v>
      </c>
      <c r="B2" s="415"/>
      <c r="C2" s="416"/>
      <c r="D2" s="410"/>
      <c r="E2" s="411"/>
      <c r="F2" s="412"/>
      <c r="G2" s="1272"/>
    </row>
    <row r="3" spans="1:7" s="578" customFormat="1" ht="15.75" x14ac:dyDescent="0.25">
      <c r="A3" s="1100" t="s">
        <v>1704</v>
      </c>
      <c r="B3" s="415"/>
      <c r="C3" s="416"/>
      <c r="D3" s="410"/>
      <c r="E3" s="411"/>
      <c r="F3" s="412"/>
      <c r="G3" s="488"/>
    </row>
    <row r="5" spans="1:7" s="60" customFormat="1" ht="11.25" x14ac:dyDescent="0.2"/>
    <row r="6" spans="1:7" s="60" customFormat="1" ht="11.25" x14ac:dyDescent="0.2">
      <c r="B6" s="61" t="s">
        <v>1374</v>
      </c>
    </row>
    <row r="7" spans="1:7" s="60" customFormat="1" ht="12" thickBot="1" x14ac:dyDescent="0.25">
      <c r="A7" s="62"/>
      <c r="B7" s="63"/>
      <c r="C7" s="64"/>
      <c r="D7" s="64"/>
      <c r="E7" s="64"/>
      <c r="F7" s="65"/>
    </row>
    <row r="8" spans="1:7" s="60" customFormat="1" ht="11.25" x14ac:dyDescent="0.2">
      <c r="A8" s="66"/>
      <c r="B8" s="67"/>
      <c r="C8" s="68"/>
      <c r="D8" s="68"/>
    </row>
    <row r="9" spans="1:7" s="61" customFormat="1" ht="11.25" x14ac:dyDescent="0.2">
      <c r="A9" s="69" t="s">
        <v>571</v>
      </c>
      <c r="B9" s="67" t="s">
        <v>572</v>
      </c>
      <c r="C9" s="70"/>
      <c r="F9" s="71"/>
    </row>
    <row r="10" spans="1:7" s="60" customFormat="1" ht="11.25" x14ac:dyDescent="0.2">
      <c r="A10" s="72"/>
      <c r="B10" s="73"/>
      <c r="C10" s="68"/>
      <c r="F10" s="74"/>
    </row>
    <row r="11" spans="1:7" s="80" customFormat="1" ht="11.25" x14ac:dyDescent="0.2">
      <c r="A11" s="75" t="s">
        <v>573</v>
      </c>
      <c r="B11" s="76" t="s">
        <v>1375</v>
      </c>
      <c r="C11" s="77"/>
      <c r="D11" s="78"/>
      <c r="E11" s="77"/>
      <c r="F11" s="79">
        <f>F79</f>
        <v>0</v>
      </c>
    </row>
    <row r="12" spans="1:7" s="80" customFormat="1" ht="11.25" x14ac:dyDescent="0.2">
      <c r="A12" s="75"/>
      <c r="B12" s="76"/>
      <c r="C12" s="77"/>
      <c r="D12" s="78"/>
      <c r="E12" s="77"/>
      <c r="F12" s="81"/>
    </row>
    <row r="13" spans="1:7" s="83" customFormat="1" ht="11.25" x14ac:dyDescent="0.2">
      <c r="A13" s="75" t="s">
        <v>575</v>
      </c>
      <c r="B13" s="76" t="s">
        <v>1376</v>
      </c>
      <c r="C13" s="77"/>
      <c r="D13" s="78"/>
      <c r="E13" s="82"/>
      <c r="F13" s="79">
        <f>F95</f>
        <v>0</v>
      </c>
    </row>
    <row r="14" spans="1:7" s="89" customFormat="1" ht="11.25" x14ac:dyDescent="0.2">
      <c r="A14" s="84"/>
      <c r="B14" s="85"/>
      <c r="C14" s="86"/>
      <c r="D14" s="87"/>
      <c r="E14" s="88"/>
      <c r="F14" s="81"/>
    </row>
    <row r="15" spans="1:7" s="90" customFormat="1" ht="22.5" x14ac:dyDescent="0.25">
      <c r="A15" s="72" t="s">
        <v>472</v>
      </c>
      <c r="B15" s="76" t="s">
        <v>1377</v>
      </c>
      <c r="C15" s="77"/>
      <c r="D15" s="78"/>
      <c r="E15" s="82"/>
      <c r="F15" s="79">
        <f>F110</f>
        <v>0</v>
      </c>
    </row>
    <row r="16" spans="1:7" s="90" customFormat="1" ht="12.75" x14ac:dyDescent="0.25">
      <c r="A16" s="69"/>
      <c r="B16" s="85"/>
      <c r="C16" s="86"/>
      <c r="D16" s="87"/>
      <c r="E16" s="88"/>
      <c r="F16" s="81"/>
    </row>
    <row r="17" spans="1:6" s="80" customFormat="1" ht="11.25" x14ac:dyDescent="0.2">
      <c r="A17" s="75" t="s">
        <v>473</v>
      </c>
      <c r="B17" s="73" t="s">
        <v>1378</v>
      </c>
      <c r="C17" s="66"/>
      <c r="D17" s="91"/>
      <c r="E17" s="91"/>
      <c r="F17" s="79">
        <f>F125</f>
        <v>0</v>
      </c>
    </row>
    <row r="18" spans="1:6" s="80" customFormat="1" ht="12.75" x14ac:dyDescent="0.2">
      <c r="A18" s="84"/>
      <c r="B18" s="92"/>
      <c r="C18" s="93"/>
      <c r="D18" s="93"/>
      <c r="E18" s="93"/>
      <c r="F18" s="94"/>
    </row>
    <row r="19" spans="1:6" s="60" customFormat="1" ht="33.75" x14ac:dyDescent="0.2">
      <c r="A19" s="72" t="s">
        <v>1363</v>
      </c>
      <c r="B19" s="73" t="s">
        <v>579</v>
      </c>
      <c r="C19" s="97" t="s">
        <v>435</v>
      </c>
      <c r="D19" s="98">
        <v>1</v>
      </c>
      <c r="E19" s="2070"/>
      <c r="F19" s="99">
        <f>D19*E19</f>
        <v>0</v>
      </c>
    </row>
    <row r="20" spans="1:6" s="60" customFormat="1" ht="12" thickBot="1" x14ac:dyDescent="0.25">
      <c r="A20" s="100"/>
      <c r="B20" s="63"/>
      <c r="C20" s="64"/>
      <c r="D20" s="64"/>
      <c r="E20" s="64"/>
      <c r="F20" s="101"/>
    </row>
    <row r="21" spans="1:6" s="60" customFormat="1" ht="11.25" x14ac:dyDescent="0.2">
      <c r="A21" s="102"/>
      <c r="B21" s="95"/>
      <c r="F21" s="103"/>
    </row>
    <row r="22" spans="1:6" s="60" customFormat="1" ht="11.25" x14ac:dyDescent="0.2">
      <c r="A22" s="96"/>
      <c r="B22" s="67" t="s">
        <v>581</v>
      </c>
      <c r="F22" s="104">
        <f>SUM(F11:F19)</f>
        <v>0</v>
      </c>
    </row>
    <row r="23" spans="1:6" s="60" customFormat="1" ht="11.25" x14ac:dyDescent="0.2">
      <c r="A23" s="96"/>
      <c r="B23" s="67"/>
      <c r="F23" s="104"/>
    </row>
    <row r="24" spans="1:6" s="60" customFormat="1" ht="11.25" x14ac:dyDescent="0.2">
      <c r="A24" s="96"/>
      <c r="B24" s="67"/>
      <c r="F24" s="104"/>
    </row>
    <row r="25" spans="1:6" s="178" customFormat="1" ht="13.5" thickBot="1" x14ac:dyDescent="0.3">
      <c r="A25" s="1464" t="s">
        <v>674</v>
      </c>
      <c r="B25" s="1465"/>
      <c r="C25" s="176"/>
      <c r="D25" s="177"/>
      <c r="E25" s="176"/>
    </row>
    <row r="26" spans="1:6" s="178" customFormat="1" ht="12.75" x14ac:dyDescent="0.25">
      <c r="A26" s="179"/>
      <c r="B26" s="180"/>
      <c r="C26" s="176"/>
      <c r="D26" s="177"/>
      <c r="E26" s="176"/>
    </row>
    <row r="27" spans="1:6" s="178" customFormat="1" ht="25.5" customHeight="1" x14ac:dyDescent="0.25">
      <c r="A27" s="179"/>
      <c r="B27" s="2219" t="s">
        <v>675</v>
      </c>
      <c r="C27" s="2219"/>
      <c r="D27" s="2219"/>
      <c r="E27" s="2219"/>
    </row>
    <row r="28" spans="1:6" s="178" customFormat="1" ht="12.75" x14ac:dyDescent="0.25">
      <c r="A28" s="179"/>
      <c r="B28" s="2219" t="s">
        <v>676</v>
      </c>
      <c r="C28" s="2219"/>
      <c r="D28" s="2219"/>
      <c r="E28" s="2219"/>
    </row>
    <row r="29" spans="1:6" s="178" customFormat="1" ht="35.25" customHeight="1" x14ac:dyDescent="0.25">
      <c r="A29" s="179"/>
      <c r="B29" s="2219" t="s">
        <v>677</v>
      </c>
      <c r="C29" s="2219"/>
      <c r="D29" s="2219"/>
      <c r="E29" s="2219"/>
    </row>
    <row r="30" spans="1:6" s="178" customFormat="1" ht="29.25" customHeight="1" x14ac:dyDescent="0.25">
      <c r="A30" s="179"/>
      <c r="B30" s="2219" t="s">
        <v>678</v>
      </c>
      <c r="C30" s="2219"/>
      <c r="D30" s="2219"/>
      <c r="E30" s="2219"/>
    </row>
    <row r="31" spans="1:6" s="178" customFormat="1" ht="31.5" customHeight="1" x14ac:dyDescent="0.25">
      <c r="A31" s="179"/>
      <c r="B31" s="2219" t="s">
        <v>679</v>
      </c>
      <c r="C31" s="2219"/>
      <c r="D31" s="2219"/>
      <c r="E31" s="2219"/>
    </row>
    <row r="32" spans="1:6" s="178" customFormat="1" ht="40.5" customHeight="1" x14ac:dyDescent="0.25">
      <c r="A32" s="179"/>
      <c r="B32" s="2219" t="s">
        <v>680</v>
      </c>
      <c r="C32" s="2219"/>
      <c r="D32" s="2219"/>
      <c r="E32" s="2219"/>
    </row>
    <row r="33" spans="1:5" s="178" customFormat="1" ht="77.25" customHeight="1" x14ac:dyDescent="0.25">
      <c r="A33" s="179"/>
      <c r="B33" s="2220" t="s">
        <v>681</v>
      </c>
      <c r="C33" s="2220"/>
      <c r="D33" s="2220"/>
      <c r="E33" s="2220"/>
    </row>
    <row r="34" spans="1:5" s="178" customFormat="1" ht="28.5" customHeight="1" x14ac:dyDescent="0.25">
      <c r="A34" s="179"/>
      <c r="B34" s="2224" t="s">
        <v>682</v>
      </c>
      <c r="C34" s="2224"/>
      <c r="D34" s="2224"/>
      <c r="E34" s="2224"/>
    </row>
    <row r="35" spans="1:5" s="178" customFormat="1" ht="12.75" x14ac:dyDescent="0.25">
      <c r="A35" s="179"/>
      <c r="B35" s="351"/>
      <c r="C35" s="351"/>
      <c r="D35" s="1463"/>
      <c r="E35" s="1462"/>
    </row>
    <row r="36" spans="1:5" s="178" customFormat="1" ht="30.75" customHeight="1" x14ac:dyDescent="0.25">
      <c r="A36" s="182">
        <f>1</f>
        <v>1</v>
      </c>
      <c r="B36" s="2218" t="s">
        <v>683</v>
      </c>
      <c r="C36" s="2218"/>
      <c r="D36" s="2218"/>
      <c r="E36" s="2218"/>
    </row>
    <row r="37" spans="1:5" s="178" customFormat="1" ht="42" customHeight="1" x14ac:dyDescent="0.25">
      <c r="A37" s="182">
        <v>2</v>
      </c>
      <c r="B37" s="2218" t="s">
        <v>684</v>
      </c>
      <c r="C37" s="2218"/>
      <c r="D37" s="2218"/>
      <c r="E37" s="2218"/>
    </row>
    <row r="38" spans="1:5" s="178" customFormat="1" ht="27.75" customHeight="1" x14ac:dyDescent="0.25">
      <c r="A38" s="182">
        <v>3</v>
      </c>
      <c r="B38" s="2222" t="s">
        <v>685</v>
      </c>
      <c r="C38" s="2222"/>
      <c r="D38" s="2222"/>
      <c r="E38" s="2222"/>
    </row>
    <row r="39" spans="1:5" s="178" customFormat="1" ht="41.25" customHeight="1" x14ac:dyDescent="0.25">
      <c r="A39" s="182">
        <f>COUNT($A$13:A38)+1</f>
        <v>4</v>
      </c>
      <c r="B39" s="2218" t="s">
        <v>686</v>
      </c>
      <c r="C39" s="2218"/>
      <c r="D39" s="2218"/>
      <c r="E39" s="2218"/>
    </row>
    <row r="40" spans="1:5" s="178" customFormat="1" ht="56.25" customHeight="1" x14ac:dyDescent="0.25">
      <c r="A40" s="182">
        <f>COUNT($A$13:A39)+1</f>
        <v>5</v>
      </c>
      <c r="B40" s="2218" t="s">
        <v>687</v>
      </c>
      <c r="C40" s="2218"/>
      <c r="D40" s="2218"/>
      <c r="E40" s="2218"/>
    </row>
    <row r="41" spans="1:5" s="178" customFormat="1" ht="30" customHeight="1" x14ac:dyDescent="0.25">
      <c r="A41" s="182">
        <f>COUNT($A$13:A40)+1</f>
        <v>6</v>
      </c>
      <c r="B41" s="2222" t="s">
        <v>688</v>
      </c>
      <c r="C41" s="2222"/>
      <c r="D41" s="2222"/>
      <c r="E41" s="2222"/>
    </row>
    <row r="42" spans="1:5" s="178" customFormat="1" ht="27.75" customHeight="1" x14ac:dyDescent="0.25">
      <c r="A42" s="182">
        <f>COUNT($A$13:A41)+1</f>
        <v>7</v>
      </c>
      <c r="B42" s="2222" t="s">
        <v>689</v>
      </c>
      <c r="C42" s="2222"/>
      <c r="D42" s="2222"/>
      <c r="E42" s="2222"/>
    </row>
    <row r="43" spans="1:5" s="183" customFormat="1" ht="25.5" customHeight="1" x14ac:dyDescent="0.25">
      <c r="A43" s="182">
        <f>COUNT($A$13:A42)+1</f>
        <v>8</v>
      </c>
      <c r="B43" s="2222" t="s">
        <v>690</v>
      </c>
      <c r="C43" s="2222"/>
      <c r="D43" s="2222"/>
      <c r="E43" s="2222"/>
    </row>
    <row r="44" spans="1:5" s="183" customFormat="1" ht="31.5" customHeight="1" x14ac:dyDescent="0.25">
      <c r="A44" s="182">
        <f>COUNT($A$13:A43)+1</f>
        <v>9</v>
      </c>
      <c r="B44" s="2222" t="s">
        <v>691</v>
      </c>
      <c r="C44" s="2222"/>
      <c r="D44" s="2222"/>
      <c r="E44" s="2222"/>
    </row>
    <row r="45" spans="1:5" s="183" customFormat="1" ht="31.5" customHeight="1" x14ac:dyDescent="0.25">
      <c r="A45" s="182">
        <f>COUNT($A$13:A44)+1</f>
        <v>10</v>
      </c>
      <c r="B45" s="2222" t="s">
        <v>692</v>
      </c>
      <c r="C45" s="2222"/>
      <c r="D45" s="2222"/>
      <c r="E45" s="2222"/>
    </row>
    <row r="46" spans="1:5" s="183" customFormat="1" ht="30" customHeight="1" x14ac:dyDescent="0.25">
      <c r="A46" s="178"/>
      <c r="B46" s="2222" t="s">
        <v>693</v>
      </c>
      <c r="C46" s="2222"/>
      <c r="D46" s="2222"/>
      <c r="E46" s="2222"/>
    </row>
    <row r="47" spans="1:5" s="183" customFormat="1" ht="28.5" customHeight="1" x14ac:dyDescent="0.25">
      <c r="A47" s="178"/>
      <c r="B47" s="2222" t="s">
        <v>694</v>
      </c>
      <c r="C47" s="2222"/>
      <c r="D47" s="2222"/>
      <c r="E47" s="2222"/>
    </row>
    <row r="48" spans="1:5" s="183" customFormat="1" ht="29.25" customHeight="1" x14ac:dyDescent="0.25">
      <c r="A48" s="178"/>
      <c r="B48" s="2222" t="s">
        <v>695</v>
      </c>
      <c r="C48" s="2222"/>
      <c r="D48" s="2222"/>
      <c r="E48" s="2222"/>
    </row>
    <row r="49" spans="1:6" s="183" customFormat="1" ht="27.75" customHeight="1" x14ac:dyDescent="0.25">
      <c r="A49" s="178"/>
      <c r="B49" s="2222" t="s">
        <v>696</v>
      </c>
      <c r="C49" s="2222"/>
      <c r="D49" s="2222"/>
      <c r="E49" s="2222"/>
    </row>
    <row r="50" spans="1:6" s="183" customFormat="1" ht="44.25" customHeight="1" x14ac:dyDescent="0.25">
      <c r="A50" s="179"/>
      <c r="B50" s="2222" t="s">
        <v>697</v>
      </c>
      <c r="C50" s="2222"/>
      <c r="D50" s="2222"/>
      <c r="E50" s="2222"/>
    </row>
    <row r="51" spans="1:6" s="183" customFormat="1" ht="33" customHeight="1" x14ac:dyDescent="0.25">
      <c r="A51" s="182"/>
      <c r="B51" s="2222" t="s">
        <v>698</v>
      </c>
      <c r="C51" s="2222"/>
      <c r="D51" s="2222"/>
      <c r="E51" s="2222"/>
    </row>
    <row r="52" spans="1:6" s="183" customFormat="1" ht="44.25" customHeight="1" x14ac:dyDescent="0.25">
      <c r="A52" s="182"/>
      <c r="B52" s="2222" t="s">
        <v>699</v>
      </c>
      <c r="C52" s="2222"/>
      <c r="D52" s="2222"/>
      <c r="E52" s="2222"/>
    </row>
    <row r="53" spans="1:6" s="183" customFormat="1" ht="29.25" customHeight="1" x14ac:dyDescent="0.25">
      <c r="A53" s="182"/>
      <c r="B53" s="2222" t="s">
        <v>700</v>
      </c>
      <c r="C53" s="2222"/>
      <c r="D53" s="2222"/>
      <c r="E53" s="2222"/>
    </row>
    <row r="54" spans="1:6" s="183" customFormat="1" ht="31.5" customHeight="1" x14ac:dyDescent="0.25">
      <c r="A54" s="182"/>
      <c r="B54" s="2222" t="s">
        <v>701</v>
      </c>
      <c r="C54" s="2222"/>
      <c r="D54" s="2222"/>
      <c r="E54" s="2222"/>
    </row>
    <row r="55" spans="1:6" s="183" customFormat="1" ht="17.25" customHeight="1" x14ac:dyDescent="0.25">
      <c r="A55" s="182"/>
      <c r="B55" s="2222" t="s">
        <v>702</v>
      </c>
      <c r="C55" s="2222"/>
      <c r="D55" s="2222"/>
      <c r="E55" s="2222"/>
    </row>
    <row r="56" spans="1:6" s="183" customFormat="1" ht="12.75" x14ac:dyDescent="0.25">
      <c r="A56" s="182"/>
      <c r="B56" s="2222" t="s">
        <v>703</v>
      </c>
      <c r="C56" s="2222"/>
      <c r="D56" s="2222"/>
      <c r="E56" s="2222"/>
    </row>
    <row r="57" spans="1:6" s="183" customFormat="1" ht="15" customHeight="1" x14ac:dyDescent="0.25">
      <c r="A57" s="182"/>
      <c r="B57" s="2222" t="s">
        <v>704</v>
      </c>
      <c r="C57" s="2222"/>
      <c r="D57" s="2222"/>
      <c r="E57" s="2222"/>
    </row>
    <row r="58" spans="1:6" s="183" customFormat="1" ht="19.5" customHeight="1" x14ac:dyDescent="0.25">
      <c r="A58" s="182"/>
      <c r="B58" s="2223" t="s">
        <v>705</v>
      </c>
      <c r="C58" s="2223"/>
      <c r="D58" s="2223"/>
      <c r="E58" s="2223"/>
    </row>
    <row r="59" spans="1:6" s="184" customFormat="1" ht="33.75" customHeight="1" x14ac:dyDescent="0.25">
      <c r="A59" s="182"/>
      <c r="B59" s="2222" t="s">
        <v>706</v>
      </c>
      <c r="C59" s="2222"/>
      <c r="D59" s="2222"/>
      <c r="E59" s="2222"/>
    </row>
    <row r="60" spans="1:6" s="60" customFormat="1" x14ac:dyDescent="0.25">
      <c r="A60" s="96"/>
      <c r="B60"/>
      <c r="C60"/>
      <c r="D60"/>
      <c r="E60"/>
      <c r="F60"/>
    </row>
    <row r="61" spans="1:6" s="80" customFormat="1" ht="12.75" customHeight="1" x14ac:dyDescent="0.2">
      <c r="A61" s="89" t="s">
        <v>1375</v>
      </c>
      <c r="B61" s="76"/>
      <c r="C61" s="77"/>
      <c r="D61" s="78"/>
      <c r="E61" s="83"/>
      <c r="F61" s="125"/>
    </row>
    <row r="62" spans="1:6" s="80" customFormat="1" ht="15" customHeight="1" thickBot="1" x14ac:dyDescent="0.25">
      <c r="A62" s="646"/>
      <c r="B62" s="107"/>
      <c r="C62" s="108"/>
      <c r="D62" s="109"/>
      <c r="E62" s="110"/>
      <c r="F62" s="111"/>
    </row>
    <row r="63" spans="1:6" s="60" customFormat="1" ht="12" thickBot="1" x14ac:dyDescent="0.25">
      <c r="A63" s="126" t="s">
        <v>599</v>
      </c>
      <c r="B63" s="127" t="s">
        <v>600</v>
      </c>
      <c r="C63" s="127" t="s">
        <v>601</v>
      </c>
      <c r="D63" s="128" t="s">
        <v>602</v>
      </c>
      <c r="E63" s="129" t="s">
        <v>603</v>
      </c>
      <c r="F63" s="129" t="s">
        <v>604</v>
      </c>
    </row>
    <row r="64" spans="1:6" s="80" customFormat="1" ht="12.75" customHeight="1" x14ac:dyDescent="0.2">
      <c r="A64" s="647"/>
      <c r="B64" s="648"/>
      <c r="C64" s="649"/>
      <c r="D64" s="649"/>
      <c r="E64" s="650"/>
      <c r="F64" s="650"/>
    </row>
    <row r="65" spans="1:6" s="80" customFormat="1" ht="22.5" customHeight="1" x14ac:dyDescent="0.2">
      <c r="A65" s="108"/>
      <c r="B65" s="651" t="s">
        <v>605</v>
      </c>
      <c r="C65" s="108"/>
      <c r="D65" s="109"/>
      <c r="E65" s="110"/>
      <c r="F65" s="111"/>
    </row>
    <row r="66" spans="1:6" s="80" customFormat="1" ht="11.25" x14ac:dyDescent="0.2">
      <c r="A66" s="108"/>
      <c r="B66" s="107"/>
      <c r="C66" s="108"/>
      <c r="D66" s="109"/>
      <c r="E66" s="110"/>
      <c r="F66" s="111"/>
    </row>
    <row r="67" spans="1:6" s="80" customFormat="1" ht="22.5" x14ac:dyDescent="0.2">
      <c r="A67" s="84" t="s">
        <v>573</v>
      </c>
      <c r="B67" s="85" t="s">
        <v>1375</v>
      </c>
      <c r="C67" s="86"/>
      <c r="D67" s="87"/>
      <c r="E67" s="89"/>
      <c r="F67" s="105"/>
    </row>
    <row r="68" spans="1:6" s="80" customFormat="1" ht="12.75" customHeight="1" x14ac:dyDescent="0.2">
      <c r="A68" s="106"/>
      <c r="B68" s="107"/>
      <c r="C68" s="108"/>
      <c r="D68" s="109"/>
      <c r="E68" s="110"/>
      <c r="F68" s="111"/>
    </row>
    <row r="69" spans="1:6" s="80" customFormat="1" ht="12.75" customHeight="1" x14ac:dyDescent="0.2">
      <c r="A69" s="112" t="s">
        <v>582</v>
      </c>
      <c r="B69" s="76" t="s">
        <v>1379</v>
      </c>
      <c r="C69" s="113" t="s">
        <v>1026</v>
      </c>
      <c r="D69" s="114">
        <v>1</v>
      </c>
      <c r="E69" s="2069"/>
      <c r="F69" s="116">
        <f>ROUND(D69*E69,2)</f>
        <v>0</v>
      </c>
    </row>
    <row r="70" spans="1:6" s="80" customFormat="1" ht="12.75" customHeight="1" x14ac:dyDescent="0.2">
      <c r="A70" s="75" t="s">
        <v>584</v>
      </c>
      <c r="B70" s="76" t="s">
        <v>583</v>
      </c>
      <c r="C70" s="113" t="s">
        <v>435</v>
      </c>
      <c r="D70" s="114">
        <v>1</v>
      </c>
      <c r="E70" s="2069"/>
      <c r="F70" s="116">
        <f t="shared" ref="F70:F77" si="0">ROUND(D70*E70,2)</f>
        <v>0</v>
      </c>
    </row>
    <row r="71" spans="1:6" s="80" customFormat="1" ht="12.75" customHeight="1" x14ac:dyDescent="0.2">
      <c r="A71" s="75" t="s">
        <v>586</v>
      </c>
      <c r="B71" s="76" t="s">
        <v>585</v>
      </c>
      <c r="C71" s="113" t="s">
        <v>435</v>
      </c>
      <c r="D71" s="114">
        <v>1</v>
      </c>
      <c r="E71" s="2069"/>
      <c r="F71" s="116">
        <f t="shared" si="0"/>
        <v>0</v>
      </c>
    </row>
    <row r="72" spans="1:6" s="80" customFormat="1" ht="12.75" customHeight="1" x14ac:dyDescent="0.2">
      <c r="A72" s="75" t="s">
        <v>588</v>
      </c>
      <c r="B72" s="76" t="s">
        <v>587</v>
      </c>
      <c r="C72" s="113" t="s">
        <v>435</v>
      </c>
      <c r="D72" s="114">
        <v>1</v>
      </c>
      <c r="E72" s="2069"/>
      <c r="F72" s="116">
        <f t="shared" si="0"/>
        <v>0</v>
      </c>
    </row>
    <row r="73" spans="1:6" s="80" customFormat="1" ht="12.75" customHeight="1" x14ac:dyDescent="0.2">
      <c r="A73" s="75" t="s">
        <v>590</v>
      </c>
      <c r="B73" s="76" t="s">
        <v>589</v>
      </c>
      <c r="C73" s="113" t="s">
        <v>435</v>
      </c>
      <c r="D73" s="114">
        <v>1</v>
      </c>
      <c r="E73" s="2069"/>
      <c r="F73" s="116">
        <f t="shared" si="0"/>
        <v>0</v>
      </c>
    </row>
    <row r="74" spans="1:6" s="80" customFormat="1" ht="12.75" customHeight="1" x14ac:dyDescent="0.2">
      <c r="A74" s="75" t="s">
        <v>592</v>
      </c>
      <c r="B74" s="76" t="s">
        <v>591</v>
      </c>
      <c r="C74" s="113" t="s">
        <v>435</v>
      </c>
      <c r="D74" s="114">
        <v>1</v>
      </c>
      <c r="E74" s="2069"/>
      <c r="F74" s="116">
        <f t="shared" si="0"/>
        <v>0</v>
      </c>
    </row>
    <row r="75" spans="1:6" s="80" customFormat="1" ht="12.75" customHeight="1" x14ac:dyDescent="0.2">
      <c r="A75" s="75" t="s">
        <v>594</v>
      </c>
      <c r="B75" s="76" t="s">
        <v>593</v>
      </c>
      <c r="C75" s="113" t="s">
        <v>435</v>
      </c>
      <c r="D75" s="114">
        <v>1</v>
      </c>
      <c r="E75" s="2069"/>
      <c r="F75" s="116">
        <f t="shared" si="0"/>
        <v>0</v>
      </c>
    </row>
    <row r="76" spans="1:6" s="80" customFormat="1" ht="12.75" customHeight="1" x14ac:dyDescent="0.2">
      <c r="A76" s="75" t="s">
        <v>596</v>
      </c>
      <c r="B76" s="76" t="s">
        <v>595</v>
      </c>
      <c r="C76" s="113" t="s">
        <v>435</v>
      </c>
      <c r="D76" s="114">
        <v>1</v>
      </c>
      <c r="E76" s="2069"/>
      <c r="F76" s="116">
        <f t="shared" si="0"/>
        <v>0</v>
      </c>
    </row>
    <row r="77" spans="1:6" s="80" customFormat="1" ht="12.75" customHeight="1" x14ac:dyDescent="0.2">
      <c r="A77" s="75" t="s">
        <v>1380</v>
      </c>
      <c r="B77" s="76" t="s">
        <v>597</v>
      </c>
      <c r="C77" s="113" t="s">
        <v>435</v>
      </c>
      <c r="D77" s="114">
        <v>1</v>
      </c>
      <c r="E77" s="2069"/>
      <c r="F77" s="116">
        <f t="shared" si="0"/>
        <v>0</v>
      </c>
    </row>
    <row r="78" spans="1:6" s="80" customFormat="1" ht="12.75" customHeight="1" x14ac:dyDescent="0.2">
      <c r="A78" s="108"/>
      <c r="B78" s="107"/>
      <c r="C78" s="117"/>
      <c r="D78" s="118"/>
      <c r="E78" s="119"/>
      <c r="F78" s="120"/>
    </row>
    <row r="79" spans="1:6" s="80" customFormat="1" ht="22.5" customHeight="1" x14ac:dyDescent="0.2">
      <c r="A79" s="86"/>
      <c r="B79" s="85" t="s">
        <v>1381</v>
      </c>
      <c r="C79" s="121"/>
      <c r="D79" s="122"/>
      <c r="E79" s="123"/>
      <c r="F79" s="124">
        <f>SUM(F69:F77)</f>
        <v>0</v>
      </c>
    </row>
    <row r="80" spans="1:6" s="60" customFormat="1" x14ac:dyDescent="0.25">
      <c r="A80"/>
      <c r="B80"/>
      <c r="C80"/>
      <c r="D80"/>
      <c r="E80"/>
      <c r="F80"/>
    </row>
    <row r="81" spans="1:10" s="83" customFormat="1" ht="11.25" x14ac:dyDescent="0.2">
      <c r="A81" s="89" t="s">
        <v>1382</v>
      </c>
      <c r="B81" s="76"/>
      <c r="C81" s="77"/>
      <c r="D81" s="78"/>
      <c r="F81" s="125"/>
    </row>
    <row r="82" spans="1:10" s="83" customFormat="1" ht="12" thickBot="1" x14ac:dyDescent="0.25">
      <c r="A82" s="89"/>
      <c r="B82" s="76"/>
      <c r="C82" s="77"/>
      <c r="D82" s="78"/>
      <c r="F82" s="125"/>
    </row>
    <row r="83" spans="1:10" s="60" customFormat="1" ht="12" thickBot="1" x14ac:dyDescent="0.25">
      <c r="A83" s="126" t="s">
        <v>599</v>
      </c>
      <c r="B83" s="127" t="s">
        <v>600</v>
      </c>
      <c r="C83" s="127" t="s">
        <v>601</v>
      </c>
      <c r="D83" s="128" t="s">
        <v>602</v>
      </c>
      <c r="E83" s="129" t="s">
        <v>603</v>
      </c>
      <c r="F83" s="129" t="s">
        <v>604</v>
      </c>
    </row>
    <row r="84" spans="1:10" s="134" customFormat="1" ht="11.25" x14ac:dyDescent="0.2">
      <c r="A84" s="130"/>
      <c r="B84" s="131"/>
      <c r="C84" s="132"/>
      <c r="D84" s="132"/>
      <c r="E84" s="133"/>
      <c r="F84" s="133"/>
    </row>
    <row r="85" spans="1:10" s="80" customFormat="1" ht="22.5" customHeight="1" x14ac:dyDescent="0.2">
      <c r="A85" s="77"/>
      <c r="B85" s="135" t="s">
        <v>605</v>
      </c>
      <c r="C85" s="77"/>
      <c r="D85" s="78"/>
      <c r="E85" s="83"/>
      <c r="F85" s="125"/>
    </row>
    <row r="86" spans="1:10" s="83" customFormat="1" ht="11.25" x14ac:dyDescent="0.2">
      <c r="A86" s="75"/>
      <c r="B86" s="76"/>
      <c r="C86" s="77"/>
      <c r="D86" s="78"/>
      <c r="F86" s="125"/>
    </row>
    <row r="87" spans="1:10" s="89" customFormat="1" ht="11.25" x14ac:dyDescent="0.2">
      <c r="A87" s="84" t="s">
        <v>575</v>
      </c>
      <c r="B87" s="136" t="s">
        <v>1382</v>
      </c>
      <c r="C87" s="86"/>
      <c r="D87" s="87"/>
      <c r="E87" s="88"/>
      <c r="F87" s="105"/>
    </row>
    <row r="88" spans="1:10" s="83" customFormat="1" ht="11.25" x14ac:dyDescent="0.2">
      <c r="A88" s="75"/>
      <c r="B88" s="137"/>
      <c r="C88" s="77"/>
      <c r="D88" s="78"/>
      <c r="E88" s="82"/>
      <c r="F88" s="125"/>
    </row>
    <row r="89" spans="1:10" s="83" customFormat="1" ht="22.5" x14ac:dyDescent="0.2">
      <c r="A89" s="75" t="s">
        <v>606</v>
      </c>
      <c r="B89" s="138" t="s">
        <v>1705</v>
      </c>
      <c r="C89" s="113" t="s">
        <v>373</v>
      </c>
      <c r="D89" s="114">
        <v>68</v>
      </c>
      <c r="E89" s="2069"/>
      <c r="F89" s="116">
        <f t="shared" ref="F89" si="1">ROUND(D89*E89,2)</f>
        <v>0</v>
      </c>
    </row>
    <row r="90" spans="1:10" s="83" customFormat="1" ht="22.5" x14ac:dyDescent="0.2">
      <c r="A90" s="75" t="s">
        <v>607</v>
      </c>
      <c r="B90" s="138" t="s">
        <v>1383</v>
      </c>
      <c r="C90" s="113" t="s">
        <v>243</v>
      </c>
      <c r="D90" s="147">
        <v>21</v>
      </c>
      <c r="E90" s="2069"/>
      <c r="F90" s="116">
        <f t="shared" ref="F90:F93" si="2">ROUND(D90*E90,2)</f>
        <v>0</v>
      </c>
    </row>
    <row r="91" spans="1:10" s="83" customFormat="1" ht="33.75" x14ac:dyDescent="0.2">
      <c r="A91" s="75" t="s">
        <v>608</v>
      </c>
      <c r="B91" s="146" t="s">
        <v>1384</v>
      </c>
      <c r="C91" s="113" t="s">
        <v>15</v>
      </c>
      <c r="D91" s="114">
        <v>2</v>
      </c>
      <c r="E91" s="2069"/>
      <c r="F91" s="116">
        <f t="shared" si="2"/>
        <v>0</v>
      </c>
    </row>
    <row r="92" spans="1:10" s="83" customFormat="1" ht="22.5" x14ac:dyDescent="0.2">
      <c r="A92" s="75" t="s">
        <v>609</v>
      </c>
      <c r="B92" s="146" t="s">
        <v>1385</v>
      </c>
      <c r="C92" s="113" t="s">
        <v>373</v>
      </c>
      <c r="D92" s="114">
        <v>136</v>
      </c>
      <c r="E92" s="2069"/>
      <c r="F92" s="116">
        <f t="shared" si="2"/>
        <v>0</v>
      </c>
    </row>
    <row r="93" spans="1:10" s="134" customFormat="1" ht="11.25" x14ac:dyDescent="0.2">
      <c r="A93" s="653" t="s">
        <v>611</v>
      </c>
      <c r="B93" s="654" t="s">
        <v>1386</v>
      </c>
      <c r="C93" s="655" t="s">
        <v>435</v>
      </c>
      <c r="D93" s="656">
        <v>1</v>
      </c>
      <c r="E93" s="2069"/>
      <c r="F93" s="116">
        <f t="shared" si="2"/>
        <v>0</v>
      </c>
      <c r="G93" s="652"/>
      <c r="H93" s="657"/>
      <c r="I93" s="658"/>
      <c r="J93" s="658"/>
    </row>
    <row r="94" spans="1:10" s="83" customFormat="1" ht="11.25" x14ac:dyDescent="0.2">
      <c r="A94" s="139"/>
      <c r="B94" s="137"/>
      <c r="C94" s="77"/>
      <c r="D94" s="78"/>
      <c r="E94" s="82"/>
      <c r="F94" s="125"/>
    </row>
    <row r="95" spans="1:10" s="89" customFormat="1" ht="22.5" x14ac:dyDescent="0.2">
      <c r="A95" s="139"/>
      <c r="B95" s="136" t="s">
        <v>1387</v>
      </c>
      <c r="C95" s="86"/>
      <c r="D95" s="87"/>
      <c r="E95" s="88"/>
      <c r="F95" s="164">
        <f>SUM(F89:F93)</f>
        <v>0</v>
      </c>
    </row>
    <row r="97" spans="1:6" s="145" customFormat="1" ht="11.25" x14ac:dyDescent="0.25">
      <c r="A97" s="659" t="s">
        <v>1388</v>
      </c>
      <c r="B97" s="660"/>
      <c r="C97" s="661"/>
      <c r="D97" s="78"/>
      <c r="E97" s="661"/>
      <c r="F97" s="662"/>
    </row>
    <row r="98" spans="1:6" s="145" customFormat="1" ht="12" thickBot="1" x14ac:dyDescent="0.3">
      <c r="A98" s="659"/>
      <c r="B98" s="660"/>
      <c r="C98" s="661"/>
      <c r="D98" s="78"/>
      <c r="E98" s="661"/>
      <c r="F98" s="662"/>
    </row>
    <row r="99" spans="1:6" s="91" customFormat="1" ht="12" thickBot="1" x14ac:dyDescent="0.3">
      <c r="A99" s="150" t="s">
        <v>599</v>
      </c>
      <c r="B99" s="151" t="s">
        <v>600</v>
      </c>
      <c r="C99" s="151" t="s">
        <v>601</v>
      </c>
      <c r="D99" s="152" t="s">
        <v>602</v>
      </c>
      <c r="E99" s="153" t="s">
        <v>603</v>
      </c>
      <c r="F99" s="153" t="s">
        <v>604</v>
      </c>
    </row>
    <row r="100" spans="1:6" s="145" customFormat="1" ht="11.25" x14ac:dyDescent="0.25">
      <c r="A100" s="154"/>
      <c r="B100" s="131"/>
      <c r="C100" s="155"/>
      <c r="D100" s="155"/>
      <c r="E100" s="156"/>
      <c r="F100" s="156"/>
    </row>
    <row r="101" spans="1:6" s="145" customFormat="1" ht="11.25" x14ac:dyDescent="0.25">
      <c r="A101" s="663"/>
      <c r="B101" s="135" t="s">
        <v>605</v>
      </c>
      <c r="C101" s="661"/>
      <c r="D101" s="78"/>
      <c r="E101" s="661"/>
      <c r="F101" s="662"/>
    </row>
    <row r="102" spans="1:6" s="145" customFormat="1" ht="11.25" x14ac:dyDescent="0.25">
      <c r="A102" s="663"/>
      <c r="B102" s="660"/>
      <c r="C102" s="661"/>
      <c r="D102" s="78"/>
      <c r="E102" s="661"/>
      <c r="F102" s="662"/>
    </row>
    <row r="103" spans="1:6" s="145" customFormat="1" ht="22.5" x14ac:dyDescent="0.25">
      <c r="A103" s="664" t="s">
        <v>472</v>
      </c>
      <c r="B103" s="665" t="s">
        <v>1388</v>
      </c>
      <c r="C103" s="666"/>
      <c r="D103" s="87"/>
      <c r="E103" s="667"/>
      <c r="F103" s="668"/>
    </row>
    <row r="104" spans="1:6" s="145" customFormat="1" ht="11.25" x14ac:dyDescent="0.25">
      <c r="A104" s="669"/>
      <c r="B104" s="660"/>
      <c r="C104" s="661"/>
      <c r="D104" s="78"/>
      <c r="E104" s="670"/>
      <c r="F104" s="662"/>
    </row>
    <row r="105" spans="1:6" s="145" customFormat="1" ht="11.25" x14ac:dyDescent="0.2">
      <c r="A105" s="669" t="s">
        <v>1389</v>
      </c>
      <c r="B105" s="671" t="s">
        <v>1390</v>
      </c>
      <c r="C105" s="672" t="s">
        <v>15</v>
      </c>
      <c r="D105" s="142">
        <v>2</v>
      </c>
      <c r="E105" s="2069"/>
      <c r="F105" s="116">
        <f t="shared" ref="F105" si="3">ROUND(D105*E105,2)</f>
        <v>0</v>
      </c>
    </row>
    <row r="106" spans="1:6" s="145" customFormat="1" ht="11.25" x14ac:dyDescent="0.2">
      <c r="A106" s="669" t="s">
        <v>1053</v>
      </c>
      <c r="B106" s="673" t="s">
        <v>1391</v>
      </c>
      <c r="C106" s="672" t="s">
        <v>15</v>
      </c>
      <c r="D106" s="114">
        <v>2</v>
      </c>
      <c r="E106" s="2069"/>
      <c r="F106" s="116">
        <f t="shared" ref="F106:F108" si="4">ROUND(D106*E106,2)</f>
        <v>0</v>
      </c>
    </row>
    <row r="107" spans="1:6" s="145" customFormat="1" ht="22.5" x14ac:dyDescent="0.2">
      <c r="A107" s="669" t="s">
        <v>1392</v>
      </c>
      <c r="B107" s="673" t="s">
        <v>1393</v>
      </c>
      <c r="C107" s="672" t="s">
        <v>15</v>
      </c>
      <c r="D107" s="142">
        <v>2</v>
      </c>
      <c r="E107" s="2069"/>
      <c r="F107" s="116">
        <f t="shared" si="4"/>
        <v>0</v>
      </c>
    </row>
    <row r="108" spans="1:6" s="145" customFormat="1" ht="23.25" customHeight="1" x14ac:dyDescent="0.2">
      <c r="A108" s="669" t="s">
        <v>1394</v>
      </c>
      <c r="B108" s="673" t="s">
        <v>1395</v>
      </c>
      <c r="C108" s="672" t="s">
        <v>15</v>
      </c>
      <c r="D108" s="142">
        <v>3</v>
      </c>
      <c r="E108" s="2069"/>
      <c r="F108" s="116">
        <f t="shared" si="4"/>
        <v>0</v>
      </c>
    </row>
    <row r="109" spans="1:6" s="145" customFormat="1" ht="11.25" x14ac:dyDescent="0.25">
      <c r="A109" s="669"/>
      <c r="B109" s="660"/>
      <c r="C109" s="661"/>
      <c r="D109" s="78"/>
      <c r="E109" s="670"/>
      <c r="F109" s="662"/>
    </row>
    <row r="110" spans="1:6" s="145" customFormat="1" ht="22.5" x14ac:dyDescent="0.25">
      <c r="A110" s="163"/>
      <c r="B110" s="665" t="s">
        <v>1396</v>
      </c>
      <c r="C110" s="666"/>
      <c r="D110" s="87"/>
      <c r="E110" s="667"/>
      <c r="F110" s="674">
        <f>SUM(F105:F108)</f>
        <v>0</v>
      </c>
    </row>
    <row r="113" spans="1:6" s="60" customFormat="1" ht="11.25" x14ac:dyDescent="0.2">
      <c r="A113" s="639" t="s">
        <v>1378</v>
      </c>
    </row>
    <row r="114" spans="1:6" s="60" customFormat="1" ht="12" thickBot="1" x14ac:dyDescent="0.25"/>
    <row r="115" spans="1:6" s="60" customFormat="1" ht="12" thickBot="1" x14ac:dyDescent="0.25">
      <c r="A115" s="126" t="s">
        <v>599</v>
      </c>
      <c r="B115" s="127" t="s">
        <v>600</v>
      </c>
      <c r="C115" s="127" t="s">
        <v>601</v>
      </c>
      <c r="D115" s="128" t="s">
        <v>602</v>
      </c>
      <c r="E115" s="129" t="s">
        <v>1302</v>
      </c>
      <c r="F115" s="129" t="s">
        <v>604</v>
      </c>
    </row>
    <row r="116" spans="1:6" s="60" customFormat="1" ht="11.25" x14ac:dyDescent="0.2"/>
    <row r="117" spans="1:6" s="60" customFormat="1" ht="11.25" x14ac:dyDescent="0.2">
      <c r="A117" s="640"/>
      <c r="B117" s="641" t="s">
        <v>605</v>
      </c>
    </row>
    <row r="118" spans="1:6" s="60" customFormat="1" ht="11.25" x14ac:dyDescent="0.2">
      <c r="A118" s="68"/>
    </row>
    <row r="119" spans="1:6" s="60" customFormat="1" ht="11.25" x14ac:dyDescent="0.2">
      <c r="A119" s="165" t="s">
        <v>473</v>
      </c>
      <c r="B119" s="166" t="s">
        <v>1378</v>
      </c>
    </row>
    <row r="120" spans="1:6" s="60" customFormat="1" ht="11.25" x14ac:dyDescent="0.2">
      <c r="A120" s="167"/>
    </row>
    <row r="121" spans="1:6" s="60" customFormat="1" ht="45" x14ac:dyDescent="0.2">
      <c r="A121" s="168" t="s">
        <v>669</v>
      </c>
      <c r="B121" s="673" t="s">
        <v>1397</v>
      </c>
      <c r="C121" s="672" t="s">
        <v>435</v>
      </c>
      <c r="D121" s="114">
        <v>1</v>
      </c>
      <c r="E121" s="2069"/>
      <c r="F121" s="116">
        <f t="shared" ref="F121" si="5">ROUND(D121*E121,2)</f>
        <v>0</v>
      </c>
    </row>
    <row r="122" spans="1:6" s="60" customFormat="1" ht="45" x14ac:dyDescent="0.2">
      <c r="A122" s="168" t="s">
        <v>671</v>
      </c>
      <c r="B122" s="169" t="s">
        <v>1398</v>
      </c>
      <c r="C122" s="672" t="s">
        <v>435</v>
      </c>
      <c r="D122" s="114">
        <v>1</v>
      </c>
      <c r="E122" s="2069"/>
      <c r="F122" s="116">
        <f t="shared" ref="F122:F123" si="6">ROUND(D122*E122,2)</f>
        <v>0</v>
      </c>
    </row>
    <row r="123" spans="1:6" s="60" customFormat="1" ht="11.25" x14ac:dyDescent="0.2">
      <c r="A123" s="168" t="s">
        <v>952</v>
      </c>
      <c r="B123" s="169" t="s">
        <v>1399</v>
      </c>
      <c r="C123" s="655" t="s">
        <v>435</v>
      </c>
      <c r="D123" s="656">
        <v>1</v>
      </c>
      <c r="E123" s="2069"/>
      <c r="F123" s="116">
        <f t="shared" si="6"/>
        <v>0</v>
      </c>
    </row>
    <row r="124" spans="1:6" s="60" customFormat="1" ht="11.25" x14ac:dyDescent="0.2">
      <c r="A124" s="168"/>
      <c r="B124" s="94"/>
      <c r="C124" s="155"/>
      <c r="D124" s="155"/>
      <c r="E124" s="170"/>
      <c r="F124" s="171"/>
    </row>
    <row r="125" spans="1:6" s="60" customFormat="1" ht="11.25" x14ac:dyDescent="0.2">
      <c r="A125" s="168"/>
      <c r="B125" s="172" t="s">
        <v>1400</v>
      </c>
      <c r="C125" s="155"/>
      <c r="D125" s="155"/>
      <c r="E125" s="170"/>
      <c r="F125" s="173">
        <f>SUM(F121:F123)</f>
        <v>0</v>
      </c>
    </row>
    <row r="126" spans="1:6" s="60" customFormat="1" x14ac:dyDescent="0.25">
      <c r="A126" s="168"/>
      <c r="B126"/>
      <c r="C126"/>
      <c r="D126"/>
      <c r="E126"/>
      <c r="F126"/>
    </row>
    <row r="128" spans="1:6" s="178" customFormat="1" x14ac:dyDescent="0.2">
      <c r="A128" s="675"/>
      <c r="B128" s="180"/>
      <c r="C128" s="176"/>
      <c r="D128" s="177"/>
      <c r="E128" s="176"/>
    </row>
  </sheetData>
  <mergeCells count="32">
    <mergeCell ref="B58:E58"/>
    <mergeCell ref="B59:E59"/>
    <mergeCell ref="B52:E52"/>
    <mergeCell ref="B53:E53"/>
    <mergeCell ref="B54:E54"/>
    <mergeCell ref="B55:E55"/>
    <mergeCell ref="B56:E56"/>
    <mergeCell ref="B57:E57"/>
    <mergeCell ref="B51:E51"/>
    <mergeCell ref="B40:E40"/>
    <mergeCell ref="B41:E41"/>
    <mergeCell ref="B42:E42"/>
    <mergeCell ref="B43:E43"/>
    <mergeCell ref="B44:E44"/>
    <mergeCell ref="B45:E45"/>
    <mergeCell ref="B46:E46"/>
    <mergeCell ref="B47:E47"/>
    <mergeCell ref="B48:E48"/>
    <mergeCell ref="B49:E49"/>
    <mergeCell ref="B50:E50"/>
    <mergeCell ref="B39:E39"/>
    <mergeCell ref="B27:E27"/>
    <mergeCell ref="B28:E28"/>
    <mergeCell ref="B29:E29"/>
    <mergeCell ref="B30:E30"/>
    <mergeCell ref="B31:E31"/>
    <mergeCell ref="B32:E32"/>
    <mergeCell ref="B33:E33"/>
    <mergeCell ref="B34:E34"/>
    <mergeCell ref="B36:E36"/>
    <mergeCell ref="B37:E37"/>
    <mergeCell ref="B38:E38"/>
  </mergeCells>
  <dataValidations count="1">
    <dataValidation type="custom" allowBlank="1" showInputMessage="1" showErrorMessage="1" error="Vnos Cena/EM je dovoljen na dve decimalni mesti." sqref="E69:E77 E89:E93 E105:E108 E121:E123" xr:uid="{6F80343D-41B6-484B-B81E-00A275C2E9BF}">
      <formula1>E69=ROUND(E69,2)</formula1>
    </dataValidation>
  </dataValidation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6119F-5649-4F0A-B686-B60B96BDA92B}">
  <sheetPr>
    <tabColor theme="3" tint="0.59999389629810485"/>
  </sheetPr>
  <dimension ref="A1:K217"/>
  <sheetViews>
    <sheetView workbookViewId="0">
      <selection activeCell="C43" sqref="C43"/>
    </sheetView>
  </sheetViews>
  <sheetFormatPr defaultRowHeight="12.75" x14ac:dyDescent="0.25"/>
  <cols>
    <col min="1" max="1" width="5.7109375" style="1333" customWidth="1"/>
    <col min="2" max="2" width="9.7109375" style="1333" customWidth="1"/>
    <col min="3" max="3" width="45.7109375" style="1367" customWidth="1"/>
    <col min="4" max="4" width="10.7109375" style="1368" customWidth="1"/>
    <col min="5" max="5" width="6.7109375" style="1369" customWidth="1"/>
    <col min="6" max="6" width="11.7109375" style="1370" customWidth="1"/>
    <col min="7" max="7" width="12.7109375" style="1369" customWidth="1"/>
    <col min="8" max="10" width="9.140625" style="1333"/>
    <col min="11" max="11" width="12.85546875" style="1333" customWidth="1"/>
    <col min="12" max="16384" width="9.140625" style="1333"/>
  </cols>
  <sheetData>
    <row r="1" spans="1:11" ht="15.75" x14ac:dyDescent="0.25">
      <c r="A1" s="1372" t="s">
        <v>1486</v>
      </c>
      <c r="B1" s="1327"/>
      <c r="C1" s="1328"/>
      <c r="D1" s="1329"/>
      <c r="E1" s="1330"/>
      <c r="F1" s="1331"/>
    </row>
    <row r="2" spans="1:11" s="1337" customFormat="1" ht="15.75" x14ac:dyDescent="0.25">
      <c r="A2" s="1372" t="s">
        <v>1727</v>
      </c>
      <c r="B2" s="1335"/>
      <c r="C2" s="1336"/>
      <c r="D2" s="1329"/>
      <c r="E2" s="1330"/>
      <c r="F2" s="1331"/>
    </row>
    <row r="3" spans="1:11" s="1337" customFormat="1" ht="15.75" x14ac:dyDescent="0.25">
      <c r="A3" s="1371" t="s">
        <v>2725</v>
      </c>
      <c r="B3" s="1335"/>
      <c r="C3" s="1336"/>
      <c r="D3" s="1329"/>
      <c r="E3" s="1330"/>
      <c r="F3" s="1331"/>
    </row>
    <row r="4" spans="1:11" s="1337" customFormat="1" ht="15.75" x14ac:dyDescent="0.25">
      <c r="A4" s="1334"/>
      <c r="B4" s="1335"/>
      <c r="C4" s="1336"/>
      <c r="D4" s="1329"/>
      <c r="E4" s="1330"/>
      <c r="F4" s="1331"/>
      <c r="G4" s="1332"/>
    </row>
    <row r="5" spans="1:11" s="422" customFormat="1" ht="15" x14ac:dyDescent="0.25">
      <c r="A5" s="1090"/>
      <c r="B5" s="767" t="s">
        <v>0</v>
      </c>
      <c r="C5" s="769" t="s">
        <v>174</v>
      </c>
      <c r="D5" s="771"/>
      <c r="E5" s="768"/>
      <c r="F5" s="770"/>
      <c r="G5" s="771" t="s">
        <v>175</v>
      </c>
      <c r="K5" s="419"/>
    </row>
    <row r="6" spans="1:11" s="422" customFormat="1" ht="15" x14ac:dyDescent="0.25">
      <c r="A6" s="1090"/>
      <c r="B6" s="772"/>
      <c r="C6" s="773"/>
      <c r="D6" s="1081"/>
      <c r="E6" s="768"/>
      <c r="F6" s="770"/>
      <c r="G6" s="775"/>
      <c r="K6" s="419"/>
    </row>
    <row r="7" spans="1:11" s="422" customFormat="1" ht="15" x14ac:dyDescent="0.25">
      <c r="A7" s="1090"/>
      <c r="B7" s="776" t="s">
        <v>176</v>
      </c>
      <c r="C7" s="777" t="s">
        <v>2796</v>
      </c>
      <c r="D7" s="1081"/>
      <c r="E7" s="768"/>
      <c r="F7" s="770"/>
      <c r="G7" s="770">
        <f>G8+G9</f>
        <v>360</v>
      </c>
      <c r="K7" s="419"/>
    </row>
    <row r="8" spans="1:11" s="422" customFormat="1" ht="15" x14ac:dyDescent="0.25">
      <c r="A8" s="1090"/>
      <c r="B8" s="776"/>
      <c r="C8" s="777" t="s">
        <v>2797</v>
      </c>
      <c r="D8" s="1081"/>
      <c r="E8" s="768"/>
      <c r="F8" s="770"/>
      <c r="G8" s="770">
        <f>G49</f>
        <v>0</v>
      </c>
      <c r="K8" s="419"/>
    </row>
    <row r="9" spans="1:11" s="422" customFormat="1" ht="15" x14ac:dyDescent="0.25">
      <c r="A9" s="1090"/>
      <c r="B9" s="776"/>
      <c r="C9" s="777" t="s">
        <v>2798</v>
      </c>
      <c r="D9" s="1081"/>
      <c r="E9" s="768"/>
      <c r="F9" s="770"/>
      <c r="G9" s="770">
        <f>G55</f>
        <v>360</v>
      </c>
      <c r="K9" s="419"/>
    </row>
    <row r="10" spans="1:11" s="422" customFormat="1" ht="15" x14ac:dyDescent="0.25">
      <c r="A10" s="1090"/>
      <c r="B10" s="776" t="s">
        <v>39</v>
      </c>
      <c r="C10" s="777" t="s">
        <v>2799</v>
      </c>
      <c r="D10" s="1081"/>
      <c r="E10" s="768"/>
      <c r="F10" s="770"/>
      <c r="G10" s="775">
        <f>SUM(G11:G14)</f>
        <v>225</v>
      </c>
      <c r="K10" s="419"/>
    </row>
    <row r="11" spans="1:11" s="422" customFormat="1" ht="15" x14ac:dyDescent="0.25">
      <c r="A11" s="1090"/>
      <c r="B11" s="776"/>
      <c r="C11" s="777" t="s">
        <v>2828</v>
      </c>
      <c r="D11" s="1081"/>
      <c r="E11" s="768"/>
      <c r="F11" s="770"/>
      <c r="G11" s="775">
        <f>G90</f>
        <v>0</v>
      </c>
      <c r="K11" s="419"/>
    </row>
    <row r="12" spans="1:11" s="422" customFormat="1" ht="15" x14ac:dyDescent="0.25">
      <c r="A12" s="1090"/>
      <c r="B12" s="776"/>
      <c r="C12" s="777" t="s">
        <v>2832</v>
      </c>
      <c r="D12" s="1081"/>
      <c r="E12" s="768"/>
      <c r="F12" s="770"/>
      <c r="G12" s="775">
        <f>G97</f>
        <v>0</v>
      </c>
      <c r="K12" s="419"/>
    </row>
    <row r="13" spans="1:11" s="422" customFormat="1" ht="15" x14ac:dyDescent="0.25">
      <c r="A13" s="1090"/>
      <c r="B13" s="776"/>
      <c r="C13" s="777" t="s">
        <v>2834</v>
      </c>
      <c r="D13" s="1081"/>
      <c r="E13" s="768"/>
      <c r="F13" s="770"/>
      <c r="G13" s="775">
        <f>G106</f>
        <v>0</v>
      </c>
      <c r="K13" s="419"/>
    </row>
    <row r="14" spans="1:11" s="422" customFormat="1" ht="15.75" thickBot="1" x14ac:dyDescent="0.3">
      <c r="A14" s="1092"/>
      <c r="B14" s="783"/>
      <c r="C14" s="1118" t="s">
        <v>2835</v>
      </c>
      <c r="D14" s="1082"/>
      <c r="E14" s="784"/>
      <c r="F14" s="785"/>
      <c r="G14" s="785">
        <f>G114</f>
        <v>225</v>
      </c>
      <c r="H14" s="419"/>
      <c r="K14" s="419"/>
    </row>
    <row r="15" spans="1:11" s="422" customFormat="1" ht="15" x14ac:dyDescent="0.25">
      <c r="A15" s="1091"/>
      <c r="B15" s="778" t="s">
        <v>178</v>
      </c>
      <c r="C15" s="779"/>
      <c r="D15" s="1081"/>
      <c r="E15" s="774"/>
      <c r="F15" s="770"/>
      <c r="G15" s="780">
        <f>G7+G10</f>
        <v>585</v>
      </c>
      <c r="K15" s="419"/>
    </row>
    <row r="16" spans="1:11" s="422" customFormat="1" ht="15.75" thickBot="1" x14ac:dyDescent="0.3">
      <c r="A16" s="1092"/>
      <c r="B16" s="787" t="s">
        <v>179</v>
      </c>
      <c r="C16" s="788"/>
      <c r="D16" s="1083"/>
      <c r="E16" s="789"/>
      <c r="F16" s="790"/>
      <c r="G16" s="790">
        <f>ROUND(G15*0.22,2)</f>
        <v>128.69999999999999</v>
      </c>
      <c r="K16" s="419"/>
    </row>
    <row r="17" spans="1:11" s="422" customFormat="1" ht="15" x14ac:dyDescent="0.25">
      <c r="A17" s="1090"/>
      <c r="B17" s="781" t="s">
        <v>180</v>
      </c>
      <c r="C17" s="762"/>
      <c r="D17" s="1084"/>
      <c r="E17" s="761"/>
      <c r="F17" s="763"/>
      <c r="G17" s="763">
        <f>+G16+G15</f>
        <v>713.7</v>
      </c>
      <c r="K17" s="419"/>
    </row>
    <row r="18" spans="1:11" s="1337" customFormat="1" ht="15.75" x14ac:dyDescent="0.25">
      <c r="A18" s="1334"/>
      <c r="B18" s="1335"/>
      <c r="C18" s="1336"/>
      <c r="D18" s="1329"/>
      <c r="E18" s="1330"/>
      <c r="F18" s="1331"/>
      <c r="G18" s="1332"/>
    </row>
    <row r="19" spans="1:11" s="1737" customFormat="1" ht="56.25" customHeight="1" x14ac:dyDescent="0.25">
      <c r="A19" s="796"/>
      <c r="B19" s="2225" t="s">
        <v>2729</v>
      </c>
      <c r="C19" s="2226"/>
      <c r="D19" s="2226"/>
      <c r="E19" s="2226"/>
      <c r="F19" s="2226"/>
      <c r="G19" s="1735"/>
    </row>
    <row r="20" spans="1:11" s="1737" customFormat="1" ht="79.5" customHeight="1" x14ac:dyDescent="0.25">
      <c r="A20" s="796"/>
      <c r="B20" s="2225" t="s">
        <v>2730</v>
      </c>
      <c r="C20" s="2226"/>
      <c r="D20" s="2226"/>
      <c r="E20" s="2226"/>
      <c r="F20" s="2226"/>
      <c r="G20" s="1735"/>
    </row>
    <row r="21" spans="1:11" s="1737" customFormat="1" ht="40.5" customHeight="1" x14ac:dyDescent="0.25">
      <c r="A21" s="796"/>
      <c r="B21" s="2225" t="s">
        <v>2731</v>
      </c>
      <c r="C21" s="2226"/>
      <c r="D21" s="2226"/>
      <c r="E21" s="2226"/>
      <c r="F21" s="2226"/>
      <c r="G21" s="1735"/>
    </row>
    <row r="22" spans="1:11" s="1737" customFormat="1" ht="90" customHeight="1" x14ac:dyDescent="0.25">
      <c r="A22" s="796"/>
      <c r="B22" s="2225" t="s">
        <v>2732</v>
      </c>
      <c r="C22" s="2226"/>
      <c r="D22" s="2226"/>
      <c r="E22" s="2226"/>
      <c r="F22" s="2226"/>
      <c r="G22" s="1735"/>
    </row>
    <row r="23" spans="1:11" s="1337" customFormat="1" ht="15.75" x14ac:dyDescent="0.25">
      <c r="A23" s="1334"/>
      <c r="B23" s="1335"/>
      <c r="C23" s="1336"/>
      <c r="D23" s="1329"/>
      <c r="E23" s="1330"/>
      <c r="F23" s="1331"/>
      <c r="G23" s="1332"/>
    </row>
    <row r="24" spans="1:11" s="1337" customFormat="1" ht="15.75" x14ac:dyDescent="0.25">
      <c r="A24" s="1371" t="s">
        <v>2726</v>
      </c>
      <c r="B24" s="1335"/>
      <c r="C24" s="1336"/>
      <c r="D24" s="1329"/>
      <c r="E24" s="1330"/>
      <c r="F24" s="1331"/>
      <c r="G24" s="1332"/>
    </row>
    <row r="25" spans="1:11" s="1343" customFormat="1" ht="15" customHeight="1" x14ac:dyDescent="0.25">
      <c r="A25" s="1339" t="s">
        <v>474</v>
      </c>
      <c r="B25" s="1339" t="s">
        <v>475</v>
      </c>
      <c r="C25" s="1340" t="s">
        <v>2</v>
      </c>
      <c r="D25" s="1341" t="s">
        <v>2792</v>
      </c>
      <c r="E25" s="1342" t="s">
        <v>3</v>
      </c>
      <c r="F25" s="1341" t="s">
        <v>477</v>
      </c>
      <c r="G25" s="1342" t="s">
        <v>175</v>
      </c>
    </row>
    <row r="26" spans="1:11" x14ac:dyDescent="0.25">
      <c r="A26" s="1748" t="s">
        <v>2733</v>
      </c>
      <c r="B26" s="1373"/>
      <c r="C26" s="1374" t="s">
        <v>2734</v>
      </c>
      <c r="D26" s="1375"/>
      <c r="E26" s="1376"/>
      <c r="F26" s="1377"/>
      <c r="G26" s="1378"/>
    </row>
    <row r="27" spans="1:11" ht="25.5" x14ac:dyDescent="0.2">
      <c r="A27" s="1344">
        <v>1</v>
      </c>
      <c r="B27" s="1345"/>
      <c r="C27" s="1350" t="s">
        <v>2736</v>
      </c>
      <c r="D27" s="1738">
        <v>1566</v>
      </c>
      <c r="E27" s="1743" t="s">
        <v>373</v>
      </c>
      <c r="F27" s="2071"/>
      <c r="G27" s="1739">
        <f>ROUND(D27*F27,2)</f>
        <v>0</v>
      </c>
    </row>
    <row r="28" spans="1:11" ht="25.5" x14ac:dyDescent="0.2">
      <c r="A28" s="1351">
        <f>+A27+1</f>
        <v>2</v>
      </c>
      <c r="B28" s="1352"/>
      <c r="C28" s="1353" t="s">
        <v>2737</v>
      </c>
      <c r="D28" s="1738">
        <v>1</v>
      </c>
      <c r="E28" s="1743" t="s">
        <v>435</v>
      </c>
      <c r="F28" s="2071"/>
      <c r="G28" s="1739">
        <f t="shared" ref="G28:G48" si="0">ROUND(D28*F28,2)</f>
        <v>0</v>
      </c>
    </row>
    <row r="29" spans="1:11" s="1355" customFormat="1" ht="38.25" x14ac:dyDescent="0.2">
      <c r="A29" s="1351">
        <f t="shared" ref="A29:A32" si="1">+A28+1</f>
        <v>3</v>
      </c>
      <c r="B29" s="1345"/>
      <c r="C29" s="1350" t="s">
        <v>2738</v>
      </c>
      <c r="D29" s="1738">
        <v>27</v>
      </c>
      <c r="E29" s="1743" t="s">
        <v>15</v>
      </c>
      <c r="F29" s="2071"/>
      <c r="G29" s="1739">
        <f t="shared" si="0"/>
        <v>0</v>
      </c>
    </row>
    <row r="30" spans="1:11" s="1355" customFormat="1" ht="38.25" x14ac:dyDescent="0.2">
      <c r="A30" s="1351">
        <f t="shared" si="1"/>
        <v>4</v>
      </c>
      <c r="B30" s="1345"/>
      <c r="C30" s="1350" t="s">
        <v>2739</v>
      </c>
      <c r="D30" s="1738">
        <v>1</v>
      </c>
      <c r="E30" s="1743" t="s">
        <v>15</v>
      </c>
      <c r="F30" s="2071"/>
      <c r="G30" s="1739">
        <f t="shared" si="0"/>
        <v>0</v>
      </c>
    </row>
    <row r="31" spans="1:11" s="1355" customFormat="1" ht="51" x14ac:dyDescent="0.2">
      <c r="A31" s="1351">
        <f t="shared" si="1"/>
        <v>5</v>
      </c>
      <c r="B31" s="1345"/>
      <c r="C31" s="1350" t="s">
        <v>2793</v>
      </c>
      <c r="D31" s="1738">
        <v>3</v>
      </c>
      <c r="E31" s="1743" t="s">
        <v>15</v>
      </c>
      <c r="F31" s="2071"/>
      <c r="G31" s="1739">
        <f t="shared" si="0"/>
        <v>0</v>
      </c>
    </row>
    <row r="32" spans="1:11" s="1355" customFormat="1" ht="38.25" x14ac:dyDescent="0.2">
      <c r="A32" s="1351">
        <f t="shared" si="1"/>
        <v>6</v>
      </c>
      <c r="B32" s="1345"/>
      <c r="C32" s="1350" t="s">
        <v>2740</v>
      </c>
      <c r="D32" s="1738">
        <v>14</v>
      </c>
      <c r="E32" s="1743" t="s">
        <v>15</v>
      </c>
      <c r="F32" s="2071"/>
      <c r="G32" s="1739">
        <f t="shared" si="0"/>
        <v>0</v>
      </c>
    </row>
    <row r="33" spans="1:7" s="1355" customFormat="1" ht="25.5" x14ac:dyDescent="0.2">
      <c r="A33" s="1351">
        <f>+A32+1</f>
        <v>7</v>
      </c>
      <c r="B33" s="1345"/>
      <c r="C33" s="1350" t="s">
        <v>2741</v>
      </c>
      <c r="D33" s="1738">
        <v>5</v>
      </c>
      <c r="E33" s="1743" t="s">
        <v>15</v>
      </c>
      <c r="F33" s="2071"/>
      <c r="G33" s="1739">
        <f t="shared" si="0"/>
        <v>0</v>
      </c>
    </row>
    <row r="34" spans="1:7" s="1355" customFormat="1" ht="38.25" x14ac:dyDescent="0.2">
      <c r="A34" s="1351">
        <f>+A33+1</f>
        <v>8</v>
      </c>
      <c r="B34" s="1345"/>
      <c r="C34" s="1350" t="s">
        <v>2742</v>
      </c>
      <c r="D34" s="1738">
        <v>26</v>
      </c>
      <c r="E34" s="1743" t="s">
        <v>15</v>
      </c>
      <c r="F34" s="2071"/>
      <c r="G34" s="1739">
        <f t="shared" si="0"/>
        <v>0</v>
      </c>
    </row>
    <row r="35" spans="1:7" s="1355" customFormat="1" ht="63.75" x14ac:dyDescent="0.2">
      <c r="A35" s="1351">
        <f>+A34+1</f>
        <v>9</v>
      </c>
      <c r="B35" s="1345"/>
      <c r="C35" s="1350" t="s">
        <v>2743</v>
      </c>
      <c r="D35" s="1738">
        <v>15</v>
      </c>
      <c r="E35" s="1743" t="s">
        <v>15</v>
      </c>
      <c r="F35" s="2071"/>
      <c r="G35" s="1739">
        <f t="shared" si="0"/>
        <v>0</v>
      </c>
    </row>
    <row r="36" spans="1:7" ht="63.75" x14ac:dyDescent="0.2">
      <c r="A36" s="1344">
        <v>10</v>
      </c>
      <c r="B36" s="1357"/>
      <c r="C36" s="1358" t="s">
        <v>2794</v>
      </c>
      <c r="D36" s="1741">
        <v>25</v>
      </c>
      <c r="E36" s="1744" t="s">
        <v>373</v>
      </c>
      <c r="F36" s="2071"/>
      <c r="G36" s="1739">
        <f t="shared" si="0"/>
        <v>0</v>
      </c>
    </row>
    <row r="37" spans="1:7" ht="63.75" x14ac:dyDescent="0.2">
      <c r="A37" s="1344">
        <v>11</v>
      </c>
      <c r="B37" s="1357"/>
      <c r="C37" s="1358" t="s">
        <v>2744</v>
      </c>
      <c r="D37" s="1741">
        <v>1541</v>
      </c>
      <c r="E37" s="1744" t="s">
        <v>373</v>
      </c>
      <c r="F37" s="2071"/>
      <c r="G37" s="1739">
        <f t="shared" si="0"/>
        <v>0</v>
      </c>
    </row>
    <row r="38" spans="1:7" ht="25.5" x14ac:dyDescent="0.2">
      <c r="A38" s="1361">
        <v>12</v>
      </c>
      <c r="B38" s="1357"/>
      <c r="C38" s="1362" t="s">
        <v>2745</v>
      </c>
      <c r="D38" s="1741">
        <v>600</v>
      </c>
      <c r="E38" s="1744" t="s">
        <v>373</v>
      </c>
      <c r="F38" s="2071"/>
      <c r="G38" s="1739">
        <f t="shared" si="0"/>
        <v>0</v>
      </c>
    </row>
    <row r="39" spans="1:7" ht="25.5" x14ac:dyDescent="0.2">
      <c r="A39" s="1361">
        <f>A38+1</f>
        <v>13</v>
      </c>
      <c r="B39" s="1357"/>
      <c r="C39" s="1358" t="s">
        <v>2795</v>
      </c>
      <c r="D39" s="1741">
        <v>25</v>
      </c>
      <c r="E39" s="1744" t="s">
        <v>373</v>
      </c>
      <c r="F39" s="2071"/>
      <c r="G39" s="1739">
        <f t="shared" si="0"/>
        <v>0</v>
      </c>
    </row>
    <row r="40" spans="1:7" ht="25.5" x14ac:dyDescent="0.2">
      <c r="A40" s="1361">
        <f>+A39+1</f>
        <v>14</v>
      </c>
      <c r="B40" s="1345"/>
      <c r="C40" s="1350" t="s">
        <v>2747</v>
      </c>
      <c r="D40" s="1738">
        <v>941</v>
      </c>
      <c r="E40" s="1743" t="s">
        <v>373</v>
      </c>
      <c r="F40" s="2071"/>
      <c r="G40" s="1739">
        <f t="shared" si="0"/>
        <v>0</v>
      </c>
    </row>
    <row r="41" spans="1:7" ht="51" x14ac:dyDescent="0.2">
      <c r="A41" s="1361">
        <f>+A40+1</f>
        <v>15</v>
      </c>
      <c r="B41" s="1345"/>
      <c r="C41" s="1350" t="s">
        <v>2748</v>
      </c>
      <c r="D41" s="1738">
        <v>6</v>
      </c>
      <c r="E41" s="1743" t="s">
        <v>243</v>
      </c>
      <c r="F41" s="2071"/>
      <c r="G41" s="1739">
        <f t="shared" si="0"/>
        <v>0</v>
      </c>
    </row>
    <row r="42" spans="1:7" ht="38.25" x14ac:dyDescent="0.2">
      <c r="A42" s="1361">
        <f t="shared" ref="A42:A43" si="2">+A41+1</f>
        <v>16</v>
      </c>
      <c r="B42" s="1345"/>
      <c r="C42" s="1350" t="s">
        <v>2749</v>
      </c>
      <c r="D42" s="1738">
        <v>20</v>
      </c>
      <c r="E42" s="1743" t="s">
        <v>243</v>
      </c>
      <c r="F42" s="2071"/>
      <c r="G42" s="1739">
        <f t="shared" si="0"/>
        <v>0</v>
      </c>
    </row>
    <row r="43" spans="1:7" x14ac:dyDescent="0.2">
      <c r="A43" s="1361">
        <f t="shared" si="2"/>
        <v>17</v>
      </c>
      <c r="B43" s="1345"/>
      <c r="C43" s="1350" t="s">
        <v>2750</v>
      </c>
      <c r="D43" s="1738">
        <v>280</v>
      </c>
      <c r="E43" s="1743" t="s">
        <v>243</v>
      </c>
      <c r="F43" s="2071"/>
      <c r="G43" s="1739">
        <f t="shared" si="0"/>
        <v>0</v>
      </c>
    </row>
    <row r="44" spans="1:7" ht="25.5" x14ac:dyDescent="0.2">
      <c r="A44" s="1344">
        <f>A43+1</f>
        <v>18</v>
      </c>
      <c r="B44" s="1345"/>
      <c r="C44" s="1350" t="s">
        <v>2751</v>
      </c>
      <c r="D44" s="1738">
        <v>1.57</v>
      </c>
      <c r="E44" s="1743" t="s">
        <v>891</v>
      </c>
      <c r="F44" s="2071"/>
      <c r="G44" s="1739">
        <f t="shared" si="0"/>
        <v>0</v>
      </c>
    </row>
    <row r="45" spans="1:7" x14ac:dyDescent="0.2">
      <c r="A45" s="1344">
        <f>A44+1</f>
        <v>19</v>
      </c>
      <c r="B45" s="1345"/>
      <c r="C45" s="1350" t="s">
        <v>2752</v>
      </c>
      <c r="D45" s="1738">
        <v>1.57</v>
      </c>
      <c r="E45" s="1743" t="s">
        <v>373</v>
      </c>
      <c r="F45" s="2071"/>
      <c r="G45" s="1739">
        <f t="shared" si="0"/>
        <v>0</v>
      </c>
    </row>
    <row r="46" spans="1:7" x14ac:dyDescent="0.2">
      <c r="A46" s="1344">
        <v>20</v>
      </c>
      <c r="B46" s="1363"/>
      <c r="C46" s="1350" t="s">
        <v>2753</v>
      </c>
      <c r="D46" s="1738">
        <v>1</v>
      </c>
      <c r="E46" s="1744" t="s">
        <v>435</v>
      </c>
      <c r="F46" s="2071"/>
      <c r="G46" s="1739">
        <f t="shared" si="0"/>
        <v>0</v>
      </c>
    </row>
    <row r="47" spans="1:7" ht="25.5" x14ac:dyDescent="0.2">
      <c r="A47" s="1344">
        <v>21</v>
      </c>
      <c r="B47" s="1345"/>
      <c r="C47" s="1350" t="s">
        <v>2754</v>
      </c>
      <c r="D47" s="1738">
        <v>1</v>
      </c>
      <c r="E47" s="1743" t="s">
        <v>435</v>
      </c>
      <c r="F47" s="2071"/>
      <c r="G47" s="1739">
        <f t="shared" si="0"/>
        <v>0</v>
      </c>
    </row>
    <row r="48" spans="1:7" x14ac:dyDescent="0.2">
      <c r="A48" s="1344">
        <v>22</v>
      </c>
      <c r="B48" s="1345"/>
      <c r="C48" s="1350" t="s">
        <v>2755</v>
      </c>
      <c r="D48" s="1738">
        <v>1</v>
      </c>
      <c r="E48" s="1768" t="s">
        <v>435</v>
      </c>
      <c r="F48" s="2071"/>
      <c r="G48" s="1739">
        <f t="shared" si="0"/>
        <v>0</v>
      </c>
    </row>
    <row r="49" spans="1:7" x14ac:dyDescent="0.2">
      <c r="A49" s="1769" t="s">
        <v>2733</v>
      </c>
      <c r="B49" s="1373"/>
      <c r="C49" s="2227" t="s">
        <v>2756</v>
      </c>
      <c r="D49" s="2227"/>
      <c r="E49" s="1767"/>
      <c r="F49" s="1377"/>
      <c r="G49" s="1397">
        <f>+SUM(G27:G48)</f>
        <v>0</v>
      </c>
    </row>
    <row r="50" spans="1:7" x14ac:dyDescent="0.2">
      <c r="A50" s="1344"/>
      <c r="B50" s="1386"/>
      <c r="C50" s="1387"/>
      <c r="D50" s="1761"/>
      <c r="E50" s="1762"/>
      <c r="F50" s="1390"/>
      <c r="G50" s="1356"/>
    </row>
    <row r="51" spans="1:7" x14ac:dyDescent="0.2">
      <c r="A51" s="1748" t="s">
        <v>2757</v>
      </c>
      <c r="B51" s="1373"/>
      <c r="C51" s="1374" t="s">
        <v>2758</v>
      </c>
      <c r="D51" s="1763"/>
      <c r="E51" s="1767"/>
      <c r="F51" s="1377"/>
      <c r="G51" s="1397"/>
    </row>
    <row r="52" spans="1:7" x14ac:dyDescent="0.2">
      <c r="A52" s="1351">
        <v>25</v>
      </c>
      <c r="B52" s="1364"/>
      <c r="C52" s="1365" t="s">
        <v>2760</v>
      </c>
      <c r="D52" s="1766">
        <v>1</v>
      </c>
      <c r="E52" s="1768" t="s">
        <v>435</v>
      </c>
      <c r="F52" s="2071"/>
      <c r="G52" s="1739">
        <f t="shared" ref="G52" si="3">ROUND(D52*F52,2)</f>
        <v>0</v>
      </c>
    </row>
    <row r="53" spans="1:7" x14ac:dyDescent="0.2">
      <c r="A53" s="1351">
        <f>+A52+1</f>
        <v>26</v>
      </c>
      <c r="B53" s="1364"/>
      <c r="C53" s="1365" t="s">
        <v>2761</v>
      </c>
      <c r="D53" s="1766">
        <v>1</v>
      </c>
      <c r="E53" s="1768" t="s">
        <v>435</v>
      </c>
      <c r="F53" s="2071"/>
      <c r="G53" s="1739">
        <f t="shared" ref="G53:G54" si="4">ROUND(D53*F53,2)</f>
        <v>0</v>
      </c>
    </row>
    <row r="54" spans="1:7" x14ac:dyDescent="0.2">
      <c r="A54" s="1351">
        <f>A53+1</f>
        <v>27</v>
      </c>
      <c r="B54" s="1364"/>
      <c r="C54" s="1365" t="s">
        <v>2762</v>
      </c>
      <c r="D54" s="1766">
        <v>8</v>
      </c>
      <c r="E54" s="1768" t="s">
        <v>170</v>
      </c>
      <c r="F54" s="2072">
        <v>45</v>
      </c>
      <c r="G54" s="1739">
        <f t="shared" si="4"/>
        <v>360</v>
      </c>
    </row>
    <row r="55" spans="1:7" x14ac:dyDescent="0.2">
      <c r="A55" s="1748">
        <v>4</v>
      </c>
      <c r="B55" s="1373"/>
      <c r="C55" s="1374" t="str">
        <f>C51&amp;" - skupaj"</f>
        <v>DRUGA DELA - skupaj</v>
      </c>
      <c r="D55" s="1763"/>
      <c r="E55" s="1767"/>
      <c r="F55" s="1377"/>
      <c r="G55" s="1397">
        <f>SUM(G52:G54)</f>
        <v>360</v>
      </c>
    </row>
    <row r="56" spans="1:7" x14ac:dyDescent="0.2">
      <c r="D56" s="1756"/>
      <c r="E56" s="1758"/>
    </row>
    <row r="57" spans="1:7" x14ac:dyDescent="0.2">
      <c r="D57" s="1756"/>
      <c r="E57" s="1758"/>
    </row>
    <row r="58" spans="1:7" ht="15.75" x14ac:dyDescent="0.25">
      <c r="A58" s="1371" t="s">
        <v>2800</v>
      </c>
      <c r="B58" s="1335"/>
      <c r="C58" s="1336"/>
      <c r="D58" s="1329"/>
      <c r="E58" s="1330"/>
      <c r="F58" s="1331"/>
      <c r="G58" s="1332"/>
    </row>
    <row r="59" spans="1:7" x14ac:dyDescent="0.25">
      <c r="A59" s="1339" t="s">
        <v>474</v>
      </c>
      <c r="B59" s="1339" t="s">
        <v>475</v>
      </c>
      <c r="C59" s="1340" t="s">
        <v>2</v>
      </c>
      <c r="D59" s="1341" t="s">
        <v>2792</v>
      </c>
      <c r="E59" s="1342" t="s">
        <v>3</v>
      </c>
      <c r="F59" s="1341" t="s">
        <v>477</v>
      </c>
      <c r="G59" s="1342" t="s">
        <v>175</v>
      </c>
    </row>
    <row r="60" spans="1:7" x14ac:dyDescent="0.25">
      <c r="A60" s="1748" t="s">
        <v>2733</v>
      </c>
      <c r="B60" s="1373"/>
      <c r="C60" s="1374" t="s">
        <v>2764</v>
      </c>
      <c r="D60" s="1375"/>
      <c r="E60" s="1376"/>
      <c r="F60" s="1377"/>
      <c r="G60" s="1378"/>
    </row>
    <row r="61" spans="1:7" ht="51" x14ac:dyDescent="0.2">
      <c r="A61" s="1775">
        <v>1</v>
      </c>
      <c r="B61" s="1386"/>
      <c r="C61" s="1760" t="s">
        <v>2801</v>
      </c>
      <c r="D61" s="1761">
        <v>41</v>
      </c>
      <c r="E61" s="1762" t="s">
        <v>15</v>
      </c>
      <c r="F61" s="2071"/>
      <c r="G61" s="1739">
        <f t="shared" ref="G61" si="5">ROUND(D61*F61,2)</f>
        <v>0</v>
      </c>
    </row>
    <row r="62" spans="1:7" ht="25.5" x14ac:dyDescent="0.2">
      <c r="A62" s="1775">
        <v>2</v>
      </c>
      <c r="B62" s="1386"/>
      <c r="C62" s="1760" t="s">
        <v>2767</v>
      </c>
      <c r="D62" s="1761">
        <v>28</v>
      </c>
      <c r="E62" s="1762" t="s">
        <v>15</v>
      </c>
      <c r="F62" s="2071"/>
      <c r="G62" s="1739">
        <f t="shared" ref="G62:G64" si="6">ROUND(D62*F62,2)</f>
        <v>0</v>
      </c>
    </row>
    <row r="63" spans="1:7" ht="25.5" x14ac:dyDescent="0.2">
      <c r="A63" s="1775">
        <v>3</v>
      </c>
      <c r="B63" s="1386"/>
      <c r="C63" s="1760" t="s">
        <v>2768</v>
      </c>
      <c r="D63" s="1761">
        <v>13</v>
      </c>
      <c r="E63" s="1762" t="s">
        <v>15</v>
      </c>
      <c r="F63" s="2071"/>
      <c r="G63" s="1739">
        <f t="shared" si="6"/>
        <v>0</v>
      </c>
    </row>
    <row r="64" spans="1:7" ht="140.25" x14ac:dyDescent="0.2">
      <c r="A64" s="1776">
        <v>4</v>
      </c>
      <c r="B64" s="1777"/>
      <c r="C64" s="1778" t="s">
        <v>2802</v>
      </c>
      <c r="D64" s="1779">
        <v>1</v>
      </c>
      <c r="E64" s="1780" t="s">
        <v>435</v>
      </c>
      <c r="F64" s="2073"/>
      <c r="G64" s="2074">
        <f t="shared" si="6"/>
        <v>0</v>
      </c>
    </row>
    <row r="65" spans="1:7" x14ac:dyDescent="0.2">
      <c r="A65" s="1776"/>
      <c r="B65" s="1777"/>
      <c r="C65" s="1784" t="s">
        <v>2803</v>
      </c>
      <c r="D65" s="1785"/>
      <c r="E65" s="1786"/>
      <c r="F65" s="1781"/>
      <c r="G65" s="1782"/>
    </row>
    <row r="66" spans="1:7" ht="51" x14ac:dyDescent="0.2">
      <c r="A66" s="1776"/>
      <c r="B66" s="1777"/>
      <c r="C66" s="1787" t="s">
        <v>2804</v>
      </c>
      <c r="D66" s="1785">
        <v>1</v>
      </c>
      <c r="E66" s="1786" t="s">
        <v>435</v>
      </c>
      <c r="F66" s="1781"/>
      <c r="G66" s="1782"/>
    </row>
    <row r="67" spans="1:7" ht="51" x14ac:dyDescent="0.2">
      <c r="A67" s="1776"/>
      <c r="B67" s="1777"/>
      <c r="C67" s="1787" t="s">
        <v>2805</v>
      </c>
      <c r="D67" s="1785">
        <v>1</v>
      </c>
      <c r="E67" s="1786" t="s">
        <v>435</v>
      </c>
      <c r="F67" s="1781"/>
      <c r="G67" s="1782"/>
    </row>
    <row r="68" spans="1:7" ht="38.25" x14ac:dyDescent="0.2">
      <c r="A68" s="1776"/>
      <c r="B68" s="1777"/>
      <c r="C68" s="1787" t="s">
        <v>2806</v>
      </c>
      <c r="D68" s="1785">
        <v>1</v>
      </c>
      <c r="E68" s="1786" t="s">
        <v>435</v>
      </c>
      <c r="F68" s="1781"/>
      <c r="G68" s="1782"/>
    </row>
    <row r="69" spans="1:7" ht="25.5" x14ac:dyDescent="0.2">
      <c r="A69" s="1776"/>
      <c r="B69" s="1777"/>
      <c r="C69" s="1787" t="s">
        <v>2807</v>
      </c>
      <c r="D69" s="1785">
        <v>1</v>
      </c>
      <c r="E69" s="1786" t="s">
        <v>435</v>
      </c>
      <c r="F69" s="1781"/>
      <c r="G69" s="1782"/>
    </row>
    <row r="70" spans="1:7" ht="38.25" x14ac:dyDescent="0.2">
      <c r="A70" s="1776"/>
      <c r="B70" s="1777"/>
      <c r="C70" s="1787" t="s">
        <v>2808</v>
      </c>
      <c r="D70" s="1785">
        <v>1</v>
      </c>
      <c r="E70" s="1786" t="s">
        <v>435</v>
      </c>
      <c r="F70" s="1781"/>
      <c r="G70" s="1782"/>
    </row>
    <row r="71" spans="1:7" x14ac:dyDescent="0.2">
      <c r="A71" s="1776"/>
      <c r="B71" s="1777"/>
      <c r="C71" s="1787" t="s">
        <v>2809</v>
      </c>
      <c r="D71" s="1785">
        <v>1</v>
      </c>
      <c r="E71" s="1786" t="s">
        <v>435</v>
      </c>
      <c r="F71" s="1781"/>
      <c r="G71" s="1782"/>
    </row>
    <row r="72" spans="1:7" x14ac:dyDescent="0.2">
      <c r="A72" s="1776"/>
      <c r="B72" s="1777"/>
      <c r="C72" s="1784" t="s">
        <v>2810</v>
      </c>
      <c r="D72" s="1785"/>
      <c r="E72" s="1786"/>
      <c r="F72" s="1781"/>
      <c r="G72" s="1782"/>
    </row>
    <row r="73" spans="1:7" ht="76.5" x14ac:dyDescent="0.2">
      <c r="A73" s="1776"/>
      <c r="B73" s="1777"/>
      <c r="C73" s="1787" t="s">
        <v>2811</v>
      </c>
      <c r="D73" s="1785">
        <v>1</v>
      </c>
      <c r="E73" s="1786" t="s">
        <v>435</v>
      </c>
      <c r="F73" s="1781"/>
      <c r="G73" s="1782"/>
    </row>
    <row r="74" spans="1:7" x14ac:dyDescent="0.2">
      <c r="A74" s="1776"/>
      <c r="B74" s="1777"/>
      <c r="C74" s="1787" t="s">
        <v>2812</v>
      </c>
      <c r="D74" s="1785">
        <v>1</v>
      </c>
      <c r="E74" s="1786" t="s">
        <v>15</v>
      </c>
      <c r="F74" s="1781"/>
      <c r="G74" s="1782"/>
    </row>
    <row r="75" spans="1:7" ht="76.5" x14ac:dyDescent="0.2">
      <c r="A75" s="1776"/>
      <c r="B75" s="1777"/>
      <c r="C75" s="1787" t="s">
        <v>2813</v>
      </c>
      <c r="D75" s="1785">
        <v>1</v>
      </c>
      <c r="E75" s="1786" t="s">
        <v>435</v>
      </c>
      <c r="F75" s="1781"/>
      <c r="G75" s="1782"/>
    </row>
    <row r="76" spans="1:7" x14ac:dyDescent="0.2">
      <c r="A76" s="1776"/>
      <c r="B76" s="1777"/>
      <c r="C76" s="1784" t="s">
        <v>2814</v>
      </c>
      <c r="D76" s="1785"/>
      <c r="E76" s="1786"/>
      <c r="F76" s="1781"/>
      <c r="G76" s="1782"/>
    </row>
    <row r="77" spans="1:7" ht="38.25" x14ac:dyDescent="0.2">
      <c r="A77" s="1776"/>
      <c r="B77" s="1777"/>
      <c r="C77" s="1787" t="s">
        <v>2815</v>
      </c>
      <c r="D77" s="1785">
        <v>1</v>
      </c>
      <c r="E77" s="1786" t="s">
        <v>15</v>
      </c>
      <c r="F77" s="1781"/>
      <c r="G77" s="1782"/>
    </row>
    <row r="78" spans="1:7" x14ac:dyDescent="0.2">
      <c r="A78" s="1776"/>
      <c r="B78" s="1777"/>
      <c r="C78" s="1787" t="s">
        <v>2816</v>
      </c>
      <c r="D78" s="1785">
        <v>1</v>
      </c>
      <c r="E78" s="1786" t="s">
        <v>15</v>
      </c>
      <c r="F78" s="1781"/>
      <c r="G78" s="1782"/>
    </row>
    <row r="79" spans="1:7" ht="38.25" x14ac:dyDescent="0.2">
      <c r="A79" s="1776"/>
      <c r="B79" s="1777"/>
      <c r="C79" s="1787" t="s">
        <v>2817</v>
      </c>
      <c r="D79" s="1785">
        <v>1</v>
      </c>
      <c r="E79" s="1786" t="s">
        <v>435</v>
      </c>
      <c r="F79" s="1781"/>
      <c r="G79" s="1782"/>
    </row>
    <row r="80" spans="1:7" ht="25.5" x14ac:dyDescent="0.2">
      <c r="A80" s="1776"/>
      <c r="B80" s="1777"/>
      <c r="C80" s="1787" t="s">
        <v>2818</v>
      </c>
      <c r="D80" s="1785">
        <v>2</v>
      </c>
      <c r="E80" s="1786" t="s">
        <v>435</v>
      </c>
      <c r="F80" s="1781"/>
      <c r="G80" s="1782"/>
    </row>
    <row r="81" spans="1:7" ht="25.5" x14ac:dyDescent="0.2">
      <c r="A81" s="1776"/>
      <c r="B81" s="1777"/>
      <c r="C81" s="1787" t="s">
        <v>2819</v>
      </c>
      <c r="D81" s="1785">
        <v>1</v>
      </c>
      <c r="E81" s="1786" t="s">
        <v>435</v>
      </c>
      <c r="F81" s="1781"/>
      <c r="G81" s="1782"/>
    </row>
    <row r="82" spans="1:7" ht="25.5" x14ac:dyDescent="0.2">
      <c r="A82" s="1776"/>
      <c r="B82" s="1777"/>
      <c r="C82" s="1787" t="s">
        <v>2820</v>
      </c>
      <c r="D82" s="1785">
        <v>1</v>
      </c>
      <c r="E82" s="1786" t="s">
        <v>15</v>
      </c>
      <c r="F82" s="1781"/>
      <c r="G82" s="1782"/>
    </row>
    <row r="83" spans="1:7" ht="25.5" x14ac:dyDescent="0.2">
      <c r="A83" s="1776"/>
      <c r="B83" s="1777"/>
      <c r="C83" s="1787" t="s">
        <v>2821</v>
      </c>
      <c r="D83" s="1785">
        <v>1</v>
      </c>
      <c r="E83" s="1786" t="s">
        <v>15</v>
      </c>
      <c r="F83" s="1781"/>
      <c r="G83" s="1782"/>
    </row>
    <row r="84" spans="1:7" ht="25.5" x14ac:dyDescent="0.2">
      <c r="A84" s="1776"/>
      <c r="B84" s="1777"/>
      <c r="C84" s="1787" t="s">
        <v>2822</v>
      </c>
      <c r="D84" s="1785">
        <v>1</v>
      </c>
      <c r="E84" s="1786" t="s">
        <v>15</v>
      </c>
      <c r="F84" s="1781"/>
      <c r="G84" s="1782"/>
    </row>
    <row r="85" spans="1:7" x14ac:dyDescent="0.2">
      <c r="A85" s="1776"/>
      <c r="B85" s="1777"/>
      <c r="C85" s="1787" t="s">
        <v>2823</v>
      </c>
      <c r="D85" s="1785">
        <v>1</v>
      </c>
      <c r="E85" s="1786" t="s">
        <v>435</v>
      </c>
      <c r="F85" s="1781"/>
      <c r="G85" s="1782"/>
    </row>
    <row r="86" spans="1:7" x14ac:dyDescent="0.2">
      <c r="A86" s="1776"/>
      <c r="B86" s="1777"/>
      <c r="C86" s="1787" t="s">
        <v>2824</v>
      </c>
      <c r="D86" s="1785">
        <v>14</v>
      </c>
      <c r="E86" s="1786" t="s">
        <v>15</v>
      </c>
      <c r="F86" s="1781"/>
      <c r="G86" s="1782"/>
    </row>
    <row r="87" spans="1:7" x14ac:dyDescent="0.2">
      <c r="A87" s="1776"/>
      <c r="B87" s="1777"/>
      <c r="C87" s="1787" t="s">
        <v>2825</v>
      </c>
      <c r="D87" s="1785">
        <v>16</v>
      </c>
      <c r="E87" s="1786" t="s">
        <v>15</v>
      </c>
      <c r="F87" s="1781"/>
      <c r="G87" s="1782"/>
    </row>
    <row r="88" spans="1:7" x14ac:dyDescent="0.2">
      <c r="A88" s="1776"/>
      <c r="B88" s="1777"/>
      <c r="C88" s="1787" t="s">
        <v>2826</v>
      </c>
      <c r="D88" s="1785">
        <v>4</v>
      </c>
      <c r="E88" s="1786" t="s">
        <v>15</v>
      </c>
      <c r="F88" s="1781"/>
      <c r="G88" s="1782"/>
    </row>
    <row r="89" spans="1:7" x14ac:dyDescent="0.2">
      <c r="A89" s="1783"/>
      <c r="B89" s="1770"/>
      <c r="C89" s="1788" t="s">
        <v>2827</v>
      </c>
      <c r="D89" s="1789">
        <v>1</v>
      </c>
      <c r="E89" s="1790" t="s">
        <v>435</v>
      </c>
      <c r="F89" s="1773"/>
      <c r="G89" s="1774"/>
    </row>
    <row r="90" spans="1:7" x14ac:dyDescent="0.25">
      <c r="A90" s="1748" t="s">
        <v>2733</v>
      </c>
      <c r="B90" s="1373"/>
      <c r="C90" s="1374" t="s">
        <v>2769</v>
      </c>
      <c r="D90" s="1375"/>
      <c r="E90" s="1376"/>
      <c r="F90" s="1377"/>
      <c r="G90" s="1759">
        <f>SUM(G61:G64)</f>
        <v>0</v>
      </c>
    </row>
    <row r="91" spans="1:7" x14ac:dyDescent="0.2">
      <c r="D91" s="1756"/>
      <c r="E91" s="1758"/>
    </row>
    <row r="92" spans="1:7" x14ac:dyDescent="0.25">
      <c r="A92" s="1748" t="s">
        <v>2757</v>
      </c>
      <c r="B92" s="1373"/>
      <c r="C92" s="1374" t="s">
        <v>2770</v>
      </c>
      <c r="D92" s="1375"/>
      <c r="E92" s="1376"/>
      <c r="F92" s="1377"/>
      <c r="G92" s="1759"/>
    </row>
    <row r="93" spans="1:7" x14ac:dyDescent="0.2">
      <c r="A93" s="1386">
        <v>1</v>
      </c>
      <c r="B93" s="1386"/>
      <c r="C93" s="1760" t="s">
        <v>2829</v>
      </c>
      <c r="D93" s="1761">
        <v>105</v>
      </c>
      <c r="E93" s="1762" t="s">
        <v>373</v>
      </c>
      <c r="F93" s="2071"/>
      <c r="G93" s="1739">
        <f t="shared" ref="G93" si="7">ROUND(D93*F93,2)</f>
        <v>0</v>
      </c>
    </row>
    <row r="94" spans="1:7" x14ac:dyDescent="0.2">
      <c r="A94" s="1386">
        <v>2</v>
      </c>
      <c r="B94" s="1386"/>
      <c r="C94" s="1760" t="s">
        <v>2771</v>
      </c>
      <c r="D94" s="1761">
        <v>1770</v>
      </c>
      <c r="E94" s="1762" t="s">
        <v>373</v>
      </c>
      <c r="F94" s="2071"/>
      <c r="G94" s="1739">
        <f t="shared" ref="G94:G96" si="8">ROUND(D94*F94,2)</f>
        <v>0</v>
      </c>
    </row>
    <row r="95" spans="1:7" x14ac:dyDescent="0.2">
      <c r="A95" s="1386">
        <v>3</v>
      </c>
      <c r="B95" s="1386"/>
      <c r="C95" s="1760" t="s">
        <v>2830</v>
      </c>
      <c r="D95" s="1761">
        <v>270</v>
      </c>
      <c r="E95" s="1762" t="s">
        <v>373</v>
      </c>
      <c r="F95" s="2071"/>
      <c r="G95" s="1739">
        <f t="shared" si="8"/>
        <v>0</v>
      </c>
    </row>
    <row r="96" spans="1:7" ht="25.5" x14ac:dyDescent="0.2">
      <c r="A96" s="1386">
        <v>4</v>
      </c>
      <c r="B96" s="1386"/>
      <c r="C96" s="1760" t="s">
        <v>2831</v>
      </c>
      <c r="D96" s="1761">
        <v>1</v>
      </c>
      <c r="E96" s="1762" t="s">
        <v>435</v>
      </c>
      <c r="F96" s="2071"/>
      <c r="G96" s="1739">
        <f t="shared" si="8"/>
        <v>0</v>
      </c>
    </row>
    <row r="97" spans="1:7" x14ac:dyDescent="0.25">
      <c r="A97" s="1748" t="s">
        <v>2757</v>
      </c>
      <c r="B97" s="1373"/>
      <c r="C97" s="1374" t="s">
        <v>2773</v>
      </c>
      <c r="D97" s="1375"/>
      <c r="E97" s="1376"/>
      <c r="F97" s="1377"/>
      <c r="G97" s="1759">
        <f>SUM(G93:G96)</f>
        <v>0</v>
      </c>
    </row>
    <row r="98" spans="1:7" x14ac:dyDescent="0.2">
      <c r="D98" s="1756"/>
      <c r="E98" s="1758"/>
    </row>
    <row r="99" spans="1:7" x14ac:dyDescent="0.25">
      <c r="A99" s="1748" t="s">
        <v>2774</v>
      </c>
      <c r="B99" s="1373"/>
      <c r="C99" s="1374" t="s">
        <v>2775</v>
      </c>
      <c r="D99" s="1375"/>
      <c r="E99" s="1376"/>
      <c r="F99" s="1377"/>
      <c r="G99" s="1759"/>
    </row>
    <row r="100" spans="1:7" x14ac:dyDescent="0.2">
      <c r="A100" s="1386">
        <v>1</v>
      </c>
      <c r="B100" s="1386"/>
      <c r="C100" s="1760" t="s">
        <v>2776</v>
      </c>
      <c r="D100" s="1761">
        <v>41</v>
      </c>
      <c r="E100" s="1762" t="s">
        <v>15</v>
      </c>
      <c r="F100" s="2071"/>
      <c r="G100" s="1739">
        <f t="shared" ref="G100" si="9">ROUND(D100*F100,2)</f>
        <v>0</v>
      </c>
    </row>
    <row r="101" spans="1:7" x14ac:dyDescent="0.2">
      <c r="A101" s="1386">
        <v>2</v>
      </c>
      <c r="B101" s="1386"/>
      <c r="C101" s="1760" t="s">
        <v>2777</v>
      </c>
      <c r="D101" s="1761">
        <v>41</v>
      </c>
      <c r="E101" s="1762" t="s">
        <v>15</v>
      </c>
      <c r="F101" s="2071"/>
      <c r="G101" s="1739">
        <f t="shared" ref="G101:G105" si="10">ROUND(D101*F101,2)</f>
        <v>0</v>
      </c>
    </row>
    <row r="102" spans="1:7" x14ac:dyDescent="0.2">
      <c r="A102" s="1386">
        <v>3</v>
      </c>
      <c r="B102" s="1386"/>
      <c r="C102" s="1760" t="s">
        <v>2778</v>
      </c>
      <c r="D102" s="1761">
        <v>41</v>
      </c>
      <c r="E102" s="1762" t="s">
        <v>15</v>
      </c>
      <c r="F102" s="2071"/>
      <c r="G102" s="1739">
        <f t="shared" si="10"/>
        <v>0</v>
      </c>
    </row>
    <row r="103" spans="1:7" ht="25.5" x14ac:dyDescent="0.2">
      <c r="A103" s="1386">
        <v>4</v>
      </c>
      <c r="B103" s="1386"/>
      <c r="C103" s="1760" t="s">
        <v>2779</v>
      </c>
      <c r="D103" s="1761">
        <v>41</v>
      </c>
      <c r="E103" s="1762" t="s">
        <v>15</v>
      </c>
      <c r="F103" s="2071"/>
      <c r="G103" s="1739">
        <f t="shared" si="10"/>
        <v>0</v>
      </c>
    </row>
    <row r="104" spans="1:7" x14ac:dyDescent="0.2">
      <c r="A104" s="1386">
        <v>5</v>
      </c>
      <c r="B104" s="1386"/>
      <c r="C104" s="1760" t="s">
        <v>2833</v>
      </c>
      <c r="D104" s="1761">
        <v>2</v>
      </c>
      <c r="E104" s="1762" t="s">
        <v>435</v>
      </c>
      <c r="F104" s="2071"/>
      <c r="G104" s="1739">
        <f t="shared" si="10"/>
        <v>0</v>
      </c>
    </row>
    <row r="105" spans="1:7" x14ac:dyDescent="0.2">
      <c r="A105" s="1386">
        <v>6</v>
      </c>
      <c r="B105" s="1386"/>
      <c r="C105" s="1760" t="s">
        <v>2780</v>
      </c>
      <c r="D105" s="1761">
        <v>81</v>
      </c>
      <c r="E105" s="1762" t="s">
        <v>435</v>
      </c>
      <c r="F105" s="2071"/>
      <c r="G105" s="1739">
        <f t="shared" si="10"/>
        <v>0</v>
      </c>
    </row>
    <row r="106" spans="1:7" x14ac:dyDescent="0.25">
      <c r="A106" s="1748" t="s">
        <v>2774</v>
      </c>
      <c r="B106" s="1373"/>
      <c r="C106" s="1374" t="s">
        <v>2781</v>
      </c>
      <c r="D106" s="1375"/>
      <c r="E106" s="1376"/>
      <c r="F106" s="1377"/>
      <c r="G106" s="1759">
        <f>SUM(G100:G105)</f>
        <v>0</v>
      </c>
    </row>
    <row r="107" spans="1:7" x14ac:dyDescent="0.2">
      <c r="D107" s="1756"/>
      <c r="E107" s="1758"/>
    </row>
    <row r="108" spans="1:7" x14ac:dyDescent="0.25">
      <c r="A108" s="1748" t="s">
        <v>35</v>
      </c>
      <c r="B108" s="1373"/>
      <c r="C108" s="1374" t="s">
        <v>2758</v>
      </c>
      <c r="D108" s="1375"/>
      <c r="E108" s="1376"/>
      <c r="F108" s="1377"/>
      <c r="G108" s="1759"/>
    </row>
    <row r="109" spans="1:7" x14ac:dyDescent="0.2">
      <c r="A109" s="1386">
        <v>1</v>
      </c>
      <c r="B109" s="1386"/>
      <c r="C109" s="1760" t="s">
        <v>2782</v>
      </c>
      <c r="D109" s="1761">
        <v>1</v>
      </c>
      <c r="E109" s="1762" t="s">
        <v>435</v>
      </c>
      <c r="F109" s="2071"/>
      <c r="G109" s="1739">
        <f t="shared" ref="G109" si="11">ROUND(D109*F109,2)</f>
        <v>0</v>
      </c>
    </row>
    <row r="110" spans="1:7" x14ac:dyDescent="0.2">
      <c r="A110" s="1386">
        <v>2</v>
      </c>
      <c r="B110" s="1386"/>
      <c r="C110" s="1760" t="s">
        <v>2783</v>
      </c>
      <c r="D110" s="1761">
        <v>1</v>
      </c>
      <c r="E110" s="1762" t="s">
        <v>435</v>
      </c>
      <c r="F110" s="2071"/>
      <c r="G110" s="1739">
        <f t="shared" ref="G110:G113" si="12">ROUND(D110*F110,2)</f>
        <v>0</v>
      </c>
    </row>
    <row r="111" spans="1:7" x14ac:dyDescent="0.2">
      <c r="A111" s="1386">
        <v>3</v>
      </c>
      <c r="B111" s="1386"/>
      <c r="C111" s="1760" t="s">
        <v>2760</v>
      </c>
      <c r="D111" s="1761">
        <v>1</v>
      </c>
      <c r="E111" s="1762" t="s">
        <v>435</v>
      </c>
      <c r="F111" s="2071"/>
      <c r="G111" s="1739">
        <f t="shared" si="12"/>
        <v>0</v>
      </c>
    </row>
    <row r="112" spans="1:7" x14ac:dyDescent="0.2">
      <c r="A112" s="1386">
        <v>4</v>
      </c>
      <c r="B112" s="1386"/>
      <c r="C112" s="1760" t="s">
        <v>2761</v>
      </c>
      <c r="D112" s="1761">
        <v>1</v>
      </c>
      <c r="E112" s="1762" t="s">
        <v>435</v>
      </c>
      <c r="F112" s="2071"/>
      <c r="G112" s="1739">
        <f t="shared" si="12"/>
        <v>0</v>
      </c>
    </row>
    <row r="113" spans="1:7" x14ac:dyDescent="0.2">
      <c r="A113" s="1386">
        <v>5</v>
      </c>
      <c r="B113" s="1386"/>
      <c r="C113" s="1760" t="s">
        <v>2762</v>
      </c>
      <c r="D113" s="1761">
        <v>5</v>
      </c>
      <c r="E113" s="1762" t="s">
        <v>170</v>
      </c>
      <c r="F113" s="2072">
        <v>45</v>
      </c>
      <c r="G113" s="1739">
        <f t="shared" si="12"/>
        <v>225</v>
      </c>
    </row>
    <row r="114" spans="1:7" x14ac:dyDescent="0.25">
      <c r="A114" s="1748" t="s">
        <v>35</v>
      </c>
      <c r="B114" s="1373"/>
      <c r="C114" s="1374" t="s">
        <v>2759</v>
      </c>
      <c r="D114" s="1375"/>
      <c r="E114" s="1376"/>
      <c r="F114" s="1377"/>
      <c r="G114" s="1759">
        <f>SUM(G109:G113)</f>
        <v>225</v>
      </c>
    </row>
    <row r="115" spans="1:7" x14ac:dyDescent="0.2">
      <c r="D115" s="1756"/>
      <c r="E115" s="1758"/>
    </row>
    <row r="116" spans="1:7" x14ac:dyDescent="0.2">
      <c r="D116" s="1756"/>
      <c r="E116" s="1758"/>
    </row>
    <row r="117" spans="1:7" x14ac:dyDescent="0.2">
      <c r="D117" s="1756"/>
      <c r="E117" s="1758"/>
    </row>
    <row r="118" spans="1:7" x14ac:dyDescent="0.2">
      <c r="D118" s="1756"/>
      <c r="E118" s="1758"/>
    </row>
    <row r="119" spans="1:7" x14ac:dyDescent="0.2">
      <c r="D119" s="1756"/>
      <c r="E119" s="1758"/>
    </row>
    <row r="120" spans="1:7" x14ac:dyDescent="0.2">
      <c r="D120" s="1756"/>
      <c r="E120" s="1758"/>
    </row>
    <row r="121" spans="1:7" x14ac:dyDescent="0.2">
      <c r="D121" s="1756"/>
      <c r="E121" s="1758"/>
    </row>
    <row r="122" spans="1:7" x14ac:dyDescent="0.2">
      <c r="D122" s="1756"/>
      <c r="E122" s="1758"/>
    </row>
    <row r="123" spans="1:7" x14ac:dyDescent="0.2">
      <c r="D123" s="1756"/>
      <c r="E123" s="1758"/>
    </row>
    <row r="124" spans="1:7" x14ac:dyDescent="0.2">
      <c r="D124" s="1756"/>
      <c r="E124" s="1758"/>
    </row>
    <row r="125" spans="1:7" x14ac:dyDescent="0.2">
      <c r="D125" s="1756"/>
      <c r="E125" s="1758"/>
    </row>
    <row r="126" spans="1:7" x14ac:dyDescent="0.2">
      <c r="D126" s="1756"/>
      <c r="E126" s="1758"/>
    </row>
    <row r="127" spans="1:7" x14ac:dyDescent="0.2">
      <c r="D127" s="1756"/>
      <c r="E127" s="1758"/>
    </row>
    <row r="128" spans="1:7" x14ac:dyDescent="0.2">
      <c r="D128" s="1756"/>
      <c r="E128" s="1758"/>
    </row>
    <row r="129" spans="4:5" x14ac:dyDescent="0.2">
      <c r="D129" s="1756"/>
      <c r="E129" s="1758"/>
    </row>
    <row r="130" spans="4:5" x14ac:dyDescent="0.2">
      <c r="D130" s="1756"/>
      <c r="E130" s="1758"/>
    </row>
    <row r="131" spans="4:5" x14ac:dyDescent="0.2">
      <c r="D131" s="1756"/>
      <c r="E131" s="1758"/>
    </row>
    <row r="132" spans="4:5" x14ac:dyDescent="0.2">
      <c r="D132" s="1756"/>
      <c r="E132" s="1758"/>
    </row>
    <row r="133" spans="4:5" x14ac:dyDescent="0.2">
      <c r="D133" s="1756"/>
      <c r="E133" s="1758"/>
    </row>
    <row r="134" spans="4:5" x14ac:dyDescent="0.2">
      <c r="D134" s="1756"/>
      <c r="E134" s="1758"/>
    </row>
    <row r="135" spans="4:5" x14ac:dyDescent="0.2">
      <c r="D135" s="1756"/>
      <c r="E135" s="1758"/>
    </row>
    <row r="136" spans="4:5" x14ac:dyDescent="0.2">
      <c r="D136" s="1756"/>
      <c r="E136" s="1758"/>
    </row>
    <row r="137" spans="4:5" x14ac:dyDescent="0.2">
      <c r="D137" s="1756"/>
      <c r="E137" s="1758"/>
    </row>
    <row r="138" spans="4:5" x14ac:dyDescent="0.2">
      <c r="D138" s="1756"/>
      <c r="E138" s="1758"/>
    </row>
    <row r="139" spans="4:5" x14ac:dyDescent="0.2">
      <c r="D139" s="1756"/>
      <c r="E139" s="1758"/>
    </row>
    <row r="140" spans="4:5" x14ac:dyDescent="0.2">
      <c r="D140" s="1756"/>
      <c r="E140" s="1758"/>
    </row>
    <row r="141" spans="4:5" x14ac:dyDescent="0.2">
      <c r="D141" s="1756"/>
      <c r="E141" s="1758"/>
    </row>
    <row r="142" spans="4:5" x14ac:dyDescent="0.2">
      <c r="D142" s="1756"/>
      <c r="E142" s="1758"/>
    </row>
    <row r="143" spans="4:5" x14ac:dyDescent="0.2">
      <c r="D143" s="1756"/>
      <c r="E143" s="1758"/>
    </row>
    <row r="144" spans="4:5" x14ac:dyDescent="0.2">
      <c r="D144" s="1756"/>
      <c r="E144" s="1758"/>
    </row>
    <row r="145" spans="4:5" x14ac:dyDescent="0.2">
      <c r="D145" s="1756"/>
      <c r="E145" s="1758"/>
    </row>
    <row r="146" spans="4:5" x14ac:dyDescent="0.2">
      <c r="D146" s="1756"/>
      <c r="E146" s="1758"/>
    </row>
    <row r="147" spans="4:5" x14ac:dyDescent="0.2">
      <c r="D147" s="1756"/>
      <c r="E147" s="1758"/>
    </row>
    <row r="148" spans="4:5" x14ac:dyDescent="0.2">
      <c r="D148" s="1756"/>
      <c r="E148" s="1758"/>
    </row>
    <row r="149" spans="4:5" x14ac:dyDescent="0.2">
      <c r="D149" s="1756"/>
      <c r="E149" s="1758"/>
    </row>
    <row r="150" spans="4:5" x14ac:dyDescent="0.2">
      <c r="D150" s="1756"/>
      <c r="E150" s="1758"/>
    </row>
    <row r="151" spans="4:5" x14ac:dyDescent="0.2">
      <c r="D151" s="1756"/>
      <c r="E151" s="1758"/>
    </row>
    <row r="152" spans="4:5" x14ac:dyDescent="0.2">
      <c r="D152" s="1756"/>
      <c r="E152" s="1758"/>
    </row>
    <row r="153" spans="4:5" x14ac:dyDescent="0.2">
      <c r="D153" s="1756"/>
      <c r="E153" s="1758"/>
    </row>
    <row r="154" spans="4:5" x14ac:dyDescent="0.2">
      <c r="D154" s="1756"/>
      <c r="E154" s="1758"/>
    </row>
    <row r="155" spans="4:5" x14ac:dyDescent="0.2">
      <c r="D155" s="1756"/>
    </row>
    <row r="156" spans="4:5" x14ac:dyDescent="0.2">
      <c r="D156" s="1756"/>
    </row>
    <row r="157" spans="4:5" x14ac:dyDescent="0.2">
      <c r="D157" s="1756"/>
    </row>
    <row r="158" spans="4:5" x14ac:dyDescent="0.2">
      <c r="D158" s="1756"/>
    </row>
    <row r="159" spans="4:5" x14ac:dyDescent="0.2">
      <c r="D159" s="1756"/>
    </row>
    <row r="160" spans="4:5" x14ac:dyDescent="0.2">
      <c r="D160" s="1756"/>
    </row>
    <row r="161" spans="4:4" x14ac:dyDescent="0.2">
      <c r="D161" s="1756"/>
    </row>
    <row r="162" spans="4:4" x14ac:dyDescent="0.2">
      <c r="D162" s="1756"/>
    </row>
    <row r="163" spans="4:4" x14ac:dyDescent="0.2">
      <c r="D163" s="1756"/>
    </row>
    <row r="164" spans="4:4" x14ac:dyDescent="0.2">
      <c r="D164" s="1756"/>
    </row>
    <row r="165" spans="4:4" x14ac:dyDescent="0.2">
      <c r="D165" s="1756"/>
    </row>
    <row r="166" spans="4:4" x14ac:dyDescent="0.2">
      <c r="D166" s="1756"/>
    </row>
    <row r="167" spans="4:4" x14ac:dyDescent="0.2">
      <c r="D167" s="1756"/>
    </row>
    <row r="168" spans="4:4" x14ac:dyDescent="0.2">
      <c r="D168" s="1756"/>
    </row>
    <row r="169" spans="4:4" x14ac:dyDescent="0.2">
      <c r="D169" s="1756"/>
    </row>
    <row r="170" spans="4:4" x14ac:dyDescent="0.2">
      <c r="D170" s="1756"/>
    </row>
    <row r="171" spans="4:4" x14ac:dyDescent="0.2">
      <c r="D171" s="1756"/>
    </row>
    <row r="172" spans="4:4" x14ac:dyDescent="0.2">
      <c r="D172" s="1756"/>
    </row>
    <row r="173" spans="4:4" x14ac:dyDescent="0.2">
      <c r="D173" s="1756"/>
    </row>
    <row r="174" spans="4:4" x14ac:dyDescent="0.2">
      <c r="D174" s="1756"/>
    </row>
    <row r="175" spans="4:4" x14ac:dyDescent="0.2">
      <c r="D175" s="1756"/>
    </row>
    <row r="176" spans="4:4" x14ac:dyDescent="0.2">
      <c r="D176" s="1756"/>
    </row>
    <row r="177" spans="4:4" x14ac:dyDescent="0.2">
      <c r="D177" s="1756"/>
    </row>
    <row r="178" spans="4:4" x14ac:dyDescent="0.2">
      <c r="D178" s="1756"/>
    </row>
    <row r="179" spans="4:4" x14ac:dyDescent="0.2">
      <c r="D179" s="1756"/>
    </row>
    <row r="180" spans="4:4" x14ac:dyDescent="0.2">
      <c r="D180" s="1756"/>
    </row>
    <row r="181" spans="4:4" x14ac:dyDescent="0.2">
      <c r="D181" s="1756"/>
    </row>
    <row r="182" spans="4:4" x14ac:dyDescent="0.2">
      <c r="D182" s="1756"/>
    </row>
    <row r="183" spans="4:4" x14ac:dyDescent="0.2">
      <c r="D183" s="1756"/>
    </row>
    <row r="184" spans="4:4" x14ac:dyDescent="0.2">
      <c r="D184" s="1756"/>
    </row>
    <row r="185" spans="4:4" x14ac:dyDescent="0.2">
      <c r="D185" s="1756"/>
    </row>
    <row r="186" spans="4:4" x14ac:dyDescent="0.2">
      <c r="D186" s="1756"/>
    </row>
    <row r="187" spans="4:4" x14ac:dyDescent="0.2">
      <c r="D187" s="1756"/>
    </row>
    <row r="188" spans="4:4" x14ac:dyDescent="0.2">
      <c r="D188" s="1756"/>
    </row>
    <row r="189" spans="4:4" x14ac:dyDescent="0.2">
      <c r="D189" s="1756"/>
    </row>
    <row r="190" spans="4:4" x14ac:dyDescent="0.2">
      <c r="D190" s="1756"/>
    </row>
    <row r="191" spans="4:4" x14ac:dyDescent="0.2">
      <c r="D191" s="1756"/>
    </row>
    <row r="192" spans="4:4" x14ac:dyDescent="0.2">
      <c r="D192" s="1756"/>
    </row>
    <row r="193" spans="4:4" x14ac:dyDescent="0.2">
      <c r="D193" s="1756"/>
    </row>
    <row r="194" spans="4:4" x14ac:dyDescent="0.2">
      <c r="D194" s="1756"/>
    </row>
    <row r="195" spans="4:4" x14ac:dyDescent="0.2">
      <c r="D195" s="1756"/>
    </row>
    <row r="196" spans="4:4" x14ac:dyDescent="0.2">
      <c r="D196" s="1756"/>
    </row>
    <row r="197" spans="4:4" x14ac:dyDescent="0.2">
      <c r="D197" s="1756"/>
    </row>
    <row r="198" spans="4:4" x14ac:dyDescent="0.2">
      <c r="D198" s="1756"/>
    </row>
    <row r="199" spans="4:4" x14ac:dyDescent="0.2">
      <c r="D199" s="1756"/>
    </row>
    <row r="200" spans="4:4" x14ac:dyDescent="0.2">
      <c r="D200" s="1756"/>
    </row>
    <row r="201" spans="4:4" x14ac:dyDescent="0.2">
      <c r="D201" s="1756"/>
    </row>
    <row r="202" spans="4:4" x14ac:dyDescent="0.2">
      <c r="D202" s="1756"/>
    </row>
    <row r="203" spans="4:4" x14ac:dyDescent="0.2">
      <c r="D203" s="1756"/>
    </row>
    <row r="204" spans="4:4" x14ac:dyDescent="0.2">
      <c r="D204" s="1756"/>
    </row>
    <row r="205" spans="4:4" x14ac:dyDescent="0.2">
      <c r="D205" s="1756"/>
    </row>
    <row r="206" spans="4:4" x14ac:dyDescent="0.2">
      <c r="D206" s="1756"/>
    </row>
    <row r="207" spans="4:4" x14ac:dyDescent="0.2">
      <c r="D207" s="1756"/>
    </row>
    <row r="208" spans="4:4" x14ac:dyDescent="0.2">
      <c r="D208" s="1756"/>
    </row>
    <row r="209" spans="4:4" x14ac:dyDescent="0.2">
      <c r="D209" s="1756"/>
    </row>
    <row r="210" spans="4:4" x14ac:dyDescent="0.2">
      <c r="D210" s="1756"/>
    </row>
    <row r="211" spans="4:4" x14ac:dyDescent="0.2">
      <c r="D211" s="1756"/>
    </row>
    <row r="212" spans="4:4" x14ac:dyDescent="0.2">
      <c r="D212" s="1756"/>
    </row>
    <row r="213" spans="4:4" x14ac:dyDescent="0.2">
      <c r="D213" s="1756"/>
    </row>
    <row r="214" spans="4:4" x14ac:dyDescent="0.2">
      <c r="D214" s="1756"/>
    </row>
    <row r="215" spans="4:4" x14ac:dyDescent="0.2">
      <c r="D215" s="1756"/>
    </row>
    <row r="216" spans="4:4" x14ac:dyDescent="0.2">
      <c r="D216" s="1756"/>
    </row>
    <row r="217" spans="4:4" x14ac:dyDescent="0.2">
      <c r="D217" s="1756"/>
    </row>
  </sheetData>
  <mergeCells count="5">
    <mergeCell ref="B19:F19"/>
    <mergeCell ref="B20:F20"/>
    <mergeCell ref="B21:F21"/>
    <mergeCell ref="B22:F22"/>
    <mergeCell ref="C49:D49"/>
  </mergeCells>
  <dataValidations count="1">
    <dataValidation type="custom" allowBlank="1" showInputMessage="1" showErrorMessage="1" error="Vnos Cena/enoto je dovoljen na dve decimalni mesti." sqref="F27:F48 F52:F54 F61:F64 F93:F96 F100:F105 F109:F113" xr:uid="{1CDE5820-B458-4B08-8657-2EB920FF41B4}">
      <formula1>F27=ROUND(F27,2)</formula1>
    </dataValidation>
  </dataValidation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47EA5-2168-4338-BF45-E6BD09F49485}">
  <sheetPr>
    <tabColor theme="3" tint="0.59999389629810485"/>
  </sheetPr>
  <dimension ref="A1:K218"/>
  <sheetViews>
    <sheetView workbookViewId="0">
      <selection activeCell="C46" sqref="C45:C46"/>
    </sheetView>
  </sheetViews>
  <sheetFormatPr defaultRowHeight="12.75" x14ac:dyDescent="0.25"/>
  <cols>
    <col min="1" max="1" width="5.7109375" style="1333" customWidth="1"/>
    <col min="2" max="2" width="9.7109375" style="1333" customWidth="1"/>
    <col min="3" max="3" width="45.7109375" style="1367" customWidth="1"/>
    <col min="4" max="4" width="10.7109375" style="1368" customWidth="1"/>
    <col min="5" max="5" width="6.7109375" style="1369" customWidth="1"/>
    <col min="6" max="6" width="11.7109375" style="1370" customWidth="1"/>
    <col min="7" max="7" width="12.7109375" style="1369" customWidth="1"/>
    <col min="8" max="10" width="9.140625" style="1333"/>
    <col min="11" max="11" width="12.85546875" style="1333" customWidth="1"/>
    <col min="12" max="16384" width="9.140625" style="1333"/>
  </cols>
  <sheetData>
    <row r="1" spans="1:11" ht="15.75" x14ac:dyDescent="0.25">
      <c r="A1" s="1372" t="s">
        <v>1486</v>
      </c>
      <c r="B1" s="1327"/>
      <c r="C1" s="1328"/>
      <c r="D1" s="1329"/>
      <c r="E1" s="1330"/>
      <c r="F1" s="1331"/>
    </row>
    <row r="2" spans="1:11" s="1337" customFormat="1" ht="15.75" x14ac:dyDescent="0.25">
      <c r="A2" s="1372" t="s">
        <v>1727</v>
      </c>
      <c r="B2" s="1335"/>
      <c r="C2" s="1336"/>
      <c r="D2" s="1329"/>
      <c r="E2" s="1330"/>
      <c r="F2" s="1331"/>
    </row>
    <row r="3" spans="1:11" s="1337" customFormat="1" ht="15.75" x14ac:dyDescent="0.25">
      <c r="A3" s="1371" t="s">
        <v>2789</v>
      </c>
      <c r="B3" s="1335"/>
      <c r="C3" s="1336"/>
      <c r="D3" s="1329"/>
      <c r="E3" s="1330"/>
      <c r="F3" s="1331"/>
    </row>
    <row r="4" spans="1:11" s="1337" customFormat="1" ht="15.75" x14ac:dyDescent="0.25">
      <c r="A4" s="1334"/>
      <c r="B4" s="1335"/>
      <c r="C4" s="1336"/>
      <c r="D4" s="1329"/>
      <c r="E4" s="1330"/>
      <c r="F4" s="1331"/>
      <c r="G4" s="1332"/>
    </row>
    <row r="5" spans="1:11" s="422" customFormat="1" ht="15" x14ac:dyDescent="0.25">
      <c r="A5" s="1090"/>
      <c r="B5" s="767" t="s">
        <v>0</v>
      </c>
      <c r="C5" s="769" t="s">
        <v>174</v>
      </c>
      <c r="D5" s="771"/>
      <c r="E5" s="768"/>
      <c r="F5" s="770"/>
      <c r="G5" s="771" t="s">
        <v>175</v>
      </c>
      <c r="K5" s="419"/>
    </row>
    <row r="6" spans="1:11" s="422" customFormat="1" ht="15" x14ac:dyDescent="0.25">
      <c r="A6" s="1090"/>
      <c r="B6" s="772"/>
      <c r="C6" s="773"/>
      <c r="D6" s="1081"/>
      <c r="E6" s="768"/>
      <c r="F6" s="770"/>
      <c r="G6" s="775"/>
      <c r="K6" s="419"/>
    </row>
    <row r="7" spans="1:11" s="422" customFormat="1" ht="15" x14ac:dyDescent="0.25">
      <c r="A7" s="1090"/>
      <c r="B7" s="776" t="s">
        <v>176</v>
      </c>
      <c r="C7" s="777" t="s">
        <v>2727</v>
      </c>
      <c r="D7" s="1081"/>
      <c r="E7" s="768"/>
      <c r="F7" s="770"/>
      <c r="G7" s="770">
        <f>SUM(G8:G9)</f>
        <v>135</v>
      </c>
      <c r="K7" s="419"/>
    </row>
    <row r="8" spans="1:11" s="422" customFormat="1" ht="15" x14ac:dyDescent="0.25">
      <c r="A8" s="1090"/>
      <c r="B8" s="776"/>
      <c r="C8" s="777" t="s">
        <v>2735</v>
      </c>
      <c r="D8" s="1081"/>
      <c r="E8" s="768"/>
      <c r="F8" s="770"/>
      <c r="G8" s="770">
        <f>G48</f>
        <v>0</v>
      </c>
      <c r="K8" s="419"/>
    </row>
    <row r="9" spans="1:11" s="422" customFormat="1" ht="15" x14ac:dyDescent="0.25">
      <c r="A9" s="1090"/>
      <c r="B9" s="776"/>
      <c r="C9" s="777" t="s">
        <v>2763</v>
      </c>
      <c r="D9" s="1081"/>
      <c r="E9" s="768"/>
      <c r="F9" s="770"/>
      <c r="G9" s="770">
        <f>G54</f>
        <v>135</v>
      </c>
      <c r="K9" s="419"/>
    </row>
    <row r="10" spans="1:11" s="422" customFormat="1" ht="15" x14ac:dyDescent="0.25">
      <c r="A10" s="1090"/>
      <c r="B10" s="776" t="s">
        <v>39</v>
      </c>
      <c r="C10" s="777" t="s">
        <v>2728</v>
      </c>
      <c r="D10" s="1081"/>
      <c r="E10" s="768"/>
      <c r="F10" s="770"/>
      <c r="G10" s="775">
        <f>SUM(G11:G14)</f>
        <v>90</v>
      </c>
      <c r="K10" s="419"/>
    </row>
    <row r="11" spans="1:11" s="422" customFormat="1" ht="15" x14ac:dyDescent="0.25">
      <c r="A11" s="1090"/>
      <c r="B11" s="776"/>
      <c r="C11" s="777" t="s">
        <v>2765</v>
      </c>
      <c r="D11" s="1081"/>
      <c r="E11" s="768"/>
      <c r="F11" s="770"/>
      <c r="G11" s="775">
        <f>G63</f>
        <v>0</v>
      </c>
      <c r="K11" s="419"/>
    </row>
    <row r="12" spans="1:11" s="422" customFormat="1" ht="15" x14ac:dyDescent="0.25">
      <c r="A12" s="1090"/>
      <c r="B12" s="776"/>
      <c r="C12" s="777" t="s">
        <v>2784</v>
      </c>
      <c r="D12" s="1081"/>
      <c r="E12" s="768"/>
      <c r="F12" s="770"/>
      <c r="G12" s="775">
        <f>G68</f>
        <v>0</v>
      </c>
      <c r="K12" s="419"/>
    </row>
    <row r="13" spans="1:11" s="422" customFormat="1" ht="15" x14ac:dyDescent="0.25">
      <c r="A13" s="1090"/>
      <c r="B13" s="776"/>
      <c r="C13" s="777" t="s">
        <v>2785</v>
      </c>
      <c r="D13" s="1081"/>
      <c r="E13" s="768"/>
      <c r="F13" s="770"/>
      <c r="G13" s="775">
        <f>G76</f>
        <v>0</v>
      </c>
      <c r="K13" s="419"/>
    </row>
    <row r="14" spans="1:11" s="422" customFormat="1" ht="15.75" thickBot="1" x14ac:dyDescent="0.3">
      <c r="A14" s="1092"/>
      <c r="B14" s="783"/>
      <c r="C14" s="1118" t="s">
        <v>2786</v>
      </c>
      <c r="D14" s="1082"/>
      <c r="E14" s="784"/>
      <c r="F14" s="785"/>
      <c r="G14" s="785">
        <f>G84</f>
        <v>90</v>
      </c>
      <c r="H14" s="419"/>
      <c r="K14" s="419"/>
    </row>
    <row r="15" spans="1:11" s="422" customFormat="1" ht="15" x14ac:dyDescent="0.25">
      <c r="A15" s="1091"/>
      <c r="B15" s="778" t="s">
        <v>178</v>
      </c>
      <c r="C15" s="779"/>
      <c r="D15" s="1081"/>
      <c r="E15" s="774"/>
      <c r="F15" s="770"/>
      <c r="G15" s="780">
        <f>G7+G10</f>
        <v>225</v>
      </c>
      <c r="K15" s="419"/>
    </row>
    <row r="16" spans="1:11" s="422" customFormat="1" ht="15.75" thickBot="1" x14ac:dyDescent="0.3">
      <c r="A16" s="1092"/>
      <c r="B16" s="787" t="s">
        <v>179</v>
      </c>
      <c r="C16" s="788"/>
      <c r="D16" s="1083"/>
      <c r="E16" s="789"/>
      <c r="F16" s="790"/>
      <c r="G16" s="790">
        <f>ROUND(G15*0.22,2)</f>
        <v>49.5</v>
      </c>
      <c r="K16" s="419"/>
    </row>
    <row r="17" spans="1:11" s="422" customFormat="1" ht="15" x14ac:dyDescent="0.25">
      <c r="A17" s="1090"/>
      <c r="B17" s="781" t="s">
        <v>180</v>
      </c>
      <c r="C17" s="762"/>
      <c r="D17" s="1084"/>
      <c r="E17" s="761"/>
      <c r="F17" s="763"/>
      <c r="G17" s="763">
        <f>+G16+G15</f>
        <v>274.5</v>
      </c>
      <c r="K17" s="419"/>
    </row>
    <row r="18" spans="1:11" s="1337" customFormat="1" ht="15.75" x14ac:dyDescent="0.25">
      <c r="A18" s="1334"/>
      <c r="B18" s="1335"/>
      <c r="C18" s="1336"/>
      <c r="D18" s="1329"/>
      <c r="E18" s="1330"/>
      <c r="F18" s="1331"/>
      <c r="G18" s="1332"/>
    </row>
    <row r="19" spans="1:11" s="1737" customFormat="1" ht="56.25" customHeight="1" x14ac:dyDescent="0.25">
      <c r="A19" s="796"/>
      <c r="B19" s="2225" t="s">
        <v>2729</v>
      </c>
      <c r="C19" s="2226"/>
      <c r="D19" s="2226"/>
      <c r="E19" s="2226"/>
      <c r="F19" s="2226"/>
      <c r="G19" s="1735"/>
    </row>
    <row r="20" spans="1:11" s="1737" customFormat="1" ht="79.5" customHeight="1" x14ac:dyDescent="0.25">
      <c r="A20" s="796"/>
      <c r="B20" s="2225" t="s">
        <v>2730</v>
      </c>
      <c r="C20" s="2226"/>
      <c r="D20" s="2226"/>
      <c r="E20" s="2226"/>
      <c r="F20" s="2226"/>
      <c r="G20" s="1735"/>
    </row>
    <row r="21" spans="1:11" s="1737" customFormat="1" ht="40.5" customHeight="1" x14ac:dyDescent="0.25">
      <c r="A21" s="796"/>
      <c r="B21" s="2225" t="s">
        <v>2731</v>
      </c>
      <c r="C21" s="2226"/>
      <c r="D21" s="2226"/>
      <c r="E21" s="2226"/>
      <c r="F21" s="2226"/>
      <c r="G21" s="1735"/>
    </row>
    <row r="22" spans="1:11" s="1737" customFormat="1" ht="90" customHeight="1" x14ac:dyDescent="0.25">
      <c r="A22" s="796"/>
      <c r="B22" s="2225" t="s">
        <v>2732</v>
      </c>
      <c r="C22" s="2226"/>
      <c r="D22" s="2226"/>
      <c r="E22" s="2226"/>
      <c r="F22" s="2226"/>
      <c r="G22" s="1735"/>
    </row>
    <row r="23" spans="1:11" s="1737" customFormat="1" x14ac:dyDescent="0.2">
      <c r="A23" s="796"/>
      <c r="B23" s="796"/>
      <c r="C23" s="1736"/>
      <c r="D23" s="1160"/>
      <c r="E23" s="698"/>
      <c r="F23" s="1233"/>
      <c r="G23" s="1735"/>
    </row>
    <row r="24" spans="1:11" s="1337" customFormat="1" ht="15.75" x14ac:dyDescent="0.25">
      <c r="A24" s="1334"/>
      <c r="B24" s="1335"/>
      <c r="C24" s="1336"/>
      <c r="D24" s="1329"/>
      <c r="E24" s="1330"/>
      <c r="F24" s="1331"/>
      <c r="G24" s="1332"/>
    </row>
    <row r="25" spans="1:11" s="1337" customFormat="1" ht="15.75" x14ac:dyDescent="0.25">
      <c r="A25" s="1371" t="s">
        <v>2790</v>
      </c>
      <c r="B25" s="1335"/>
      <c r="C25" s="1336"/>
      <c r="D25" s="1329"/>
      <c r="E25" s="1330"/>
      <c r="F25" s="1331"/>
      <c r="G25" s="1332"/>
    </row>
    <row r="26" spans="1:11" s="1343" customFormat="1" ht="15" customHeight="1" x14ac:dyDescent="0.25">
      <c r="A26" s="1339" t="s">
        <v>474</v>
      </c>
      <c r="B26" s="1339" t="s">
        <v>475</v>
      </c>
      <c r="C26" s="1340" t="s">
        <v>2</v>
      </c>
      <c r="D26" s="1341" t="s">
        <v>476</v>
      </c>
      <c r="E26" s="1742" t="s">
        <v>3</v>
      </c>
      <c r="F26" s="1341" t="s">
        <v>477</v>
      </c>
      <c r="G26" s="1342" t="s">
        <v>175</v>
      </c>
    </row>
    <row r="27" spans="1:11" x14ac:dyDescent="0.25">
      <c r="A27" s="1748" t="s">
        <v>2733</v>
      </c>
      <c r="B27" s="1373"/>
      <c r="C27" s="1374" t="s">
        <v>2734</v>
      </c>
      <c r="D27" s="1375"/>
      <c r="E27" s="1376"/>
      <c r="F27" s="1377"/>
      <c r="G27" s="1378"/>
    </row>
    <row r="28" spans="1:11" ht="25.5" x14ac:dyDescent="0.2">
      <c r="A28" s="1345">
        <v>1</v>
      </c>
      <c r="C28" s="1350" t="s">
        <v>2736</v>
      </c>
      <c r="D28" s="1745">
        <v>397</v>
      </c>
      <c r="E28" s="1743" t="s">
        <v>373</v>
      </c>
      <c r="F28" s="2071"/>
      <c r="G28" s="1739">
        <f>ROUND(D28*F28,2)</f>
        <v>0</v>
      </c>
    </row>
    <row r="29" spans="1:11" ht="25.5" x14ac:dyDescent="0.2">
      <c r="A29" s="1351">
        <v>2</v>
      </c>
      <c r="B29" s="1352"/>
      <c r="C29" s="1353" t="s">
        <v>2737</v>
      </c>
      <c r="D29" s="1745">
        <v>1</v>
      </c>
      <c r="E29" s="1743" t="s">
        <v>435</v>
      </c>
      <c r="F29" s="2071"/>
      <c r="G29" s="1739">
        <f t="shared" ref="G29:G47" si="0">ROUND(D29*F29,2)</f>
        <v>0</v>
      </c>
    </row>
    <row r="30" spans="1:11" s="1355" customFormat="1" ht="38.25" x14ac:dyDescent="0.2">
      <c r="A30" s="1345">
        <v>3</v>
      </c>
      <c r="B30" s="1345"/>
      <c r="C30" s="1350" t="s">
        <v>2738</v>
      </c>
      <c r="D30" s="1745">
        <v>9</v>
      </c>
      <c r="E30" s="1743" t="s">
        <v>15</v>
      </c>
      <c r="F30" s="2071"/>
      <c r="G30" s="1739">
        <f t="shared" si="0"/>
        <v>0</v>
      </c>
    </row>
    <row r="31" spans="1:11" s="1355" customFormat="1" ht="38.25" x14ac:dyDescent="0.2">
      <c r="A31" s="1351">
        <v>4</v>
      </c>
      <c r="B31" s="1345"/>
      <c r="C31" s="1350" t="s">
        <v>2739</v>
      </c>
      <c r="D31" s="1745">
        <v>1</v>
      </c>
      <c r="E31" s="1743" t="s">
        <v>15</v>
      </c>
      <c r="F31" s="2071"/>
      <c r="G31" s="1739">
        <f t="shared" si="0"/>
        <v>0</v>
      </c>
    </row>
    <row r="32" spans="1:11" s="1355" customFormat="1" ht="38.25" x14ac:dyDescent="0.2">
      <c r="A32" s="1345">
        <v>5</v>
      </c>
      <c r="B32" s="1345"/>
      <c r="C32" s="1350" t="s">
        <v>2740</v>
      </c>
      <c r="D32" s="1745">
        <v>1</v>
      </c>
      <c r="E32" s="1743" t="s">
        <v>15</v>
      </c>
      <c r="F32" s="2071"/>
      <c r="G32" s="1739">
        <f t="shared" si="0"/>
        <v>0</v>
      </c>
    </row>
    <row r="33" spans="1:7" s="1355" customFormat="1" ht="25.5" x14ac:dyDescent="0.2">
      <c r="A33" s="1351">
        <v>6</v>
      </c>
      <c r="B33" s="1345"/>
      <c r="C33" s="1350" t="s">
        <v>2741</v>
      </c>
      <c r="D33" s="1745">
        <v>1</v>
      </c>
      <c r="E33" s="1743" t="s">
        <v>15</v>
      </c>
      <c r="F33" s="2071"/>
      <c r="G33" s="1739">
        <f t="shared" si="0"/>
        <v>0</v>
      </c>
    </row>
    <row r="34" spans="1:7" s="1355" customFormat="1" ht="38.25" x14ac:dyDescent="0.2">
      <c r="A34" s="1345">
        <v>7</v>
      </c>
      <c r="B34" s="1345"/>
      <c r="C34" s="1350" t="s">
        <v>2742</v>
      </c>
      <c r="D34" s="1745">
        <v>6</v>
      </c>
      <c r="E34" s="1743" t="s">
        <v>15</v>
      </c>
      <c r="F34" s="2071"/>
      <c r="G34" s="1739">
        <f t="shared" si="0"/>
        <v>0</v>
      </c>
    </row>
    <row r="35" spans="1:7" s="1355" customFormat="1" ht="63.75" x14ac:dyDescent="0.2">
      <c r="A35" s="1351">
        <v>8</v>
      </c>
      <c r="B35" s="1345"/>
      <c r="C35" s="1350" t="s">
        <v>2743</v>
      </c>
      <c r="D35" s="1745">
        <v>1</v>
      </c>
      <c r="E35" s="1743" t="s">
        <v>15</v>
      </c>
      <c r="F35" s="2071"/>
      <c r="G35" s="1739">
        <f t="shared" si="0"/>
        <v>0</v>
      </c>
    </row>
    <row r="36" spans="1:7" s="1355" customFormat="1" ht="63.75" x14ac:dyDescent="0.2">
      <c r="A36" s="1345">
        <v>9</v>
      </c>
      <c r="B36" s="1345"/>
      <c r="C36" s="1350" t="s">
        <v>2744</v>
      </c>
      <c r="D36" s="1738">
        <v>380</v>
      </c>
      <c r="E36" s="1743" t="s">
        <v>373</v>
      </c>
      <c r="F36" s="2071"/>
      <c r="G36" s="1739">
        <f t="shared" si="0"/>
        <v>0</v>
      </c>
    </row>
    <row r="37" spans="1:7" ht="25.5" x14ac:dyDescent="0.2">
      <c r="A37" s="1351">
        <v>10</v>
      </c>
      <c r="B37" s="1357"/>
      <c r="C37" s="1358" t="s">
        <v>2745</v>
      </c>
      <c r="D37" s="1741">
        <v>9</v>
      </c>
      <c r="E37" s="1744" t="s">
        <v>373</v>
      </c>
      <c r="F37" s="2071"/>
      <c r="G37" s="1739">
        <f t="shared" si="0"/>
        <v>0</v>
      </c>
    </row>
    <row r="38" spans="1:7" ht="51" x14ac:dyDescent="0.2">
      <c r="A38" s="1345">
        <v>11</v>
      </c>
      <c r="B38" s="1357"/>
      <c r="C38" s="1358" t="s">
        <v>2746</v>
      </c>
      <c r="D38" s="1741">
        <v>30</v>
      </c>
      <c r="E38" s="1744" t="s">
        <v>373</v>
      </c>
      <c r="F38" s="2071"/>
      <c r="G38" s="1739">
        <f t="shared" si="0"/>
        <v>0</v>
      </c>
    </row>
    <row r="39" spans="1:7" ht="25.5" x14ac:dyDescent="0.2">
      <c r="A39" s="1361">
        <v>12</v>
      </c>
      <c r="B39" s="1357"/>
      <c r="C39" s="1362" t="s">
        <v>2747</v>
      </c>
      <c r="D39" s="1741">
        <v>380</v>
      </c>
      <c r="E39" s="1744" t="s">
        <v>373</v>
      </c>
      <c r="F39" s="2071"/>
      <c r="G39" s="1739">
        <f t="shared" si="0"/>
        <v>0</v>
      </c>
    </row>
    <row r="40" spans="1:7" ht="51" x14ac:dyDescent="0.2">
      <c r="A40" s="1361">
        <f>A39+1</f>
        <v>13</v>
      </c>
      <c r="B40" s="1357"/>
      <c r="C40" s="1358" t="s">
        <v>2748</v>
      </c>
      <c r="D40" s="1741">
        <v>2</v>
      </c>
      <c r="E40" s="1744" t="s">
        <v>243</v>
      </c>
      <c r="F40" s="2071"/>
      <c r="G40" s="1739">
        <f t="shared" si="0"/>
        <v>0</v>
      </c>
    </row>
    <row r="41" spans="1:7" ht="38.25" x14ac:dyDescent="0.2">
      <c r="A41" s="1361">
        <f>+A40+1</f>
        <v>14</v>
      </c>
      <c r="B41" s="1345"/>
      <c r="C41" s="1350" t="s">
        <v>2749</v>
      </c>
      <c r="D41" s="1348">
        <v>5</v>
      </c>
      <c r="E41" s="1746" t="s">
        <v>243</v>
      </c>
      <c r="F41" s="2071"/>
      <c r="G41" s="1739">
        <f t="shared" si="0"/>
        <v>0</v>
      </c>
    </row>
    <row r="42" spans="1:7" x14ac:dyDescent="0.2">
      <c r="A42" s="1361">
        <f>+A41+1</f>
        <v>15</v>
      </c>
      <c r="B42" s="1345"/>
      <c r="C42" s="1350" t="s">
        <v>2750</v>
      </c>
      <c r="D42" s="1348">
        <v>134</v>
      </c>
      <c r="E42" s="1746" t="s">
        <v>243</v>
      </c>
      <c r="F42" s="2071"/>
      <c r="G42" s="1739">
        <f t="shared" si="0"/>
        <v>0</v>
      </c>
    </row>
    <row r="43" spans="1:7" ht="25.5" x14ac:dyDescent="0.2">
      <c r="A43" s="1361">
        <f t="shared" ref="A43:A44" si="1">+A42+1</f>
        <v>16</v>
      </c>
      <c r="B43" s="1345"/>
      <c r="C43" s="1350" t="s">
        <v>2751</v>
      </c>
      <c r="D43" s="1348">
        <v>0.4</v>
      </c>
      <c r="E43" s="1746" t="s">
        <v>891</v>
      </c>
      <c r="F43" s="2071"/>
      <c r="G43" s="1739">
        <f t="shared" si="0"/>
        <v>0</v>
      </c>
    </row>
    <row r="44" spans="1:7" x14ac:dyDescent="0.2">
      <c r="A44" s="1361">
        <f t="shared" si="1"/>
        <v>17</v>
      </c>
      <c r="B44" s="1345"/>
      <c r="C44" s="1350" t="s">
        <v>2752</v>
      </c>
      <c r="D44" s="1348">
        <v>397</v>
      </c>
      <c r="E44" s="1746" t="s">
        <v>373</v>
      </c>
      <c r="F44" s="2071"/>
      <c r="G44" s="1739">
        <f t="shared" si="0"/>
        <v>0</v>
      </c>
    </row>
    <row r="45" spans="1:7" x14ac:dyDescent="0.2">
      <c r="A45" s="1344">
        <f>A44+1</f>
        <v>18</v>
      </c>
      <c r="B45" s="1345"/>
      <c r="C45" s="1350" t="s">
        <v>2753</v>
      </c>
      <c r="D45" s="1348">
        <v>1</v>
      </c>
      <c r="E45" s="1746" t="s">
        <v>435</v>
      </c>
      <c r="F45" s="2071"/>
      <c r="G45" s="1739">
        <f t="shared" si="0"/>
        <v>0</v>
      </c>
    </row>
    <row r="46" spans="1:7" ht="25.5" x14ac:dyDescent="0.2">
      <c r="A46" s="1344">
        <f>A45+1</f>
        <v>19</v>
      </c>
      <c r="B46" s="1345"/>
      <c r="C46" s="1350" t="s">
        <v>2754</v>
      </c>
      <c r="D46" s="1348">
        <v>1</v>
      </c>
      <c r="E46" s="1746" t="s">
        <v>435</v>
      </c>
      <c r="F46" s="2071"/>
      <c r="G46" s="1739">
        <f t="shared" si="0"/>
        <v>0</v>
      </c>
    </row>
    <row r="47" spans="1:7" x14ac:dyDescent="0.2">
      <c r="A47" s="1344">
        <v>20</v>
      </c>
      <c r="B47" s="1363"/>
      <c r="C47" s="1350" t="s">
        <v>2755</v>
      </c>
      <c r="D47" s="1348">
        <v>1</v>
      </c>
      <c r="E47" s="1747" t="s">
        <v>435</v>
      </c>
      <c r="F47" s="2071"/>
      <c r="G47" s="1739">
        <f t="shared" si="0"/>
        <v>0</v>
      </c>
    </row>
    <row r="48" spans="1:7" x14ac:dyDescent="0.25">
      <c r="A48" s="1748" t="s">
        <v>2733</v>
      </c>
      <c r="B48" s="1373"/>
      <c r="C48" s="2227" t="s">
        <v>2756</v>
      </c>
      <c r="D48" s="2227"/>
      <c r="E48" s="2227"/>
      <c r="F48" s="1377"/>
      <c r="G48" s="1397">
        <f>+SUM(G28:G47)</f>
        <v>0</v>
      </c>
    </row>
    <row r="49" spans="1:7" x14ac:dyDescent="0.25">
      <c r="A49" s="1344"/>
      <c r="B49" s="1386"/>
      <c r="C49" s="1387"/>
      <c r="D49" s="1388"/>
      <c r="E49" s="1389"/>
      <c r="F49" s="1390"/>
      <c r="G49" s="1356"/>
    </row>
    <row r="50" spans="1:7" x14ac:dyDescent="0.25">
      <c r="A50" s="1748" t="s">
        <v>2757</v>
      </c>
      <c r="B50" s="1373"/>
      <c r="C50" s="1374" t="s">
        <v>2758</v>
      </c>
      <c r="D50" s="1375"/>
      <c r="E50" s="1376"/>
      <c r="F50" s="1377"/>
      <c r="G50" s="1397"/>
    </row>
    <row r="51" spans="1:7" x14ac:dyDescent="0.2">
      <c r="A51" s="1351">
        <v>1</v>
      </c>
      <c r="B51" s="1364"/>
      <c r="C51" s="1365" t="s">
        <v>2760</v>
      </c>
      <c r="D51" s="1754">
        <v>1</v>
      </c>
      <c r="E51" s="1752" t="s">
        <v>435</v>
      </c>
      <c r="F51" s="2071"/>
      <c r="G51" s="1739">
        <f t="shared" ref="G51" si="2">ROUND(D51*F51,2)</f>
        <v>0</v>
      </c>
    </row>
    <row r="52" spans="1:7" x14ac:dyDescent="0.2">
      <c r="A52" s="1749">
        <v>2</v>
      </c>
      <c r="B52" s="1750"/>
      <c r="C52" s="1751" t="s">
        <v>2761</v>
      </c>
      <c r="D52" s="1755">
        <v>1</v>
      </c>
      <c r="E52" s="1753" t="s">
        <v>435</v>
      </c>
      <c r="F52" s="2071"/>
      <c r="G52" s="1739">
        <f t="shared" ref="G52:G53" si="3">ROUND(D52*F52,2)</f>
        <v>0</v>
      </c>
    </row>
    <row r="53" spans="1:7" x14ac:dyDescent="0.2">
      <c r="A53" s="1351">
        <v>3</v>
      </c>
      <c r="B53" s="1364"/>
      <c r="C53" s="1365" t="s">
        <v>2762</v>
      </c>
      <c r="D53" s="1754">
        <v>3</v>
      </c>
      <c r="E53" s="1752" t="s">
        <v>170</v>
      </c>
      <c r="F53" s="2072">
        <v>45</v>
      </c>
      <c r="G53" s="1739">
        <f t="shared" si="3"/>
        <v>135</v>
      </c>
    </row>
    <row r="54" spans="1:7" x14ac:dyDescent="0.25">
      <c r="A54" s="1748" t="s">
        <v>2757</v>
      </c>
      <c r="B54" s="1373"/>
      <c r="C54" s="1374" t="s">
        <v>2759</v>
      </c>
      <c r="D54" s="1375"/>
      <c r="E54" s="1376"/>
      <c r="F54" s="1377"/>
      <c r="G54" s="1397">
        <f>SUM(G51:G53)</f>
        <v>135</v>
      </c>
    </row>
    <row r="57" spans="1:7" ht="15.75" x14ac:dyDescent="0.25">
      <c r="A57" s="1371" t="s">
        <v>2791</v>
      </c>
      <c r="B57" s="1335"/>
      <c r="C57" s="1336"/>
      <c r="D57" s="1329"/>
      <c r="E57" s="1330"/>
      <c r="F57" s="1331"/>
      <c r="G57" s="1332"/>
    </row>
    <row r="58" spans="1:7" x14ac:dyDescent="0.25">
      <c r="A58" s="1339" t="s">
        <v>474</v>
      </c>
      <c r="B58" s="1339" t="s">
        <v>475</v>
      </c>
      <c r="C58" s="1340" t="s">
        <v>2</v>
      </c>
      <c r="D58" s="1341" t="s">
        <v>476</v>
      </c>
      <c r="E58" s="1742" t="s">
        <v>3</v>
      </c>
      <c r="F58" s="1341" t="s">
        <v>477</v>
      </c>
      <c r="G58" s="1342" t="s">
        <v>175</v>
      </c>
    </row>
    <row r="59" spans="1:7" x14ac:dyDescent="0.25">
      <c r="A59" s="1748" t="s">
        <v>2733</v>
      </c>
      <c r="B59" s="1373"/>
      <c r="C59" s="1374" t="s">
        <v>2764</v>
      </c>
      <c r="D59" s="1375"/>
      <c r="E59" s="1376"/>
      <c r="F59" s="1377"/>
      <c r="G59" s="1378"/>
    </row>
    <row r="60" spans="1:7" ht="38.25" x14ac:dyDescent="0.2">
      <c r="A60" s="1386">
        <v>1</v>
      </c>
      <c r="B60" s="1386"/>
      <c r="C60" s="1760" t="s">
        <v>2766</v>
      </c>
      <c r="D60" s="1761">
        <v>7</v>
      </c>
      <c r="E60" s="1762" t="s">
        <v>15</v>
      </c>
      <c r="F60" s="2071"/>
      <c r="G60" s="1739">
        <f t="shared" ref="G60" si="4">ROUND(D60*F60,2)</f>
        <v>0</v>
      </c>
    </row>
    <row r="61" spans="1:7" ht="25.5" x14ac:dyDescent="0.2">
      <c r="A61" s="1386">
        <v>2</v>
      </c>
      <c r="B61" s="1386"/>
      <c r="C61" s="1760" t="s">
        <v>2767</v>
      </c>
      <c r="D61" s="1761">
        <v>3</v>
      </c>
      <c r="E61" s="1762" t="s">
        <v>15</v>
      </c>
      <c r="F61" s="2071"/>
      <c r="G61" s="1739">
        <f t="shared" ref="G61:G62" si="5">ROUND(D61*F61,2)</f>
        <v>0</v>
      </c>
    </row>
    <row r="62" spans="1:7" ht="25.5" x14ac:dyDescent="0.2">
      <c r="A62" s="1386">
        <v>3</v>
      </c>
      <c r="B62" s="1386"/>
      <c r="C62" s="1760" t="s">
        <v>2768</v>
      </c>
      <c r="D62" s="1761">
        <v>4</v>
      </c>
      <c r="E62" s="1762" t="s">
        <v>15</v>
      </c>
      <c r="F62" s="2071"/>
      <c r="G62" s="1739">
        <f t="shared" si="5"/>
        <v>0</v>
      </c>
    </row>
    <row r="63" spans="1:7" x14ac:dyDescent="0.2">
      <c r="A63" s="1748" t="s">
        <v>2733</v>
      </c>
      <c r="B63" s="1373"/>
      <c r="C63" s="1374" t="s">
        <v>2769</v>
      </c>
      <c r="D63" s="1375"/>
      <c r="E63" s="1376"/>
      <c r="F63" s="1763"/>
      <c r="G63" s="1759">
        <f>SUM(G60:G62)</f>
        <v>0</v>
      </c>
    </row>
    <row r="64" spans="1:7" x14ac:dyDescent="0.2">
      <c r="D64" s="1756"/>
      <c r="E64" s="1758"/>
      <c r="F64" s="1756"/>
      <c r="G64" s="1740"/>
    </row>
    <row r="65" spans="1:7" x14ac:dyDescent="0.2">
      <c r="A65" s="1748" t="s">
        <v>2757</v>
      </c>
      <c r="B65" s="1373"/>
      <c r="C65" s="1374" t="s">
        <v>2770</v>
      </c>
      <c r="D65" s="1375"/>
      <c r="E65" s="1376"/>
      <c r="F65" s="1763"/>
      <c r="G65" s="1378"/>
    </row>
    <row r="66" spans="1:7" x14ac:dyDescent="0.2">
      <c r="A66" s="1386">
        <v>1</v>
      </c>
      <c r="B66" s="1386"/>
      <c r="C66" s="1760" t="s">
        <v>2771</v>
      </c>
      <c r="D66" s="1761">
        <v>460</v>
      </c>
      <c r="E66" s="1762" t="s">
        <v>373</v>
      </c>
      <c r="F66" s="2071"/>
      <c r="G66" s="1739">
        <f t="shared" ref="G66" si="6">ROUND(D66*F66,2)</f>
        <v>0</v>
      </c>
    </row>
    <row r="67" spans="1:7" x14ac:dyDescent="0.2">
      <c r="A67" s="1386">
        <v>2</v>
      </c>
      <c r="B67" s="1386"/>
      <c r="C67" s="1760" t="s">
        <v>2772</v>
      </c>
      <c r="D67" s="1761">
        <v>50</v>
      </c>
      <c r="E67" s="1762" t="s">
        <v>373</v>
      </c>
      <c r="F67" s="2071"/>
      <c r="G67" s="1739">
        <f t="shared" ref="G67" si="7">ROUND(D67*F67,2)</f>
        <v>0</v>
      </c>
    </row>
    <row r="68" spans="1:7" x14ac:dyDescent="0.2">
      <c r="A68" s="1748" t="s">
        <v>2757</v>
      </c>
      <c r="B68" s="1373"/>
      <c r="C68" s="1374" t="s">
        <v>2773</v>
      </c>
      <c r="D68" s="1375"/>
      <c r="E68" s="1376"/>
      <c r="F68" s="1763"/>
      <c r="G68" s="1759">
        <f>SUM(G66:G67)</f>
        <v>0</v>
      </c>
    </row>
    <row r="69" spans="1:7" x14ac:dyDescent="0.2">
      <c r="D69" s="1756"/>
      <c r="E69" s="1758"/>
      <c r="F69" s="1756"/>
      <c r="G69" s="1740"/>
    </row>
    <row r="70" spans="1:7" x14ac:dyDescent="0.2">
      <c r="A70" s="1748" t="s">
        <v>2774</v>
      </c>
      <c r="B70" s="1373"/>
      <c r="C70" s="1374" t="s">
        <v>2775</v>
      </c>
      <c r="D70" s="1375"/>
      <c r="E70" s="1376"/>
      <c r="F70" s="1763"/>
      <c r="G70" s="1378"/>
    </row>
    <row r="71" spans="1:7" x14ac:dyDescent="0.2">
      <c r="A71" s="1386">
        <v>1</v>
      </c>
      <c r="B71" s="1386"/>
      <c r="C71" s="1760" t="s">
        <v>2776</v>
      </c>
      <c r="D71" s="1761">
        <v>7</v>
      </c>
      <c r="E71" s="1762" t="s">
        <v>15</v>
      </c>
      <c r="F71" s="2071"/>
      <c r="G71" s="1739">
        <f t="shared" ref="G71" si="8">ROUND(D71*F71,2)</f>
        <v>0</v>
      </c>
    </row>
    <row r="72" spans="1:7" x14ac:dyDescent="0.2">
      <c r="A72" s="1386">
        <v>2</v>
      </c>
      <c r="B72" s="1386"/>
      <c r="C72" s="1760" t="s">
        <v>2777</v>
      </c>
      <c r="D72" s="1761">
        <v>7</v>
      </c>
      <c r="E72" s="1762" t="s">
        <v>15</v>
      </c>
      <c r="F72" s="2071"/>
      <c r="G72" s="1739">
        <f t="shared" ref="G72:G75" si="9">ROUND(D72*F72,2)</f>
        <v>0</v>
      </c>
    </row>
    <row r="73" spans="1:7" x14ac:dyDescent="0.2">
      <c r="A73" s="1386">
        <v>3</v>
      </c>
      <c r="B73" s="1386"/>
      <c r="C73" s="1760" t="s">
        <v>2778</v>
      </c>
      <c r="D73" s="1761">
        <v>7</v>
      </c>
      <c r="E73" s="1762" t="s">
        <v>15</v>
      </c>
      <c r="F73" s="2071"/>
      <c r="G73" s="1739">
        <f t="shared" si="9"/>
        <v>0</v>
      </c>
    </row>
    <row r="74" spans="1:7" ht="25.5" x14ac:dyDescent="0.2">
      <c r="A74" s="1386">
        <v>4</v>
      </c>
      <c r="B74" s="1386"/>
      <c r="C74" s="1760" t="s">
        <v>2779</v>
      </c>
      <c r="D74" s="1761">
        <v>7</v>
      </c>
      <c r="E74" s="1762" t="s">
        <v>15</v>
      </c>
      <c r="F74" s="2071"/>
      <c r="G74" s="1739">
        <f t="shared" si="9"/>
        <v>0</v>
      </c>
    </row>
    <row r="75" spans="1:7" x14ac:dyDescent="0.2">
      <c r="A75" s="1386">
        <v>5</v>
      </c>
      <c r="B75" s="1386"/>
      <c r="C75" s="1760" t="s">
        <v>2780</v>
      </c>
      <c r="D75" s="1761">
        <v>14</v>
      </c>
      <c r="E75" s="1762" t="s">
        <v>435</v>
      </c>
      <c r="F75" s="2071"/>
      <c r="G75" s="1739">
        <f t="shared" si="9"/>
        <v>0</v>
      </c>
    </row>
    <row r="76" spans="1:7" x14ac:dyDescent="0.2">
      <c r="A76" s="1748" t="s">
        <v>2774</v>
      </c>
      <c r="B76" s="1373"/>
      <c r="C76" s="1374" t="s">
        <v>2781</v>
      </c>
      <c r="D76" s="1375"/>
      <c r="E76" s="1376"/>
      <c r="F76" s="1763"/>
      <c r="G76" s="1759">
        <f>SUM(G71:G75)</f>
        <v>0</v>
      </c>
    </row>
    <row r="77" spans="1:7" x14ac:dyDescent="0.2">
      <c r="D77" s="1756"/>
      <c r="E77" s="1758"/>
      <c r="F77" s="1756"/>
      <c r="G77" s="1740"/>
    </row>
    <row r="78" spans="1:7" x14ac:dyDescent="0.2">
      <c r="A78" s="1748" t="s">
        <v>35</v>
      </c>
      <c r="B78" s="1373"/>
      <c r="C78" s="1374" t="s">
        <v>2758</v>
      </c>
      <c r="D78" s="1375"/>
      <c r="E78" s="1376"/>
      <c r="F78" s="1763"/>
      <c r="G78" s="1378"/>
    </row>
    <row r="79" spans="1:7" x14ac:dyDescent="0.2">
      <c r="A79" s="1386">
        <v>1</v>
      </c>
      <c r="B79" s="1386"/>
      <c r="C79" s="1760" t="s">
        <v>2782</v>
      </c>
      <c r="D79" s="1761">
        <v>1</v>
      </c>
      <c r="E79" s="1762" t="s">
        <v>435</v>
      </c>
      <c r="F79" s="2071"/>
      <c r="G79" s="1739">
        <f t="shared" ref="G79" si="10">ROUND(D79*F79,2)</f>
        <v>0</v>
      </c>
    </row>
    <row r="80" spans="1:7" x14ac:dyDescent="0.2">
      <c r="A80" s="1386">
        <v>2</v>
      </c>
      <c r="B80" s="1386"/>
      <c r="C80" s="1760" t="s">
        <v>2783</v>
      </c>
      <c r="D80" s="1761">
        <v>1</v>
      </c>
      <c r="E80" s="1762" t="s">
        <v>435</v>
      </c>
      <c r="F80" s="2071"/>
      <c r="G80" s="1739">
        <f t="shared" ref="G80:G83" si="11">ROUND(D80*F80,2)</f>
        <v>0</v>
      </c>
    </row>
    <row r="81" spans="1:7" x14ac:dyDescent="0.2">
      <c r="A81" s="1386">
        <v>3</v>
      </c>
      <c r="B81" s="1386"/>
      <c r="C81" s="1760" t="s">
        <v>2760</v>
      </c>
      <c r="D81" s="1761">
        <v>1</v>
      </c>
      <c r="E81" s="1762" t="s">
        <v>435</v>
      </c>
      <c r="F81" s="2071"/>
      <c r="G81" s="1739">
        <f t="shared" si="11"/>
        <v>0</v>
      </c>
    </row>
    <row r="82" spans="1:7" x14ac:dyDescent="0.2">
      <c r="A82" s="1386">
        <v>4</v>
      </c>
      <c r="B82" s="1386"/>
      <c r="C82" s="1760" t="s">
        <v>2761</v>
      </c>
      <c r="D82" s="1761">
        <v>1</v>
      </c>
      <c r="E82" s="1762" t="s">
        <v>435</v>
      </c>
      <c r="F82" s="2071"/>
      <c r="G82" s="1739">
        <f t="shared" si="11"/>
        <v>0</v>
      </c>
    </row>
    <row r="83" spans="1:7" x14ac:dyDescent="0.2">
      <c r="A83" s="1386">
        <v>5</v>
      </c>
      <c r="B83" s="1386"/>
      <c r="C83" s="1760" t="s">
        <v>2762</v>
      </c>
      <c r="D83" s="1761">
        <v>2</v>
      </c>
      <c r="E83" s="1762" t="s">
        <v>170</v>
      </c>
      <c r="F83" s="2071">
        <v>45</v>
      </c>
      <c r="G83" s="1739">
        <f t="shared" si="11"/>
        <v>90</v>
      </c>
    </row>
    <row r="84" spans="1:7" x14ac:dyDescent="0.25">
      <c r="A84" s="1748" t="s">
        <v>35</v>
      </c>
      <c r="B84" s="1373"/>
      <c r="C84" s="1374" t="s">
        <v>2759</v>
      </c>
      <c r="D84" s="1375"/>
      <c r="E84" s="1376"/>
      <c r="F84" s="1377"/>
      <c r="G84" s="1759">
        <f>SUM(G79:G83)</f>
        <v>90</v>
      </c>
    </row>
    <row r="85" spans="1:7" x14ac:dyDescent="0.2">
      <c r="D85" s="1756"/>
      <c r="E85" s="1758"/>
    </row>
    <row r="86" spans="1:7" x14ac:dyDescent="0.2">
      <c r="D86" s="1756"/>
      <c r="E86" s="1758"/>
    </row>
    <row r="87" spans="1:7" x14ac:dyDescent="0.2">
      <c r="D87" s="1756"/>
      <c r="E87" s="1758"/>
    </row>
    <row r="88" spans="1:7" x14ac:dyDescent="0.2">
      <c r="D88" s="1756"/>
      <c r="E88" s="1758"/>
    </row>
    <row r="89" spans="1:7" x14ac:dyDescent="0.2">
      <c r="D89" s="1756"/>
      <c r="E89" s="1758"/>
    </row>
    <row r="90" spans="1:7" x14ac:dyDescent="0.2">
      <c r="D90" s="1756"/>
      <c r="E90" s="1758"/>
    </row>
    <row r="91" spans="1:7" x14ac:dyDescent="0.2">
      <c r="D91" s="1756"/>
      <c r="E91" s="1758"/>
    </row>
    <row r="92" spans="1:7" x14ac:dyDescent="0.2">
      <c r="D92" s="1756"/>
      <c r="E92" s="1758"/>
    </row>
    <row r="93" spans="1:7" x14ac:dyDescent="0.2">
      <c r="D93" s="1756"/>
      <c r="E93" s="1758"/>
    </row>
    <row r="94" spans="1:7" x14ac:dyDescent="0.2">
      <c r="D94" s="1756"/>
      <c r="E94" s="1758"/>
    </row>
    <row r="95" spans="1:7" x14ac:dyDescent="0.2">
      <c r="D95" s="1756"/>
      <c r="E95" s="1758"/>
    </row>
    <row r="96" spans="1:7" x14ac:dyDescent="0.2">
      <c r="D96" s="1756"/>
      <c r="E96" s="1758"/>
    </row>
    <row r="97" spans="4:5" x14ac:dyDescent="0.2">
      <c r="D97" s="1756"/>
      <c r="E97" s="1758"/>
    </row>
    <row r="98" spans="4:5" x14ac:dyDescent="0.2">
      <c r="D98" s="1756"/>
      <c r="E98" s="1758"/>
    </row>
    <row r="99" spans="4:5" x14ac:dyDescent="0.2">
      <c r="D99" s="1756"/>
      <c r="E99" s="1758"/>
    </row>
    <row r="100" spans="4:5" x14ac:dyDescent="0.2">
      <c r="D100" s="1756"/>
      <c r="E100" s="1758"/>
    </row>
    <row r="101" spans="4:5" x14ac:dyDescent="0.2">
      <c r="D101" s="1756"/>
      <c r="E101" s="1758"/>
    </row>
    <row r="102" spans="4:5" x14ac:dyDescent="0.2">
      <c r="D102" s="1756"/>
      <c r="E102" s="1758"/>
    </row>
    <row r="103" spans="4:5" x14ac:dyDescent="0.2">
      <c r="D103" s="1756"/>
      <c r="E103" s="1758"/>
    </row>
    <row r="104" spans="4:5" x14ac:dyDescent="0.2">
      <c r="D104" s="1756"/>
      <c r="E104" s="1758"/>
    </row>
    <row r="105" spans="4:5" x14ac:dyDescent="0.2">
      <c r="D105" s="1756"/>
      <c r="E105" s="1758"/>
    </row>
    <row r="106" spans="4:5" x14ac:dyDescent="0.2">
      <c r="D106" s="1756"/>
      <c r="E106" s="1758"/>
    </row>
    <row r="107" spans="4:5" x14ac:dyDescent="0.2">
      <c r="D107" s="1756"/>
      <c r="E107" s="1758"/>
    </row>
    <row r="108" spans="4:5" x14ac:dyDescent="0.2">
      <c r="D108" s="1756"/>
      <c r="E108" s="1758"/>
    </row>
    <row r="109" spans="4:5" x14ac:dyDescent="0.2">
      <c r="D109" s="1756"/>
      <c r="E109" s="1758"/>
    </row>
    <row r="110" spans="4:5" x14ac:dyDescent="0.2">
      <c r="D110" s="1756"/>
      <c r="E110" s="1758"/>
    </row>
    <row r="111" spans="4:5" x14ac:dyDescent="0.2">
      <c r="D111" s="1756"/>
      <c r="E111" s="1758"/>
    </row>
    <row r="112" spans="4:5" x14ac:dyDescent="0.2">
      <c r="D112" s="1756"/>
      <c r="E112" s="1758"/>
    </row>
    <row r="113" spans="4:5" x14ac:dyDescent="0.2">
      <c r="D113" s="1756"/>
      <c r="E113" s="1758"/>
    </row>
    <row r="114" spans="4:5" x14ac:dyDescent="0.2">
      <c r="D114" s="1756"/>
      <c r="E114" s="1758"/>
    </row>
    <row r="115" spans="4:5" x14ac:dyDescent="0.2">
      <c r="D115" s="1756"/>
      <c r="E115" s="1758"/>
    </row>
    <row r="116" spans="4:5" x14ac:dyDescent="0.2">
      <c r="D116" s="1756"/>
      <c r="E116" s="1758"/>
    </row>
    <row r="117" spans="4:5" x14ac:dyDescent="0.2">
      <c r="D117" s="1756"/>
      <c r="E117" s="1758"/>
    </row>
    <row r="118" spans="4:5" x14ac:dyDescent="0.2">
      <c r="D118" s="1756"/>
      <c r="E118" s="1758"/>
    </row>
    <row r="119" spans="4:5" x14ac:dyDescent="0.2">
      <c r="D119" s="1756"/>
      <c r="E119" s="1758"/>
    </row>
    <row r="120" spans="4:5" x14ac:dyDescent="0.2">
      <c r="D120" s="1756"/>
      <c r="E120" s="1758"/>
    </row>
    <row r="121" spans="4:5" x14ac:dyDescent="0.2">
      <c r="D121" s="1756"/>
      <c r="E121" s="1758"/>
    </row>
    <row r="122" spans="4:5" x14ac:dyDescent="0.2">
      <c r="D122" s="1756"/>
      <c r="E122" s="1758"/>
    </row>
    <row r="123" spans="4:5" x14ac:dyDescent="0.2">
      <c r="D123" s="1756"/>
      <c r="E123" s="1758"/>
    </row>
    <row r="124" spans="4:5" x14ac:dyDescent="0.2">
      <c r="D124" s="1756"/>
      <c r="E124" s="1758"/>
    </row>
    <row r="125" spans="4:5" x14ac:dyDescent="0.2">
      <c r="D125" s="1756"/>
      <c r="E125" s="1758"/>
    </row>
    <row r="126" spans="4:5" x14ac:dyDescent="0.2">
      <c r="D126" s="1756"/>
      <c r="E126" s="1758"/>
    </row>
    <row r="127" spans="4:5" x14ac:dyDescent="0.2">
      <c r="D127" s="1756"/>
      <c r="E127" s="1758"/>
    </row>
    <row r="128" spans="4:5" x14ac:dyDescent="0.2">
      <c r="D128" s="1756"/>
      <c r="E128" s="1758"/>
    </row>
    <row r="129" spans="4:5" x14ac:dyDescent="0.2">
      <c r="D129" s="1756"/>
      <c r="E129" s="1758"/>
    </row>
    <row r="130" spans="4:5" x14ac:dyDescent="0.2">
      <c r="D130" s="1756"/>
      <c r="E130" s="1758"/>
    </row>
    <row r="131" spans="4:5" x14ac:dyDescent="0.2">
      <c r="D131" s="1756"/>
    </row>
    <row r="132" spans="4:5" x14ac:dyDescent="0.2">
      <c r="D132" s="1756"/>
    </row>
    <row r="133" spans="4:5" x14ac:dyDescent="0.2">
      <c r="D133" s="1756"/>
    </row>
    <row r="134" spans="4:5" x14ac:dyDescent="0.2">
      <c r="D134" s="1756"/>
    </row>
    <row r="135" spans="4:5" x14ac:dyDescent="0.2">
      <c r="D135" s="1756"/>
    </row>
    <row r="136" spans="4:5" x14ac:dyDescent="0.2">
      <c r="D136" s="1756"/>
    </row>
    <row r="137" spans="4:5" x14ac:dyDescent="0.2">
      <c r="D137" s="1756"/>
    </row>
    <row r="138" spans="4:5" x14ac:dyDescent="0.2">
      <c r="D138" s="1756"/>
    </row>
    <row r="139" spans="4:5" x14ac:dyDescent="0.2">
      <c r="D139" s="1756"/>
    </row>
    <row r="140" spans="4:5" x14ac:dyDescent="0.2">
      <c r="D140" s="1756"/>
    </row>
    <row r="141" spans="4:5" x14ac:dyDescent="0.2">
      <c r="D141" s="1756"/>
    </row>
    <row r="142" spans="4:5" x14ac:dyDescent="0.2">
      <c r="D142" s="1756"/>
    </row>
    <row r="143" spans="4:5" x14ac:dyDescent="0.2">
      <c r="D143" s="1756"/>
    </row>
    <row r="144" spans="4:5" x14ac:dyDescent="0.2">
      <c r="D144" s="1756"/>
    </row>
    <row r="145" spans="4:4" x14ac:dyDescent="0.2">
      <c r="D145" s="1756"/>
    </row>
    <row r="146" spans="4:4" x14ac:dyDescent="0.2">
      <c r="D146" s="1756"/>
    </row>
    <row r="147" spans="4:4" x14ac:dyDescent="0.2">
      <c r="D147" s="1756"/>
    </row>
    <row r="148" spans="4:4" x14ac:dyDescent="0.2">
      <c r="D148" s="1756"/>
    </row>
    <row r="149" spans="4:4" x14ac:dyDescent="0.2">
      <c r="D149" s="1756"/>
    </row>
    <row r="150" spans="4:4" x14ac:dyDescent="0.2">
      <c r="D150" s="1756"/>
    </row>
    <row r="151" spans="4:4" x14ac:dyDescent="0.2">
      <c r="D151" s="1756"/>
    </row>
    <row r="152" spans="4:4" x14ac:dyDescent="0.2">
      <c r="D152" s="1756"/>
    </row>
    <row r="153" spans="4:4" x14ac:dyDescent="0.2">
      <c r="D153" s="1756"/>
    </row>
    <row r="154" spans="4:4" x14ac:dyDescent="0.2">
      <c r="D154" s="1756"/>
    </row>
    <row r="155" spans="4:4" x14ac:dyDescent="0.2">
      <c r="D155" s="1756"/>
    </row>
    <row r="156" spans="4:4" x14ac:dyDescent="0.2">
      <c r="D156" s="1756"/>
    </row>
    <row r="157" spans="4:4" x14ac:dyDescent="0.2">
      <c r="D157" s="1756"/>
    </row>
    <row r="158" spans="4:4" x14ac:dyDescent="0.2">
      <c r="D158" s="1756"/>
    </row>
    <row r="159" spans="4:4" x14ac:dyDescent="0.2">
      <c r="D159" s="1756"/>
    </row>
    <row r="160" spans="4:4" x14ac:dyDescent="0.2">
      <c r="D160" s="1756"/>
    </row>
    <row r="161" spans="4:4" x14ac:dyDescent="0.2">
      <c r="D161" s="1756"/>
    </row>
    <row r="162" spans="4:4" x14ac:dyDescent="0.2">
      <c r="D162" s="1756"/>
    </row>
    <row r="163" spans="4:4" x14ac:dyDescent="0.2">
      <c r="D163" s="1756"/>
    </row>
    <row r="164" spans="4:4" x14ac:dyDescent="0.2">
      <c r="D164" s="1756"/>
    </row>
    <row r="165" spans="4:4" x14ac:dyDescent="0.2">
      <c r="D165" s="1756"/>
    </row>
    <row r="166" spans="4:4" x14ac:dyDescent="0.2">
      <c r="D166" s="1756"/>
    </row>
    <row r="167" spans="4:4" x14ac:dyDescent="0.2">
      <c r="D167" s="1756"/>
    </row>
    <row r="168" spans="4:4" x14ac:dyDescent="0.2">
      <c r="D168" s="1756"/>
    </row>
    <row r="169" spans="4:4" x14ac:dyDescent="0.2">
      <c r="D169" s="1756"/>
    </row>
    <row r="170" spans="4:4" x14ac:dyDescent="0.2">
      <c r="D170" s="1756"/>
    </row>
    <row r="171" spans="4:4" x14ac:dyDescent="0.2">
      <c r="D171" s="1756"/>
    </row>
    <row r="172" spans="4:4" x14ac:dyDescent="0.2">
      <c r="D172" s="1756"/>
    </row>
    <row r="173" spans="4:4" x14ac:dyDescent="0.2">
      <c r="D173" s="1756"/>
    </row>
    <row r="174" spans="4:4" x14ac:dyDescent="0.2">
      <c r="D174" s="1756"/>
    </row>
    <row r="175" spans="4:4" x14ac:dyDescent="0.2">
      <c r="D175" s="1756"/>
    </row>
    <row r="176" spans="4:4" x14ac:dyDescent="0.2">
      <c r="D176" s="1756"/>
    </row>
    <row r="177" spans="4:4" x14ac:dyDescent="0.2">
      <c r="D177" s="1756"/>
    </row>
    <row r="178" spans="4:4" x14ac:dyDescent="0.2">
      <c r="D178" s="1756"/>
    </row>
    <row r="179" spans="4:4" x14ac:dyDescent="0.2">
      <c r="D179" s="1756"/>
    </row>
    <row r="180" spans="4:4" x14ac:dyDescent="0.2">
      <c r="D180" s="1756"/>
    </row>
    <row r="181" spans="4:4" x14ac:dyDescent="0.2">
      <c r="D181" s="1756"/>
    </row>
    <row r="182" spans="4:4" x14ac:dyDescent="0.2">
      <c r="D182" s="1756"/>
    </row>
    <row r="183" spans="4:4" x14ac:dyDescent="0.2">
      <c r="D183" s="1756"/>
    </row>
    <row r="184" spans="4:4" x14ac:dyDescent="0.2">
      <c r="D184" s="1756"/>
    </row>
    <row r="185" spans="4:4" x14ac:dyDescent="0.2">
      <c r="D185" s="1756"/>
    </row>
    <row r="186" spans="4:4" x14ac:dyDescent="0.2">
      <c r="D186" s="1756"/>
    </row>
    <row r="187" spans="4:4" x14ac:dyDescent="0.2">
      <c r="D187" s="1756"/>
    </row>
    <row r="188" spans="4:4" x14ac:dyDescent="0.2">
      <c r="D188" s="1756"/>
    </row>
    <row r="189" spans="4:4" x14ac:dyDescent="0.2">
      <c r="D189" s="1756"/>
    </row>
    <row r="190" spans="4:4" x14ac:dyDescent="0.2">
      <c r="D190" s="1756"/>
    </row>
    <row r="191" spans="4:4" x14ac:dyDescent="0.2">
      <c r="D191" s="1756"/>
    </row>
    <row r="192" spans="4:4" x14ac:dyDescent="0.2">
      <c r="D192" s="1756"/>
    </row>
    <row r="193" spans="4:4" x14ac:dyDescent="0.2">
      <c r="D193" s="1756"/>
    </row>
    <row r="194" spans="4:4" x14ac:dyDescent="0.2">
      <c r="D194" s="1756"/>
    </row>
    <row r="195" spans="4:4" x14ac:dyDescent="0.2">
      <c r="D195" s="1756"/>
    </row>
    <row r="196" spans="4:4" x14ac:dyDescent="0.2">
      <c r="D196" s="1756"/>
    </row>
    <row r="197" spans="4:4" x14ac:dyDescent="0.2">
      <c r="D197" s="1756"/>
    </row>
    <row r="198" spans="4:4" x14ac:dyDescent="0.2">
      <c r="D198" s="1756"/>
    </row>
    <row r="199" spans="4:4" x14ac:dyDescent="0.2">
      <c r="D199" s="1756"/>
    </row>
    <row r="200" spans="4:4" x14ac:dyDescent="0.2">
      <c r="D200" s="1756"/>
    </row>
    <row r="201" spans="4:4" x14ac:dyDescent="0.2">
      <c r="D201" s="1756"/>
    </row>
    <row r="202" spans="4:4" x14ac:dyDescent="0.2">
      <c r="D202" s="1756"/>
    </row>
    <row r="203" spans="4:4" x14ac:dyDescent="0.2">
      <c r="D203" s="1756"/>
    </row>
    <row r="204" spans="4:4" x14ac:dyDescent="0.2">
      <c r="D204" s="1756"/>
    </row>
    <row r="205" spans="4:4" x14ac:dyDescent="0.2">
      <c r="D205" s="1756"/>
    </row>
    <row r="206" spans="4:4" x14ac:dyDescent="0.2">
      <c r="D206" s="1756"/>
    </row>
    <row r="207" spans="4:4" x14ac:dyDescent="0.2">
      <c r="D207" s="1756"/>
    </row>
    <row r="208" spans="4:4" x14ac:dyDescent="0.2">
      <c r="D208" s="1756"/>
    </row>
    <row r="209" spans="4:4" x14ac:dyDescent="0.2">
      <c r="D209" s="1756"/>
    </row>
    <row r="210" spans="4:4" x14ac:dyDescent="0.2">
      <c r="D210" s="1756"/>
    </row>
    <row r="211" spans="4:4" x14ac:dyDescent="0.2">
      <c r="D211" s="1756"/>
    </row>
    <row r="212" spans="4:4" x14ac:dyDescent="0.2">
      <c r="D212" s="1756"/>
    </row>
    <row r="213" spans="4:4" x14ac:dyDescent="0.2">
      <c r="D213" s="1756"/>
    </row>
    <row r="214" spans="4:4" x14ac:dyDescent="0.2">
      <c r="D214" s="1756"/>
    </row>
    <row r="215" spans="4:4" x14ac:dyDescent="0.2">
      <c r="D215" s="1756"/>
    </row>
    <row r="216" spans="4:4" x14ac:dyDescent="0.2">
      <c r="D216" s="1756"/>
    </row>
    <row r="217" spans="4:4" x14ac:dyDescent="0.2">
      <c r="D217" s="1756"/>
    </row>
    <row r="218" spans="4:4" x14ac:dyDescent="0.2">
      <c r="D218" s="1756"/>
    </row>
  </sheetData>
  <mergeCells count="5">
    <mergeCell ref="B19:F19"/>
    <mergeCell ref="B20:F20"/>
    <mergeCell ref="B21:F21"/>
    <mergeCell ref="B22:F22"/>
    <mergeCell ref="C48:E48"/>
  </mergeCells>
  <dataValidations disablePrompts="1" count="1">
    <dataValidation type="custom" allowBlank="1" showInputMessage="1" showErrorMessage="1" error="Vnos Cena/enoto je dovoljen na dve decimalni mesti." sqref="F28:F47 F66:F67 F51:F53 F60:F62 F71:F75 F79:F83" xr:uid="{B6C357AF-DC6C-46EC-9D93-A3D8BB66C90E}">
      <formula1>F28=ROUND(F28,2)</formula1>
    </dataValidation>
  </dataValidation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938AB-33DA-449C-868B-120309E28E80}">
  <sheetPr>
    <tabColor theme="3" tint="0.59999389629810485"/>
  </sheetPr>
  <dimension ref="A1:K320"/>
  <sheetViews>
    <sheetView topLeftCell="A34" workbookViewId="0">
      <selection activeCell="A49" sqref="A49:E49"/>
    </sheetView>
  </sheetViews>
  <sheetFormatPr defaultRowHeight="12.75" x14ac:dyDescent="0.25"/>
  <cols>
    <col min="1" max="1" width="5.7109375" style="1333" customWidth="1"/>
    <col min="2" max="2" width="9.7109375" style="1333" customWidth="1"/>
    <col min="3" max="3" width="45.7109375" style="1367" customWidth="1"/>
    <col min="4" max="4" width="10.7109375" style="1368" customWidth="1"/>
    <col min="5" max="5" width="6.7109375" style="1369" customWidth="1"/>
    <col min="6" max="6" width="11.7109375" style="1370" customWidth="1"/>
    <col min="7" max="7" width="12.7109375" style="1369" customWidth="1"/>
    <col min="8" max="10" width="9.140625" style="1333"/>
    <col min="11" max="11" width="12.85546875" style="1333" customWidth="1"/>
    <col min="12" max="16384" width="9.140625" style="1333"/>
  </cols>
  <sheetData>
    <row r="1" spans="1:11" ht="15.75" x14ac:dyDescent="0.25">
      <c r="A1" s="1372" t="s">
        <v>1486</v>
      </c>
      <c r="B1" s="1327"/>
      <c r="C1" s="1328"/>
      <c r="D1" s="1329"/>
      <c r="E1" s="1330"/>
      <c r="F1" s="1331"/>
    </row>
    <row r="2" spans="1:11" s="1337" customFormat="1" ht="15.75" x14ac:dyDescent="0.25">
      <c r="A2" s="1372" t="s">
        <v>2694</v>
      </c>
      <c r="B2" s="1335"/>
      <c r="C2" s="1336"/>
      <c r="D2" s="1329"/>
      <c r="E2" s="1330"/>
      <c r="F2" s="1331"/>
    </row>
    <row r="3" spans="1:11" s="1337" customFormat="1" ht="15.75" x14ac:dyDescent="0.25">
      <c r="A3" s="1371" t="s">
        <v>2836</v>
      </c>
      <c r="B3" s="1335"/>
      <c r="C3" s="1336"/>
      <c r="D3" s="1329"/>
      <c r="E3" s="1330"/>
      <c r="F3" s="1331"/>
    </row>
    <row r="4" spans="1:11" s="1337" customFormat="1" ht="15.75" x14ac:dyDescent="0.25">
      <c r="A4" s="1334"/>
      <c r="B4" s="1335"/>
      <c r="C4" s="1336"/>
      <c r="D4" s="1329"/>
      <c r="E4" s="1330"/>
      <c r="F4" s="1331"/>
      <c r="G4" s="1332"/>
    </row>
    <row r="5" spans="1:11" s="422" customFormat="1" ht="15" x14ac:dyDescent="0.25">
      <c r="A5" s="1090"/>
      <c r="B5" s="767" t="s">
        <v>0</v>
      </c>
      <c r="C5" s="769" t="s">
        <v>174</v>
      </c>
      <c r="D5" s="771"/>
      <c r="E5" s="768"/>
      <c r="F5" s="770"/>
      <c r="G5" s="771" t="s">
        <v>175</v>
      </c>
      <c r="K5" s="419"/>
    </row>
    <row r="6" spans="1:11" s="422" customFormat="1" ht="15" x14ac:dyDescent="0.25">
      <c r="A6" s="1090"/>
      <c r="B6" s="772"/>
      <c r="C6" s="773"/>
      <c r="D6" s="1081"/>
      <c r="E6" s="768"/>
      <c r="F6" s="770"/>
      <c r="G6" s="775"/>
      <c r="K6" s="419"/>
    </row>
    <row r="7" spans="1:11" s="422" customFormat="1" ht="15" x14ac:dyDescent="0.25">
      <c r="A7" s="1090"/>
      <c r="B7" s="776" t="s">
        <v>176</v>
      </c>
      <c r="C7" s="777" t="s">
        <v>2837</v>
      </c>
      <c r="D7" s="1081"/>
      <c r="E7" s="768"/>
      <c r="F7" s="770"/>
      <c r="G7" s="770">
        <f>G38</f>
        <v>0</v>
      </c>
      <c r="K7" s="419"/>
    </row>
    <row r="8" spans="1:11" s="422" customFormat="1" ht="15.75" thickBot="1" x14ac:dyDescent="0.3">
      <c r="A8" s="1092"/>
      <c r="B8" s="1458" t="s">
        <v>39</v>
      </c>
      <c r="C8" s="1118" t="s">
        <v>2868</v>
      </c>
      <c r="D8" s="1082"/>
      <c r="E8" s="1459"/>
      <c r="F8" s="785"/>
      <c r="G8" s="785">
        <f>G63</f>
        <v>0</v>
      </c>
      <c r="K8" s="419"/>
    </row>
    <row r="9" spans="1:11" s="422" customFormat="1" ht="15" x14ac:dyDescent="0.25">
      <c r="A9" s="1091"/>
      <c r="B9" s="778" t="s">
        <v>178</v>
      </c>
      <c r="C9" s="779"/>
      <c r="D9" s="1081"/>
      <c r="E9" s="774"/>
      <c r="F9" s="770"/>
      <c r="G9" s="780">
        <f>SUM(G7:G8)</f>
        <v>0</v>
      </c>
      <c r="K9" s="419"/>
    </row>
    <row r="10" spans="1:11" s="422" customFormat="1" ht="15.75" thickBot="1" x14ac:dyDescent="0.3">
      <c r="A10" s="1092"/>
      <c r="B10" s="787" t="s">
        <v>179</v>
      </c>
      <c r="C10" s="788"/>
      <c r="D10" s="1083"/>
      <c r="E10" s="789"/>
      <c r="F10" s="790"/>
      <c r="G10" s="790">
        <f>ROUND(G9*0.22,2)</f>
        <v>0</v>
      </c>
      <c r="K10" s="419"/>
    </row>
    <row r="11" spans="1:11" s="422" customFormat="1" ht="15" x14ac:dyDescent="0.25">
      <c r="A11" s="1090"/>
      <c r="B11" s="781" t="s">
        <v>180</v>
      </c>
      <c r="C11" s="762"/>
      <c r="D11" s="1084"/>
      <c r="E11" s="761"/>
      <c r="F11" s="763"/>
      <c r="G11" s="763">
        <f>+G10+G9</f>
        <v>0</v>
      </c>
      <c r="K11" s="419"/>
    </row>
    <row r="12" spans="1:11" s="1337" customFormat="1" ht="15.75" x14ac:dyDescent="0.25">
      <c r="A12" s="1334"/>
      <c r="B12" s="1335"/>
      <c r="C12" s="1336"/>
      <c r="D12" s="1329"/>
      <c r="E12" s="1330"/>
      <c r="F12" s="1331"/>
      <c r="G12" s="1332"/>
    </row>
    <row r="13" spans="1:11" s="1337" customFormat="1" ht="15.75" x14ac:dyDescent="0.25">
      <c r="A13" s="1334"/>
      <c r="B13" s="1335"/>
      <c r="C13" s="1336"/>
      <c r="D13" s="1329"/>
      <c r="E13" s="1330"/>
      <c r="F13" s="1331"/>
      <c r="G13" s="1332"/>
    </row>
    <row r="14" spans="1:11" s="1337" customFormat="1" ht="15.75" x14ac:dyDescent="0.25">
      <c r="A14" s="1338" t="s">
        <v>2837</v>
      </c>
      <c r="B14" s="1335"/>
      <c r="C14" s="1336"/>
      <c r="D14" s="1329"/>
      <c r="E14" s="1330"/>
      <c r="F14" s="1331"/>
      <c r="G14" s="1332"/>
    </row>
    <row r="15" spans="1:11" s="1343" customFormat="1" ht="15" customHeight="1" x14ac:dyDescent="0.25">
      <c r="A15" s="1339" t="s">
        <v>474</v>
      </c>
      <c r="B15" s="1339" t="s">
        <v>475</v>
      </c>
      <c r="C15" s="1340" t="s">
        <v>2</v>
      </c>
      <c r="D15" s="1742" t="s">
        <v>476</v>
      </c>
      <c r="E15" s="1742" t="s">
        <v>3</v>
      </c>
      <c r="F15" s="1742" t="s">
        <v>477</v>
      </c>
      <c r="G15" s="1742" t="s">
        <v>175</v>
      </c>
    </row>
    <row r="16" spans="1:11" x14ac:dyDescent="0.25">
      <c r="A16" s="1748" t="s">
        <v>2733</v>
      </c>
      <c r="B16" s="1373"/>
      <c r="C16" s="1374" t="s">
        <v>2838</v>
      </c>
      <c r="D16" s="1375"/>
      <c r="E16" s="1376"/>
      <c r="F16" s="1377"/>
      <c r="G16" s="1378"/>
    </row>
    <row r="17" spans="1:7" x14ac:dyDescent="0.2">
      <c r="A17" s="1344">
        <v>1</v>
      </c>
      <c r="B17" s="1346" t="s">
        <v>2839</v>
      </c>
      <c r="C17" s="1350" t="s">
        <v>2840</v>
      </c>
      <c r="D17" s="1738">
        <v>1520</v>
      </c>
      <c r="E17" s="1743" t="s">
        <v>373</v>
      </c>
      <c r="F17" s="2071"/>
      <c r="G17" s="1739">
        <f>ROUND(D17*F17,2)</f>
        <v>0</v>
      </c>
    </row>
    <row r="18" spans="1:7" ht="25.5" x14ac:dyDescent="0.2">
      <c r="A18" s="1351">
        <v>2</v>
      </c>
      <c r="B18" s="1352" t="s">
        <v>2841</v>
      </c>
      <c r="C18" s="1353" t="s">
        <v>2737</v>
      </c>
      <c r="D18" s="1738">
        <v>1</v>
      </c>
      <c r="E18" s="1743" t="s">
        <v>15</v>
      </c>
      <c r="F18" s="2071"/>
      <c r="G18" s="1739">
        <f t="shared" ref="G18:G37" si="0">ROUND(D18*F18,2)</f>
        <v>0</v>
      </c>
    </row>
    <row r="19" spans="1:7" s="1355" customFormat="1" ht="38.25" x14ac:dyDescent="0.2">
      <c r="A19" s="1351">
        <v>3</v>
      </c>
      <c r="B19" s="1346"/>
      <c r="C19" s="1350" t="s">
        <v>2842</v>
      </c>
      <c r="D19" s="1738">
        <v>1</v>
      </c>
      <c r="E19" s="1743" t="s">
        <v>15</v>
      </c>
      <c r="F19" s="2071"/>
      <c r="G19" s="1739">
        <f t="shared" si="0"/>
        <v>0</v>
      </c>
    </row>
    <row r="20" spans="1:7" s="1355" customFormat="1" ht="38.25" x14ac:dyDescent="0.2">
      <c r="A20" s="1351">
        <v>4</v>
      </c>
      <c r="B20" s="1346"/>
      <c r="C20" s="1350" t="s">
        <v>2843</v>
      </c>
      <c r="D20" s="1738">
        <v>17</v>
      </c>
      <c r="E20" s="1743" t="s">
        <v>15</v>
      </c>
      <c r="F20" s="2071"/>
      <c r="G20" s="1739">
        <f t="shared" si="0"/>
        <v>0</v>
      </c>
    </row>
    <row r="21" spans="1:7" s="1355" customFormat="1" ht="38.25" x14ac:dyDescent="0.2">
      <c r="A21" s="1351">
        <v>5</v>
      </c>
      <c r="B21" s="1346"/>
      <c r="C21" s="1350" t="s">
        <v>2740</v>
      </c>
      <c r="D21" s="1738">
        <v>12</v>
      </c>
      <c r="E21" s="1743" t="s">
        <v>15</v>
      </c>
      <c r="F21" s="2071"/>
      <c r="G21" s="1739">
        <f t="shared" si="0"/>
        <v>0</v>
      </c>
    </row>
    <row r="22" spans="1:7" s="1355" customFormat="1" x14ac:dyDescent="0.2">
      <c r="A22" s="1351">
        <v>6</v>
      </c>
      <c r="B22" s="1346"/>
      <c r="C22" s="1350" t="s">
        <v>2844</v>
      </c>
      <c r="D22" s="1738">
        <v>4</v>
      </c>
      <c r="E22" s="1743" t="s">
        <v>15</v>
      </c>
      <c r="F22" s="2071"/>
      <c r="G22" s="1739">
        <f t="shared" si="0"/>
        <v>0</v>
      </c>
    </row>
    <row r="23" spans="1:7" s="1355" customFormat="1" ht="63.75" x14ac:dyDescent="0.2">
      <c r="A23" s="1351">
        <v>7</v>
      </c>
      <c r="B23" s="1346" t="s">
        <v>2845</v>
      </c>
      <c r="C23" s="1350" t="s">
        <v>2846</v>
      </c>
      <c r="D23" s="1738">
        <v>930</v>
      </c>
      <c r="E23" s="1743" t="s">
        <v>373</v>
      </c>
      <c r="F23" s="2071"/>
      <c r="G23" s="1739">
        <f t="shared" si="0"/>
        <v>0</v>
      </c>
    </row>
    <row r="24" spans="1:7" s="1355" customFormat="1" ht="25.5" x14ac:dyDescent="0.2">
      <c r="A24" s="2159">
        <v>8</v>
      </c>
      <c r="B24" s="2160"/>
      <c r="C24" s="2161" t="s">
        <v>2847</v>
      </c>
      <c r="D24" s="2162">
        <v>258</v>
      </c>
      <c r="E24" s="2163" t="s">
        <v>373</v>
      </c>
      <c r="F24" s="2071"/>
      <c r="G24" s="1739">
        <f t="shared" si="0"/>
        <v>0</v>
      </c>
    </row>
    <row r="25" spans="1:7" s="1355" customFormat="1" ht="38.25" x14ac:dyDescent="0.2">
      <c r="A25" s="1351">
        <v>9</v>
      </c>
      <c r="B25" s="1345"/>
      <c r="C25" s="1350" t="s">
        <v>2848</v>
      </c>
      <c r="D25" s="1738">
        <v>332</v>
      </c>
      <c r="E25" s="1743" t="s">
        <v>373</v>
      </c>
      <c r="F25" s="2071"/>
      <c r="G25" s="1739">
        <f t="shared" si="0"/>
        <v>0</v>
      </c>
    </row>
    <row r="26" spans="1:7" x14ac:dyDescent="0.2">
      <c r="A26" s="1344">
        <v>10</v>
      </c>
      <c r="B26" s="1357"/>
      <c r="C26" s="1358" t="s">
        <v>2849</v>
      </c>
      <c r="D26" s="1741">
        <v>3372</v>
      </c>
      <c r="E26" s="1744" t="s">
        <v>373</v>
      </c>
      <c r="F26" s="2071"/>
      <c r="G26" s="1739">
        <f t="shared" si="0"/>
        <v>0</v>
      </c>
    </row>
    <row r="27" spans="1:7" ht="25.5" x14ac:dyDescent="0.2">
      <c r="A27" s="1344">
        <v>11</v>
      </c>
      <c r="B27" s="1357"/>
      <c r="C27" s="1358" t="s">
        <v>2850</v>
      </c>
      <c r="D27" s="1741">
        <v>1462</v>
      </c>
      <c r="E27" s="1744" t="s">
        <v>373</v>
      </c>
      <c r="F27" s="2071"/>
      <c r="G27" s="1739">
        <f t="shared" si="0"/>
        <v>0</v>
      </c>
    </row>
    <row r="28" spans="1:7" ht="51" x14ac:dyDescent="0.2">
      <c r="A28" s="1361">
        <v>12</v>
      </c>
      <c r="B28" s="1357"/>
      <c r="C28" s="1362" t="s">
        <v>2748</v>
      </c>
      <c r="D28" s="1741">
        <v>4</v>
      </c>
      <c r="E28" s="1744" t="s">
        <v>243</v>
      </c>
      <c r="F28" s="2071"/>
      <c r="G28" s="1739">
        <f t="shared" si="0"/>
        <v>0</v>
      </c>
    </row>
    <row r="29" spans="1:7" ht="25.5" x14ac:dyDescent="0.2">
      <c r="A29" s="1361">
        <v>13</v>
      </c>
      <c r="B29" s="1794"/>
      <c r="C29" s="1358" t="s">
        <v>2851</v>
      </c>
      <c r="D29" s="1741">
        <v>213</v>
      </c>
      <c r="E29" s="1744" t="s">
        <v>243</v>
      </c>
      <c r="F29" s="2071"/>
      <c r="G29" s="1739">
        <f t="shared" si="0"/>
        <v>0</v>
      </c>
    </row>
    <row r="30" spans="1:7" ht="38.25" x14ac:dyDescent="0.2">
      <c r="A30" s="1361">
        <v>14</v>
      </c>
      <c r="B30" s="1346" t="s">
        <v>2852</v>
      </c>
      <c r="C30" s="1350" t="s">
        <v>2853</v>
      </c>
      <c r="D30" s="1738">
        <v>25</v>
      </c>
      <c r="E30" s="1743" t="s">
        <v>243</v>
      </c>
      <c r="F30" s="2071"/>
      <c r="G30" s="1739">
        <f t="shared" si="0"/>
        <v>0</v>
      </c>
    </row>
    <row r="31" spans="1:7" ht="25.5" x14ac:dyDescent="0.2">
      <c r="A31" s="1361">
        <v>15</v>
      </c>
      <c r="B31" s="1346" t="s">
        <v>2854</v>
      </c>
      <c r="C31" s="1350" t="s">
        <v>2855</v>
      </c>
      <c r="D31" s="1738">
        <v>1462</v>
      </c>
      <c r="E31" s="1743" t="s">
        <v>373</v>
      </c>
      <c r="F31" s="2071"/>
      <c r="G31" s="1739">
        <f t="shared" si="0"/>
        <v>0</v>
      </c>
    </row>
    <row r="32" spans="1:7" ht="25.5" x14ac:dyDescent="0.2">
      <c r="A32" s="1361">
        <v>16</v>
      </c>
      <c r="B32" s="1346" t="s">
        <v>2856</v>
      </c>
      <c r="C32" s="1350" t="s">
        <v>2857</v>
      </c>
      <c r="D32" s="1738">
        <v>1.52</v>
      </c>
      <c r="E32" s="1743" t="s">
        <v>891</v>
      </c>
      <c r="F32" s="2071"/>
      <c r="G32" s="1739">
        <f t="shared" si="0"/>
        <v>0</v>
      </c>
    </row>
    <row r="33" spans="1:7" x14ac:dyDescent="0.2">
      <c r="A33" s="1361">
        <v>17</v>
      </c>
      <c r="B33" s="1346" t="s">
        <v>2858</v>
      </c>
      <c r="C33" s="1350" t="s">
        <v>434</v>
      </c>
      <c r="D33" s="1738">
        <v>1520</v>
      </c>
      <c r="E33" s="1743" t="s">
        <v>373</v>
      </c>
      <c r="F33" s="2071"/>
      <c r="G33" s="1739">
        <f t="shared" si="0"/>
        <v>0</v>
      </c>
    </row>
    <row r="34" spans="1:7" x14ac:dyDescent="0.2">
      <c r="A34" s="1344">
        <v>18</v>
      </c>
      <c r="B34" s="1346" t="s">
        <v>2859</v>
      </c>
      <c r="C34" s="1350" t="s">
        <v>2860</v>
      </c>
      <c r="D34" s="1738">
        <v>1</v>
      </c>
      <c r="E34" s="1743" t="s">
        <v>15</v>
      </c>
      <c r="F34" s="2071"/>
      <c r="G34" s="1739">
        <f t="shared" si="0"/>
        <v>0</v>
      </c>
    </row>
    <row r="35" spans="1:7" ht="25.5" x14ac:dyDescent="0.2">
      <c r="A35" s="1344">
        <v>19</v>
      </c>
      <c r="B35" s="1346"/>
      <c r="C35" s="1350" t="s">
        <v>2861</v>
      </c>
      <c r="D35" s="1738">
        <v>1</v>
      </c>
      <c r="E35" s="1743" t="s">
        <v>15</v>
      </c>
      <c r="F35" s="2071"/>
      <c r="G35" s="1739">
        <f t="shared" si="0"/>
        <v>0</v>
      </c>
    </row>
    <row r="36" spans="1:7" x14ac:dyDescent="0.2">
      <c r="A36" s="1344">
        <v>20</v>
      </c>
      <c r="B36" s="1794" t="s">
        <v>2856</v>
      </c>
      <c r="C36" s="1350" t="s">
        <v>2862</v>
      </c>
      <c r="D36" s="1738">
        <v>1</v>
      </c>
      <c r="E36" s="1744" t="s">
        <v>15</v>
      </c>
      <c r="F36" s="2071"/>
      <c r="G36" s="1739">
        <f t="shared" si="0"/>
        <v>0</v>
      </c>
    </row>
    <row r="37" spans="1:7" x14ac:dyDescent="0.2">
      <c r="A37" s="1344">
        <v>21</v>
      </c>
      <c r="B37" s="1346" t="s">
        <v>2863</v>
      </c>
      <c r="C37" s="1350" t="s">
        <v>2864</v>
      </c>
      <c r="D37" s="1738">
        <v>1</v>
      </c>
      <c r="E37" s="1743" t="s">
        <v>15</v>
      </c>
      <c r="F37" s="2071"/>
      <c r="G37" s="1739">
        <f t="shared" si="0"/>
        <v>0</v>
      </c>
    </row>
    <row r="38" spans="1:7" x14ac:dyDescent="0.2">
      <c r="A38" s="1748" t="s">
        <v>2733</v>
      </c>
      <c r="B38" s="1375"/>
      <c r="C38" s="1374" t="s">
        <v>2867</v>
      </c>
      <c r="D38" s="1763"/>
      <c r="E38" s="1767"/>
      <c r="F38" s="1763"/>
      <c r="G38" s="1791">
        <f>+SUM(G17:G37)</f>
        <v>0</v>
      </c>
    </row>
    <row r="39" spans="1:7" x14ac:dyDescent="0.2">
      <c r="A39" s="1795"/>
      <c r="B39" s="1795"/>
      <c r="C39" s="1796"/>
      <c r="D39" s="1797"/>
      <c r="E39" s="1798"/>
      <c r="F39" s="1797"/>
      <c r="G39" s="1799"/>
    </row>
    <row r="40" spans="1:7" x14ac:dyDescent="0.2">
      <c r="A40" s="1777"/>
      <c r="B40" s="1777"/>
      <c r="C40" s="1800"/>
      <c r="D40" s="1779"/>
      <c r="E40" s="1780"/>
      <c r="F40" s="1779"/>
      <c r="G40" s="1801"/>
    </row>
    <row r="41" spans="1:7" s="1337" customFormat="1" ht="15.75" x14ac:dyDescent="0.25">
      <c r="A41" s="1338" t="s">
        <v>2865</v>
      </c>
      <c r="B41" s="1335"/>
      <c r="C41" s="1336"/>
      <c r="D41" s="1329"/>
      <c r="E41" s="1330"/>
      <c r="F41" s="1331"/>
      <c r="G41" s="1332"/>
    </row>
    <row r="42" spans="1:7" s="1343" customFormat="1" ht="15" customHeight="1" x14ac:dyDescent="0.25">
      <c r="A42" s="1339" t="s">
        <v>474</v>
      </c>
      <c r="B42" s="1339" t="s">
        <v>475</v>
      </c>
      <c r="C42" s="1340" t="s">
        <v>2</v>
      </c>
      <c r="D42" s="1742" t="s">
        <v>476</v>
      </c>
      <c r="E42" s="1742" t="s">
        <v>3</v>
      </c>
      <c r="F42" s="1742" t="s">
        <v>477</v>
      </c>
      <c r="G42" s="1742" t="s">
        <v>175</v>
      </c>
    </row>
    <row r="43" spans="1:7" x14ac:dyDescent="0.25">
      <c r="A43" s="1748" t="s">
        <v>2733</v>
      </c>
      <c r="B43" s="1373"/>
      <c r="C43" s="1374" t="s">
        <v>2838</v>
      </c>
      <c r="D43" s="1375"/>
      <c r="E43" s="1376"/>
      <c r="F43" s="1377"/>
      <c r="G43" s="1378"/>
    </row>
    <row r="44" spans="1:7" x14ac:dyDescent="0.2">
      <c r="A44" s="1344">
        <v>1</v>
      </c>
      <c r="B44" s="1346" t="s">
        <v>2839</v>
      </c>
      <c r="C44" s="1803" t="s">
        <v>2840</v>
      </c>
      <c r="D44" s="1738">
        <v>370</v>
      </c>
      <c r="E44" s="1743" t="s">
        <v>373</v>
      </c>
      <c r="F44" s="2071"/>
      <c r="G44" s="1739">
        <f t="shared" ref="G44" si="1">ROUND(D44*F44,2)</f>
        <v>0</v>
      </c>
    </row>
    <row r="45" spans="1:7" ht="25.5" x14ac:dyDescent="0.2">
      <c r="A45" s="1775">
        <v>2</v>
      </c>
      <c r="B45" s="1386" t="s">
        <v>2841</v>
      </c>
      <c r="C45" s="1802" t="s">
        <v>2737</v>
      </c>
      <c r="D45" s="1761">
        <v>1</v>
      </c>
      <c r="E45" s="1762" t="s">
        <v>15</v>
      </c>
      <c r="F45" s="2071"/>
      <c r="G45" s="1739">
        <f t="shared" ref="G45:G62" si="2">ROUND(D45*F45,2)</f>
        <v>0</v>
      </c>
    </row>
    <row r="46" spans="1:7" ht="38.25" x14ac:dyDescent="0.2">
      <c r="A46" s="1775">
        <v>3</v>
      </c>
      <c r="B46" s="1386"/>
      <c r="C46" s="1802" t="s">
        <v>2843</v>
      </c>
      <c r="D46" s="1761">
        <v>8</v>
      </c>
      <c r="E46" s="1762" t="s">
        <v>15</v>
      </c>
      <c r="F46" s="2071"/>
      <c r="G46" s="1739">
        <f t="shared" si="2"/>
        <v>0</v>
      </c>
    </row>
    <row r="47" spans="1:7" ht="38.25" x14ac:dyDescent="0.2">
      <c r="A47" s="1775">
        <v>4</v>
      </c>
      <c r="B47" s="1386"/>
      <c r="C47" s="1802" t="s">
        <v>2740</v>
      </c>
      <c r="D47" s="1761">
        <v>2</v>
      </c>
      <c r="E47" s="1762" t="s">
        <v>15</v>
      </c>
      <c r="F47" s="2071"/>
      <c r="G47" s="1739">
        <f t="shared" si="2"/>
        <v>0</v>
      </c>
    </row>
    <row r="48" spans="1:7" ht="63.75" x14ac:dyDescent="0.2">
      <c r="A48" s="1775">
        <v>5</v>
      </c>
      <c r="B48" s="1386" t="s">
        <v>2845</v>
      </c>
      <c r="C48" s="1802" t="s">
        <v>2846</v>
      </c>
      <c r="D48" s="1761">
        <v>370</v>
      </c>
      <c r="E48" s="1762" t="s">
        <v>373</v>
      </c>
      <c r="F48" s="2071"/>
      <c r="G48" s="1739">
        <f t="shared" si="2"/>
        <v>0</v>
      </c>
    </row>
    <row r="49" spans="1:7" ht="25.5" x14ac:dyDescent="0.2">
      <c r="A49" s="2164">
        <v>6</v>
      </c>
      <c r="B49" s="2165"/>
      <c r="C49" s="2166" t="s">
        <v>2847</v>
      </c>
      <c r="D49" s="2167">
        <v>9</v>
      </c>
      <c r="E49" s="2168" t="s">
        <v>373</v>
      </c>
      <c r="F49" s="2071"/>
      <c r="G49" s="1739">
        <f t="shared" si="2"/>
        <v>0</v>
      </c>
    </row>
    <row r="50" spans="1:7" ht="51" x14ac:dyDescent="0.2">
      <c r="A50" s="1775">
        <v>7</v>
      </c>
      <c r="B50" s="1386"/>
      <c r="C50" s="1802" t="s">
        <v>2866</v>
      </c>
      <c r="D50" s="1761">
        <v>30</v>
      </c>
      <c r="E50" s="1762" t="s">
        <v>373</v>
      </c>
      <c r="F50" s="2071"/>
      <c r="G50" s="1739">
        <f t="shared" si="2"/>
        <v>0</v>
      </c>
    </row>
    <row r="51" spans="1:7" x14ac:dyDescent="0.2">
      <c r="A51" s="1775">
        <v>8</v>
      </c>
      <c r="B51" s="1386"/>
      <c r="C51" s="1802" t="s">
        <v>2849</v>
      </c>
      <c r="D51" s="1761">
        <v>750</v>
      </c>
      <c r="E51" s="1762" t="s">
        <v>373</v>
      </c>
      <c r="F51" s="2071"/>
      <c r="G51" s="1739">
        <f t="shared" si="2"/>
        <v>0</v>
      </c>
    </row>
    <row r="52" spans="1:7" ht="25.5" x14ac:dyDescent="0.2">
      <c r="A52" s="1775">
        <v>9</v>
      </c>
      <c r="B52" s="1386"/>
      <c r="C52" s="1802" t="s">
        <v>2850</v>
      </c>
      <c r="D52" s="1761">
        <v>370</v>
      </c>
      <c r="E52" s="1762" t="s">
        <v>373</v>
      </c>
      <c r="F52" s="2071"/>
      <c r="G52" s="1739">
        <f t="shared" si="2"/>
        <v>0</v>
      </c>
    </row>
    <row r="53" spans="1:7" ht="51" x14ac:dyDescent="0.2">
      <c r="A53" s="1775">
        <v>10</v>
      </c>
      <c r="B53" s="1386"/>
      <c r="C53" s="1802" t="s">
        <v>2748</v>
      </c>
      <c r="D53" s="1761">
        <v>1</v>
      </c>
      <c r="E53" s="1762" t="s">
        <v>243</v>
      </c>
      <c r="F53" s="2071"/>
      <c r="G53" s="1739">
        <f t="shared" si="2"/>
        <v>0</v>
      </c>
    </row>
    <row r="54" spans="1:7" ht="25.5" x14ac:dyDescent="0.2">
      <c r="A54" s="1775">
        <v>11</v>
      </c>
      <c r="B54" s="1386"/>
      <c r="C54" s="1802" t="s">
        <v>2851</v>
      </c>
      <c r="D54" s="1761">
        <v>94</v>
      </c>
      <c r="E54" s="1762" t="s">
        <v>243</v>
      </c>
      <c r="F54" s="2071"/>
      <c r="G54" s="1739">
        <f t="shared" si="2"/>
        <v>0</v>
      </c>
    </row>
    <row r="55" spans="1:7" ht="38.25" x14ac:dyDescent="0.2">
      <c r="A55" s="1775">
        <v>12</v>
      </c>
      <c r="B55" s="1386" t="s">
        <v>2852</v>
      </c>
      <c r="C55" s="1802" t="s">
        <v>2853</v>
      </c>
      <c r="D55" s="1761">
        <v>4</v>
      </c>
      <c r="E55" s="1762" t="s">
        <v>243</v>
      </c>
      <c r="F55" s="2071"/>
      <c r="G55" s="1739">
        <f t="shared" si="2"/>
        <v>0</v>
      </c>
    </row>
    <row r="56" spans="1:7" ht="25.5" x14ac:dyDescent="0.2">
      <c r="A56" s="1351">
        <v>13</v>
      </c>
      <c r="B56" s="1364" t="s">
        <v>2854</v>
      </c>
      <c r="C56" s="1365" t="s">
        <v>2855</v>
      </c>
      <c r="D56" s="1766">
        <v>375</v>
      </c>
      <c r="E56" s="1768" t="s">
        <v>373</v>
      </c>
      <c r="F56" s="2071"/>
      <c r="G56" s="1739">
        <f t="shared" si="2"/>
        <v>0</v>
      </c>
    </row>
    <row r="57" spans="1:7" ht="25.5" x14ac:dyDescent="0.2">
      <c r="A57" s="1351">
        <v>14</v>
      </c>
      <c r="B57" s="1364" t="s">
        <v>2856</v>
      </c>
      <c r="C57" s="1365" t="s">
        <v>2857</v>
      </c>
      <c r="D57" s="1766">
        <v>0.37</v>
      </c>
      <c r="E57" s="1768" t="s">
        <v>891</v>
      </c>
      <c r="F57" s="2071"/>
      <c r="G57" s="1739">
        <f t="shared" si="2"/>
        <v>0</v>
      </c>
    </row>
    <row r="58" spans="1:7" x14ac:dyDescent="0.2">
      <c r="A58" s="1386">
        <v>15</v>
      </c>
      <c r="B58" s="1386" t="s">
        <v>2858</v>
      </c>
      <c r="C58" s="1760" t="s">
        <v>434</v>
      </c>
      <c r="D58" s="1761">
        <v>370</v>
      </c>
      <c r="E58" s="1762" t="s">
        <v>373</v>
      </c>
      <c r="F58" s="2071"/>
      <c r="G58" s="1739">
        <f t="shared" si="2"/>
        <v>0</v>
      </c>
    </row>
    <row r="59" spans="1:7" x14ac:dyDescent="0.2">
      <c r="A59" s="1386">
        <v>16</v>
      </c>
      <c r="B59" s="1386" t="s">
        <v>2859</v>
      </c>
      <c r="C59" s="1760" t="s">
        <v>2860</v>
      </c>
      <c r="D59" s="1761">
        <v>1</v>
      </c>
      <c r="E59" s="1762" t="s">
        <v>15</v>
      </c>
      <c r="F59" s="2071"/>
      <c r="G59" s="1739">
        <f t="shared" si="2"/>
        <v>0</v>
      </c>
    </row>
    <row r="60" spans="1:7" ht="25.5" x14ac:dyDescent="0.2">
      <c r="A60" s="1386">
        <v>17</v>
      </c>
      <c r="B60" s="1386"/>
      <c r="C60" s="1760" t="s">
        <v>2861</v>
      </c>
      <c r="D60" s="1761">
        <v>1</v>
      </c>
      <c r="E60" s="1762" t="s">
        <v>15</v>
      </c>
      <c r="F60" s="2071"/>
      <c r="G60" s="1739">
        <f t="shared" si="2"/>
        <v>0</v>
      </c>
    </row>
    <row r="61" spans="1:7" x14ac:dyDescent="0.2">
      <c r="A61" s="1386">
        <v>18</v>
      </c>
      <c r="B61" s="1386" t="s">
        <v>2856</v>
      </c>
      <c r="C61" s="1760" t="s">
        <v>2862</v>
      </c>
      <c r="D61" s="1761">
        <v>1</v>
      </c>
      <c r="E61" s="1762" t="s">
        <v>15</v>
      </c>
      <c r="F61" s="2071"/>
      <c r="G61" s="1739">
        <f t="shared" si="2"/>
        <v>0</v>
      </c>
    </row>
    <row r="62" spans="1:7" x14ac:dyDescent="0.2">
      <c r="A62" s="1386">
        <v>19</v>
      </c>
      <c r="B62" s="1386" t="s">
        <v>2863</v>
      </c>
      <c r="C62" s="1760" t="s">
        <v>2864</v>
      </c>
      <c r="D62" s="1761">
        <v>1</v>
      </c>
      <c r="E62" s="1762" t="s">
        <v>15</v>
      </c>
      <c r="F62" s="2071"/>
      <c r="G62" s="1739">
        <f t="shared" si="2"/>
        <v>0</v>
      </c>
    </row>
    <row r="63" spans="1:7" x14ac:dyDescent="0.2">
      <c r="A63" s="1748" t="s">
        <v>2733</v>
      </c>
      <c r="B63" s="1375"/>
      <c r="C63" s="1374" t="s">
        <v>2867</v>
      </c>
      <c r="D63" s="1763"/>
      <c r="E63" s="1767"/>
      <c r="F63" s="1763"/>
      <c r="G63" s="1791">
        <f>+SUM(G44:G62)</f>
        <v>0</v>
      </c>
    </row>
    <row r="64" spans="1:7" x14ac:dyDescent="0.2">
      <c r="D64" s="1756"/>
      <c r="E64" s="1758"/>
      <c r="F64" s="1756"/>
      <c r="G64" s="1757"/>
    </row>
    <row r="65" spans="4:7" x14ac:dyDescent="0.2">
      <c r="D65" s="1756"/>
      <c r="E65" s="1758"/>
      <c r="F65" s="1756"/>
      <c r="G65" s="1757"/>
    </row>
    <row r="66" spans="4:7" x14ac:dyDescent="0.2">
      <c r="D66" s="1756"/>
      <c r="E66" s="1758"/>
      <c r="F66" s="1756"/>
      <c r="G66" s="1757"/>
    </row>
    <row r="67" spans="4:7" x14ac:dyDescent="0.2">
      <c r="D67" s="1756"/>
      <c r="E67" s="1758"/>
      <c r="F67" s="1756"/>
      <c r="G67" s="1757"/>
    </row>
    <row r="68" spans="4:7" x14ac:dyDescent="0.2">
      <c r="D68" s="1756"/>
      <c r="E68" s="1758"/>
      <c r="F68" s="1756"/>
      <c r="G68" s="1757"/>
    </row>
    <row r="69" spans="4:7" x14ac:dyDescent="0.2">
      <c r="D69" s="1756"/>
      <c r="E69" s="1758"/>
      <c r="F69" s="1756"/>
      <c r="G69" s="1757"/>
    </row>
    <row r="70" spans="4:7" x14ac:dyDescent="0.2">
      <c r="D70" s="1756"/>
      <c r="E70" s="1758"/>
      <c r="F70" s="1756"/>
      <c r="G70" s="1757"/>
    </row>
    <row r="71" spans="4:7" x14ac:dyDescent="0.2">
      <c r="D71" s="1756"/>
      <c r="E71" s="1758"/>
      <c r="F71" s="1756"/>
      <c r="G71" s="1757"/>
    </row>
    <row r="72" spans="4:7" x14ac:dyDescent="0.2">
      <c r="D72" s="1756"/>
      <c r="E72" s="1758"/>
      <c r="F72" s="1756"/>
      <c r="G72" s="1757"/>
    </row>
    <row r="73" spans="4:7" x14ac:dyDescent="0.2">
      <c r="D73" s="1756"/>
      <c r="E73" s="1758"/>
      <c r="F73" s="1756"/>
      <c r="G73" s="1757"/>
    </row>
    <row r="74" spans="4:7" x14ac:dyDescent="0.2">
      <c r="D74" s="1756"/>
      <c r="E74" s="1758"/>
      <c r="F74" s="1756"/>
      <c r="G74" s="1757"/>
    </row>
    <row r="75" spans="4:7" x14ac:dyDescent="0.2">
      <c r="D75" s="1756"/>
      <c r="E75" s="1758"/>
      <c r="F75" s="1756"/>
      <c r="G75" s="1757"/>
    </row>
    <row r="76" spans="4:7" x14ac:dyDescent="0.2">
      <c r="D76" s="1756"/>
      <c r="E76" s="1758"/>
      <c r="F76" s="1756"/>
      <c r="G76" s="1757"/>
    </row>
    <row r="77" spans="4:7" x14ac:dyDescent="0.2">
      <c r="D77" s="1756"/>
      <c r="E77" s="1758"/>
      <c r="F77" s="1756"/>
      <c r="G77" s="1757"/>
    </row>
    <row r="78" spans="4:7" x14ac:dyDescent="0.2">
      <c r="D78" s="1756"/>
      <c r="E78" s="1758"/>
      <c r="F78" s="1756"/>
      <c r="G78" s="1757"/>
    </row>
    <row r="79" spans="4:7" x14ac:dyDescent="0.2">
      <c r="D79" s="1756"/>
      <c r="E79" s="1758"/>
      <c r="F79" s="1756"/>
      <c r="G79" s="1757"/>
    </row>
    <row r="80" spans="4:7" x14ac:dyDescent="0.2">
      <c r="D80" s="1756"/>
      <c r="E80" s="1758"/>
      <c r="F80" s="1756"/>
      <c r="G80" s="1757"/>
    </row>
    <row r="81" spans="4:7" x14ac:dyDescent="0.2">
      <c r="D81" s="1756"/>
      <c r="E81" s="1758"/>
      <c r="F81" s="1756"/>
      <c r="G81" s="1757"/>
    </row>
    <row r="82" spans="4:7" x14ac:dyDescent="0.2">
      <c r="D82" s="1756"/>
      <c r="E82" s="1758"/>
      <c r="F82" s="1756"/>
      <c r="G82" s="1757"/>
    </row>
    <row r="83" spans="4:7" x14ac:dyDescent="0.2">
      <c r="D83" s="1756"/>
      <c r="E83" s="1758"/>
      <c r="F83" s="1756"/>
      <c r="G83" s="1757"/>
    </row>
    <row r="84" spans="4:7" x14ac:dyDescent="0.2">
      <c r="D84" s="1756"/>
      <c r="E84" s="1758"/>
      <c r="F84" s="1756"/>
      <c r="G84" s="1757"/>
    </row>
    <row r="85" spans="4:7" x14ac:dyDescent="0.2">
      <c r="D85" s="1756"/>
      <c r="E85" s="1758"/>
      <c r="F85" s="1756"/>
      <c r="G85" s="1757"/>
    </row>
    <row r="86" spans="4:7" x14ac:dyDescent="0.2">
      <c r="D86" s="1756"/>
      <c r="E86" s="1758"/>
      <c r="F86" s="1756"/>
      <c r="G86" s="1757"/>
    </row>
    <row r="87" spans="4:7" x14ac:dyDescent="0.2">
      <c r="D87" s="1756"/>
      <c r="E87" s="1758"/>
      <c r="F87" s="1756"/>
      <c r="G87" s="1757"/>
    </row>
    <row r="88" spans="4:7" x14ac:dyDescent="0.2">
      <c r="D88" s="1756"/>
      <c r="E88" s="1758"/>
      <c r="F88" s="1756"/>
      <c r="G88" s="1757"/>
    </row>
    <row r="89" spans="4:7" x14ac:dyDescent="0.2">
      <c r="D89" s="1756"/>
      <c r="E89" s="1758"/>
      <c r="F89" s="1756"/>
      <c r="G89" s="1757"/>
    </row>
    <row r="90" spans="4:7" x14ac:dyDescent="0.2">
      <c r="D90" s="1756"/>
      <c r="E90" s="1758"/>
      <c r="F90" s="1756"/>
      <c r="G90" s="1757"/>
    </row>
    <row r="91" spans="4:7" x14ac:dyDescent="0.2">
      <c r="D91" s="1756"/>
      <c r="E91" s="1758"/>
      <c r="F91" s="1756"/>
      <c r="G91" s="1757"/>
    </row>
    <row r="92" spans="4:7" x14ac:dyDescent="0.2">
      <c r="D92" s="1756"/>
      <c r="E92" s="1758"/>
      <c r="F92" s="1756"/>
      <c r="G92" s="1757"/>
    </row>
    <row r="93" spans="4:7" x14ac:dyDescent="0.2">
      <c r="D93" s="1756"/>
      <c r="E93" s="1758"/>
      <c r="F93" s="1756"/>
      <c r="G93" s="1757"/>
    </row>
    <row r="94" spans="4:7" x14ac:dyDescent="0.2">
      <c r="D94" s="1756"/>
      <c r="E94" s="1758"/>
      <c r="F94" s="1756"/>
      <c r="G94" s="1757"/>
    </row>
    <row r="95" spans="4:7" x14ac:dyDescent="0.2">
      <c r="D95" s="1756"/>
      <c r="E95" s="1758"/>
      <c r="F95" s="1756"/>
      <c r="G95" s="1757"/>
    </row>
    <row r="96" spans="4:7" x14ac:dyDescent="0.2">
      <c r="D96" s="1756"/>
      <c r="E96" s="1758"/>
      <c r="F96" s="1756"/>
      <c r="G96" s="1757"/>
    </row>
    <row r="97" spans="4:7" x14ac:dyDescent="0.2">
      <c r="D97" s="1756"/>
      <c r="E97" s="1758"/>
      <c r="F97" s="1756"/>
      <c r="G97" s="1757"/>
    </row>
    <row r="98" spans="4:7" x14ac:dyDescent="0.2">
      <c r="D98" s="1756"/>
      <c r="E98" s="1758"/>
      <c r="F98" s="1756"/>
      <c r="G98" s="1757"/>
    </row>
    <row r="99" spans="4:7" x14ac:dyDescent="0.2">
      <c r="D99" s="1756"/>
      <c r="E99" s="1758"/>
      <c r="F99" s="1756"/>
      <c r="G99" s="1757"/>
    </row>
    <row r="100" spans="4:7" x14ac:dyDescent="0.2">
      <c r="D100" s="1756"/>
      <c r="E100" s="1758"/>
      <c r="F100" s="1756"/>
      <c r="G100" s="1757"/>
    </row>
    <row r="101" spans="4:7" x14ac:dyDescent="0.2">
      <c r="D101" s="1756"/>
      <c r="E101" s="1758"/>
      <c r="F101" s="1756"/>
      <c r="G101" s="1757"/>
    </row>
    <row r="102" spans="4:7" x14ac:dyDescent="0.2">
      <c r="D102" s="1756"/>
      <c r="E102" s="1758"/>
      <c r="F102" s="1756"/>
      <c r="G102" s="1757"/>
    </row>
    <row r="103" spans="4:7" x14ac:dyDescent="0.2">
      <c r="D103" s="1756"/>
      <c r="E103" s="1758"/>
      <c r="F103" s="1756"/>
      <c r="G103" s="1757"/>
    </row>
    <row r="104" spans="4:7" x14ac:dyDescent="0.2">
      <c r="D104" s="1756"/>
      <c r="E104" s="1758"/>
      <c r="F104" s="1756"/>
      <c r="G104" s="1757"/>
    </row>
    <row r="105" spans="4:7" x14ac:dyDescent="0.2">
      <c r="D105" s="1756"/>
      <c r="E105" s="1758"/>
      <c r="F105" s="1756"/>
      <c r="G105" s="1757"/>
    </row>
    <row r="106" spans="4:7" x14ac:dyDescent="0.2">
      <c r="D106" s="1756"/>
      <c r="E106" s="1758"/>
      <c r="F106" s="1756"/>
      <c r="G106" s="1757"/>
    </row>
    <row r="107" spans="4:7" x14ac:dyDescent="0.2">
      <c r="D107" s="1756"/>
      <c r="E107" s="1758"/>
      <c r="F107" s="1756"/>
      <c r="G107" s="1757"/>
    </row>
    <row r="108" spans="4:7" x14ac:dyDescent="0.2">
      <c r="D108" s="1756"/>
      <c r="E108" s="1758"/>
      <c r="F108" s="1756"/>
      <c r="G108" s="1757"/>
    </row>
    <row r="109" spans="4:7" x14ac:dyDescent="0.2">
      <c r="D109" s="1756"/>
      <c r="E109" s="1758"/>
      <c r="F109" s="1756"/>
      <c r="G109" s="1757"/>
    </row>
    <row r="110" spans="4:7" x14ac:dyDescent="0.2">
      <c r="D110" s="1756"/>
      <c r="E110" s="1758"/>
      <c r="F110" s="1756"/>
      <c r="G110" s="1757"/>
    </row>
    <row r="111" spans="4:7" x14ac:dyDescent="0.2">
      <c r="D111" s="1756"/>
      <c r="E111" s="1758"/>
      <c r="F111" s="1756"/>
      <c r="G111" s="1757"/>
    </row>
    <row r="112" spans="4:7" x14ac:dyDescent="0.2">
      <c r="D112" s="1756"/>
      <c r="E112" s="1758"/>
      <c r="F112" s="1756"/>
      <c r="G112" s="1757"/>
    </row>
    <row r="113" spans="4:7" x14ac:dyDescent="0.2">
      <c r="D113" s="1756"/>
      <c r="E113" s="1758"/>
      <c r="F113" s="1756"/>
      <c r="G113" s="1757"/>
    </row>
    <row r="114" spans="4:7" x14ac:dyDescent="0.2">
      <c r="D114" s="1756"/>
      <c r="E114" s="1758"/>
      <c r="F114" s="1756"/>
      <c r="G114" s="1757"/>
    </row>
    <row r="115" spans="4:7" x14ac:dyDescent="0.2">
      <c r="D115" s="1756"/>
      <c r="E115" s="1758"/>
      <c r="F115" s="1756"/>
      <c r="G115" s="1757"/>
    </row>
    <row r="116" spans="4:7" x14ac:dyDescent="0.2">
      <c r="D116" s="1756"/>
      <c r="E116" s="1758"/>
      <c r="F116" s="1756"/>
      <c r="G116" s="1757"/>
    </row>
    <row r="117" spans="4:7" x14ac:dyDescent="0.2">
      <c r="D117" s="1756"/>
      <c r="E117" s="1758"/>
      <c r="F117" s="1756"/>
      <c r="G117" s="1757"/>
    </row>
    <row r="118" spans="4:7" x14ac:dyDescent="0.2">
      <c r="D118" s="1756"/>
      <c r="E118" s="1758"/>
      <c r="F118" s="1756"/>
      <c r="G118" s="1757"/>
    </row>
    <row r="119" spans="4:7" x14ac:dyDescent="0.2">
      <c r="D119" s="1756"/>
      <c r="E119" s="1758"/>
      <c r="F119" s="1756"/>
      <c r="G119" s="1757"/>
    </row>
    <row r="120" spans="4:7" x14ac:dyDescent="0.2">
      <c r="D120" s="1756"/>
      <c r="E120" s="1758"/>
      <c r="F120" s="1756"/>
      <c r="G120" s="1757"/>
    </row>
    <row r="121" spans="4:7" x14ac:dyDescent="0.2">
      <c r="D121" s="1756"/>
      <c r="E121" s="1758"/>
      <c r="F121" s="1756"/>
      <c r="G121" s="1757"/>
    </row>
    <row r="122" spans="4:7" x14ac:dyDescent="0.2">
      <c r="D122" s="1756"/>
      <c r="E122" s="1758"/>
      <c r="F122" s="1756"/>
      <c r="G122" s="1757"/>
    </row>
    <row r="123" spans="4:7" x14ac:dyDescent="0.2">
      <c r="D123" s="1756"/>
      <c r="E123" s="1758"/>
      <c r="F123" s="1756"/>
      <c r="G123" s="1757"/>
    </row>
    <row r="124" spans="4:7" x14ac:dyDescent="0.2">
      <c r="D124" s="1756"/>
      <c r="E124" s="1758"/>
      <c r="F124" s="1756"/>
      <c r="G124" s="1757"/>
    </row>
    <row r="125" spans="4:7" x14ac:dyDescent="0.2">
      <c r="D125" s="1756"/>
      <c r="E125" s="1758"/>
      <c r="F125" s="1756"/>
      <c r="G125" s="1757"/>
    </row>
    <row r="126" spans="4:7" x14ac:dyDescent="0.2">
      <c r="D126" s="1756"/>
      <c r="E126" s="1758"/>
      <c r="F126" s="1756"/>
      <c r="G126" s="1757"/>
    </row>
    <row r="127" spans="4:7" x14ac:dyDescent="0.2">
      <c r="D127" s="1756"/>
      <c r="E127" s="1758"/>
      <c r="F127" s="1756"/>
      <c r="G127" s="1757"/>
    </row>
    <row r="128" spans="4:7" x14ac:dyDescent="0.2">
      <c r="D128" s="1756"/>
      <c r="E128" s="1758"/>
      <c r="F128" s="1756"/>
      <c r="G128" s="1757"/>
    </row>
    <row r="129" spans="4:7" x14ac:dyDescent="0.2">
      <c r="D129" s="1756"/>
      <c r="E129" s="1758"/>
      <c r="F129" s="1756"/>
      <c r="G129" s="1757"/>
    </row>
    <row r="130" spans="4:7" x14ac:dyDescent="0.2">
      <c r="D130" s="1756"/>
      <c r="E130" s="1758"/>
      <c r="F130" s="1756"/>
      <c r="G130" s="1757"/>
    </row>
    <row r="131" spans="4:7" x14ac:dyDescent="0.2">
      <c r="D131" s="1756"/>
      <c r="E131" s="1758"/>
      <c r="F131" s="1756"/>
      <c r="G131" s="1757"/>
    </row>
    <row r="132" spans="4:7" x14ac:dyDescent="0.2">
      <c r="D132" s="1756"/>
      <c r="E132" s="1758"/>
      <c r="F132" s="1756"/>
      <c r="G132" s="1757"/>
    </row>
    <row r="133" spans="4:7" x14ac:dyDescent="0.2">
      <c r="D133" s="1756"/>
      <c r="E133" s="1758"/>
      <c r="F133" s="1756"/>
      <c r="G133" s="1757"/>
    </row>
    <row r="134" spans="4:7" x14ac:dyDescent="0.2">
      <c r="D134" s="1756"/>
      <c r="E134" s="1758"/>
      <c r="F134" s="1756"/>
      <c r="G134" s="1757"/>
    </row>
    <row r="135" spans="4:7" x14ac:dyDescent="0.2">
      <c r="D135" s="1756"/>
      <c r="E135" s="1758"/>
      <c r="F135" s="1756"/>
      <c r="G135" s="1757"/>
    </row>
    <row r="136" spans="4:7" x14ac:dyDescent="0.2">
      <c r="D136" s="1756"/>
      <c r="E136" s="1758"/>
      <c r="F136" s="1756"/>
      <c r="G136" s="1757"/>
    </row>
    <row r="137" spans="4:7" x14ac:dyDescent="0.2">
      <c r="D137" s="1756"/>
      <c r="E137" s="1758"/>
      <c r="F137" s="1756"/>
      <c r="G137" s="1757"/>
    </row>
    <row r="138" spans="4:7" x14ac:dyDescent="0.2">
      <c r="D138" s="1756"/>
      <c r="E138" s="1758"/>
      <c r="F138" s="1756"/>
      <c r="G138" s="1757"/>
    </row>
    <row r="139" spans="4:7" x14ac:dyDescent="0.2">
      <c r="D139" s="1756"/>
      <c r="E139" s="1758"/>
      <c r="F139" s="1756"/>
      <c r="G139" s="1757"/>
    </row>
    <row r="140" spans="4:7" x14ac:dyDescent="0.2">
      <c r="D140" s="1756"/>
      <c r="E140" s="1758"/>
      <c r="F140" s="1756"/>
      <c r="G140" s="1757"/>
    </row>
    <row r="141" spans="4:7" x14ac:dyDescent="0.2">
      <c r="D141" s="1756"/>
      <c r="E141" s="1758"/>
      <c r="F141" s="1756"/>
      <c r="G141" s="1757"/>
    </row>
    <row r="142" spans="4:7" x14ac:dyDescent="0.2">
      <c r="D142" s="1756"/>
      <c r="E142" s="1758"/>
      <c r="F142" s="1756"/>
      <c r="G142" s="1757"/>
    </row>
    <row r="143" spans="4:7" x14ac:dyDescent="0.2">
      <c r="D143" s="1756"/>
      <c r="E143" s="1758"/>
      <c r="F143" s="1756"/>
      <c r="G143" s="1757"/>
    </row>
    <row r="144" spans="4:7" x14ac:dyDescent="0.2">
      <c r="D144" s="1756"/>
      <c r="E144" s="1758"/>
      <c r="F144" s="1756"/>
      <c r="G144" s="1757"/>
    </row>
    <row r="145" spans="4:7" x14ac:dyDescent="0.2">
      <c r="D145" s="1756"/>
      <c r="E145" s="1758"/>
      <c r="F145" s="1756"/>
      <c r="G145" s="1757"/>
    </row>
    <row r="146" spans="4:7" x14ac:dyDescent="0.2">
      <c r="D146" s="1756"/>
      <c r="E146" s="1758"/>
      <c r="F146" s="1756"/>
      <c r="G146" s="1757"/>
    </row>
    <row r="147" spans="4:7" x14ac:dyDescent="0.2">
      <c r="D147" s="1756"/>
      <c r="E147" s="1758"/>
      <c r="F147" s="1756"/>
      <c r="G147" s="1757"/>
    </row>
    <row r="148" spans="4:7" x14ac:dyDescent="0.2">
      <c r="D148" s="1756"/>
      <c r="E148" s="1758"/>
      <c r="F148" s="1756"/>
      <c r="G148" s="1757"/>
    </row>
    <row r="149" spans="4:7" x14ac:dyDescent="0.2">
      <c r="D149" s="1756"/>
      <c r="E149" s="1758"/>
      <c r="F149" s="1756"/>
      <c r="G149" s="1757"/>
    </row>
    <row r="150" spans="4:7" x14ac:dyDescent="0.2">
      <c r="D150" s="1756"/>
      <c r="E150" s="1758"/>
      <c r="F150" s="1756"/>
      <c r="G150" s="1757"/>
    </row>
    <row r="151" spans="4:7" x14ac:dyDescent="0.2">
      <c r="D151" s="1756"/>
      <c r="E151" s="1758"/>
      <c r="F151" s="1756"/>
      <c r="G151" s="1757"/>
    </row>
    <row r="152" spans="4:7" x14ac:dyDescent="0.2">
      <c r="D152" s="1756"/>
      <c r="E152" s="1758"/>
      <c r="F152" s="1756"/>
      <c r="G152" s="1757"/>
    </row>
    <row r="153" spans="4:7" x14ac:dyDescent="0.2">
      <c r="D153" s="1756"/>
      <c r="E153" s="1758"/>
      <c r="F153" s="1756"/>
      <c r="G153" s="1757"/>
    </row>
    <row r="154" spans="4:7" x14ac:dyDescent="0.2">
      <c r="D154" s="1756"/>
      <c r="E154" s="1758"/>
      <c r="F154" s="1756"/>
      <c r="G154" s="1757"/>
    </row>
    <row r="155" spans="4:7" x14ac:dyDescent="0.2">
      <c r="D155" s="1756"/>
      <c r="E155" s="1758"/>
      <c r="F155" s="1756"/>
      <c r="G155" s="1757"/>
    </row>
    <row r="156" spans="4:7" x14ac:dyDescent="0.2">
      <c r="D156" s="1756"/>
      <c r="E156" s="1758"/>
      <c r="F156" s="1756"/>
      <c r="G156" s="1757"/>
    </row>
    <row r="157" spans="4:7" x14ac:dyDescent="0.2">
      <c r="D157" s="1756"/>
      <c r="E157" s="1758"/>
      <c r="F157" s="1756"/>
      <c r="G157" s="1757"/>
    </row>
    <row r="158" spans="4:7" x14ac:dyDescent="0.2">
      <c r="D158" s="1756"/>
      <c r="E158" s="1758"/>
      <c r="F158" s="1756"/>
      <c r="G158" s="1757"/>
    </row>
    <row r="159" spans="4:7" x14ac:dyDescent="0.2">
      <c r="D159" s="1756"/>
      <c r="E159" s="1758"/>
      <c r="F159" s="1756"/>
      <c r="G159" s="1757"/>
    </row>
    <row r="160" spans="4:7" x14ac:dyDescent="0.2">
      <c r="D160" s="1756"/>
      <c r="E160" s="1758"/>
      <c r="F160" s="1756"/>
      <c r="G160" s="1757"/>
    </row>
    <row r="161" spans="4:7" x14ac:dyDescent="0.2">
      <c r="D161" s="1756"/>
      <c r="E161" s="1758"/>
      <c r="F161" s="1756"/>
      <c r="G161" s="1757"/>
    </row>
    <row r="162" spans="4:7" x14ac:dyDescent="0.2">
      <c r="D162" s="1756"/>
      <c r="E162" s="1758"/>
      <c r="F162" s="1756"/>
      <c r="G162" s="1757"/>
    </row>
    <row r="163" spans="4:7" x14ac:dyDescent="0.2">
      <c r="D163" s="1793"/>
      <c r="E163" s="1758"/>
      <c r="F163" s="1756"/>
      <c r="G163" s="1757"/>
    </row>
    <row r="164" spans="4:7" x14ac:dyDescent="0.2">
      <c r="D164" s="1793"/>
      <c r="E164" s="1758"/>
      <c r="F164" s="1756"/>
      <c r="G164" s="1757"/>
    </row>
    <row r="165" spans="4:7" x14ac:dyDescent="0.2">
      <c r="D165" s="1793"/>
      <c r="E165" s="1758"/>
      <c r="F165" s="1756"/>
      <c r="G165" s="1757"/>
    </row>
    <row r="166" spans="4:7" x14ac:dyDescent="0.2">
      <c r="D166" s="1793"/>
      <c r="E166" s="1758"/>
      <c r="F166" s="1756"/>
      <c r="G166" s="1757"/>
    </row>
    <row r="167" spans="4:7" x14ac:dyDescent="0.2">
      <c r="D167" s="1793"/>
      <c r="E167" s="1758"/>
      <c r="F167" s="1756"/>
      <c r="G167" s="1757"/>
    </row>
    <row r="168" spans="4:7" x14ac:dyDescent="0.2">
      <c r="D168" s="1793"/>
      <c r="E168" s="1758"/>
      <c r="F168" s="1756"/>
      <c r="G168" s="1757"/>
    </row>
    <row r="169" spans="4:7" x14ac:dyDescent="0.2">
      <c r="D169" s="1793"/>
      <c r="E169" s="1758"/>
      <c r="F169" s="1756"/>
      <c r="G169" s="1757"/>
    </row>
    <row r="170" spans="4:7" x14ac:dyDescent="0.2">
      <c r="D170" s="1793"/>
      <c r="E170" s="1758"/>
      <c r="F170" s="1756"/>
      <c r="G170" s="1757"/>
    </row>
    <row r="171" spans="4:7" x14ac:dyDescent="0.2">
      <c r="D171" s="1793"/>
      <c r="E171" s="1758"/>
      <c r="F171" s="1756"/>
      <c r="G171" s="1757"/>
    </row>
    <row r="172" spans="4:7" x14ac:dyDescent="0.2">
      <c r="D172" s="1793"/>
      <c r="E172" s="1758"/>
      <c r="F172" s="1756"/>
      <c r="G172" s="1757"/>
    </row>
    <row r="173" spans="4:7" x14ac:dyDescent="0.2">
      <c r="D173" s="1793"/>
      <c r="E173" s="1758"/>
      <c r="F173" s="1756"/>
      <c r="G173" s="1757"/>
    </row>
    <row r="174" spans="4:7" x14ac:dyDescent="0.2">
      <c r="D174" s="1793"/>
      <c r="E174" s="1758"/>
      <c r="F174" s="1756"/>
      <c r="G174" s="1757"/>
    </row>
    <row r="175" spans="4:7" x14ac:dyDescent="0.2">
      <c r="D175" s="1793"/>
      <c r="E175" s="1758"/>
      <c r="F175" s="1756"/>
      <c r="G175" s="1757"/>
    </row>
    <row r="176" spans="4:7" x14ac:dyDescent="0.2">
      <c r="D176" s="1793"/>
      <c r="E176" s="1758"/>
      <c r="F176" s="1756"/>
      <c r="G176" s="1757"/>
    </row>
    <row r="177" spans="4:7" x14ac:dyDescent="0.2">
      <c r="D177" s="1793"/>
      <c r="E177" s="1758"/>
      <c r="F177" s="1756"/>
      <c r="G177" s="1757"/>
    </row>
    <row r="178" spans="4:7" x14ac:dyDescent="0.2">
      <c r="D178" s="1793"/>
      <c r="E178" s="1758"/>
      <c r="F178" s="1756"/>
      <c r="G178" s="1757"/>
    </row>
    <row r="179" spans="4:7" x14ac:dyDescent="0.2">
      <c r="D179" s="1793"/>
      <c r="E179" s="1758"/>
      <c r="F179" s="1756"/>
      <c r="G179" s="1757"/>
    </row>
    <row r="180" spans="4:7" x14ac:dyDescent="0.2">
      <c r="D180" s="1793"/>
      <c r="E180" s="1758"/>
      <c r="F180" s="1756"/>
      <c r="G180" s="1757"/>
    </row>
    <row r="181" spans="4:7" x14ac:dyDescent="0.2">
      <c r="D181" s="1793"/>
      <c r="E181" s="1758"/>
      <c r="F181" s="1756"/>
      <c r="G181" s="1757"/>
    </row>
    <row r="182" spans="4:7" x14ac:dyDescent="0.2">
      <c r="D182" s="1793"/>
      <c r="E182" s="1758"/>
      <c r="F182" s="1756"/>
      <c r="G182" s="1757"/>
    </row>
    <row r="183" spans="4:7" x14ac:dyDescent="0.2">
      <c r="D183" s="1793"/>
      <c r="E183" s="1758"/>
      <c r="F183" s="1756"/>
      <c r="G183" s="1757"/>
    </row>
    <row r="184" spans="4:7" x14ac:dyDescent="0.2">
      <c r="D184" s="1793"/>
      <c r="E184" s="1758"/>
      <c r="F184" s="1756"/>
      <c r="G184" s="1757"/>
    </row>
    <row r="185" spans="4:7" x14ac:dyDescent="0.2">
      <c r="D185" s="1793"/>
      <c r="E185" s="1758"/>
      <c r="F185" s="1756"/>
      <c r="G185" s="1757"/>
    </row>
    <row r="186" spans="4:7" x14ac:dyDescent="0.2">
      <c r="D186" s="1793"/>
      <c r="E186" s="1758"/>
      <c r="F186" s="1756"/>
      <c r="G186" s="1757"/>
    </row>
    <row r="187" spans="4:7" x14ac:dyDescent="0.2">
      <c r="D187" s="1793"/>
      <c r="E187" s="1758"/>
      <c r="F187" s="1756"/>
      <c r="G187" s="1757"/>
    </row>
    <row r="188" spans="4:7" x14ac:dyDescent="0.2">
      <c r="D188" s="1793"/>
      <c r="E188" s="1758"/>
      <c r="F188" s="1756"/>
      <c r="G188" s="1757"/>
    </row>
    <row r="189" spans="4:7" x14ac:dyDescent="0.2">
      <c r="D189" s="1793"/>
      <c r="E189" s="1758"/>
      <c r="F189" s="1756"/>
      <c r="G189" s="1757"/>
    </row>
    <row r="190" spans="4:7" x14ac:dyDescent="0.2">
      <c r="D190" s="1793"/>
      <c r="E190" s="1758"/>
      <c r="F190" s="1756"/>
      <c r="G190" s="1757"/>
    </row>
    <row r="191" spans="4:7" x14ac:dyDescent="0.2">
      <c r="D191" s="1793"/>
      <c r="E191" s="1758"/>
      <c r="F191" s="1756"/>
      <c r="G191" s="1757"/>
    </row>
    <row r="192" spans="4:7" x14ac:dyDescent="0.2">
      <c r="D192" s="1793"/>
      <c r="E192" s="1758"/>
      <c r="F192" s="1756"/>
      <c r="G192" s="1757"/>
    </row>
    <row r="193" spans="4:7" x14ac:dyDescent="0.2">
      <c r="D193" s="1793"/>
      <c r="E193" s="1758"/>
      <c r="F193" s="1756"/>
      <c r="G193" s="1757"/>
    </row>
    <row r="194" spans="4:7" x14ac:dyDescent="0.2">
      <c r="D194" s="1793"/>
      <c r="E194" s="1758"/>
      <c r="F194" s="1756"/>
      <c r="G194" s="1757"/>
    </row>
    <row r="195" spans="4:7" x14ac:dyDescent="0.2">
      <c r="D195" s="1793"/>
      <c r="E195" s="1758"/>
      <c r="F195" s="1756"/>
      <c r="G195" s="1757"/>
    </row>
    <row r="196" spans="4:7" x14ac:dyDescent="0.2">
      <c r="D196" s="1793"/>
      <c r="E196" s="1758"/>
      <c r="F196" s="1756"/>
      <c r="G196" s="1757"/>
    </row>
    <row r="197" spans="4:7" x14ac:dyDescent="0.2">
      <c r="D197" s="1793"/>
      <c r="E197" s="1758"/>
      <c r="F197" s="1756"/>
      <c r="G197" s="1757"/>
    </row>
    <row r="198" spans="4:7" x14ac:dyDescent="0.2">
      <c r="D198" s="1793"/>
      <c r="E198" s="1758"/>
      <c r="F198" s="1756"/>
      <c r="G198" s="1757"/>
    </row>
    <row r="199" spans="4:7" x14ac:dyDescent="0.2">
      <c r="D199" s="1793"/>
      <c r="E199" s="1758"/>
      <c r="F199" s="1756"/>
      <c r="G199" s="1757"/>
    </row>
    <row r="200" spans="4:7" x14ac:dyDescent="0.2">
      <c r="D200" s="1793"/>
      <c r="E200" s="1758"/>
      <c r="F200" s="1756"/>
      <c r="G200" s="1757"/>
    </row>
    <row r="201" spans="4:7" x14ac:dyDescent="0.2">
      <c r="D201" s="1793"/>
      <c r="E201" s="1758"/>
      <c r="F201" s="1756"/>
      <c r="G201" s="1757"/>
    </row>
    <row r="202" spans="4:7" x14ac:dyDescent="0.2">
      <c r="D202" s="1793"/>
      <c r="E202" s="1758"/>
      <c r="F202" s="1756"/>
      <c r="G202" s="1757"/>
    </row>
    <row r="203" spans="4:7" x14ac:dyDescent="0.2">
      <c r="D203" s="1793"/>
      <c r="E203" s="1758"/>
      <c r="F203" s="1756"/>
      <c r="G203" s="1757"/>
    </row>
    <row r="204" spans="4:7" x14ac:dyDescent="0.2">
      <c r="D204" s="1793"/>
      <c r="E204" s="1758"/>
      <c r="F204" s="1756"/>
      <c r="G204" s="1757"/>
    </row>
    <row r="205" spans="4:7" x14ac:dyDescent="0.2">
      <c r="D205" s="1793"/>
      <c r="E205" s="1758"/>
      <c r="F205" s="1756"/>
      <c r="G205" s="1757"/>
    </row>
    <row r="206" spans="4:7" x14ac:dyDescent="0.2">
      <c r="D206" s="1793"/>
      <c r="E206" s="1758"/>
      <c r="F206" s="1756"/>
      <c r="G206" s="1757"/>
    </row>
    <row r="207" spans="4:7" x14ac:dyDescent="0.2">
      <c r="D207" s="1793"/>
      <c r="E207" s="1758"/>
      <c r="F207" s="1756"/>
      <c r="G207" s="1757"/>
    </row>
    <row r="208" spans="4:7" x14ac:dyDescent="0.2">
      <c r="D208" s="1793"/>
      <c r="E208" s="1758"/>
      <c r="F208" s="1756"/>
      <c r="G208" s="1757"/>
    </row>
    <row r="209" spans="4:7" x14ac:dyDescent="0.2">
      <c r="D209" s="1793"/>
      <c r="E209" s="1758"/>
      <c r="F209" s="1756"/>
      <c r="G209" s="1757"/>
    </row>
    <row r="210" spans="4:7" x14ac:dyDescent="0.2">
      <c r="D210" s="1793"/>
      <c r="E210" s="1758"/>
      <c r="F210" s="1756"/>
      <c r="G210" s="1757"/>
    </row>
    <row r="211" spans="4:7" x14ac:dyDescent="0.2">
      <c r="D211" s="1793"/>
      <c r="E211" s="1758"/>
      <c r="F211" s="1756"/>
      <c r="G211" s="1757"/>
    </row>
    <row r="212" spans="4:7" x14ac:dyDescent="0.2">
      <c r="D212" s="1793"/>
      <c r="E212" s="1758"/>
      <c r="F212" s="1756"/>
      <c r="G212" s="1757"/>
    </row>
    <row r="213" spans="4:7" x14ac:dyDescent="0.2">
      <c r="D213" s="1793"/>
      <c r="E213" s="1758"/>
      <c r="F213" s="1756"/>
      <c r="G213" s="1757"/>
    </row>
    <row r="214" spans="4:7" x14ac:dyDescent="0.2">
      <c r="D214" s="1793"/>
      <c r="E214" s="1758"/>
      <c r="F214" s="1756"/>
      <c r="G214" s="1757"/>
    </row>
    <row r="215" spans="4:7" x14ac:dyDescent="0.2">
      <c r="D215" s="1793"/>
      <c r="E215" s="1758"/>
      <c r="F215" s="1756"/>
      <c r="G215" s="1757"/>
    </row>
    <row r="216" spans="4:7" x14ac:dyDescent="0.2">
      <c r="D216" s="1793"/>
      <c r="E216" s="1758"/>
      <c r="F216" s="1756"/>
      <c r="G216" s="1757"/>
    </row>
    <row r="217" spans="4:7" x14ac:dyDescent="0.2">
      <c r="D217" s="1793"/>
      <c r="E217" s="1758"/>
      <c r="F217" s="1756"/>
      <c r="G217" s="1757"/>
    </row>
    <row r="218" spans="4:7" x14ac:dyDescent="0.2">
      <c r="D218" s="1793"/>
      <c r="E218" s="1758"/>
      <c r="F218" s="1756"/>
      <c r="G218" s="1757"/>
    </row>
    <row r="219" spans="4:7" x14ac:dyDescent="0.2">
      <c r="D219" s="1793"/>
      <c r="E219" s="1758"/>
      <c r="F219" s="1756"/>
      <c r="G219" s="1757"/>
    </row>
    <row r="220" spans="4:7" x14ac:dyDescent="0.2">
      <c r="D220" s="1793"/>
      <c r="E220" s="1758"/>
      <c r="F220" s="1756"/>
      <c r="G220" s="1757"/>
    </row>
    <row r="221" spans="4:7" x14ac:dyDescent="0.2">
      <c r="D221" s="1793"/>
      <c r="E221" s="1758"/>
      <c r="F221" s="1756"/>
      <c r="G221" s="1757"/>
    </row>
    <row r="222" spans="4:7" x14ac:dyDescent="0.2">
      <c r="D222" s="1793"/>
      <c r="E222" s="1758"/>
      <c r="F222" s="1756"/>
      <c r="G222" s="1757"/>
    </row>
    <row r="223" spans="4:7" x14ac:dyDescent="0.2">
      <c r="D223" s="1793"/>
      <c r="E223" s="1758"/>
      <c r="F223" s="1756"/>
      <c r="G223" s="1757"/>
    </row>
    <row r="224" spans="4:7" x14ac:dyDescent="0.2">
      <c r="D224" s="1793"/>
      <c r="E224" s="1758"/>
      <c r="F224" s="1756"/>
      <c r="G224" s="1757"/>
    </row>
    <row r="225" spans="4:7" x14ac:dyDescent="0.2">
      <c r="D225" s="1793"/>
      <c r="E225" s="1758"/>
      <c r="F225" s="1756"/>
      <c r="G225" s="1757"/>
    </row>
    <row r="226" spans="4:7" x14ac:dyDescent="0.2">
      <c r="D226" s="1793"/>
      <c r="E226" s="1758"/>
      <c r="F226" s="1756"/>
      <c r="G226" s="1757"/>
    </row>
    <row r="227" spans="4:7" x14ac:dyDescent="0.2">
      <c r="D227" s="1793"/>
      <c r="E227" s="1758"/>
      <c r="F227" s="1756"/>
      <c r="G227" s="1757"/>
    </row>
    <row r="228" spans="4:7" x14ac:dyDescent="0.2">
      <c r="D228" s="1793"/>
      <c r="E228" s="1758"/>
      <c r="F228" s="1756"/>
      <c r="G228" s="1757"/>
    </row>
    <row r="229" spans="4:7" x14ac:dyDescent="0.2">
      <c r="D229" s="1793"/>
      <c r="E229" s="1758"/>
      <c r="F229" s="1756"/>
      <c r="G229" s="1757"/>
    </row>
    <row r="230" spans="4:7" x14ac:dyDescent="0.2">
      <c r="D230" s="1793"/>
      <c r="E230" s="1758"/>
      <c r="F230" s="1756"/>
      <c r="G230" s="1757"/>
    </row>
    <row r="231" spans="4:7" x14ac:dyDescent="0.2">
      <c r="D231" s="1793"/>
      <c r="E231" s="1758"/>
      <c r="F231" s="1756"/>
      <c r="G231" s="1757"/>
    </row>
    <row r="232" spans="4:7" x14ac:dyDescent="0.2">
      <c r="D232" s="1793"/>
      <c r="E232" s="1758"/>
      <c r="F232" s="1756"/>
      <c r="G232" s="1757"/>
    </row>
    <row r="233" spans="4:7" x14ac:dyDescent="0.2">
      <c r="D233" s="1793"/>
      <c r="E233" s="1758"/>
      <c r="F233" s="1756"/>
      <c r="G233" s="1757"/>
    </row>
    <row r="234" spans="4:7" x14ac:dyDescent="0.2">
      <c r="D234" s="1793"/>
      <c r="E234" s="1758"/>
      <c r="F234" s="1756"/>
      <c r="G234" s="1757"/>
    </row>
    <row r="235" spans="4:7" x14ac:dyDescent="0.2">
      <c r="D235" s="1793"/>
      <c r="E235" s="1757"/>
      <c r="F235" s="1756"/>
      <c r="G235" s="1757"/>
    </row>
    <row r="236" spans="4:7" x14ac:dyDescent="0.2">
      <c r="D236" s="1793"/>
      <c r="E236" s="1757"/>
      <c r="F236" s="1756"/>
      <c r="G236" s="1757"/>
    </row>
    <row r="237" spans="4:7" x14ac:dyDescent="0.2">
      <c r="D237" s="1793"/>
      <c r="E237" s="1757"/>
      <c r="F237" s="1756"/>
      <c r="G237" s="1757"/>
    </row>
    <row r="238" spans="4:7" x14ac:dyDescent="0.2">
      <c r="D238" s="1793"/>
      <c r="E238" s="1757"/>
      <c r="F238" s="1756"/>
      <c r="G238" s="1757"/>
    </row>
    <row r="239" spans="4:7" x14ac:dyDescent="0.2">
      <c r="D239" s="1793"/>
      <c r="E239" s="1757"/>
      <c r="F239" s="1756"/>
      <c r="G239" s="1757"/>
    </row>
    <row r="240" spans="4:7" x14ac:dyDescent="0.2">
      <c r="D240" s="1793"/>
      <c r="E240" s="1757"/>
      <c r="F240" s="1756"/>
      <c r="G240" s="1757"/>
    </row>
    <row r="241" spans="4:7" x14ac:dyDescent="0.2">
      <c r="D241" s="1793"/>
      <c r="E241" s="1757"/>
      <c r="F241" s="1756"/>
      <c r="G241" s="1757"/>
    </row>
    <row r="242" spans="4:7" x14ac:dyDescent="0.2">
      <c r="D242" s="1793"/>
      <c r="E242" s="1757"/>
      <c r="F242" s="1756"/>
      <c r="G242" s="1757"/>
    </row>
    <row r="243" spans="4:7" x14ac:dyDescent="0.2">
      <c r="D243" s="1793"/>
      <c r="E243" s="1757"/>
      <c r="F243" s="1756"/>
      <c r="G243" s="1757"/>
    </row>
    <row r="244" spans="4:7" x14ac:dyDescent="0.2">
      <c r="D244" s="1793"/>
      <c r="E244" s="1757"/>
      <c r="F244" s="1756"/>
      <c r="G244" s="1757"/>
    </row>
    <row r="245" spans="4:7" x14ac:dyDescent="0.2">
      <c r="D245" s="1793"/>
      <c r="E245" s="1757"/>
      <c r="F245" s="1756"/>
      <c r="G245" s="1757"/>
    </row>
    <row r="246" spans="4:7" x14ac:dyDescent="0.2">
      <c r="D246" s="1793"/>
      <c r="E246" s="1757"/>
      <c r="F246" s="1756"/>
      <c r="G246" s="1757"/>
    </row>
    <row r="247" spans="4:7" x14ac:dyDescent="0.2">
      <c r="D247" s="1793"/>
      <c r="E247" s="1757"/>
      <c r="F247" s="1756"/>
      <c r="G247" s="1757"/>
    </row>
    <row r="248" spans="4:7" x14ac:dyDescent="0.2">
      <c r="D248" s="1793"/>
      <c r="E248" s="1757"/>
      <c r="F248" s="1756"/>
      <c r="G248" s="1757"/>
    </row>
    <row r="249" spans="4:7" x14ac:dyDescent="0.2">
      <c r="D249" s="1793"/>
      <c r="E249" s="1757"/>
      <c r="F249" s="1756"/>
      <c r="G249" s="1757"/>
    </row>
    <row r="250" spans="4:7" x14ac:dyDescent="0.2">
      <c r="D250" s="1793"/>
      <c r="E250" s="1757"/>
      <c r="F250" s="1756"/>
      <c r="G250" s="1757"/>
    </row>
    <row r="251" spans="4:7" x14ac:dyDescent="0.2">
      <c r="D251" s="1793"/>
      <c r="E251" s="1757"/>
      <c r="F251" s="1756"/>
      <c r="G251" s="1757"/>
    </row>
    <row r="252" spans="4:7" x14ac:dyDescent="0.2">
      <c r="D252" s="1793"/>
      <c r="E252" s="1757"/>
      <c r="F252" s="1756"/>
      <c r="G252" s="1757"/>
    </row>
    <row r="253" spans="4:7" x14ac:dyDescent="0.2">
      <c r="D253" s="1793"/>
      <c r="E253" s="1757"/>
      <c r="F253" s="1756"/>
      <c r="G253" s="1757"/>
    </row>
    <row r="254" spans="4:7" x14ac:dyDescent="0.2">
      <c r="D254" s="1793"/>
      <c r="E254" s="1757"/>
      <c r="F254" s="1756"/>
      <c r="G254" s="1757"/>
    </row>
    <row r="255" spans="4:7" x14ac:dyDescent="0.2">
      <c r="D255" s="1793"/>
      <c r="E255" s="1757"/>
      <c r="F255" s="1756"/>
      <c r="G255" s="1757"/>
    </row>
    <row r="256" spans="4:7" x14ac:dyDescent="0.2">
      <c r="D256" s="1793"/>
      <c r="E256" s="1757"/>
      <c r="F256" s="1756"/>
      <c r="G256" s="1757"/>
    </row>
    <row r="257" spans="4:7" x14ac:dyDescent="0.2">
      <c r="D257" s="1793"/>
      <c r="E257" s="1757"/>
      <c r="F257" s="1756"/>
      <c r="G257" s="1757"/>
    </row>
    <row r="258" spans="4:7" x14ac:dyDescent="0.2">
      <c r="D258" s="1793"/>
      <c r="E258" s="1757"/>
      <c r="F258" s="1756"/>
      <c r="G258" s="1757"/>
    </row>
    <row r="259" spans="4:7" x14ac:dyDescent="0.2">
      <c r="D259" s="1793"/>
      <c r="E259" s="1757"/>
      <c r="F259" s="1756"/>
      <c r="G259" s="1757"/>
    </row>
    <row r="260" spans="4:7" x14ac:dyDescent="0.2">
      <c r="D260" s="1793"/>
      <c r="E260" s="1757"/>
      <c r="F260" s="1756"/>
      <c r="G260" s="1757"/>
    </row>
    <row r="261" spans="4:7" x14ac:dyDescent="0.2">
      <c r="D261" s="1793"/>
      <c r="E261" s="1757"/>
      <c r="F261" s="1756"/>
      <c r="G261" s="1757"/>
    </row>
    <row r="262" spans="4:7" x14ac:dyDescent="0.2">
      <c r="D262" s="1793"/>
      <c r="E262" s="1757"/>
      <c r="F262" s="1756"/>
      <c r="G262" s="1757"/>
    </row>
    <row r="263" spans="4:7" x14ac:dyDescent="0.2">
      <c r="D263" s="1793"/>
      <c r="E263" s="1757"/>
      <c r="F263" s="1756"/>
      <c r="G263" s="1757"/>
    </row>
    <row r="264" spans="4:7" x14ac:dyDescent="0.2">
      <c r="D264" s="1793"/>
      <c r="E264" s="1757"/>
      <c r="F264" s="1756"/>
      <c r="G264" s="1757"/>
    </row>
    <row r="265" spans="4:7" x14ac:dyDescent="0.2">
      <c r="D265" s="1793"/>
      <c r="E265" s="1757"/>
      <c r="F265" s="1756"/>
      <c r="G265" s="1757"/>
    </row>
    <row r="266" spans="4:7" x14ac:dyDescent="0.2">
      <c r="D266" s="1793"/>
      <c r="E266" s="1757"/>
      <c r="F266" s="1756"/>
      <c r="G266" s="1757"/>
    </row>
    <row r="267" spans="4:7" x14ac:dyDescent="0.2">
      <c r="D267" s="1793"/>
      <c r="E267" s="1757"/>
      <c r="F267" s="1756"/>
      <c r="G267" s="1757"/>
    </row>
    <row r="268" spans="4:7" x14ac:dyDescent="0.2">
      <c r="D268" s="1793"/>
      <c r="E268" s="1757"/>
      <c r="F268" s="1756"/>
      <c r="G268" s="1757"/>
    </row>
    <row r="269" spans="4:7" x14ac:dyDescent="0.2">
      <c r="D269" s="1793"/>
      <c r="E269" s="1757"/>
      <c r="F269" s="1756"/>
      <c r="G269" s="1757"/>
    </row>
    <row r="270" spans="4:7" x14ac:dyDescent="0.2">
      <c r="D270" s="1793"/>
      <c r="E270" s="1757"/>
      <c r="F270" s="1756"/>
      <c r="G270" s="1757"/>
    </row>
    <row r="271" spans="4:7" x14ac:dyDescent="0.2">
      <c r="D271" s="1793"/>
      <c r="E271" s="1757"/>
      <c r="F271" s="1756"/>
      <c r="G271" s="1757"/>
    </row>
    <row r="272" spans="4:7" x14ac:dyDescent="0.2">
      <c r="D272" s="1793"/>
      <c r="E272" s="1757"/>
      <c r="F272" s="1756"/>
      <c r="G272" s="1757"/>
    </row>
    <row r="273" spans="4:7" x14ac:dyDescent="0.2">
      <c r="D273" s="1793"/>
      <c r="E273" s="1757"/>
      <c r="F273" s="1756"/>
      <c r="G273" s="1757"/>
    </row>
    <row r="274" spans="4:7" x14ac:dyDescent="0.2">
      <c r="D274" s="1793"/>
      <c r="E274" s="1757"/>
      <c r="F274" s="1756"/>
      <c r="G274" s="1757"/>
    </row>
    <row r="275" spans="4:7" x14ac:dyDescent="0.2">
      <c r="D275" s="1793"/>
      <c r="E275" s="1757"/>
      <c r="F275" s="1756"/>
      <c r="G275" s="1757"/>
    </row>
    <row r="276" spans="4:7" x14ac:dyDescent="0.2">
      <c r="D276" s="1793"/>
      <c r="E276" s="1757"/>
      <c r="F276" s="1756"/>
      <c r="G276" s="1757"/>
    </row>
    <row r="277" spans="4:7" x14ac:dyDescent="0.2">
      <c r="D277" s="1793"/>
      <c r="E277" s="1757"/>
      <c r="F277" s="1756"/>
      <c r="G277" s="1757"/>
    </row>
    <row r="278" spans="4:7" x14ac:dyDescent="0.2">
      <c r="D278" s="1793"/>
      <c r="E278" s="1757"/>
      <c r="F278" s="1756"/>
      <c r="G278" s="1757"/>
    </row>
    <row r="279" spans="4:7" x14ac:dyDescent="0.2">
      <c r="D279" s="1793"/>
      <c r="E279" s="1757"/>
      <c r="F279" s="1756"/>
      <c r="G279" s="1757"/>
    </row>
    <row r="280" spans="4:7" x14ac:dyDescent="0.2">
      <c r="D280" s="1793"/>
      <c r="E280" s="1757"/>
      <c r="F280" s="1756"/>
      <c r="G280" s="1757"/>
    </row>
    <row r="281" spans="4:7" x14ac:dyDescent="0.2">
      <c r="D281" s="1793"/>
      <c r="E281" s="1757"/>
      <c r="F281" s="1756"/>
      <c r="G281" s="1757"/>
    </row>
    <row r="282" spans="4:7" x14ac:dyDescent="0.2">
      <c r="D282" s="1793"/>
      <c r="E282" s="1757"/>
      <c r="F282" s="1756"/>
      <c r="G282" s="1757"/>
    </row>
    <row r="283" spans="4:7" x14ac:dyDescent="0.2">
      <c r="D283" s="1793"/>
      <c r="E283" s="1757"/>
      <c r="F283" s="1756"/>
      <c r="G283" s="1757"/>
    </row>
    <row r="284" spans="4:7" x14ac:dyDescent="0.2">
      <c r="D284" s="1793"/>
      <c r="E284" s="1757"/>
      <c r="F284" s="1756"/>
      <c r="G284" s="1757"/>
    </row>
    <row r="285" spans="4:7" x14ac:dyDescent="0.2">
      <c r="D285" s="1793"/>
      <c r="E285" s="1757"/>
      <c r="F285" s="1756"/>
      <c r="G285" s="1757"/>
    </row>
    <row r="286" spans="4:7" x14ac:dyDescent="0.2">
      <c r="D286" s="1793"/>
      <c r="E286" s="1757"/>
      <c r="F286" s="1756"/>
      <c r="G286" s="1757"/>
    </row>
    <row r="287" spans="4:7" x14ac:dyDescent="0.2">
      <c r="D287" s="1793"/>
      <c r="E287" s="1757"/>
      <c r="F287" s="1756"/>
      <c r="G287" s="1757"/>
    </row>
    <row r="288" spans="4:7" x14ac:dyDescent="0.2">
      <c r="D288" s="1793"/>
      <c r="E288" s="1757"/>
      <c r="F288" s="1756"/>
      <c r="G288" s="1757"/>
    </row>
    <row r="289" spans="4:7" x14ac:dyDescent="0.2">
      <c r="D289" s="1793"/>
      <c r="E289" s="1757"/>
      <c r="F289" s="1756"/>
      <c r="G289" s="1757"/>
    </row>
    <row r="290" spans="4:7" x14ac:dyDescent="0.2">
      <c r="D290" s="1793"/>
      <c r="E290" s="1757"/>
      <c r="F290" s="1756"/>
      <c r="G290" s="1757"/>
    </row>
    <row r="291" spans="4:7" x14ac:dyDescent="0.2">
      <c r="D291" s="1793"/>
      <c r="E291" s="1757"/>
      <c r="F291" s="1756"/>
      <c r="G291" s="1757"/>
    </row>
    <row r="292" spans="4:7" x14ac:dyDescent="0.2">
      <c r="D292" s="1793"/>
      <c r="E292" s="1757"/>
      <c r="F292" s="1756"/>
      <c r="G292" s="1757"/>
    </row>
    <row r="293" spans="4:7" x14ac:dyDescent="0.2">
      <c r="D293" s="1793"/>
      <c r="E293" s="1757"/>
      <c r="F293" s="1756"/>
      <c r="G293" s="1757"/>
    </row>
    <row r="294" spans="4:7" x14ac:dyDescent="0.2">
      <c r="D294" s="1793"/>
      <c r="E294" s="1757"/>
      <c r="F294" s="1756"/>
      <c r="G294" s="1757"/>
    </row>
    <row r="295" spans="4:7" x14ac:dyDescent="0.2">
      <c r="D295" s="1793"/>
      <c r="E295" s="1757"/>
      <c r="F295" s="1756"/>
      <c r="G295" s="1757"/>
    </row>
    <row r="296" spans="4:7" x14ac:dyDescent="0.2">
      <c r="D296" s="1793"/>
      <c r="E296" s="1757"/>
      <c r="F296" s="1756"/>
      <c r="G296" s="1757"/>
    </row>
    <row r="297" spans="4:7" x14ac:dyDescent="0.2">
      <c r="D297" s="1793"/>
      <c r="E297" s="1757"/>
      <c r="F297" s="1756"/>
      <c r="G297" s="1757"/>
    </row>
    <row r="298" spans="4:7" x14ac:dyDescent="0.2">
      <c r="D298" s="1793"/>
      <c r="E298" s="1757"/>
      <c r="F298" s="1756"/>
      <c r="G298" s="1757"/>
    </row>
    <row r="299" spans="4:7" x14ac:dyDescent="0.2">
      <c r="D299" s="1793"/>
      <c r="E299" s="1757"/>
      <c r="F299" s="1756"/>
      <c r="G299" s="1757"/>
    </row>
    <row r="300" spans="4:7" x14ac:dyDescent="0.2">
      <c r="D300" s="1793"/>
      <c r="E300" s="1757"/>
      <c r="F300" s="1756"/>
      <c r="G300" s="1757"/>
    </row>
    <row r="301" spans="4:7" x14ac:dyDescent="0.2">
      <c r="D301" s="1793"/>
      <c r="E301" s="1757"/>
      <c r="F301" s="1756"/>
      <c r="G301" s="1757"/>
    </row>
    <row r="302" spans="4:7" x14ac:dyDescent="0.2">
      <c r="D302" s="1793"/>
      <c r="E302" s="1757"/>
      <c r="F302" s="1756"/>
      <c r="G302" s="1757"/>
    </row>
    <row r="303" spans="4:7" x14ac:dyDescent="0.2">
      <c r="D303" s="1793"/>
      <c r="E303" s="1757"/>
      <c r="F303" s="1756"/>
      <c r="G303" s="1757"/>
    </row>
    <row r="304" spans="4:7" x14ac:dyDescent="0.2">
      <c r="D304" s="1793"/>
      <c r="E304" s="1757"/>
      <c r="F304" s="1756"/>
      <c r="G304" s="1757"/>
    </row>
    <row r="305" spans="4:7" x14ac:dyDescent="0.2">
      <c r="D305" s="1793"/>
      <c r="E305" s="1757"/>
      <c r="F305" s="1756"/>
      <c r="G305" s="1757"/>
    </row>
    <row r="306" spans="4:7" x14ac:dyDescent="0.2">
      <c r="D306" s="1793"/>
      <c r="E306" s="1757"/>
      <c r="F306" s="1756"/>
      <c r="G306" s="1757"/>
    </row>
    <row r="307" spans="4:7" x14ac:dyDescent="0.2">
      <c r="D307" s="1793"/>
      <c r="E307" s="1757"/>
      <c r="F307" s="1756"/>
      <c r="G307" s="1757"/>
    </row>
    <row r="308" spans="4:7" x14ac:dyDescent="0.2">
      <c r="D308" s="1793"/>
      <c r="E308" s="1757"/>
      <c r="F308" s="1756"/>
      <c r="G308" s="1757"/>
    </row>
    <row r="309" spans="4:7" x14ac:dyDescent="0.2">
      <c r="D309" s="1793"/>
      <c r="E309" s="1757"/>
      <c r="F309" s="1756"/>
      <c r="G309" s="1757"/>
    </row>
    <row r="310" spans="4:7" x14ac:dyDescent="0.2">
      <c r="D310" s="1793"/>
      <c r="E310" s="1757"/>
      <c r="F310" s="1756"/>
      <c r="G310" s="1757"/>
    </row>
    <row r="311" spans="4:7" x14ac:dyDescent="0.2">
      <c r="D311" s="1793"/>
      <c r="E311" s="1757"/>
      <c r="F311" s="1756"/>
      <c r="G311" s="1757"/>
    </row>
    <row r="312" spans="4:7" x14ac:dyDescent="0.2">
      <c r="D312" s="1793"/>
      <c r="E312" s="1757"/>
      <c r="F312" s="1756"/>
      <c r="G312" s="1757"/>
    </row>
    <row r="313" spans="4:7" x14ac:dyDescent="0.2">
      <c r="D313" s="1793"/>
      <c r="E313" s="1757"/>
      <c r="F313" s="1756"/>
      <c r="G313" s="1757"/>
    </row>
    <row r="314" spans="4:7" x14ac:dyDescent="0.2">
      <c r="D314" s="1793"/>
      <c r="E314" s="1757"/>
      <c r="F314" s="1756"/>
      <c r="G314" s="1757"/>
    </row>
    <row r="315" spans="4:7" x14ac:dyDescent="0.2">
      <c r="D315" s="1793"/>
      <c r="E315" s="1757"/>
      <c r="F315" s="1756"/>
      <c r="G315" s="1757"/>
    </row>
    <row r="316" spans="4:7" x14ac:dyDescent="0.2">
      <c r="D316" s="1793"/>
      <c r="E316" s="1757"/>
      <c r="F316" s="1756"/>
      <c r="G316" s="1757"/>
    </row>
    <row r="317" spans="4:7" x14ac:dyDescent="0.2">
      <c r="D317" s="1793"/>
      <c r="E317" s="1757"/>
      <c r="F317" s="1756"/>
      <c r="G317" s="1757"/>
    </row>
    <row r="318" spans="4:7" x14ac:dyDescent="0.2">
      <c r="D318" s="1793"/>
      <c r="E318" s="1757"/>
      <c r="F318" s="1756"/>
      <c r="G318" s="1757"/>
    </row>
    <row r="319" spans="4:7" x14ac:dyDescent="0.2">
      <c r="D319" s="1793"/>
      <c r="E319" s="1757"/>
      <c r="F319" s="1756"/>
      <c r="G319" s="1757"/>
    </row>
    <row r="320" spans="4:7" x14ac:dyDescent="0.2">
      <c r="D320" s="1793"/>
      <c r="E320" s="1757"/>
      <c r="F320" s="1756"/>
      <c r="G320" s="1757"/>
    </row>
  </sheetData>
  <dataValidations count="1">
    <dataValidation type="custom" allowBlank="1" showInputMessage="1" showErrorMessage="1" error="Vnos Cena/enoto je dovoljen na dve decimalni mesti." sqref="F17:F37 F44:F62" xr:uid="{744E4976-7D84-4A13-8E0A-4C37060AA07F}">
      <formula1>F17=ROUND(F17,2)</formula1>
    </dataValidation>
  </dataValidation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A26C3-910D-48D6-B7BA-912C5DBCD76E}">
  <sheetPr>
    <tabColor theme="3" tint="0.59999389629810485"/>
  </sheetPr>
  <dimension ref="A1:K64"/>
  <sheetViews>
    <sheetView workbookViewId="0">
      <selection activeCell="F17" sqref="F17"/>
    </sheetView>
  </sheetViews>
  <sheetFormatPr defaultRowHeight="12.75" x14ac:dyDescent="0.2"/>
  <cols>
    <col min="1" max="1" width="5.7109375" style="1333" customWidth="1"/>
    <col min="2" max="2" width="9.7109375" style="1333" customWidth="1"/>
    <col min="3" max="3" width="45.7109375" style="1367" customWidth="1"/>
    <col min="4" max="4" width="10.7109375" style="1756" customWidth="1"/>
    <col min="5" max="5" width="6.7109375" style="1758" customWidth="1"/>
    <col min="6" max="6" width="11.7109375" style="1756" customWidth="1"/>
    <col min="7" max="7" width="12.7109375" style="1757" customWidth="1"/>
    <col min="8" max="10" width="9.140625" style="1333"/>
    <col min="11" max="11" width="12.85546875" style="1333" customWidth="1"/>
    <col min="12" max="16384" width="9.140625" style="1333"/>
  </cols>
  <sheetData>
    <row r="1" spans="1:11" ht="15.75" x14ac:dyDescent="0.25">
      <c r="A1" s="1372" t="s">
        <v>1486</v>
      </c>
      <c r="B1" s="1327"/>
      <c r="C1" s="1328"/>
      <c r="D1" s="1806"/>
      <c r="E1" s="1804"/>
      <c r="F1" s="1331"/>
    </row>
    <row r="2" spans="1:11" s="1337" customFormat="1" ht="15.75" x14ac:dyDescent="0.25">
      <c r="A2" s="1372" t="s">
        <v>2694</v>
      </c>
      <c r="B2" s="1335"/>
      <c r="C2" s="1336"/>
      <c r="D2" s="1806"/>
      <c r="E2" s="1804"/>
      <c r="F2" s="1331"/>
      <c r="G2" s="1809"/>
    </row>
    <row r="3" spans="1:11" s="1337" customFormat="1" ht="15.75" x14ac:dyDescent="0.25">
      <c r="A3" s="1371" t="s">
        <v>2869</v>
      </c>
      <c r="B3" s="1335"/>
      <c r="C3" s="1336"/>
      <c r="D3" s="1806"/>
      <c r="E3" s="1804"/>
      <c r="F3" s="1331"/>
      <c r="G3" s="1809"/>
    </row>
    <row r="4" spans="1:11" s="1337" customFormat="1" ht="15.75" x14ac:dyDescent="0.25">
      <c r="A4" s="1334"/>
      <c r="B4" s="1335"/>
      <c r="C4" s="1336"/>
      <c r="D4" s="1806"/>
      <c r="E4" s="1804"/>
      <c r="F4" s="1331"/>
      <c r="G4" s="1810"/>
    </row>
    <row r="5" spans="1:11" s="422" customFormat="1" ht="15" x14ac:dyDescent="0.25">
      <c r="A5" s="1090"/>
      <c r="B5" s="767" t="s">
        <v>0</v>
      </c>
      <c r="C5" s="769" t="s">
        <v>174</v>
      </c>
      <c r="D5" s="771"/>
      <c r="E5" s="1805"/>
      <c r="F5" s="1811"/>
      <c r="G5" s="771" t="s">
        <v>175</v>
      </c>
      <c r="K5" s="419"/>
    </row>
    <row r="6" spans="1:11" s="422" customFormat="1" ht="15" x14ac:dyDescent="0.25">
      <c r="A6" s="1090"/>
      <c r="B6" s="772"/>
      <c r="C6" s="773"/>
      <c r="D6" s="1081"/>
      <c r="E6" s="1805"/>
      <c r="F6" s="1811"/>
      <c r="G6" s="1812"/>
      <c r="K6" s="419"/>
    </row>
    <row r="7" spans="1:11" s="422" customFormat="1" ht="15" x14ac:dyDescent="0.25">
      <c r="A7" s="1090"/>
      <c r="B7" s="776" t="s">
        <v>176</v>
      </c>
      <c r="C7" s="777" t="s">
        <v>2872</v>
      </c>
      <c r="D7" s="1081"/>
      <c r="E7" s="1805"/>
      <c r="F7" s="1811"/>
      <c r="G7" s="1812">
        <f>G38</f>
        <v>0</v>
      </c>
      <c r="K7" s="419"/>
    </row>
    <row r="8" spans="1:11" s="422" customFormat="1" ht="15.75" thickBot="1" x14ac:dyDescent="0.3">
      <c r="A8" s="1092"/>
      <c r="B8" s="1458" t="s">
        <v>39</v>
      </c>
      <c r="C8" s="1118" t="s">
        <v>2873</v>
      </c>
      <c r="D8" s="1082"/>
      <c r="E8" s="783"/>
      <c r="F8" s="1813"/>
      <c r="G8" s="1813">
        <f>G64</f>
        <v>0</v>
      </c>
      <c r="H8" s="419"/>
      <c r="K8" s="419"/>
    </row>
    <row r="9" spans="1:11" s="422" customFormat="1" ht="15" x14ac:dyDescent="0.25">
      <c r="A9" s="1091"/>
      <c r="B9" s="778" t="s">
        <v>178</v>
      </c>
      <c r="C9" s="779"/>
      <c r="D9" s="1081"/>
      <c r="E9" s="772"/>
      <c r="F9" s="1811"/>
      <c r="G9" s="1814">
        <f>SUM(G7:G8)</f>
        <v>0</v>
      </c>
      <c r="K9" s="419"/>
    </row>
    <row r="10" spans="1:11" s="422" customFormat="1" ht="15.75" thickBot="1" x14ac:dyDescent="0.3">
      <c r="A10" s="1092"/>
      <c r="B10" s="787" t="s">
        <v>179</v>
      </c>
      <c r="C10" s="788"/>
      <c r="D10" s="1083"/>
      <c r="E10" s="789"/>
      <c r="F10" s="790"/>
      <c r="G10" s="790">
        <f>ROUND(G9*0.22,2)</f>
        <v>0</v>
      </c>
      <c r="K10" s="419"/>
    </row>
    <row r="11" spans="1:11" s="422" customFormat="1" ht="15" x14ac:dyDescent="0.25">
      <c r="A11" s="1090"/>
      <c r="B11" s="781" t="s">
        <v>180</v>
      </c>
      <c r="C11" s="762"/>
      <c r="D11" s="1084"/>
      <c r="E11" s="761"/>
      <c r="F11" s="763"/>
      <c r="G11" s="763">
        <f>+G10+G9</f>
        <v>0</v>
      </c>
      <c r="K11" s="419"/>
    </row>
    <row r="12" spans="1:11" s="1337" customFormat="1" ht="15.75" x14ac:dyDescent="0.25">
      <c r="A12" s="1334"/>
      <c r="B12" s="1335"/>
      <c r="C12" s="1336"/>
      <c r="D12" s="1806"/>
      <c r="E12" s="1804"/>
      <c r="F12" s="1331"/>
      <c r="G12" s="1810"/>
    </row>
    <row r="13" spans="1:11" s="1337" customFormat="1" ht="15.75" x14ac:dyDescent="0.25">
      <c r="A13" s="1334"/>
      <c r="B13" s="1335"/>
      <c r="C13" s="1336"/>
      <c r="D13" s="1806"/>
      <c r="E13" s="1804"/>
      <c r="F13" s="1331"/>
      <c r="G13" s="1810"/>
    </row>
    <row r="14" spans="1:11" s="1337" customFormat="1" ht="15.75" x14ac:dyDescent="0.25">
      <c r="A14" s="1338" t="s">
        <v>2870</v>
      </c>
      <c r="B14" s="1335"/>
      <c r="C14" s="1336"/>
      <c r="D14" s="1806"/>
      <c r="E14" s="1804"/>
      <c r="F14" s="1331"/>
      <c r="G14" s="1810"/>
    </row>
    <row r="15" spans="1:11" s="1343" customFormat="1" ht="15" customHeight="1" x14ac:dyDescent="0.2">
      <c r="A15" s="1339" t="s">
        <v>474</v>
      </c>
      <c r="B15" s="1339" t="s">
        <v>475</v>
      </c>
      <c r="C15" s="1340" t="s">
        <v>2</v>
      </c>
      <c r="D15" s="1807" t="s">
        <v>3</v>
      </c>
      <c r="E15" s="1808" t="s">
        <v>476</v>
      </c>
      <c r="F15" s="1807" t="s">
        <v>477</v>
      </c>
      <c r="G15" s="1815" t="s">
        <v>175</v>
      </c>
    </row>
    <row r="16" spans="1:11" x14ac:dyDescent="0.2">
      <c r="A16" s="1748" t="s">
        <v>2733</v>
      </c>
      <c r="B16" s="1373"/>
      <c r="C16" s="1374" t="s">
        <v>2871</v>
      </c>
      <c r="D16" s="1763"/>
      <c r="E16" s="1767"/>
      <c r="F16" s="1763"/>
      <c r="G16" s="1792"/>
    </row>
    <row r="17" spans="1:7" x14ac:dyDescent="0.2">
      <c r="A17" s="1344">
        <v>1</v>
      </c>
      <c r="B17" s="1345" t="s">
        <v>2839</v>
      </c>
      <c r="C17" s="1350" t="s">
        <v>2874</v>
      </c>
      <c r="D17" s="1738">
        <v>1520</v>
      </c>
      <c r="E17" s="1743" t="s">
        <v>373</v>
      </c>
      <c r="F17" s="2071"/>
      <c r="G17" s="1739">
        <f>ROUND(D17*F17,2)</f>
        <v>0</v>
      </c>
    </row>
    <row r="18" spans="1:7" ht="25.5" x14ac:dyDescent="0.2">
      <c r="A18" s="1351">
        <v>2</v>
      </c>
      <c r="B18" s="1352" t="s">
        <v>2841</v>
      </c>
      <c r="C18" s="1353" t="s">
        <v>2737</v>
      </c>
      <c r="D18" s="1738">
        <v>1</v>
      </c>
      <c r="E18" s="1743" t="s">
        <v>15</v>
      </c>
      <c r="F18" s="2071"/>
      <c r="G18" s="1739">
        <f t="shared" ref="G18:G37" si="0">ROUND(D18*F18,2)</f>
        <v>0</v>
      </c>
    </row>
    <row r="19" spans="1:7" s="1355" customFormat="1" ht="38.25" x14ac:dyDescent="0.2">
      <c r="A19" s="1351">
        <v>3</v>
      </c>
      <c r="B19" s="1345"/>
      <c r="C19" s="1350" t="s">
        <v>2875</v>
      </c>
      <c r="D19" s="1738">
        <v>24</v>
      </c>
      <c r="E19" s="1743" t="s">
        <v>15</v>
      </c>
      <c r="F19" s="2071"/>
      <c r="G19" s="1739">
        <f t="shared" si="0"/>
        <v>0</v>
      </c>
    </row>
    <row r="20" spans="1:7" s="1355" customFormat="1" ht="38.25" x14ac:dyDescent="0.2">
      <c r="A20" s="1351">
        <v>4</v>
      </c>
      <c r="B20" s="1345"/>
      <c r="C20" s="1350" t="s">
        <v>2876</v>
      </c>
      <c r="D20" s="1738">
        <v>19</v>
      </c>
      <c r="E20" s="1743" t="s">
        <v>15</v>
      </c>
      <c r="F20" s="2071"/>
      <c r="G20" s="1739">
        <f t="shared" si="0"/>
        <v>0</v>
      </c>
    </row>
    <row r="21" spans="1:7" s="1355" customFormat="1" x14ac:dyDescent="0.2">
      <c r="A21" s="1351">
        <v>5</v>
      </c>
      <c r="B21" s="1345"/>
      <c r="C21" s="1350" t="s">
        <v>2877</v>
      </c>
      <c r="D21" s="1738">
        <v>4</v>
      </c>
      <c r="E21" s="1743" t="s">
        <v>15</v>
      </c>
      <c r="F21" s="2071"/>
      <c r="G21" s="1739">
        <f t="shared" si="0"/>
        <v>0</v>
      </c>
    </row>
    <row r="22" spans="1:7" s="1355" customFormat="1" ht="63.75" x14ac:dyDescent="0.2">
      <c r="A22" s="1351">
        <v>6</v>
      </c>
      <c r="B22" s="1345" t="s">
        <v>2845</v>
      </c>
      <c r="C22" s="1350" t="s">
        <v>2878</v>
      </c>
      <c r="D22" s="1738">
        <v>930</v>
      </c>
      <c r="E22" s="1743" t="s">
        <v>373</v>
      </c>
      <c r="F22" s="2071"/>
      <c r="G22" s="1739">
        <f t="shared" si="0"/>
        <v>0</v>
      </c>
    </row>
    <row r="23" spans="1:7" s="1355" customFormat="1" ht="38.25" x14ac:dyDescent="0.2">
      <c r="A23" s="1351">
        <v>7</v>
      </c>
      <c r="B23" s="1345"/>
      <c r="C23" s="1350" t="s">
        <v>2879</v>
      </c>
      <c r="D23" s="1738">
        <v>258</v>
      </c>
      <c r="E23" s="1743" t="s">
        <v>373</v>
      </c>
      <c r="F23" s="2071"/>
      <c r="G23" s="1739">
        <f t="shared" si="0"/>
        <v>0</v>
      </c>
    </row>
    <row r="24" spans="1:7" s="1355" customFormat="1" ht="38.25" x14ac:dyDescent="0.2">
      <c r="A24" s="1351">
        <v>8</v>
      </c>
      <c r="B24" s="1345"/>
      <c r="C24" s="1350" t="s">
        <v>2880</v>
      </c>
      <c r="D24" s="1738">
        <v>332</v>
      </c>
      <c r="E24" s="1743" t="s">
        <v>373</v>
      </c>
      <c r="F24" s="2071"/>
      <c r="G24" s="1739">
        <f t="shared" si="0"/>
        <v>0</v>
      </c>
    </row>
    <row r="25" spans="1:7" s="1355" customFormat="1" x14ac:dyDescent="0.2">
      <c r="A25" s="1351">
        <v>9</v>
      </c>
      <c r="B25" s="1345"/>
      <c r="C25" s="1350" t="s">
        <v>2849</v>
      </c>
      <c r="D25" s="1738">
        <v>3270</v>
      </c>
      <c r="E25" s="1743" t="s">
        <v>373</v>
      </c>
      <c r="F25" s="2071"/>
      <c r="G25" s="1739">
        <f t="shared" si="0"/>
        <v>0</v>
      </c>
    </row>
    <row r="26" spans="1:7" x14ac:dyDescent="0.2">
      <c r="A26" s="1344">
        <v>10</v>
      </c>
      <c r="B26" s="1357"/>
      <c r="C26" s="1358" t="s">
        <v>2881</v>
      </c>
      <c r="D26" s="1741">
        <v>2890</v>
      </c>
      <c r="E26" s="1744" t="s">
        <v>373</v>
      </c>
      <c r="F26" s="2071"/>
      <c r="G26" s="1739">
        <f t="shared" si="0"/>
        <v>0</v>
      </c>
    </row>
    <row r="27" spans="1:7" ht="25.5" x14ac:dyDescent="0.2">
      <c r="A27" s="1344">
        <v>11</v>
      </c>
      <c r="B27" s="1357"/>
      <c r="C27" s="1358" t="s">
        <v>2850</v>
      </c>
      <c r="D27" s="1741">
        <v>1462</v>
      </c>
      <c r="E27" s="1744" t="s">
        <v>373</v>
      </c>
      <c r="F27" s="2071"/>
      <c r="G27" s="1739">
        <f t="shared" si="0"/>
        <v>0</v>
      </c>
    </row>
    <row r="28" spans="1:7" ht="51" x14ac:dyDescent="0.2">
      <c r="A28" s="1361">
        <v>12</v>
      </c>
      <c r="B28" s="1357"/>
      <c r="C28" s="1362" t="s">
        <v>2748</v>
      </c>
      <c r="D28" s="1741">
        <v>6</v>
      </c>
      <c r="E28" s="1744" t="s">
        <v>243</v>
      </c>
      <c r="F28" s="2071"/>
      <c r="G28" s="1739">
        <f t="shared" si="0"/>
        <v>0</v>
      </c>
    </row>
    <row r="29" spans="1:7" ht="25.5" x14ac:dyDescent="0.2">
      <c r="A29" s="1361">
        <v>13</v>
      </c>
      <c r="B29" s="1357"/>
      <c r="C29" s="1358" t="s">
        <v>2851</v>
      </c>
      <c r="D29" s="1741">
        <v>270</v>
      </c>
      <c r="E29" s="1744" t="s">
        <v>243</v>
      </c>
      <c r="F29" s="2071"/>
      <c r="G29" s="1739">
        <f t="shared" si="0"/>
        <v>0</v>
      </c>
    </row>
    <row r="30" spans="1:7" ht="38.25" x14ac:dyDescent="0.2">
      <c r="A30" s="1361">
        <v>14</v>
      </c>
      <c r="B30" s="1345" t="s">
        <v>2852</v>
      </c>
      <c r="C30" s="1350" t="s">
        <v>2853</v>
      </c>
      <c r="D30" s="1738">
        <v>40</v>
      </c>
      <c r="E30" s="1743" t="s">
        <v>243</v>
      </c>
      <c r="F30" s="2071"/>
      <c r="G30" s="1739">
        <f t="shared" si="0"/>
        <v>0</v>
      </c>
    </row>
    <row r="31" spans="1:7" ht="25.5" x14ac:dyDescent="0.2">
      <c r="A31" s="1361">
        <v>15</v>
      </c>
      <c r="B31" s="1345" t="s">
        <v>2854</v>
      </c>
      <c r="C31" s="1350" t="s">
        <v>2855</v>
      </c>
      <c r="D31" s="1738">
        <v>1462</v>
      </c>
      <c r="E31" s="1743" t="s">
        <v>373</v>
      </c>
      <c r="F31" s="2071"/>
      <c r="G31" s="1739">
        <f t="shared" si="0"/>
        <v>0</v>
      </c>
    </row>
    <row r="32" spans="1:7" ht="25.5" x14ac:dyDescent="0.2">
      <c r="A32" s="1344">
        <v>16</v>
      </c>
      <c r="B32" s="1345" t="s">
        <v>2856</v>
      </c>
      <c r="C32" s="1350" t="s">
        <v>2857</v>
      </c>
      <c r="D32" s="1738">
        <v>1.52</v>
      </c>
      <c r="E32" s="1743" t="s">
        <v>891</v>
      </c>
      <c r="F32" s="2071"/>
      <c r="G32" s="1739">
        <f t="shared" si="0"/>
        <v>0</v>
      </c>
    </row>
    <row r="33" spans="1:7" x14ac:dyDescent="0.2">
      <c r="A33" s="1344">
        <v>17</v>
      </c>
      <c r="B33" s="1345" t="s">
        <v>2858</v>
      </c>
      <c r="C33" s="1350" t="s">
        <v>434</v>
      </c>
      <c r="D33" s="1738">
        <v>1520</v>
      </c>
      <c r="E33" s="1743" t="s">
        <v>373</v>
      </c>
      <c r="F33" s="2071"/>
      <c r="G33" s="1739">
        <f t="shared" si="0"/>
        <v>0</v>
      </c>
    </row>
    <row r="34" spans="1:7" x14ac:dyDescent="0.2">
      <c r="A34" s="1344">
        <v>18</v>
      </c>
      <c r="B34" s="1363" t="s">
        <v>2859</v>
      </c>
      <c r="C34" s="1350" t="s">
        <v>2860</v>
      </c>
      <c r="D34" s="1738">
        <v>1</v>
      </c>
      <c r="E34" s="1744" t="s">
        <v>15</v>
      </c>
      <c r="F34" s="2071"/>
      <c r="G34" s="1739">
        <f t="shared" si="0"/>
        <v>0</v>
      </c>
    </row>
    <row r="35" spans="1:7" ht="25.5" x14ac:dyDescent="0.2">
      <c r="A35" s="1344">
        <v>19</v>
      </c>
      <c r="B35" s="1345"/>
      <c r="C35" s="1350" t="s">
        <v>2861</v>
      </c>
      <c r="D35" s="1738">
        <v>1</v>
      </c>
      <c r="E35" s="1743" t="s">
        <v>435</v>
      </c>
      <c r="F35" s="2071"/>
      <c r="G35" s="1739">
        <f t="shared" si="0"/>
        <v>0</v>
      </c>
    </row>
    <row r="36" spans="1:7" x14ac:dyDescent="0.2">
      <c r="A36" s="1344">
        <v>20</v>
      </c>
      <c r="B36" s="1386" t="s">
        <v>2856</v>
      </c>
      <c r="C36" s="1760" t="s">
        <v>2882</v>
      </c>
      <c r="D36" s="1761">
        <v>1</v>
      </c>
      <c r="E36" s="1816" t="s">
        <v>15</v>
      </c>
      <c r="F36" s="2071"/>
      <c r="G36" s="1739">
        <f t="shared" si="0"/>
        <v>0</v>
      </c>
    </row>
    <row r="37" spans="1:7" x14ac:dyDescent="0.2">
      <c r="A37" s="1344">
        <v>21</v>
      </c>
      <c r="B37" s="1345" t="s">
        <v>2863</v>
      </c>
      <c r="C37" s="1350" t="s">
        <v>2864</v>
      </c>
      <c r="D37" s="1738">
        <v>1</v>
      </c>
      <c r="E37" s="1768" t="s">
        <v>15</v>
      </c>
      <c r="F37" s="2071"/>
      <c r="G37" s="1739">
        <f t="shared" si="0"/>
        <v>0</v>
      </c>
    </row>
    <row r="38" spans="1:7" x14ac:dyDescent="0.2">
      <c r="A38" s="1748" t="s">
        <v>2733</v>
      </c>
      <c r="B38" s="1373"/>
      <c r="C38" s="1374" t="s">
        <v>2883</v>
      </c>
      <c r="D38" s="1763"/>
      <c r="E38" s="1767"/>
      <c r="F38" s="1763"/>
      <c r="G38" s="1791">
        <f>+SUM(G17:G37)</f>
        <v>0</v>
      </c>
    </row>
    <row r="39" spans="1:7" x14ac:dyDescent="0.2">
      <c r="A39" s="1795"/>
      <c r="B39" s="1795"/>
      <c r="C39" s="1796"/>
      <c r="D39" s="1797"/>
      <c r="E39" s="1798"/>
      <c r="F39" s="1797"/>
      <c r="G39" s="1799"/>
    </row>
    <row r="40" spans="1:7" x14ac:dyDescent="0.2">
      <c r="A40" s="1777"/>
      <c r="B40" s="1777"/>
      <c r="C40" s="1800"/>
      <c r="D40" s="1779"/>
      <c r="E40" s="1780"/>
      <c r="F40" s="1779"/>
      <c r="G40" s="1801"/>
    </row>
    <row r="41" spans="1:7" ht="15" x14ac:dyDescent="0.2">
      <c r="A41" s="1817" t="s">
        <v>2884</v>
      </c>
      <c r="B41" s="1770"/>
      <c r="C41" s="1818"/>
      <c r="D41" s="1771"/>
      <c r="E41" s="1772"/>
      <c r="F41" s="1771"/>
      <c r="G41" s="1819"/>
    </row>
    <row r="42" spans="1:7" x14ac:dyDescent="0.2">
      <c r="A42" s="1339" t="s">
        <v>474</v>
      </c>
      <c r="B42" s="1339" t="s">
        <v>475</v>
      </c>
      <c r="C42" s="1340" t="s">
        <v>2</v>
      </c>
      <c r="D42" s="1807" t="s">
        <v>3</v>
      </c>
      <c r="E42" s="1808" t="s">
        <v>476</v>
      </c>
      <c r="F42" s="1807" t="s">
        <v>477</v>
      </c>
      <c r="G42" s="1815" t="s">
        <v>175</v>
      </c>
    </row>
    <row r="43" spans="1:7" x14ac:dyDescent="0.2">
      <c r="A43" s="1748" t="s">
        <v>2733</v>
      </c>
      <c r="B43" s="1373"/>
      <c r="C43" s="1374" t="s">
        <v>2871</v>
      </c>
      <c r="D43" s="1763"/>
      <c r="E43" s="1767"/>
      <c r="F43" s="1763"/>
      <c r="G43" s="1792"/>
    </row>
    <row r="44" spans="1:7" x14ac:dyDescent="0.2">
      <c r="A44" s="1351">
        <v>1</v>
      </c>
      <c r="B44" s="1364" t="s">
        <v>2839</v>
      </c>
      <c r="C44" s="1365" t="s">
        <v>2874</v>
      </c>
      <c r="D44" s="1766">
        <v>370</v>
      </c>
      <c r="E44" s="1768" t="s">
        <v>373</v>
      </c>
      <c r="F44" s="2071"/>
      <c r="G44" s="1739">
        <f t="shared" ref="G44" si="1">ROUND(D44*F44,2)</f>
        <v>0</v>
      </c>
    </row>
    <row r="45" spans="1:7" ht="25.5" x14ac:dyDescent="0.2">
      <c r="A45" s="1351">
        <v>2</v>
      </c>
      <c r="B45" s="1364" t="s">
        <v>2841</v>
      </c>
      <c r="C45" s="1365" t="s">
        <v>2737</v>
      </c>
      <c r="D45" s="1766">
        <v>1</v>
      </c>
      <c r="E45" s="1768" t="s">
        <v>15</v>
      </c>
      <c r="F45" s="2071"/>
      <c r="G45" s="1739">
        <f t="shared" ref="G45:G63" si="2">ROUND(D45*F45,2)</f>
        <v>0</v>
      </c>
    </row>
    <row r="46" spans="1:7" ht="38.25" x14ac:dyDescent="0.2">
      <c r="A46" s="1386">
        <v>3</v>
      </c>
      <c r="B46" s="1386"/>
      <c r="C46" s="1760" t="s">
        <v>2875</v>
      </c>
      <c r="D46" s="1761">
        <v>6</v>
      </c>
      <c r="E46" s="1762" t="s">
        <v>15</v>
      </c>
      <c r="F46" s="2071"/>
      <c r="G46" s="1739">
        <f t="shared" si="2"/>
        <v>0</v>
      </c>
    </row>
    <row r="47" spans="1:7" ht="38.25" x14ac:dyDescent="0.2">
      <c r="A47" s="1386">
        <v>4</v>
      </c>
      <c r="B47" s="1386"/>
      <c r="C47" s="1760" t="s">
        <v>2876</v>
      </c>
      <c r="D47" s="1761">
        <v>2</v>
      </c>
      <c r="E47" s="1762" t="s">
        <v>15</v>
      </c>
      <c r="F47" s="2071"/>
      <c r="G47" s="1739">
        <f t="shared" si="2"/>
        <v>0</v>
      </c>
    </row>
    <row r="48" spans="1:7" ht="63.75" x14ac:dyDescent="0.2">
      <c r="A48" s="1386">
        <v>5</v>
      </c>
      <c r="B48" s="1386" t="s">
        <v>2845</v>
      </c>
      <c r="C48" s="1760" t="s">
        <v>2878</v>
      </c>
      <c r="D48" s="1761">
        <v>350</v>
      </c>
      <c r="E48" s="1762" t="s">
        <v>373</v>
      </c>
      <c r="F48" s="2071"/>
      <c r="G48" s="1739">
        <f t="shared" si="2"/>
        <v>0</v>
      </c>
    </row>
    <row r="49" spans="1:7" ht="38.25" x14ac:dyDescent="0.2">
      <c r="A49" s="1386">
        <v>5</v>
      </c>
      <c r="B49" s="1386"/>
      <c r="C49" s="1760" t="s">
        <v>2879</v>
      </c>
      <c r="D49" s="1761">
        <v>9</v>
      </c>
      <c r="E49" s="1762" t="s">
        <v>373</v>
      </c>
      <c r="F49" s="2071"/>
      <c r="G49" s="1739">
        <f t="shared" si="2"/>
        <v>0</v>
      </c>
    </row>
    <row r="50" spans="1:7" ht="51" x14ac:dyDescent="0.2">
      <c r="A50" s="1386">
        <v>6</v>
      </c>
      <c r="B50" s="1386"/>
      <c r="C50" s="1760" t="s">
        <v>2885</v>
      </c>
      <c r="D50" s="1761">
        <v>30</v>
      </c>
      <c r="E50" s="1762" t="s">
        <v>373</v>
      </c>
      <c r="F50" s="2071"/>
      <c r="G50" s="1739">
        <f t="shared" si="2"/>
        <v>0</v>
      </c>
    </row>
    <row r="51" spans="1:7" x14ac:dyDescent="0.2">
      <c r="A51" s="1386">
        <v>7</v>
      </c>
      <c r="B51" s="1386"/>
      <c r="C51" s="1760" t="s">
        <v>2849</v>
      </c>
      <c r="D51" s="1761">
        <v>750</v>
      </c>
      <c r="E51" s="1762" t="s">
        <v>373</v>
      </c>
      <c r="F51" s="2071"/>
      <c r="G51" s="1739">
        <f t="shared" si="2"/>
        <v>0</v>
      </c>
    </row>
    <row r="52" spans="1:7" x14ac:dyDescent="0.2">
      <c r="A52" s="1386">
        <v>8</v>
      </c>
      <c r="B52" s="1386"/>
      <c r="C52" s="1760" t="s">
        <v>2881</v>
      </c>
      <c r="D52" s="1761">
        <v>750</v>
      </c>
      <c r="E52" s="1762" t="s">
        <v>373</v>
      </c>
      <c r="F52" s="2071"/>
      <c r="G52" s="1739">
        <f t="shared" si="2"/>
        <v>0</v>
      </c>
    </row>
    <row r="53" spans="1:7" ht="25.5" x14ac:dyDescent="0.2">
      <c r="A53" s="1386">
        <v>9</v>
      </c>
      <c r="B53" s="1386"/>
      <c r="C53" s="1760" t="s">
        <v>2850</v>
      </c>
      <c r="D53" s="1761">
        <v>370</v>
      </c>
      <c r="E53" s="1762" t="s">
        <v>373</v>
      </c>
      <c r="F53" s="2071"/>
      <c r="G53" s="1739">
        <f t="shared" si="2"/>
        <v>0</v>
      </c>
    </row>
    <row r="54" spans="1:7" ht="51" x14ac:dyDescent="0.2">
      <c r="A54" s="1386">
        <v>10</v>
      </c>
      <c r="B54" s="1386"/>
      <c r="C54" s="1760" t="s">
        <v>2748</v>
      </c>
      <c r="D54" s="1761">
        <v>2</v>
      </c>
      <c r="E54" s="1762" t="s">
        <v>243</v>
      </c>
      <c r="F54" s="2071"/>
      <c r="G54" s="1739">
        <f t="shared" si="2"/>
        <v>0</v>
      </c>
    </row>
    <row r="55" spans="1:7" ht="25.5" x14ac:dyDescent="0.2">
      <c r="A55" s="1386">
        <v>11</v>
      </c>
      <c r="B55" s="1386"/>
      <c r="C55" s="1760" t="s">
        <v>2851</v>
      </c>
      <c r="D55" s="1761">
        <v>135</v>
      </c>
      <c r="E55" s="1762" t="s">
        <v>243</v>
      </c>
      <c r="F55" s="2071"/>
      <c r="G55" s="1739">
        <f t="shared" si="2"/>
        <v>0</v>
      </c>
    </row>
    <row r="56" spans="1:7" ht="38.25" x14ac:dyDescent="0.2">
      <c r="A56" s="1386">
        <v>12</v>
      </c>
      <c r="B56" s="1386" t="s">
        <v>2852</v>
      </c>
      <c r="C56" s="1760" t="s">
        <v>2853</v>
      </c>
      <c r="D56" s="1761">
        <v>6</v>
      </c>
      <c r="E56" s="1762" t="s">
        <v>243</v>
      </c>
      <c r="F56" s="2071"/>
      <c r="G56" s="1739">
        <f t="shared" si="2"/>
        <v>0</v>
      </c>
    </row>
    <row r="57" spans="1:7" ht="25.5" x14ac:dyDescent="0.2">
      <c r="A57" s="1386">
        <v>13</v>
      </c>
      <c r="B57" s="1386" t="s">
        <v>2854</v>
      </c>
      <c r="C57" s="1760" t="s">
        <v>2855</v>
      </c>
      <c r="D57" s="1761">
        <v>375</v>
      </c>
      <c r="E57" s="1762" t="s">
        <v>373</v>
      </c>
      <c r="F57" s="2071"/>
      <c r="G57" s="1739">
        <f t="shared" si="2"/>
        <v>0</v>
      </c>
    </row>
    <row r="58" spans="1:7" ht="25.5" x14ac:dyDescent="0.2">
      <c r="A58" s="1386">
        <v>14</v>
      </c>
      <c r="B58" s="1386" t="s">
        <v>2856</v>
      </c>
      <c r="C58" s="1760" t="s">
        <v>2857</v>
      </c>
      <c r="D58" s="1761">
        <v>0.37</v>
      </c>
      <c r="E58" s="1762" t="s">
        <v>891</v>
      </c>
      <c r="F58" s="2071"/>
      <c r="G58" s="1739">
        <f t="shared" si="2"/>
        <v>0</v>
      </c>
    </row>
    <row r="59" spans="1:7" x14ac:dyDescent="0.2">
      <c r="A59" s="1386">
        <v>15</v>
      </c>
      <c r="B59" s="1386" t="s">
        <v>2858</v>
      </c>
      <c r="C59" s="1760" t="s">
        <v>434</v>
      </c>
      <c r="D59" s="1761">
        <v>370</v>
      </c>
      <c r="E59" s="1762" t="s">
        <v>373</v>
      </c>
      <c r="F59" s="2071"/>
      <c r="G59" s="1739">
        <f t="shared" si="2"/>
        <v>0</v>
      </c>
    </row>
    <row r="60" spans="1:7" x14ac:dyDescent="0.2">
      <c r="A60" s="1386">
        <v>16</v>
      </c>
      <c r="B60" s="1386" t="s">
        <v>2859</v>
      </c>
      <c r="C60" s="1760" t="s">
        <v>2860</v>
      </c>
      <c r="D60" s="1761">
        <v>1</v>
      </c>
      <c r="E60" s="1762" t="s">
        <v>15</v>
      </c>
      <c r="F60" s="2071"/>
      <c r="G60" s="1739">
        <f t="shared" si="2"/>
        <v>0</v>
      </c>
    </row>
    <row r="61" spans="1:7" ht="25.5" x14ac:dyDescent="0.2">
      <c r="A61" s="1386">
        <v>17</v>
      </c>
      <c r="B61" s="1386"/>
      <c r="C61" s="1760" t="s">
        <v>2861</v>
      </c>
      <c r="D61" s="1761">
        <v>1</v>
      </c>
      <c r="E61" s="1762" t="s">
        <v>15</v>
      </c>
      <c r="F61" s="2071"/>
      <c r="G61" s="1739">
        <f t="shared" si="2"/>
        <v>0</v>
      </c>
    </row>
    <row r="62" spans="1:7" x14ac:dyDescent="0.2">
      <c r="A62" s="1386">
        <v>18</v>
      </c>
      <c r="B62" s="1386" t="s">
        <v>2856</v>
      </c>
      <c r="C62" s="1760" t="s">
        <v>2882</v>
      </c>
      <c r="D62" s="1761">
        <v>1</v>
      </c>
      <c r="E62" s="1762" t="s">
        <v>15</v>
      </c>
      <c r="F62" s="2071"/>
      <c r="G62" s="1739">
        <f t="shared" si="2"/>
        <v>0</v>
      </c>
    </row>
    <row r="63" spans="1:7" x14ac:dyDescent="0.2">
      <c r="A63" s="1386">
        <v>19</v>
      </c>
      <c r="B63" s="1386" t="s">
        <v>2863</v>
      </c>
      <c r="C63" s="1760" t="s">
        <v>2864</v>
      </c>
      <c r="D63" s="1761">
        <v>1</v>
      </c>
      <c r="E63" s="1762" t="s">
        <v>15</v>
      </c>
      <c r="F63" s="2071"/>
      <c r="G63" s="1739">
        <f t="shared" si="2"/>
        <v>0</v>
      </c>
    </row>
    <row r="64" spans="1:7" x14ac:dyDescent="0.2">
      <c r="A64" s="1748" t="s">
        <v>2733</v>
      </c>
      <c r="B64" s="1373"/>
      <c r="C64" s="1374" t="s">
        <v>2883</v>
      </c>
      <c r="D64" s="1763"/>
      <c r="E64" s="1767"/>
      <c r="F64" s="1763"/>
      <c r="G64" s="1820">
        <f>SUM(G44:G63)</f>
        <v>0</v>
      </c>
    </row>
  </sheetData>
  <dataValidations count="1">
    <dataValidation type="custom" allowBlank="1" showInputMessage="1" showErrorMessage="1" error="Vnos Cena/enoto je dovoljen na dve decimalni mesti." sqref="F17:F37 F44:F63" xr:uid="{59906A7A-F8F9-4EF8-AA00-A086C2D58C9E}">
      <formula1>F17=ROUND(F17,2)</formula1>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31"/>
  <dimension ref="A1:AF156"/>
  <sheetViews>
    <sheetView topLeftCell="A25" workbookViewId="0">
      <selection activeCell="K31" sqref="K31"/>
    </sheetView>
  </sheetViews>
  <sheetFormatPr defaultRowHeight="15" x14ac:dyDescent="0.25"/>
  <cols>
    <col min="1" max="1" width="6.140625" customWidth="1"/>
    <col min="2" max="2" width="31.28515625" customWidth="1"/>
    <col min="5" max="5" width="13.28515625" customWidth="1"/>
    <col min="6" max="6" width="15.42578125" customWidth="1"/>
    <col min="8" max="8" width="11.28515625" bestFit="1" customWidth="1"/>
    <col min="12" max="12" width="11.5703125" customWidth="1"/>
    <col min="257" max="257" width="6.140625" customWidth="1"/>
    <col min="258" max="258" width="18.140625" customWidth="1"/>
    <col min="264" max="264" width="11.28515625" bestFit="1" customWidth="1"/>
    <col min="513" max="513" width="6.140625" customWidth="1"/>
    <col min="514" max="514" width="18.140625" customWidth="1"/>
    <col min="520" max="520" width="11.28515625" bestFit="1" customWidth="1"/>
    <col min="769" max="769" width="6.140625" customWidth="1"/>
    <col min="770" max="770" width="18.140625" customWidth="1"/>
    <col min="776" max="776" width="11.28515625" bestFit="1" customWidth="1"/>
    <col min="1025" max="1025" width="6.140625" customWidth="1"/>
    <col min="1026" max="1026" width="18.140625" customWidth="1"/>
    <col min="1032" max="1032" width="11.28515625" bestFit="1" customWidth="1"/>
    <col min="1281" max="1281" width="6.140625" customWidth="1"/>
    <col min="1282" max="1282" width="18.140625" customWidth="1"/>
    <col min="1288" max="1288" width="11.28515625" bestFit="1" customWidth="1"/>
    <col min="1537" max="1537" width="6.140625" customWidth="1"/>
    <col min="1538" max="1538" width="18.140625" customWidth="1"/>
    <col min="1544" max="1544" width="11.28515625" bestFit="1" customWidth="1"/>
    <col min="1793" max="1793" width="6.140625" customWidth="1"/>
    <col min="1794" max="1794" width="18.140625" customWidth="1"/>
    <col min="1800" max="1800" width="11.28515625" bestFit="1" customWidth="1"/>
    <col min="2049" max="2049" width="6.140625" customWidth="1"/>
    <col min="2050" max="2050" width="18.140625" customWidth="1"/>
    <col min="2056" max="2056" width="11.28515625" bestFit="1" customWidth="1"/>
    <col min="2305" max="2305" width="6.140625" customWidth="1"/>
    <col min="2306" max="2306" width="18.140625" customWidth="1"/>
    <col min="2312" max="2312" width="11.28515625" bestFit="1" customWidth="1"/>
    <col min="2561" max="2561" width="6.140625" customWidth="1"/>
    <col min="2562" max="2562" width="18.140625" customWidth="1"/>
    <col min="2568" max="2568" width="11.28515625" bestFit="1" customWidth="1"/>
    <col min="2817" max="2817" width="6.140625" customWidth="1"/>
    <col min="2818" max="2818" width="18.140625" customWidth="1"/>
    <col min="2824" max="2824" width="11.28515625" bestFit="1" customWidth="1"/>
    <col min="3073" max="3073" width="6.140625" customWidth="1"/>
    <col min="3074" max="3074" width="18.140625" customWidth="1"/>
    <col min="3080" max="3080" width="11.28515625" bestFit="1" customWidth="1"/>
    <col min="3329" max="3329" width="6.140625" customWidth="1"/>
    <col min="3330" max="3330" width="18.140625" customWidth="1"/>
    <col min="3336" max="3336" width="11.28515625" bestFit="1" customWidth="1"/>
    <col min="3585" max="3585" width="6.140625" customWidth="1"/>
    <col min="3586" max="3586" width="18.140625" customWidth="1"/>
    <col min="3592" max="3592" width="11.28515625" bestFit="1" customWidth="1"/>
    <col min="3841" max="3841" width="6.140625" customWidth="1"/>
    <col min="3842" max="3842" width="18.140625" customWidth="1"/>
    <col min="3848" max="3848" width="11.28515625" bestFit="1" customWidth="1"/>
    <col min="4097" max="4097" width="6.140625" customWidth="1"/>
    <col min="4098" max="4098" width="18.140625" customWidth="1"/>
    <col min="4104" max="4104" width="11.28515625" bestFit="1" customWidth="1"/>
    <col min="4353" max="4353" width="6.140625" customWidth="1"/>
    <col min="4354" max="4354" width="18.140625" customWidth="1"/>
    <col min="4360" max="4360" width="11.28515625" bestFit="1" customWidth="1"/>
    <col min="4609" max="4609" width="6.140625" customWidth="1"/>
    <col min="4610" max="4610" width="18.140625" customWidth="1"/>
    <col min="4616" max="4616" width="11.28515625" bestFit="1" customWidth="1"/>
    <col min="4865" max="4865" width="6.140625" customWidth="1"/>
    <col min="4866" max="4866" width="18.140625" customWidth="1"/>
    <col min="4872" max="4872" width="11.28515625" bestFit="1" customWidth="1"/>
    <col min="5121" max="5121" width="6.140625" customWidth="1"/>
    <col min="5122" max="5122" width="18.140625" customWidth="1"/>
    <col min="5128" max="5128" width="11.28515625" bestFit="1" customWidth="1"/>
    <col min="5377" max="5377" width="6.140625" customWidth="1"/>
    <col min="5378" max="5378" width="18.140625" customWidth="1"/>
    <col min="5384" max="5384" width="11.28515625" bestFit="1" customWidth="1"/>
    <col min="5633" max="5633" width="6.140625" customWidth="1"/>
    <col min="5634" max="5634" width="18.140625" customWidth="1"/>
    <col min="5640" max="5640" width="11.28515625" bestFit="1" customWidth="1"/>
    <col min="5889" max="5889" width="6.140625" customWidth="1"/>
    <col min="5890" max="5890" width="18.140625" customWidth="1"/>
    <col min="5896" max="5896" width="11.28515625" bestFit="1" customWidth="1"/>
    <col min="6145" max="6145" width="6.140625" customWidth="1"/>
    <col min="6146" max="6146" width="18.140625" customWidth="1"/>
    <col min="6152" max="6152" width="11.28515625" bestFit="1" customWidth="1"/>
    <col min="6401" max="6401" width="6.140625" customWidth="1"/>
    <col min="6402" max="6402" width="18.140625" customWidth="1"/>
    <col min="6408" max="6408" width="11.28515625" bestFit="1" customWidth="1"/>
    <col min="6657" max="6657" width="6.140625" customWidth="1"/>
    <col min="6658" max="6658" width="18.140625" customWidth="1"/>
    <col min="6664" max="6664" width="11.28515625" bestFit="1" customWidth="1"/>
    <col min="6913" max="6913" width="6.140625" customWidth="1"/>
    <col min="6914" max="6914" width="18.140625" customWidth="1"/>
    <col min="6920" max="6920" width="11.28515625" bestFit="1" customWidth="1"/>
    <col min="7169" max="7169" width="6.140625" customWidth="1"/>
    <col min="7170" max="7170" width="18.140625" customWidth="1"/>
    <col min="7176" max="7176" width="11.28515625" bestFit="1" customWidth="1"/>
    <col min="7425" max="7425" width="6.140625" customWidth="1"/>
    <col min="7426" max="7426" width="18.140625" customWidth="1"/>
    <col min="7432" max="7432" width="11.28515625" bestFit="1" customWidth="1"/>
    <col min="7681" max="7681" width="6.140625" customWidth="1"/>
    <col min="7682" max="7682" width="18.140625" customWidth="1"/>
    <col min="7688" max="7688" width="11.28515625" bestFit="1" customWidth="1"/>
    <col min="7937" max="7937" width="6.140625" customWidth="1"/>
    <col min="7938" max="7938" width="18.140625" customWidth="1"/>
    <col min="7944" max="7944" width="11.28515625" bestFit="1" customWidth="1"/>
    <col min="8193" max="8193" width="6.140625" customWidth="1"/>
    <col min="8194" max="8194" width="18.140625" customWidth="1"/>
    <col min="8200" max="8200" width="11.28515625" bestFit="1" customWidth="1"/>
    <col min="8449" max="8449" width="6.140625" customWidth="1"/>
    <col min="8450" max="8450" width="18.140625" customWidth="1"/>
    <col min="8456" max="8456" width="11.28515625" bestFit="1" customWidth="1"/>
    <col min="8705" max="8705" width="6.140625" customWidth="1"/>
    <col min="8706" max="8706" width="18.140625" customWidth="1"/>
    <col min="8712" max="8712" width="11.28515625" bestFit="1" customWidth="1"/>
    <col min="8961" max="8961" width="6.140625" customWidth="1"/>
    <col min="8962" max="8962" width="18.140625" customWidth="1"/>
    <col min="8968" max="8968" width="11.28515625" bestFit="1" customWidth="1"/>
    <col min="9217" max="9217" width="6.140625" customWidth="1"/>
    <col min="9218" max="9218" width="18.140625" customWidth="1"/>
    <col min="9224" max="9224" width="11.28515625" bestFit="1" customWidth="1"/>
    <col min="9473" max="9473" width="6.140625" customWidth="1"/>
    <col min="9474" max="9474" width="18.140625" customWidth="1"/>
    <col min="9480" max="9480" width="11.28515625" bestFit="1" customWidth="1"/>
    <col min="9729" max="9729" width="6.140625" customWidth="1"/>
    <col min="9730" max="9730" width="18.140625" customWidth="1"/>
    <col min="9736" max="9736" width="11.28515625" bestFit="1" customWidth="1"/>
    <col min="9985" max="9985" width="6.140625" customWidth="1"/>
    <col min="9986" max="9986" width="18.140625" customWidth="1"/>
    <col min="9992" max="9992" width="11.28515625" bestFit="1" customWidth="1"/>
    <col min="10241" max="10241" width="6.140625" customWidth="1"/>
    <col min="10242" max="10242" width="18.140625" customWidth="1"/>
    <col min="10248" max="10248" width="11.28515625" bestFit="1" customWidth="1"/>
    <col min="10497" max="10497" width="6.140625" customWidth="1"/>
    <col min="10498" max="10498" width="18.140625" customWidth="1"/>
    <col min="10504" max="10504" width="11.28515625" bestFit="1" customWidth="1"/>
    <col min="10753" max="10753" width="6.140625" customWidth="1"/>
    <col min="10754" max="10754" width="18.140625" customWidth="1"/>
    <col min="10760" max="10760" width="11.28515625" bestFit="1" customWidth="1"/>
    <col min="11009" max="11009" width="6.140625" customWidth="1"/>
    <col min="11010" max="11010" width="18.140625" customWidth="1"/>
    <col min="11016" max="11016" width="11.28515625" bestFit="1" customWidth="1"/>
    <col min="11265" max="11265" width="6.140625" customWidth="1"/>
    <col min="11266" max="11266" width="18.140625" customWidth="1"/>
    <col min="11272" max="11272" width="11.28515625" bestFit="1" customWidth="1"/>
    <col min="11521" max="11521" width="6.140625" customWidth="1"/>
    <col min="11522" max="11522" width="18.140625" customWidth="1"/>
    <col min="11528" max="11528" width="11.28515625" bestFit="1" customWidth="1"/>
    <col min="11777" max="11777" width="6.140625" customWidth="1"/>
    <col min="11778" max="11778" width="18.140625" customWidth="1"/>
    <col min="11784" max="11784" width="11.28515625" bestFit="1" customWidth="1"/>
    <col min="12033" max="12033" width="6.140625" customWidth="1"/>
    <col min="12034" max="12034" width="18.140625" customWidth="1"/>
    <col min="12040" max="12040" width="11.28515625" bestFit="1" customWidth="1"/>
    <col min="12289" max="12289" width="6.140625" customWidth="1"/>
    <col min="12290" max="12290" width="18.140625" customWidth="1"/>
    <col min="12296" max="12296" width="11.28515625" bestFit="1" customWidth="1"/>
    <col min="12545" max="12545" width="6.140625" customWidth="1"/>
    <col min="12546" max="12546" width="18.140625" customWidth="1"/>
    <col min="12552" max="12552" width="11.28515625" bestFit="1" customWidth="1"/>
    <col min="12801" max="12801" width="6.140625" customWidth="1"/>
    <col min="12802" max="12802" width="18.140625" customWidth="1"/>
    <col min="12808" max="12808" width="11.28515625" bestFit="1" customWidth="1"/>
    <col min="13057" max="13057" width="6.140625" customWidth="1"/>
    <col min="13058" max="13058" width="18.140625" customWidth="1"/>
    <col min="13064" max="13064" width="11.28515625" bestFit="1" customWidth="1"/>
    <col min="13313" max="13313" width="6.140625" customWidth="1"/>
    <col min="13314" max="13314" width="18.140625" customWidth="1"/>
    <col min="13320" max="13320" width="11.28515625" bestFit="1" customWidth="1"/>
    <col min="13569" max="13569" width="6.140625" customWidth="1"/>
    <col min="13570" max="13570" width="18.140625" customWidth="1"/>
    <col min="13576" max="13576" width="11.28515625" bestFit="1" customWidth="1"/>
    <col min="13825" max="13825" width="6.140625" customWidth="1"/>
    <col min="13826" max="13826" width="18.140625" customWidth="1"/>
    <col min="13832" max="13832" width="11.28515625" bestFit="1" customWidth="1"/>
    <col min="14081" max="14081" width="6.140625" customWidth="1"/>
    <col min="14082" max="14082" width="18.140625" customWidth="1"/>
    <col min="14088" max="14088" width="11.28515625" bestFit="1" customWidth="1"/>
    <col min="14337" max="14337" width="6.140625" customWidth="1"/>
    <col min="14338" max="14338" width="18.140625" customWidth="1"/>
    <col min="14344" max="14344" width="11.28515625" bestFit="1" customWidth="1"/>
    <col min="14593" max="14593" width="6.140625" customWidth="1"/>
    <col min="14594" max="14594" width="18.140625" customWidth="1"/>
    <col min="14600" max="14600" width="11.28515625" bestFit="1" customWidth="1"/>
    <col min="14849" max="14849" width="6.140625" customWidth="1"/>
    <col min="14850" max="14850" width="18.140625" customWidth="1"/>
    <col min="14856" max="14856" width="11.28515625" bestFit="1" customWidth="1"/>
    <col min="15105" max="15105" width="6.140625" customWidth="1"/>
    <col min="15106" max="15106" width="18.140625" customWidth="1"/>
    <col min="15112" max="15112" width="11.28515625" bestFit="1" customWidth="1"/>
    <col min="15361" max="15361" width="6.140625" customWidth="1"/>
    <col min="15362" max="15362" width="18.140625" customWidth="1"/>
    <col min="15368" max="15368" width="11.28515625" bestFit="1" customWidth="1"/>
    <col min="15617" max="15617" width="6.140625" customWidth="1"/>
    <col min="15618" max="15618" width="18.140625" customWidth="1"/>
    <col min="15624" max="15624" width="11.28515625" bestFit="1" customWidth="1"/>
    <col min="15873" max="15873" width="6.140625" customWidth="1"/>
    <col min="15874" max="15874" width="18.140625" customWidth="1"/>
    <col min="15880" max="15880" width="11.28515625" bestFit="1" customWidth="1"/>
    <col min="16129" max="16129" width="6.140625" customWidth="1"/>
    <col min="16130" max="16130" width="18.140625" customWidth="1"/>
    <col min="16136" max="16136" width="11.28515625" bestFit="1" customWidth="1"/>
  </cols>
  <sheetData>
    <row r="1" spans="1:8" s="578" customFormat="1" ht="15.75" x14ac:dyDescent="0.25">
      <c r="A1" s="812" t="s">
        <v>1486</v>
      </c>
      <c r="B1" s="408"/>
      <c r="C1" s="409"/>
      <c r="D1" s="410"/>
      <c r="E1" s="411"/>
      <c r="F1" s="412"/>
      <c r="G1" s="1272"/>
    </row>
    <row r="2" spans="1:8" s="578" customFormat="1" ht="15.75" x14ac:dyDescent="0.25">
      <c r="A2" s="812" t="s">
        <v>428</v>
      </c>
      <c r="B2" s="415"/>
      <c r="C2" s="416"/>
      <c r="D2" s="410"/>
      <c r="E2" s="411"/>
      <c r="F2" s="412"/>
      <c r="G2" s="1272"/>
    </row>
    <row r="3" spans="1:8" s="578" customFormat="1" ht="15.75" x14ac:dyDescent="0.25">
      <c r="A3" s="1100" t="s">
        <v>1706</v>
      </c>
      <c r="B3" s="415"/>
      <c r="C3" s="416"/>
      <c r="D3" s="410"/>
      <c r="E3" s="411"/>
      <c r="F3" s="412"/>
      <c r="G3" s="488"/>
    </row>
    <row r="4" spans="1:8" s="186" customFormat="1" ht="14.25" x14ac:dyDescent="0.2">
      <c r="A4" s="193"/>
      <c r="B4" s="194"/>
      <c r="C4" s="195"/>
      <c r="D4" s="196"/>
      <c r="E4" s="190"/>
      <c r="F4" s="191"/>
      <c r="G4" s="192"/>
      <c r="H4" s="192"/>
    </row>
    <row r="5" spans="1:8" s="186" customFormat="1" ht="14.25" x14ac:dyDescent="0.2">
      <c r="A5" s="197"/>
      <c r="B5" s="187"/>
      <c r="C5" s="198" t="s">
        <v>174</v>
      </c>
      <c r="D5" s="189"/>
      <c r="E5" s="190"/>
      <c r="F5" s="191"/>
      <c r="G5" s="192"/>
      <c r="H5" s="192"/>
    </row>
    <row r="6" spans="1:8" s="186" customFormat="1" ht="14.25" x14ac:dyDescent="0.2">
      <c r="A6" s="197"/>
      <c r="B6" s="187"/>
      <c r="C6" s="188"/>
      <c r="D6" s="189"/>
      <c r="E6" s="190"/>
      <c r="F6" s="191"/>
      <c r="G6" s="192"/>
      <c r="H6" s="192"/>
    </row>
    <row r="7" spans="1:8" s="186" customFormat="1" ht="14.25" x14ac:dyDescent="0.2">
      <c r="A7" s="197"/>
      <c r="B7" s="199" t="s">
        <v>232</v>
      </c>
      <c r="C7" s="200" t="s">
        <v>708</v>
      </c>
      <c r="D7" s="196"/>
      <c r="E7" s="190"/>
      <c r="F7" s="1466">
        <f>F71</f>
        <v>1440</v>
      </c>
      <c r="G7" s="192"/>
      <c r="H7" s="192"/>
    </row>
    <row r="8" spans="1:8" s="186" customFormat="1" ht="14.25" x14ac:dyDescent="0.2">
      <c r="A8" s="197"/>
      <c r="B8" s="199" t="s">
        <v>247</v>
      </c>
      <c r="C8" s="200" t="s">
        <v>709</v>
      </c>
      <c r="D8" s="201"/>
      <c r="E8" s="201"/>
      <c r="F8" s="1466">
        <f>L156</f>
        <v>0</v>
      </c>
      <c r="G8" s="202"/>
      <c r="H8" s="203"/>
    </row>
    <row r="9" spans="1:8" s="186" customFormat="1" ht="14.25" x14ac:dyDescent="0.2">
      <c r="A9" s="201"/>
      <c r="F9" s="695"/>
      <c r="G9" s="201"/>
      <c r="H9" s="204"/>
    </row>
    <row r="10" spans="1:8" s="186" customFormat="1" ht="12.75" customHeight="1" x14ac:dyDescent="0.25">
      <c r="F10" s="696"/>
      <c r="H10" s="205"/>
    </row>
    <row r="11" spans="1:8" s="186" customFormat="1" ht="14.25" x14ac:dyDescent="0.2">
      <c r="B11" s="1467"/>
      <c r="C11" s="1468" t="s">
        <v>180</v>
      </c>
      <c r="D11" s="1467"/>
      <c r="E11" s="1467"/>
      <c r="F11" s="1469">
        <f>F7+F8</f>
        <v>1440</v>
      </c>
      <c r="H11" s="205"/>
    </row>
    <row r="12" spans="1:8" s="186" customFormat="1" ht="12.75" x14ac:dyDescent="0.2">
      <c r="C12" s="186" t="s">
        <v>292</v>
      </c>
      <c r="F12" s="697">
        <f>ROUND(F11*0.22,2)</f>
        <v>316.8</v>
      </c>
      <c r="H12" s="205"/>
    </row>
    <row r="13" spans="1:8" s="186" customFormat="1" ht="12.75" x14ac:dyDescent="0.2">
      <c r="F13" s="697"/>
      <c r="H13" s="205"/>
    </row>
    <row r="14" spans="1:8" s="186" customFormat="1" ht="14.25" x14ac:dyDescent="0.2">
      <c r="C14" s="1468" t="s">
        <v>514</v>
      </c>
      <c r="D14" s="1467"/>
      <c r="E14" s="1467"/>
      <c r="F14" s="1469">
        <f>F12+F11</f>
        <v>1756.8</v>
      </c>
      <c r="H14" s="205"/>
    </row>
    <row r="15" spans="1:8" s="186" customFormat="1" ht="14.25" x14ac:dyDescent="0.2">
      <c r="A15" s="207"/>
      <c r="D15" s="200"/>
      <c r="E15" s="200"/>
      <c r="F15" s="200"/>
      <c r="G15" s="200"/>
      <c r="H15" s="208"/>
    </row>
    <row r="16" spans="1:8" s="186" customFormat="1" ht="14.25" x14ac:dyDescent="0.2">
      <c r="A16" s="207"/>
      <c r="B16" s="207"/>
      <c r="C16" s="200"/>
      <c r="D16" s="200"/>
      <c r="E16" s="200"/>
      <c r="F16" s="200"/>
      <c r="G16" s="200"/>
      <c r="H16" s="209"/>
    </row>
    <row r="17" spans="1:8" s="186" customFormat="1" ht="12.75" x14ac:dyDescent="0.2">
      <c r="A17" s="207"/>
      <c r="B17" s="210" t="s">
        <v>710</v>
      </c>
      <c r="C17" s="185"/>
      <c r="D17" s="185"/>
      <c r="E17" s="185"/>
      <c r="F17" s="185"/>
      <c r="G17" s="185"/>
      <c r="H17" s="211"/>
    </row>
    <row r="18" spans="1:8" s="186" customFormat="1" x14ac:dyDescent="0.25">
      <c r="A18" s="207"/>
      <c r="B18"/>
      <c r="C18"/>
      <c r="D18"/>
      <c r="E18"/>
      <c r="F18"/>
      <c r="G18"/>
      <c r="H18" s="212"/>
    </row>
    <row r="19" spans="1:8" s="186" customFormat="1" ht="15.75" customHeight="1" x14ac:dyDescent="0.2">
      <c r="A19" s="207"/>
      <c r="B19" s="2230" t="s">
        <v>711</v>
      </c>
      <c r="C19" s="2230"/>
      <c r="D19" s="2230"/>
      <c r="E19" s="2230"/>
      <c r="F19" s="2230"/>
      <c r="G19" s="2230"/>
      <c r="H19" s="213"/>
    </row>
    <row r="20" spans="1:8" s="186" customFormat="1" ht="31.5" customHeight="1" x14ac:dyDescent="0.2">
      <c r="A20" s="207"/>
      <c r="B20" s="2230" t="s">
        <v>2947</v>
      </c>
      <c r="C20" s="2230"/>
      <c r="D20" s="2230"/>
      <c r="E20" s="2230"/>
      <c r="F20" s="2230"/>
      <c r="G20" s="2230"/>
      <c r="H20" s="212"/>
    </row>
    <row r="21" spans="1:8" s="186" customFormat="1" ht="37.5" customHeight="1" x14ac:dyDescent="0.25">
      <c r="A21" s="207"/>
      <c r="B21" s="2228" t="s">
        <v>712</v>
      </c>
      <c r="C21" s="2229"/>
      <c r="D21" s="2229"/>
      <c r="E21" s="2229"/>
      <c r="F21" s="2229"/>
      <c r="G21" s="2229"/>
      <c r="H21" s="214"/>
    </row>
    <row r="22" spans="1:8" s="186" customFormat="1" ht="39" customHeight="1" x14ac:dyDescent="0.25">
      <c r="A22" s="207"/>
      <c r="B22" s="2228" t="s">
        <v>713</v>
      </c>
      <c r="C22" s="2229"/>
      <c r="D22" s="2229"/>
      <c r="E22" s="2229"/>
      <c r="F22" s="2229"/>
      <c r="G22" s="2229"/>
      <c r="H22" s="215"/>
    </row>
    <row r="23" spans="1:8" s="186" customFormat="1" ht="36" customHeight="1" x14ac:dyDescent="0.25">
      <c r="A23" s="207"/>
      <c r="B23" s="2228" t="s">
        <v>714</v>
      </c>
      <c r="C23" s="2229"/>
      <c r="D23" s="2229"/>
      <c r="E23" s="2229"/>
      <c r="F23" s="2229"/>
      <c r="G23" s="2229"/>
      <c r="H23" s="215"/>
    </row>
    <row r="24" spans="1:8" s="186" customFormat="1" ht="39.75" customHeight="1" x14ac:dyDescent="0.25">
      <c r="A24" s="207"/>
      <c r="B24" s="2228" t="s">
        <v>715</v>
      </c>
      <c r="C24" s="2229"/>
      <c r="D24" s="2229"/>
      <c r="E24" s="2229"/>
      <c r="F24" s="2229"/>
      <c r="G24" s="2229"/>
      <c r="H24" s="215"/>
    </row>
    <row r="25" spans="1:8" s="186" customFormat="1" ht="14.25" x14ac:dyDescent="0.2">
      <c r="B25" s="206" t="s">
        <v>716</v>
      </c>
      <c r="H25" s="214"/>
    </row>
    <row r="27" spans="1:8" x14ac:dyDescent="0.25">
      <c r="A27" s="216">
        <v>1</v>
      </c>
      <c r="B27" s="217" t="s">
        <v>708</v>
      </c>
      <c r="C27" s="218"/>
      <c r="D27" s="219"/>
      <c r="E27" s="220"/>
      <c r="F27" s="220"/>
    </row>
    <row r="28" spans="1:8" x14ac:dyDescent="0.25">
      <c r="A28" s="216"/>
      <c r="B28" s="225" t="s">
        <v>717</v>
      </c>
      <c r="C28" s="218"/>
      <c r="D28" s="219"/>
      <c r="E28" s="220"/>
      <c r="F28" s="220"/>
    </row>
    <row r="29" spans="1:8" ht="45" customHeight="1" x14ac:dyDescent="0.25">
      <c r="A29" s="226"/>
      <c r="B29" s="2239" t="s">
        <v>718</v>
      </c>
      <c r="C29" s="2239"/>
      <c r="D29" s="2239"/>
      <c r="E29" s="2239"/>
      <c r="F29" s="2239"/>
    </row>
    <row r="30" spans="1:8" ht="108.75" customHeight="1" x14ac:dyDescent="0.25">
      <c r="A30" s="226"/>
      <c r="B30" s="2239" t="s">
        <v>719</v>
      </c>
      <c r="C30" s="2239"/>
      <c r="D30" s="2239"/>
      <c r="E30" s="2239"/>
      <c r="F30" s="2239"/>
    </row>
    <row r="31" spans="1:8" ht="176.25" customHeight="1" x14ac:dyDescent="0.25">
      <c r="A31" s="226"/>
      <c r="B31" s="2239" t="s">
        <v>720</v>
      </c>
      <c r="C31" s="2239"/>
      <c r="D31" s="2239"/>
      <c r="E31" s="2239"/>
      <c r="F31" s="2239"/>
    </row>
    <row r="32" spans="1:8" x14ac:dyDescent="0.25">
      <c r="A32" s="226"/>
      <c r="B32" s="2239" t="s">
        <v>721</v>
      </c>
      <c r="C32" s="2239"/>
      <c r="D32" s="2239"/>
      <c r="E32" s="2239"/>
      <c r="F32" s="2239"/>
    </row>
    <row r="33" spans="1:6" x14ac:dyDescent="0.25">
      <c r="A33" s="226"/>
      <c r="B33" s="1102"/>
      <c r="C33" s="1102"/>
      <c r="D33" s="1102"/>
      <c r="E33" s="1102"/>
      <c r="F33" s="1102"/>
    </row>
    <row r="34" spans="1:6" x14ac:dyDescent="0.25">
      <c r="A34" s="227" t="s">
        <v>722</v>
      </c>
      <c r="B34" s="228" t="s">
        <v>723</v>
      </c>
      <c r="C34" s="229" t="s">
        <v>724</v>
      </c>
      <c r="D34" s="230" t="s">
        <v>602</v>
      </c>
      <c r="E34" s="231" t="s">
        <v>725</v>
      </c>
      <c r="F34" s="232" t="s">
        <v>726</v>
      </c>
    </row>
    <row r="35" spans="1:6" x14ac:dyDescent="0.25">
      <c r="A35" s="216"/>
      <c r="B35" s="233"/>
      <c r="C35" s="234"/>
      <c r="D35" s="235"/>
      <c r="E35" s="235"/>
      <c r="F35" s="235"/>
    </row>
    <row r="36" spans="1:6" ht="22.5" x14ac:dyDescent="0.25">
      <c r="A36" s="216" t="s">
        <v>727</v>
      </c>
      <c r="B36" s="217" t="s">
        <v>728</v>
      </c>
      <c r="C36" s="236" t="s">
        <v>239</v>
      </c>
      <c r="D36" s="237">
        <v>30</v>
      </c>
      <c r="E36" s="2075"/>
      <c r="F36" s="238">
        <f>ROUND(D36*E36,2)</f>
        <v>0</v>
      </c>
    </row>
    <row r="37" spans="1:6" ht="22.5" x14ac:dyDescent="0.25">
      <c r="A37" s="226"/>
      <c r="B37" s="221" t="s">
        <v>729</v>
      </c>
      <c r="C37" s="222"/>
      <c r="D37" s="224"/>
      <c r="E37" s="239"/>
      <c r="F37" s="239"/>
    </row>
    <row r="38" spans="1:6" x14ac:dyDescent="0.25">
      <c r="A38" s="226"/>
      <c r="B38" s="221"/>
      <c r="C38" s="222"/>
      <c r="D38" s="224"/>
      <c r="E38" s="239"/>
      <c r="F38" s="239"/>
    </row>
    <row r="39" spans="1:6" ht="22.5" x14ac:dyDescent="0.25">
      <c r="A39" s="216" t="s">
        <v>730</v>
      </c>
      <c r="B39" s="217" t="s">
        <v>731</v>
      </c>
      <c r="C39" s="236" t="s">
        <v>239</v>
      </c>
      <c r="D39" s="237">
        <v>50</v>
      </c>
      <c r="E39" s="2075"/>
      <c r="F39" s="238">
        <f>ROUND(D39*E39,2)</f>
        <v>0</v>
      </c>
    </row>
    <row r="40" spans="1:6" ht="35.25" customHeight="1" x14ac:dyDescent="0.25">
      <c r="A40" s="226"/>
      <c r="B40" s="221" t="s">
        <v>732</v>
      </c>
      <c r="C40" s="240"/>
      <c r="D40" s="240"/>
      <c r="E40" s="240"/>
      <c r="F40" s="240"/>
    </row>
    <row r="41" spans="1:6" x14ac:dyDescent="0.25">
      <c r="A41" s="226"/>
      <c r="B41" s="221"/>
      <c r="C41" s="241"/>
      <c r="D41" s="224"/>
      <c r="E41" s="239"/>
      <c r="F41" s="239"/>
    </row>
    <row r="42" spans="1:6" x14ac:dyDescent="0.25">
      <c r="A42" s="216" t="s">
        <v>733</v>
      </c>
      <c r="B42" s="217" t="s">
        <v>734</v>
      </c>
      <c r="C42" s="241" t="s">
        <v>435</v>
      </c>
      <c r="D42" s="223">
        <v>1</v>
      </c>
      <c r="E42" s="2075"/>
      <c r="F42" s="238">
        <f>ROUND(D42*E42,2)</f>
        <v>0</v>
      </c>
    </row>
    <row r="43" spans="1:6" ht="33.75" x14ac:dyDescent="0.25">
      <c r="A43" s="242"/>
      <c r="B43" s="243" t="s">
        <v>735</v>
      </c>
      <c r="C43" s="244"/>
      <c r="D43" s="245"/>
      <c r="E43" s="246"/>
      <c r="F43" s="247"/>
    </row>
    <row r="44" spans="1:6" x14ac:dyDescent="0.25">
      <c r="A44" s="242"/>
      <c r="B44" s="243"/>
      <c r="C44" s="244"/>
      <c r="D44" s="245"/>
      <c r="E44" s="246"/>
      <c r="F44" s="247"/>
    </row>
    <row r="45" spans="1:6" ht="22.5" x14ac:dyDescent="0.25">
      <c r="A45" s="216" t="s">
        <v>736</v>
      </c>
      <c r="B45" s="217" t="s">
        <v>737</v>
      </c>
      <c r="C45" s="241" t="s">
        <v>435</v>
      </c>
      <c r="D45" s="223">
        <v>1</v>
      </c>
      <c r="E45" s="2075"/>
      <c r="F45" s="238">
        <f>ROUND(D45*E45,2)</f>
        <v>0</v>
      </c>
    </row>
    <row r="46" spans="1:6" ht="33.75" x14ac:dyDescent="0.25">
      <c r="A46" s="248"/>
      <c r="B46" s="249" t="s">
        <v>738</v>
      </c>
      <c r="C46" s="250" t="s">
        <v>239</v>
      </c>
      <c r="D46" s="251">
        <v>78</v>
      </c>
      <c r="E46" s="246"/>
      <c r="F46" s="247"/>
    </row>
    <row r="47" spans="1:6" ht="22.5" x14ac:dyDescent="0.25">
      <c r="A47" s="248"/>
      <c r="B47" s="249" t="s">
        <v>739</v>
      </c>
      <c r="C47" s="250"/>
      <c r="D47" s="251"/>
      <c r="E47" s="246"/>
      <c r="F47" s="247"/>
    </row>
    <row r="48" spans="1:6" x14ac:dyDescent="0.25">
      <c r="A48" s="248"/>
      <c r="B48" s="249"/>
      <c r="C48" s="250"/>
      <c r="D48" s="251"/>
      <c r="E48" s="246"/>
      <c r="F48" s="247"/>
    </row>
    <row r="49" spans="1:6" ht="22.5" x14ac:dyDescent="0.25">
      <c r="A49" s="252" t="s">
        <v>740</v>
      </c>
      <c r="B49" s="253" t="s">
        <v>741</v>
      </c>
      <c r="C49" s="254" t="s">
        <v>239</v>
      </c>
      <c r="D49" s="245">
        <v>176</v>
      </c>
      <c r="E49" s="238"/>
      <c r="F49" s="238"/>
    </row>
    <row r="50" spans="1:6" ht="39" customHeight="1" x14ac:dyDescent="0.25">
      <c r="A50" s="255"/>
      <c r="B50" s="249" t="s">
        <v>742</v>
      </c>
      <c r="C50" s="256" t="s">
        <v>435</v>
      </c>
      <c r="D50" s="257">
        <v>1</v>
      </c>
      <c r="E50" s="2075"/>
      <c r="F50" s="238">
        <f>ROUND(D50*E50,2)</f>
        <v>0</v>
      </c>
    </row>
    <row r="51" spans="1:6" ht="41.25" customHeight="1" x14ac:dyDescent="0.25">
      <c r="A51" s="255"/>
      <c r="B51" s="249" t="s">
        <v>743</v>
      </c>
      <c r="C51" s="256" t="s">
        <v>243</v>
      </c>
      <c r="D51" s="258">
        <f>D49*0.35</f>
        <v>61.599999999999994</v>
      </c>
      <c r="E51" s="2075"/>
      <c r="F51" s="238">
        <f>ROUND(D51*E51,2)</f>
        <v>0</v>
      </c>
    </row>
    <row r="52" spans="1:6" ht="45" x14ac:dyDescent="0.25">
      <c r="A52" s="255"/>
      <c r="B52" s="249" t="s">
        <v>744</v>
      </c>
      <c r="C52" s="256" t="s">
        <v>243</v>
      </c>
      <c r="D52" s="258">
        <f>D51</f>
        <v>61.599999999999994</v>
      </c>
      <c r="E52" s="2075"/>
      <c r="F52" s="238">
        <f>ROUND(D52*E52,2)</f>
        <v>0</v>
      </c>
    </row>
    <row r="53" spans="1:6" ht="56.25" x14ac:dyDescent="0.25">
      <c r="A53" s="255"/>
      <c r="B53" s="249" t="s">
        <v>745</v>
      </c>
      <c r="C53" s="256" t="s">
        <v>243</v>
      </c>
      <c r="D53" s="258">
        <f>D49*0.04</f>
        <v>7.04</v>
      </c>
      <c r="E53" s="2075"/>
      <c r="F53" s="238">
        <f>ROUND(D53*E53,2)</f>
        <v>0</v>
      </c>
    </row>
    <row r="54" spans="1:6" ht="22.5" x14ac:dyDescent="0.25">
      <c r="A54" s="259"/>
      <c r="B54" s="249" t="s">
        <v>746</v>
      </c>
      <c r="C54" s="254"/>
      <c r="D54" s="245"/>
      <c r="E54" s="246"/>
      <c r="F54" s="247"/>
    </row>
    <row r="55" spans="1:6" x14ac:dyDescent="0.25">
      <c r="A55" s="259"/>
      <c r="B55" s="243"/>
      <c r="C55" s="254"/>
      <c r="D55" s="245"/>
      <c r="E55" s="246"/>
      <c r="F55" s="247"/>
    </row>
    <row r="56" spans="1:6" x14ac:dyDescent="0.25">
      <c r="A56" s="259" t="s">
        <v>747</v>
      </c>
      <c r="B56" s="253" t="s">
        <v>748</v>
      </c>
      <c r="C56" s="254" t="s">
        <v>435</v>
      </c>
      <c r="D56" s="245">
        <v>14</v>
      </c>
      <c r="E56" s="2075"/>
      <c r="F56" s="238">
        <f>ROUND(D56*E56,2)</f>
        <v>0</v>
      </c>
    </row>
    <row r="57" spans="1:6" ht="146.25" x14ac:dyDescent="0.25">
      <c r="A57" s="259"/>
      <c r="B57" s="243" t="s">
        <v>749</v>
      </c>
      <c r="C57" s="254"/>
      <c r="D57" s="245"/>
      <c r="E57" s="246"/>
      <c r="F57" s="247"/>
    </row>
    <row r="58" spans="1:6" x14ac:dyDescent="0.25">
      <c r="A58" s="259"/>
      <c r="B58" s="243"/>
      <c r="C58" s="254"/>
      <c r="D58" s="245"/>
      <c r="E58" s="246"/>
      <c r="F58" s="247"/>
    </row>
    <row r="59" spans="1:6" x14ac:dyDescent="0.25">
      <c r="A59" s="259" t="s">
        <v>750</v>
      </c>
      <c r="B59" s="253" t="s">
        <v>751</v>
      </c>
      <c r="C59" s="254" t="s">
        <v>435</v>
      </c>
      <c r="D59" s="245">
        <v>3</v>
      </c>
      <c r="E59" s="2075"/>
      <c r="F59" s="238">
        <f>ROUND(D59*E59,2)</f>
        <v>0</v>
      </c>
    </row>
    <row r="60" spans="1:6" ht="180" x14ac:dyDescent="0.25">
      <c r="A60" s="259"/>
      <c r="B60" s="243" t="s">
        <v>752</v>
      </c>
      <c r="C60" s="254"/>
      <c r="D60" s="245"/>
      <c r="E60" s="238"/>
      <c r="F60" s="238"/>
    </row>
    <row r="61" spans="1:6" x14ac:dyDescent="0.25">
      <c r="A61" s="259"/>
      <c r="B61" s="243"/>
      <c r="C61" s="254"/>
      <c r="D61" s="245"/>
      <c r="E61" s="246"/>
      <c r="F61" s="247"/>
    </row>
    <row r="62" spans="1:6" x14ac:dyDescent="0.25">
      <c r="A62" s="259" t="s">
        <v>753</v>
      </c>
      <c r="B62" s="253" t="s">
        <v>754</v>
      </c>
      <c r="C62" s="254" t="s">
        <v>435</v>
      </c>
      <c r="D62" s="245">
        <v>1</v>
      </c>
      <c r="E62" s="2075"/>
      <c r="F62" s="238">
        <f>ROUND(D62*E62,2)</f>
        <v>0</v>
      </c>
    </row>
    <row r="63" spans="1:6" ht="22.5" x14ac:dyDescent="0.25">
      <c r="A63" s="259"/>
      <c r="B63" s="243" t="s">
        <v>755</v>
      </c>
      <c r="C63" s="254"/>
      <c r="D63" s="245"/>
      <c r="E63" s="246"/>
      <c r="F63" s="247"/>
    </row>
    <row r="64" spans="1:6" x14ac:dyDescent="0.25">
      <c r="A64" s="259"/>
      <c r="B64" s="243"/>
      <c r="C64" s="254"/>
      <c r="D64" s="245"/>
      <c r="E64" s="246"/>
      <c r="F64" s="247"/>
    </row>
    <row r="65" spans="1:20" x14ac:dyDescent="0.25">
      <c r="A65" s="260" t="s">
        <v>756</v>
      </c>
      <c r="B65" s="261" t="s">
        <v>757</v>
      </c>
      <c r="C65" s="262" t="s">
        <v>758</v>
      </c>
      <c r="D65" s="263">
        <v>110</v>
      </c>
      <c r="E65" s="2075"/>
      <c r="F65" s="238">
        <f>ROUND(D65*E65,2)</f>
        <v>0</v>
      </c>
    </row>
    <row r="66" spans="1:20" ht="74.25" customHeight="1" x14ac:dyDescent="0.25">
      <c r="A66" s="264"/>
      <c r="B66" s="265" t="s">
        <v>759</v>
      </c>
      <c r="C66" s="262"/>
      <c r="D66" s="266"/>
      <c r="E66" s="267"/>
      <c r="F66" s="268"/>
    </row>
    <row r="67" spans="1:20" x14ac:dyDescent="0.25">
      <c r="A67" s="259"/>
      <c r="B67" s="243"/>
      <c r="C67" s="254"/>
      <c r="D67" s="245"/>
      <c r="E67" s="246"/>
      <c r="F67" s="269"/>
    </row>
    <row r="68" spans="1:20" x14ac:dyDescent="0.25">
      <c r="A68" s="259" t="s">
        <v>760</v>
      </c>
      <c r="B68" s="253" t="s">
        <v>169</v>
      </c>
      <c r="C68" s="254"/>
      <c r="D68" s="245"/>
      <c r="E68" s="246"/>
      <c r="F68" s="269"/>
    </row>
    <row r="69" spans="1:20" ht="27" customHeight="1" x14ac:dyDescent="0.25">
      <c r="A69" s="259"/>
      <c r="B69" s="243" t="s">
        <v>761</v>
      </c>
      <c r="C69" s="242" t="s">
        <v>762</v>
      </c>
      <c r="D69" s="258">
        <v>32</v>
      </c>
      <c r="E69" s="2076">
        <v>45</v>
      </c>
      <c r="F69" s="238">
        <f>ROUND(D69*E69,2)</f>
        <v>1440</v>
      </c>
    </row>
    <row r="70" spans="1:20" x14ac:dyDescent="0.25">
      <c r="A70" s="242"/>
      <c r="B70" s="243"/>
      <c r="C70" s="244"/>
      <c r="D70" s="245"/>
      <c r="E70" s="246"/>
      <c r="F70" s="269"/>
    </row>
    <row r="71" spans="1:20" ht="22.5" x14ac:dyDescent="0.25">
      <c r="A71" s="683"/>
      <c r="B71" s="684" t="s">
        <v>763</v>
      </c>
      <c r="C71" s="685"/>
      <c r="D71" s="686"/>
      <c r="E71" s="687"/>
      <c r="F71" s="688">
        <f>F36+F39+F42+F45+F50+F51+F52+F53+F56+F59+F62+F65+F69</f>
        <v>1440</v>
      </c>
    </row>
    <row r="74" spans="1:20" s="272" customFormat="1" ht="15" customHeight="1" x14ac:dyDescent="0.2">
      <c r="A74" s="431" t="s">
        <v>247</v>
      </c>
      <c r="B74" s="2238" t="s">
        <v>709</v>
      </c>
      <c r="C74" s="2238"/>
      <c r="D74" s="2238"/>
      <c r="E74" s="2238"/>
      <c r="F74" s="2238"/>
      <c r="G74" s="2238"/>
      <c r="H74" s="2238"/>
      <c r="I74" s="270"/>
      <c r="J74" s="270"/>
      <c r="K74" s="270"/>
      <c r="L74" s="271"/>
    </row>
    <row r="75" spans="1:20" s="272" customFormat="1" ht="12.75" x14ac:dyDescent="0.2">
      <c r="A75" s="273"/>
      <c r="B75" s="270"/>
      <c r="C75" s="270"/>
      <c r="D75" s="270"/>
      <c r="E75" s="270"/>
      <c r="F75" s="270"/>
      <c r="G75" s="270"/>
      <c r="H75" s="270"/>
      <c r="I75" s="270"/>
      <c r="J75" s="270"/>
      <c r="K75" s="270"/>
      <c r="L75" s="270"/>
      <c r="M75" s="270"/>
      <c r="N75" s="270"/>
      <c r="O75" s="270"/>
      <c r="P75" s="270"/>
      <c r="Q75" s="270"/>
      <c r="R75" s="270"/>
      <c r="S75" s="270"/>
      <c r="T75" s="270"/>
    </row>
    <row r="76" spans="1:20" s="272" customFormat="1" ht="12.75" x14ac:dyDescent="0.2">
      <c r="A76" s="273"/>
      <c r="B76" s="430" t="s">
        <v>717</v>
      </c>
      <c r="C76" s="270"/>
      <c r="D76" s="270"/>
      <c r="E76" s="270"/>
      <c r="F76" s="270"/>
      <c r="G76" s="270"/>
      <c r="H76" s="270"/>
      <c r="I76" s="270"/>
      <c r="J76" s="270"/>
      <c r="K76" s="270"/>
      <c r="L76" s="270"/>
      <c r="M76" s="270"/>
      <c r="N76" s="270"/>
      <c r="O76" s="270"/>
      <c r="P76" s="270"/>
      <c r="Q76" s="270"/>
      <c r="R76" s="270"/>
      <c r="S76" s="270"/>
      <c r="T76" s="270"/>
    </row>
    <row r="77" spans="1:20" s="272" customFormat="1" ht="28.5" customHeight="1" x14ac:dyDescent="0.2">
      <c r="A77" s="274" t="s">
        <v>764</v>
      </c>
      <c r="B77" s="2231" t="s">
        <v>765</v>
      </c>
      <c r="C77" s="2231"/>
      <c r="D77" s="2231"/>
      <c r="E77" s="2231"/>
      <c r="F77" s="2231"/>
      <c r="G77" s="2231"/>
      <c r="H77" s="2231"/>
      <c r="I77" s="2231"/>
      <c r="J77" s="2231"/>
      <c r="K77" s="2231"/>
      <c r="L77" s="275" t="s">
        <v>766</v>
      </c>
      <c r="M77" s="270"/>
      <c r="N77" s="270"/>
      <c r="O77" s="276"/>
      <c r="P77" s="277"/>
      <c r="Q77" s="278"/>
      <c r="R77" s="278"/>
      <c r="S77" s="278"/>
      <c r="T77" s="270"/>
    </row>
    <row r="78" spans="1:20" s="272" customFormat="1" ht="28.5" customHeight="1" x14ac:dyDescent="0.2">
      <c r="A78" s="274"/>
      <c r="B78" s="2231" t="s">
        <v>767</v>
      </c>
      <c r="C78" s="2231"/>
      <c r="D78" s="2231"/>
      <c r="E78" s="2231"/>
      <c r="F78" s="2231"/>
      <c r="G78" s="2231"/>
      <c r="H78" s="2231"/>
      <c r="I78" s="2231"/>
      <c r="J78" s="2231"/>
      <c r="K78" s="2231"/>
      <c r="L78" s="275"/>
      <c r="M78" s="270"/>
      <c r="N78" s="270"/>
      <c r="O78" s="276"/>
      <c r="P78" s="277"/>
      <c r="Q78" s="278"/>
      <c r="R78" s="278"/>
      <c r="S78" s="278"/>
      <c r="T78" s="270"/>
    </row>
    <row r="79" spans="1:20" s="272" customFormat="1" ht="18" customHeight="1" x14ac:dyDescent="0.2">
      <c r="A79" s="274"/>
      <c r="B79" s="2231" t="s">
        <v>768</v>
      </c>
      <c r="C79" s="2231"/>
      <c r="D79" s="2231"/>
      <c r="E79" s="2231"/>
      <c r="F79" s="2231"/>
      <c r="G79" s="2231"/>
      <c r="H79" s="2231"/>
      <c r="I79" s="2231"/>
      <c r="J79" s="2231"/>
      <c r="K79" s="2231"/>
      <c r="L79" s="275"/>
      <c r="M79" s="270"/>
      <c r="N79" s="270"/>
      <c r="O79" s="2232"/>
      <c r="P79" s="2232"/>
      <c r="Q79" s="2232"/>
      <c r="R79" s="2232"/>
      <c r="S79" s="2232"/>
      <c r="T79" s="270"/>
    </row>
    <row r="80" spans="1:20" s="272" customFormat="1" ht="45" customHeight="1" x14ac:dyDescent="0.2">
      <c r="A80" s="274"/>
      <c r="B80" s="2231" t="s">
        <v>769</v>
      </c>
      <c r="C80" s="2231"/>
      <c r="D80" s="2231"/>
      <c r="E80" s="2231"/>
      <c r="F80" s="2231"/>
      <c r="G80" s="2231"/>
      <c r="H80" s="2231"/>
      <c r="I80" s="2231"/>
      <c r="J80" s="2231"/>
      <c r="K80" s="2231"/>
      <c r="L80" s="275"/>
      <c r="M80" s="270"/>
      <c r="N80" s="270"/>
      <c r="O80" s="429"/>
      <c r="P80" s="429"/>
      <c r="Q80" s="429"/>
      <c r="R80" s="429"/>
      <c r="S80" s="429"/>
      <c r="T80" s="270"/>
    </row>
    <row r="81" spans="1:20" s="272" customFormat="1" ht="45" customHeight="1" x14ac:dyDescent="0.2">
      <c r="A81" s="274"/>
      <c r="B81" s="2231" t="s">
        <v>770</v>
      </c>
      <c r="C81" s="2231"/>
      <c r="D81" s="2231"/>
      <c r="E81" s="2231"/>
      <c r="F81" s="2231"/>
      <c r="G81" s="2231"/>
      <c r="H81" s="2231"/>
      <c r="I81" s="2231"/>
      <c r="J81" s="2231"/>
      <c r="K81" s="2231"/>
      <c r="L81" s="275"/>
      <c r="M81" s="270"/>
      <c r="N81" s="270"/>
      <c r="O81" s="429"/>
      <c r="P81" s="429"/>
      <c r="Q81" s="429"/>
      <c r="R81" s="429"/>
      <c r="S81" s="429"/>
      <c r="T81" s="270"/>
    </row>
    <row r="82" spans="1:20" s="272" customFormat="1" ht="57" customHeight="1" x14ac:dyDescent="0.2">
      <c r="A82" s="274"/>
      <c r="B82" s="2231" t="s">
        <v>771</v>
      </c>
      <c r="C82" s="2231"/>
      <c r="D82" s="2231"/>
      <c r="E82" s="2231"/>
      <c r="F82" s="2231"/>
      <c r="G82" s="2231"/>
      <c r="H82" s="2231"/>
      <c r="I82" s="2231"/>
      <c r="J82" s="2231"/>
      <c r="K82" s="2231"/>
      <c r="L82" s="275"/>
      <c r="M82" s="270"/>
      <c r="N82" s="270"/>
      <c r="O82" s="429"/>
      <c r="P82" s="429"/>
      <c r="Q82" s="429"/>
      <c r="R82" s="429"/>
      <c r="S82" s="429"/>
      <c r="T82" s="270"/>
    </row>
    <row r="83" spans="1:20" s="272" customFormat="1" ht="45" customHeight="1" x14ac:dyDescent="0.2">
      <c r="A83" s="274"/>
      <c r="B83" s="2231" t="s">
        <v>772</v>
      </c>
      <c r="C83" s="2231"/>
      <c r="D83" s="2231"/>
      <c r="E83" s="2231"/>
      <c r="F83" s="2231"/>
      <c r="G83" s="2231"/>
      <c r="H83" s="2231"/>
      <c r="I83" s="2231"/>
      <c r="J83" s="2231"/>
      <c r="K83" s="2231"/>
      <c r="L83" s="275"/>
      <c r="M83" s="270"/>
      <c r="N83" s="270"/>
      <c r="O83" s="429"/>
      <c r="P83" s="429"/>
      <c r="Q83" s="429"/>
      <c r="R83" s="429"/>
      <c r="S83" s="429"/>
      <c r="T83" s="270"/>
    </row>
    <row r="84" spans="1:20" s="272" customFormat="1" ht="18" customHeight="1" x14ac:dyDescent="0.2">
      <c r="A84" s="274"/>
      <c r="B84" s="2231" t="s">
        <v>773</v>
      </c>
      <c r="C84" s="2231"/>
      <c r="D84" s="2231"/>
      <c r="E84" s="2231"/>
      <c r="F84" s="2231"/>
      <c r="G84" s="2231"/>
      <c r="H84" s="2231"/>
      <c r="I84" s="2231"/>
      <c r="J84" s="2231"/>
      <c r="K84" s="2231"/>
      <c r="L84" s="275" t="s">
        <v>774</v>
      </c>
      <c r="M84" s="270"/>
      <c r="N84" s="270"/>
      <c r="O84" s="429"/>
      <c r="P84" s="429"/>
      <c r="Q84" s="279"/>
      <c r="R84" s="279"/>
      <c r="S84" s="280"/>
      <c r="T84" s="270"/>
    </row>
    <row r="85" spans="1:20" s="272" customFormat="1" ht="21" customHeight="1" x14ac:dyDescent="0.2">
      <c r="A85" s="274"/>
      <c r="B85" s="2233" t="s">
        <v>775</v>
      </c>
      <c r="C85" s="2231"/>
      <c r="D85" s="2231"/>
      <c r="E85" s="2231"/>
      <c r="F85" s="2231"/>
      <c r="G85" s="2231"/>
      <c r="H85" s="2231"/>
      <c r="I85" s="2231"/>
      <c r="J85" s="2231"/>
      <c r="K85" s="2231"/>
      <c r="L85" s="275"/>
      <c r="M85" s="270"/>
      <c r="N85" s="270"/>
      <c r="O85" s="429"/>
      <c r="P85" s="429"/>
      <c r="Q85" s="279"/>
      <c r="R85" s="279"/>
      <c r="S85" s="280"/>
      <c r="T85" s="270"/>
    </row>
    <row r="86" spans="1:20" s="272" customFormat="1" ht="30" customHeight="1" x14ac:dyDescent="0.2">
      <c r="A86" s="274"/>
      <c r="B86" s="2233" t="s">
        <v>776</v>
      </c>
      <c r="C86" s="2231"/>
      <c r="D86" s="2231"/>
      <c r="E86" s="2231"/>
      <c r="F86" s="2231"/>
      <c r="G86" s="2231"/>
      <c r="H86" s="2231"/>
      <c r="I86" s="2231"/>
      <c r="J86" s="2231"/>
      <c r="K86" s="2231"/>
      <c r="L86" s="275"/>
      <c r="M86" s="270"/>
      <c r="N86" s="270"/>
      <c r="O86" s="429"/>
      <c r="P86" s="429"/>
      <c r="Q86" s="279"/>
      <c r="R86" s="279"/>
      <c r="S86" s="280"/>
      <c r="T86" s="270"/>
    </row>
    <row r="87" spans="1:20" s="272" customFormat="1" ht="27" customHeight="1" x14ac:dyDescent="0.2">
      <c r="A87" s="274"/>
      <c r="B87" s="2233" t="s">
        <v>777</v>
      </c>
      <c r="C87" s="2231"/>
      <c r="D87" s="2231"/>
      <c r="E87" s="2231"/>
      <c r="F87" s="2231"/>
      <c r="G87" s="2231"/>
      <c r="H87" s="2231"/>
      <c r="I87" s="2231"/>
      <c r="J87" s="2231"/>
      <c r="K87" s="2231"/>
      <c r="L87" s="275"/>
      <c r="M87" s="270"/>
      <c r="N87" s="270"/>
      <c r="O87" s="429"/>
      <c r="P87" s="429"/>
      <c r="Q87" s="279"/>
      <c r="R87" s="279"/>
      <c r="S87" s="280"/>
      <c r="T87" s="270"/>
    </row>
    <row r="88" spans="1:20" s="272" customFormat="1" ht="20.25" customHeight="1" x14ac:dyDescent="0.2">
      <c r="A88" s="274"/>
      <c r="B88" s="2233" t="s">
        <v>778</v>
      </c>
      <c r="C88" s="2231"/>
      <c r="D88" s="2231"/>
      <c r="E88" s="2231"/>
      <c r="F88" s="2231"/>
      <c r="G88" s="2231"/>
      <c r="H88" s="2231"/>
      <c r="I88" s="2231"/>
      <c r="J88" s="2231"/>
      <c r="K88" s="2231"/>
      <c r="L88" s="275"/>
      <c r="M88" s="270"/>
      <c r="N88" s="270"/>
      <c r="O88" s="429"/>
      <c r="P88" s="429"/>
      <c r="Q88" s="279"/>
      <c r="R88" s="279"/>
      <c r="S88" s="280"/>
      <c r="T88" s="270"/>
    </row>
    <row r="89" spans="1:20" s="272" customFormat="1" ht="24" customHeight="1" x14ac:dyDescent="0.2">
      <c r="A89" s="274"/>
      <c r="B89" s="2231" t="s">
        <v>779</v>
      </c>
      <c r="C89" s="2231"/>
      <c r="D89" s="2231"/>
      <c r="E89" s="2231"/>
      <c r="F89" s="2231"/>
      <c r="G89" s="2231"/>
      <c r="H89" s="2231"/>
      <c r="I89" s="2231"/>
      <c r="J89" s="2231"/>
      <c r="K89" s="2231"/>
      <c r="L89" s="275"/>
      <c r="M89" s="270"/>
      <c r="N89" s="270"/>
      <c r="O89" s="429"/>
      <c r="P89" s="429"/>
      <c r="Q89" s="279"/>
      <c r="R89" s="279"/>
      <c r="S89" s="280"/>
      <c r="T89" s="270"/>
    </row>
    <row r="90" spans="1:20" s="272" customFormat="1" ht="19.5" customHeight="1" x14ac:dyDescent="0.2">
      <c r="A90" s="274"/>
      <c r="B90" s="2231" t="s">
        <v>780</v>
      </c>
      <c r="C90" s="2231"/>
      <c r="D90" s="2231"/>
      <c r="E90" s="2231"/>
      <c r="F90" s="2231"/>
      <c r="G90" s="2231"/>
      <c r="H90" s="2231"/>
      <c r="I90" s="2231"/>
      <c r="J90" s="2231"/>
      <c r="K90" s="2231"/>
      <c r="L90" s="275"/>
      <c r="M90" s="270"/>
      <c r="N90" s="270"/>
      <c r="O90" s="429"/>
      <c r="P90" s="429"/>
      <c r="Q90" s="279"/>
      <c r="R90" s="279"/>
      <c r="S90" s="280"/>
      <c r="T90" s="270"/>
    </row>
    <row r="91" spans="1:20" s="272" customFormat="1" ht="17.25" customHeight="1" x14ac:dyDescent="0.2">
      <c r="A91" s="274"/>
      <c r="B91" s="430"/>
      <c r="C91" s="430"/>
      <c r="D91" s="430"/>
      <c r="E91" s="430"/>
      <c r="F91" s="430"/>
      <c r="G91" s="430"/>
      <c r="H91" s="430"/>
      <c r="I91" s="430"/>
      <c r="J91" s="430"/>
      <c r="K91" s="430"/>
      <c r="L91" s="275"/>
      <c r="M91" s="270"/>
      <c r="N91" s="270"/>
      <c r="O91" s="429"/>
      <c r="P91" s="429"/>
      <c r="Q91" s="279"/>
      <c r="R91" s="279"/>
      <c r="S91" s="280"/>
      <c r="T91" s="270"/>
    </row>
    <row r="92" spans="1:20" s="272" customFormat="1" ht="25.5" x14ac:dyDescent="0.2">
      <c r="A92" s="274" t="s">
        <v>764</v>
      </c>
      <c r="B92" s="2231" t="s">
        <v>781</v>
      </c>
      <c r="C92" s="2231"/>
      <c r="D92" s="2231"/>
      <c r="E92" s="2231"/>
      <c r="F92" s="2231"/>
      <c r="G92" s="2231"/>
      <c r="H92" s="2231"/>
      <c r="I92" s="2231"/>
      <c r="J92" s="2231"/>
      <c r="K92" s="2231"/>
      <c r="L92" s="275" t="s">
        <v>766</v>
      </c>
      <c r="M92" s="270"/>
      <c r="N92" s="270"/>
      <c r="O92" s="2232"/>
      <c r="P92" s="2232"/>
      <c r="Q92" s="2232"/>
      <c r="R92" s="2232"/>
      <c r="S92" s="2232"/>
      <c r="T92" s="270"/>
    </row>
    <row r="93" spans="1:20" s="272" customFormat="1" ht="46.5" customHeight="1" x14ac:dyDescent="0.2">
      <c r="A93" s="274" t="s">
        <v>782</v>
      </c>
      <c r="B93" s="2235" t="s">
        <v>783</v>
      </c>
      <c r="C93" s="2235"/>
      <c r="D93" s="2235"/>
      <c r="E93" s="2235"/>
      <c r="F93" s="2235"/>
      <c r="G93" s="2235"/>
      <c r="H93" s="2235"/>
      <c r="I93" s="2235"/>
      <c r="J93" s="2235"/>
      <c r="K93" s="2235"/>
      <c r="L93" s="270"/>
      <c r="M93" s="270"/>
      <c r="N93" s="270"/>
      <c r="O93" s="429"/>
      <c r="P93" s="429"/>
      <c r="Q93" s="279"/>
      <c r="R93" s="279"/>
      <c r="S93" s="280"/>
      <c r="T93" s="270"/>
    </row>
    <row r="94" spans="1:20" s="272" customFormat="1" ht="63.75" customHeight="1" x14ac:dyDescent="0.2">
      <c r="A94" s="274"/>
      <c r="B94" s="2235" t="s">
        <v>784</v>
      </c>
      <c r="C94" s="2235"/>
      <c r="D94" s="2235"/>
      <c r="E94" s="2235"/>
      <c r="F94" s="2235"/>
      <c r="G94" s="2235"/>
      <c r="H94" s="2235"/>
      <c r="I94" s="2235"/>
      <c r="J94" s="2235"/>
      <c r="K94" s="2235"/>
      <c r="L94" s="270"/>
      <c r="M94" s="270"/>
      <c r="N94" s="270"/>
      <c r="O94" s="429"/>
      <c r="P94" s="429"/>
      <c r="Q94" s="279"/>
      <c r="R94" s="279"/>
      <c r="S94" s="280"/>
      <c r="T94" s="270"/>
    </row>
    <row r="95" spans="1:20" s="426" customFormat="1" ht="14.25" x14ac:dyDescent="0.2">
      <c r="A95" s="270" t="s">
        <v>727</v>
      </c>
      <c r="B95" s="270" t="s">
        <v>785</v>
      </c>
      <c r="C95" s="281"/>
      <c r="D95" s="281"/>
      <c r="E95" s="281"/>
      <c r="F95" s="281"/>
      <c r="G95" s="281"/>
      <c r="H95" s="281"/>
      <c r="I95" s="281"/>
      <c r="J95" s="281"/>
      <c r="K95" s="281"/>
      <c r="L95" s="282"/>
      <c r="O95" s="2232"/>
      <c r="P95" s="2232"/>
      <c r="Q95" s="2232"/>
      <c r="R95" s="2232"/>
      <c r="S95" s="2232"/>
    </row>
    <row r="96" spans="1:20" s="291" customFormat="1" ht="25.5" x14ac:dyDescent="0.2">
      <c r="A96" s="283"/>
      <c r="B96" s="284"/>
      <c r="C96" s="285"/>
      <c r="D96" s="286"/>
      <c r="E96" s="286"/>
      <c r="F96" s="286"/>
      <c r="G96" s="287"/>
      <c r="H96" s="288" t="s">
        <v>724</v>
      </c>
      <c r="I96" s="288" t="s">
        <v>602</v>
      </c>
      <c r="J96" s="288"/>
      <c r="K96" s="289" t="s">
        <v>786</v>
      </c>
      <c r="L96" s="290" t="s">
        <v>726</v>
      </c>
      <c r="O96" s="429"/>
      <c r="P96" s="429"/>
      <c r="Q96" s="429"/>
      <c r="R96" s="429"/>
      <c r="S96" s="429"/>
    </row>
    <row r="97" spans="1:32" s="426" customFormat="1" ht="60.75" customHeight="1" x14ac:dyDescent="0.2">
      <c r="A97" s="274" t="s">
        <v>787</v>
      </c>
      <c r="B97" s="2234" t="s">
        <v>788</v>
      </c>
      <c r="C97" s="2234"/>
      <c r="D97" s="2234"/>
      <c r="E97" s="2234"/>
      <c r="F97" s="2234"/>
      <c r="G97" s="2234"/>
      <c r="H97" s="292" t="s">
        <v>243</v>
      </c>
      <c r="I97" s="293">
        <v>102</v>
      </c>
      <c r="J97" s="293"/>
      <c r="K97" s="2077"/>
      <c r="L97" s="294">
        <f>ROUND(K97*I97,2)</f>
        <v>0</v>
      </c>
      <c r="O97" s="2236"/>
      <c r="P97" s="2236"/>
      <c r="Q97" s="2236"/>
      <c r="R97" s="2236"/>
      <c r="S97" s="2236"/>
    </row>
    <row r="98" spans="1:32" s="426" customFormat="1" ht="30.75" customHeight="1" x14ac:dyDescent="0.2">
      <c r="A98" s="274" t="s">
        <v>764</v>
      </c>
      <c r="B98" s="2237" t="s">
        <v>789</v>
      </c>
      <c r="C98" s="2237"/>
      <c r="D98" s="2237"/>
      <c r="E98" s="2237"/>
      <c r="F98" s="2237"/>
      <c r="G98" s="2237"/>
      <c r="H98" s="292" t="s">
        <v>435</v>
      </c>
      <c r="I98" s="293">
        <v>102</v>
      </c>
      <c r="J98" s="295"/>
      <c r="K98" s="2077"/>
      <c r="L98" s="294">
        <f>ROUND(K98*I98,2)</f>
        <v>0</v>
      </c>
      <c r="O98" s="429"/>
      <c r="P98" s="429"/>
      <c r="Q98" s="429"/>
      <c r="R98" s="429"/>
      <c r="S98" s="429"/>
    </row>
    <row r="99" spans="1:32" s="426" customFormat="1" ht="30.75" customHeight="1" x14ac:dyDescent="0.2">
      <c r="A99" s="274" t="s">
        <v>764</v>
      </c>
      <c r="B99" s="2237" t="s">
        <v>790</v>
      </c>
      <c r="C99" s="2237"/>
      <c r="D99" s="2237"/>
      <c r="E99" s="2237"/>
      <c r="F99" s="2237"/>
      <c r="G99" s="2237"/>
      <c r="H99" s="292" t="s">
        <v>435</v>
      </c>
      <c r="I99" s="293">
        <v>102</v>
      </c>
      <c r="J99" s="295"/>
      <c r="K99" s="2077"/>
      <c r="L99" s="294">
        <f>ROUND(K99*I99,2)</f>
        <v>0</v>
      </c>
      <c r="O99" s="2236"/>
      <c r="P99" s="2236"/>
      <c r="Q99" s="2236"/>
      <c r="R99" s="2236"/>
      <c r="S99" s="2236"/>
    </row>
    <row r="100" spans="1:32" s="426" customFormat="1" ht="18" customHeight="1" x14ac:dyDescent="0.2">
      <c r="A100" s="274"/>
      <c r="B100" s="2237" t="s">
        <v>791</v>
      </c>
      <c r="C100" s="2237"/>
      <c r="D100" s="2237"/>
      <c r="E100" s="2237"/>
      <c r="F100" s="2237"/>
      <c r="G100" s="2237"/>
      <c r="H100" s="296" t="s">
        <v>435</v>
      </c>
      <c r="I100" s="293">
        <v>102</v>
      </c>
      <c r="J100" s="293"/>
      <c r="K100" s="2077"/>
      <c r="L100" s="294">
        <f>ROUND(K100*I100,2)</f>
        <v>0</v>
      </c>
      <c r="O100" s="429"/>
      <c r="P100" s="429"/>
      <c r="Q100" s="429"/>
      <c r="R100" s="429"/>
      <c r="S100" s="429"/>
    </row>
    <row r="101" spans="1:32" s="302" customFormat="1" ht="16.5" customHeight="1" thickBot="1" x14ac:dyDescent="0.25">
      <c r="A101" s="297"/>
      <c r="B101" s="298" t="s">
        <v>792</v>
      </c>
      <c r="C101" s="299"/>
      <c r="D101" s="299"/>
      <c r="E101" s="299"/>
      <c r="F101" s="299"/>
      <c r="G101" s="299"/>
      <c r="H101" s="299"/>
      <c r="I101" s="299"/>
      <c r="J101" s="300"/>
      <c r="K101" s="299"/>
      <c r="L101" s="301"/>
      <c r="O101" s="429"/>
      <c r="P101" s="429"/>
      <c r="Q101" s="429"/>
      <c r="R101" s="429"/>
      <c r="S101" s="429"/>
    </row>
    <row r="102" spans="1:32" s="426" customFormat="1" ht="14.25" x14ac:dyDescent="0.2">
      <c r="A102" s="297"/>
      <c r="B102" s="303"/>
      <c r="C102" s="304"/>
      <c r="D102" s="304"/>
      <c r="E102" s="304"/>
      <c r="F102" s="304"/>
      <c r="G102" s="304"/>
      <c r="H102" s="304"/>
      <c r="I102" s="304"/>
      <c r="J102" s="305"/>
      <c r="K102" s="304"/>
      <c r="L102" s="306">
        <f>L97+L98+L99+L100</f>
        <v>0</v>
      </c>
      <c r="O102" s="2242"/>
      <c r="P102" s="2242"/>
      <c r="Q102" s="2242"/>
      <c r="R102" s="2242"/>
      <c r="S102" s="2242"/>
    </row>
    <row r="103" spans="1:32" s="426" customFormat="1" ht="14.25" x14ac:dyDescent="0.2">
      <c r="A103" s="283"/>
      <c r="B103" s="270"/>
      <c r="C103" s="281"/>
      <c r="D103" s="281"/>
      <c r="E103" s="281"/>
      <c r="F103" s="281"/>
      <c r="G103" s="281"/>
      <c r="H103" s="281"/>
      <c r="I103" s="307"/>
      <c r="J103" s="270"/>
      <c r="K103" s="281"/>
      <c r="L103" s="308"/>
      <c r="O103" s="429"/>
      <c r="P103" s="429"/>
      <c r="Q103" s="429"/>
      <c r="R103" s="429"/>
      <c r="S103" s="429"/>
    </row>
    <row r="104" spans="1:32" s="426" customFormat="1" ht="14.25" x14ac:dyDescent="0.2">
      <c r="A104" s="270" t="s">
        <v>730</v>
      </c>
      <c r="B104" s="270" t="s">
        <v>793</v>
      </c>
      <c r="C104" s="281"/>
      <c r="D104" s="281"/>
      <c r="E104" s="281"/>
      <c r="F104" s="281"/>
      <c r="G104" s="281"/>
      <c r="H104" s="281"/>
      <c r="I104" s="281"/>
      <c r="J104" s="281"/>
      <c r="K104" s="281"/>
      <c r="L104" s="282"/>
      <c r="O104" s="2236"/>
      <c r="P104" s="2236"/>
      <c r="Q104" s="2236"/>
      <c r="R104" s="2236"/>
      <c r="S104" s="2236"/>
    </row>
    <row r="105" spans="1:32" s="426" customFormat="1" ht="25.5" x14ac:dyDescent="0.2">
      <c r="A105" s="309"/>
      <c r="B105" s="310"/>
      <c r="C105" s="285"/>
      <c r="D105" s="286"/>
      <c r="E105" s="286"/>
      <c r="F105" s="287"/>
      <c r="G105" s="311"/>
      <c r="H105" s="288" t="s">
        <v>724</v>
      </c>
      <c r="I105" s="288" t="s">
        <v>602</v>
      </c>
      <c r="J105" s="288"/>
      <c r="K105" s="289" t="s">
        <v>786</v>
      </c>
      <c r="L105" s="290" t="s">
        <v>726</v>
      </c>
      <c r="O105" s="429"/>
      <c r="P105" s="429"/>
      <c r="Q105" s="429"/>
      <c r="R105" s="429"/>
      <c r="S105" s="429"/>
    </row>
    <row r="106" spans="1:32" s="426" customFormat="1" ht="57" customHeight="1" x14ac:dyDescent="0.2">
      <c r="A106" s="312" t="s">
        <v>794</v>
      </c>
      <c r="B106" s="2243" t="s">
        <v>795</v>
      </c>
      <c r="C106" s="2243"/>
      <c r="D106" s="2243"/>
      <c r="E106" s="2243"/>
      <c r="F106" s="2243"/>
      <c r="G106" s="313"/>
      <c r="H106" s="314" t="s">
        <v>243</v>
      </c>
      <c r="I106" s="295">
        <f>I107*0.06</f>
        <v>55.019999999999996</v>
      </c>
      <c r="J106" s="288"/>
      <c r="K106" s="2077"/>
      <c r="L106" s="294">
        <f>ROUND(K106*I106,2)</f>
        <v>0</v>
      </c>
      <c r="O106" s="2236"/>
      <c r="P106" s="2236"/>
      <c r="Q106" s="2236"/>
      <c r="R106" s="2236"/>
      <c r="S106" s="2236"/>
    </row>
    <row r="107" spans="1:32" s="302" customFormat="1" ht="60.75" customHeight="1" x14ac:dyDescent="0.2">
      <c r="A107" s="312" t="s">
        <v>782</v>
      </c>
      <c r="B107" s="2244" t="s">
        <v>796</v>
      </c>
      <c r="C107" s="2244"/>
      <c r="D107" s="2244"/>
      <c r="E107" s="2244"/>
      <c r="F107" s="2244"/>
      <c r="G107" s="2244"/>
      <c r="H107" s="315"/>
      <c r="I107" s="314" t="s">
        <v>797</v>
      </c>
      <c r="J107" s="315"/>
      <c r="K107" s="2077"/>
      <c r="L107" s="294">
        <f>ROUND(K107*I107,2)</f>
        <v>0</v>
      </c>
      <c r="M107" s="426"/>
      <c r="O107" s="2232"/>
      <c r="P107" s="2232"/>
      <c r="Q107" s="2232"/>
      <c r="R107" s="2232"/>
      <c r="S107" s="2232"/>
    </row>
    <row r="108" spans="1:32" s="426" customFormat="1" thickBot="1" x14ac:dyDescent="0.25">
      <c r="A108" s="316"/>
      <c r="B108" s="317" t="s">
        <v>798</v>
      </c>
      <c r="C108" s="318"/>
      <c r="D108" s="318"/>
      <c r="E108" s="318"/>
      <c r="F108" s="318"/>
      <c r="G108" s="318"/>
      <c r="H108" s="318"/>
      <c r="I108" s="318"/>
      <c r="J108" s="318"/>
      <c r="K108" s="318"/>
      <c r="L108" s="301"/>
      <c r="M108" s="302"/>
      <c r="O108" s="2245"/>
      <c r="P108" s="2245"/>
      <c r="Q108" s="2245"/>
      <c r="R108" s="2245"/>
      <c r="S108" s="2245"/>
    </row>
    <row r="109" spans="1:32" s="426" customFormat="1" ht="14.25" x14ac:dyDescent="0.2">
      <c r="A109" s="316"/>
      <c r="B109" s="309"/>
      <c r="C109" s="309"/>
      <c r="D109" s="309"/>
      <c r="E109" s="309"/>
      <c r="F109" s="309"/>
      <c r="G109" s="309"/>
      <c r="H109" s="309"/>
      <c r="I109" s="309"/>
      <c r="J109" s="309"/>
      <c r="K109" s="309"/>
      <c r="L109" s="306">
        <f>L106+L107</f>
        <v>0</v>
      </c>
      <c r="O109" s="2246"/>
      <c r="P109" s="2246"/>
      <c r="Q109" s="2246"/>
      <c r="R109" s="2246"/>
      <c r="S109" s="2246"/>
    </row>
    <row r="110" spans="1:32" s="426" customFormat="1" ht="14.25" x14ac:dyDescent="0.2">
      <c r="A110" s="283"/>
      <c r="B110" s="270"/>
      <c r="C110" s="270"/>
      <c r="D110" s="270"/>
      <c r="E110" s="270"/>
      <c r="F110" s="270"/>
      <c r="G110" s="270"/>
      <c r="H110" s="270"/>
      <c r="I110" s="270"/>
      <c r="J110" s="270"/>
      <c r="K110" s="270"/>
      <c r="L110" s="308"/>
      <c r="N110" s="272"/>
      <c r="O110" s="2246"/>
      <c r="P110" s="2246"/>
      <c r="Q110" s="2246"/>
      <c r="R110" s="2246"/>
      <c r="S110" s="2246"/>
      <c r="T110" s="272"/>
      <c r="U110" s="319"/>
      <c r="V110" s="320"/>
      <c r="W110" s="321"/>
      <c r="X110" s="322"/>
    </row>
    <row r="111" spans="1:32" s="426" customFormat="1" ht="12.75" x14ac:dyDescent="0.2">
      <c r="R111" s="2247"/>
      <c r="S111" s="2247"/>
      <c r="T111" s="2247"/>
      <c r="U111" s="2247"/>
      <c r="V111" s="2247"/>
      <c r="W111" s="323"/>
      <c r="X111" s="324"/>
      <c r="Y111" s="325"/>
      <c r="Z111" s="326"/>
      <c r="AA111" s="327"/>
      <c r="AB111" s="327"/>
      <c r="AC111" s="325"/>
      <c r="AD111" s="326"/>
      <c r="AE111" s="326"/>
      <c r="AF111" s="328"/>
    </row>
    <row r="112" spans="1:32" s="426" customFormat="1" ht="12.75" x14ac:dyDescent="0.2">
      <c r="A112" s="270" t="s">
        <v>733</v>
      </c>
      <c r="B112" s="329" t="s">
        <v>799</v>
      </c>
      <c r="C112" s="270"/>
      <c r="O112" s="272"/>
      <c r="P112" s="272"/>
      <c r="Q112" s="272"/>
      <c r="R112" s="2248"/>
      <c r="S112" s="2248"/>
      <c r="T112" s="2248"/>
      <c r="U112" s="2248"/>
      <c r="V112" s="2248"/>
      <c r="W112" s="323"/>
      <c r="X112" s="324"/>
      <c r="Y112" s="2240"/>
      <c r="Z112" s="2240"/>
      <c r="AA112" s="2240"/>
      <c r="AB112" s="327"/>
    </row>
    <row r="113" spans="1:28" s="426" customFormat="1" x14ac:dyDescent="0.25">
      <c r="A113" s="270"/>
      <c r="B113" s="2241" t="s">
        <v>800</v>
      </c>
      <c r="C113" s="2229"/>
      <c r="D113" s="2229"/>
      <c r="E113" s="2229"/>
      <c r="F113" s="2229"/>
      <c r="G113" s="2229"/>
      <c r="H113" s="2229"/>
      <c r="O113" s="272"/>
      <c r="P113" s="272"/>
      <c r="Q113" s="272"/>
      <c r="R113" s="427"/>
      <c r="S113" s="427"/>
      <c r="T113" s="427"/>
      <c r="U113" s="427"/>
      <c r="V113" s="427"/>
      <c r="W113" s="323"/>
      <c r="X113" s="324"/>
      <c r="Y113" s="428"/>
      <c r="Z113" s="428"/>
      <c r="AA113" s="428"/>
      <c r="AB113" s="327"/>
    </row>
    <row r="114" spans="1:28" s="426" customFormat="1" ht="12.75" x14ac:dyDescent="0.2">
      <c r="L114" s="330"/>
      <c r="N114" s="272"/>
    </row>
    <row r="115" spans="1:28" s="426" customFormat="1" ht="12.75" x14ac:dyDescent="0.2">
      <c r="L115" s="330"/>
      <c r="N115" s="272"/>
    </row>
    <row r="116" spans="1:28" s="426" customFormat="1" ht="12.75" customHeight="1" x14ac:dyDescent="0.2">
      <c r="A116" s="331" t="s">
        <v>736</v>
      </c>
      <c r="B116" s="270" t="s">
        <v>801</v>
      </c>
      <c r="C116" s="281"/>
      <c r="D116" s="281"/>
      <c r="E116" s="281"/>
      <c r="F116" s="281"/>
      <c r="G116" s="281"/>
      <c r="H116" s="332"/>
      <c r="I116" s="332"/>
      <c r="J116" s="332"/>
      <c r="K116" s="332"/>
      <c r="L116" s="333"/>
      <c r="N116" s="272"/>
    </row>
    <row r="117" spans="1:28" s="426" customFormat="1" ht="25.5" x14ac:dyDescent="0.2">
      <c r="A117" s="334"/>
      <c r="B117" s="335"/>
      <c r="C117" s="335"/>
      <c r="D117" s="335"/>
      <c r="E117" s="336"/>
      <c r="F117" s="336"/>
      <c r="G117" s="336"/>
      <c r="H117" s="288" t="s">
        <v>724</v>
      </c>
      <c r="I117" s="288" t="s">
        <v>602</v>
      </c>
      <c r="J117" s="337"/>
      <c r="K117" s="337" t="s">
        <v>786</v>
      </c>
      <c r="L117" s="290" t="s">
        <v>726</v>
      </c>
    </row>
    <row r="118" spans="1:28" s="426" customFormat="1" ht="47.25" customHeight="1" x14ac:dyDescent="0.2">
      <c r="A118" s="334" t="s">
        <v>802</v>
      </c>
      <c r="B118" s="2237" t="s">
        <v>803</v>
      </c>
      <c r="C118" s="2237"/>
      <c r="D118" s="2237"/>
      <c r="E118" s="2237"/>
      <c r="F118" s="2237"/>
      <c r="G118" s="2237"/>
      <c r="H118" s="314" t="s">
        <v>239</v>
      </c>
      <c r="I118" s="338">
        <v>3360</v>
      </c>
      <c r="J118" s="338"/>
      <c r="K118" s="2077"/>
      <c r="L118" s="294">
        <f>ROUND(K118*I118,2)</f>
        <v>0</v>
      </c>
    </row>
    <row r="119" spans="1:28" s="426" customFormat="1" ht="13.5" thickBot="1" x14ac:dyDescent="0.25">
      <c r="A119" s="339"/>
      <c r="B119" s="340" t="s">
        <v>804</v>
      </c>
      <c r="C119" s="341"/>
      <c r="D119" s="341"/>
      <c r="E119" s="341"/>
      <c r="F119" s="341"/>
      <c r="G119" s="341"/>
      <c r="H119" s="341"/>
      <c r="I119" s="341"/>
      <c r="J119" s="341"/>
      <c r="K119" s="341"/>
      <c r="L119" s="342"/>
    </row>
    <row r="120" spans="1:28" s="426" customFormat="1" ht="12.75" x14ac:dyDescent="0.2">
      <c r="A120" s="339"/>
      <c r="I120" s="325"/>
      <c r="J120" s="326"/>
      <c r="K120" s="326"/>
      <c r="L120" s="343">
        <f>SUM(L118:L119)</f>
        <v>0</v>
      </c>
    </row>
    <row r="121" spans="1:28" s="426" customFormat="1" ht="12.75" x14ac:dyDescent="0.2">
      <c r="A121" s="339"/>
      <c r="H121" s="272"/>
      <c r="I121" s="344"/>
      <c r="J121" s="345"/>
      <c r="K121" s="345"/>
      <c r="L121" s="346"/>
    </row>
    <row r="122" spans="1:28" s="426" customFormat="1" ht="12.75" x14ac:dyDescent="0.2">
      <c r="A122" s="331"/>
      <c r="B122" s="347"/>
      <c r="I122" s="325"/>
      <c r="J122" s="326"/>
      <c r="K122" s="326"/>
      <c r="L122" s="328"/>
    </row>
    <row r="123" spans="1:28" s="426" customFormat="1" ht="12.75" x14ac:dyDescent="0.2">
      <c r="A123" s="331" t="s">
        <v>740</v>
      </c>
      <c r="B123" s="329" t="s">
        <v>805</v>
      </c>
      <c r="I123" s="325"/>
      <c r="J123" s="326"/>
      <c r="K123" s="326"/>
      <c r="L123" s="328"/>
      <c r="O123" s="320"/>
      <c r="P123" s="348"/>
      <c r="Q123" s="322"/>
    </row>
    <row r="124" spans="1:28" s="426" customFormat="1" ht="12.75" x14ac:dyDescent="0.2">
      <c r="A124" s="331"/>
      <c r="B124" s="329"/>
      <c r="I124" s="325"/>
      <c r="J124" s="326"/>
      <c r="K124" s="326"/>
      <c r="L124" s="328"/>
      <c r="O124" s="320"/>
      <c r="P124" s="348"/>
      <c r="Q124" s="322"/>
    </row>
    <row r="125" spans="1:28" s="426" customFormat="1" ht="12.75" x14ac:dyDescent="0.2">
      <c r="A125" s="344" t="s">
        <v>806</v>
      </c>
      <c r="B125" s="349" t="s">
        <v>807</v>
      </c>
      <c r="C125" s="350" t="s">
        <v>808</v>
      </c>
      <c r="I125" s="325"/>
      <c r="J125" s="326"/>
      <c r="K125" s="326"/>
      <c r="L125" s="328"/>
      <c r="O125" s="320"/>
      <c r="P125" s="348"/>
      <c r="Q125" s="322"/>
    </row>
    <row r="126" spans="1:28" s="426" customFormat="1" ht="12.75" x14ac:dyDescent="0.2">
      <c r="A126" s="344" t="s">
        <v>806</v>
      </c>
      <c r="B126" s="349" t="s">
        <v>809</v>
      </c>
      <c r="C126" s="350" t="s">
        <v>810</v>
      </c>
      <c r="I126" s="325"/>
      <c r="J126" s="326"/>
      <c r="K126" s="326"/>
      <c r="L126" s="328"/>
      <c r="O126" s="320"/>
      <c r="P126" s="348"/>
      <c r="Q126" s="322"/>
    </row>
    <row r="127" spans="1:28" s="426" customFormat="1" ht="12.75" x14ac:dyDescent="0.2">
      <c r="A127" s="344" t="s">
        <v>806</v>
      </c>
      <c r="B127" s="349" t="s">
        <v>811</v>
      </c>
      <c r="C127" s="350" t="s">
        <v>812</v>
      </c>
      <c r="I127" s="325"/>
      <c r="J127" s="326"/>
      <c r="K127" s="326"/>
      <c r="L127" s="328"/>
      <c r="O127" s="320"/>
      <c r="P127" s="348"/>
      <c r="Q127" s="322"/>
    </row>
    <row r="128" spans="1:28" s="426" customFormat="1" ht="12.75" x14ac:dyDescent="0.2">
      <c r="A128" s="307"/>
      <c r="I128" s="325"/>
      <c r="J128" s="326"/>
      <c r="K128" s="326"/>
      <c r="L128" s="328"/>
      <c r="N128" s="351"/>
      <c r="O128" s="320"/>
      <c r="P128" s="348"/>
      <c r="Q128" s="322"/>
    </row>
    <row r="129" spans="1:24" s="426" customFormat="1" ht="68.25" customHeight="1" x14ac:dyDescent="0.2">
      <c r="A129" s="307"/>
      <c r="B129" s="352" t="s">
        <v>813</v>
      </c>
      <c r="C129" s="353" t="s">
        <v>814</v>
      </c>
      <c r="D129" s="353" t="s">
        <v>815</v>
      </c>
      <c r="E129" s="353" t="s">
        <v>816</v>
      </c>
      <c r="F129" s="353" t="s">
        <v>817</v>
      </c>
      <c r="G129" s="353" t="s">
        <v>818</v>
      </c>
      <c r="H129" s="353" t="s">
        <v>819</v>
      </c>
      <c r="I129" s="353" t="s">
        <v>820</v>
      </c>
      <c r="J129" s="353"/>
      <c r="K129" s="353" t="s">
        <v>821</v>
      </c>
      <c r="L129" s="354" t="s">
        <v>822</v>
      </c>
      <c r="N129" s="355"/>
      <c r="O129" s="320"/>
      <c r="P129" s="348"/>
      <c r="Q129" s="322"/>
    </row>
    <row r="130" spans="1:24" s="426" customFormat="1" ht="12.75" x14ac:dyDescent="0.2">
      <c r="A130" s="339"/>
      <c r="B130" s="356"/>
      <c r="C130" s="357"/>
      <c r="D130" s="357"/>
      <c r="E130" s="357"/>
      <c r="F130" s="357"/>
      <c r="G130" s="357"/>
      <c r="H130" s="357"/>
      <c r="I130" s="358"/>
      <c r="J130" s="359"/>
      <c r="K130" s="359"/>
      <c r="L130" s="360"/>
      <c r="N130" s="316"/>
      <c r="O130" s="320"/>
      <c r="P130" s="348"/>
      <c r="Q130" s="322"/>
    </row>
    <row r="131" spans="1:24" s="426" customFormat="1" ht="12.75" x14ac:dyDescent="0.2">
      <c r="A131" s="361"/>
      <c r="B131" s="689"/>
      <c r="C131" s="690"/>
      <c r="D131" s="691"/>
      <c r="E131" s="691"/>
      <c r="F131" s="691"/>
      <c r="G131" s="691"/>
      <c r="H131" s="691"/>
      <c r="I131" s="692"/>
      <c r="J131" s="692"/>
      <c r="K131" s="693"/>
      <c r="L131" s="694"/>
      <c r="N131" s="316"/>
      <c r="O131" s="320"/>
      <c r="P131" s="321"/>
      <c r="Q131" s="322"/>
    </row>
    <row r="132" spans="1:24" s="426" customFormat="1" ht="12.75" x14ac:dyDescent="0.2">
      <c r="A132" s="361"/>
      <c r="B132" s="362" t="s">
        <v>785</v>
      </c>
      <c r="C132" s="285"/>
      <c r="D132" s="363"/>
      <c r="E132" s="363"/>
      <c r="F132" s="363"/>
      <c r="G132" s="363"/>
      <c r="H132" s="363"/>
      <c r="I132" s="364"/>
      <c r="J132" s="364"/>
      <c r="K132" s="365"/>
      <c r="L132" s="366"/>
      <c r="N132" s="316"/>
      <c r="O132" s="320"/>
      <c r="Q132" s="322"/>
    </row>
    <row r="133" spans="1:24" s="426" customFormat="1" ht="12.75" x14ac:dyDescent="0.2">
      <c r="A133" s="361"/>
      <c r="B133" s="367" t="s">
        <v>823</v>
      </c>
      <c r="C133" s="368" t="s">
        <v>824</v>
      </c>
      <c r="D133" s="369" t="s">
        <v>807</v>
      </c>
      <c r="E133" s="369" t="s">
        <v>825</v>
      </c>
      <c r="F133" s="370"/>
      <c r="G133" s="370">
        <v>200</v>
      </c>
      <c r="H133" s="369" t="s">
        <v>826</v>
      </c>
      <c r="I133" s="371">
        <v>45</v>
      </c>
      <c r="J133" s="371"/>
      <c r="K133" s="2077"/>
      <c r="L133" s="294">
        <f>ROUND(K133*I133,2)</f>
        <v>0</v>
      </c>
      <c r="N133" s="316"/>
    </row>
    <row r="134" spans="1:24" s="426" customFormat="1" ht="12.75" x14ac:dyDescent="0.2">
      <c r="A134" s="361"/>
      <c r="B134" s="372" t="s">
        <v>827</v>
      </c>
      <c r="C134" s="373" t="s">
        <v>828</v>
      </c>
      <c r="D134" s="374" t="s">
        <v>809</v>
      </c>
      <c r="E134" s="374" t="s">
        <v>829</v>
      </c>
      <c r="F134" s="375"/>
      <c r="G134" s="376"/>
      <c r="H134" s="374" t="s">
        <v>826</v>
      </c>
      <c r="I134" s="377">
        <v>41</v>
      </c>
      <c r="J134" s="377"/>
      <c r="K134" s="2077"/>
      <c r="L134" s="294">
        <f>ROUND(K134*I134,2)</f>
        <v>0</v>
      </c>
      <c r="N134" s="316"/>
    </row>
    <row r="135" spans="1:24" s="426" customFormat="1" ht="12.75" x14ac:dyDescent="0.2">
      <c r="A135" s="361"/>
      <c r="B135" s="372" t="s">
        <v>830</v>
      </c>
      <c r="C135" s="373" t="s">
        <v>831</v>
      </c>
      <c r="D135" s="374" t="s">
        <v>807</v>
      </c>
      <c r="E135" s="374" t="s">
        <v>825</v>
      </c>
      <c r="F135" s="375"/>
      <c r="G135" s="376">
        <v>200</v>
      </c>
      <c r="H135" s="374" t="s">
        <v>826</v>
      </c>
      <c r="I135" s="377">
        <v>16</v>
      </c>
      <c r="J135" s="377"/>
      <c r="K135" s="2077"/>
      <c r="L135" s="294">
        <f>ROUND(K135*I135,2)</f>
        <v>0</v>
      </c>
      <c r="N135" s="316"/>
    </row>
    <row r="136" spans="1:24" s="426" customFormat="1" ht="12.75" x14ac:dyDescent="0.2">
      <c r="A136" s="339"/>
      <c r="B136" s="378" t="s">
        <v>180</v>
      </c>
      <c r="C136" s="379"/>
      <c r="D136" s="379"/>
      <c r="E136" s="379"/>
      <c r="F136" s="379"/>
      <c r="G136" s="379"/>
      <c r="H136" s="379"/>
      <c r="I136" s="380">
        <f>SUM(I131:I135)</f>
        <v>102</v>
      </c>
      <c r="J136" s="380"/>
      <c r="K136" s="380"/>
      <c r="L136" s="381">
        <f>SUM(L131:L135)</f>
        <v>0</v>
      </c>
      <c r="N136" s="316"/>
      <c r="O136" s="382"/>
      <c r="P136" s="382"/>
      <c r="Q136" s="382"/>
      <c r="R136" s="382"/>
      <c r="S136" s="382"/>
      <c r="T136" s="382"/>
      <c r="U136" s="382"/>
      <c r="V136" s="382"/>
      <c r="W136" s="382"/>
      <c r="X136" s="382"/>
    </row>
    <row r="137" spans="1:24" s="426" customFormat="1" ht="12.75" x14ac:dyDescent="0.2">
      <c r="A137" s="339"/>
      <c r="B137" s="383"/>
      <c r="C137" s="272"/>
      <c r="D137" s="272"/>
      <c r="E137" s="272"/>
      <c r="F137" s="272"/>
      <c r="G137" s="272"/>
      <c r="H137" s="272"/>
      <c r="I137" s="384"/>
      <c r="J137" s="345"/>
      <c r="K137" s="345"/>
      <c r="L137" s="385"/>
      <c r="N137" s="316"/>
      <c r="O137" s="382"/>
      <c r="P137" s="382"/>
      <c r="Q137" s="382"/>
      <c r="R137" s="382"/>
      <c r="S137" s="382"/>
      <c r="T137" s="382"/>
      <c r="U137" s="382"/>
      <c r="V137" s="382"/>
      <c r="W137" s="382"/>
      <c r="X137" s="382"/>
    </row>
    <row r="138" spans="1:24" s="426" customFormat="1" ht="12.75" x14ac:dyDescent="0.2">
      <c r="A138" s="339"/>
      <c r="B138" s="386" t="s">
        <v>832</v>
      </c>
      <c r="C138" s="386"/>
      <c r="D138" s="386"/>
      <c r="E138" s="386"/>
      <c r="F138" s="386"/>
      <c r="G138" s="386"/>
      <c r="H138" s="386"/>
      <c r="I138" s="335"/>
      <c r="J138" s="387"/>
      <c r="K138" s="387"/>
      <c r="L138" s="333"/>
      <c r="N138" s="383"/>
      <c r="O138" s="382"/>
      <c r="P138" s="382"/>
      <c r="Q138" s="382"/>
      <c r="R138" s="382"/>
      <c r="S138" s="382"/>
      <c r="T138" s="382"/>
      <c r="U138" s="382"/>
      <c r="V138" s="382"/>
      <c r="W138" s="382"/>
      <c r="X138" s="382"/>
    </row>
    <row r="139" spans="1:24" s="426" customFormat="1" ht="12.75" x14ac:dyDescent="0.2">
      <c r="A139" s="339"/>
      <c r="B139" s="388" t="s">
        <v>833</v>
      </c>
      <c r="C139" s="373" t="s">
        <v>834</v>
      </c>
      <c r="D139" s="374" t="s">
        <v>835</v>
      </c>
      <c r="E139" s="374" t="s">
        <v>836</v>
      </c>
      <c r="F139" s="376">
        <v>5</v>
      </c>
      <c r="G139" s="374"/>
      <c r="H139" s="374" t="s">
        <v>837</v>
      </c>
      <c r="I139" s="376">
        <v>150</v>
      </c>
      <c r="J139" s="389"/>
      <c r="K139" s="2077"/>
      <c r="L139" s="294">
        <f>ROUND(K139*I139,2)</f>
        <v>0</v>
      </c>
      <c r="O139" s="382"/>
      <c r="P139" s="382"/>
      <c r="Q139" s="382"/>
      <c r="R139" s="390"/>
      <c r="S139" s="382"/>
      <c r="T139" s="382"/>
      <c r="U139" s="382"/>
      <c r="V139" s="382"/>
      <c r="W139" s="382"/>
      <c r="X139" s="382"/>
    </row>
    <row r="140" spans="1:24" s="426" customFormat="1" ht="12.75" x14ac:dyDescent="0.2">
      <c r="A140" s="339"/>
      <c r="B140" s="388" t="s">
        <v>838</v>
      </c>
      <c r="C140" s="373" t="s">
        <v>839</v>
      </c>
      <c r="D140" s="374" t="s">
        <v>835</v>
      </c>
      <c r="E140" s="374" t="s">
        <v>836</v>
      </c>
      <c r="F140" s="376">
        <v>5</v>
      </c>
      <c r="G140" s="377"/>
      <c r="H140" s="374" t="s">
        <v>837</v>
      </c>
      <c r="I140" s="391">
        <v>101</v>
      </c>
      <c r="J140" s="391"/>
      <c r="K140" s="2077"/>
      <c r="L140" s="294">
        <f t="shared" ref="L140:L151" si="0">ROUND(K140*I140,2)</f>
        <v>0</v>
      </c>
      <c r="O140" s="382"/>
      <c r="P140" s="382"/>
      <c r="Q140" s="382"/>
      <c r="R140" s="382"/>
      <c r="S140" s="382"/>
      <c r="T140" s="382"/>
      <c r="U140" s="382"/>
      <c r="V140" s="382"/>
      <c r="W140" s="382"/>
      <c r="X140" s="382"/>
    </row>
    <row r="141" spans="1:24" s="426" customFormat="1" ht="22.5" x14ac:dyDescent="0.2">
      <c r="A141" s="339"/>
      <c r="B141" s="388" t="s">
        <v>840</v>
      </c>
      <c r="C141" s="373" t="s">
        <v>841</v>
      </c>
      <c r="D141" s="374" t="s">
        <v>835</v>
      </c>
      <c r="E141" s="374" t="s">
        <v>836</v>
      </c>
      <c r="F141" s="376">
        <v>5</v>
      </c>
      <c r="G141" s="377"/>
      <c r="H141" s="374" t="s">
        <v>837</v>
      </c>
      <c r="I141" s="391">
        <v>101</v>
      </c>
      <c r="J141" s="392"/>
      <c r="K141" s="2077"/>
      <c r="L141" s="294">
        <f t="shared" si="0"/>
        <v>0</v>
      </c>
      <c r="O141" s="382"/>
      <c r="P141" s="382"/>
      <c r="Q141" s="382"/>
      <c r="R141" s="382"/>
      <c r="S141" s="382"/>
      <c r="T141" s="382"/>
      <c r="U141" s="382"/>
      <c r="V141" s="382"/>
      <c r="W141" s="382"/>
      <c r="X141" s="382"/>
    </row>
    <row r="142" spans="1:24" s="426" customFormat="1" ht="12.75" x14ac:dyDescent="0.2">
      <c r="A142" s="339"/>
      <c r="B142" s="388" t="s">
        <v>842</v>
      </c>
      <c r="C142" s="373" t="s">
        <v>843</v>
      </c>
      <c r="D142" s="374" t="s">
        <v>835</v>
      </c>
      <c r="E142" s="374" t="s">
        <v>836</v>
      </c>
      <c r="F142" s="376">
        <v>5</v>
      </c>
      <c r="G142" s="377"/>
      <c r="H142" s="374" t="s">
        <v>837</v>
      </c>
      <c r="I142" s="391">
        <v>150</v>
      </c>
      <c r="J142" s="392"/>
      <c r="K142" s="2077"/>
      <c r="L142" s="294">
        <f t="shared" si="0"/>
        <v>0</v>
      </c>
      <c r="O142" s="382"/>
      <c r="P142" s="382"/>
      <c r="Q142" s="382"/>
      <c r="R142" s="382"/>
      <c r="S142" s="382"/>
      <c r="T142" s="382"/>
      <c r="U142" s="382"/>
      <c r="V142" s="382"/>
      <c r="W142" s="382"/>
      <c r="X142" s="382"/>
    </row>
    <row r="143" spans="1:24" s="426" customFormat="1" ht="12.75" x14ac:dyDescent="0.2">
      <c r="A143" s="339"/>
      <c r="B143" s="388" t="s">
        <v>844</v>
      </c>
      <c r="C143" s="373" t="s">
        <v>843</v>
      </c>
      <c r="D143" s="374" t="s">
        <v>835</v>
      </c>
      <c r="E143" s="374" t="s">
        <v>836</v>
      </c>
      <c r="F143" s="376">
        <v>5</v>
      </c>
      <c r="G143" s="377"/>
      <c r="H143" s="374" t="s">
        <v>837</v>
      </c>
      <c r="I143" s="391">
        <v>11</v>
      </c>
      <c r="J143" s="392"/>
      <c r="K143" s="2077"/>
      <c r="L143" s="294">
        <f t="shared" si="0"/>
        <v>0</v>
      </c>
      <c r="O143" s="382"/>
      <c r="P143" s="382"/>
      <c r="Q143" s="382"/>
      <c r="R143" s="382"/>
      <c r="S143" s="382"/>
      <c r="T143" s="382"/>
      <c r="U143" s="382"/>
      <c r="V143" s="382"/>
      <c r="W143" s="382"/>
      <c r="X143" s="382"/>
    </row>
    <row r="144" spans="1:24" s="426" customFormat="1" ht="12.75" x14ac:dyDescent="0.2">
      <c r="A144" s="339"/>
      <c r="B144" s="388" t="s">
        <v>845</v>
      </c>
      <c r="C144" s="373" t="s">
        <v>846</v>
      </c>
      <c r="D144" s="374" t="s">
        <v>835</v>
      </c>
      <c r="E144" s="374" t="s">
        <v>836</v>
      </c>
      <c r="F144" s="376">
        <v>5</v>
      </c>
      <c r="G144" s="377"/>
      <c r="H144" s="374" t="s">
        <v>837</v>
      </c>
      <c r="I144" s="391">
        <v>14</v>
      </c>
      <c r="J144" s="392"/>
      <c r="K144" s="2077"/>
      <c r="L144" s="294">
        <f t="shared" si="0"/>
        <v>0</v>
      </c>
      <c r="O144" s="382"/>
      <c r="P144" s="382"/>
      <c r="Q144" s="382"/>
      <c r="R144" s="382"/>
      <c r="S144" s="382"/>
      <c r="T144" s="382"/>
      <c r="U144" s="382"/>
      <c r="V144" s="382"/>
      <c r="W144" s="382"/>
      <c r="X144" s="382"/>
    </row>
    <row r="145" spans="1:24" s="426" customFormat="1" ht="22.5" x14ac:dyDescent="0.2">
      <c r="A145" s="339"/>
      <c r="B145" s="388" t="s">
        <v>847</v>
      </c>
      <c r="C145" s="373" t="s">
        <v>848</v>
      </c>
      <c r="D145" s="374" t="s">
        <v>835</v>
      </c>
      <c r="E145" s="374" t="s">
        <v>836</v>
      </c>
      <c r="F145" s="376">
        <v>5</v>
      </c>
      <c r="G145" s="377"/>
      <c r="H145" s="374" t="s">
        <v>837</v>
      </c>
      <c r="I145" s="391">
        <v>8</v>
      </c>
      <c r="J145" s="392"/>
      <c r="K145" s="2077"/>
      <c r="L145" s="294">
        <f t="shared" si="0"/>
        <v>0</v>
      </c>
      <c r="O145" s="382"/>
      <c r="P145" s="382"/>
      <c r="Q145" s="382"/>
      <c r="R145" s="382"/>
      <c r="S145" s="382"/>
      <c r="T145" s="382"/>
      <c r="U145" s="382"/>
      <c r="V145" s="382"/>
      <c r="W145" s="382"/>
      <c r="X145" s="382"/>
    </row>
    <row r="146" spans="1:24" s="426" customFormat="1" ht="22.5" x14ac:dyDescent="0.2">
      <c r="A146" s="283"/>
      <c r="B146" s="388" t="s">
        <v>849</v>
      </c>
      <c r="C146" s="373" t="s">
        <v>850</v>
      </c>
      <c r="D146" s="374" t="s">
        <v>835</v>
      </c>
      <c r="E146" s="374" t="s">
        <v>836</v>
      </c>
      <c r="F146" s="376">
        <v>5</v>
      </c>
      <c r="G146" s="377"/>
      <c r="H146" s="374"/>
      <c r="I146" s="391">
        <v>83</v>
      </c>
      <c r="J146" s="392"/>
      <c r="K146" s="2077"/>
      <c r="L146" s="294">
        <f t="shared" si="0"/>
        <v>0</v>
      </c>
      <c r="O146" s="382"/>
      <c r="P146" s="382"/>
      <c r="Q146" s="382"/>
      <c r="R146" s="382"/>
      <c r="S146" s="382"/>
      <c r="T146" s="382"/>
      <c r="U146" s="382"/>
      <c r="V146" s="382"/>
      <c r="W146" s="382"/>
      <c r="X146" s="382"/>
    </row>
    <row r="147" spans="1:24" s="426" customFormat="1" ht="12.75" x14ac:dyDescent="0.2">
      <c r="A147" s="283"/>
      <c r="B147" s="388" t="s">
        <v>851</v>
      </c>
      <c r="C147" s="373" t="s">
        <v>852</v>
      </c>
      <c r="D147" s="374" t="s">
        <v>835</v>
      </c>
      <c r="E147" s="374" t="s">
        <v>836</v>
      </c>
      <c r="F147" s="376">
        <v>5</v>
      </c>
      <c r="G147" s="377"/>
      <c r="H147" s="374"/>
      <c r="I147" s="391">
        <v>136</v>
      </c>
      <c r="J147" s="392"/>
      <c r="K147" s="2077"/>
      <c r="L147" s="294">
        <f t="shared" si="0"/>
        <v>0</v>
      </c>
      <c r="O147" s="382"/>
      <c r="P147" s="382"/>
      <c r="Q147" s="382"/>
      <c r="R147" s="382"/>
      <c r="S147" s="382"/>
      <c r="T147" s="382"/>
      <c r="U147" s="382"/>
      <c r="V147" s="382"/>
      <c r="W147" s="382"/>
      <c r="X147" s="382"/>
    </row>
    <row r="148" spans="1:24" s="426" customFormat="1" ht="28.5" customHeight="1" x14ac:dyDescent="0.2">
      <c r="A148" s="283"/>
      <c r="B148" s="388" t="s">
        <v>853</v>
      </c>
      <c r="C148" s="373" t="s">
        <v>854</v>
      </c>
      <c r="D148" s="374" t="s">
        <v>835</v>
      </c>
      <c r="E148" s="374" t="s">
        <v>836</v>
      </c>
      <c r="F148" s="376">
        <v>5</v>
      </c>
      <c r="G148" s="377"/>
      <c r="H148" s="374"/>
      <c r="I148" s="391">
        <v>87</v>
      </c>
      <c r="J148" s="392"/>
      <c r="K148" s="2077"/>
      <c r="L148" s="294">
        <f t="shared" si="0"/>
        <v>0</v>
      </c>
      <c r="O148" s="382"/>
      <c r="P148" s="382"/>
      <c r="Q148" s="382"/>
      <c r="R148" s="382"/>
      <c r="S148" s="382"/>
      <c r="T148" s="382"/>
      <c r="U148" s="382"/>
      <c r="V148" s="382"/>
      <c r="W148" s="382"/>
      <c r="X148" s="382"/>
    </row>
    <row r="149" spans="1:24" s="426" customFormat="1" ht="22.5" x14ac:dyDescent="0.2">
      <c r="A149" s="339"/>
      <c r="B149" s="393" t="s">
        <v>855</v>
      </c>
      <c r="C149" s="373" t="s">
        <v>856</v>
      </c>
      <c r="D149" s="374" t="s">
        <v>835</v>
      </c>
      <c r="E149" s="374" t="s">
        <v>836</v>
      </c>
      <c r="F149" s="376">
        <v>5</v>
      </c>
      <c r="G149" s="377"/>
      <c r="H149" s="374"/>
      <c r="I149" s="391">
        <v>26</v>
      </c>
      <c r="J149" s="392"/>
      <c r="K149" s="2077"/>
      <c r="L149" s="294">
        <f t="shared" si="0"/>
        <v>0</v>
      </c>
      <c r="O149" s="382"/>
      <c r="P149" s="382"/>
      <c r="Q149" s="382"/>
      <c r="R149" s="382"/>
      <c r="S149" s="382"/>
      <c r="T149" s="382"/>
      <c r="U149" s="382"/>
      <c r="V149" s="382"/>
      <c r="W149" s="382"/>
      <c r="X149" s="382"/>
    </row>
    <row r="150" spans="1:24" s="426" customFormat="1" ht="12.75" x14ac:dyDescent="0.2">
      <c r="A150" s="339"/>
      <c r="B150" s="388" t="s">
        <v>857</v>
      </c>
      <c r="C150" s="373" t="s">
        <v>858</v>
      </c>
      <c r="D150" s="374" t="s">
        <v>859</v>
      </c>
      <c r="E150" s="374" t="s">
        <v>836</v>
      </c>
      <c r="F150" s="376">
        <v>5</v>
      </c>
      <c r="G150" s="377"/>
      <c r="H150" s="374"/>
      <c r="I150" s="391">
        <v>24</v>
      </c>
      <c r="J150" s="392"/>
      <c r="K150" s="2077"/>
      <c r="L150" s="294">
        <f t="shared" si="0"/>
        <v>0</v>
      </c>
      <c r="O150" s="382"/>
      <c r="P150" s="382"/>
      <c r="Q150" s="382"/>
      <c r="R150" s="382"/>
      <c r="S150" s="382"/>
      <c r="T150" s="382"/>
      <c r="U150" s="382"/>
      <c r="V150" s="382"/>
      <c r="W150" s="382"/>
      <c r="X150" s="382"/>
    </row>
    <row r="151" spans="1:24" s="426" customFormat="1" ht="22.5" x14ac:dyDescent="0.2">
      <c r="A151" s="339"/>
      <c r="B151" s="388" t="s">
        <v>860</v>
      </c>
      <c r="C151" s="373" t="s">
        <v>861</v>
      </c>
      <c r="D151" s="374" t="s">
        <v>835</v>
      </c>
      <c r="E151" s="374" t="s">
        <v>836</v>
      </c>
      <c r="F151" s="376">
        <v>5</v>
      </c>
      <c r="G151" s="377"/>
      <c r="H151" s="374"/>
      <c r="I151" s="391">
        <v>26</v>
      </c>
      <c r="J151" s="392"/>
      <c r="K151" s="2077"/>
      <c r="L151" s="294">
        <f t="shared" si="0"/>
        <v>0</v>
      </c>
      <c r="O151" s="382"/>
      <c r="P151" s="382"/>
      <c r="Q151" s="382"/>
      <c r="R151" s="382"/>
      <c r="S151" s="382"/>
      <c r="T151" s="382"/>
      <c r="U151" s="382"/>
      <c r="V151" s="382"/>
      <c r="W151" s="382"/>
      <c r="X151" s="382"/>
    </row>
    <row r="152" spans="1:24" s="426" customFormat="1" ht="12.75" x14ac:dyDescent="0.2">
      <c r="A152" s="339"/>
      <c r="B152" s="394" t="s">
        <v>180</v>
      </c>
      <c r="C152" s="395"/>
      <c r="D152" s="396"/>
      <c r="E152" s="396"/>
      <c r="F152" s="397"/>
      <c r="G152" s="398"/>
      <c r="H152" s="396"/>
      <c r="I152" s="399">
        <f>SUM(I139:I151)</f>
        <v>917</v>
      </c>
      <c r="J152" s="399"/>
      <c r="K152" s="397"/>
      <c r="L152" s="381">
        <f>SUM(L139:L151)</f>
        <v>0</v>
      </c>
      <c r="O152" s="382"/>
      <c r="P152" s="382"/>
      <c r="Q152" s="382"/>
      <c r="R152" s="382"/>
      <c r="S152" s="382"/>
      <c r="T152" s="382"/>
      <c r="U152" s="382"/>
      <c r="V152" s="382"/>
      <c r="W152" s="382"/>
      <c r="X152" s="382"/>
    </row>
    <row r="153" spans="1:24" s="426" customFormat="1" ht="12.75" x14ac:dyDescent="0.2">
      <c r="A153" s="339"/>
      <c r="B153" s="394"/>
      <c r="C153" s="395"/>
      <c r="D153" s="396"/>
      <c r="E153" s="396"/>
      <c r="F153" s="397"/>
      <c r="G153" s="398"/>
      <c r="H153" s="396"/>
      <c r="I153" s="399"/>
      <c r="J153" s="399"/>
      <c r="K153" s="397"/>
      <c r="L153" s="381"/>
      <c r="O153" s="382"/>
      <c r="P153" s="382"/>
      <c r="Q153" s="382"/>
      <c r="R153" s="382"/>
      <c r="S153" s="382"/>
      <c r="T153" s="382"/>
      <c r="U153" s="382"/>
      <c r="V153" s="382"/>
      <c r="W153" s="382"/>
      <c r="X153" s="382"/>
    </row>
    <row r="154" spans="1:24" s="426" customFormat="1" ht="12.75" x14ac:dyDescent="0.2">
      <c r="A154" s="339"/>
      <c r="B154" s="394"/>
      <c r="C154" s="395"/>
      <c r="D154" s="396"/>
      <c r="E154" s="396"/>
      <c r="F154" s="397"/>
      <c r="G154" s="398"/>
      <c r="H154" s="396"/>
      <c r="I154" s="399"/>
      <c r="J154" s="399"/>
      <c r="K154" s="397"/>
      <c r="L154" s="381"/>
      <c r="O154" s="382"/>
      <c r="P154" s="382"/>
      <c r="Q154" s="382"/>
      <c r="R154" s="382"/>
      <c r="S154" s="382"/>
      <c r="T154" s="382"/>
      <c r="U154" s="382"/>
      <c r="V154" s="382"/>
      <c r="W154" s="382"/>
      <c r="X154" s="382"/>
    </row>
    <row r="155" spans="1:24" s="426" customFormat="1" ht="12.75" x14ac:dyDescent="0.2">
      <c r="A155" s="400"/>
      <c r="B155" s="401"/>
      <c r="C155" s="402"/>
      <c r="D155" s="403"/>
      <c r="E155" s="404"/>
      <c r="F155" s="405"/>
      <c r="G155" s="400"/>
      <c r="H155" s="401"/>
      <c r="I155" s="402"/>
      <c r="J155" s="403"/>
      <c r="K155" s="404"/>
      <c r="L155" s="405"/>
      <c r="O155" s="382"/>
      <c r="P155" s="382"/>
      <c r="Q155" s="382"/>
      <c r="R155" s="382"/>
      <c r="S155" s="382"/>
      <c r="T155" s="382"/>
      <c r="U155" s="382"/>
      <c r="V155" s="382"/>
      <c r="W155" s="382"/>
      <c r="X155" s="382"/>
    </row>
    <row r="156" spans="1:24" s="426" customFormat="1" ht="12.75" x14ac:dyDescent="0.2">
      <c r="A156" s="283"/>
      <c r="B156" s="406" t="s">
        <v>862</v>
      </c>
      <c r="I156" s="325"/>
      <c r="J156" s="326"/>
      <c r="K156" s="326"/>
      <c r="L156" s="343">
        <f>L102+L109+L120+L136+L152</f>
        <v>0</v>
      </c>
      <c r="O156" s="382"/>
      <c r="P156" s="382"/>
      <c r="Q156" s="382"/>
      <c r="R156" s="382"/>
      <c r="S156" s="382"/>
      <c r="T156" s="382"/>
      <c r="U156" s="382"/>
      <c r="V156" s="382"/>
      <c r="W156" s="382"/>
      <c r="X156" s="382"/>
    </row>
  </sheetData>
  <mergeCells count="51">
    <mergeCell ref="Y112:AA112"/>
    <mergeCell ref="B113:H113"/>
    <mergeCell ref="B118:G118"/>
    <mergeCell ref="O102:S102"/>
    <mergeCell ref="B106:F106"/>
    <mergeCell ref="B107:G107"/>
    <mergeCell ref="O108:S108"/>
    <mergeCell ref="O109:S109"/>
    <mergeCell ref="O106:S106"/>
    <mergeCell ref="O107:S107"/>
    <mergeCell ref="O110:S110"/>
    <mergeCell ref="R111:V111"/>
    <mergeCell ref="R112:V112"/>
    <mergeCell ref="B74:H74"/>
    <mergeCell ref="B29:F29"/>
    <mergeCell ref="B30:F30"/>
    <mergeCell ref="B31:F31"/>
    <mergeCell ref="B32:F32"/>
    <mergeCell ref="O99:S99"/>
    <mergeCell ref="O104:S104"/>
    <mergeCell ref="O95:S95"/>
    <mergeCell ref="O97:S97"/>
    <mergeCell ref="B98:G98"/>
    <mergeCell ref="B99:G99"/>
    <mergeCell ref="B100:G100"/>
    <mergeCell ref="O92:S92"/>
    <mergeCell ref="O79:S79"/>
    <mergeCell ref="B88:K88"/>
    <mergeCell ref="B92:K92"/>
    <mergeCell ref="B97:G97"/>
    <mergeCell ref="B93:K93"/>
    <mergeCell ref="B94:K94"/>
    <mergeCell ref="B83:K83"/>
    <mergeCell ref="B84:K84"/>
    <mergeCell ref="B85:K85"/>
    <mergeCell ref="B86:K86"/>
    <mergeCell ref="B87:K87"/>
    <mergeCell ref="B89:K89"/>
    <mergeCell ref="B90:K90"/>
    <mergeCell ref="B77:K77"/>
    <mergeCell ref="B78:K78"/>
    <mergeCell ref="B80:K80"/>
    <mergeCell ref="B81:K81"/>
    <mergeCell ref="B82:K82"/>
    <mergeCell ref="B79:K79"/>
    <mergeCell ref="B24:G24"/>
    <mergeCell ref="B19:G19"/>
    <mergeCell ref="B20:G20"/>
    <mergeCell ref="B21:G21"/>
    <mergeCell ref="B22:G22"/>
    <mergeCell ref="B23:G23"/>
  </mergeCells>
  <dataValidations count="2">
    <dataValidation type="custom" allowBlank="1" showInputMessage="1" showErrorMessage="1" error="Vnos cena/enoto je dovoljen na dve decimalni mesti." sqref="E36 E39 E42 E45 E50:E53 E56 E59 E62 E65 E69 K97:K100 K106:K107 K118" xr:uid="{083BF97D-C79E-43CE-87F6-C0071249AB5C}">
      <formula1>E36=ROUND(E36,2)</formula1>
    </dataValidation>
    <dataValidation type="custom" allowBlank="1" showInputMessage="1" showErrorMessage="1" error="Vnos cena/kos je dovoljen na dve decimalni mesti." sqref="K133:K135 K139:K151" xr:uid="{DA8CE5DF-EAC7-4563-9E4E-8BDF9F04D73B}">
      <formula1>K133=ROUND(K133,2)</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5"/>
  <dimension ref="A1:XFD130"/>
  <sheetViews>
    <sheetView topLeftCell="A58" workbookViewId="0">
      <selection activeCell="D64" sqref="D64"/>
    </sheetView>
  </sheetViews>
  <sheetFormatPr defaultRowHeight="15" x14ac:dyDescent="0.25"/>
  <cols>
    <col min="1" max="1" width="5.7109375" style="418" customWidth="1"/>
    <col min="2" max="2" width="9.7109375" style="418" customWidth="1"/>
    <col min="3" max="3" width="45.7109375" style="782" customWidth="1"/>
    <col min="4" max="4" width="10.7109375" style="419" customWidth="1"/>
    <col min="5" max="5" width="6.7109375" style="423" customWidth="1"/>
    <col min="6" max="6" width="11.7109375" style="1874" customWidth="1"/>
    <col min="7" max="7" width="12.7109375" style="419" customWidth="1"/>
    <col min="8" max="8" width="10.140625" style="422" bestFit="1" customWidth="1"/>
    <col min="9" max="10" width="13.42578125" style="422" bestFit="1" customWidth="1"/>
    <col min="11" max="11" width="15.85546875" style="419" bestFit="1" customWidth="1"/>
    <col min="12" max="16384" width="9.140625" style="422"/>
  </cols>
  <sheetData>
    <row r="1" spans="1:8" ht="15.75" x14ac:dyDescent="0.25">
      <c r="A1" s="830" t="s">
        <v>1486</v>
      </c>
      <c r="B1" s="716"/>
      <c r="C1" s="717"/>
      <c r="D1" s="832"/>
      <c r="E1" s="718"/>
      <c r="F1" s="1857"/>
    </row>
    <row r="2" spans="1:8" ht="15.75" x14ac:dyDescent="0.25">
      <c r="A2" s="830" t="s">
        <v>428</v>
      </c>
      <c r="B2" s="722"/>
      <c r="C2" s="723"/>
      <c r="D2" s="832"/>
      <c r="E2" s="718"/>
      <c r="F2" s="1857"/>
    </row>
    <row r="3" spans="1:8" ht="15.75" x14ac:dyDescent="0.25">
      <c r="A3" s="724" t="s">
        <v>1243</v>
      </c>
      <c r="B3" s="722"/>
      <c r="C3" s="723"/>
      <c r="D3" s="832"/>
      <c r="E3" s="718"/>
      <c r="F3" s="1857"/>
      <c r="G3" s="719"/>
    </row>
    <row r="4" spans="1:8" ht="15.75" x14ac:dyDescent="0.25">
      <c r="A4" s="721"/>
      <c r="B4" s="722"/>
      <c r="C4" s="723"/>
      <c r="D4" s="832"/>
      <c r="E4" s="718"/>
      <c r="F4" s="1857"/>
      <c r="G4" s="719"/>
    </row>
    <row r="5" spans="1:8" x14ac:dyDescent="0.25">
      <c r="B5" s="767" t="s">
        <v>0</v>
      </c>
      <c r="C5" s="769" t="s">
        <v>174</v>
      </c>
      <c r="D5" s="833"/>
      <c r="E5" s="768"/>
      <c r="F5" s="1858"/>
      <c r="G5" s="771" t="s">
        <v>175</v>
      </c>
    </row>
    <row r="6" spans="1:8" x14ac:dyDescent="0.25">
      <c r="B6" s="772"/>
      <c r="C6" s="773"/>
      <c r="D6" s="775"/>
      <c r="E6" s="768"/>
      <c r="F6" s="1858"/>
      <c r="G6" s="775"/>
    </row>
    <row r="7" spans="1:8" x14ac:dyDescent="0.25">
      <c r="B7" s="776" t="s">
        <v>176</v>
      </c>
      <c r="C7" s="777" t="s">
        <v>7</v>
      </c>
      <c r="D7" s="775"/>
      <c r="E7" s="768"/>
      <c r="F7" s="1858"/>
      <c r="G7" s="770">
        <f>G38</f>
        <v>20000</v>
      </c>
    </row>
    <row r="8" spans="1:8" x14ac:dyDescent="0.25">
      <c r="B8" s="776" t="s">
        <v>39</v>
      </c>
      <c r="C8" s="777" t="s">
        <v>40</v>
      </c>
      <c r="D8" s="775"/>
      <c r="E8" s="768"/>
      <c r="F8" s="1858"/>
      <c r="G8" s="775">
        <f>G57</f>
        <v>0</v>
      </c>
    </row>
    <row r="9" spans="1:8" x14ac:dyDescent="0.25">
      <c r="B9" s="776" t="s">
        <v>72</v>
      </c>
      <c r="C9" s="777" t="s">
        <v>73</v>
      </c>
      <c r="D9" s="775"/>
      <c r="E9" s="768"/>
      <c r="F9" s="1858"/>
      <c r="G9" s="775">
        <f>G75</f>
        <v>0</v>
      </c>
    </row>
    <row r="10" spans="1:8" x14ac:dyDescent="0.25">
      <c r="B10" s="776" t="s">
        <v>100</v>
      </c>
      <c r="C10" s="777" t="s">
        <v>101</v>
      </c>
      <c r="D10" s="775"/>
      <c r="E10" s="768"/>
      <c r="F10" s="1858"/>
      <c r="G10" s="775">
        <f>G94</f>
        <v>0</v>
      </c>
    </row>
    <row r="11" spans="1:8" x14ac:dyDescent="0.25">
      <c r="B11" s="776" t="s">
        <v>126</v>
      </c>
      <c r="C11" s="777" t="s">
        <v>177</v>
      </c>
      <c r="D11" s="775"/>
      <c r="E11" s="768"/>
      <c r="F11" s="1858"/>
      <c r="G11" s="775">
        <f>G122</f>
        <v>0</v>
      </c>
    </row>
    <row r="12" spans="1:8" ht="15.75" thickBot="1" x14ac:dyDescent="0.3">
      <c r="A12" s="786"/>
      <c r="B12" s="783">
        <v>8</v>
      </c>
      <c r="C12" s="1118" t="s">
        <v>168</v>
      </c>
      <c r="D12" s="834"/>
      <c r="E12" s="784"/>
      <c r="F12" s="1859"/>
      <c r="G12" s="785">
        <f>G128</f>
        <v>3600</v>
      </c>
      <c r="H12" s="419"/>
    </row>
    <row r="13" spans="1:8" x14ac:dyDescent="0.25">
      <c r="A13" s="772"/>
      <c r="B13" s="778" t="s">
        <v>178</v>
      </c>
      <c r="C13" s="779"/>
      <c r="D13" s="775"/>
      <c r="E13" s="774"/>
      <c r="F13" s="1858"/>
      <c r="G13" s="780">
        <f>SUM(G7:G12)</f>
        <v>23600</v>
      </c>
    </row>
    <row r="14" spans="1:8" ht="15.75" thickBot="1" x14ac:dyDescent="0.3">
      <c r="A14" s="786"/>
      <c r="B14" s="787" t="s">
        <v>179</v>
      </c>
      <c r="C14" s="788"/>
      <c r="D14" s="790"/>
      <c r="E14" s="789"/>
      <c r="F14" s="1860"/>
      <c r="G14" s="790">
        <f>ROUND(G13*0.22,2)</f>
        <v>5192</v>
      </c>
    </row>
    <row r="15" spans="1:8" x14ac:dyDescent="0.25">
      <c r="B15" s="781" t="s">
        <v>180</v>
      </c>
      <c r="C15" s="762"/>
      <c r="D15" s="763"/>
      <c r="E15" s="761"/>
      <c r="F15" s="1861"/>
      <c r="G15" s="763">
        <f>+G14+G13</f>
        <v>28792</v>
      </c>
    </row>
    <row r="16" spans="1:8" ht="15.75" x14ac:dyDescent="0.25">
      <c r="A16" s="721"/>
      <c r="B16" s="722"/>
      <c r="C16" s="723"/>
      <c r="D16" s="832"/>
      <c r="E16" s="718"/>
      <c r="F16" s="1857"/>
      <c r="G16" s="719"/>
    </row>
    <row r="17" spans="1:11" ht="15.75" x14ac:dyDescent="0.25">
      <c r="A17" s="721"/>
      <c r="B17" s="722"/>
      <c r="C17" s="723"/>
      <c r="D17" s="832"/>
      <c r="E17" s="718"/>
      <c r="F17" s="1857"/>
      <c r="G17" s="719"/>
    </row>
    <row r="18" spans="1:11" ht="15.75" x14ac:dyDescent="0.25">
      <c r="A18" s="724" t="s">
        <v>1243</v>
      </c>
      <c r="B18" s="722"/>
      <c r="C18" s="723"/>
      <c r="D18" s="832"/>
      <c r="E18" s="718"/>
      <c r="F18" s="1857"/>
      <c r="G18" s="719"/>
    </row>
    <row r="19" spans="1:11" x14ac:dyDescent="0.25">
      <c r="A19" s="725" t="s">
        <v>0</v>
      </c>
      <c r="B19" s="726" t="s">
        <v>1</v>
      </c>
      <c r="C19" s="727" t="s">
        <v>2</v>
      </c>
      <c r="D19" s="728" t="s">
        <v>3</v>
      </c>
      <c r="E19" s="728" t="s">
        <v>4</v>
      </c>
      <c r="F19" s="1863" t="s">
        <v>5</v>
      </c>
      <c r="G19" s="729" t="s">
        <v>6</v>
      </c>
      <c r="K19" s="422"/>
    </row>
    <row r="20" spans="1:11" x14ac:dyDescent="0.25">
      <c r="A20" s="730"/>
      <c r="B20" s="730">
        <v>1</v>
      </c>
      <c r="C20" s="731" t="s">
        <v>7</v>
      </c>
      <c r="D20" s="733"/>
      <c r="E20" s="732"/>
      <c r="F20" s="1864"/>
      <c r="G20" s="733"/>
      <c r="K20" s="422"/>
    </row>
    <row r="21" spans="1:11" x14ac:dyDescent="0.25">
      <c r="A21" s="818"/>
      <c r="B21" s="819" t="s">
        <v>8</v>
      </c>
      <c r="C21" s="820" t="s">
        <v>9</v>
      </c>
      <c r="D21" s="822"/>
      <c r="E21" s="821"/>
      <c r="F21" s="1865"/>
      <c r="G21" s="822"/>
      <c r="K21" s="422"/>
    </row>
    <row r="22" spans="1:11" ht="30" x14ac:dyDescent="0.25">
      <c r="A22" s="737">
        <v>1</v>
      </c>
      <c r="B22" s="738" t="s">
        <v>181</v>
      </c>
      <c r="C22" s="739" t="s">
        <v>11</v>
      </c>
      <c r="D22" s="720">
        <v>1420</v>
      </c>
      <c r="E22" s="740" t="s">
        <v>12</v>
      </c>
      <c r="F22" s="1855"/>
      <c r="G22" s="720">
        <f>ROUND(D22*F22,2)</f>
        <v>0</v>
      </c>
      <c r="K22" s="422"/>
    </row>
    <row r="23" spans="1:11" ht="30" x14ac:dyDescent="0.25">
      <c r="A23" s="737">
        <f t="shared" ref="A23:A24" si="0">A22+1</f>
        <v>2</v>
      </c>
      <c r="B23" s="741" t="s">
        <v>13</v>
      </c>
      <c r="C23" s="739" t="s">
        <v>14</v>
      </c>
      <c r="D23" s="720">
        <v>72</v>
      </c>
      <c r="E23" s="740" t="s">
        <v>15</v>
      </c>
      <c r="F23" s="1855"/>
      <c r="G23" s="720">
        <f t="shared" ref="G23:G37" si="1">ROUND(D23*F23,2)</f>
        <v>0</v>
      </c>
      <c r="K23" s="422"/>
    </row>
    <row r="24" spans="1:11" ht="30" x14ac:dyDescent="0.25">
      <c r="A24" s="737">
        <f t="shared" si="0"/>
        <v>3</v>
      </c>
      <c r="B24" s="741" t="s">
        <v>16</v>
      </c>
      <c r="C24" s="739" t="s">
        <v>17</v>
      </c>
      <c r="D24" s="720">
        <v>1</v>
      </c>
      <c r="E24" s="740" t="s">
        <v>15</v>
      </c>
      <c r="F24" s="1855"/>
      <c r="G24" s="720">
        <f t="shared" si="1"/>
        <v>0</v>
      </c>
      <c r="K24" s="422"/>
    </row>
    <row r="25" spans="1:11" x14ac:dyDescent="0.25">
      <c r="A25" s="823"/>
      <c r="B25" s="819" t="s">
        <v>18</v>
      </c>
      <c r="C25" s="820" t="s">
        <v>19</v>
      </c>
      <c r="D25" s="822"/>
      <c r="E25" s="824"/>
      <c r="F25" s="1865"/>
      <c r="G25" s="824"/>
      <c r="K25" s="422"/>
    </row>
    <row r="26" spans="1:11" ht="30" x14ac:dyDescent="0.25">
      <c r="A26" s="737">
        <f>1+A24</f>
        <v>4</v>
      </c>
      <c r="B26" s="738" t="s">
        <v>20</v>
      </c>
      <c r="C26" s="739" t="s">
        <v>21</v>
      </c>
      <c r="D26" s="720">
        <v>2800</v>
      </c>
      <c r="E26" s="740" t="s">
        <v>1232</v>
      </c>
      <c r="F26" s="1855"/>
      <c r="G26" s="720">
        <f t="shared" si="1"/>
        <v>0</v>
      </c>
      <c r="K26" s="422"/>
    </row>
    <row r="27" spans="1:11" ht="30" x14ac:dyDescent="0.25">
      <c r="A27" s="737">
        <f>1+A26</f>
        <v>5</v>
      </c>
      <c r="B27" s="738">
        <v>12151</v>
      </c>
      <c r="C27" s="739" t="s">
        <v>23</v>
      </c>
      <c r="D27" s="720">
        <v>10</v>
      </c>
      <c r="E27" s="740" t="s">
        <v>15</v>
      </c>
      <c r="F27" s="1855"/>
      <c r="G27" s="720">
        <f t="shared" si="1"/>
        <v>0</v>
      </c>
      <c r="K27" s="422"/>
    </row>
    <row r="28" spans="1:11" ht="30" x14ac:dyDescent="0.25">
      <c r="A28" s="737">
        <f t="shared" ref="A28:A34" si="2">1+A27</f>
        <v>6</v>
      </c>
      <c r="B28" s="738">
        <v>12152</v>
      </c>
      <c r="C28" s="739" t="s">
        <v>182</v>
      </c>
      <c r="D28" s="720">
        <v>5</v>
      </c>
      <c r="E28" s="740" t="s">
        <v>15</v>
      </c>
      <c r="F28" s="1855"/>
      <c r="G28" s="720">
        <f t="shared" si="1"/>
        <v>0</v>
      </c>
      <c r="K28" s="422"/>
    </row>
    <row r="29" spans="1:11" ht="30" x14ac:dyDescent="0.25">
      <c r="A29" s="737">
        <f t="shared" si="2"/>
        <v>7</v>
      </c>
      <c r="B29" s="738">
        <v>12162</v>
      </c>
      <c r="C29" s="759" t="s">
        <v>24</v>
      </c>
      <c r="D29" s="720">
        <v>10</v>
      </c>
      <c r="E29" s="735" t="s">
        <v>15</v>
      </c>
      <c r="F29" s="1855"/>
      <c r="G29" s="720">
        <f t="shared" si="1"/>
        <v>0</v>
      </c>
      <c r="K29" s="422"/>
    </row>
    <row r="30" spans="1:11" ht="30" x14ac:dyDescent="0.25">
      <c r="A30" s="737">
        <f t="shared" si="2"/>
        <v>8</v>
      </c>
      <c r="B30" s="738">
        <v>12166</v>
      </c>
      <c r="C30" s="759" t="s">
        <v>183</v>
      </c>
      <c r="D30" s="720">
        <v>5</v>
      </c>
      <c r="E30" s="735" t="s">
        <v>15</v>
      </c>
      <c r="F30" s="1855"/>
      <c r="G30" s="720">
        <f t="shared" si="1"/>
        <v>0</v>
      </c>
      <c r="K30" s="422"/>
    </row>
    <row r="31" spans="1:11" ht="30" x14ac:dyDescent="0.25">
      <c r="A31" s="737">
        <f t="shared" si="2"/>
        <v>9</v>
      </c>
      <c r="B31" s="738" t="s">
        <v>25</v>
      </c>
      <c r="C31" s="739" t="s">
        <v>26</v>
      </c>
      <c r="D31" s="720">
        <v>2</v>
      </c>
      <c r="E31" s="740" t="s">
        <v>15</v>
      </c>
      <c r="F31" s="1855"/>
      <c r="G31" s="720">
        <f t="shared" si="1"/>
        <v>0</v>
      </c>
      <c r="K31" s="422"/>
    </row>
    <row r="32" spans="1:11" ht="30" x14ac:dyDescent="0.25">
      <c r="A32" s="737">
        <f t="shared" si="2"/>
        <v>10</v>
      </c>
      <c r="B32" s="738" t="s">
        <v>27</v>
      </c>
      <c r="C32" s="739" t="s">
        <v>28</v>
      </c>
      <c r="D32" s="720">
        <v>700</v>
      </c>
      <c r="E32" s="740" t="s">
        <v>1232</v>
      </c>
      <c r="F32" s="1855"/>
      <c r="G32" s="720">
        <f t="shared" si="1"/>
        <v>0</v>
      </c>
      <c r="K32" s="422"/>
    </row>
    <row r="33" spans="1:16384" ht="33" customHeight="1" x14ac:dyDescent="0.25">
      <c r="A33" s="737">
        <f t="shared" si="2"/>
        <v>11</v>
      </c>
      <c r="B33" s="738">
        <v>12231</v>
      </c>
      <c r="C33" s="739" t="s">
        <v>29</v>
      </c>
      <c r="D33" s="720">
        <v>1300</v>
      </c>
      <c r="E33" s="740" t="s">
        <v>12</v>
      </c>
      <c r="F33" s="1855"/>
      <c r="G33" s="720">
        <f t="shared" si="1"/>
        <v>0</v>
      </c>
      <c r="K33" s="422"/>
    </row>
    <row r="34" spans="1:16384" ht="30" x14ac:dyDescent="0.25">
      <c r="A34" s="737">
        <f t="shared" si="2"/>
        <v>12</v>
      </c>
      <c r="B34" s="738" t="s">
        <v>30</v>
      </c>
      <c r="C34" s="739" t="s">
        <v>31</v>
      </c>
      <c r="D34" s="720">
        <v>1400</v>
      </c>
      <c r="E34" s="740" t="s">
        <v>12</v>
      </c>
      <c r="F34" s="1855"/>
      <c r="G34" s="720">
        <f t="shared" si="1"/>
        <v>0</v>
      </c>
      <c r="K34" s="422"/>
    </row>
    <row r="35" spans="1:16384" x14ac:dyDescent="0.25">
      <c r="A35" s="823"/>
      <c r="B35" s="819" t="s">
        <v>32</v>
      </c>
      <c r="C35" s="825" t="s">
        <v>33</v>
      </c>
      <c r="D35" s="822"/>
      <c r="E35" s="824"/>
      <c r="F35" s="1865"/>
      <c r="G35" s="824"/>
      <c r="K35" s="422"/>
    </row>
    <row r="36" spans="1:16384" ht="75" x14ac:dyDescent="0.25">
      <c r="A36" s="737">
        <f>1+A34</f>
        <v>13</v>
      </c>
      <c r="B36" s="738" t="s">
        <v>34</v>
      </c>
      <c r="C36" s="739" t="s">
        <v>2942</v>
      </c>
      <c r="D36" s="720">
        <v>1</v>
      </c>
      <c r="E36" s="740" t="s">
        <v>15</v>
      </c>
      <c r="F36" s="1875">
        <v>20000</v>
      </c>
      <c r="G36" s="720">
        <f t="shared" si="1"/>
        <v>20000</v>
      </c>
      <c r="K36" s="422"/>
    </row>
    <row r="37" spans="1:16384" ht="30" x14ac:dyDescent="0.25">
      <c r="A37" s="737">
        <f>1+A36</f>
        <v>14</v>
      </c>
      <c r="B37" s="738" t="s">
        <v>35</v>
      </c>
      <c r="C37" s="739" t="s">
        <v>36</v>
      </c>
      <c r="D37" s="720">
        <v>70</v>
      </c>
      <c r="E37" s="740" t="s">
        <v>1233</v>
      </c>
      <c r="F37" s="1855"/>
      <c r="G37" s="720">
        <f t="shared" si="1"/>
        <v>0</v>
      </c>
      <c r="K37" s="422"/>
    </row>
    <row r="38" spans="1:16384" x14ac:dyDescent="0.25">
      <c r="A38" s="742"/>
      <c r="B38" s="742"/>
      <c r="C38" s="743" t="s">
        <v>38</v>
      </c>
      <c r="D38" s="733"/>
      <c r="E38" s="744"/>
      <c r="F38" s="1864"/>
      <c r="G38" s="745">
        <f>SUM(G22:G37)</f>
        <v>20000</v>
      </c>
      <c r="K38" s="422"/>
    </row>
    <row r="39" spans="1:16384" x14ac:dyDescent="0.25">
      <c r="A39" s="737"/>
      <c r="B39" s="737"/>
      <c r="C39" s="746"/>
      <c r="D39" s="720"/>
      <c r="E39" s="740"/>
      <c r="F39" s="1855"/>
      <c r="G39" s="747"/>
      <c r="K39" s="422"/>
    </row>
    <row r="40" spans="1:16384" x14ac:dyDescent="0.25">
      <c r="A40" s="742"/>
      <c r="B40" s="748" t="s">
        <v>39</v>
      </c>
      <c r="C40" s="749" t="s">
        <v>40</v>
      </c>
      <c r="D40" s="733"/>
      <c r="E40" s="744"/>
      <c r="F40" s="1864"/>
      <c r="G40" s="733"/>
      <c r="K40" s="422"/>
    </row>
    <row r="41" spans="1:16384" s="424" customFormat="1" x14ac:dyDescent="0.25">
      <c r="A41" s="823"/>
      <c r="B41" s="819" t="s">
        <v>41</v>
      </c>
      <c r="C41" s="826" t="s">
        <v>42</v>
      </c>
      <c r="D41" s="822"/>
      <c r="E41" s="824"/>
      <c r="F41" s="1865"/>
      <c r="G41" s="822"/>
      <c r="H41" s="418"/>
      <c r="I41" s="422"/>
      <c r="J41" s="422"/>
      <c r="K41" s="422"/>
      <c r="L41" s="423"/>
      <c r="M41" s="419"/>
      <c r="N41" s="419"/>
      <c r="O41" s="418"/>
      <c r="P41" s="420"/>
      <c r="Q41" s="421"/>
      <c r="R41" s="422"/>
      <c r="S41" s="423"/>
      <c r="T41" s="419"/>
      <c r="U41" s="419"/>
      <c r="V41" s="418"/>
      <c r="W41" s="420"/>
      <c r="X41" s="421"/>
      <c r="Y41" s="422"/>
      <c r="Z41" s="423"/>
      <c r="AA41" s="419"/>
      <c r="AB41" s="419"/>
      <c r="AC41" s="418"/>
      <c r="AD41" s="420"/>
      <c r="AE41" s="421"/>
      <c r="AF41" s="422"/>
      <c r="AG41" s="423"/>
      <c r="AH41" s="419"/>
      <c r="AI41" s="419"/>
      <c r="AJ41" s="418"/>
      <c r="AK41" s="420"/>
      <c r="AL41" s="421"/>
      <c r="AM41" s="422"/>
      <c r="AN41" s="423"/>
      <c r="AO41" s="419"/>
      <c r="AP41" s="419"/>
      <c r="AQ41" s="418"/>
      <c r="AR41" s="420"/>
      <c r="AS41" s="421"/>
      <c r="AT41" s="422"/>
      <c r="AU41" s="423"/>
      <c r="AV41" s="419"/>
      <c r="AW41" s="419"/>
      <c r="AX41" s="418"/>
      <c r="AY41" s="420"/>
      <c r="AZ41" s="421"/>
      <c r="BA41" s="422"/>
      <c r="BB41" s="423"/>
      <c r="BC41" s="419"/>
      <c r="BD41" s="419"/>
      <c r="BE41" s="418"/>
      <c r="BF41" s="420"/>
      <c r="BG41" s="421"/>
      <c r="BH41" s="422"/>
      <c r="BI41" s="423"/>
      <c r="BJ41" s="419"/>
      <c r="BK41" s="419"/>
      <c r="BL41" s="418"/>
      <c r="BM41" s="420"/>
      <c r="BN41" s="421"/>
      <c r="BO41" s="422"/>
      <c r="BP41" s="423"/>
      <c r="BQ41" s="419"/>
      <c r="BR41" s="419"/>
      <c r="BS41" s="418"/>
      <c r="BT41" s="420"/>
      <c r="BU41" s="421"/>
      <c r="BV41" s="422"/>
      <c r="BW41" s="423"/>
      <c r="BX41" s="419"/>
      <c r="BY41" s="419"/>
      <c r="BZ41" s="418"/>
      <c r="CA41" s="420"/>
      <c r="CB41" s="421"/>
      <c r="CC41" s="422"/>
      <c r="CD41" s="423"/>
      <c r="CE41" s="419"/>
      <c r="CF41" s="419"/>
      <c r="CG41" s="418"/>
      <c r="CH41" s="420"/>
      <c r="CI41" s="421"/>
      <c r="CJ41" s="422"/>
      <c r="CK41" s="423"/>
      <c r="CL41" s="419"/>
      <c r="CM41" s="419"/>
      <c r="CN41" s="418"/>
      <c r="CO41" s="420"/>
      <c r="CP41" s="421"/>
      <c r="CQ41" s="422"/>
      <c r="CR41" s="423"/>
      <c r="CS41" s="419"/>
      <c r="CT41" s="419"/>
      <c r="CU41" s="418"/>
      <c r="CV41" s="420"/>
      <c r="CW41" s="421"/>
      <c r="CX41" s="422"/>
      <c r="CY41" s="423"/>
      <c r="CZ41" s="419"/>
      <c r="DA41" s="419"/>
      <c r="DB41" s="418"/>
      <c r="DC41" s="420"/>
      <c r="DD41" s="421"/>
      <c r="DE41" s="422"/>
      <c r="DF41" s="423"/>
      <c r="DG41" s="419"/>
      <c r="DH41" s="419"/>
      <c r="DI41" s="418"/>
      <c r="DJ41" s="420"/>
      <c r="DK41" s="421"/>
      <c r="DL41" s="422"/>
      <c r="DM41" s="423"/>
      <c r="DN41" s="419"/>
      <c r="DO41" s="419"/>
      <c r="DP41" s="418"/>
      <c r="DQ41" s="420"/>
      <c r="DR41" s="421"/>
      <c r="DS41" s="422"/>
      <c r="DT41" s="423"/>
      <c r="DU41" s="419"/>
      <c r="DV41" s="419"/>
      <c r="DW41" s="418"/>
      <c r="DX41" s="420"/>
      <c r="DY41" s="421"/>
      <c r="DZ41" s="422"/>
      <c r="EA41" s="423"/>
      <c r="EB41" s="419"/>
      <c r="EC41" s="419"/>
      <c r="ED41" s="418"/>
      <c r="EE41" s="420"/>
      <c r="EF41" s="421"/>
      <c r="EG41" s="422"/>
      <c r="EH41" s="423"/>
      <c r="EI41" s="419"/>
      <c r="EJ41" s="419"/>
      <c r="EK41" s="418"/>
      <c r="EL41" s="420"/>
      <c r="EM41" s="421"/>
      <c r="EN41" s="422"/>
      <c r="EO41" s="423"/>
      <c r="EP41" s="419"/>
      <c r="EQ41" s="419"/>
      <c r="ER41" s="418"/>
      <c r="ES41" s="420"/>
      <c r="ET41" s="421"/>
      <c r="EU41" s="422"/>
      <c r="EV41" s="423"/>
      <c r="EW41" s="419"/>
      <c r="EX41" s="419"/>
      <c r="EY41" s="418"/>
      <c r="EZ41" s="420"/>
      <c r="FA41" s="421"/>
      <c r="FB41" s="422"/>
      <c r="FC41" s="423"/>
      <c r="FD41" s="419"/>
      <c r="FE41" s="419"/>
      <c r="FF41" s="418"/>
      <c r="FG41" s="420"/>
      <c r="FH41" s="421"/>
      <c r="FI41" s="422"/>
      <c r="FJ41" s="423"/>
      <c r="FK41" s="419"/>
      <c r="FL41" s="419"/>
      <c r="FM41" s="418"/>
      <c r="FN41" s="420"/>
      <c r="FO41" s="421"/>
      <c r="FP41" s="422"/>
      <c r="FQ41" s="423"/>
      <c r="FR41" s="419"/>
      <c r="FS41" s="419"/>
      <c r="FT41" s="418"/>
      <c r="FU41" s="420"/>
      <c r="FV41" s="421"/>
      <c r="FW41" s="422"/>
      <c r="FX41" s="423"/>
      <c r="FY41" s="419"/>
      <c r="FZ41" s="419"/>
      <c r="GA41" s="418"/>
      <c r="GB41" s="420"/>
      <c r="GC41" s="421"/>
      <c r="GD41" s="422"/>
      <c r="GE41" s="423"/>
      <c r="GF41" s="419"/>
      <c r="GG41" s="419"/>
      <c r="GH41" s="418"/>
      <c r="GI41" s="420"/>
      <c r="GJ41" s="421"/>
      <c r="GK41" s="422"/>
      <c r="GL41" s="423"/>
      <c r="GM41" s="419"/>
      <c r="GN41" s="419"/>
      <c r="GO41" s="418"/>
      <c r="GP41" s="420"/>
      <c r="GQ41" s="421"/>
      <c r="GR41" s="422"/>
      <c r="GS41" s="423"/>
      <c r="GT41" s="419"/>
      <c r="GU41" s="419"/>
      <c r="GV41" s="418"/>
      <c r="GW41" s="420"/>
      <c r="GX41" s="421"/>
      <c r="GY41" s="422"/>
      <c r="GZ41" s="423"/>
      <c r="HA41" s="419"/>
      <c r="HB41" s="419"/>
      <c r="HC41" s="418"/>
      <c r="HD41" s="420"/>
      <c r="HE41" s="421"/>
      <c r="HF41" s="422"/>
      <c r="HG41" s="423"/>
      <c r="HH41" s="419"/>
      <c r="HI41" s="419"/>
      <c r="HJ41" s="418"/>
      <c r="HK41" s="420"/>
      <c r="HL41" s="421"/>
      <c r="HM41" s="422"/>
      <c r="HN41" s="423"/>
      <c r="HO41" s="419"/>
      <c r="HP41" s="419"/>
      <c r="HQ41" s="418"/>
      <c r="HR41" s="420"/>
      <c r="HS41" s="421"/>
      <c r="HT41" s="422"/>
      <c r="HU41" s="423"/>
      <c r="HV41" s="419"/>
      <c r="HW41" s="419"/>
      <c r="HX41" s="418"/>
      <c r="HY41" s="420"/>
      <c r="HZ41" s="421"/>
      <c r="IA41" s="422"/>
      <c r="IB41" s="423"/>
      <c r="IC41" s="419"/>
      <c r="ID41" s="419"/>
      <c r="IE41" s="418"/>
      <c r="IF41" s="420"/>
      <c r="IG41" s="421"/>
      <c r="IH41" s="422"/>
      <c r="II41" s="423"/>
      <c r="IJ41" s="419"/>
      <c r="IK41" s="419"/>
      <c r="IL41" s="418"/>
      <c r="IM41" s="420"/>
      <c r="IN41" s="421"/>
      <c r="IO41" s="422"/>
      <c r="IP41" s="423"/>
      <c r="IQ41" s="419"/>
      <c r="IR41" s="419"/>
      <c r="IS41" s="418"/>
      <c r="IT41" s="420"/>
      <c r="IU41" s="421"/>
      <c r="IV41" s="422"/>
      <c r="IW41" s="423"/>
      <c r="IX41" s="419"/>
      <c r="IY41" s="419"/>
      <c r="IZ41" s="418"/>
      <c r="JA41" s="420"/>
      <c r="JB41" s="421"/>
      <c r="JC41" s="422"/>
      <c r="JD41" s="423"/>
      <c r="JE41" s="419"/>
      <c r="JF41" s="419"/>
      <c r="JG41" s="418"/>
      <c r="JH41" s="420"/>
      <c r="JI41" s="421"/>
      <c r="JJ41" s="422"/>
      <c r="JK41" s="423"/>
      <c r="JL41" s="419"/>
      <c r="JM41" s="419"/>
      <c r="JN41" s="418"/>
      <c r="JO41" s="420"/>
      <c r="JP41" s="421"/>
      <c r="JQ41" s="422"/>
      <c r="JR41" s="423"/>
      <c r="JS41" s="419"/>
      <c r="JT41" s="419"/>
      <c r="JU41" s="418"/>
      <c r="JV41" s="420"/>
      <c r="JW41" s="421"/>
      <c r="JX41" s="422"/>
      <c r="JY41" s="423"/>
      <c r="JZ41" s="419"/>
      <c r="KA41" s="419"/>
      <c r="KB41" s="418"/>
      <c r="KC41" s="420"/>
      <c r="KD41" s="421"/>
      <c r="KE41" s="422"/>
      <c r="KF41" s="423"/>
      <c r="KG41" s="419"/>
      <c r="KH41" s="419"/>
      <c r="KI41" s="418"/>
      <c r="KJ41" s="420"/>
      <c r="KK41" s="421"/>
      <c r="KL41" s="422"/>
      <c r="KM41" s="423"/>
      <c r="KN41" s="419"/>
      <c r="KO41" s="419"/>
      <c r="KP41" s="418"/>
      <c r="KQ41" s="420"/>
      <c r="KR41" s="421"/>
      <c r="KS41" s="422"/>
      <c r="KT41" s="423"/>
      <c r="KU41" s="419"/>
      <c r="KV41" s="419"/>
      <c r="KW41" s="418"/>
      <c r="KX41" s="420"/>
      <c r="KY41" s="421"/>
      <c r="KZ41" s="422"/>
      <c r="LA41" s="423"/>
      <c r="LB41" s="419"/>
      <c r="LC41" s="419"/>
      <c r="LD41" s="418"/>
      <c r="LE41" s="420"/>
      <c r="LF41" s="421"/>
      <c r="LG41" s="422"/>
      <c r="LH41" s="423"/>
      <c r="LI41" s="419"/>
      <c r="LJ41" s="419"/>
      <c r="LK41" s="418"/>
      <c r="LL41" s="420"/>
      <c r="LM41" s="421"/>
      <c r="LN41" s="422"/>
      <c r="LO41" s="423"/>
      <c r="LP41" s="419"/>
      <c r="LQ41" s="419"/>
      <c r="LR41" s="418"/>
      <c r="LS41" s="420"/>
      <c r="LT41" s="421"/>
      <c r="LU41" s="422"/>
      <c r="LV41" s="423"/>
      <c r="LW41" s="419"/>
      <c r="LX41" s="419"/>
      <c r="LY41" s="418"/>
      <c r="LZ41" s="420"/>
      <c r="MA41" s="421"/>
      <c r="MB41" s="422"/>
      <c r="MC41" s="423"/>
      <c r="MD41" s="419"/>
      <c r="ME41" s="419"/>
      <c r="MF41" s="418"/>
      <c r="MG41" s="420"/>
      <c r="MH41" s="421"/>
      <c r="MI41" s="422"/>
      <c r="MJ41" s="423"/>
      <c r="MK41" s="419"/>
      <c r="ML41" s="419"/>
      <c r="MM41" s="418"/>
      <c r="MN41" s="420"/>
      <c r="MO41" s="421"/>
      <c r="MP41" s="422"/>
      <c r="MQ41" s="423"/>
      <c r="MR41" s="419"/>
      <c r="MS41" s="419"/>
      <c r="MT41" s="418"/>
      <c r="MU41" s="420"/>
      <c r="MV41" s="421"/>
      <c r="MW41" s="422"/>
      <c r="MX41" s="423"/>
      <c r="MY41" s="419"/>
      <c r="MZ41" s="419"/>
      <c r="NA41" s="418"/>
      <c r="NB41" s="420"/>
      <c r="NC41" s="421"/>
      <c r="ND41" s="422"/>
      <c r="NE41" s="423"/>
      <c r="NF41" s="419"/>
      <c r="NG41" s="419"/>
      <c r="NH41" s="418"/>
      <c r="NI41" s="420"/>
      <c r="NJ41" s="421"/>
      <c r="NK41" s="422"/>
      <c r="NL41" s="423"/>
      <c r="NM41" s="419"/>
      <c r="NN41" s="419"/>
      <c r="NO41" s="418"/>
      <c r="NP41" s="420"/>
      <c r="NQ41" s="421"/>
      <c r="NR41" s="422"/>
      <c r="NS41" s="423"/>
      <c r="NT41" s="419"/>
      <c r="NU41" s="419"/>
      <c r="NV41" s="418"/>
      <c r="NW41" s="420"/>
      <c r="NX41" s="421"/>
      <c r="NY41" s="422"/>
      <c r="NZ41" s="423"/>
      <c r="OA41" s="419"/>
      <c r="OB41" s="419"/>
      <c r="OC41" s="418"/>
      <c r="OD41" s="420"/>
      <c r="OE41" s="421"/>
      <c r="OF41" s="422"/>
      <c r="OG41" s="423"/>
      <c r="OH41" s="419"/>
      <c r="OI41" s="419"/>
      <c r="OJ41" s="418"/>
      <c r="OK41" s="420"/>
      <c r="OL41" s="421"/>
      <c r="OM41" s="422"/>
      <c r="ON41" s="423"/>
      <c r="OO41" s="419"/>
      <c r="OP41" s="419"/>
      <c r="OQ41" s="418"/>
      <c r="OR41" s="420"/>
      <c r="OS41" s="421"/>
      <c r="OT41" s="422"/>
      <c r="OU41" s="423"/>
      <c r="OV41" s="419"/>
      <c r="OW41" s="419"/>
      <c r="OX41" s="418"/>
      <c r="OY41" s="420"/>
      <c r="OZ41" s="421"/>
      <c r="PA41" s="422"/>
      <c r="PB41" s="423"/>
      <c r="PC41" s="419"/>
      <c r="PD41" s="419"/>
      <c r="PE41" s="418"/>
      <c r="PF41" s="420"/>
      <c r="PG41" s="421"/>
      <c r="PH41" s="422"/>
      <c r="PI41" s="423"/>
      <c r="PJ41" s="419"/>
      <c r="PK41" s="419"/>
      <c r="PL41" s="418"/>
      <c r="PM41" s="420"/>
      <c r="PN41" s="421"/>
      <c r="PO41" s="422"/>
      <c r="PP41" s="423"/>
      <c r="PQ41" s="419"/>
      <c r="PR41" s="419"/>
      <c r="PS41" s="418"/>
      <c r="PT41" s="420"/>
      <c r="PU41" s="421"/>
      <c r="PV41" s="422"/>
      <c r="PW41" s="423"/>
      <c r="PX41" s="419"/>
      <c r="PY41" s="419"/>
      <c r="PZ41" s="418"/>
      <c r="QA41" s="420"/>
      <c r="QB41" s="421"/>
      <c r="QC41" s="422"/>
      <c r="QD41" s="423"/>
      <c r="QE41" s="419"/>
      <c r="QF41" s="419"/>
      <c r="QG41" s="418"/>
      <c r="QH41" s="420"/>
      <c r="QI41" s="421"/>
      <c r="QJ41" s="422"/>
      <c r="QK41" s="423"/>
      <c r="QL41" s="419"/>
      <c r="QM41" s="419"/>
      <c r="QN41" s="418"/>
      <c r="QO41" s="420"/>
      <c r="QP41" s="421"/>
      <c r="QQ41" s="422"/>
      <c r="QR41" s="423"/>
      <c r="QS41" s="419"/>
      <c r="QT41" s="419"/>
      <c r="QU41" s="418"/>
      <c r="QV41" s="420"/>
      <c r="QW41" s="421"/>
      <c r="QX41" s="422"/>
      <c r="QY41" s="423"/>
      <c r="QZ41" s="419"/>
      <c r="RA41" s="419"/>
      <c r="RB41" s="418"/>
      <c r="RC41" s="420"/>
      <c r="RD41" s="421"/>
      <c r="RE41" s="422"/>
      <c r="RF41" s="423"/>
      <c r="RG41" s="419"/>
      <c r="RH41" s="419"/>
      <c r="RI41" s="418"/>
      <c r="RJ41" s="420"/>
      <c r="RK41" s="421"/>
      <c r="RL41" s="422"/>
      <c r="RM41" s="423"/>
      <c r="RN41" s="419"/>
      <c r="RO41" s="419"/>
      <c r="RP41" s="418"/>
      <c r="RQ41" s="420"/>
      <c r="RR41" s="421"/>
      <c r="RS41" s="422"/>
      <c r="RT41" s="423"/>
      <c r="RU41" s="419"/>
      <c r="RV41" s="419"/>
      <c r="RW41" s="418"/>
      <c r="RX41" s="420"/>
      <c r="RY41" s="421"/>
      <c r="RZ41" s="422"/>
      <c r="SA41" s="423"/>
      <c r="SB41" s="419"/>
      <c r="SC41" s="419"/>
      <c r="SD41" s="418"/>
      <c r="SE41" s="420"/>
      <c r="SF41" s="421"/>
      <c r="SG41" s="422"/>
      <c r="SH41" s="423"/>
      <c r="SI41" s="419"/>
      <c r="SJ41" s="419"/>
      <c r="SK41" s="418"/>
      <c r="SL41" s="420"/>
      <c r="SM41" s="421"/>
      <c r="SN41" s="422"/>
      <c r="SO41" s="423"/>
      <c r="SP41" s="419"/>
      <c r="SQ41" s="419"/>
      <c r="SR41" s="418"/>
      <c r="SS41" s="420"/>
      <c r="ST41" s="421"/>
      <c r="SU41" s="422"/>
      <c r="SV41" s="423"/>
      <c r="SW41" s="419"/>
      <c r="SX41" s="419"/>
      <c r="SY41" s="418"/>
      <c r="SZ41" s="420"/>
      <c r="TA41" s="421"/>
      <c r="TB41" s="422"/>
      <c r="TC41" s="423"/>
      <c r="TD41" s="419"/>
      <c r="TE41" s="419"/>
      <c r="TF41" s="418"/>
      <c r="TG41" s="420"/>
      <c r="TH41" s="421"/>
      <c r="TI41" s="422"/>
      <c r="TJ41" s="423"/>
      <c r="TK41" s="419"/>
      <c r="TL41" s="419"/>
      <c r="TM41" s="418"/>
      <c r="TN41" s="420"/>
      <c r="TO41" s="421"/>
      <c r="TP41" s="422"/>
      <c r="TQ41" s="423"/>
      <c r="TR41" s="419"/>
      <c r="TS41" s="419"/>
      <c r="TT41" s="418"/>
      <c r="TU41" s="420"/>
      <c r="TV41" s="421"/>
      <c r="TW41" s="422"/>
      <c r="TX41" s="423"/>
      <c r="TY41" s="419"/>
      <c r="TZ41" s="419"/>
      <c r="UA41" s="418"/>
      <c r="UB41" s="420"/>
      <c r="UC41" s="421"/>
      <c r="UD41" s="422"/>
      <c r="UE41" s="423"/>
      <c r="UF41" s="419"/>
      <c r="UG41" s="419"/>
      <c r="UH41" s="418"/>
      <c r="UI41" s="420"/>
      <c r="UJ41" s="421"/>
      <c r="UK41" s="422"/>
      <c r="UL41" s="423"/>
      <c r="UM41" s="419"/>
      <c r="UN41" s="419"/>
      <c r="UO41" s="418"/>
      <c r="UP41" s="420"/>
      <c r="UQ41" s="421"/>
      <c r="UR41" s="422"/>
      <c r="US41" s="423"/>
      <c r="UT41" s="419"/>
      <c r="UU41" s="419"/>
      <c r="UV41" s="418"/>
      <c r="UW41" s="420"/>
      <c r="UX41" s="421"/>
      <c r="UY41" s="422"/>
      <c r="UZ41" s="423"/>
      <c r="VA41" s="419"/>
      <c r="VB41" s="419"/>
      <c r="VC41" s="418"/>
      <c r="VD41" s="420"/>
      <c r="VE41" s="421"/>
      <c r="VF41" s="422"/>
      <c r="VG41" s="423"/>
      <c r="VH41" s="419"/>
      <c r="VI41" s="419"/>
      <c r="VJ41" s="418"/>
      <c r="VK41" s="420"/>
      <c r="VL41" s="421"/>
      <c r="VM41" s="422"/>
      <c r="VN41" s="423"/>
      <c r="VO41" s="419"/>
      <c r="VP41" s="419"/>
      <c r="VQ41" s="418"/>
      <c r="VR41" s="420"/>
      <c r="VS41" s="421"/>
      <c r="VT41" s="422"/>
      <c r="VU41" s="423"/>
      <c r="VV41" s="419"/>
      <c r="VW41" s="419"/>
      <c r="VX41" s="418"/>
      <c r="VY41" s="420"/>
      <c r="VZ41" s="421"/>
      <c r="WA41" s="422"/>
      <c r="WB41" s="423"/>
      <c r="WC41" s="419"/>
      <c r="WD41" s="419"/>
      <c r="WE41" s="418"/>
      <c r="WF41" s="420"/>
      <c r="WG41" s="421"/>
      <c r="WH41" s="422"/>
      <c r="WI41" s="423"/>
      <c r="WJ41" s="419"/>
      <c r="WK41" s="419"/>
      <c r="WL41" s="418"/>
      <c r="WM41" s="420"/>
      <c r="WN41" s="421"/>
      <c r="WO41" s="422"/>
      <c r="WP41" s="423"/>
      <c r="WQ41" s="419"/>
      <c r="WR41" s="419"/>
      <c r="WS41" s="418"/>
      <c r="WT41" s="420"/>
      <c r="WU41" s="421"/>
      <c r="WV41" s="422"/>
      <c r="WW41" s="423"/>
      <c r="WX41" s="419"/>
      <c r="WY41" s="419"/>
      <c r="WZ41" s="418"/>
      <c r="XA41" s="420"/>
      <c r="XB41" s="421"/>
      <c r="XC41" s="422"/>
      <c r="XD41" s="423"/>
      <c r="XE41" s="419"/>
      <c r="XF41" s="419"/>
      <c r="XG41" s="418"/>
      <c r="XH41" s="420"/>
      <c r="XI41" s="421"/>
      <c r="XJ41" s="422"/>
      <c r="XK41" s="423"/>
      <c r="XL41" s="419"/>
      <c r="XM41" s="419"/>
      <c r="XN41" s="418"/>
      <c r="XO41" s="420"/>
      <c r="XP41" s="421"/>
      <c r="XQ41" s="422"/>
      <c r="XR41" s="423"/>
      <c r="XS41" s="419"/>
      <c r="XT41" s="419"/>
      <c r="XU41" s="418"/>
      <c r="XV41" s="420"/>
      <c r="XW41" s="421"/>
      <c r="XX41" s="422"/>
      <c r="XY41" s="423"/>
      <c r="XZ41" s="419"/>
      <c r="YA41" s="419"/>
      <c r="YB41" s="418"/>
      <c r="YC41" s="420"/>
      <c r="YD41" s="421"/>
      <c r="YE41" s="422"/>
      <c r="YF41" s="423"/>
      <c r="YG41" s="419"/>
      <c r="YH41" s="419"/>
      <c r="YI41" s="418"/>
      <c r="YJ41" s="420"/>
      <c r="YK41" s="421"/>
      <c r="YL41" s="422"/>
      <c r="YM41" s="423"/>
      <c r="YN41" s="419"/>
      <c r="YO41" s="419"/>
      <c r="YP41" s="418"/>
      <c r="YQ41" s="420"/>
      <c r="YR41" s="421"/>
      <c r="YS41" s="422"/>
      <c r="YT41" s="423"/>
      <c r="YU41" s="419"/>
      <c r="YV41" s="419"/>
      <c r="YW41" s="418"/>
      <c r="YX41" s="420"/>
      <c r="YY41" s="421"/>
      <c r="YZ41" s="422"/>
      <c r="ZA41" s="423"/>
      <c r="ZB41" s="419"/>
      <c r="ZC41" s="419"/>
      <c r="ZD41" s="418"/>
      <c r="ZE41" s="420"/>
      <c r="ZF41" s="421"/>
      <c r="ZG41" s="422"/>
      <c r="ZH41" s="423"/>
      <c r="ZI41" s="419"/>
      <c r="ZJ41" s="419"/>
      <c r="ZK41" s="418"/>
      <c r="ZL41" s="420"/>
      <c r="ZM41" s="421"/>
      <c r="ZN41" s="422"/>
      <c r="ZO41" s="423"/>
      <c r="ZP41" s="419"/>
      <c r="ZQ41" s="419"/>
      <c r="ZR41" s="418"/>
      <c r="ZS41" s="420"/>
      <c r="ZT41" s="421"/>
      <c r="ZU41" s="422"/>
      <c r="ZV41" s="423"/>
      <c r="ZW41" s="419"/>
      <c r="ZX41" s="419"/>
      <c r="ZY41" s="418"/>
      <c r="ZZ41" s="420"/>
      <c r="AAA41" s="421"/>
      <c r="AAB41" s="422"/>
      <c r="AAC41" s="423"/>
      <c r="AAD41" s="419"/>
      <c r="AAE41" s="419"/>
      <c r="AAF41" s="418"/>
      <c r="AAG41" s="420"/>
      <c r="AAH41" s="421"/>
      <c r="AAI41" s="422"/>
      <c r="AAJ41" s="423"/>
      <c r="AAK41" s="419"/>
      <c r="AAL41" s="419"/>
      <c r="AAM41" s="418"/>
      <c r="AAN41" s="420"/>
      <c r="AAO41" s="421"/>
      <c r="AAP41" s="422"/>
      <c r="AAQ41" s="423"/>
      <c r="AAR41" s="419"/>
      <c r="AAS41" s="419"/>
      <c r="AAT41" s="418"/>
      <c r="AAU41" s="420"/>
      <c r="AAV41" s="421"/>
      <c r="AAW41" s="422"/>
      <c r="AAX41" s="423"/>
      <c r="AAY41" s="419"/>
      <c r="AAZ41" s="419"/>
      <c r="ABA41" s="418"/>
      <c r="ABB41" s="420"/>
      <c r="ABC41" s="421"/>
      <c r="ABD41" s="422"/>
      <c r="ABE41" s="423"/>
      <c r="ABF41" s="419"/>
      <c r="ABG41" s="419"/>
      <c r="ABH41" s="418"/>
      <c r="ABI41" s="420"/>
      <c r="ABJ41" s="421"/>
      <c r="ABK41" s="422"/>
      <c r="ABL41" s="423"/>
      <c r="ABM41" s="419"/>
      <c r="ABN41" s="419"/>
      <c r="ABO41" s="418"/>
      <c r="ABP41" s="420"/>
      <c r="ABQ41" s="421"/>
      <c r="ABR41" s="422"/>
      <c r="ABS41" s="423"/>
      <c r="ABT41" s="419"/>
      <c r="ABU41" s="419"/>
      <c r="ABV41" s="418"/>
      <c r="ABW41" s="420"/>
      <c r="ABX41" s="421"/>
      <c r="ABY41" s="422"/>
      <c r="ABZ41" s="423"/>
      <c r="ACA41" s="419"/>
      <c r="ACB41" s="419"/>
      <c r="ACC41" s="418"/>
      <c r="ACD41" s="420"/>
      <c r="ACE41" s="421"/>
      <c r="ACF41" s="422"/>
      <c r="ACG41" s="423"/>
      <c r="ACH41" s="419"/>
      <c r="ACI41" s="419"/>
      <c r="ACJ41" s="418"/>
      <c r="ACK41" s="420"/>
      <c r="ACL41" s="421"/>
      <c r="ACM41" s="422"/>
      <c r="ACN41" s="423"/>
      <c r="ACO41" s="419"/>
      <c r="ACP41" s="419"/>
      <c r="ACQ41" s="418"/>
      <c r="ACR41" s="420"/>
      <c r="ACS41" s="421"/>
      <c r="ACT41" s="422"/>
      <c r="ACU41" s="423"/>
      <c r="ACV41" s="419"/>
      <c r="ACW41" s="419"/>
      <c r="ACX41" s="418"/>
      <c r="ACY41" s="420"/>
      <c r="ACZ41" s="421"/>
      <c r="ADA41" s="422"/>
      <c r="ADB41" s="423"/>
      <c r="ADC41" s="419"/>
      <c r="ADD41" s="419"/>
      <c r="ADE41" s="418"/>
      <c r="ADF41" s="420"/>
      <c r="ADG41" s="421"/>
      <c r="ADH41" s="422"/>
      <c r="ADI41" s="423"/>
      <c r="ADJ41" s="419"/>
      <c r="ADK41" s="419"/>
      <c r="ADL41" s="418"/>
      <c r="ADM41" s="420"/>
      <c r="ADN41" s="421"/>
      <c r="ADO41" s="422"/>
      <c r="ADP41" s="423"/>
      <c r="ADQ41" s="419"/>
      <c r="ADR41" s="419"/>
      <c r="ADS41" s="418"/>
      <c r="ADT41" s="420"/>
      <c r="ADU41" s="421"/>
      <c r="ADV41" s="422"/>
      <c r="ADW41" s="423"/>
      <c r="ADX41" s="419"/>
      <c r="ADY41" s="419"/>
      <c r="ADZ41" s="418"/>
      <c r="AEA41" s="420"/>
      <c r="AEB41" s="421"/>
      <c r="AEC41" s="422"/>
      <c r="AED41" s="423"/>
      <c r="AEE41" s="419"/>
      <c r="AEF41" s="419"/>
      <c r="AEG41" s="418"/>
      <c r="AEH41" s="420"/>
      <c r="AEI41" s="421"/>
      <c r="AEJ41" s="422"/>
      <c r="AEK41" s="423"/>
      <c r="AEL41" s="419"/>
      <c r="AEM41" s="419"/>
      <c r="AEN41" s="418"/>
      <c r="AEO41" s="420"/>
      <c r="AEP41" s="421"/>
      <c r="AEQ41" s="422"/>
      <c r="AER41" s="423"/>
      <c r="AES41" s="419"/>
      <c r="AET41" s="419"/>
      <c r="AEU41" s="418"/>
      <c r="AEV41" s="420"/>
      <c r="AEW41" s="421"/>
      <c r="AEX41" s="422"/>
      <c r="AEY41" s="423"/>
      <c r="AEZ41" s="419"/>
      <c r="AFA41" s="419"/>
      <c r="AFB41" s="418"/>
      <c r="AFC41" s="420"/>
      <c r="AFD41" s="421"/>
      <c r="AFE41" s="422"/>
      <c r="AFF41" s="423"/>
      <c r="AFG41" s="419"/>
      <c r="AFH41" s="419"/>
      <c r="AFI41" s="418"/>
      <c r="AFJ41" s="420"/>
      <c r="AFK41" s="421"/>
      <c r="AFL41" s="422"/>
      <c r="AFM41" s="423"/>
      <c r="AFN41" s="419"/>
      <c r="AFO41" s="419"/>
      <c r="AFP41" s="418"/>
      <c r="AFQ41" s="420"/>
      <c r="AFR41" s="421"/>
      <c r="AFS41" s="422"/>
      <c r="AFT41" s="423"/>
      <c r="AFU41" s="419"/>
      <c r="AFV41" s="419"/>
      <c r="AFW41" s="418"/>
      <c r="AFX41" s="420"/>
      <c r="AFY41" s="421"/>
      <c r="AFZ41" s="422"/>
      <c r="AGA41" s="423"/>
      <c r="AGB41" s="419"/>
      <c r="AGC41" s="419"/>
      <c r="AGD41" s="418"/>
      <c r="AGE41" s="420"/>
      <c r="AGF41" s="421"/>
      <c r="AGG41" s="422"/>
      <c r="AGH41" s="423"/>
      <c r="AGI41" s="419"/>
      <c r="AGJ41" s="419"/>
      <c r="AGK41" s="418"/>
      <c r="AGL41" s="420"/>
      <c r="AGM41" s="421"/>
      <c r="AGN41" s="422"/>
      <c r="AGO41" s="423"/>
      <c r="AGP41" s="419"/>
      <c r="AGQ41" s="419"/>
      <c r="AGR41" s="418"/>
      <c r="AGS41" s="420"/>
      <c r="AGT41" s="421"/>
      <c r="AGU41" s="422"/>
      <c r="AGV41" s="423"/>
      <c r="AGW41" s="419"/>
      <c r="AGX41" s="419"/>
      <c r="AGY41" s="418"/>
      <c r="AGZ41" s="420"/>
      <c r="AHA41" s="421"/>
      <c r="AHB41" s="422"/>
      <c r="AHC41" s="423"/>
      <c r="AHD41" s="419"/>
      <c r="AHE41" s="419"/>
      <c r="AHF41" s="418"/>
      <c r="AHG41" s="420"/>
      <c r="AHH41" s="421"/>
      <c r="AHI41" s="422"/>
      <c r="AHJ41" s="423"/>
      <c r="AHK41" s="419"/>
      <c r="AHL41" s="419"/>
      <c r="AHM41" s="418"/>
      <c r="AHN41" s="420"/>
      <c r="AHO41" s="421"/>
      <c r="AHP41" s="422"/>
      <c r="AHQ41" s="423"/>
      <c r="AHR41" s="419"/>
      <c r="AHS41" s="419"/>
      <c r="AHT41" s="418"/>
      <c r="AHU41" s="420"/>
      <c r="AHV41" s="421"/>
      <c r="AHW41" s="422"/>
      <c r="AHX41" s="423"/>
      <c r="AHY41" s="419"/>
      <c r="AHZ41" s="419"/>
      <c r="AIA41" s="418"/>
      <c r="AIB41" s="420"/>
      <c r="AIC41" s="421"/>
      <c r="AID41" s="422"/>
      <c r="AIE41" s="423"/>
      <c r="AIF41" s="419"/>
      <c r="AIG41" s="419"/>
      <c r="AIH41" s="418"/>
      <c r="AII41" s="420"/>
      <c r="AIJ41" s="421"/>
      <c r="AIK41" s="422"/>
      <c r="AIL41" s="423"/>
      <c r="AIM41" s="419"/>
      <c r="AIN41" s="419"/>
      <c r="AIO41" s="418"/>
      <c r="AIP41" s="420"/>
      <c r="AIQ41" s="421"/>
      <c r="AIR41" s="422"/>
      <c r="AIS41" s="423"/>
      <c r="AIT41" s="419"/>
      <c r="AIU41" s="419"/>
      <c r="AIV41" s="418"/>
      <c r="AIW41" s="420"/>
      <c r="AIX41" s="421"/>
      <c r="AIY41" s="422"/>
      <c r="AIZ41" s="423"/>
      <c r="AJA41" s="419"/>
      <c r="AJB41" s="419"/>
      <c r="AJC41" s="418"/>
      <c r="AJD41" s="420"/>
      <c r="AJE41" s="421"/>
      <c r="AJF41" s="422"/>
      <c r="AJG41" s="423"/>
      <c r="AJH41" s="419"/>
      <c r="AJI41" s="419"/>
      <c r="AJJ41" s="418"/>
      <c r="AJK41" s="420"/>
      <c r="AJL41" s="421"/>
      <c r="AJM41" s="422"/>
      <c r="AJN41" s="423"/>
      <c r="AJO41" s="419"/>
      <c r="AJP41" s="419"/>
      <c r="AJQ41" s="418"/>
      <c r="AJR41" s="420"/>
      <c r="AJS41" s="421"/>
      <c r="AJT41" s="422"/>
      <c r="AJU41" s="423"/>
      <c r="AJV41" s="419"/>
      <c r="AJW41" s="419"/>
      <c r="AJX41" s="418"/>
      <c r="AJY41" s="420"/>
      <c r="AJZ41" s="421"/>
      <c r="AKA41" s="422"/>
      <c r="AKB41" s="423"/>
      <c r="AKC41" s="419"/>
      <c r="AKD41" s="419"/>
      <c r="AKE41" s="418"/>
      <c r="AKF41" s="420"/>
      <c r="AKG41" s="421"/>
      <c r="AKH41" s="422"/>
      <c r="AKI41" s="423"/>
      <c r="AKJ41" s="419"/>
      <c r="AKK41" s="419"/>
      <c r="AKL41" s="418"/>
      <c r="AKM41" s="420"/>
      <c r="AKN41" s="421"/>
      <c r="AKO41" s="422"/>
      <c r="AKP41" s="423"/>
      <c r="AKQ41" s="419"/>
      <c r="AKR41" s="419"/>
      <c r="AKS41" s="418"/>
      <c r="AKT41" s="420"/>
      <c r="AKU41" s="421"/>
      <c r="AKV41" s="422"/>
      <c r="AKW41" s="423"/>
      <c r="AKX41" s="419"/>
      <c r="AKY41" s="419"/>
      <c r="AKZ41" s="418"/>
      <c r="ALA41" s="420"/>
      <c r="ALB41" s="421"/>
      <c r="ALC41" s="422"/>
      <c r="ALD41" s="423"/>
      <c r="ALE41" s="419"/>
      <c r="ALF41" s="419"/>
      <c r="ALG41" s="418"/>
      <c r="ALH41" s="420"/>
      <c r="ALI41" s="421"/>
      <c r="ALJ41" s="422"/>
      <c r="ALK41" s="423"/>
      <c r="ALL41" s="419"/>
      <c r="ALM41" s="419"/>
      <c r="ALN41" s="418"/>
      <c r="ALO41" s="420"/>
      <c r="ALP41" s="421"/>
      <c r="ALQ41" s="422"/>
      <c r="ALR41" s="423"/>
      <c r="ALS41" s="419"/>
      <c r="ALT41" s="419"/>
      <c r="ALU41" s="418"/>
      <c r="ALV41" s="420"/>
      <c r="ALW41" s="421"/>
      <c r="ALX41" s="422"/>
      <c r="ALY41" s="423"/>
      <c r="ALZ41" s="419"/>
      <c r="AMA41" s="419"/>
      <c r="AMB41" s="418"/>
      <c r="AMC41" s="420"/>
      <c r="AMD41" s="421"/>
      <c r="AME41" s="422"/>
      <c r="AMF41" s="423"/>
      <c r="AMG41" s="419"/>
      <c r="AMH41" s="419"/>
      <c r="AMI41" s="418"/>
      <c r="AMJ41" s="420"/>
      <c r="AMK41" s="421"/>
      <c r="AML41" s="422"/>
      <c r="AMM41" s="423"/>
      <c r="AMN41" s="419"/>
      <c r="AMO41" s="419"/>
      <c r="AMP41" s="418"/>
      <c r="AMQ41" s="420"/>
      <c r="AMR41" s="421"/>
      <c r="AMS41" s="422"/>
      <c r="AMT41" s="423"/>
      <c r="AMU41" s="419"/>
      <c r="AMV41" s="419"/>
      <c r="AMW41" s="418"/>
      <c r="AMX41" s="420"/>
      <c r="AMY41" s="421"/>
      <c r="AMZ41" s="422"/>
      <c r="ANA41" s="423"/>
      <c r="ANB41" s="419"/>
      <c r="ANC41" s="419"/>
      <c r="AND41" s="418"/>
      <c r="ANE41" s="420"/>
      <c r="ANF41" s="421"/>
      <c r="ANG41" s="422"/>
      <c r="ANH41" s="423"/>
      <c r="ANI41" s="419"/>
      <c r="ANJ41" s="419"/>
      <c r="ANK41" s="418"/>
      <c r="ANL41" s="420"/>
      <c r="ANM41" s="421"/>
      <c r="ANN41" s="422"/>
      <c r="ANO41" s="423"/>
      <c r="ANP41" s="419"/>
      <c r="ANQ41" s="419"/>
      <c r="ANR41" s="418"/>
      <c r="ANS41" s="420"/>
      <c r="ANT41" s="421"/>
      <c r="ANU41" s="422"/>
      <c r="ANV41" s="423"/>
      <c r="ANW41" s="419"/>
      <c r="ANX41" s="419"/>
      <c r="ANY41" s="418"/>
      <c r="ANZ41" s="420"/>
      <c r="AOA41" s="421"/>
      <c r="AOB41" s="422"/>
      <c r="AOC41" s="423"/>
      <c r="AOD41" s="419"/>
      <c r="AOE41" s="419"/>
      <c r="AOF41" s="418"/>
      <c r="AOG41" s="420"/>
      <c r="AOH41" s="421"/>
      <c r="AOI41" s="422"/>
      <c r="AOJ41" s="423"/>
      <c r="AOK41" s="419"/>
      <c r="AOL41" s="419"/>
      <c r="AOM41" s="418"/>
      <c r="AON41" s="420"/>
      <c r="AOO41" s="421"/>
      <c r="AOP41" s="422"/>
      <c r="AOQ41" s="423"/>
      <c r="AOR41" s="419"/>
      <c r="AOS41" s="419"/>
      <c r="AOT41" s="418"/>
      <c r="AOU41" s="420"/>
      <c r="AOV41" s="421"/>
      <c r="AOW41" s="422"/>
      <c r="AOX41" s="423"/>
      <c r="AOY41" s="419"/>
      <c r="AOZ41" s="419"/>
      <c r="APA41" s="418"/>
      <c r="APB41" s="420"/>
      <c r="APC41" s="421"/>
      <c r="APD41" s="422"/>
      <c r="APE41" s="423"/>
      <c r="APF41" s="419"/>
      <c r="APG41" s="419"/>
      <c r="APH41" s="418"/>
      <c r="API41" s="420"/>
      <c r="APJ41" s="421"/>
      <c r="APK41" s="422"/>
      <c r="APL41" s="423"/>
      <c r="APM41" s="419"/>
      <c r="APN41" s="419"/>
      <c r="APO41" s="418"/>
      <c r="APP41" s="420"/>
      <c r="APQ41" s="421"/>
      <c r="APR41" s="422"/>
      <c r="APS41" s="423"/>
      <c r="APT41" s="419"/>
      <c r="APU41" s="419"/>
      <c r="APV41" s="418"/>
      <c r="APW41" s="420"/>
      <c r="APX41" s="421"/>
      <c r="APY41" s="422"/>
      <c r="APZ41" s="423"/>
      <c r="AQA41" s="419"/>
      <c r="AQB41" s="419"/>
      <c r="AQC41" s="418"/>
      <c r="AQD41" s="420"/>
      <c r="AQE41" s="421"/>
      <c r="AQF41" s="422"/>
      <c r="AQG41" s="423"/>
      <c r="AQH41" s="419"/>
      <c r="AQI41" s="419"/>
      <c r="AQJ41" s="418"/>
      <c r="AQK41" s="420"/>
      <c r="AQL41" s="421"/>
      <c r="AQM41" s="422"/>
      <c r="AQN41" s="423"/>
      <c r="AQO41" s="419"/>
      <c r="AQP41" s="419"/>
      <c r="AQQ41" s="418"/>
      <c r="AQR41" s="420"/>
      <c r="AQS41" s="421"/>
      <c r="AQT41" s="422"/>
      <c r="AQU41" s="423"/>
      <c r="AQV41" s="419"/>
      <c r="AQW41" s="419"/>
      <c r="AQX41" s="418"/>
      <c r="AQY41" s="420"/>
      <c r="AQZ41" s="421"/>
      <c r="ARA41" s="422"/>
      <c r="ARB41" s="423"/>
      <c r="ARC41" s="419"/>
      <c r="ARD41" s="419"/>
      <c r="ARE41" s="418"/>
      <c r="ARF41" s="420"/>
      <c r="ARG41" s="421"/>
      <c r="ARH41" s="422"/>
      <c r="ARI41" s="423"/>
      <c r="ARJ41" s="419"/>
      <c r="ARK41" s="419"/>
      <c r="ARL41" s="418"/>
      <c r="ARM41" s="420"/>
      <c r="ARN41" s="421"/>
      <c r="ARO41" s="422"/>
      <c r="ARP41" s="423"/>
      <c r="ARQ41" s="419"/>
      <c r="ARR41" s="419"/>
      <c r="ARS41" s="418"/>
      <c r="ART41" s="420"/>
      <c r="ARU41" s="421"/>
      <c r="ARV41" s="422"/>
      <c r="ARW41" s="423"/>
      <c r="ARX41" s="419"/>
      <c r="ARY41" s="419"/>
      <c r="ARZ41" s="418"/>
      <c r="ASA41" s="420"/>
      <c r="ASB41" s="421"/>
      <c r="ASC41" s="422"/>
      <c r="ASD41" s="423"/>
      <c r="ASE41" s="419"/>
      <c r="ASF41" s="419"/>
      <c r="ASG41" s="418"/>
      <c r="ASH41" s="420"/>
      <c r="ASI41" s="421"/>
      <c r="ASJ41" s="422"/>
      <c r="ASK41" s="423"/>
      <c r="ASL41" s="419"/>
      <c r="ASM41" s="419"/>
      <c r="ASN41" s="418"/>
      <c r="ASO41" s="420"/>
      <c r="ASP41" s="421"/>
      <c r="ASQ41" s="422"/>
      <c r="ASR41" s="423"/>
      <c r="ASS41" s="419"/>
      <c r="AST41" s="419"/>
      <c r="ASU41" s="418"/>
      <c r="ASV41" s="420"/>
      <c r="ASW41" s="421"/>
      <c r="ASX41" s="422"/>
      <c r="ASY41" s="423"/>
      <c r="ASZ41" s="419"/>
      <c r="ATA41" s="419"/>
      <c r="ATB41" s="418"/>
      <c r="ATC41" s="420"/>
      <c r="ATD41" s="421"/>
      <c r="ATE41" s="422"/>
      <c r="ATF41" s="423"/>
      <c r="ATG41" s="419"/>
      <c r="ATH41" s="419"/>
      <c r="ATI41" s="418"/>
      <c r="ATJ41" s="420"/>
      <c r="ATK41" s="421"/>
      <c r="ATL41" s="422"/>
      <c r="ATM41" s="423"/>
      <c r="ATN41" s="419"/>
      <c r="ATO41" s="419"/>
      <c r="ATP41" s="418"/>
      <c r="ATQ41" s="420"/>
      <c r="ATR41" s="421"/>
      <c r="ATS41" s="422"/>
      <c r="ATT41" s="423"/>
      <c r="ATU41" s="419"/>
      <c r="ATV41" s="419"/>
      <c r="ATW41" s="418"/>
      <c r="ATX41" s="420"/>
      <c r="ATY41" s="421"/>
      <c r="ATZ41" s="422"/>
      <c r="AUA41" s="423"/>
      <c r="AUB41" s="419"/>
      <c r="AUC41" s="419"/>
      <c r="AUD41" s="418"/>
      <c r="AUE41" s="420"/>
      <c r="AUF41" s="421"/>
      <c r="AUG41" s="422"/>
      <c r="AUH41" s="423"/>
      <c r="AUI41" s="419"/>
      <c r="AUJ41" s="419"/>
      <c r="AUK41" s="418"/>
      <c r="AUL41" s="420"/>
      <c r="AUM41" s="421"/>
      <c r="AUN41" s="422"/>
      <c r="AUO41" s="423"/>
      <c r="AUP41" s="419"/>
      <c r="AUQ41" s="419"/>
      <c r="AUR41" s="418"/>
      <c r="AUS41" s="420"/>
      <c r="AUT41" s="421"/>
      <c r="AUU41" s="422"/>
      <c r="AUV41" s="423"/>
      <c r="AUW41" s="419"/>
      <c r="AUX41" s="419"/>
      <c r="AUY41" s="418"/>
      <c r="AUZ41" s="420"/>
      <c r="AVA41" s="421"/>
      <c r="AVB41" s="422"/>
      <c r="AVC41" s="423"/>
      <c r="AVD41" s="419"/>
      <c r="AVE41" s="419"/>
      <c r="AVF41" s="418"/>
      <c r="AVG41" s="420"/>
      <c r="AVH41" s="421"/>
      <c r="AVI41" s="422"/>
      <c r="AVJ41" s="423"/>
      <c r="AVK41" s="419"/>
      <c r="AVL41" s="419"/>
      <c r="AVM41" s="418"/>
      <c r="AVN41" s="420"/>
      <c r="AVO41" s="421"/>
      <c r="AVP41" s="422"/>
      <c r="AVQ41" s="423"/>
      <c r="AVR41" s="419"/>
      <c r="AVS41" s="419"/>
      <c r="AVT41" s="418"/>
      <c r="AVU41" s="420"/>
      <c r="AVV41" s="421"/>
      <c r="AVW41" s="422"/>
      <c r="AVX41" s="423"/>
      <c r="AVY41" s="419"/>
      <c r="AVZ41" s="419"/>
      <c r="AWA41" s="418"/>
      <c r="AWB41" s="420"/>
      <c r="AWC41" s="421"/>
      <c r="AWD41" s="422"/>
      <c r="AWE41" s="423"/>
      <c r="AWF41" s="419"/>
      <c r="AWG41" s="419"/>
      <c r="AWH41" s="418"/>
      <c r="AWI41" s="420"/>
      <c r="AWJ41" s="421"/>
      <c r="AWK41" s="422"/>
      <c r="AWL41" s="423"/>
      <c r="AWM41" s="419"/>
      <c r="AWN41" s="419"/>
      <c r="AWO41" s="418"/>
      <c r="AWP41" s="420"/>
      <c r="AWQ41" s="421"/>
      <c r="AWR41" s="422"/>
      <c r="AWS41" s="423"/>
      <c r="AWT41" s="419"/>
      <c r="AWU41" s="419"/>
      <c r="AWV41" s="418"/>
      <c r="AWW41" s="420"/>
      <c r="AWX41" s="421"/>
      <c r="AWY41" s="422"/>
      <c r="AWZ41" s="423"/>
      <c r="AXA41" s="419"/>
      <c r="AXB41" s="419"/>
      <c r="AXC41" s="418"/>
      <c r="AXD41" s="420"/>
      <c r="AXE41" s="421"/>
      <c r="AXF41" s="422"/>
      <c r="AXG41" s="423"/>
      <c r="AXH41" s="419"/>
      <c r="AXI41" s="419"/>
      <c r="AXJ41" s="418"/>
      <c r="AXK41" s="420"/>
      <c r="AXL41" s="421"/>
      <c r="AXM41" s="422"/>
      <c r="AXN41" s="423"/>
      <c r="AXO41" s="419"/>
      <c r="AXP41" s="419"/>
      <c r="AXQ41" s="418"/>
      <c r="AXR41" s="420"/>
      <c r="AXS41" s="421"/>
      <c r="AXT41" s="422"/>
      <c r="AXU41" s="423"/>
      <c r="AXV41" s="419"/>
      <c r="AXW41" s="419"/>
      <c r="AXX41" s="418"/>
      <c r="AXY41" s="420"/>
      <c r="AXZ41" s="421"/>
      <c r="AYA41" s="422"/>
      <c r="AYB41" s="423"/>
      <c r="AYC41" s="419"/>
      <c r="AYD41" s="419"/>
      <c r="AYE41" s="418"/>
      <c r="AYF41" s="420"/>
      <c r="AYG41" s="421"/>
      <c r="AYH41" s="422"/>
      <c r="AYI41" s="423"/>
      <c r="AYJ41" s="419"/>
      <c r="AYK41" s="419"/>
      <c r="AYL41" s="418"/>
      <c r="AYM41" s="420"/>
      <c r="AYN41" s="421"/>
      <c r="AYO41" s="422"/>
      <c r="AYP41" s="423"/>
      <c r="AYQ41" s="419"/>
      <c r="AYR41" s="419"/>
      <c r="AYS41" s="418"/>
      <c r="AYT41" s="420"/>
      <c r="AYU41" s="421"/>
      <c r="AYV41" s="422"/>
      <c r="AYW41" s="423"/>
      <c r="AYX41" s="419"/>
      <c r="AYY41" s="419"/>
      <c r="AYZ41" s="418"/>
      <c r="AZA41" s="420"/>
      <c r="AZB41" s="421"/>
      <c r="AZC41" s="422"/>
      <c r="AZD41" s="423"/>
      <c r="AZE41" s="419"/>
      <c r="AZF41" s="419"/>
      <c r="AZG41" s="418"/>
      <c r="AZH41" s="420"/>
      <c r="AZI41" s="421"/>
      <c r="AZJ41" s="422"/>
      <c r="AZK41" s="423"/>
      <c r="AZL41" s="419"/>
      <c r="AZM41" s="419"/>
      <c r="AZN41" s="418"/>
      <c r="AZO41" s="420"/>
      <c r="AZP41" s="421"/>
      <c r="AZQ41" s="422"/>
      <c r="AZR41" s="423"/>
      <c r="AZS41" s="419"/>
      <c r="AZT41" s="419"/>
      <c r="AZU41" s="418"/>
      <c r="AZV41" s="420"/>
      <c r="AZW41" s="421"/>
      <c r="AZX41" s="422"/>
      <c r="AZY41" s="423"/>
      <c r="AZZ41" s="419"/>
      <c r="BAA41" s="419"/>
      <c r="BAB41" s="418"/>
      <c r="BAC41" s="420"/>
      <c r="BAD41" s="421"/>
      <c r="BAE41" s="422"/>
      <c r="BAF41" s="423"/>
      <c r="BAG41" s="419"/>
      <c r="BAH41" s="419"/>
      <c r="BAI41" s="418"/>
      <c r="BAJ41" s="420"/>
      <c r="BAK41" s="421"/>
      <c r="BAL41" s="422"/>
      <c r="BAM41" s="423"/>
      <c r="BAN41" s="419"/>
      <c r="BAO41" s="419"/>
      <c r="BAP41" s="418"/>
      <c r="BAQ41" s="420"/>
      <c r="BAR41" s="421"/>
      <c r="BAS41" s="422"/>
      <c r="BAT41" s="423"/>
      <c r="BAU41" s="419"/>
      <c r="BAV41" s="419"/>
      <c r="BAW41" s="418"/>
      <c r="BAX41" s="420"/>
      <c r="BAY41" s="421"/>
      <c r="BAZ41" s="422"/>
      <c r="BBA41" s="423"/>
      <c r="BBB41" s="419"/>
      <c r="BBC41" s="419"/>
      <c r="BBD41" s="418"/>
      <c r="BBE41" s="420"/>
      <c r="BBF41" s="421"/>
      <c r="BBG41" s="422"/>
      <c r="BBH41" s="423"/>
      <c r="BBI41" s="419"/>
      <c r="BBJ41" s="419"/>
      <c r="BBK41" s="418"/>
      <c r="BBL41" s="420"/>
      <c r="BBM41" s="421"/>
      <c r="BBN41" s="422"/>
      <c r="BBO41" s="423"/>
      <c r="BBP41" s="419"/>
      <c r="BBQ41" s="419"/>
      <c r="BBR41" s="418"/>
      <c r="BBS41" s="420"/>
      <c r="BBT41" s="421"/>
      <c r="BBU41" s="422"/>
      <c r="BBV41" s="423"/>
      <c r="BBW41" s="419"/>
      <c r="BBX41" s="419"/>
      <c r="BBY41" s="418"/>
      <c r="BBZ41" s="420"/>
      <c r="BCA41" s="421"/>
      <c r="BCB41" s="422"/>
      <c r="BCC41" s="423"/>
      <c r="BCD41" s="419"/>
      <c r="BCE41" s="419"/>
      <c r="BCF41" s="418"/>
      <c r="BCG41" s="420"/>
      <c r="BCH41" s="421"/>
      <c r="BCI41" s="422"/>
      <c r="BCJ41" s="423"/>
      <c r="BCK41" s="419"/>
      <c r="BCL41" s="419"/>
      <c r="BCM41" s="418"/>
      <c r="BCN41" s="420"/>
      <c r="BCO41" s="421"/>
      <c r="BCP41" s="422"/>
      <c r="BCQ41" s="423"/>
      <c r="BCR41" s="419"/>
      <c r="BCS41" s="419"/>
      <c r="BCT41" s="418"/>
      <c r="BCU41" s="420"/>
      <c r="BCV41" s="421"/>
      <c r="BCW41" s="422"/>
      <c r="BCX41" s="423"/>
      <c r="BCY41" s="419"/>
      <c r="BCZ41" s="419"/>
      <c r="BDA41" s="418"/>
      <c r="BDB41" s="420"/>
      <c r="BDC41" s="421"/>
      <c r="BDD41" s="422"/>
      <c r="BDE41" s="423"/>
      <c r="BDF41" s="419"/>
      <c r="BDG41" s="419"/>
      <c r="BDH41" s="418"/>
      <c r="BDI41" s="420"/>
      <c r="BDJ41" s="421"/>
      <c r="BDK41" s="422"/>
      <c r="BDL41" s="423"/>
      <c r="BDM41" s="419"/>
      <c r="BDN41" s="419"/>
      <c r="BDO41" s="418"/>
      <c r="BDP41" s="420"/>
      <c r="BDQ41" s="421"/>
      <c r="BDR41" s="422"/>
      <c r="BDS41" s="423"/>
      <c r="BDT41" s="419"/>
      <c r="BDU41" s="419"/>
      <c r="BDV41" s="418"/>
      <c r="BDW41" s="420"/>
      <c r="BDX41" s="421"/>
      <c r="BDY41" s="422"/>
      <c r="BDZ41" s="423"/>
      <c r="BEA41" s="419"/>
      <c r="BEB41" s="419"/>
      <c r="BEC41" s="418"/>
      <c r="BED41" s="420"/>
      <c r="BEE41" s="421"/>
      <c r="BEF41" s="422"/>
      <c r="BEG41" s="423"/>
      <c r="BEH41" s="419"/>
      <c r="BEI41" s="419"/>
      <c r="BEJ41" s="418"/>
      <c r="BEK41" s="420"/>
      <c r="BEL41" s="421"/>
      <c r="BEM41" s="422"/>
      <c r="BEN41" s="423"/>
      <c r="BEO41" s="419"/>
      <c r="BEP41" s="419"/>
      <c r="BEQ41" s="418"/>
      <c r="BER41" s="420"/>
      <c r="BES41" s="421"/>
      <c r="BET41" s="422"/>
      <c r="BEU41" s="423"/>
      <c r="BEV41" s="419"/>
      <c r="BEW41" s="419"/>
      <c r="BEX41" s="418"/>
      <c r="BEY41" s="420"/>
      <c r="BEZ41" s="421"/>
      <c r="BFA41" s="422"/>
      <c r="BFB41" s="423"/>
      <c r="BFC41" s="419"/>
      <c r="BFD41" s="419"/>
      <c r="BFE41" s="418"/>
      <c r="BFF41" s="420"/>
      <c r="BFG41" s="421"/>
      <c r="BFH41" s="422"/>
      <c r="BFI41" s="423"/>
      <c r="BFJ41" s="419"/>
      <c r="BFK41" s="419"/>
      <c r="BFL41" s="418"/>
      <c r="BFM41" s="420"/>
      <c r="BFN41" s="421"/>
      <c r="BFO41" s="422"/>
      <c r="BFP41" s="423"/>
      <c r="BFQ41" s="419"/>
      <c r="BFR41" s="419"/>
      <c r="BFS41" s="418"/>
      <c r="BFT41" s="420"/>
      <c r="BFU41" s="421"/>
      <c r="BFV41" s="422"/>
      <c r="BFW41" s="423"/>
      <c r="BFX41" s="419"/>
      <c r="BFY41" s="419"/>
      <c r="BFZ41" s="418"/>
      <c r="BGA41" s="420"/>
      <c r="BGB41" s="421"/>
      <c r="BGC41" s="422"/>
      <c r="BGD41" s="423"/>
      <c r="BGE41" s="419"/>
      <c r="BGF41" s="419"/>
      <c r="BGG41" s="418"/>
      <c r="BGH41" s="420"/>
      <c r="BGI41" s="421"/>
      <c r="BGJ41" s="422"/>
      <c r="BGK41" s="423"/>
      <c r="BGL41" s="419"/>
      <c r="BGM41" s="419"/>
      <c r="BGN41" s="418"/>
      <c r="BGO41" s="420"/>
      <c r="BGP41" s="421"/>
      <c r="BGQ41" s="422"/>
      <c r="BGR41" s="423"/>
      <c r="BGS41" s="419"/>
      <c r="BGT41" s="419"/>
      <c r="BGU41" s="418"/>
      <c r="BGV41" s="420"/>
      <c r="BGW41" s="421"/>
      <c r="BGX41" s="422"/>
      <c r="BGY41" s="423"/>
      <c r="BGZ41" s="419"/>
      <c r="BHA41" s="419"/>
      <c r="BHB41" s="418"/>
      <c r="BHC41" s="420"/>
      <c r="BHD41" s="421"/>
      <c r="BHE41" s="422"/>
      <c r="BHF41" s="423"/>
      <c r="BHG41" s="419"/>
      <c r="BHH41" s="419"/>
      <c r="BHI41" s="418"/>
      <c r="BHJ41" s="420"/>
      <c r="BHK41" s="421"/>
      <c r="BHL41" s="422"/>
      <c r="BHM41" s="423"/>
      <c r="BHN41" s="419"/>
      <c r="BHO41" s="419"/>
      <c r="BHP41" s="418"/>
      <c r="BHQ41" s="420"/>
      <c r="BHR41" s="421"/>
      <c r="BHS41" s="422"/>
      <c r="BHT41" s="423"/>
      <c r="BHU41" s="419"/>
      <c r="BHV41" s="419"/>
      <c r="BHW41" s="418"/>
      <c r="BHX41" s="420"/>
      <c r="BHY41" s="421"/>
      <c r="BHZ41" s="422"/>
      <c r="BIA41" s="423"/>
      <c r="BIB41" s="419"/>
      <c r="BIC41" s="419"/>
      <c r="BID41" s="418"/>
      <c r="BIE41" s="420"/>
      <c r="BIF41" s="421"/>
      <c r="BIG41" s="422"/>
      <c r="BIH41" s="423"/>
      <c r="BII41" s="419"/>
      <c r="BIJ41" s="419"/>
      <c r="BIK41" s="418"/>
      <c r="BIL41" s="420"/>
      <c r="BIM41" s="421"/>
      <c r="BIN41" s="422"/>
      <c r="BIO41" s="423"/>
      <c r="BIP41" s="419"/>
      <c r="BIQ41" s="419"/>
      <c r="BIR41" s="418"/>
      <c r="BIS41" s="420"/>
      <c r="BIT41" s="421"/>
      <c r="BIU41" s="422"/>
      <c r="BIV41" s="423"/>
      <c r="BIW41" s="419"/>
      <c r="BIX41" s="419"/>
      <c r="BIY41" s="418"/>
      <c r="BIZ41" s="420"/>
      <c r="BJA41" s="421"/>
      <c r="BJB41" s="422"/>
      <c r="BJC41" s="423"/>
      <c r="BJD41" s="419"/>
      <c r="BJE41" s="419"/>
      <c r="BJF41" s="418"/>
      <c r="BJG41" s="420"/>
      <c r="BJH41" s="421"/>
      <c r="BJI41" s="422"/>
      <c r="BJJ41" s="423"/>
      <c r="BJK41" s="419"/>
      <c r="BJL41" s="419"/>
      <c r="BJM41" s="418"/>
      <c r="BJN41" s="420"/>
      <c r="BJO41" s="421"/>
      <c r="BJP41" s="422"/>
      <c r="BJQ41" s="423"/>
      <c r="BJR41" s="419"/>
      <c r="BJS41" s="419"/>
      <c r="BJT41" s="418"/>
      <c r="BJU41" s="420"/>
      <c r="BJV41" s="421"/>
      <c r="BJW41" s="422"/>
      <c r="BJX41" s="423"/>
      <c r="BJY41" s="419"/>
      <c r="BJZ41" s="419"/>
      <c r="BKA41" s="418"/>
      <c r="BKB41" s="420"/>
      <c r="BKC41" s="421"/>
      <c r="BKD41" s="422"/>
      <c r="BKE41" s="423"/>
      <c r="BKF41" s="419"/>
      <c r="BKG41" s="419"/>
      <c r="BKH41" s="418"/>
      <c r="BKI41" s="420"/>
      <c r="BKJ41" s="421"/>
      <c r="BKK41" s="422"/>
      <c r="BKL41" s="423"/>
      <c r="BKM41" s="419"/>
      <c r="BKN41" s="419"/>
      <c r="BKO41" s="418"/>
      <c r="BKP41" s="420"/>
      <c r="BKQ41" s="421"/>
      <c r="BKR41" s="422"/>
      <c r="BKS41" s="423"/>
      <c r="BKT41" s="419"/>
      <c r="BKU41" s="419"/>
      <c r="BKV41" s="418"/>
      <c r="BKW41" s="420"/>
      <c r="BKX41" s="421"/>
      <c r="BKY41" s="422"/>
      <c r="BKZ41" s="423"/>
      <c r="BLA41" s="419"/>
      <c r="BLB41" s="419"/>
      <c r="BLC41" s="418"/>
      <c r="BLD41" s="420"/>
      <c r="BLE41" s="421"/>
      <c r="BLF41" s="422"/>
      <c r="BLG41" s="423"/>
      <c r="BLH41" s="419"/>
      <c r="BLI41" s="419"/>
      <c r="BLJ41" s="418"/>
      <c r="BLK41" s="420"/>
      <c r="BLL41" s="421"/>
      <c r="BLM41" s="422"/>
      <c r="BLN41" s="423"/>
      <c r="BLO41" s="419"/>
      <c r="BLP41" s="419"/>
      <c r="BLQ41" s="418"/>
      <c r="BLR41" s="420"/>
      <c r="BLS41" s="421"/>
      <c r="BLT41" s="422"/>
      <c r="BLU41" s="423"/>
      <c r="BLV41" s="419"/>
      <c r="BLW41" s="419"/>
      <c r="BLX41" s="418"/>
      <c r="BLY41" s="420"/>
      <c r="BLZ41" s="421"/>
      <c r="BMA41" s="422"/>
      <c r="BMB41" s="423"/>
      <c r="BMC41" s="419"/>
      <c r="BMD41" s="419"/>
      <c r="BME41" s="418"/>
      <c r="BMF41" s="420"/>
      <c r="BMG41" s="421"/>
      <c r="BMH41" s="422"/>
      <c r="BMI41" s="423"/>
      <c r="BMJ41" s="419"/>
      <c r="BMK41" s="419"/>
      <c r="BML41" s="418"/>
      <c r="BMM41" s="420"/>
      <c r="BMN41" s="421"/>
      <c r="BMO41" s="422"/>
      <c r="BMP41" s="423"/>
      <c r="BMQ41" s="419"/>
      <c r="BMR41" s="419"/>
      <c r="BMS41" s="418"/>
      <c r="BMT41" s="420"/>
      <c r="BMU41" s="421"/>
      <c r="BMV41" s="422"/>
      <c r="BMW41" s="423"/>
      <c r="BMX41" s="419"/>
      <c r="BMY41" s="419"/>
      <c r="BMZ41" s="418"/>
      <c r="BNA41" s="420"/>
      <c r="BNB41" s="421"/>
      <c r="BNC41" s="422"/>
      <c r="BND41" s="423"/>
      <c r="BNE41" s="419"/>
      <c r="BNF41" s="419"/>
      <c r="BNG41" s="418"/>
      <c r="BNH41" s="420"/>
      <c r="BNI41" s="421"/>
      <c r="BNJ41" s="422"/>
      <c r="BNK41" s="423"/>
      <c r="BNL41" s="419"/>
      <c r="BNM41" s="419"/>
      <c r="BNN41" s="418"/>
      <c r="BNO41" s="420"/>
      <c r="BNP41" s="421"/>
      <c r="BNQ41" s="422"/>
      <c r="BNR41" s="423"/>
      <c r="BNS41" s="419"/>
      <c r="BNT41" s="419"/>
      <c r="BNU41" s="418"/>
      <c r="BNV41" s="420"/>
      <c r="BNW41" s="421"/>
      <c r="BNX41" s="422"/>
      <c r="BNY41" s="423"/>
      <c r="BNZ41" s="419"/>
      <c r="BOA41" s="419"/>
      <c r="BOB41" s="418"/>
      <c r="BOC41" s="420"/>
      <c r="BOD41" s="421"/>
      <c r="BOE41" s="422"/>
      <c r="BOF41" s="423"/>
      <c r="BOG41" s="419"/>
      <c r="BOH41" s="419"/>
      <c r="BOI41" s="418"/>
      <c r="BOJ41" s="420"/>
      <c r="BOK41" s="421"/>
      <c r="BOL41" s="422"/>
      <c r="BOM41" s="423"/>
      <c r="BON41" s="419"/>
      <c r="BOO41" s="419"/>
      <c r="BOP41" s="418"/>
      <c r="BOQ41" s="420"/>
      <c r="BOR41" s="421"/>
      <c r="BOS41" s="422"/>
      <c r="BOT41" s="423"/>
      <c r="BOU41" s="419"/>
      <c r="BOV41" s="419"/>
      <c r="BOW41" s="418"/>
      <c r="BOX41" s="420"/>
      <c r="BOY41" s="421"/>
      <c r="BOZ41" s="422"/>
      <c r="BPA41" s="423"/>
      <c r="BPB41" s="419"/>
      <c r="BPC41" s="419"/>
      <c r="BPD41" s="418"/>
      <c r="BPE41" s="420"/>
      <c r="BPF41" s="421"/>
      <c r="BPG41" s="422"/>
      <c r="BPH41" s="423"/>
      <c r="BPI41" s="419"/>
      <c r="BPJ41" s="419"/>
      <c r="BPK41" s="418"/>
      <c r="BPL41" s="420"/>
      <c r="BPM41" s="421"/>
      <c r="BPN41" s="422"/>
      <c r="BPO41" s="423"/>
      <c r="BPP41" s="419"/>
      <c r="BPQ41" s="419"/>
      <c r="BPR41" s="418"/>
      <c r="BPS41" s="420"/>
      <c r="BPT41" s="421"/>
      <c r="BPU41" s="422"/>
      <c r="BPV41" s="423"/>
      <c r="BPW41" s="419"/>
      <c r="BPX41" s="419"/>
      <c r="BPY41" s="418"/>
      <c r="BPZ41" s="420"/>
      <c r="BQA41" s="421"/>
      <c r="BQB41" s="422"/>
      <c r="BQC41" s="423"/>
      <c r="BQD41" s="419"/>
      <c r="BQE41" s="419"/>
      <c r="BQF41" s="418"/>
      <c r="BQG41" s="420"/>
      <c r="BQH41" s="421"/>
      <c r="BQI41" s="422"/>
      <c r="BQJ41" s="423"/>
      <c r="BQK41" s="419"/>
      <c r="BQL41" s="419"/>
      <c r="BQM41" s="418"/>
      <c r="BQN41" s="420"/>
      <c r="BQO41" s="421"/>
      <c r="BQP41" s="422"/>
      <c r="BQQ41" s="423"/>
      <c r="BQR41" s="419"/>
      <c r="BQS41" s="419"/>
      <c r="BQT41" s="418"/>
      <c r="BQU41" s="420"/>
      <c r="BQV41" s="421"/>
      <c r="BQW41" s="422"/>
      <c r="BQX41" s="423"/>
      <c r="BQY41" s="419"/>
      <c r="BQZ41" s="419"/>
      <c r="BRA41" s="418"/>
      <c r="BRB41" s="420"/>
      <c r="BRC41" s="421"/>
      <c r="BRD41" s="422"/>
      <c r="BRE41" s="423"/>
      <c r="BRF41" s="419"/>
      <c r="BRG41" s="419"/>
      <c r="BRH41" s="418"/>
      <c r="BRI41" s="420"/>
      <c r="BRJ41" s="421"/>
      <c r="BRK41" s="422"/>
      <c r="BRL41" s="423"/>
      <c r="BRM41" s="419"/>
      <c r="BRN41" s="419"/>
      <c r="BRO41" s="418"/>
      <c r="BRP41" s="420"/>
      <c r="BRQ41" s="421"/>
      <c r="BRR41" s="422"/>
      <c r="BRS41" s="423"/>
      <c r="BRT41" s="419"/>
      <c r="BRU41" s="419"/>
      <c r="BRV41" s="418"/>
      <c r="BRW41" s="420"/>
      <c r="BRX41" s="421"/>
      <c r="BRY41" s="422"/>
      <c r="BRZ41" s="423"/>
      <c r="BSA41" s="419"/>
      <c r="BSB41" s="419"/>
      <c r="BSC41" s="418"/>
      <c r="BSD41" s="420"/>
      <c r="BSE41" s="421"/>
      <c r="BSF41" s="422"/>
      <c r="BSG41" s="423"/>
      <c r="BSH41" s="419"/>
      <c r="BSI41" s="419"/>
      <c r="BSJ41" s="418"/>
      <c r="BSK41" s="420"/>
      <c r="BSL41" s="421"/>
      <c r="BSM41" s="422"/>
      <c r="BSN41" s="423"/>
      <c r="BSO41" s="419"/>
      <c r="BSP41" s="419"/>
      <c r="BSQ41" s="418"/>
      <c r="BSR41" s="420"/>
      <c r="BSS41" s="421"/>
      <c r="BST41" s="422"/>
      <c r="BSU41" s="423"/>
      <c r="BSV41" s="419"/>
      <c r="BSW41" s="419"/>
      <c r="BSX41" s="418"/>
      <c r="BSY41" s="420"/>
      <c r="BSZ41" s="421"/>
      <c r="BTA41" s="422"/>
      <c r="BTB41" s="423"/>
      <c r="BTC41" s="419"/>
      <c r="BTD41" s="419"/>
      <c r="BTE41" s="418"/>
      <c r="BTF41" s="420"/>
      <c r="BTG41" s="421"/>
      <c r="BTH41" s="422"/>
      <c r="BTI41" s="423"/>
      <c r="BTJ41" s="419"/>
      <c r="BTK41" s="419"/>
      <c r="BTL41" s="418"/>
      <c r="BTM41" s="420"/>
      <c r="BTN41" s="421"/>
      <c r="BTO41" s="422"/>
      <c r="BTP41" s="423"/>
      <c r="BTQ41" s="419"/>
      <c r="BTR41" s="419"/>
      <c r="BTS41" s="418"/>
      <c r="BTT41" s="420"/>
      <c r="BTU41" s="421"/>
      <c r="BTV41" s="422"/>
      <c r="BTW41" s="423"/>
      <c r="BTX41" s="419"/>
      <c r="BTY41" s="419"/>
      <c r="BTZ41" s="418"/>
      <c r="BUA41" s="420"/>
      <c r="BUB41" s="421"/>
      <c r="BUC41" s="422"/>
      <c r="BUD41" s="423"/>
      <c r="BUE41" s="419"/>
      <c r="BUF41" s="419"/>
      <c r="BUG41" s="418"/>
      <c r="BUH41" s="420"/>
      <c r="BUI41" s="421"/>
      <c r="BUJ41" s="422"/>
      <c r="BUK41" s="423"/>
      <c r="BUL41" s="419"/>
      <c r="BUM41" s="419"/>
      <c r="BUN41" s="418"/>
      <c r="BUO41" s="420"/>
      <c r="BUP41" s="421"/>
      <c r="BUQ41" s="422"/>
      <c r="BUR41" s="423"/>
      <c r="BUS41" s="419"/>
      <c r="BUT41" s="419"/>
      <c r="BUU41" s="418"/>
      <c r="BUV41" s="420"/>
      <c r="BUW41" s="421"/>
      <c r="BUX41" s="422"/>
      <c r="BUY41" s="423"/>
      <c r="BUZ41" s="419"/>
      <c r="BVA41" s="419"/>
      <c r="BVB41" s="418"/>
      <c r="BVC41" s="420"/>
      <c r="BVD41" s="421"/>
      <c r="BVE41" s="422"/>
      <c r="BVF41" s="423"/>
      <c r="BVG41" s="419"/>
      <c r="BVH41" s="419"/>
      <c r="BVI41" s="418"/>
      <c r="BVJ41" s="420"/>
      <c r="BVK41" s="421"/>
      <c r="BVL41" s="422"/>
      <c r="BVM41" s="423"/>
      <c r="BVN41" s="419"/>
      <c r="BVO41" s="419"/>
      <c r="BVP41" s="418"/>
      <c r="BVQ41" s="420"/>
      <c r="BVR41" s="421"/>
      <c r="BVS41" s="422"/>
      <c r="BVT41" s="423"/>
      <c r="BVU41" s="419"/>
      <c r="BVV41" s="419"/>
      <c r="BVW41" s="418"/>
      <c r="BVX41" s="420"/>
      <c r="BVY41" s="421"/>
      <c r="BVZ41" s="422"/>
      <c r="BWA41" s="423"/>
      <c r="BWB41" s="419"/>
      <c r="BWC41" s="419"/>
      <c r="BWD41" s="418"/>
      <c r="BWE41" s="420"/>
      <c r="BWF41" s="421"/>
      <c r="BWG41" s="422"/>
      <c r="BWH41" s="423"/>
      <c r="BWI41" s="419"/>
      <c r="BWJ41" s="419"/>
      <c r="BWK41" s="418"/>
      <c r="BWL41" s="420"/>
      <c r="BWM41" s="421"/>
      <c r="BWN41" s="422"/>
      <c r="BWO41" s="423"/>
      <c r="BWP41" s="419"/>
      <c r="BWQ41" s="419"/>
      <c r="BWR41" s="418"/>
      <c r="BWS41" s="420"/>
      <c r="BWT41" s="421"/>
      <c r="BWU41" s="422"/>
      <c r="BWV41" s="423"/>
      <c r="BWW41" s="419"/>
      <c r="BWX41" s="419"/>
      <c r="BWY41" s="418"/>
      <c r="BWZ41" s="420"/>
      <c r="BXA41" s="421"/>
      <c r="BXB41" s="422"/>
      <c r="BXC41" s="423"/>
      <c r="BXD41" s="419"/>
      <c r="BXE41" s="419"/>
      <c r="BXF41" s="418"/>
      <c r="BXG41" s="420"/>
      <c r="BXH41" s="421"/>
      <c r="BXI41" s="422"/>
      <c r="BXJ41" s="423"/>
      <c r="BXK41" s="419"/>
      <c r="BXL41" s="419"/>
      <c r="BXM41" s="418"/>
      <c r="BXN41" s="420"/>
      <c r="BXO41" s="421"/>
      <c r="BXP41" s="422"/>
      <c r="BXQ41" s="423"/>
      <c r="BXR41" s="419"/>
      <c r="BXS41" s="419"/>
      <c r="BXT41" s="418"/>
      <c r="BXU41" s="420"/>
      <c r="BXV41" s="421"/>
      <c r="BXW41" s="422"/>
      <c r="BXX41" s="423"/>
      <c r="BXY41" s="419"/>
      <c r="BXZ41" s="419"/>
      <c r="BYA41" s="418"/>
      <c r="BYB41" s="420"/>
      <c r="BYC41" s="421"/>
      <c r="BYD41" s="422"/>
      <c r="BYE41" s="423"/>
      <c r="BYF41" s="419"/>
      <c r="BYG41" s="419"/>
      <c r="BYH41" s="418"/>
      <c r="BYI41" s="420"/>
      <c r="BYJ41" s="421"/>
      <c r="BYK41" s="422"/>
      <c r="BYL41" s="423"/>
      <c r="BYM41" s="419"/>
      <c r="BYN41" s="419"/>
      <c r="BYO41" s="418"/>
      <c r="BYP41" s="420"/>
      <c r="BYQ41" s="421"/>
      <c r="BYR41" s="422"/>
      <c r="BYS41" s="423"/>
      <c r="BYT41" s="419"/>
      <c r="BYU41" s="419"/>
      <c r="BYV41" s="418"/>
      <c r="BYW41" s="420"/>
      <c r="BYX41" s="421"/>
      <c r="BYY41" s="422"/>
      <c r="BYZ41" s="423"/>
      <c r="BZA41" s="419"/>
      <c r="BZB41" s="419"/>
      <c r="BZC41" s="418"/>
      <c r="BZD41" s="420"/>
      <c r="BZE41" s="421"/>
      <c r="BZF41" s="422"/>
      <c r="BZG41" s="423"/>
      <c r="BZH41" s="419"/>
      <c r="BZI41" s="419"/>
      <c r="BZJ41" s="418"/>
      <c r="BZK41" s="420"/>
      <c r="BZL41" s="421"/>
      <c r="BZM41" s="422"/>
      <c r="BZN41" s="423"/>
      <c r="BZO41" s="419"/>
      <c r="BZP41" s="419"/>
      <c r="BZQ41" s="418"/>
      <c r="BZR41" s="420"/>
      <c r="BZS41" s="421"/>
      <c r="BZT41" s="422"/>
      <c r="BZU41" s="423"/>
      <c r="BZV41" s="419"/>
      <c r="BZW41" s="419"/>
      <c r="BZX41" s="418"/>
      <c r="BZY41" s="420"/>
      <c r="BZZ41" s="421"/>
      <c r="CAA41" s="422"/>
      <c r="CAB41" s="423"/>
      <c r="CAC41" s="419"/>
      <c r="CAD41" s="419"/>
      <c r="CAE41" s="418"/>
      <c r="CAF41" s="420"/>
      <c r="CAG41" s="421"/>
      <c r="CAH41" s="422"/>
      <c r="CAI41" s="423"/>
      <c r="CAJ41" s="419"/>
      <c r="CAK41" s="419"/>
      <c r="CAL41" s="418"/>
      <c r="CAM41" s="420"/>
      <c r="CAN41" s="421"/>
      <c r="CAO41" s="422"/>
      <c r="CAP41" s="423"/>
      <c r="CAQ41" s="419"/>
      <c r="CAR41" s="419"/>
      <c r="CAS41" s="418"/>
      <c r="CAT41" s="420"/>
      <c r="CAU41" s="421"/>
      <c r="CAV41" s="422"/>
      <c r="CAW41" s="423"/>
      <c r="CAX41" s="419"/>
      <c r="CAY41" s="419"/>
      <c r="CAZ41" s="418"/>
      <c r="CBA41" s="420"/>
      <c r="CBB41" s="421"/>
      <c r="CBC41" s="422"/>
      <c r="CBD41" s="423"/>
      <c r="CBE41" s="419"/>
      <c r="CBF41" s="419"/>
      <c r="CBG41" s="418"/>
      <c r="CBH41" s="420"/>
      <c r="CBI41" s="421"/>
      <c r="CBJ41" s="422"/>
      <c r="CBK41" s="423"/>
      <c r="CBL41" s="419"/>
      <c r="CBM41" s="419"/>
      <c r="CBN41" s="418"/>
      <c r="CBO41" s="420"/>
      <c r="CBP41" s="421"/>
      <c r="CBQ41" s="422"/>
      <c r="CBR41" s="423"/>
      <c r="CBS41" s="419"/>
      <c r="CBT41" s="419"/>
      <c r="CBU41" s="418"/>
      <c r="CBV41" s="420"/>
      <c r="CBW41" s="421"/>
      <c r="CBX41" s="422"/>
      <c r="CBY41" s="423"/>
      <c r="CBZ41" s="419"/>
      <c r="CCA41" s="419"/>
      <c r="CCB41" s="418"/>
      <c r="CCC41" s="420"/>
      <c r="CCD41" s="421"/>
      <c r="CCE41" s="422"/>
      <c r="CCF41" s="423"/>
      <c r="CCG41" s="419"/>
      <c r="CCH41" s="419"/>
      <c r="CCI41" s="418"/>
      <c r="CCJ41" s="420"/>
      <c r="CCK41" s="421"/>
      <c r="CCL41" s="422"/>
      <c r="CCM41" s="423"/>
      <c r="CCN41" s="419"/>
      <c r="CCO41" s="419"/>
      <c r="CCP41" s="418"/>
      <c r="CCQ41" s="420"/>
      <c r="CCR41" s="421"/>
      <c r="CCS41" s="422"/>
      <c r="CCT41" s="423"/>
      <c r="CCU41" s="419"/>
      <c r="CCV41" s="419"/>
      <c r="CCW41" s="418"/>
      <c r="CCX41" s="420"/>
      <c r="CCY41" s="421"/>
      <c r="CCZ41" s="422"/>
      <c r="CDA41" s="423"/>
      <c r="CDB41" s="419"/>
      <c r="CDC41" s="419"/>
      <c r="CDD41" s="418"/>
      <c r="CDE41" s="420"/>
      <c r="CDF41" s="421"/>
      <c r="CDG41" s="422"/>
      <c r="CDH41" s="423"/>
      <c r="CDI41" s="419"/>
      <c r="CDJ41" s="419"/>
      <c r="CDK41" s="418"/>
      <c r="CDL41" s="420"/>
      <c r="CDM41" s="421"/>
      <c r="CDN41" s="422"/>
      <c r="CDO41" s="423"/>
      <c r="CDP41" s="419"/>
      <c r="CDQ41" s="419"/>
      <c r="CDR41" s="418"/>
      <c r="CDS41" s="420"/>
      <c r="CDT41" s="421"/>
      <c r="CDU41" s="422"/>
      <c r="CDV41" s="423"/>
      <c r="CDW41" s="419"/>
      <c r="CDX41" s="419"/>
      <c r="CDY41" s="418"/>
      <c r="CDZ41" s="420"/>
      <c r="CEA41" s="421"/>
      <c r="CEB41" s="422"/>
      <c r="CEC41" s="423"/>
      <c r="CED41" s="419"/>
      <c r="CEE41" s="419"/>
      <c r="CEF41" s="418"/>
      <c r="CEG41" s="420"/>
      <c r="CEH41" s="421"/>
      <c r="CEI41" s="422"/>
      <c r="CEJ41" s="423"/>
      <c r="CEK41" s="419"/>
      <c r="CEL41" s="419"/>
      <c r="CEM41" s="418"/>
      <c r="CEN41" s="420"/>
      <c r="CEO41" s="421"/>
      <c r="CEP41" s="422"/>
      <c r="CEQ41" s="423"/>
      <c r="CER41" s="419"/>
      <c r="CES41" s="419"/>
      <c r="CET41" s="418"/>
      <c r="CEU41" s="420"/>
      <c r="CEV41" s="421"/>
      <c r="CEW41" s="422"/>
      <c r="CEX41" s="423"/>
      <c r="CEY41" s="419"/>
      <c r="CEZ41" s="419"/>
      <c r="CFA41" s="418"/>
      <c r="CFB41" s="420"/>
      <c r="CFC41" s="421"/>
      <c r="CFD41" s="422"/>
      <c r="CFE41" s="423"/>
      <c r="CFF41" s="419"/>
      <c r="CFG41" s="419"/>
      <c r="CFH41" s="418"/>
      <c r="CFI41" s="420"/>
      <c r="CFJ41" s="421"/>
      <c r="CFK41" s="422"/>
      <c r="CFL41" s="423"/>
      <c r="CFM41" s="419"/>
      <c r="CFN41" s="419"/>
      <c r="CFO41" s="418"/>
      <c r="CFP41" s="420"/>
      <c r="CFQ41" s="421"/>
      <c r="CFR41" s="422"/>
      <c r="CFS41" s="423"/>
      <c r="CFT41" s="419"/>
      <c r="CFU41" s="419"/>
      <c r="CFV41" s="418"/>
      <c r="CFW41" s="420"/>
      <c r="CFX41" s="421"/>
      <c r="CFY41" s="422"/>
      <c r="CFZ41" s="423"/>
      <c r="CGA41" s="419"/>
      <c r="CGB41" s="419"/>
      <c r="CGC41" s="418"/>
      <c r="CGD41" s="420"/>
      <c r="CGE41" s="421"/>
      <c r="CGF41" s="422"/>
      <c r="CGG41" s="423"/>
      <c r="CGH41" s="419"/>
      <c r="CGI41" s="419"/>
      <c r="CGJ41" s="418"/>
      <c r="CGK41" s="420"/>
      <c r="CGL41" s="421"/>
      <c r="CGM41" s="422"/>
      <c r="CGN41" s="423"/>
      <c r="CGO41" s="419"/>
      <c r="CGP41" s="419"/>
      <c r="CGQ41" s="418"/>
      <c r="CGR41" s="420"/>
      <c r="CGS41" s="421"/>
      <c r="CGT41" s="422"/>
      <c r="CGU41" s="423"/>
      <c r="CGV41" s="419"/>
      <c r="CGW41" s="419"/>
      <c r="CGX41" s="418"/>
      <c r="CGY41" s="420"/>
      <c r="CGZ41" s="421"/>
      <c r="CHA41" s="422"/>
      <c r="CHB41" s="423"/>
      <c r="CHC41" s="419"/>
      <c r="CHD41" s="419"/>
      <c r="CHE41" s="418"/>
      <c r="CHF41" s="420"/>
      <c r="CHG41" s="421"/>
      <c r="CHH41" s="422"/>
      <c r="CHI41" s="423"/>
      <c r="CHJ41" s="419"/>
      <c r="CHK41" s="419"/>
      <c r="CHL41" s="418"/>
      <c r="CHM41" s="420"/>
      <c r="CHN41" s="421"/>
      <c r="CHO41" s="422"/>
      <c r="CHP41" s="423"/>
      <c r="CHQ41" s="419"/>
      <c r="CHR41" s="419"/>
      <c r="CHS41" s="418"/>
      <c r="CHT41" s="420"/>
      <c r="CHU41" s="421"/>
      <c r="CHV41" s="422"/>
      <c r="CHW41" s="423"/>
      <c r="CHX41" s="419"/>
      <c r="CHY41" s="419"/>
      <c r="CHZ41" s="418"/>
      <c r="CIA41" s="420"/>
      <c r="CIB41" s="421"/>
      <c r="CIC41" s="422"/>
      <c r="CID41" s="423"/>
      <c r="CIE41" s="419"/>
      <c r="CIF41" s="419"/>
      <c r="CIG41" s="418"/>
      <c r="CIH41" s="420"/>
      <c r="CII41" s="421"/>
      <c r="CIJ41" s="422"/>
      <c r="CIK41" s="423"/>
      <c r="CIL41" s="419"/>
      <c r="CIM41" s="419"/>
      <c r="CIN41" s="418"/>
      <c r="CIO41" s="420"/>
      <c r="CIP41" s="421"/>
      <c r="CIQ41" s="422"/>
      <c r="CIR41" s="423"/>
      <c r="CIS41" s="419"/>
      <c r="CIT41" s="419"/>
      <c r="CIU41" s="418"/>
      <c r="CIV41" s="420"/>
      <c r="CIW41" s="421"/>
      <c r="CIX41" s="422"/>
      <c r="CIY41" s="423"/>
      <c r="CIZ41" s="419"/>
      <c r="CJA41" s="419"/>
      <c r="CJB41" s="418"/>
      <c r="CJC41" s="420"/>
      <c r="CJD41" s="421"/>
      <c r="CJE41" s="422"/>
      <c r="CJF41" s="423"/>
      <c r="CJG41" s="419"/>
      <c r="CJH41" s="419"/>
      <c r="CJI41" s="418"/>
      <c r="CJJ41" s="420"/>
      <c r="CJK41" s="421"/>
      <c r="CJL41" s="422"/>
      <c r="CJM41" s="423"/>
      <c r="CJN41" s="419"/>
      <c r="CJO41" s="419"/>
      <c r="CJP41" s="418"/>
      <c r="CJQ41" s="420"/>
      <c r="CJR41" s="421"/>
      <c r="CJS41" s="422"/>
      <c r="CJT41" s="423"/>
      <c r="CJU41" s="419"/>
      <c r="CJV41" s="419"/>
      <c r="CJW41" s="418"/>
      <c r="CJX41" s="420"/>
      <c r="CJY41" s="421"/>
      <c r="CJZ41" s="422"/>
      <c r="CKA41" s="423"/>
      <c r="CKB41" s="419"/>
      <c r="CKC41" s="419"/>
      <c r="CKD41" s="418"/>
      <c r="CKE41" s="420"/>
      <c r="CKF41" s="421"/>
      <c r="CKG41" s="422"/>
      <c r="CKH41" s="423"/>
      <c r="CKI41" s="419"/>
      <c r="CKJ41" s="419"/>
      <c r="CKK41" s="418"/>
      <c r="CKL41" s="420"/>
      <c r="CKM41" s="421"/>
      <c r="CKN41" s="422"/>
      <c r="CKO41" s="423"/>
      <c r="CKP41" s="419"/>
      <c r="CKQ41" s="419"/>
      <c r="CKR41" s="418"/>
      <c r="CKS41" s="420"/>
      <c r="CKT41" s="421"/>
      <c r="CKU41" s="422"/>
      <c r="CKV41" s="423"/>
      <c r="CKW41" s="419"/>
      <c r="CKX41" s="419"/>
      <c r="CKY41" s="418"/>
      <c r="CKZ41" s="420"/>
      <c r="CLA41" s="421"/>
      <c r="CLB41" s="422"/>
      <c r="CLC41" s="423"/>
      <c r="CLD41" s="419"/>
      <c r="CLE41" s="419"/>
      <c r="CLF41" s="418"/>
      <c r="CLG41" s="420"/>
      <c r="CLH41" s="421"/>
      <c r="CLI41" s="422"/>
      <c r="CLJ41" s="423"/>
      <c r="CLK41" s="419"/>
      <c r="CLL41" s="419"/>
      <c r="CLM41" s="418"/>
      <c r="CLN41" s="420"/>
      <c r="CLO41" s="421"/>
      <c r="CLP41" s="422"/>
      <c r="CLQ41" s="423"/>
      <c r="CLR41" s="419"/>
      <c r="CLS41" s="419"/>
      <c r="CLT41" s="418"/>
      <c r="CLU41" s="420"/>
      <c r="CLV41" s="421"/>
      <c r="CLW41" s="422"/>
      <c r="CLX41" s="423"/>
      <c r="CLY41" s="419"/>
      <c r="CLZ41" s="419"/>
      <c r="CMA41" s="418"/>
      <c r="CMB41" s="420"/>
      <c r="CMC41" s="421"/>
      <c r="CMD41" s="422"/>
      <c r="CME41" s="423"/>
      <c r="CMF41" s="419"/>
      <c r="CMG41" s="419"/>
      <c r="CMH41" s="418"/>
      <c r="CMI41" s="420"/>
      <c r="CMJ41" s="421"/>
      <c r="CMK41" s="422"/>
      <c r="CML41" s="423"/>
      <c r="CMM41" s="419"/>
      <c r="CMN41" s="419"/>
      <c r="CMO41" s="418"/>
      <c r="CMP41" s="420"/>
      <c r="CMQ41" s="421"/>
      <c r="CMR41" s="422"/>
      <c r="CMS41" s="423"/>
      <c r="CMT41" s="419"/>
      <c r="CMU41" s="419"/>
      <c r="CMV41" s="418"/>
      <c r="CMW41" s="420"/>
      <c r="CMX41" s="421"/>
      <c r="CMY41" s="422"/>
      <c r="CMZ41" s="423"/>
      <c r="CNA41" s="419"/>
      <c r="CNB41" s="419"/>
      <c r="CNC41" s="418"/>
      <c r="CND41" s="420"/>
      <c r="CNE41" s="421"/>
      <c r="CNF41" s="422"/>
      <c r="CNG41" s="423"/>
      <c r="CNH41" s="419"/>
      <c r="CNI41" s="419"/>
      <c r="CNJ41" s="418"/>
      <c r="CNK41" s="420"/>
      <c r="CNL41" s="421"/>
      <c r="CNM41" s="422"/>
      <c r="CNN41" s="423"/>
      <c r="CNO41" s="419"/>
      <c r="CNP41" s="419"/>
      <c r="CNQ41" s="418"/>
      <c r="CNR41" s="420"/>
      <c r="CNS41" s="421"/>
      <c r="CNT41" s="422"/>
      <c r="CNU41" s="423"/>
      <c r="CNV41" s="419"/>
      <c r="CNW41" s="419"/>
      <c r="CNX41" s="418"/>
      <c r="CNY41" s="420"/>
      <c r="CNZ41" s="421"/>
      <c r="COA41" s="422"/>
      <c r="COB41" s="423"/>
      <c r="COC41" s="419"/>
      <c r="COD41" s="419"/>
      <c r="COE41" s="418"/>
      <c r="COF41" s="420"/>
      <c r="COG41" s="421"/>
      <c r="COH41" s="422"/>
      <c r="COI41" s="423"/>
      <c r="COJ41" s="419"/>
      <c r="COK41" s="419"/>
      <c r="COL41" s="418"/>
      <c r="COM41" s="420"/>
      <c r="CON41" s="421"/>
      <c r="COO41" s="422"/>
      <c r="COP41" s="423"/>
      <c r="COQ41" s="419"/>
      <c r="COR41" s="419"/>
      <c r="COS41" s="418"/>
      <c r="COT41" s="420"/>
      <c r="COU41" s="421"/>
      <c r="COV41" s="422"/>
      <c r="COW41" s="423"/>
      <c r="COX41" s="419"/>
      <c r="COY41" s="419"/>
      <c r="COZ41" s="418"/>
      <c r="CPA41" s="420"/>
      <c r="CPB41" s="421"/>
      <c r="CPC41" s="422"/>
      <c r="CPD41" s="423"/>
      <c r="CPE41" s="419"/>
      <c r="CPF41" s="419"/>
      <c r="CPG41" s="418"/>
      <c r="CPH41" s="420"/>
      <c r="CPI41" s="421"/>
      <c r="CPJ41" s="422"/>
      <c r="CPK41" s="423"/>
      <c r="CPL41" s="419"/>
      <c r="CPM41" s="419"/>
      <c r="CPN41" s="418"/>
      <c r="CPO41" s="420"/>
      <c r="CPP41" s="421"/>
      <c r="CPQ41" s="422"/>
      <c r="CPR41" s="423"/>
      <c r="CPS41" s="419"/>
      <c r="CPT41" s="419"/>
      <c r="CPU41" s="418"/>
      <c r="CPV41" s="420"/>
      <c r="CPW41" s="421"/>
      <c r="CPX41" s="422"/>
      <c r="CPY41" s="423"/>
      <c r="CPZ41" s="419"/>
      <c r="CQA41" s="419"/>
      <c r="CQB41" s="418"/>
      <c r="CQC41" s="420"/>
      <c r="CQD41" s="421"/>
      <c r="CQE41" s="422"/>
      <c r="CQF41" s="423"/>
      <c r="CQG41" s="419"/>
      <c r="CQH41" s="419"/>
      <c r="CQI41" s="418"/>
      <c r="CQJ41" s="420"/>
      <c r="CQK41" s="421"/>
      <c r="CQL41" s="422"/>
      <c r="CQM41" s="423"/>
      <c r="CQN41" s="419"/>
      <c r="CQO41" s="419"/>
      <c r="CQP41" s="418"/>
      <c r="CQQ41" s="420"/>
      <c r="CQR41" s="421"/>
      <c r="CQS41" s="422"/>
      <c r="CQT41" s="423"/>
      <c r="CQU41" s="419"/>
      <c r="CQV41" s="419"/>
      <c r="CQW41" s="418"/>
      <c r="CQX41" s="420"/>
      <c r="CQY41" s="421"/>
      <c r="CQZ41" s="422"/>
      <c r="CRA41" s="423"/>
      <c r="CRB41" s="419"/>
      <c r="CRC41" s="419"/>
      <c r="CRD41" s="418"/>
      <c r="CRE41" s="420"/>
      <c r="CRF41" s="421"/>
      <c r="CRG41" s="422"/>
      <c r="CRH41" s="423"/>
      <c r="CRI41" s="419"/>
      <c r="CRJ41" s="419"/>
      <c r="CRK41" s="418"/>
      <c r="CRL41" s="420"/>
      <c r="CRM41" s="421"/>
      <c r="CRN41" s="422"/>
      <c r="CRO41" s="423"/>
      <c r="CRP41" s="419"/>
      <c r="CRQ41" s="419"/>
      <c r="CRR41" s="418"/>
      <c r="CRS41" s="420"/>
      <c r="CRT41" s="421"/>
      <c r="CRU41" s="422"/>
      <c r="CRV41" s="423"/>
      <c r="CRW41" s="419"/>
      <c r="CRX41" s="419"/>
      <c r="CRY41" s="418"/>
      <c r="CRZ41" s="420"/>
      <c r="CSA41" s="421"/>
      <c r="CSB41" s="422"/>
      <c r="CSC41" s="423"/>
      <c r="CSD41" s="419"/>
      <c r="CSE41" s="419"/>
      <c r="CSF41" s="418"/>
      <c r="CSG41" s="420"/>
      <c r="CSH41" s="421"/>
      <c r="CSI41" s="422"/>
      <c r="CSJ41" s="423"/>
      <c r="CSK41" s="419"/>
      <c r="CSL41" s="419"/>
      <c r="CSM41" s="418"/>
      <c r="CSN41" s="420"/>
      <c r="CSO41" s="421"/>
      <c r="CSP41" s="422"/>
      <c r="CSQ41" s="423"/>
      <c r="CSR41" s="419"/>
      <c r="CSS41" s="419"/>
      <c r="CST41" s="418"/>
      <c r="CSU41" s="420"/>
      <c r="CSV41" s="421"/>
      <c r="CSW41" s="422"/>
      <c r="CSX41" s="423"/>
      <c r="CSY41" s="419"/>
      <c r="CSZ41" s="419"/>
      <c r="CTA41" s="418"/>
      <c r="CTB41" s="420"/>
      <c r="CTC41" s="421"/>
      <c r="CTD41" s="422"/>
      <c r="CTE41" s="423"/>
      <c r="CTF41" s="419"/>
      <c r="CTG41" s="419"/>
      <c r="CTH41" s="418"/>
      <c r="CTI41" s="420"/>
      <c r="CTJ41" s="421"/>
      <c r="CTK41" s="422"/>
      <c r="CTL41" s="423"/>
      <c r="CTM41" s="419"/>
      <c r="CTN41" s="419"/>
      <c r="CTO41" s="418"/>
      <c r="CTP41" s="420"/>
      <c r="CTQ41" s="421"/>
      <c r="CTR41" s="422"/>
      <c r="CTS41" s="423"/>
      <c r="CTT41" s="419"/>
      <c r="CTU41" s="419"/>
      <c r="CTV41" s="418"/>
      <c r="CTW41" s="420"/>
      <c r="CTX41" s="421"/>
      <c r="CTY41" s="422"/>
      <c r="CTZ41" s="423"/>
      <c r="CUA41" s="419"/>
      <c r="CUB41" s="419"/>
      <c r="CUC41" s="418"/>
      <c r="CUD41" s="420"/>
      <c r="CUE41" s="421"/>
      <c r="CUF41" s="422"/>
      <c r="CUG41" s="423"/>
      <c r="CUH41" s="419"/>
      <c r="CUI41" s="419"/>
      <c r="CUJ41" s="418"/>
      <c r="CUK41" s="420"/>
      <c r="CUL41" s="421"/>
      <c r="CUM41" s="422"/>
      <c r="CUN41" s="423"/>
      <c r="CUO41" s="419"/>
      <c r="CUP41" s="419"/>
      <c r="CUQ41" s="418"/>
      <c r="CUR41" s="420"/>
      <c r="CUS41" s="421"/>
      <c r="CUT41" s="422"/>
      <c r="CUU41" s="423"/>
      <c r="CUV41" s="419"/>
      <c r="CUW41" s="419"/>
      <c r="CUX41" s="418"/>
      <c r="CUY41" s="420"/>
      <c r="CUZ41" s="421"/>
      <c r="CVA41" s="422"/>
      <c r="CVB41" s="423"/>
      <c r="CVC41" s="419"/>
      <c r="CVD41" s="419"/>
      <c r="CVE41" s="418"/>
      <c r="CVF41" s="420"/>
      <c r="CVG41" s="421"/>
      <c r="CVH41" s="422"/>
      <c r="CVI41" s="423"/>
      <c r="CVJ41" s="419"/>
      <c r="CVK41" s="419"/>
      <c r="CVL41" s="418"/>
      <c r="CVM41" s="420"/>
      <c r="CVN41" s="421"/>
      <c r="CVO41" s="422"/>
      <c r="CVP41" s="423"/>
      <c r="CVQ41" s="419"/>
      <c r="CVR41" s="419"/>
      <c r="CVS41" s="418"/>
      <c r="CVT41" s="420"/>
      <c r="CVU41" s="421"/>
      <c r="CVV41" s="422"/>
      <c r="CVW41" s="423"/>
      <c r="CVX41" s="419"/>
      <c r="CVY41" s="419"/>
      <c r="CVZ41" s="418"/>
      <c r="CWA41" s="420"/>
      <c r="CWB41" s="421"/>
      <c r="CWC41" s="422"/>
      <c r="CWD41" s="423"/>
      <c r="CWE41" s="419"/>
      <c r="CWF41" s="419"/>
      <c r="CWG41" s="418"/>
      <c r="CWH41" s="420"/>
      <c r="CWI41" s="421"/>
      <c r="CWJ41" s="422"/>
      <c r="CWK41" s="423"/>
      <c r="CWL41" s="419"/>
      <c r="CWM41" s="419"/>
      <c r="CWN41" s="418"/>
      <c r="CWO41" s="420"/>
      <c r="CWP41" s="421"/>
      <c r="CWQ41" s="422"/>
      <c r="CWR41" s="423"/>
      <c r="CWS41" s="419"/>
      <c r="CWT41" s="419"/>
      <c r="CWU41" s="418"/>
      <c r="CWV41" s="420"/>
      <c r="CWW41" s="421"/>
      <c r="CWX41" s="422"/>
      <c r="CWY41" s="423"/>
      <c r="CWZ41" s="419"/>
      <c r="CXA41" s="419"/>
      <c r="CXB41" s="418"/>
      <c r="CXC41" s="420"/>
      <c r="CXD41" s="421"/>
      <c r="CXE41" s="422"/>
      <c r="CXF41" s="423"/>
      <c r="CXG41" s="419"/>
      <c r="CXH41" s="419"/>
      <c r="CXI41" s="418"/>
      <c r="CXJ41" s="420"/>
      <c r="CXK41" s="421"/>
      <c r="CXL41" s="422"/>
      <c r="CXM41" s="423"/>
      <c r="CXN41" s="419"/>
      <c r="CXO41" s="419"/>
      <c r="CXP41" s="418"/>
      <c r="CXQ41" s="420"/>
      <c r="CXR41" s="421"/>
      <c r="CXS41" s="422"/>
      <c r="CXT41" s="423"/>
      <c r="CXU41" s="419"/>
      <c r="CXV41" s="419"/>
      <c r="CXW41" s="418"/>
      <c r="CXX41" s="420"/>
      <c r="CXY41" s="421"/>
      <c r="CXZ41" s="422"/>
      <c r="CYA41" s="423"/>
      <c r="CYB41" s="419"/>
      <c r="CYC41" s="419"/>
      <c r="CYD41" s="418"/>
      <c r="CYE41" s="420"/>
      <c r="CYF41" s="421"/>
      <c r="CYG41" s="422"/>
      <c r="CYH41" s="423"/>
      <c r="CYI41" s="419"/>
      <c r="CYJ41" s="419"/>
      <c r="CYK41" s="418"/>
      <c r="CYL41" s="420"/>
      <c r="CYM41" s="421"/>
      <c r="CYN41" s="422"/>
      <c r="CYO41" s="423"/>
      <c r="CYP41" s="419"/>
      <c r="CYQ41" s="419"/>
      <c r="CYR41" s="418"/>
      <c r="CYS41" s="420"/>
      <c r="CYT41" s="421"/>
      <c r="CYU41" s="422"/>
      <c r="CYV41" s="423"/>
      <c r="CYW41" s="419"/>
      <c r="CYX41" s="419"/>
      <c r="CYY41" s="418"/>
      <c r="CYZ41" s="420"/>
      <c r="CZA41" s="421"/>
      <c r="CZB41" s="422"/>
      <c r="CZC41" s="423"/>
      <c r="CZD41" s="419"/>
      <c r="CZE41" s="419"/>
      <c r="CZF41" s="418"/>
      <c r="CZG41" s="420"/>
      <c r="CZH41" s="421"/>
      <c r="CZI41" s="422"/>
      <c r="CZJ41" s="423"/>
      <c r="CZK41" s="419"/>
      <c r="CZL41" s="419"/>
      <c r="CZM41" s="418"/>
      <c r="CZN41" s="420"/>
      <c r="CZO41" s="421"/>
      <c r="CZP41" s="422"/>
      <c r="CZQ41" s="423"/>
      <c r="CZR41" s="419"/>
      <c r="CZS41" s="419"/>
      <c r="CZT41" s="418"/>
      <c r="CZU41" s="420"/>
      <c r="CZV41" s="421"/>
      <c r="CZW41" s="422"/>
      <c r="CZX41" s="423"/>
      <c r="CZY41" s="419"/>
      <c r="CZZ41" s="419"/>
      <c r="DAA41" s="418"/>
      <c r="DAB41" s="420"/>
      <c r="DAC41" s="421"/>
      <c r="DAD41" s="422"/>
      <c r="DAE41" s="423"/>
      <c r="DAF41" s="419"/>
      <c r="DAG41" s="419"/>
      <c r="DAH41" s="418"/>
      <c r="DAI41" s="420"/>
      <c r="DAJ41" s="421"/>
      <c r="DAK41" s="422"/>
      <c r="DAL41" s="423"/>
      <c r="DAM41" s="419"/>
      <c r="DAN41" s="419"/>
      <c r="DAO41" s="418"/>
      <c r="DAP41" s="420"/>
      <c r="DAQ41" s="421"/>
      <c r="DAR41" s="422"/>
      <c r="DAS41" s="423"/>
      <c r="DAT41" s="419"/>
      <c r="DAU41" s="419"/>
      <c r="DAV41" s="418"/>
      <c r="DAW41" s="420"/>
      <c r="DAX41" s="421"/>
      <c r="DAY41" s="422"/>
      <c r="DAZ41" s="423"/>
      <c r="DBA41" s="419"/>
      <c r="DBB41" s="419"/>
      <c r="DBC41" s="418"/>
      <c r="DBD41" s="420"/>
      <c r="DBE41" s="421"/>
      <c r="DBF41" s="422"/>
      <c r="DBG41" s="423"/>
      <c r="DBH41" s="419"/>
      <c r="DBI41" s="419"/>
      <c r="DBJ41" s="418"/>
      <c r="DBK41" s="420"/>
      <c r="DBL41" s="421"/>
      <c r="DBM41" s="422"/>
      <c r="DBN41" s="423"/>
      <c r="DBO41" s="419"/>
      <c r="DBP41" s="419"/>
      <c r="DBQ41" s="418"/>
      <c r="DBR41" s="420"/>
      <c r="DBS41" s="421"/>
      <c r="DBT41" s="422"/>
      <c r="DBU41" s="423"/>
      <c r="DBV41" s="419"/>
      <c r="DBW41" s="419"/>
      <c r="DBX41" s="418"/>
      <c r="DBY41" s="420"/>
      <c r="DBZ41" s="421"/>
      <c r="DCA41" s="422"/>
      <c r="DCB41" s="423"/>
      <c r="DCC41" s="419"/>
      <c r="DCD41" s="419"/>
      <c r="DCE41" s="418"/>
      <c r="DCF41" s="420"/>
      <c r="DCG41" s="421"/>
      <c r="DCH41" s="422"/>
      <c r="DCI41" s="423"/>
      <c r="DCJ41" s="419"/>
      <c r="DCK41" s="419"/>
      <c r="DCL41" s="418"/>
      <c r="DCM41" s="420"/>
      <c r="DCN41" s="421"/>
      <c r="DCO41" s="422"/>
      <c r="DCP41" s="423"/>
      <c r="DCQ41" s="419"/>
      <c r="DCR41" s="419"/>
      <c r="DCS41" s="418"/>
      <c r="DCT41" s="420"/>
      <c r="DCU41" s="421"/>
      <c r="DCV41" s="422"/>
      <c r="DCW41" s="423"/>
      <c r="DCX41" s="419"/>
      <c r="DCY41" s="419"/>
      <c r="DCZ41" s="418"/>
      <c r="DDA41" s="420"/>
      <c r="DDB41" s="421"/>
      <c r="DDC41" s="422"/>
      <c r="DDD41" s="423"/>
      <c r="DDE41" s="419"/>
      <c r="DDF41" s="419"/>
      <c r="DDG41" s="418"/>
      <c r="DDH41" s="420"/>
      <c r="DDI41" s="421"/>
      <c r="DDJ41" s="422"/>
      <c r="DDK41" s="423"/>
      <c r="DDL41" s="419"/>
      <c r="DDM41" s="419"/>
      <c r="DDN41" s="418"/>
      <c r="DDO41" s="420"/>
      <c r="DDP41" s="421"/>
      <c r="DDQ41" s="422"/>
      <c r="DDR41" s="423"/>
      <c r="DDS41" s="419"/>
      <c r="DDT41" s="419"/>
      <c r="DDU41" s="418"/>
      <c r="DDV41" s="420"/>
      <c r="DDW41" s="421"/>
      <c r="DDX41" s="422"/>
      <c r="DDY41" s="423"/>
      <c r="DDZ41" s="419"/>
      <c r="DEA41" s="419"/>
      <c r="DEB41" s="418"/>
      <c r="DEC41" s="420"/>
      <c r="DED41" s="421"/>
      <c r="DEE41" s="422"/>
      <c r="DEF41" s="423"/>
      <c r="DEG41" s="419"/>
      <c r="DEH41" s="419"/>
      <c r="DEI41" s="418"/>
      <c r="DEJ41" s="420"/>
      <c r="DEK41" s="421"/>
      <c r="DEL41" s="422"/>
      <c r="DEM41" s="423"/>
      <c r="DEN41" s="419"/>
      <c r="DEO41" s="419"/>
      <c r="DEP41" s="418"/>
      <c r="DEQ41" s="420"/>
      <c r="DER41" s="421"/>
      <c r="DES41" s="422"/>
      <c r="DET41" s="423"/>
      <c r="DEU41" s="419"/>
      <c r="DEV41" s="419"/>
      <c r="DEW41" s="418"/>
      <c r="DEX41" s="420"/>
      <c r="DEY41" s="421"/>
      <c r="DEZ41" s="422"/>
      <c r="DFA41" s="423"/>
      <c r="DFB41" s="419"/>
      <c r="DFC41" s="419"/>
      <c r="DFD41" s="418"/>
      <c r="DFE41" s="420"/>
      <c r="DFF41" s="421"/>
      <c r="DFG41" s="422"/>
      <c r="DFH41" s="423"/>
      <c r="DFI41" s="419"/>
      <c r="DFJ41" s="419"/>
      <c r="DFK41" s="418"/>
      <c r="DFL41" s="420"/>
      <c r="DFM41" s="421"/>
      <c r="DFN41" s="422"/>
      <c r="DFO41" s="423"/>
      <c r="DFP41" s="419"/>
      <c r="DFQ41" s="419"/>
      <c r="DFR41" s="418"/>
      <c r="DFS41" s="420"/>
      <c r="DFT41" s="421"/>
      <c r="DFU41" s="422"/>
      <c r="DFV41" s="423"/>
      <c r="DFW41" s="419"/>
      <c r="DFX41" s="419"/>
      <c r="DFY41" s="418"/>
      <c r="DFZ41" s="420"/>
      <c r="DGA41" s="421"/>
      <c r="DGB41" s="422"/>
      <c r="DGC41" s="423"/>
      <c r="DGD41" s="419"/>
      <c r="DGE41" s="419"/>
      <c r="DGF41" s="418"/>
      <c r="DGG41" s="420"/>
      <c r="DGH41" s="421"/>
      <c r="DGI41" s="422"/>
      <c r="DGJ41" s="423"/>
      <c r="DGK41" s="419"/>
      <c r="DGL41" s="419"/>
      <c r="DGM41" s="418"/>
      <c r="DGN41" s="420"/>
      <c r="DGO41" s="421"/>
      <c r="DGP41" s="422"/>
      <c r="DGQ41" s="423"/>
      <c r="DGR41" s="419"/>
      <c r="DGS41" s="419"/>
      <c r="DGT41" s="418"/>
      <c r="DGU41" s="420"/>
      <c r="DGV41" s="421"/>
      <c r="DGW41" s="422"/>
      <c r="DGX41" s="423"/>
      <c r="DGY41" s="419"/>
      <c r="DGZ41" s="419"/>
      <c r="DHA41" s="418"/>
      <c r="DHB41" s="420"/>
      <c r="DHC41" s="421"/>
      <c r="DHD41" s="422"/>
      <c r="DHE41" s="423"/>
      <c r="DHF41" s="419"/>
      <c r="DHG41" s="419"/>
      <c r="DHH41" s="418"/>
      <c r="DHI41" s="420"/>
      <c r="DHJ41" s="421"/>
      <c r="DHK41" s="422"/>
      <c r="DHL41" s="423"/>
      <c r="DHM41" s="419"/>
      <c r="DHN41" s="419"/>
      <c r="DHO41" s="418"/>
      <c r="DHP41" s="420"/>
      <c r="DHQ41" s="421"/>
      <c r="DHR41" s="422"/>
      <c r="DHS41" s="423"/>
      <c r="DHT41" s="419"/>
      <c r="DHU41" s="419"/>
      <c r="DHV41" s="418"/>
      <c r="DHW41" s="420"/>
      <c r="DHX41" s="421"/>
      <c r="DHY41" s="422"/>
      <c r="DHZ41" s="423"/>
      <c r="DIA41" s="419"/>
      <c r="DIB41" s="419"/>
      <c r="DIC41" s="418"/>
      <c r="DID41" s="420"/>
      <c r="DIE41" s="421"/>
      <c r="DIF41" s="422"/>
      <c r="DIG41" s="423"/>
      <c r="DIH41" s="419"/>
      <c r="DII41" s="419"/>
      <c r="DIJ41" s="418"/>
      <c r="DIK41" s="420"/>
      <c r="DIL41" s="421"/>
      <c r="DIM41" s="422"/>
      <c r="DIN41" s="423"/>
      <c r="DIO41" s="419"/>
      <c r="DIP41" s="419"/>
      <c r="DIQ41" s="418"/>
      <c r="DIR41" s="420"/>
      <c r="DIS41" s="421"/>
      <c r="DIT41" s="422"/>
      <c r="DIU41" s="423"/>
      <c r="DIV41" s="419"/>
      <c r="DIW41" s="419"/>
      <c r="DIX41" s="418"/>
      <c r="DIY41" s="420"/>
      <c r="DIZ41" s="421"/>
      <c r="DJA41" s="422"/>
      <c r="DJB41" s="423"/>
      <c r="DJC41" s="419"/>
      <c r="DJD41" s="419"/>
      <c r="DJE41" s="418"/>
      <c r="DJF41" s="420"/>
      <c r="DJG41" s="421"/>
      <c r="DJH41" s="422"/>
      <c r="DJI41" s="423"/>
      <c r="DJJ41" s="419"/>
      <c r="DJK41" s="419"/>
      <c r="DJL41" s="418"/>
      <c r="DJM41" s="420"/>
      <c r="DJN41" s="421"/>
      <c r="DJO41" s="422"/>
      <c r="DJP41" s="423"/>
      <c r="DJQ41" s="419"/>
      <c r="DJR41" s="419"/>
      <c r="DJS41" s="418"/>
      <c r="DJT41" s="420"/>
      <c r="DJU41" s="421"/>
      <c r="DJV41" s="422"/>
      <c r="DJW41" s="423"/>
      <c r="DJX41" s="419"/>
      <c r="DJY41" s="419"/>
      <c r="DJZ41" s="418"/>
      <c r="DKA41" s="420"/>
      <c r="DKB41" s="421"/>
      <c r="DKC41" s="422"/>
      <c r="DKD41" s="423"/>
      <c r="DKE41" s="419"/>
      <c r="DKF41" s="419"/>
      <c r="DKG41" s="418"/>
      <c r="DKH41" s="420"/>
      <c r="DKI41" s="421"/>
      <c r="DKJ41" s="422"/>
      <c r="DKK41" s="423"/>
      <c r="DKL41" s="419"/>
      <c r="DKM41" s="419"/>
      <c r="DKN41" s="418"/>
      <c r="DKO41" s="420"/>
      <c r="DKP41" s="421"/>
      <c r="DKQ41" s="422"/>
      <c r="DKR41" s="423"/>
      <c r="DKS41" s="419"/>
      <c r="DKT41" s="419"/>
      <c r="DKU41" s="418"/>
      <c r="DKV41" s="420"/>
      <c r="DKW41" s="421"/>
      <c r="DKX41" s="422"/>
      <c r="DKY41" s="423"/>
      <c r="DKZ41" s="419"/>
      <c r="DLA41" s="419"/>
      <c r="DLB41" s="418"/>
      <c r="DLC41" s="420"/>
      <c r="DLD41" s="421"/>
      <c r="DLE41" s="422"/>
      <c r="DLF41" s="423"/>
      <c r="DLG41" s="419"/>
      <c r="DLH41" s="419"/>
      <c r="DLI41" s="418"/>
      <c r="DLJ41" s="420"/>
      <c r="DLK41" s="421"/>
      <c r="DLL41" s="422"/>
      <c r="DLM41" s="423"/>
      <c r="DLN41" s="419"/>
      <c r="DLO41" s="419"/>
      <c r="DLP41" s="418"/>
      <c r="DLQ41" s="420"/>
      <c r="DLR41" s="421"/>
      <c r="DLS41" s="422"/>
      <c r="DLT41" s="423"/>
      <c r="DLU41" s="419"/>
      <c r="DLV41" s="419"/>
      <c r="DLW41" s="418"/>
      <c r="DLX41" s="420"/>
      <c r="DLY41" s="421"/>
      <c r="DLZ41" s="422"/>
      <c r="DMA41" s="423"/>
      <c r="DMB41" s="419"/>
      <c r="DMC41" s="419"/>
      <c r="DMD41" s="418"/>
      <c r="DME41" s="420"/>
      <c r="DMF41" s="421"/>
      <c r="DMG41" s="422"/>
      <c r="DMH41" s="423"/>
      <c r="DMI41" s="419"/>
      <c r="DMJ41" s="419"/>
      <c r="DMK41" s="418"/>
      <c r="DML41" s="420"/>
      <c r="DMM41" s="421"/>
      <c r="DMN41" s="422"/>
      <c r="DMO41" s="423"/>
      <c r="DMP41" s="419"/>
      <c r="DMQ41" s="419"/>
      <c r="DMR41" s="418"/>
      <c r="DMS41" s="420"/>
      <c r="DMT41" s="421"/>
      <c r="DMU41" s="422"/>
      <c r="DMV41" s="423"/>
      <c r="DMW41" s="419"/>
      <c r="DMX41" s="419"/>
      <c r="DMY41" s="418"/>
      <c r="DMZ41" s="420"/>
      <c r="DNA41" s="421"/>
      <c r="DNB41" s="422"/>
      <c r="DNC41" s="423"/>
      <c r="DND41" s="419"/>
      <c r="DNE41" s="419"/>
      <c r="DNF41" s="418"/>
      <c r="DNG41" s="420"/>
      <c r="DNH41" s="421"/>
      <c r="DNI41" s="422"/>
      <c r="DNJ41" s="423"/>
      <c r="DNK41" s="419"/>
      <c r="DNL41" s="419"/>
      <c r="DNM41" s="418"/>
      <c r="DNN41" s="420"/>
      <c r="DNO41" s="421"/>
      <c r="DNP41" s="422"/>
      <c r="DNQ41" s="423"/>
      <c r="DNR41" s="419"/>
      <c r="DNS41" s="419"/>
      <c r="DNT41" s="418"/>
      <c r="DNU41" s="420"/>
      <c r="DNV41" s="421"/>
      <c r="DNW41" s="422"/>
      <c r="DNX41" s="423"/>
      <c r="DNY41" s="419"/>
      <c r="DNZ41" s="419"/>
      <c r="DOA41" s="418"/>
      <c r="DOB41" s="420"/>
      <c r="DOC41" s="421"/>
      <c r="DOD41" s="422"/>
      <c r="DOE41" s="423"/>
      <c r="DOF41" s="419"/>
      <c r="DOG41" s="419"/>
      <c r="DOH41" s="418"/>
      <c r="DOI41" s="420"/>
      <c r="DOJ41" s="421"/>
      <c r="DOK41" s="422"/>
      <c r="DOL41" s="423"/>
      <c r="DOM41" s="419"/>
      <c r="DON41" s="419"/>
      <c r="DOO41" s="418"/>
      <c r="DOP41" s="420"/>
      <c r="DOQ41" s="421"/>
      <c r="DOR41" s="422"/>
      <c r="DOS41" s="423"/>
      <c r="DOT41" s="419"/>
      <c r="DOU41" s="419"/>
      <c r="DOV41" s="418"/>
      <c r="DOW41" s="420"/>
      <c r="DOX41" s="421"/>
      <c r="DOY41" s="422"/>
      <c r="DOZ41" s="423"/>
      <c r="DPA41" s="419"/>
      <c r="DPB41" s="419"/>
      <c r="DPC41" s="418"/>
      <c r="DPD41" s="420"/>
      <c r="DPE41" s="421"/>
      <c r="DPF41" s="422"/>
      <c r="DPG41" s="423"/>
      <c r="DPH41" s="419"/>
      <c r="DPI41" s="419"/>
      <c r="DPJ41" s="418"/>
      <c r="DPK41" s="420"/>
      <c r="DPL41" s="421"/>
      <c r="DPM41" s="422"/>
      <c r="DPN41" s="423"/>
      <c r="DPO41" s="419"/>
      <c r="DPP41" s="419"/>
      <c r="DPQ41" s="418"/>
      <c r="DPR41" s="420"/>
      <c r="DPS41" s="421"/>
      <c r="DPT41" s="422"/>
      <c r="DPU41" s="423"/>
      <c r="DPV41" s="419"/>
      <c r="DPW41" s="419"/>
      <c r="DPX41" s="418"/>
      <c r="DPY41" s="420"/>
      <c r="DPZ41" s="421"/>
      <c r="DQA41" s="422"/>
      <c r="DQB41" s="423"/>
      <c r="DQC41" s="419"/>
      <c r="DQD41" s="419"/>
      <c r="DQE41" s="418"/>
      <c r="DQF41" s="420"/>
      <c r="DQG41" s="421"/>
      <c r="DQH41" s="422"/>
      <c r="DQI41" s="423"/>
      <c r="DQJ41" s="419"/>
      <c r="DQK41" s="419"/>
      <c r="DQL41" s="418"/>
      <c r="DQM41" s="420"/>
      <c r="DQN41" s="421"/>
      <c r="DQO41" s="422"/>
      <c r="DQP41" s="423"/>
      <c r="DQQ41" s="419"/>
      <c r="DQR41" s="419"/>
      <c r="DQS41" s="418"/>
      <c r="DQT41" s="420"/>
      <c r="DQU41" s="421"/>
      <c r="DQV41" s="422"/>
      <c r="DQW41" s="423"/>
      <c r="DQX41" s="419"/>
      <c r="DQY41" s="419"/>
      <c r="DQZ41" s="418"/>
      <c r="DRA41" s="420"/>
      <c r="DRB41" s="421"/>
      <c r="DRC41" s="422"/>
      <c r="DRD41" s="423"/>
      <c r="DRE41" s="419"/>
      <c r="DRF41" s="419"/>
      <c r="DRG41" s="418"/>
      <c r="DRH41" s="420"/>
      <c r="DRI41" s="421"/>
      <c r="DRJ41" s="422"/>
      <c r="DRK41" s="423"/>
      <c r="DRL41" s="419"/>
      <c r="DRM41" s="419"/>
      <c r="DRN41" s="418"/>
      <c r="DRO41" s="420"/>
      <c r="DRP41" s="421"/>
      <c r="DRQ41" s="422"/>
      <c r="DRR41" s="423"/>
      <c r="DRS41" s="419"/>
      <c r="DRT41" s="419"/>
      <c r="DRU41" s="418"/>
      <c r="DRV41" s="420"/>
      <c r="DRW41" s="421"/>
      <c r="DRX41" s="422"/>
      <c r="DRY41" s="423"/>
      <c r="DRZ41" s="419"/>
      <c r="DSA41" s="419"/>
      <c r="DSB41" s="418"/>
      <c r="DSC41" s="420"/>
      <c r="DSD41" s="421"/>
      <c r="DSE41" s="422"/>
      <c r="DSF41" s="423"/>
      <c r="DSG41" s="419"/>
      <c r="DSH41" s="419"/>
      <c r="DSI41" s="418"/>
      <c r="DSJ41" s="420"/>
      <c r="DSK41" s="421"/>
      <c r="DSL41" s="422"/>
      <c r="DSM41" s="423"/>
      <c r="DSN41" s="419"/>
      <c r="DSO41" s="419"/>
      <c r="DSP41" s="418"/>
      <c r="DSQ41" s="420"/>
      <c r="DSR41" s="421"/>
      <c r="DSS41" s="422"/>
      <c r="DST41" s="423"/>
      <c r="DSU41" s="419"/>
      <c r="DSV41" s="419"/>
      <c r="DSW41" s="418"/>
      <c r="DSX41" s="420"/>
      <c r="DSY41" s="421"/>
      <c r="DSZ41" s="422"/>
      <c r="DTA41" s="423"/>
      <c r="DTB41" s="419"/>
      <c r="DTC41" s="419"/>
      <c r="DTD41" s="418"/>
      <c r="DTE41" s="420"/>
      <c r="DTF41" s="421"/>
      <c r="DTG41" s="422"/>
      <c r="DTH41" s="423"/>
      <c r="DTI41" s="419"/>
      <c r="DTJ41" s="419"/>
      <c r="DTK41" s="418"/>
      <c r="DTL41" s="420"/>
      <c r="DTM41" s="421"/>
      <c r="DTN41" s="422"/>
      <c r="DTO41" s="423"/>
      <c r="DTP41" s="419"/>
      <c r="DTQ41" s="419"/>
      <c r="DTR41" s="418"/>
      <c r="DTS41" s="420"/>
      <c r="DTT41" s="421"/>
      <c r="DTU41" s="422"/>
      <c r="DTV41" s="423"/>
      <c r="DTW41" s="419"/>
      <c r="DTX41" s="419"/>
      <c r="DTY41" s="418"/>
      <c r="DTZ41" s="420"/>
      <c r="DUA41" s="421"/>
      <c r="DUB41" s="422"/>
      <c r="DUC41" s="423"/>
      <c r="DUD41" s="419"/>
      <c r="DUE41" s="419"/>
      <c r="DUF41" s="418"/>
      <c r="DUG41" s="420"/>
      <c r="DUH41" s="421"/>
      <c r="DUI41" s="422"/>
      <c r="DUJ41" s="423"/>
      <c r="DUK41" s="419"/>
      <c r="DUL41" s="419"/>
      <c r="DUM41" s="418"/>
      <c r="DUN41" s="420"/>
      <c r="DUO41" s="421"/>
      <c r="DUP41" s="422"/>
      <c r="DUQ41" s="423"/>
      <c r="DUR41" s="419"/>
      <c r="DUS41" s="419"/>
      <c r="DUT41" s="418"/>
      <c r="DUU41" s="420"/>
      <c r="DUV41" s="421"/>
      <c r="DUW41" s="422"/>
      <c r="DUX41" s="423"/>
      <c r="DUY41" s="419"/>
      <c r="DUZ41" s="419"/>
      <c r="DVA41" s="418"/>
      <c r="DVB41" s="420"/>
      <c r="DVC41" s="421"/>
      <c r="DVD41" s="422"/>
      <c r="DVE41" s="423"/>
      <c r="DVF41" s="419"/>
      <c r="DVG41" s="419"/>
      <c r="DVH41" s="418"/>
      <c r="DVI41" s="420"/>
      <c r="DVJ41" s="421"/>
      <c r="DVK41" s="422"/>
      <c r="DVL41" s="423"/>
      <c r="DVM41" s="419"/>
      <c r="DVN41" s="419"/>
      <c r="DVO41" s="418"/>
      <c r="DVP41" s="420"/>
      <c r="DVQ41" s="421"/>
      <c r="DVR41" s="422"/>
      <c r="DVS41" s="423"/>
      <c r="DVT41" s="419"/>
      <c r="DVU41" s="419"/>
      <c r="DVV41" s="418"/>
      <c r="DVW41" s="420"/>
      <c r="DVX41" s="421"/>
      <c r="DVY41" s="422"/>
      <c r="DVZ41" s="423"/>
      <c r="DWA41" s="419"/>
      <c r="DWB41" s="419"/>
      <c r="DWC41" s="418"/>
      <c r="DWD41" s="420"/>
      <c r="DWE41" s="421"/>
      <c r="DWF41" s="422"/>
      <c r="DWG41" s="423"/>
      <c r="DWH41" s="419"/>
      <c r="DWI41" s="419"/>
      <c r="DWJ41" s="418"/>
      <c r="DWK41" s="420"/>
      <c r="DWL41" s="421"/>
      <c r="DWM41" s="422"/>
      <c r="DWN41" s="423"/>
      <c r="DWO41" s="419"/>
      <c r="DWP41" s="419"/>
      <c r="DWQ41" s="418"/>
      <c r="DWR41" s="420"/>
      <c r="DWS41" s="421"/>
      <c r="DWT41" s="422"/>
      <c r="DWU41" s="423"/>
      <c r="DWV41" s="419"/>
      <c r="DWW41" s="419"/>
      <c r="DWX41" s="418"/>
      <c r="DWY41" s="420"/>
      <c r="DWZ41" s="421"/>
      <c r="DXA41" s="422"/>
      <c r="DXB41" s="423"/>
      <c r="DXC41" s="419"/>
      <c r="DXD41" s="419"/>
      <c r="DXE41" s="418"/>
      <c r="DXF41" s="420"/>
      <c r="DXG41" s="421"/>
      <c r="DXH41" s="422"/>
      <c r="DXI41" s="423"/>
      <c r="DXJ41" s="419"/>
      <c r="DXK41" s="419"/>
      <c r="DXL41" s="418"/>
      <c r="DXM41" s="420"/>
      <c r="DXN41" s="421"/>
      <c r="DXO41" s="422"/>
      <c r="DXP41" s="423"/>
      <c r="DXQ41" s="419"/>
      <c r="DXR41" s="419"/>
      <c r="DXS41" s="418"/>
      <c r="DXT41" s="420"/>
      <c r="DXU41" s="421"/>
      <c r="DXV41" s="422"/>
      <c r="DXW41" s="423"/>
      <c r="DXX41" s="419"/>
      <c r="DXY41" s="419"/>
      <c r="DXZ41" s="418"/>
      <c r="DYA41" s="420"/>
      <c r="DYB41" s="421"/>
      <c r="DYC41" s="422"/>
      <c r="DYD41" s="423"/>
      <c r="DYE41" s="419"/>
      <c r="DYF41" s="419"/>
      <c r="DYG41" s="418"/>
      <c r="DYH41" s="420"/>
      <c r="DYI41" s="421"/>
      <c r="DYJ41" s="422"/>
      <c r="DYK41" s="423"/>
      <c r="DYL41" s="419"/>
      <c r="DYM41" s="419"/>
      <c r="DYN41" s="418"/>
      <c r="DYO41" s="420"/>
      <c r="DYP41" s="421"/>
      <c r="DYQ41" s="422"/>
      <c r="DYR41" s="423"/>
      <c r="DYS41" s="419"/>
      <c r="DYT41" s="419"/>
      <c r="DYU41" s="418"/>
      <c r="DYV41" s="420"/>
      <c r="DYW41" s="421"/>
      <c r="DYX41" s="422"/>
      <c r="DYY41" s="423"/>
      <c r="DYZ41" s="419"/>
      <c r="DZA41" s="419"/>
      <c r="DZB41" s="418"/>
      <c r="DZC41" s="420"/>
      <c r="DZD41" s="421"/>
      <c r="DZE41" s="422"/>
      <c r="DZF41" s="423"/>
      <c r="DZG41" s="419"/>
      <c r="DZH41" s="419"/>
      <c r="DZI41" s="418"/>
      <c r="DZJ41" s="420"/>
      <c r="DZK41" s="421"/>
      <c r="DZL41" s="422"/>
      <c r="DZM41" s="423"/>
      <c r="DZN41" s="419"/>
      <c r="DZO41" s="419"/>
      <c r="DZP41" s="418"/>
      <c r="DZQ41" s="420"/>
      <c r="DZR41" s="421"/>
      <c r="DZS41" s="422"/>
      <c r="DZT41" s="423"/>
      <c r="DZU41" s="419"/>
      <c r="DZV41" s="419"/>
      <c r="DZW41" s="418"/>
      <c r="DZX41" s="420"/>
      <c r="DZY41" s="421"/>
      <c r="DZZ41" s="422"/>
      <c r="EAA41" s="423"/>
      <c r="EAB41" s="419"/>
      <c r="EAC41" s="419"/>
      <c r="EAD41" s="418"/>
      <c r="EAE41" s="420"/>
      <c r="EAF41" s="421"/>
      <c r="EAG41" s="422"/>
      <c r="EAH41" s="423"/>
      <c r="EAI41" s="419"/>
      <c r="EAJ41" s="419"/>
      <c r="EAK41" s="418"/>
      <c r="EAL41" s="420"/>
      <c r="EAM41" s="421"/>
      <c r="EAN41" s="422"/>
      <c r="EAO41" s="423"/>
      <c r="EAP41" s="419"/>
      <c r="EAQ41" s="419"/>
      <c r="EAR41" s="418"/>
      <c r="EAS41" s="420"/>
      <c r="EAT41" s="421"/>
      <c r="EAU41" s="422"/>
      <c r="EAV41" s="423"/>
      <c r="EAW41" s="419"/>
      <c r="EAX41" s="419"/>
      <c r="EAY41" s="418"/>
      <c r="EAZ41" s="420"/>
      <c r="EBA41" s="421"/>
      <c r="EBB41" s="422"/>
      <c r="EBC41" s="423"/>
      <c r="EBD41" s="419"/>
      <c r="EBE41" s="419"/>
      <c r="EBF41" s="418"/>
      <c r="EBG41" s="420"/>
      <c r="EBH41" s="421"/>
      <c r="EBI41" s="422"/>
      <c r="EBJ41" s="423"/>
      <c r="EBK41" s="419"/>
      <c r="EBL41" s="419"/>
      <c r="EBM41" s="418"/>
      <c r="EBN41" s="420"/>
      <c r="EBO41" s="421"/>
      <c r="EBP41" s="422"/>
      <c r="EBQ41" s="423"/>
      <c r="EBR41" s="419"/>
      <c r="EBS41" s="419"/>
      <c r="EBT41" s="418"/>
      <c r="EBU41" s="420"/>
      <c r="EBV41" s="421"/>
      <c r="EBW41" s="422"/>
      <c r="EBX41" s="423"/>
      <c r="EBY41" s="419"/>
      <c r="EBZ41" s="419"/>
      <c r="ECA41" s="418"/>
      <c r="ECB41" s="420"/>
      <c r="ECC41" s="421"/>
      <c r="ECD41" s="422"/>
      <c r="ECE41" s="423"/>
      <c r="ECF41" s="419"/>
      <c r="ECG41" s="419"/>
      <c r="ECH41" s="418"/>
      <c r="ECI41" s="420"/>
      <c r="ECJ41" s="421"/>
      <c r="ECK41" s="422"/>
      <c r="ECL41" s="423"/>
      <c r="ECM41" s="419"/>
      <c r="ECN41" s="419"/>
      <c r="ECO41" s="418"/>
      <c r="ECP41" s="420"/>
      <c r="ECQ41" s="421"/>
      <c r="ECR41" s="422"/>
      <c r="ECS41" s="423"/>
      <c r="ECT41" s="419"/>
      <c r="ECU41" s="419"/>
      <c r="ECV41" s="418"/>
      <c r="ECW41" s="420"/>
      <c r="ECX41" s="421"/>
      <c r="ECY41" s="422"/>
      <c r="ECZ41" s="423"/>
      <c r="EDA41" s="419"/>
      <c r="EDB41" s="419"/>
      <c r="EDC41" s="418"/>
      <c r="EDD41" s="420"/>
      <c r="EDE41" s="421"/>
      <c r="EDF41" s="422"/>
      <c r="EDG41" s="423"/>
      <c r="EDH41" s="419"/>
      <c r="EDI41" s="419"/>
      <c r="EDJ41" s="418"/>
      <c r="EDK41" s="420"/>
      <c r="EDL41" s="421"/>
      <c r="EDM41" s="422"/>
      <c r="EDN41" s="423"/>
      <c r="EDO41" s="419"/>
      <c r="EDP41" s="419"/>
      <c r="EDQ41" s="418"/>
      <c r="EDR41" s="420"/>
      <c r="EDS41" s="421"/>
      <c r="EDT41" s="422"/>
      <c r="EDU41" s="423"/>
      <c r="EDV41" s="419"/>
      <c r="EDW41" s="419"/>
      <c r="EDX41" s="418"/>
      <c r="EDY41" s="420"/>
      <c r="EDZ41" s="421"/>
      <c r="EEA41" s="422"/>
      <c r="EEB41" s="423"/>
      <c r="EEC41" s="419"/>
      <c r="EED41" s="419"/>
      <c r="EEE41" s="418"/>
      <c r="EEF41" s="420"/>
      <c r="EEG41" s="421"/>
      <c r="EEH41" s="422"/>
      <c r="EEI41" s="423"/>
      <c r="EEJ41" s="419"/>
      <c r="EEK41" s="419"/>
      <c r="EEL41" s="418"/>
      <c r="EEM41" s="420"/>
      <c r="EEN41" s="421"/>
      <c r="EEO41" s="422"/>
      <c r="EEP41" s="423"/>
      <c r="EEQ41" s="419"/>
      <c r="EER41" s="419"/>
      <c r="EES41" s="418"/>
      <c r="EET41" s="420"/>
      <c r="EEU41" s="421"/>
      <c r="EEV41" s="422"/>
      <c r="EEW41" s="423"/>
      <c r="EEX41" s="419"/>
      <c r="EEY41" s="419"/>
      <c r="EEZ41" s="418"/>
      <c r="EFA41" s="420"/>
      <c r="EFB41" s="421"/>
      <c r="EFC41" s="422"/>
      <c r="EFD41" s="423"/>
      <c r="EFE41" s="419"/>
      <c r="EFF41" s="419"/>
      <c r="EFG41" s="418"/>
      <c r="EFH41" s="420"/>
      <c r="EFI41" s="421"/>
      <c r="EFJ41" s="422"/>
      <c r="EFK41" s="423"/>
      <c r="EFL41" s="419"/>
      <c r="EFM41" s="419"/>
      <c r="EFN41" s="418"/>
      <c r="EFO41" s="420"/>
      <c r="EFP41" s="421"/>
      <c r="EFQ41" s="422"/>
      <c r="EFR41" s="423"/>
      <c r="EFS41" s="419"/>
      <c r="EFT41" s="419"/>
      <c r="EFU41" s="418"/>
      <c r="EFV41" s="420"/>
      <c r="EFW41" s="421"/>
      <c r="EFX41" s="422"/>
      <c r="EFY41" s="423"/>
      <c r="EFZ41" s="419"/>
      <c r="EGA41" s="419"/>
      <c r="EGB41" s="418"/>
      <c r="EGC41" s="420"/>
      <c r="EGD41" s="421"/>
      <c r="EGE41" s="422"/>
      <c r="EGF41" s="423"/>
      <c r="EGG41" s="419"/>
      <c r="EGH41" s="419"/>
      <c r="EGI41" s="418"/>
      <c r="EGJ41" s="420"/>
      <c r="EGK41" s="421"/>
      <c r="EGL41" s="422"/>
      <c r="EGM41" s="423"/>
      <c r="EGN41" s="419"/>
      <c r="EGO41" s="419"/>
      <c r="EGP41" s="418"/>
      <c r="EGQ41" s="420"/>
      <c r="EGR41" s="421"/>
      <c r="EGS41" s="422"/>
      <c r="EGT41" s="423"/>
      <c r="EGU41" s="419"/>
      <c r="EGV41" s="419"/>
      <c r="EGW41" s="418"/>
      <c r="EGX41" s="420"/>
      <c r="EGY41" s="421"/>
      <c r="EGZ41" s="422"/>
      <c r="EHA41" s="423"/>
      <c r="EHB41" s="419"/>
      <c r="EHC41" s="419"/>
      <c r="EHD41" s="418"/>
      <c r="EHE41" s="420"/>
      <c r="EHF41" s="421"/>
      <c r="EHG41" s="422"/>
      <c r="EHH41" s="423"/>
      <c r="EHI41" s="419"/>
      <c r="EHJ41" s="419"/>
      <c r="EHK41" s="418"/>
      <c r="EHL41" s="420"/>
      <c r="EHM41" s="421"/>
      <c r="EHN41" s="422"/>
      <c r="EHO41" s="423"/>
      <c r="EHP41" s="419"/>
      <c r="EHQ41" s="419"/>
      <c r="EHR41" s="418"/>
      <c r="EHS41" s="420"/>
      <c r="EHT41" s="421"/>
      <c r="EHU41" s="422"/>
      <c r="EHV41" s="423"/>
      <c r="EHW41" s="419"/>
      <c r="EHX41" s="419"/>
      <c r="EHY41" s="418"/>
      <c r="EHZ41" s="420"/>
      <c r="EIA41" s="421"/>
      <c r="EIB41" s="422"/>
      <c r="EIC41" s="423"/>
      <c r="EID41" s="419"/>
      <c r="EIE41" s="419"/>
      <c r="EIF41" s="418"/>
      <c r="EIG41" s="420"/>
      <c r="EIH41" s="421"/>
      <c r="EII41" s="422"/>
      <c r="EIJ41" s="423"/>
      <c r="EIK41" s="419"/>
      <c r="EIL41" s="419"/>
      <c r="EIM41" s="418"/>
      <c r="EIN41" s="420"/>
      <c r="EIO41" s="421"/>
      <c r="EIP41" s="422"/>
      <c r="EIQ41" s="423"/>
      <c r="EIR41" s="419"/>
      <c r="EIS41" s="419"/>
      <c r="EIT41" s="418"/>
      <c r="EIU41" s="420"/>
      <c r="EIV41" s="421"/>
      <c r="EIW41" s="422"/>
      <c r="EIX41" s="423"/>
      <c r="EIY41" s="419"/>
      <c r="EIZ41" s="419"/>
      <c r="EJA41" s="418"/>
      <c r="EJB41" s="420"/>
      <c r="EJC41" s="421"/>
      <c r="EJD41" s="422"/>
      <c r="EJE41" s="423"/>
      <c r="EJF41" s="419"/>
      <c r="EJG41" s="419"/>
      <c r="EJH41" s="418"/>
      <c r="EJI41" s="420"/>
      <c r="EJJ41" s="421"/>
      <c r="EJK41" s="422"/>
      <c r="EJL41" s="423"/>
      <c r="EJM41" s="419"/>
      <c r="EJN41" s="419"/>
      <c r="EJO41" s="418"/>
      <c r="EJP41" s="420"/>
      <c r="EJQ41" s="421"/>
      <c r="EJR41" s="422"/>
      <c r="EJS41" s="423"/>
      <c r="EJT41" s="419"/>
      <c r="EJU41" s="419"/>
      <c r="EJV41" s="418"/>
      <c r="EJW41" s="420"/>
      <c r="EJX41" s="421"/>
      <c r="EJY41" s="422"/>
      <c r="EJZ41" s="423"/>
      <c r="EKA41" s="419"/>
      <c r="EKB41" s="419"/>
      <c r="EKC41" s="418"/>
      <c r="EKD41" s="420"/>
      <c r="EKE41" s="421"/>
      <c r="EKF41" s="422"/>
      <c r="EKG41" s="423"/>
      <c r="EKH41" s="419"/>
      <c r="EKI41" s="419"/>
      <c r="EKJ41" s="418"/>
      <c r="EKK41" s="420"/>
      <c r="EKL41" s="421"/>
      <c r="EKM41" s="422"/>
      <c r="EKN41" s="423"/>
      <c r="EKO41" s="419"/>
      <c r="EKP41" s="419"/>
      <c r="EKQ41" s="418"/>
      <c r="EKR41" s="420"/>
      <c r="EKS41" s="421"/>
      <c r="EKT41" s="422"/>
      <c r="EKU41" s="423"/>
      <c r="EKV41" s="419"/>
      <c r="EKW41" s="419"/>
      <c r="EKX41" s="418"/>
      <c r="EKY41" s="420"/>
      <c r="EKZ41" s="421"/>
      <c r="ELA41" s="422"/>
      <c r="ELB41" s="423"/>
      <c r="ELC41" s="419"/>
      <c r="ELD41" s="419"/>
      <c r="ELE41" s="418"/>
      <c r="ELF41" s="420"/>
      <c r="ELG41" s="421"/>
      <c r="ELH41" s="422"/>
      <c r="ELI41" s="423"/>
      <c r="ELJ41" s="419"/>
      <c r="ELK41" s="419"/>
      <c r="ELL41" s="418"/>
      <c r="ELM41" s="420"/>
      <c r="ELN41" s="421"/>
      <c r="ELO41" s="422"/>
      <c r="ELP41" s="423"/>
      <c r="ELQ41" s="419"/>
      <c r="ELR41" s="419"/>
      <c r="ELS41" s="418"/>
      <c r="ELT41" s="420"/>
      <c r="ELU41" s="421"/>
      <c r="ELV41" s="422"/>
      <c r="ELW41" s="423"/>
      <c r="ELX41" s="419"/>
      <c r="ELY41" s="419"/>
      <c r="ELZ41" s="418"/>
      <c r="EMA41" s="420"/>
      <c r="EMB41" s="421"/>
      <c r="EMC41" s="422"/>
      <c r="EMD41" s="423"/>
      <c r="EME41" s="419"/>
      <c r="EMF41" s="419"/>
      <c r="EMG41" s="418"/>
      <c r="EMH41" s="420"/>
      <c r="EMI41" s="421"/>
      <c r="EMJ41" s="422"/>
      <c r="EMK41" s="423"/>
      <c r="EML41" s="419"/>
      <c r="EMM41" s="419"/>
      <c r="EMN41" s="418"/>
      <c r="EMO41" s="420"/>
      <c r="EMP41" s="421"/>
      <c r="EMQ41" s="422"/>
      <c r="EMR41" s="423"/>
      <c r="EMS41" s="419"/>
      <c r="EMT41" s="419"/>
      <c r="EMU41" s="418"/>
      <c r="EMV41" s="420"/>
      <c r="EMW41" s="421"/>
      <c r="EMX41" s="422"/>
      <c r="EMY41" s="423"/>
      <c r="EMZ41" s="419"/>
      <c r="ENA41" s="419"/>
      <c r="ENB41" s="418"/>
      <c r="ENC41" s="420"/>
      <c r="END41" s="421"/>
      <c r="ENE41" s="422"/>
      <c r="ENF41" s="423"/>
      <c r="ENG41" s="419"/>
      <c r="ENH41" s="419"/>
      <c r="ENI41" s="418"/>
      <c r="ENJ41" s="420"/>
      <c r="ENK41" s="421"/>
      <c r="ENL41" s="422"/>
      <c r="ENM41" s="423"/>
      <c r="ENN41" s="419"/>
      <c r="ENO41" s="419"/>
      <c r="ENP41" s="418"/>
      <c r="ENQ41" s="420"/>
      <c r="ENR41" s="421"/>
      <c r="ENS41" s="422"/>
      <c r="ENT41" s="423"/>
      <c r="ENU41" s="419"/>
      <c r="ENV41" s="419"/>
      <c r="ENW41" s="418"/>
      <c r="ENX41" s="420"/>
      <c r="ENY41" s="421"/>
      <c r="ENZ41" s="422"/>
      <c r="EOA41" s="423"/>
      <c r="EOB41" s="419"/>
      <c r="EOC41" s="419"/>
      <c r="EOD41" s="418"/>
      <c r="EOE41" s="420"/>
      <c r="EOF41" s="421"/>
      <c r="EOG41" s="422"/>
      <c r="EOH41" s="423"/>
      <c r="EOI41" s="419"/>
      <c r="EOJ41" s="419"/>
      <c r="EOK41" s="418"/>
      <c r="EOL41" s="420"/>
      <c r="EOM41" s="421"/>
      <c r="EON41" s="422"/>
      <c r="EOO41" s="423"/>
      <c r="EOP41" s="419"/>
      <c r="EOQ41" s="419"/>
      <c r="EOR41" s="418"/>
      <c r="EOS41" s="420"/>
      <c r="EOT41" s="421"/>
      <c r="EOU41" s="422"/>
      <c r="EOV41" s="423"/>
      <c r="EOW41" s="419"/>
      <c r="EOX41" s="419"/>
      <c r="EOY41" s="418"/>
      <c r="EOZ41" s="420"/>
      <c r="EPA41" s="421"/>
      <c r="EPB41" s="422"/>
      <c r="EPC41" s="423"/>
      <c r="EPD41" s="419"/>
      <c r="EPE41" s="419"/>
      <c r="EPF41" s="418"/>
      <c r="EPG41" s="420"/>
      <c r="EPH41" s="421"/>
      <c r="EPI41" s="422"/>
      <c r="EPJ41" s="423"/>
      <c r="EPK41" s="419"/>
      <c r="EPL41" s="419"/>
      <c r="EPM41" s="418"/>
      <c r="EPN41" s="420"/>
      <c r="EPO41" s="421"/>
      <c r="EPP41" s="422"/>
      <c r="EPQ41" s="423"/>
      <c r="EPR41" s="419"/>
      <c r="EPS41" s="419"/>
      <c r="EPT41" s="418"/>
      <c r="EPU41" s="420"/>
      <c r="EPV41" s="421"/>
      <c r="EPW41" s="422"/>
      <c r="EPX41" s="423"/>
      <c r="EPY41" s="419"/>
      <c r="EPZ41" s="419"/>
      <c r="EQA41" s="418"/>
      <c r="EQB41" s="420"/>
      <c r="EQC41" s="421"/>
      <c r="EQD41" s="422"/>
      <c r="EQE41" s="423"/>
      <c r="EQF41" s="419"/>
      <c r="EQG41" s="419"/>
      <c r="EQH41" s="418"/>
      <c r="EQI41" s="420"/>
      <c r="EQJ41" s="421"/>
      <c r="EQK41" s="422"/>
      <c r="EQL41" s="423"/>
      <c r="EQM41" s="419"/>
      <c r="EQN41" s="419"/>
      <c r="EQO41" s="418"/>
      <c r="EQP41" s="420"/>
      <c r="EQQ41" s="421"/>
      <c r="EQR41" s="422"/>
      <c r="EQS41" s="423"/>
      <c r="EQT41" s="419"/>
      <c r="EQU41" s="419"/>
      <c r="EQV41" s="418"/>
      <c r="EQW41" s="420"/>
      <c r="EQX41" s="421"/>
      <c r="EQY41" s="422"/>
      <c r="EQZ41" s="423"/>
      <c r="ERA41" s="419"/>
      <c r="ERB41" s="419"/>
      <c r="ERC41" s="418"/>
      <c r="ERD41" s="420"/>
      <c r="ERE41" s="421"/>
      <c r="ERF41" s="422"/>
      <c r="ERG41" s="423"/>
      <c r="ERH41" s="419"/>
      <c r="ERI41" s="419"/>
      <c r="ERJ41" s="418"/>
      <c r="ERK41" s="420"/>
      <c r="ERL41" s="421"/>
      <c r="ERM41" s="422"/>
      <c r="ERN41" s="423"/>
      <c r="ERO41" s="419"/>
      <c r="ERP41" s="419"/>
      <c r="ERQ41" s="418"/>
      <c r="ERR41" s="420"/>
      <c r="ERS41" s="421"/>
      <c r="ERT41" s="422"/>
      <c r="ERU41" s="423"/>
      <c r="ERV41" s="419"/>
      <c r="ERW41" s="419"/>
      <c r="ERX41" s="418"/>
      <c r="ERY41" s="420"/>
      <c r="ERZ41" s="421"/>
      <c r="ESA41" s="422"/>
      <c r="ESB41" s="423"/>
      <c r="ESC41" s="419"/>
      <c r="ESD41" s="419"/>
      <c r="ESE41" s="418"/>
      <c r="ESF41" s="420"/>
      <c r="ESG41" s="421"/>
      <c r="ESH41" s="422"/>
      <c r="ESI41" s="423"/>
      <c r="ESJ41" s="419"/>
      <c r="ESK41" s="419"/>
      <c r="ESL41" s="418"/>
      <c r="ESM41" s="420"/>
      <c r="ESN41" s="421"/>
      <c r="ESO41" s="422"/>
      <c r="ESP41" s="423"/>
      <c r="ESQ41" s="419"/>
      <c r="ESR41" s="419"/>
      <c r="ESS41" s="418"/>
      <c r="EST41" s="420"/>
      <c r="ESU41" s="421"/>
      <c r="ESV41" s="422"/>
      <c r="ESW41" s="423"/>
      <c r="ESX41" s="419"/>
      <c r="ESY41" s="419"/>
      <c r="ESZ41" s="418"/>
      <c r="ETA41" s="420"/>
      <c r="ETB41" s="421"/>
      <c r="ETC41" s="422"/>
      <c r="ETD41" s="423"/>
      <c r="ETE41" s="419"/>
      <c r="ETF41" s="419"/>
      <c r="ETG41" s="418"/>
      <c r="ETH41" s="420"/>
      <c r="ETI41" s="421"/>
      <c r="ETJ41" s="422"/>
      <c r="ETK41" s="423"/>
      <c r="ETL41" s="419"/>
      <c r="ETM41" s="419"/>
      <c r="ETN41" s="418"/>
      <c r="ETO41" s="420"/>
      <c r="ETP41" s="421"/>
      <c r="ETQ41" s="422"/>
      <c r="ETR41" s="423"/>
      <c r="ETS41" s="419"/>
      <c r="ETT41" s="419"/>
      <c r="ETU41" s="418"/>
      <c r="ETV41" s="420"/>
      <c r="ETW41" s="421"/>
      <c r="ETX41" s="422"/>
      <c r="ETY41" s="423"/>
      <c r="ETZ41" s="419"/>
      <c r="EUA41" s="419"/>
      <c r="EUB41" s="418"/>
      <c r="EUC41" s="420"/>
      <c r="EUD41" s="421"/>
      <c r="EUE41" s="422"/>
      <c r="EUF41" s="423"/>
      <c r="EUG41" s="419"/>
      <c r="EUH41" s="419"/>
      <c r="EUI41" s="418"/>
      <c r="EUJ41" s="420"/>
      <c r="EUK41" s="421"/>
      <c r="EUL41" s="422"/>
      <c r="EUM41" s="423"/>
      <c r="EUN41" s="419"/>
      <c r="EUO41" s="419"/>
      <c r="EUP41" s="418"/>
      <c r="EUQ41" s="420"/>
      <c r="EUR41" s="421"/>
      <c r="EUS41" s="422"/>
      <c r="EUT41" s="423"/>
      <c r="EUU41" s="419"/>
      <c r="EUV41" s="419"/>
      <c r="EUW41" s="418"/>
      <c r="EUX41" s="420"/>
      <c r="EUY41" s="421"/>
      <c r="EUZ41" s="422"/>
      <c r="EVA41" s="423"/>
      <c r="EVB41" s="419"/>
      <c r="EVC41" s="419"/>
      <c r="EVD41" s="418"/>
      <c r="EVE41" s="420"/>
      <c r="EVF41" s="421"/>
      <c r="EVG41" s="422"/>
      <c r="EVH41" s="423"/>
      <c r="EVI41" s="419"/>
      <c r="EVJ41" s="419"/>
      <c r="EVK41" s="418"/>
      <c r="EVL41" s="420"/>
      <c r="EVM41" s="421"/>
      <c r="EVN41" s="422"/>
      <c r="EVO41" s="423"/>
      <c r="EVP41" s="419"/>
      <c r="EVQ41" s="419"/>
      <c r="EVR41" s="418"/>
      <c r="EVS41" s="420"/>
      <c r="EVT41" s="421"/>
      <c r="EVU41" s="422"/>
      <c r="EVV41" s="423"/>
      <c r="EVW41" s="419"/>
      <c r="EVX41" s="419"/>
      <c r="EVY41" s="418"/>
      <c r="EVZ41" s="420"/>
      <c r="EWA41" s="421"/>
      <c r="EWB41" s="422"/>
      <c r="EWC41" s="423"/>
      <c r="EWD41" s="419"/>
      <c r="EWE41" s="419"/>
      <c r="EWF41" s="418"/>
      <c r="EWG41" s="420"/>
      <c r="EWH41" s="421"/>
      <c r="EWI41" s="422"/>
      <c r="EWJ41" s="423"/>
      <c r="EWK41" s="419"/>
      <c r="EWL41" s="419"/>
      <c r="EWM41" s="418"/>
      <c r="EWN41" s="420"/>
      <c r="EWO41" s="421"/>
      <c r="EWP41" s="422"/>
      <c r="EWQ41" s="423"/>
      <c r="EWR41" s="419"/>
      <c r="EWS41" s="419"/>
      <c r="EWT41" s="418"/>
      <c r="EWU41" s="420"/>
      <c r="EWV41" s="421"/>
      <c r="EWW41" s="422"/>
      <c r="EWX41" s="423"/>
      <c r="EWY41" s="419"/>
      <c r="EWZ41" s="419"/>
      <c r="EXA41" s="418"/>
      <c r="EXB41" s="420"/>
      <c r="EXC41" s="421"/>
      <c r="EXD41" s="422"/>
      <c r="EXE41" s="423"/>
      <c r="EXF41" s="419"/>
      <c r="EXG41" s="419"/>
      <c r="EXH41" s="418"/>
      <c r="EXI41" s="420"/>
      <c r="EXJ41" s="421"/>
      <c r="EXK41" s="422"/>
      <c r="EXL41" s="423"/>
      <c r="EXM41" s="419"/>
      <c r="EXN41" s="419"/>
      <c r="EXO41" s="418"/>
      <c r="EXP41" s="420"/>
      <c r="EXQ41" s="421"/>
      <c r="EXR41" s="422"/>
      <c r="EXS41" s="423"/>
      <c r="EXT41" s="419"/>
      <c r="EXU41" s="419"/>
      <c r="EXV41" s="418"/>
      <c r="EXW41" s="420"/>
      <c r="EXX41" s="421"/>
      <c r="EXY41" s="422"/>
      <c r="EXZ41" s="423"/>
      <c r="EYA41" s="419"/>
      <c r="EYB41" s="419"/>
      <c r="EYC41" s="418"/>
      <c r="EYD41" s="420"/>
      <c r="EYE41" s="421"/>
      <c r="EYF41" s="422"/>
      <c r="EYG41" s="423"/>
      <c r="EYH41" s="419"/>
      <c r="EYI41" s="419"/>
      <c r="EYJ41" s="418"/>
      <c r="EYK41" s="420"/>
      <c r="EYL41" s="421"/>
      <c r="EYM41" s="422"/>
      <c r="EYN41" s="423"/>
      <c r="EYO41" s="419"/>
      <c r="EYP41" s="419"/>
      <c r="EYQ41" s="418"/>
      <c r="EYR41" s="420"/>
      <c r="EYS41" s="421"/>
      <c r="EYT41" s="422"/>
      <c r="EYU41" s="423"/>
      <c r="EYV41" s="419"/>
      <c r="EYW41" s="419"/>
      <c r="EYX41" s="418"/>
      <c r="EYY41" s="420"/>
      <c r="EYZ41" s="421"/>
      <c r="EZA41" s="422"/>
      <c r="EZB41" s="423"/>
      <c r="EZC41" s="419"/>
      <c r="EZD41" s="419"/>
      <c r="EZE41" s="418"/>
      <c r="EZF41" s="420"/>
      <c r="EZG41" s="421"/>
      <c r="EZH41" s="422"/>
      <c r="EZI41" s="423"/>
      <c r="EZJ41" s="419"/>
      <c r="EZK41" s="419"/>
      <c r="EZL41" s="418"/>
      <c r="EZM41" s="420"/>
      <c r="EZN41" s="421"/>
      <c r="EZO41" s="422"/>
      <c r="EZP41" s="423"/>
      <c r="EZQ41" s="419"/>
      <c r="EZR41" s="419"/>
      <c r="EZS41" s="418"/>
      <c r="EZT41" s="420"/>
      <c r="EZU41" s="421"/>
      <c r="EZV41" s="422"/>
      <c r="EZW41" s="423"/>
      <c r="EZX41" s="419"/>
      <c r="EZY41" s="419"/>
      <c r="EZZ41" s="418"/>
      <c r="FAA41" s="420"/>
      <c r="FAB41" s="421"/>
      <c r="FAC41" s="422"/>
      <c r="FAD41" s="423"/>
      <c r="FAE41" s="419"/>
      <c r="FAF41" s="419"/>
      <c r="FAG41" s="418"/>
      <c r="FAH41" s="420"/>
      <c r="FAI41" s="421"/>
      <c r="FAJ41" s="422"/>
      <c r="FAK41" s="423"/>
      <c r="FAL41" s="419"/>
      <c r="FAM41" s="419"/>
      <c r="FAN41" s="418"/>
      <c r="FAO41" s="420"/>
      <c r="FAP41" s="421"/>
      <c r="FAQ41" s="422"/>
      <c r="FAR41" s="423"/>
      <c r="FAS41" s="419"/>
      <c r="FAT41" s="419"/>
      <c r="FAU41" s="418"/>
      <c r="FAV41" s="420"/>
      <c r="FAW41" s="421"/>
      <c r="FAX41" s="422"/>
      <c r="FAY41" s="423"/>
      <c r="FAZ41" s="419"/>
      <c r="FBA41" s="419"/>
      <c r="FBB41" s="418"/>
      <c r="FBC41" s="420"/>
      <c r="FBD41" s="421"/>
      <c r="FBE41" s="422"/>
      <c r="FBF41" s="423"/>
      <c r="FBG41" s="419"/>
      <c r="FBH41" s="419"/>
      <c r="FBI41" s="418"/>
      <c r="FBJ41" s="420"/>
      <c r="FBK41" s="421"/>
      <c r="FBL41" s="422"/>
      <c r="FBM41" s="423"/>
      <c r="FBN41" s="419"/>
      <c r="FBO41" s="419"/>
      <c r="FBP41" s="418"/>
      <c r="FBQ41" s="420"/>
      <c r="FBR41" s="421"/>
      <c r="FBS41" s="422"/>
      <c r="FBT41" s="423"/>
      <c r="FBU41" s="419"/>
      <c r="FBV41" s="419"/>
      <c r="FBW41" s="418"/>
      <c r="FBX41" s="420"/>
      <c r="FBY41" s="421"/>
      <c r="FBZ41" s="422"/>
      <c r="FCA41" s="423"/>
      <c r="FCB41" s="419"/>
      <c r="FCC41" s="419"/>
      <c r="FCD41" s="418"/>
      <c r="FCE41" s="420"/>
      <c r="FCF41" s="421"/>
      <c r="FCG41" s="422"/>
      <c r="FCH41" s="423"/>
      <c r="FCI41" s="419"/>
      <c r="FCJ41" s="419"/>
      <c r="FCK41" s="418"/>
      <c r="FCL41" s="420"/>
      <c r="FCM41" s="421"/>
      <c r="FCN41" s="422"/>
      <c r="FCO41" s="423"/>
      <c r="FCP41" s="419"/>
      <c r="FCQ41" s="419"/>
      <c r="FCR41" s="418"/>
      <c r="FCS41" s="420"/>
      <c r="FCT41" s="421"/>
      <c r="FCU41" s="422"/>
      <c r="FCV41" s="423"/>
      <c r="FCW41" s="419"/>
      <c r="FCX41" s="419"/>
      <c r="FCY41" s="418"/>
      <c r="FCZ41" s="420"/>
      <c r="FDA41" s="421"/>
      <c r="FDB41" s="422"/>
      <c r="FDC41" s="423"/>
      <c r="FDD41" s="419"/>
      <c r="FDE41" s="419"/>
      <c r="FDF41" s="418"/>
      <c r="FDG41" s="420"/>
      <c r="FDH41" s="421"/>
      <c r="FDI41" s="422"/>
      <c r="FDJ41" s="423"/>
      <c r="FDK41" s="419"/>
      <c r="FDL41" s="419"/>
      <c r="FDM41" s="418"/>
      <c r="FDN41" s="420"/>
      <c r="FDO41" s="421"/>
      <c r="FDP41" s="422"/>
      <c r="FDQ41" s="423"/>
      <c r="FDR41" s="419"/>
      <c r="FDS41" s="419"/>
      <c r="FDT41" s="418"/>
      <c r="FDU41" s="420"/>
      <c r="FDV41" s="421"/>
      <c r="FDW41" s="422"/>
      <c r="FDX41" s="423"/>
      <c r="FDY41" s="419"/>
      <c r="FDZ41" s="419"/>
      <c r="FEA41" s="418"/>
      <c r="FEB41" s="420"/>
      <c r="FEC41" s="421"/>
      <c r="FED41" s="422"/>
      <c r="FEE41" s="423"/>
      <c r="FEF41" s="419"/>
      <c r="FEG41" s="419"/>
      <c r="FEH41" s="418"/>
      <c r="FEI41" s="420"/>
      <c r="FEJ41" s="421"/>
      <c r="FEK41" s="422"/>
      <c r="FEL41" s="423"/>
      <c r="FEM41" s="419"/>
      <c r="FEN41" s="419"/>
      <c r="FEO41" s="418"/>
      <c r="FEP41" s="420"/>
      <c r="FEQ41" s="421"/>
      <c r="FER41" s="422"/>
      <c r="FES41" s="423"/>
      <c r="FET41" s="419"/>
      <c r="FEU41" s="419"/>
      <c r="FEV41" s="418"/>
      <c r="FEW41" s="420"/>
      <c r="FEX41" s="421"/>
      <c r="FEY41" s="422"/>
      <c r="FEZ41" s="423"/>
      <c r="FFA41" s="419"/>
      <c r="FFB41" s="419"/>
      <c r="FFC41" s="418"/>
      <c r="FFD41" s="420"/>
      <c r="FFE41" s="421"/>
      <c r="FFF41" s="422"/>
      <c r="FFG41" s="423"/>
      <c r="FFH41" s="419"/>
      <c r="FFI41" s="419"/>
      <c r="FFJ41" s="418"/>
      <c r="FFK41" s="420"/>
      <c r="FFL41" s="421"/>
      <c r="FFM41" s="422"/>
      <c r="FFN41" s="423"/>
      <c r="FFO41" s="419"/>
      <c r="FFP41" s="419"/>
      <c r="FFQ41" s="418"/>
      <c r="FFR41" s="420"/>
      <c r="FFS41" s="421"/>
      <c r="FFT41" s="422"/>
      <c r="FFU41" s="423"/>
      <c r="FFV41" s="419"/>
      <c r="FFW41" s="419"/>
      <c r="FFX41" s="418"/>
      <c r="FFY41" s="420"/>
      <c r="FFZ41" s="421"/>
      <c r="FGA41" s="422"/>
      <c r="FGB41" s="423"/>
      <c r="FGC41" s="419"/>
      <c r="FGD41" s="419"/>
      <c r="FGE41" s="418"/>
      <c r="FGF41" s="420"/>
      <c r="FGG41" s="421"/>
      <c r="FGH41" s="422"/>
      <c r="FGI41" s="423"/>
      <c r="FGJ41" s="419"/>
      <c r="FGK41" s="419"/>
      <c r="FGL41" s="418"/>
      <c r="FGM41" s="420"/>
      <c r="FGN41" s="421"/>
      <c r="FGO41" s="422"/>
      <c r="FGP41" s="423"/>
      <c r="FGQ41" s="419"/>
      <c r="FGR41" s="419"/>
      <c r="FGS41" s="418"/>
      <c r="FGT41" s="420"/>
      <c r="FGU41" s="421"/>
      <c r="FGV41" s="422"/>
      <c r="FGW41" s="423"/>
      <c r="FGX41" s="419"/>
      <c r="FGY41" s="419"/>
      <c r="FGZ41" s="418"/>
      <c r="FHA41" s="420"/>
      <c r="FHB41" s="421"/>
      <c r="FHC41" s="422"/>
      <c r="FHD41" s="423"/>
      <c r="FHE41" s="419"/>
      <c r="FHF41" s="419"/>
      <c r="FHG41" s="418"/>
      <c r="FHH41" s="420"/>
      <c r="FHI41" s="421"/>
      <c r="FHJ41" s="422"/>
      <c r="FHK41" s="423"/>
      <c r="FHL41" s="419"/>
      <c r="FHM41" s="419"/>
      <c r="FHN41" s="418"/>
      <c r="FHO41" s="420"/>
      <c r="FHP41" s="421"/>
      <c r="FHQ41" s="422"/>
      <c r="FHR41" s="423"/>
      <c r="FHS41" s="419"/>
      <c r="FHT41" s="419"/>
      <c r="FHU41" s="418"/>
      <c r="FHV41" s="420"/>
      <c r="FHW41" s="421"/>
      <c r="FHX41" s="422"/>
      <c r="FHY41" s="423"/>
      <c r="FHZ41" s="419"/>
      <c r="FIA41" s="419"/>
      <c r="FIB41" s="418"/>
      <c r="FIC41" s="420"/>
      <c r="FID41" s="421"/>
      <c r="FIE41" s="422"/>
      <c r="FIF41" s="423"/>
      <c r="FIG41" s="419"/>
      <c r="FIH41" s="419"/>
      <c r="FII41" s="418"/>
      <c r="FIJ41" s="420"/>
      <c r="FIK41" s="421"/>
      <c r="FIL41" s="422"/>
      <c r="FIM41" s="423"/>
      <c r="FIN41" s="419"/>
      <c r="FIO41" s="419"/>
      <c r="FIP41" s="418"/>
      <c r="FIQ41" s="420"/>
      <c r="FIR41" s="421"/>
      <c r="FIS41" s="422"/>
      <c r="FIT41" s="423"/>
      <c r="FIU41" s="419"/>
      <c r="FIV41" s="419"/>
      <c r="FIW41" s="418"/>
      <c r="FIX41" s="420"/>
      <c r="FIY41" s="421"/>
      <c r="FIZ41" s="422"/>
      <c r="FJA41" s="423"/>
      <c r="FJB41" s="419"/>
      <c r="FJC41" s="419"/>
      <c r="FJD41" s="418"/>
      <c r="FJE41" s="420"/>
      <c r="FJF41" s="421"/>
      <c r="FJG41" s="422"/>
      <c r="FJH41" s="423"/>
      <c r="FJI41" s="419"/>
      <c r="FJJ41" s="419"/>
      <c r="FJK41" s="418"/>
      <c r="FJL41" s="420"/>
      <c r="FJM41" s="421"/>
      <c r="FJN41" s="422"/>
      <c r="FJO41" s="423"/>
      <c r="FJP41" s="419"/>
      <c r="FJQ41" s="419"/>
      <c r="FJR41" s="418"/>
      <c r="FJS41" s="420"/>
      <c r="FJT41" s="421"/>
      <c r="FJU41" s="422"/>
      <c r="FJV41" s="423"/>
      <c r="FJW41" s="419"/>
      <c r="FJX41" s="419"/>
      <c r="FJY41" s="418"/>
      <c r="FJZ41" s="420"/>
      <c r="FKA41" s="421"/>
      <c r="FKB41" s="422"/>
      <c r="FKC41" s="423"/>
      <c r="FKD41" s="419"/>
      <c r="FKE41" s="419"/>
      <c r="FKF41" s="418"/>
      <c r="FKG41" s="420"/>
      <c r="FKH41" s="421"/>
      <c r="FKI41" s="422"/>
      <c r="FKJ41" s="423"/>
      <c r="FKK41" s="419"/>
      <c r="FKL41" s="419"/>
      <c r="FKM41" s="418"/>
      <c r="FKN41" s="420"/>
      <c r="FKO41" s="421"/>
      <c r="FKP41" s="422"/>
      <c r="FKQ41" s="423"/>
      <c r="FKR41" s="419"/>
      <c r="FKS41" s="419"/>
      <c r="FKT41" s="418"/>
      <c r="FKU41" s="420"/>
      <c r="FKV41" s="421"/>
      <c r="FKW41" s="422"/>
      <c r="FKX41" s="423"/>
      <c r="FKY41" s="419"/>
      <c r="FKZ41" s="419"/>
      <c r="FLA41" s="418"/>
      <c r="FLB41" s="420"/>
      <c r="FLC41" s="421"/>
      <c r="FLD41" s="422"/>
      <c r="FLE41" s="423"/>
      <c r="FLF41" s="419"/>
      <c r="FLG41" s="419"/>
      <c r="FLH41" s="418"/>
      <c r="FLI41" s="420"/>
      <c r="FLJ41" s="421"/>
      <c r="FLK41" s="422"/>
      <c r="FLL41" s="423"/>
      <c r="FLM41" s="419"/>
      <c r="FLN41" s="419"/>
      <c r="FLO41" s="418"/>
      <c r="FLP41" s="420"/>
      <c r="FLQ41" s="421"/>
      <c r="FLR41" s="422"/>
      <c r="FLS41" s="423"/>
      <c r="FLT41" s="419"/>
      <c r="FLU41" s="419"/>
      <c r="FLV41" s="418"/>
      <c r="FLW41" s="420"/>
      <c r="FLX41" s="421"/>
      <c r="FLY41" s="422"/>
      <c r="FLZ41" s="423"/>
      <c r="FMA41" s="419"/>
      <c r="FMB41" s="419"/>
      <c r="FMC41" s="418"/>
      <c r="FMD41" s="420"/>
      <c r="FME41" s="421"/>
      <c r="FMF41" s="422"/>
      <c r="FMG41" s="423"/>
      <c r="FMH41" s="419"/>
      <c r="FMI41" s="419"/>
      <c r="FMJ41" s="418"/>
      <c r="FMK41" s="420"/>
      <c r="FML41" s="421"/>
      <c r="FMM41" s="422"/>
      <c r="FMN41" s="423"/>
      <c r="FMO41" s="419"/>
      <c r="FMP41" s="419"/>
      <c r="FMQ41" s="418"/>
      <c r="FMR41" s="420"/>
      <c r="FMS41" s="421"/>
      <c r="FMT41" s="422"/>
      <c r="FMU41" s="423"/>
      <c r="FMV41" s="419"/>
      <c r="FMW41" s="419"/>
      <c r="FMX41" s="418"/>
      <c r="FMY41" s="420"/>
      <c r="FMZ41" s="421"/>
      <c r="FNA41" s="422"/>
      <c r="FNB41" s="423"/>
      <c r="FNC41" s="419"/>
      <c r="FND41" s="419"/>
      <c r="FNE41" s="418"/>
      <c r="FNF41" s="420"/>
      <c r="FNG41" s="421"/>
      <c r="FNH41" s="422"/>
      <c r="FNI41" s="423"/>
      <c r="FNJ41" s="419"/>
      <c r="FNK41" s="419"/>
      <c r="FNL41" s="418"/>
      <c r="FNM41" s="420"/>
      <c r="FNN41" s="421"/>
      <c r="FNO41" s="422"/>
      <c r="FNP41" s="423"/>
      <c r="FNQ41" s="419"/>
      <c r="FNR41" s="419"/>
      <c r="FNS41" s="418"/>
      <c r="FNT41" s="420"/>
      <c r="FNU41" s="421"/>
      <c r="FNV41" s="422"/>
      <c r="FNW41" s="423"/>
      <c r="FNX41" s="419"/>
      <c r="FNY41" s="419"/>
      <c r="FNZ41" s="418"/>
      <c r="FOA41" s="420"/>
      <c r="FOB41" s="421"/>
      <c r="FOC41" s="422"/>
      <c r="FOD41" s="423"/>
      <c r="FOE41" s="419"/>
      <c r="FOF41" s="419"/>
      <c r="FOG41" s="418"/>
      <c r="FOH41" s="420"/>
      <c r="FOI41" s="421"/>
      <c r="FOJ41" s="422"/>
      <c r="FOK41" s="423"/>
      <c r="FOL41" s="419"/>
      <c r="FOM41" s="419"/>
      <c r="FON41" s="418"/>
      <c r="FOO41" s="420"/>
      <c r="FOP41" s="421"/>
      <c r="FOQ41" s="422"/>
      <c r="FOR41" s="423"/>
      <c r="FOS41" s="419"/>
      <c r="FOT41" s="419"/>
      <c r="FOU41" s="418"/>
      <c r="FOV41" s="420"/>
      <c r="FOW41" s="421"/>
      <c r="FOX41" s="422"/>
      <c r="FOY41" s="423"/>
      <c r="FOZ41" s="419"/>
      <c r="FPA41" s="419"/>
      <c r="FPB41" s="418"/>
      <c r="FPC41" s="420"/>
      <c r="FPD41" s="421"/>
      <c r="FPE41" s="422"/>
      <c r="FPF41" s="423"/>
      <c r="FPG41" s="419"/>
      <c r="FPH41" s="419"/>
      <c r="FPI41" s="418"/>
      <c r="FPJ41" s="420"/>
      <c r="FPK41" s="421"/>
      <c r="FPL41" s="422"/>
      <c r="FPM41" s="423"/>
      <c r="FPN41" s="419"/>
      <c r="FPO41" s="419"/>
      <c r="FPP41" s="418"/>
      <c r="FPQ41" s="420"/>
      <c r="FPR41" s="421"/>
      <c r="FPS41" s="422"/>
      <c r="FPT41" s="423"/>
      <c r="FPU41" s="419"/>
      <c r="FPV41" s="419"/>
      <c r="FPW41" s="418"/>
      <c r="FPX41" s="420"/>
      <c r="FPY41" s="421"/>
      <c r="FPZ41" s="422"/>
      <c r="FQA41" s="423"/>
      <c r="FQB41" s="419"/>
      <c r="FQC41" s="419"/>
      <c r="FQD41" s="418"/>
      <c r="FQE41" s="420"/>
      <c r="FQF41" s="421"/>
      <c r="FQG41" s="422"/>
      <c r="FQH41" s="423"/>
      <c r="FQI41" s="419"/>
      <c r="FQJ41" s="419"/>
      <c r="FQK41" s="418"/>
      <c r="FQL41" s="420"/>
      <c r="FQM41" s="421"/>
      <c r="FQN41" s="422"/>
      <c r="FQO41" s="423"/>
      <c r="FQP41" s="419"/>
      <c r="FQQ41" s="419"/>
      <c r="FQR41" s="418"/>
      <c r="FQS41" s="420"/>
      <c r="FQT41" s="421"/>
      <c r="FQU41" s="422"/>
      <c r="FQV41" s="423"/>
      <c r="FQW41" s="419"/>
      <c r="FQX41" s="419"/>
      <c r="FQY41" s="418"/>
      <c r="FQZ41" s="420"/>
      <c r="FRA41" s="421"/>
      <c r="FRB41" s="422"/>
      <c r="FRC41" s="423"/>
      <c r="FRD41" s="419"/>
      <c r="FRE41" s="419"/>
      <c r="FRF41" s="418"/>
      <c r="FRG41" s="420"/>
      <c r="FRH41" s="421"/>
      <c r="FRI41" s="422"/>
      <c r="FRJ41" s="423"/>
      <c r="FRK41" s="419"/>
      <c r="FRL41" s="419"/>
      <c r="FRM41" s="418"/>
      <c r="FRN41" s="420"/>
      <c r="FRO41" s="421"/>
      <c r="FRP41" s="422"/>
      <c r="FRQ41" s="423"/>
      <c r="FRR41" s="419"/>
      <c r="FRS41" s="419"/>
      <c r="FRT41" s="418"/>
      <c r="FRU41" s="420"/>
      <c r="FRV41" s="421"/>
      <c r="FRW41" s="422"/>
      <c r="FRX41" s="423"/>
      <c r="FRY41" s="419"/>
      <c r="FRZ41" s="419"/>
      <c r="FSA41" s="418"/>
      <c r="FSB41" s="420"/>
      <c r="FSC41" s="421"/>
      <c r="FSD41" s="422"/>
      <c r="FSE41" s="423"/>
      <c r="FSF41" s="419"/>
      <c r="FSG41" s="419"/>
      <c r="FSH41" s="418"/>
      <c r="FSI41" s="420"/>
      <c r="FSJ41" s="421"/>
      <c r="FSK41" s="422"/>
      <c r="FSL41" s="423"/>
      <c r="FSM41" s="419"/>
      <c r="FSN41" s="419"/>
      <c r="FSO41" s="418"/>
      <c r="FSP41" s="420"/>
      <c r="FSQ41" s="421"/>
      <c r="FSR41" s="422"/>
      <c r="FSS41" s="423"/>
      <c r="FST41" s="419"/>
      <c r="FSU41" s="419"/>
      <c r="FSV41" s="418"/>
      <c r="FSW41" s="420"/>
      <c r="FSX41" s="421"/>
      <c r="FSY41" s="422"/>
      <c r="FSZ41" s="423"/>
      <c r="FTA41" s="419"/>
      <c r="FTB41" s="419"/>
      <c r="FTC41" s="418"/>
      <c r="FTD41" s="420"/>
      <c r="FTE41" s="421"/>
      <c r="FTF41" s="422"/>
      <c r="FTG41" s="423"/>
      <c r="FTH41" s="419"/>
      <c r="FTI41" s="419"/>
      <c r="FTJ41" s="418"/>
      <c r="FTK41" s="420"/>
      <c r="FTL41" s="421"/>
      <c r="FTM41" s="422"/>
      <c r="FTN41" s="423"/>
      <c r="FTO41" s="419"/>
      <c r="FTP41" s="419"/>
      <c r="FTQ41" s="418"/>
      <c r="FTR41" s="420"/>
      <c r="FTS41" s="421"/>
      <c r="FTT41" s="422"/>
      <c r="FTU41" s="423"/>
      <c r="FTV41" s="419"/>
      <c r="FTW41" s="419"/>
      <c r="FTX41" s="418"/>
      <c r="FTY41" s="420"/>
      <c r="FTZ41" s="421"/>
      <c r="FUA41" s="422"/>
      <c r="FUB41" s="423"/>
      <c r="FUC41" s="419"/>
      <c r="FUD41" s="419"/>
      <c r="FUE41" s="418"/>
      <c r="FUF41" s="420"/>
      <c r="FUG41" s="421"/>
      <c r="FUH41" s="422"/>
      <c r="FUI41" s="423"/>
      <c r="FUJ41" s="419"/>
      <c r="FUK41" s="419"/>
      <c r="FUL41" s="418"/>
      <c r="FUM41" s="420"/>
      <c r="FUN41" s="421"/>
      <c r="FUO41" s="422"/>
      <c r="FUP41" s="423"/>
      <c r="FUQ41" s="419"/>
      <c r="FUR41" s="419"/>
      <c r="FUS41" s="418"/>
      <c r="FUT41" s="420"/>
      <c r="FUU41" s="421"/>
      <c r="FUV41" s="422"/>
      <c r="FUW41" s="423"/>
      <c r="FUX41" s="419"/>
      <c r="FUY41" s="419"/>
      <c r="FUZ41" s="418"/>
      <c r="FVA41" s="420"/>
      <c r="FVB41" s="421"/>
      <c r="FVC41" s="422"/>
      <c r="FVD41" s="423"/>
      <c r="FVE41" s="419"/>
      <c r="FVF41" s="419"/>
      <c r="FVG41" s="418"/>
      <c r="FVH41" s="420"/>
      <c r="FVI41" s="421"/>
      <c r="FVJ41" s="422"/>
      <c r="FVK41" s="423"/>
      <c r="FVL41" s="419"/>
      <c r="FVM41" s="419"/>
      <c r="FVN41" s="418"/>
      <c r="FVO41" s="420"/>
      <c r="FVP41" s="421"/>
      <c r="FVQ41" s="422"/>
      <c r="FVR41" s="423"/>
      <c r="FVS41" s="419"/>
      <c r="FVT41" s="419"/>
      <c r="FVU41" s="418"/>
      <c r="FVV41" s="420"/>
      <c r="FVW41" s="421"/>
      <c r="FVX41" s="422"/>
      <c r="FVY41" s="423"/>
      <c r="FVZ41" s="419"/>
      <c r="FWA41" s="419"/>
      <c r="FWB41" s="418"/>
      <c r="FWC41" s="420"/>
      <c r="FWD41" s="421"/>
      <c r="FWE41" s="422"/>
      <c r="FWF41" s="423"/>
      <c r="FWG41" s="419"/>
      <c r="FWH41" s="419"/>
      <c r="FWI41" s="418"/>
      <c r="FWJ41" s="420"/>
      <c r="FWK41" s="421"/>
      <c r="FWL41" s="422"/>
      <c r="FWM41" s="423"/>
      <c r="FWN41" s="419"/>
      <c r="FWO41" s="419"/>
      <c r="FWP41" s="418"/>
      <c r="FWQ41" s="420"/>
      <c r="FWR41" s="421"/>
      <c r="FWS41" s="422"/>
      <c r="FWT41" s="423"/>
      <c r="FWU41" s="419"/>
      <c r="FWV41" s="419"/>
      <c r="FWW41" s="418"/>
      <c r="FWX41" s="420"/>
      <c r="FWY41" s="421"/>
      <c r="FWZ41" s="422"/>
      <c r="FXA41" s="423"/>
      <c r="FXB41" s="419"/>
      <c r="FXC41" s="419"/>
      <c r="FXD41" s="418"/>
      <c r="FXE41" s="420"/>
      <c r="FXF41" s="421"/>
      <c r="FXG41" s="422"/>
      <c r="FXH41" s="423"/>
      <c r="FXI41" s="419"/>
      <c r="FXJ41" s="419"/>
      <c r="FXK41" s="418"/>
      <c r="FXL41" s="420"/>
      <c r="FXM41" s="421"/>
      <c r="FXN41" s="422"/>
      <c r="FXO41" s="423"/>
      <c r="FXP41" s="419"/>
      <c r="FXQ41" s="419"/>
      <c r="FXR41" s="418"/>
      <c r="FXS41" s="420"/>
      <c r="FXT41" s="421"/>
      <c r="FXU41" s="422"/>
      <c r="FXV41" s="423"/>
      <c r="FXW41" s="419"/>
      <c r="FXX41" s="419"/>
      <c r="FXY41" s="418"/>
      <c r="FXZ41" s="420"/>
      <c r="FYA41" s="421"/>
      <c r="FYB41" s="422"/>
      <c r="FYC41" s="423"/>
      <c r="FYD41" s="419"/>
      <c r="FYE41" s="419"/>
      <c r="FYF41" s="418"/>
      <c r="FYG41" s="420"/>
      <c r="FYH41" s="421"/>
      <c r="FYI41" s="422"/>
      <c r="FYJ41" s="423"/>
      <c r="FYK41" s="419"/>
      <c r="FYL41" s="419"/>
      <c r="FYM41" s="418"/>
      <c r="FYN41" s="420"/>
      <c r="FYO41" s="421"/>
      <c r="FYP41" s="422"/>
      <c r="FYQ41" s="423"/>
      <c r="FYR41" s="419"/>
      <c r="FYS41" s="419"/>
      <c r="FYT41" s="418"/>
      <c r="FYU41" s="420"/>
      <c r="FYV41" s="421"/>
      <c r="FYW41" s="422"/>
      <c r="FYX41" s="423"/>
      <c r="FYY41" s="419"/>
      <c r="FYZ41" s="419"/>
      <c r="FZA41" s="418"/>
      <c r="FZB41" s="420"/>
      <c r="FZC41" s="421"/>
      <c r="FZD41" s="422"/>
      <c r="FZE41" s="423"/>
      <c r="FZF41" s="419"/>
      <c r="FZG41" s="419"/>
      <c r="FZH41" s="418"/>
      <c r="FZI41" s="420"/>
      <c r="FZJ41" s="421"/>
      <c r="FZK41" s="422"/>
      <c r="FZL41" s="423"/>
      <c r="FZM41" s="419"/>
      <c r="FZN41" s="419"/>
      <c r="FZO41" s="418"/>
      <c r="FZP41" s="420"/>
      <c r="FZQ41" s="421"/>
      <c r="FZR41" s="422"/>
      <c r="FZS41" s="423"/>
      <c r="FZT41" s="419"/>
      <c r="FZU41" s="419"/>
      <c r="FZV41" s="418"/>
      <c r="FZW41" s="420"/>
      <c r="FZX41" s="421"/>
      <c r="FZY41" s="422"/>
      <c r="FZZ41" s="423"/>
      <c r="GAA41" s="419"/>
      <c r="GAB41" s="419"/>
      <c r="GAC41" s="418"/>
      <c r="GAD41" s="420"/>
      <c r="GAE41" s="421"/>
      <c r="GAF41" s="422"/>
      <c r="GAG41" s="423"/>
      <c r="GAH41" s="419"/>
      <c r="GAI41" s="419"/>
      <c r="GAJ41" s="418"/>
      <c r="GAK41" s="420"/>
      <c r="GAL41" s="421"/>
      <c r="GAM41" s="422"/>
      <c r="GAN41" s="423"/>
      <c r="GAO41" s="419"/>
      <c r="GAP41" s="419"/>
      <c r="GAQ41" s="418"/>
      <c r="GAR41" s="420"/>
      <c r="GAS41" s="421"/>
      <c r="GAT41" s="422"/>
      <c r="GAU41" s="423"/>
      <c r="GAV41" s="419"/>
      <c r="GAW41" s="419"/>
      <c r="GAX41" s="418"/>
      <c r="GAY41" s="420"/>
      <c r="GAZ41" s="421"/>
      <c r="GBA41" s="422"/>
      <c r="GBB41" s="423"/>
      <c r="GBC41" s="419"/>
      <c r="GBD41" s="419"/>
      <c r="GBE41" s="418"/>
      <c r="GBF41" s="420"/>
      <c r="GBG41" s="421"/>
      <c r="GBH41" s="422"/>
      <c r="GBI41" s="423"/>
      <c r="GBJ41" s="419"/>
      <c r="GBK41" s="419"/>
      <c r="GBL41" s="418"/>
      <c r="GBM41" s="420"/>
      <c r="GBN41" s="421"/>
      <c r="GBO41" s="422"/>
      <c r="GBP41" s="423"/>
      <c r="GBQ41" s="419"/>
      <c r="GBR41" s="419"/>
      <c r="GBS41" s="418"/>
      <c r="GBT41" s="420"/>
      <c r="GBU41" s="421"/>
      <c r="GBV41" s="422"/>
      <c r="GBW41" s="423"/>
      <c r="GBX41" s="419"/>
      <c r="GBY41" s="419"/>
      <c r="GBZ41" s="418"/>
      <c r="GCA41" s="420"/>
      <c r="GCB41" s="421"/>
      <c r="GCC41" s="422"/>
      <c r="GCD41" s="423"/>
      <c r="GCE41" s="419"/>
      <c r="GCF41" s="419"/>
      <c r="GCG41" s="418"/>
      <c r="GCH41" s="420"/>
      <c r="GCI41" s="421"/>
      <c r="GCJ41" s="422"/>
      <c r="GCK41" s="423"/>
      <c r="GCL41" s="419"/>
      <c r="GCM41" s="419"/>
      <c r="GCN41" s="418"/>
      <c r="GCO41" s="420"/>
      <c r="GCP41" s="421"/>
      <c r="GCQ41" s="422"/>
      <c r="GCR41" s="423"/>
      <c r="GCS41" s="419"/>
      <c r="GCT41" s="419"/>
      <c r="GCU41" s="418"/>
      <c r="GCV41" s="420"/>
      <c r="GCW41" s="421"/>
      <c r="GCX41" s="422"/>
      <c r="GCY41" s="423"/>
      <c r="GCZ41" s="419"/>
      <c r="GDA41" s="419"/>
      <c r="GDB41" s="418"/>
      <c r="GDC41" s="420"/>
      <c r="GDD41" s="421"/>
      <c r="GDE41" s="422"/>
      <c r="GDF41" s="423"/>
      <c r="GDG41" s="419"/>
      <c r="GDH41" s="419"/>
      <c r="GDI41" s="418"/>
      <c r="GDJ41" s="420"/>
      <c r="GDK41" s="421"/>
      <c r="GDL41" s="422"/>
      <c r="GDM41" s="423"/>
      <c r="GDN41" s="419"/>
      <c r="GDO41" s="419"/>
      <c r="GDP41" s="418"/>
      <c r="GDQ41" s="420"/>
      <c r="GDR41" s="421"/>
      <c r="GDS41" s="422"/>
      <c r="GDT41" s="423"/>
      <c r="GDU41" s="419"/>
      <c r="GDV41" s="419"/>
      <c r="GDW41" s="418"/>
      <c r="GDX41" s="420"/>
      <c r="GDY41" s="421"/>
      <c r="GDZ41" s="422"/>
      <c r="GEA41" s="423"/>
      <c r="GEB41" s="419"/>
      <c r="GEC41" s="419"/>
      <c r="GED41" s="418"/>
      <c r="GEE41" s="420"/>
      <c r="GEF41" s="421"/>
      <c r="GEG41" s="422"/>
      <c r="GEH41" s="423"/>
      <c r="GEI41" s="419"/>
      <c r="GEJ41" s="419"/>
      <c r="GEK41" s="418"/>
      <c r="GEL41" s="420"/>
      <c r="GEM41" s="421"/>
      <c r="GEN41" s="422"/>
      <c r="GEO41" s="423"/>
      <c r="GEP41" s="419"/>
      <c r="GEQ41" s="419"/>
      <c r="GER41" s="418"/>
      <c r="GES41" s="420"/>
      <c r="GET41" s="421"/>
      <c r="GEU41" s="422"/>
      <c r="GEV41" s="423"/>
      <c r="GEW41" s="419"/>
      <c r="GEX41" s="419"/>
      <c r="GEY41" s="418"/>
      <c r="GEZ41" s="420"/>
      <c r="GFA41" s="421"/>
      <c r="GFB41" s="422"/>
      <c r="GFC41" s="423"/>
      <c r="GFD41" s="419"/>
      <c r="GFE41" s="419"/>
      <c r="GFF41" s="418"/>
      <c r="GFG41" s="420"/>
      <c r="GFH41" s="421"/>
      <c r="GFI41" s="422"/>
      <c r="GFJ41" s="423"/>
      <c r="GFK41" s="419"/>
      <c r="GFL41" s="419"/>
      <c r="GFM41" s="418"/>
      <c r="GFN41" s="420"/>
      <c r="GFO41" s="421"/>
      <c r="GFP41" s="422"/>
      <c r="GFQ41" s="423"/>
      <c r="GFR41" s="419"/>
      <c r="GFS41" s="419"/>
      <c r="GFT41" s="418"/>
      <c r="GFU41" s="420"/>
      <c r="GFV41" s="421"/>
      <c r="GFW41" s="422"/>
      <c r="GFX41" s="423"/>
      <c r="GFY41" s="419"/>
      <c r="GFZ41" s="419"/>
      <c r="GGA41" s="418"/>
      <c r="GGB41" s="420"/>
      <c r="GGC41" s="421"/>
      <c r="GGD41" s="422"/>
      <c r="GGE41" s="423"/>
      <c r="GGF41" s="419"/>
      <c r="GGG41" s="419"/>
      <c r="GGH41" s="418"/>
      <c r="GGI41" s="420"/>
      <c r="GGJ41" s="421"/>
      <c r="GGK41" s="422"/>
      <c r="GGL41" s="423"/>
      <c r="GGM41" s="419"/>
      <c r="GGN41" s="419"/>
      <c r="GGO41" s="418"/>
      <c r="GGP41" s="420"/>
      <c r="GGQ41" s="421"/>
      <c r="GGR41" s="422"/>
      <c r="GGS41" s="423"/>
      <c r="GGT41" s="419"/>
      <c r="GGU41" s="419"/>
      <c r="GGV41" s="418"/>
      <c r="GGW41" s="420"/>
      <c r="GGX41" s="421"/>
      <c r="GGY41" s="422"/>
      <c r="GGZ41" s="423"/>
      <c r="GHA41" s="419"/>
      <c r="GHB41" s="419"/>
      <c r="GHC41" s="418"/>
      <c r="GHD41" s="420"/>
      <c r="GHE41" s="421"/>
      <c r="GHF41" s="422"/>
      <c r="GHG41" s="423"/>
      <c r="GHH41" s="419"/>
      <c r="GHI41" s="419"/>
      <c r="GHJ41" s="418"/>
      <c r="GHK41" s="420"/>
      <c r="GHL41" s="421"/>
      <c r="GHM41" s="422"/>
      <c r="GHN41" s="423"/>
      <c r="GHO41" s="419"/>
      <c r="GHP41" s="419"/>
      <c r="GHQ41" s="418"/>
      <c r="GHR41" s="420"/>
      <c r="GHS41" s="421"/>
      <c r="GHT41" s="422"/>
      <c r="GHU41" s="423"/>
      <c r="GHV41" s="419"/>
      <c r="GHW41" s="419"/>
      <c r="GHX41" s="418"/>
      <c r="GHY41" s="420"/>
      <c r="GHZ41" s="421"/>
      <c r="GIA41" s="422"/>
      <c r="GIB41" s="423"/>
      <c r="GIC41" s="419"/>
      <c r="GID41" s="419"/>
      <c r="GIE41" s="418"/>
      <c r="GIF41" s="420"/>
      <c r="GIG41" s="421"/>
      <c r="GIH41" s="422"/>
      <c r="GII41" s="423"/>
      <c r="GIJ41" s="419"/>
      <c r="GIK41" s="419"/>
      <c r="GIL41" s="418"/>
      <c r="GIM41" s="420"/>
      <c r="GIN41" s="421"/>
      <c r="GIO41" s="422"/>
      <c r="GIP41" s="423"/>
      <c r="GIQ41" s="419"/>
      <c r="GIR41" s="419"/>
      <c r="GIS41" s="418"/>
      <c r="GIT41" s="420"/>
      <c r="GIU41" s="421"/>
      <c r="GIV41" s="422"/>
      <c r="GIW41" s="423"/>
      <c r="GIX41" s="419"/>
      <c r="GIY41" s="419"/>
      <c r="GIZ41" s="418"/>
      <c r="GJA41" s="420"/>
      <c r="GJB41" s="421"/>
      <c r="GJC41" s="422"/>
      <c r="GJD41" s="423"/>
      <c r="GJE41" s="419"/>
      <c r="GJF41" s="419"/>
      <c r="GJG41" s="418"/>
      <c r="GJH41" s="420"/>
      <c r="GJI41" s="421"/>
      <c r="GJJ41" s="422"/>
      <c r="GJK41" s="423"/>
      <c r="GJL41" s="419"/>
      <c r="GJM41" s="419"/>
      <c r="GJN41" s="418"/>
      <c r="GJO41" s="420"/>
      <c r="GJP41" s="421"/>
      <c r="GJQ41" s="422"/>
      <c r="GJR41" s="423"/>
      <c r="GJS41" s="419"/>
      <c r="GJT41" s="419"/>
      <c r="GJU41" s="418"/>
      <c r="GJV41" s="420"/>
      <c r="GJW41" s="421"/>
      <c r="GJX41" s="422"/>
      <c r="GJY41" s="423"/>
      <c r="GJZ41" s="419"/>
      <c r="GKA41" s="419"/>
      <c r="GKB41" s="418"/>
      <c r="GKC41" s="420"/>
      <c r="GKD41" s="421"/>
      <c r="GKE41" s="422"/>
      <c r="GKF41" s="423"/>
      <c r="GKG41" s="419"/>
      <c r="GKH41" s="419"/>
      <c r="GKI41" s="418"/>
      <c r="GKJ41" s="420"/>
      <c r="GKK41" s="421"/>
      <c r="GKL41" s="422"/>
      <c r="GKM41" s="423"/>
      <c r="GKN41" s="419"/>
      <c r="GKO41" s="419"/>
      <c r="GKP41" s="418"/>
      <c r="GKQ41" s="420"/>
      <c r="GKR41" s="421"/>
      <c r="GKS41" s="422"/>
      <c r="GKT41" s="423"/>
      <c r="GKU41" s="419"/>
      <c r="GKV41" s="419"/>
      <c r="GKW41" s="418"/>
      <c r="GKX41" s="420"/>
      <c r="GKY41" s="421"/>
      <c r="GKZ41" s="422"/>
      <c r="GLA41" s="423"/>
      <c r="GLB41" s="419"/>
      <c r="GLC41" s="419"/>
      <c r="GLD41" s="418"/>
      <c r="GLE41" s="420"/>
      <c r="GLF41" s="421"/>
      <c r="GLG41" s="422"/>
      <c r="GLH41" s="423"/>
      <c r="GLI41" s="419"/>
      <c r="GLJ41" s="419"/>
      <c r="GLK41" s="418"/>
      <c r="GLL41" s="420"/>
      <c r="GLM41" s="421"/>
      <c r="GLN41" s="422"/>
      <c r="GLO41" s="423"/>
      <c r="GLP41" s="419"/>
      <c r="GLQ41" s="419"/>
      <c r="GLR41" s="418"/>
      <c r="GLS41" s="420"/>
      <c r="GLT41" s="421"/>
      <c r="GLU41" s="422"/>
      <c r="GLV41" s="423"/>
      <c r="GLW41" s="419"/>
      <c r="GLX41" s="419"/>
      <c r="GLY41" s="418"/>
      <c r="GLZ41" s="420"/>
      <c r="GMA41" s="421"/>
      <c r="GMB41" s="422"/>
      <c r="GMC41" s="423"/>
      <c r="GMD41" s="419"/>
      <c r="GME41" s="419"/>
      <c r="GMF41" s="418"/>
      <c r="GMG41" s="420"/>
      <c r="GMH41" s="421"/>
      <c r="GMI41" s="422"/>
      <c r="GMJ41" s="423"/>
      <c r="GMK41" s="419"/>
      <c r="GML41" s="419"/>
      <c r="GMM41" s="418"/>
      <c r="GMN41" s="420"/>
      <c r="GMO41" s="421"/>
      <c r="GMP41" s="422"/>
      <c r="GMQ41" s="423"/>
      <c r="GMR41" s="419"/>
      <c r="GMS41" s="419"/>
      <c r="GMT41" s="418"/>
      <c r="GMU41" s="420"/>
      <c r="GMV41" s="421"/>
      <c r="GMW41" s="422"/>
      <c r="GMX41" s="423"/>
      <c r="GMY41" s="419"/>
      <c r="GMZ41" s="419"/>
      <c r="GNA41" s="418"/>
      <c r="GNB41" s="420"/>
      <c r="GNC41" s="421"/>
      <c r="GND41" s="422"/>
      <c r="GNE41" s="423"/>
      <c r="GNF41" s="419"/>
      <c r="GNG41" s="419"/>
      <c r="GNH41" s="418"/>
      <c r="GNI41" s="420"/>
      <c r="GNJ41" s="421"/>
      <c r="GNK41" s="422"/>
      <c r="GNL41" s="423"/>
      <c r="GNM41" s="419"/>
      <c r="GNN41" s="419"/>
      <c r="GNO41" s="418"/>
      <c r="GNP41" s="420"/>
      <c r="GNQ41" s="421"/>
      <c r="GNR41" s="422"/>
      <c r="GNS41" s="423"/>
      <c r="GNT41" s="419"/>
      <c r="GNU41" s="419"/>
      <c r="GNV41" s="418"/>
      <c r="GNW41" s="420"/>
      <c r="GNX41" s="421"/>
      <c r="GNY41" s="422"/>
      <c r="GNZ41" s="423"/>
      <c r="GOA41" s="419"/>
      <c r="GOB41" s="419"/>
      <c r="GOC41" s="418"/>
      <c r="GOD41" s="420"/>
      <c r="GOE41" s="421"/>
      <c r="GOF41" s="422"/>
      <c r="GOG41" s="423"/>
      <c r="GOH41" s="419"/>
      <c r="GOI41" s="419"/>
      <c r="GOJ41" s="418"/>
      <c r="GOK41" s="420"/>
      <c r="GOL41" s="421"/>
      <c r="GOM41" s="422"/>
      <c r="GON41" s="423"/>
      <c r="GOO41" s="419"/>
      <c r="GOP41" s="419"/>
      <c r="GOQ41" s="418"/>
      <c r="GOR41" s="420"/>
      <c r="GOS41" s="421"/>
      <c r="GOT41" s="422"/>
      <c r="GOU41" s="423"/>
      <c r="GOV41" s="419"/>
      <c r="GOW41" s="419"/>
      <c r="GOX41" s="418"/>
      <c r="GOY41" s="420"/>
      <c r="GOZ41" s="421"/>
      <c r="GPA41" s="422"/>
      <c r="GPB41" s="423"/>
      <c r="GPC41" s="419"/>
      <c r="GPD41" s="419"/>
      <c r="GPE41" s="418"/>
      <c r="GPF41" s="420"/>
      <c r="GPG41" s="421"/>
      <c r="GPH41" s="422"/>
      <c r="GPI41" s="423"/>
      <c r="GPJ41" s="419"/>
      <c r="GPK41" s="419"/>
      <c r="GPL41" s="418"/>
      <c r="GPM41" s="420"/>
      <c r="GPN41" s="421"/>
      <c r="GPO41" s="422"/>
      <c r="GPP41" s="423"/>
      <c r="GPQ41" s="419"/>
      <c r="GPR41" s="419"/>
      <c r="GPS41" s="418"/>
      <c r="GPT41" s="420"/>
      <c r="GPU41" s="421"/>
      <c r="GPV41" s="422"/>
      <c r="GPW41" s="423"/>
      <c r="GPX41" s="419"/>
      <c r="GPY41" s="419"/>
      <c r="GPZ41" s="418"/>
      <c r="GQA41" s="420"/>
      <c r="GQB41" s="421"/>
      <c r="GQC41" s="422"/>
      <c r="GQD41" s="423"/>
      <c r="GQE41" s="419"/>
      <c r="GQF41" s="419"/>
      <c r="GQG41" s="418"/>
      <c r="GQH41" s="420"/>
      <c r="GQI41" s="421"/>
      <c r="GQJ41" s="422"/>
      <c r="GQK41" s="423"/>
      <c r="GQL41" s="419"/>
      <c r="GQM41" s="419"/>
      <c r="GQN41" s="418"/>
      <c r="GQO41" s="420"/>
      <c r="GQP41" s="421"/>
      <c r="GQQ41" s="422"/>
      <c r="GQR41" s="423"/>
      <c r="GQS41" s="419"/>
      <c r="GQT41" s="419"/>
      <c r="GQU41" s="418"/>
      <c r="GQV41" s="420"/>
      <c r="GQW41" s="421"/>
      <c r="GQX41" s="422"/>
      <c r="GQY41" s="423"/>
      <c r="GQZ41" s="419"/>
      <c r="GRA41" s="419"/>
      <c r="GRB41" s="418"/>
      <c r="GRC41" s="420"/>
      <c r="GRD41" s="421"/>
      <c r="GRE41" s="422"/>
      <c r="GRF41" s="423"/>
      <c r="GRG41" s="419"/>
      <c r="GRH41" s="419"/>
      <c r="GRI41" s="418"/>
      <c r="GRJ41" s="420"/>
      <c r="GRK41" s="421"/>
      <c r="GRL41" s="422"/>
      <c r="GRM41" s="423"/>
      <c r="GRN41" s="419"/>
      <c r="GRO41" s="419"/>
      <c r="GRP41" s="418"/>
      <c r="GRQ41" s="420"/>
      <c r="GRR41" s="421"/>
      <c r="GRS41" s="422"/>
      <c r="GRT41" s="423"/>
      <c r="GRU41" s="419"/>
      <c r="GRV41" s="419"/>
      <c r="GRW41" s="418"/>
      <c r="GRX41" s="420"/>
      <c r="GRY41" s="421"/>
      <c r="GRZ41" s="422"/>
      <c r="GSA41" s="423"/>
      <c r="GSB41" s="419"/>
      <c r="GSC41" s="419"/>
      <c r="GSD41" s="418"/>
      <c r="GSE41" s="420"/>
      <c r="GSF41" s="421"/>
      <c r="GSG41" s="422"/>
      <c r="GSH41" s="423"/>
      <c r="GSI41" s="419"/>
      <c r="GSJ41" s="419"/>
      <c r="GSK41" s="418"/>
      <c r="GSL41" s="420"/>
      <c r="GSM41" s="421"/>
      <c r="GSN41" s="422"/>
      <c r="GSO41" s="423"/>
      <c r="GSP41" s="419"/>
      <c r="GSQ41" s="419"/>
      <c r="GSR41" s="418"/>
      <c r="GSS41" s="420"/>
      <c r="GST41" s="421"/>
      <c r="GSU41" s="422"/>
      <c r="GSV41" s="423"/>
      <c r="GSW41" s="419"/>
      <c r="GSX41" s="419"/>
      <c r="GSY41" s="418"/>
      <c r="GSZ41" s="420"/>
      <c r="GTA41" s="421"/>
      <c r="GTB41" s="422"/>
      <c r="GTC41" s="423"/>
      <c r="GTD41" s="419"/>
      <c r="GTE41" s="419"/>
      <c r="GTF41" s="418"/>
      <c r="GTG41" s="420"/>
      <c r="GTH41" s="421"/>
      <c r="GTI41" s="422"/>
      <c r="GTJ41" s="423"/>
      <c r="GTK41" s="419"/>
      <c r="GTL41" s="419"/>
      <c r="GTM41" s="418"/>
      <c r="GTN41" s="420"/>
      <c r="GTO41" s="421"/>
      <c r="GTP41" s="422"/>
      <c r="GTQ41" s="423"/>
      <c r="GTR41" s="419"/>
      <c r="GTS41" s="419"/>
      <c r="GTT41" s="418"/>
      <c r="GTU41" s="420"/>
      <c r="GTV41" s="421"/>
      <c r="GTW41" s="422"/>
      <c r="GTX41" s="423"/>
      <c r="GTY41" s="419"/>
      <c r="GTZ41" s="419"/>
      <c r="GUA41" s="418"/>
      <c r="GUB41" s="420"/>
      <c r="GUC41" s="421"/>
      <c r="GUD41" s="422"/>
      <c r="GUE41" s="423"/>
      <c r="GUF41" s="419"/>
      <c r="GUG41" s="419"/>
      <c r="GUH41" s="418"/>
      <c r="GUI41" s="420"/>
      <c r="GUJ41" s="421"/>
      <c r="GUK41" s="422"/>
      <c r="GUL41" s="423"/>
      <c r="GUM41" s="419"/>
      <c r="GUN41" s="419"/>
      <c r="GUO41" s="418"/>
      <c r="GUP41" s="420"/>
      <c r="GUQ41" s="421"/>
      <c r="GUR41" s="422"/>
      <c r="GUS41" s="423"/>
      <c r="GUT41" s="419"/>
      <c r="GUU41" s="419"/>
      <c r="GUV41" s="418"/>
      <c r="GUW41" s="420"/>
      <c r="GUX41" s="421"/>
      <c r="GUY41" s="422"/>
      <c r="GUZ41" s="423"/>
      <c r="GVA41" s="419"/>
      <c r="GVB41" s="419"/>
      <c r="GVC41" s="418"/>
      <c r="GVD41" s="420"/>
      <c r="GVE41" s="421"/>
      <c r="GVF41" s="422"/>
      <c r="GVG41" s="423"/>
      <c r="GVH41" s="419"/>
      <c r="GVI41" s="419"/>
      <c r="GVJ41" s="418"/>
      <c r="GVK41" s="420"/>
      <c r="GVL41" s="421"/>
      <c r="GVM41" s="422"/>
      <c r="GVN41" s="423"/>
      <c r="GVO41" s="419"/>
      <c r="GVP41" s="419"/>
      <c r="GVQ41" s="418"/>
      <c r="GVR41" s="420"/>
      <c r="GVS41" s="421"/>
      <c r="GVT41" s="422"/>
      <c r="GVU41" s="423"/>
      <c r="GVV41" s="419"/>
      <c r="GVW41" s="419"/>
      <c r="GVX41" s="418"/>
      <c r="GVY41" s="420"/>
      <c r="GVZ41" s="421"/>
      <c r="GWA41" s="422"/>
      <c r="GWB41" s="423"/>
      <c r="GWC41" s="419"/>
      <c r="GWD41" s="419"/>
      <c r="GWE41" s="418"/>
      <c r="GWF41" s="420"/>
      <c r="GWG41" s="421"/>
      <c r="GWH41" s="422"/>
      <c r="GWI41" s="423"/>
      <c r="GWJ41" s="419"/>
      <c r="GWK41" s="419"/>
      <c r="GWL41" s="418"/>
      <c r="GWM41" s="420"/>
      <c r="GWN41" s="421"/>
      <c r="GWO41" s="422"/>
      <c r="GWP41" s="423"/>
      <c r="GWQ41" s="419"/>
      <c r="GWR41" s="419"/>
      <c r="GWS41" s="418"/>
      <c r="GWT41" s="420"/>
      <c r="GWU41" s="421"/>
      <c r="GWV41" s="422"/>
      <c r="GWW41" s="423"/>
      <c r="GWX41" s="419"/>
      <c r="GWY41" s="419"/>
      <c r="GWZ41" s="418"/>
      <c r="GXA41" s="420"/>
      <c r="GXB41" s="421"/>
      <c r="GXC41" s="422"/>
      <c r="GXD41" s="423"/>
      <c r="GXE41" s="419"/>
      <c r="GXF41" s="419"/>
      <c r="GXG41" s="418"/>
      <c r="GXH41" s="420"/>
      <c r="GXI41" s="421"/>
      <c r="GXJ41" s="422"/>
      <c r="GXK41" s="423"/>
      <c r="GXL41" s="419"/>
      <c r="GXM41" s="419"/>
      <c r="GXN41" s="418"/>
      <c r="GXO41" s="420"/>
      <c r="GXP41" s="421"/>
      <c r="GXQ41" s="422"/>
      <c r="GXR41" s="423"/>
      <c r="GXS41" s="419"/>
      <c r="GXT41" s="419"/>
      <c r="GXU41" s="418"/>
      <c r="GXV41" s="420"/>
      <c r="GXW41" s="421"/>
      <c r="GXX41" s="422"/>
      <c r="GXY41" s="423"/>
      <c r="GXZ41" s="419"/>
      <c r="GYA41" s="419"/>
      <c r="GYB41" s="418"/>
      <c r="GYC41" s="420"/>
      <c r="GYD41" s="421"/>
      <c r="GYE41" s="422"/>
      <c r="GYF41" s="423"/>
      <c r="GYG41" s="419"/>
      <c r="GYH41" s="419"/>
      <c r="GYI41" s="418"/>
      <c r="GYJ41" s="420"/>
      <c r="GYK41" s="421"/>
      <c r="GYL41" s="422"/>
      <c r="GYM41" s="423"/>
      <c r="GYN41" s="419"/>
      <c r="GYO41" s="419"/>
      <c r="GYP41" s="418"/>
      <c r="GYQ41" s="420"/>
      <c r="GYR41" s="421"/>
      <c r="GYS41" s="422"/>
      <c r="GYT41" s="423"/>
      <c r="GYU41" s="419"/>
      <c r="GYV41" s="419"/>
      <c r="GYW41" s="418"/>
      <c r="GYX41" s="420"/>
      <c r="GYY41" s="421"/>
      <c r="GYZ41" s="422"/>
      <c r="GZA41" s="423"/>
      <c r="GZB41" s="419"/>
      <c r="GZC41" s="419"/>
      <c r="GZD41" s="418"/>
      <c r="GZE41" s="420"/>
      <c r="GZF41" s="421"/>
      <c r="GZG41" s="422"/>
      <c r="GZH41" s="423"/>
      <c r="GZI41" s="419"/>
      <c r="GZJ41" s="419"/>
      <c r="GZK41" s="418"/>
      <c r="GZL41" s="420"/>
      <c r="GZM41" s="421"/>
      <c r="GZN41" s="422"/>
      <c r="GZO41" s="423"/>
      <c r="GZP41" s="419"/>
      <c r="GZQ41" s="419"/>
      <c r="GZR41" s="418"/>
      <c r="GZS41" s="420"/>
      <c r="GZT41" s="421"/>
      <c r="GZU41" s="422"/>
      <c r="GZV41" s="423"/>
      <c r="GZW41" s="419"/>
      <c r="GZX41" s="419"/>
      <c r="GZY41" s="418"/>
      <c r="GZZ41" s="420"/>
      <c r="HAA41" s="421"/>
      <c r="HAB41" s="422"/>
      <c r="HAC41" s="423"/>
      <c r="HAD41" s="419"/>
      <c r="HAE41" s="419"/>
      <c r="HAF41" s="418"/>
      <c r="HAG41" s="420"/>
      <c r="HAH41" s="421"/>
      <c r="HAI41" s="422"/>
      <c r="HAJ41" s="423"/>
      <c r="HAK41" s="419"/>
      <c r="HAL41" s="419"/>
      <c r="HAM41" s="418"/>
      <c r="HAN41" s="420"/>
      <c r="HAO41" s="421"/>
      <c r="HAP41" s="422"/>
      <c r="HAQ41" s="423"/>
      <c r="HAR41" s="419"/>
      <c r="HAS41" s="419"/>
      <c r="HAT41" s="418"/>
      <c r="HAU41" s="420"/>
      <c r="HAV41" s="421"/>
      <c r="HAW41" s="422"/>
      <c r="HAX41" s="423"/>
      <c r="HAY41" s="419"/>
      <c r="HAZ41" s="419"/>
      <c r="HBA41" s="418"/>
      <c r="HBB41" s="420"/>
      <c r="HBC41" s="421"/>
      <c r="HBD41" s="422"/>
      <c r="HBE41" s="423"/>
      <c r="HBF41" s="419"/>
      <c r="HBG41" s="419"/>
      <c r="HBH41" s="418"/>
      <c r="HBI41" s="420"/>
      <c r="HBJ41" s="421"/>
      <c r="HBK41" s="422"/>
      <c r="HBL41" s="423"/>
      <c r="HBM41" s="419"/>
      <c r="HBN41" s="419"/>
      <c r="HBO41" s="418"/>
      <c r="HBP41" s="420"/>
      <c r="HBQ41" s="421"/>
      <c r="HBR41" s="422"/>
      <c r="HBS41" s="423"/>
      <c r="HBT41" s="419"/>
      <c r="HBU41" s="419"/>
      <c r="HBV41" s="418"/>
      <c r="HBW41" s="420"/>
      <c r="HBX41" s="421"/>
      <c r="HBY41" s="422"/>
      <c r="HBZ41" s="423"/>
      <c r="HCA41" s="419"/>
      <c r="HCB41" s="419"/>
      <c r="HCC41" s="418"/>
      <c r="HCD41" s="420"/>
      <c r="HCE41" s="421"/>
      <c r="HCF41" s="422"/>
      <c r="HCG41" s="423"/>
      <c r="HCH41" s="419"/>
      <c r="HCI41" s="419"/>
      <c r="HCJ41" s="418"/>
      <c r="HCK41" s="420"/>
      <c r="HCL41" s="421"/>
      <c r="HCM41" s="422"/>
      <c r="HCN41" s="423"/>
      <c r="HCO41" s="419"/>
      <c r="HCP41" s="419"/>
      <c r="HCQ41" s="418"/>
      <c r="HCR41" s="420"/>
      <c r="HCS41" s="421"/>
      <c r="HCT41" s="422"/>
      <c r="HCU41" s="423"/>
      <c r="HCV41" s="419"/>
      <c r="HCW41" s="419"/>
      <c r="HCX41" s="418"/>
      <c r="HCY41" s="420"/>
      <c r="HCZ41" s="421"/>
      <c r="HDA41" s="422"/>
      <c r="HDB41" s="423"/>
      <c r="HDC41" s="419"/>
      <c r="HDD41" s="419"/>
      <c r="HDE41" s="418"/>
      <c r="HDF41" s="420"/>
      <c r="HDG41" s="421"/>
      <c r="HDH41" s="422"/>
      <c r="HDI41" s="423"/>
      <c r="HDJ41" s="419"/>
      <c r="HDK41" s="419"/>
      <c r="HDL41" s="418"/>
      <c r="HDM41" s="420"/>
      <c r="HDN41" s="421"/>
      <c r="HDO41" s="422"/>
      <c r="HDP41" s="423"/>
      <c r="HDQ41" s="419"/>
      <c r="HDR41" s="419"/>
      <c r="HDS41" s="418"/>
      <c r="HDT41" s="420"/>
      <c r="HDU41" s="421"/>
      <c r="HDV41" s="422"/>
      <c r="HDW41" s="423"/>
      <c r="HDX41" s="419"/>
      <c r="HDY41" s="419"/>
      <c r="HDZ41" s="418"/>
      <c r="HEA41" s="420"/>
      <c r="HEB41" s="421"/>
      <c r="HEC41" s="422"/>
      <c r="HED41" s="423"/>
      <c r="HEE41" s="419"/>
      <c r="HEF41" s="419"/>
      <c r="HEG41" s="418"/>
      <c r="HEH41" s="420"/>
      <c r="HEI41" s="421"/>
      <c r="HEJ41" s="422"/>
      <c r="HEK41" s="423"/>
      <c r="HEL41" s="419"/>
      <c r="HEM41" s="419"/>
      <c r="HEN41" s="418"/>
      <c r="HEO41" s="420"/>
      <c r="HEP41" s="421"/>
      <c r="HEQ41" s="422"/>
      <c r="HER41" s="423"/>
      <c r="HES41" s="419"/>
      <c r="HET41" s="419"/>
      <c r="HEU41" s="418"/>
      <c r="HEV41" s="420"/>
      <c r="HEW41" s="421"/>
      <c r="HEX41" s="422"/>
      <c r="HEY41" s="423"/>
      <c r="HEZ41" s="419"/>
      <c r="HFA41" s="419"/>
      <c r="HFB41" s="418"/>
      <c r="HFC41" s="420"/>
      <c r="HFD41" s="421"/>
      <c r="HFE41" s="422"/>
      <c r="HFF41" s="423"/>
      <c r="HFG41" s="419"/>
      <c r="HFH41" s="419"/>
      <c r="HFI41" s="418"/>
      <c r="HFJ41" s="420"/>
      <c r="HFK41" s="421"/>
      <c r="HFL41" s="422"/>
      <c r="HFM41" s="423"/>
      <c r="HFN41" s="419"/>
      <c r="HFO41" s="419"/>
      <c r="HFP41" s="418"/>
      <c r="HFQ41" s="420"/>
      <c r="HFR41" s="421"/>
      <c r="HFS41" s="422"/>
      <c r="HFT41" s="423"/>
      <c r="HFU41" s="419"/>
      <c r="HFV41" s="419"/>
      <c r="HFW41" s="418"/>
      <c r="HFX41" s="420"/>
      <c r="HFY41" s="421"/>
      <c r="HFZ41" s="422"/>
      <c r="HGA41" s="423"/>
      <c r="HGB41" s="419"/>
      <c r="HGC41" s="419"/>
      <c r="HGD41" s="418"/>
      <c r="HGE41" s="420"/>
      <c r="HGF41" s="421"/>
      <c r="HGG41" s="422"/>
      <c r="HGH41" s="423"/>
      <c r="HGI41" s="419"/>
      <c r="HGJ41" s="419"/>
      <c r="HGK41" s="418"/>
      <c r="HGL41" s="420"/>
      <c r="HGM41" s="421"/>
      <c r="HGN41" s="422"/>
      <c r="HGO41" s="423"/>
      <c r="HGP41" s="419"/>
      <c r="HGQ41" s="419"/>
      <c r="HGR41" s="418"/>
      <c r="HGS41" s="420"/>
      <c r="HGT41" s="421"/>
      <c r="HGU41" s="422"/>
      <c r="HGV41" s="423"/>
      <c r="HGW41" s="419"/>
      <c r="HGX41" s="419"/>
      <c r="HGY41" s="418"/>
      <c r="HGZ41" s="420"/>
      <c r="HHA41" s="421"/>
      <c r="HHB41" s="422"/>
      <c r="HHC41" s="423"/>
      <c r="HHD41" s="419"/>
      <c r="HHE41" s="419"/>
      <c r="HHF41" s="418"/>
      <c r="HHG41" s="420"/>
      <c r="HHH41" s="421"/>
      <c r="HHI41" s="422"/>
      <c r="HHJ41" s="423"/>
      <c r="HHK41" s="419"/>
      <c r="HHL41" s="419"/>
      <c r="HHM41" s="418"/>
      <c r="HHN41" s="420"/>
      <c r="HHO41" s="421"/>
      <c r="HHP41" s="422"/>
      <c r="HHQ41" s="423"/>
      <c r="HHR41" s="419"/>
      <c r="HHS41" s="419"/>
      <c r="HHT41" s="418"/>
      <c r="HHU41" s="420"/>
      <c r="HHV41" s="421"/>
      <c r="HHW41" s="422"/>
      <c r="HHX41" s="423"/>
      <c r="HHY41" s="419"/>
      <c r="HHZ41" s="419"/>
      <c r="HIA41" s="418"/>
      <c r="HIB41" s="420"/>
      <c r="HIC41" s="421"/>
      <c r="HID41" s="422"/>
      <c r="HIE41" s="423"/>
      <c r="HIF41" s="419"/>
      <c r="HIG41" s="419"/>
      <c r="HIH41" s="418"/>
      <c r="HII41" s="420"/>
      <c r="HIJ41" s="421"/>
      <c r="HIK41" s="422"/>
      <c r="HIL41" s="423"/>
      <c r="HIM41" s="419"/>
      <c r="HIN41" s="419"/>
      <c r="HIO41" s="418"/>
      <c r="HIP41" s="420"/>
      <c r="HIQ41" s="421"/>
      <c r="HIR41" s="422"/>
      <c r="HIS41" s="423"/>
      <c r="HIT41" s="419"/>
      <c r="HIU41" s="419"/>
      <c r="HIV41" s="418"/>
      <c r="HIW41" s="420"/>
      <c r="HIX41" s="421"/>
      <c r="HIY41" s="422"/>
      <c r="HIZ41" s="423"/>
      <c r="HJA41" s="419"/>
      <c r="HJB41" s="419"/>
      <c r="HJC41" s="418"/>
      <c r="HJD41" s="420"/>
      <c r="HJE41" s="421"/>
      <c r="HJF41" s="422"/>
      <c r="HJG41" s="423"/>
      <c r="HJH41" s="419"/>
      <c r="HJI41" s="419"/>
      <c r="HJJ41" s="418"/>
      <c r="HJK41" s="420"/>
      <c r="HJL41" s="421"/>
      <c r="HJM41" s="422"/>
      <c r="HJN41" s="423"/>
      <c r="HJO41" s="419"/>
      <c r="HJP41" s="419"/>
      <c r="HJQ41" s="418"/>
      <c r="HJR41" s="420"/>
      <c r="HJS41" s="421"/>
      <c r="HJT41" s="422"/>
      <c r="HJU41" s="423"/>
      <c r="HJV41" s="419"/>
      <c r="HJW41" s="419"/>
      <c r="HJX41" s="418"/>
      <c r="HJY41" s="420"/>
      <c r="HJZ41" s="421"/>
      <c r="HKA41" s="422"/>
      <c r="HKB41" s="423"/>
      <c r="HKC41" s="419"/>
      <c r="HKD41" s="419"/>
      <c r="HKE41" s="418"/>
      <c r="HKF41" s="420"/>
      <c r="HKG41" s="421"/>
      <c r="HKH41" s="422"/>
      <c r="HKI41" s="423"/>
      <c r="HKJ41" s="419"/>
      <c r="HKK41" s="419"/>
      <c r="HKL41" s="418"/>
      <c r="HKM41" s="420"/>
      <c r="HKN41" s="421"/>
      <c r="HKO41" s="422"/>
      <c r="HKP41" s="423"/>
      <c r="HKQ41" s="419"/>
      <c r="HKR41" s="419"/>
      <c r="HKS41" s="418"/>
      <c r="HKT41" s="420"/>
      <c r="HKU41" s="421"/>
      <c r="HKV41" s="422"/>
      <c r="HKW41" s="423"/>
      <c r="HKX41" s="419"/>
      <c r="HKY41" s="419"/>
      <c r="HKZ41" s="418"/>
      <c r="HLA41" s="420"/>
      <c r="HLB41" s="421"/>
      <c r="HLC41" s="422"/>
      <c r="HLD41" s="423"/>
      <c r="HLE41" s="419"/>
      <c r="HLF41" s="419"/>
      <c r="HLG41" s="418"/>
      <c r="HLH41" s="420"/>
      <c r="HLI41" s="421"/>
      <c r="HLJ41" s="422"/>
      <c r="HLK41" s="423"/>
      <c r="HLL41" s="419"/>
      <c r="HLM41" s="419"/>
      <c r="HLN41" s="418"/>
      <c r="HLO41" s="420"/>
      <c r="HLP41" s="421"/>
      <c r="HLQ41" s="422"/>
      <c r="HLR41" s="423"/>
      <c r="HLS41" s="419"/>
      <c r="HLT41" s="419"/>
      <c r="HLU41" s="418"/>
      <c r="HLV41" s="420"/>
      <c r="HLW41" s="421"/>
      <c r="HLX41" s="422"/>
      <c r="HLY41" s="423"/>
      <c r="HLZ41" s="419"/>
      <c r="HMA41" s="419"/>
      <c r="HMB41" s="418"/>
      <c r="HMC41" s="420"/>
      <c r="HMD41" s="421"/>
      <c r="HME41" s="422"/>
      <c r="HMF41" s="423"/>
      <c r="HMG41" s="419"/>
      <c r="HMH41" s="419"/>
      <c r="HMI41" s="418"/>
      <c r="HMJ41" s="420"/>
      <c r="HMK41" s="421"/>
      <c r="HML41" s="422"/>
      <c r="HMM41" s="423"/>
      <c r="HMN41" s="419"/>
      <c r="HMO41" s="419"/>
      <c r="HMP41" s="418"/>
      <c r="HMQ41" s="420"/>
      <c r="HMR41" s="421"/>
      <c r="HMS41" s="422"/>
      <c r="HMT41" s="423"/>
      <c r="HMU41" s="419"/>
      <c r="HMV41" s="419"/>
      <c r="HMW41" s="418"/>
      <c r="HMX41" s="420"/>
      <c r="HMY41" s="421"/>
      <c r="HMZ41" s="422"/>
      <c r="HNA41" s="423"/>
      <c r="HNB41" s="419"/>
      <c r="HNC41" s="419"/>
      <c r="HND41" s="418"/>
      <c r="HNE41" s="420"/>
      <c r="HNF41" s="421"/>
      <c r="HNG41" s="422"/>
      <c r="HNH41" s="423"/>
      <c r="HNI41" s="419"/>
      <c r="HNJ41" s="419"/>
      <c r="HNK41" s="418"/>
      <c r="HNL41" s="420"/>
      <c r="HNM41" s="421"/>
      <c r="HNN41" s="422"/>
      <c r="HNO41" s="423"/>
      <c r="HNP41" s="419"/>
      <c r="HNQ41" s="419"/>
      <c r="HNR41" s="418"/>
      <c r="HNS41" s="420"/>
      <c r="HNT41" s="421"/>
      <c r="HNU41" s="422"/>
      <c r="HNV41" s="423"/>
      <c r="HNW41" s="419"/>
      <c r="HNX41" s="419"/>
      <c r="HNY41" s="418"/>
      <c r="HNZ41" s="420"/>
      <c r="HOA41" s="421"/>
      <c r="HOB41" s="422"/>
      <c r="HOC41" s="423"/>
      <c r="HOD41" s="419"/>
      <c r="HOE41" s="419"/>
      <c r="HOF41" s="418"/>
      <c r="HOG41" s="420"/>
      <c r="HOH41" s="421"/>
      <c r="HOI41" s="422"/>
      <c r="HOJ41" s="423"/>
      <c r="HOK41" s="419"/>
      <c r="HOL41" s="419"/>
      <c r="HOM41" s="418"/>
      <c r="HON41" s="420"/>
      <c r="HOO41" s="421"/>
      <c r="HOP41" s="422"/>
      <c r="HOQ41" s="423"/>
      <c r="HOR41" s="419"/>
      <c r="HOS41" s="419"/>
      <c r="HOT41" s="418"/>
      <c r="HOU41" s="420"/>
      <c r="HOV41" s="421"/>
      <c r="HOW41" s="422"/>
      <c r="HOX41" s="423"/>
      <c r="HOY41" s="419"/>
      <c r="HOZ41" s="419"/>
      <c r="HPA41" s="418"/>
      <c r="HPB41" s="420"/>
      <c r="HPC41" s="421"/>
      <c r="HPD41" s="422"/>
      <c r="HPE41" s="423"/>
      <c r="HPF41" s="419"/>
      <c r="HPG41" s="419"/>
      <c r="HPH41" s="418"/>
      <c r="HPI41" s="420"/>
      <c r="HPJ41" s="421"/>
      <c r="HPK41" s="422"/>
      <c r="HPL41" s="423"/>
      <c r="HPM41" s="419"/>
      <c r="HPN41" s="419"/>
      <c r="HPO41" s="418"/>
      <c r="HPP41" s="420"/>
      <c r="HPQ41" s="421"/>
      <c r="HPR41" s="422"/>
      <c r="HPS41" s="423"/>
      <c r="HPT41" s="419"/>
      <c r="HPU41" s="419"/>
      <c r="HPV41" s="418"/>
      <c r="HPW41" s="420"/>
      <c r="HPX41" s="421"/>
      <c r="HPY41" s="422"/>
      <c r="HPZ41" s="423"/>
      <c r="HQA41" s="419"/>
      <c r="HQB41" s="419"/>
      <c r="HQC41" s="418"/>
      <c r="HQD41" s="420"/>
      <c r="HQE41" s="421"/>
      <c r="HQF41" s="422"/>
      <c r="HQG41" s="423"/>
      <c r="HQH41" s="419"/>
      <c r="HQI41" s="419"/>
      <c r="HQJ41" s="418"/>
      <c r="HQK41" s="420"/>
      <c r="HQL41" s="421"/>
      <c r="HQM41" s="422"/>
      <c r="HQN41" s="423"/>
      <c r="HQO41" s="419"/>
      <c r="HQP41" s="419"/>
      <c r="HQQ41" s="418"/>
      <c r="HQR41" s="420"/>
      <c r="HQS41" s="421"/>
      <c r="HQT41" s="422"/>
      <c r="HQU41" s="423"/>
      <c r="HQV41" s="419"/>
      <c r="HQW41" s="419"/>
      <c r="HQX41" s="418"/>
      <c r="HQY41" s="420"/>
      <c r="HQZ41" s="421"/>
      <c r="HRA41" s="422"/>
      <c r="HRB41" s="423"/>
      <c r="HRC41" s="419"/>
      <c r="HRD41" s="419"/>
      <c r="HRE41" s="418"/>
      <c r="HRF41" s="420"/>
      <c r="HRG41" s="421"/>
      <c r="HRH41" s="422"/>
      <c r="HRI41" s="423"/>
      <c r="HRJ41" s="419"/>
      <c r="HRK41" s="419"/>
      <c r="HRL41" s="418"/>
      <c r="HRM41" s="420"/>
      <c r="HRN41" s="421"/>
      <c r="HRO41" s="422"/>
      <c r="HRP41" s="423"/>
      <c r="HRQ41" s="419"/>
      <c r="HRR41" s="419"/>
      <c r="HRS41" s="418"/>
      <c r="HRT41" s="420"/>
      <c r="HRU41" s="421"/>
      <c r="HRV41" s="422"/>
      <c r="HRW41" s="423"/>
      <c r="HRX41" s="419"/>
      <c r="HRY41" s="419"/>
      <c r="HRZ41" s="418"/>
      <c r="HSA41" s="420"/>
      <c r="HSB41" s="421"/>
      <c r="HSC41" s="422"/>
      <c r="HSD41" s="423"/>
      <c r="HSE41" s="419"/>
      <c r="HSF41" s="419"/>
      <c r="HSG41" s="418"/>
      <c r="HSH41" s="420"/>
      <c r="HSI41" s="421"/>
      <c r="HSJ41" s="422"/>
      <c r="HSK41" s="423"/>
      <c r="HSL41" s="419"/>
      <c r="HSM41" s="419"/>
      <c r="HSN41" s="418"/>
      <c r="HSO41" s="420"/>
      <c r="HSP41" s="421"/>
      <c r="HSQ41" s="422"/>
      <c r="HSR41" s="423"/>
      <c r="HSS41" s="419"/>
      <c r="HST41" s="419"/>
      <c r="HSU41" s="418"/>
      <c r="HSV41" s="420"/>
      <c r="HSW41" s="421"/>
      <c r="HSX41" s="422"/>
      <c r="HSY41" s="423"/>
      <c r="HSZ41" s="419"/>
      <c r="HTA41" s="419"/>
      <c r="HTB41" s="418"/>
      <c r="HTC41" s="420"/>
      <c r="HTD41" s="421"/>
      <c r="HTE41" s="422"/>
      <c r="HTF41" s="423"/>
      <c r="HTG41" s="419"/>
      <c r="HTH41" s="419"/>
      <c r="HTI41" s="418"/>
      <c r="HTJ41" s="420"/>
      <c r="HTK41" s="421"/>
      <c r="HTL41" s="422"/>
      <c r="HTM41" s="423"/>
      <c r="HTN41" s="419"/>
      <c r="HTO41" s="419"/>
      <c r="HTP41" s="418"/>
      <c r="HTQ41" s="420"/>
      <c r="HTR41" s="421"/>
      <c r="HTS41" s="422"/>
      <c r="HTT41" s="423"/>
      <c r="HTU41" s="419"/>
      <c r="HTV41" s="419"/>
      <c r="HTW41" s="418"/>
      <c r="HTX41" s="420"/>
      <c r="HTY41" s="421"/>
      <c r="HTZ41" s="422"/>
      <c r="HUA41" s="423"/>
      <c r="HUB41" s="419"/>
      <c r="HUC41" s="419"/>
      <c r="HUD41" s="418"/>
      <c r="HUE41" s="420"/>
      <c r="HUF41" s="421"/>
      <c r="HUG41" s="422"/>
      <c r="HUH41" s="423"/>
      <c r="HUI41" s="419"/>
      <c r="HUJ41" s="419"/>
      <c r="HUK41" s="418"/>
      <c r="HUL41" s="420"/>
      <c r="HUM41" s="421"/>
      <c r="HUN41" s="422"/>
      <c r="HUO41" s="423"/>
      <c r="HUP41" s="419"/>
      <c r="HUQ41" s="419"/>
      <c r="HUR41" s="418"/>
      <c r="HUS41" s="420"/>
      <c r="HUT41" s="421"/>
      <c r="HUU41" s="422"/>
      <c r="HUV41" s="423"/>
      <c r="HUW41" s="419"/>
      <c r="HUX41" s="419"/>
      <c r="HUY41" s="418"/>
      <c r="HUZ41" s="420"/>
      <c r="HVA41" s="421"/>
      <c r="HVB41" s="422"/>
      <c r="HVC41" s="423"/>
      <c r="HVD41" s="419"/>
      <c r="HVE41" s="419"/>
      <c r="HVF41" s="418"/>
      <c r="HVG41" s="420"/>
      <c r="HVH41" s="421"/>
      <c r="HVI41" s="422"/>
      <c r="HVJ41" s="423"/>
      <c r="HVK41" s="419"/>
      <c r="HVL41" s="419"/>
      <c r="HVM41" s="418"/>
      <c r="HVN41" s="420"/>
      <c r="HVO41" s="421"/>
      <c r="HVP41" s="422"/>
      <c r="HVQ41" s="423"/>
      <c r="HVR41" s="419"/>
      <c r="HVS41" s="419"/>
      <c r="HVT41" s="418"/>
      <c r="HVU41" s="420"/>
      <c r="HVV41" s="421"/>
      <c r="HVW41" s="422"/>
      <c r="HVX41" s="423"/>
      <c r="HVY41" s="419"/>
      <c r="HVZ41" s="419"/>
      <c r="HWA41" s="418"/>
      <c r="HWB41" s="420"/>
      <c r="HWC41" s="421"/>
      <c r="HWD41" s="422"/>
      <c r="HWE41" s="423"/>
      <c r="HWF41" s="419"/>
      <c r="HWG41" s="419"/>
      <c r="HWH41" s="418"/>
      <c r="HWI41" s="420"/>
      <c r="HWJ41" s="421"/>
      <c r="HWK41" s="422"/>
      <c r="HWL41" s="423"/>
      <c r="HWM41" s="419"/>
      <c r="HWN41" s="419"/>
      <c r="HWO41" s="418"/>
      <c r="HWP41" s="420"/>
      <c r="HWQ41" s="421"/>
      <c r="HWR41" s="422"/>
      <c r="HWS41" s="423"/>
      <c r="HWT41" s="419"/>
      <c r="HWU41" s="419"/>
      <c r="HWV41" s="418"/>
      <c r="HWW41" s="420"/>
      <c r="HWX41" s="421"/>
      <c r="HWY41" s="422"/>
      <c r="HWZ41" s="423"/>
      <c r="HXA41" s="419"/>
      <c r="HXB41" s="419"/>
      <c r="HXC41" s="418"/>
      <c r="HXD41" s="420"/>
      <c r="HXE41" s="421"/>
      <c r="HXF41" s="422"/>
      <c r="HXG41" s="423"/>
      <c r="HXH41" s="419"/>
      <c r="HXI41" s="419"/>
      <c r="HXJ41" s="418"/>
      <c r="HXK41" s="420"/>
      <c r="HXL41" s="421"/>
      <c r="HXM41" s="422"/>
      <c r="HXN41" s="423"/>
      <c r="HXO41" s="419"/>
      <c r="HXP41" s="419"/>
      <c r="HXQ41" s="418"/>
      <c r="HXR41" s="420"/>
      <c r="HXS41" s="421"/>
      <c r="HXT41" s="422"/>
      <c r="HXU41" s="423"/>
      <c r="HXV41" s="419"/>
      <c r="HXW41" s="419"/>
      <c r="HXX41" s="418"/>
      <c r="HXY41" s="420"/>
      <c r="HXZ41" s="421"/>
      <c r="HYA41" s="422"/>
      <c r="HYB41" s="423"/>
      <c r="HYC41" s="419"/>
      <c r="HYD41" s="419"/>
      <c r="HYE41" s="418"/>
      <c r="HYF41" s="420"/>
      <c r="HYG41" s="421"/>
      <c r="HYH41" s="422"/>
      <c r="HYI41" s="423"/>
      <c r="HYJ41" s="419"/>
      <c r="HYK41" s="419"/>
      <c r="HYL41" s="418"/>
      <c r="HYM41" s="420"/>
      <c r="HYN41" s="421"/>
      <c r="HYO41" s="422"/>
      <c r="HYP41" s="423"/>
      <c r="HYQ41" s="419"/>
      <c r="HYR41" s="419"/>
      <c r="HYS41" s="418"/>
      <c r="HYT41" s="420"/>
      <c r="HYU41" s="421"/>
      <c r="HYV41" s="422"/>
      <c r="HYW41" s="423"/>
      <c r="HYX41" s="419"/>
      <c r="HYY41" s="419"/>
      <c r="HYZ41" s="418"/>
      <c r="HZA41" s="420"/>
      <c r="HZB41" s="421"/>
      <c r="HZC41" s="422"/>
      <c r="HZD41" s="423"/>
      <c r="HZE41" s="419"/>
      <c r="HZF41" s="419"/>
      <c r="HZG41" s="418"/>
      <c r="HZH41" s="420"/>
      <c r="HZI41" s="421"/>
      <c r="HZJ41" s="422"/>
      <c r="HZK41" s="423"/>
      <c r="HZL41" s="419"/>
      <c r="HZM41" s="419"/>
      <c r="HZN41" s="418"/>
      <c r="HZO41" s="420"/>
      <c r="HZP41" s="421"/>
      <c r="HZQ41" s="422"/>
      <c r="HZR41" s="423"/>
      <c r="HZS41" s="419"/>
      <c r="HZT41" s="419"/>
      <c r="HZU41" s="418"/>
      <c r="HZV41" s="420"/>
      <c r="HZW41" s="421"/>
      <c r="HZX41" s="422"/>
      <c r="HZY41" s="423"/>
      <c r="HZZ41" s="419"/>
      <c r="IAA41" s="419"/>
      <c r="IAB41" s="418"/>
      <c r="IAC41" s="420"/>
      <c r="IAD41" s="421"/>
      <c r="IAE41" s="422"/>
      <c r="IAF41" s="423"/>
      <c r="IAG41" s="419"/>
      <c r="IAH41" s="419"/>
      <c r="IAI41" s="418"/>
      <c r="IAJ41" s="420"/>
      <c r="IAK41" s="421"/>
      <c r="IAL41" s="422"/>
      <c r="IAM41" s="423"/>
      <c r="IAN41" s="419"/>
      <c r="IAO41" s="419"/>
      <c r="IAP41" s="418"/>
      <c r="IAQ41" s="420"/>
      <c r="IAR41" s="421"/>
      <c r="IAS41" s="422"/>
      <c r="IAT41" s="423"/>
      <c r="IAU41" s="419"/>
      <c r="IAV41" s="419"/>
      <c r="IAW41" s="418"/>
      <c r="IAX41" s="420"/>
      <c r="IAY41" s="421"/>
      <c r="IAZ41" s="422"/>
      <c r="IBA41" s="423"/>
      <c r="IBB41" s="419"/>
      <c r="IBC41" s="419"/>
      <c r="IBD41" s="418"/>
      <c r="IBE41" s="420"/>
      <c r="IBF41" s="421"/>
      <c r="IBG41" s="422"/>
      <c r="IBH41" s="423"/>
      <c r="IBI41" s="419"/>
      <c r="IBJ41" s="419"/>
      <c r="IBK41" s="418"/>
      <c r="IBL41" s="420"/>
      <c r="IBM41" s="421"/>
      <c r="IBN41" s="422"/>
      <c r="IBO41" s="423"/>
      <c r="IBP41" s="419"/>
      <c r="IBQ41" s="419"/>
      <c r="IBR41" s="418"/>
      <c r="IBS41" s="420"/>
      <c r="IBT41" s="421"/>
      <c r="IBU41" s="422"/>
      <c r="IBV41" s="423"/>
      <c r="IBW41" s="419"/>
      <c r="IBX41" s="419"/>
      <c r="IBY41" s="418"/>
      <c r="IBZ41" s="420"/>
      <c r="ICA41" s="421"/>
      <c r="ICB41" s="422"/>
      <c r="ICC41" s="423"/>
      <c r="ICD41" s="419"/>
      <c r="ICE41" s="419"/>
      <c r="ICF41" s="418"/>
      <c r="ICG41" s="420"/>
      <c r="ICH41" s="421"/>
      <c r="ICI41" s="422"/>
      <c r="ICJ41" s="423"/>
      <c r="ICK41" s="419"/>
      <c r="ICL41" s="419"/>
      <c r="ICM41" s="418"/>
      <c r="ICN41" s="420"/>
      <c r="ICO41" s="421"/>
      <c r="ICP41" s="422"/>
      <c r="ICQ41" s="423"/>
      <c r="ICR41" s="419"/>
      <c r="ICS41" s="419"/>
      <c r="ICT41" s="418"/>
      <c r="ICU41" s="420"/>
      <c r="ICV41" s="421"/>
      <c r="ICW41" s="422"/>
      <c r="ICX41" s="423"/>
      <c r="ICY41" s="419"/>
      <c r="ICZ41" s="419"/>
      <c r="IDA41" s="418"/>
      <c r="IDB41" s="420"/>
      <c r="IDC41" s="421"/>
      <c r="IDD41" s="422"/>
      <c r="IDE41" s="423"/>
      <c r="IDF41" s="419"/>
      <c r="IDG41" s="419"/>
      <c r="IDH41" s="418"/>
      <c r="IDI41" s="420"/>
      <c r="IDJ41" s="421"/>
      <c r="IDK41" s="422"/>
      <c r="IDL41" s="423"/>
      <c r="IDM41" s="419"/>
      <c r="IDN41" s="419"/>
      <c r="IDO41" s="418"/>
      <c r="IDP41" s="420"/>
      <c r="IDQ41" s="421"/>
      <c r="IDR41" s="422"/>
      <c r="IDS41" s="423"/>
      <c r="IDT41" s="419"/>
      <c r="IDU41" s="419"/>
      <c r="IDV41" s="418"/>
      <c r="IDW41" s="420"/>
      <c r="IDX41" s="421"/>
      <c r="IDY41" s="422"/>
      <c r="IDZ41" s="423"/>
      <c r="IEA41" s="419"/>
      <c r="IEB41" s="419"/>
      <c r="IEC41" s="418"/>
      <c r="IED41" s="420"/>
      <c r="IEE41" s="421"/>
      <c r="IEF41" s="422"/>
      <c r="IEG41" s="423"/>
      <c r="IEH41" s="419"/>
      <c r="IEI41" s="419"/>
      <c r="IEJ41" s="418"/>
      <c r="IEK41" s="420"/>
      <c r="IEL41" s="421"/>
      <c r="IEM41" s="422"/>
      <c r="IEN41" s="423"/>
      <c r="IEO41" s="419"/>
      <c r="IEP41" s="419"/>
      <c r="IEQ41" s="418"/>
      <c r="IER41" s="420"/>
      <c r="IES41" s="421"/>
      <c r="IET41" s="422"/>
      <c r="IEU41" s="423"/>
      <c r="IEV41" s="419"/>
      <c r="IEW41" s="419"/>
      <c r="IEX41" s="418"/>
      <c r="IEY41" s="420"/>
      <c r="IEZ41" s="421"/>
      <c r="IFA41" s="422"/>
      <c r="IFB41" s="423"/>
      <c r="IFC41" s="419"/>
      <c r="IFD41" s="419"/>
      <c r="IFE41" s="418"/>
      <c r="IFF41" s="420"/>
      <c r="IFG41" s="421"/>
      <c r="IFH41" s="422"/>
      <c r="IFI41" s="423"/>
      <c r="IFJ41" s="419"/>
      <c r="IFK41" s="419"/>
      <c r="IFL41" s="418"/>
      <c r="IFM41" s="420"/>
      <c r="IFN41" s="421"/>
      <c r="IFO41" s="422"/>
      <c r="IFP41" s="423"/>
      <c r="IFQ41" s="419"/>
      <c r="IFR41" s="419"/>
      <c r="IFS41" s="418"/>
      <c r="IFT41" s="420"/>
      <c r="IFU41" s="421"/>
      <c r="IFV41" s="422"/>
      <c r="IFW41" s="423"/>
      <c r="IFX41" s="419"/>
      <c r="IFY41" s="419"/>
      <c r="IFZ41" s="418"/>
      <c r="IGA41" s="420"/>
      <c r="IGB41" s="421"/>
      <c r="IGC41" s="422"/>
      <c r="IGD41" s="423"/>
      <c r="IGE41" s="419"/>
      <c r="IGF41" s="419"/>
      <c r="IGG41" s="418"/>
      <c r="IGH41" s="420"/>
      <c r="IGI41" s="421"/>
      <c r="IGJ41" s="422"/>
      <c r="IGK41" s="423"/>
      <c r="IGL41" s="419"/>
      <c r="IGM41" s="419"/>
      <c r="IGN41" s="418"/>
      <c r="IGO41" s="420"/>
      <c r="IGP41" s="421"/>
      <c r="IGQ41" s="422"/>
      <c r="IGR41" s="423"/>
      <c r="IGS41" s="419"/>
      <c r="IGT41" s="419"/>
      <c r="IGU41" s="418"/>
      <c r="IGV41" s="420"/>
      <c r="IGW41" s="421"/>
      <c r="IGX41" s="422"/>
      <c r="IGY41" s="423"/>
      <c r="IGZ41" s="419"/>
      <c r="IHA41" s="419"/>
      <c r="IHB41" s="418"/>
      <c r="IHC41" s="420"/>
      <c r="IHD41" s="421"/>
      <c r="IHE41" s="422"/>
      <c r="IHF41" s="423"/>
      <c r="IHG41" s="419"/>
      <c r="IHH41" s="419"/>
      <c r="IHI41" s="418"/>
      <c r="IHJ41" s="420"/>
      <c r="IHK41" s="421"/>
      <c r="IHL41" s="422"/>
      <c r="IHM41" s="423"/>
      <c r="IHN41" s="419"/>
      <c r="IHO41" s="419"/>
      <c r="IHP41" s="418"/>
      <c r="IHQ41" s="420"/>
      <c r="IHR41" s="421"/>
      <c r="IHS41" s="422"/>
      <c r="IHT41" s="423"/>
      <c r="IHU41" s="419"/>
      <c r="IHV41" s="419"/>
      <c r="IHW41" s="418"/>
      <c r="IHX41" s="420"/>
      <c r="IHY41" s="421"/>
      <c r="IHZ41" s="422"/>
      <c r="IIA41" s="423"/>
      <c r="IIB41" s="419"/>
      <c r="IIC41" s="419"/>
      <c r="IID41" s="418"/>
      <c r="IIE41" s="420"/>
      <c r="IIF41" s="421"/>
      <c r="IIG41" s="422"/>
      <c r="IIH41" s="423"/>
      <c r="III41" s="419"/>
      <c r="IIJ41" s="419"/>
      <c r="IIK41" s="418"/>
      <c r="IIL41" s="420"/>
      <c r="IIM41" s="421"/>
      <c r="IIN41" s="422"/>
      <c r="IIO41" s="423"/>
      <c r="IIP41" s="419"/>
      <c r="IIQ41" s="419"/>
      <c r="IIR41" s="418"/>
      <c r="IIS41" s="420"/>
      <c r="IIT41" s="421"/>
      <c r="IIU41" s="422"/>
      <c r="IIV41" s="423"/>
      <c r="IIW41" s="419"/>
      <c r="IIX41" s="419"/>
      <c r="IIY41" s="418"/>
      <c r="IIZ41" s="420"/>
      <c r="IJA41" s="421"/>
      <c r="IJB41" s="422"/>
      <c r="IJC41" s="423"/>
      <c r="IJD41" s="419"/>
      <c r="IJE41" s="419"/>
      <c r="IJF41" s="418"/>
      <c r="IJG41" s="420"/>
      <c r="IJH41" s="421"/>
      <c r="IJI41" s="422"/>
      <c r="IJJ41" s="423"/>
      <c r="IJK41" s="419"/>
      <c r="IJL41" s="419"/>
      <c r="IJM41" s="418"/>
      <c r="IJN41" s="420"/>
      <c r="IJO41" s="421"/>
      <c r="IJP41" s="422"/>
      <c r="IJQ41" s="423"/>
      <c r="IJR41" s="419"/>
      <c r="IJS41" s="419"/>
      <c r="IJT41" s="418"/>
      <c r="IJU41" s="420"/>
      <c r="IJV41" s="421"/>
      <c r="IJW41" s="422"/>
      <c r="IJX41" s="423"/>
      <c r="IJY41" s="419"/>
      <c r="IJZ41" s="419"/>
      <c r="IKA41" s="418"/>
      <c r="IKB41" s="420"/>
      <c r="IKC41" s="421"/>
      <c r="IKD41" s="422"/>
      <c r="IKE41" s="423"/>
      <c r="IKF41" s="419"/>
      <c r="IKG41" s="419"/>
      <c r="IKH41" s="418"/>
      <c r="IKI41" s="420"/>
      <c r="IKJ41" s="421"/>
      <c r="IKK41" s="422"/>
      <c r="IKL41" s="423"/>
      <c r="IKM41" s="419"/>
      <c r="IKN41" s="419"/>
      <c r="IKO41" s="418"/>
      <c r="IKP41" s="420"/>
      <c r="IKQ41" s="421"/>
      <c r="IKR41" s="422"/>
      <c r="IKS41" s="423"/>
      <c r="IKT41" s="419"/>
      <c r="IKU41" s="419"/>
      <c r="IKV41" s="418"/>
      <c r="IKW41" s="420"/>
      <c r="IKX41" s="421"/>
      <c r="IKY41" s="422"/>
      <c r="IKZ41" s="423"/>
      <c r="ILA41" s="419"/>
      <c r="ILB41" s="419"/>
      <c r="ILC41" s="418"/>
      <c r="ILD41" s="420"/>
      <c r="ILE41" s="421"/>
      <c r="ILF41" s="422"/>
      <c r="ILG41" s="423"/>
      <c r="ILH41" s="419"/>
      <c r="ILI41" s="419"/>
      <c r="ILJ41" s="418"/>
      <c r="ILK41" s="420"/>
      <c r="ILL41" s="421"/>
      <c r="ILM41" s="422"/>
      <c r="ILN41" s="423"/>
      <c r="ILO41" s="419"/>
      <c r="ILP41" s="419"/>
      <c r="ILQ41" s="418"/>
      <c r="ILR41" s="420"/>
      <c r="ILS41" s="421"/>
      <c r="ILT41" s="422"/>
      <c r="ILU41" s="423"/>
      <c r="ILV41" s="419"/>
      <c r="ILW41" s="419"/>
      <c r="ILX41" s="418"/>
      <c r="ILY41" s="420"/>
      <c r="ILZ41" s="421"/>
      <c r="IMA41" s="422"/>
      <c r="IMB41" s="423"/>
      <c r="IMC41" s="419"/>
      <c r="IMD41" s="419"/>
      <c r="IME41" s="418"/>
      <c r="IMF41" s="420"/>
      <c r="IMG41" s="421"/>
      <c r="IMH41" s="422"/>
      <c r="IMI41" s="423"/>
      <c r="IMJ41" s="419"/>
      <c r="IMK41" s="419"/>
      <c r="IML41" s="418"/>
      <c r="IMM41" s="420"/>
      <c r="IMN41" s="421"/>
      <c r="IMO41" s="422"/>
      <c r="IMP41" s="423"/>
      <c r="IMQ41" s="419"/>
      <c r="IMR41" s="419"/>
      <c r="IMS41" s="418"/>
      <c r="IMT41" s="420"/>
      <c r="IMU41" s="421"/>
      <c r="IMV41" s="422"/>
      <c r="IMW41" s="423"/>
      <c r="IMX41" s="419"/>
      <c r="IMY41" s="419"/>
      <c r="IMZ41" s="418"/>
      <c r="INA41" s="420"/>
      <c r="INB41" s="421"/>
      <c r="INC41" s="422"/>
      <c r="IND41" s="423"/>
      <c r="INE41" s="419"/>
      <c r="INF41" s="419"/>
      <c r="ING41" s="418"/>
      <c r="INH41" s="420"/>
      <c r="INI41" s="421"/>
      <c r="INJ41" s="422"/>
      <c r="INK41" s="423"/>
      <c r="INL41" s="419"/>
      <c r="INM41" s="419"/>
      <c r="INN41" s="418"/>
      <c r="INO41" s="420"/>
      <c r="INP41" s="421"/>
      <c r="INQ41" s="422"/>
      <c r="INR41" s="423"/>
      <c r="INS41" s="419"/>
      <c r="INT41" s="419"/>
      <c r="INU41" s="418"/>
      <c r="INV41" s="420"/>
      <c r="INW41" s="421"/>
      <c r="INX41" s="422"/>
      <c r="INY41" s="423"/>
      <c r="INZ41" s="419"/>
      <c r="IOA41" s="419"/>
      <c r="IOB41" s="418"/>
      <c r="IOC41" s="420"/>
      <c r="IOD41" s="421"/>
      <c r="IOE41" s="422"/>
      <c r="IOF41" s="423"/>
      <c r="IOG41" s="419"/>
      <c r="IOH41" s="419"/>
      <c r="IOI41" s="418"/>
      <c r="IOJ41" s="420"/>
      <c r="IOK41" s="421"/>
      <c r="IOL41" s="422"/>
      <c r="IOM41" s="423"/>
      <c r="ION41" s="419"/>
      <c r="IOO41" s="419"/>
      <c r="IOP41" s="418"/>
      <c r="IOQ41" s="420"/>
      <c r="IOR41" s="421"/>
      <c r="IOS41" s="422"/>
      <c r="IOT41" s="423"/>
      <c r="IOU41" s="419"/>
      <c r="IOV41" s="419"/>
      <c r="IOW41" s="418"/>
      <c r="IOX41" s="420"/>
      <c r="IOY41" s="421"/>
      <c r="IOZ41" s="422"/>
      <c r="IPA41" s="423"/>
      <c r="IPB41" s="419"/>
      <c r="IPC41" s="419"/>
      <c r="IPD41" s="418"/>
      <c r="IPE41" s="420"/>
      <c r="IPF41" s="421"/>
      <c r="IPG41" s="422"/>
      <c r="IPH41" s="423"/>
      <c r="IPI41" s="419"/>
      <c r="IPJ41" s="419"/>
      <c r="IPK41" s="418"/>
      <c r="IPL41" s="420"/>
      <c r="IPM41" s="421"/>
      <c r="IPN41" s="422"/>
      <c r="IPO41" s="423"/>
      <c r="IPP41" s="419"/>
      <c r="IPQ41" s="419"/>
      <c r="IPR41" s="418"/>
      <c r="IPS41" s="420"/>
      <c r="IPT41" s="421"/>
      <c r="IPU41" s="422"/>
      <c r="IPV41" s="423"/>
      <c r="IPW41" s="419"/>
      <c r="IPX41" s="419"/>
      <c r="IPY41" s="418"/>
      <c r="IPZ41" s="420"/>
      <c r="IQA41" s="421"/>
      <c r="IQB41" s="422"/>
      <c r="IQC41" s="423"/>
      <c r="IQD41" s="419"/>
      <c r="IQE41" s="419"/>
      <c r="IQF41" s="418"/>
      <c r="IQG41" s="420"/>
      <c r="IQH41" s="421"/>
      <c r="IQI41" s="422"/>
      <c r="IQJ41" s="423"/>
      <c r="IQK41" s="419"/>
      <c r="IQL41" s="419"/>
      <c r="IQM41" s="418"/>
      <c r="IQN41" s="420"/>
      <c r="IQO41" s="421"/>
      <c r="IQP41" s="422"/>
      <c r="IQQ41" s="423"/>
      <c r="IQR41" s="419"/>
      <c r="IQS41" s="419"/>
      <c r="IQT41" s="418"/>
      <c r="IQU41" s="420"/>
      <c r="IQV41" s="421"/>
      <c r="IQW41" s="422"/>
      <c r="IQX41" s="423"/>
      <c r="IQY41" s="419"/>
      <c r="IQZ41" s="419"/>
      <c r="IRA41" s="418"/>
      <c r="IRB41" s="420"/>
      <c r="IRC41" s="421"/>
      <c r="IRD41" s="422"/>
      <c r="IRE41" s="423"/>
      <c r="IRF41" s="419"/>
      <c r="IRG41" s="419"/>
      <c r="IRH41" s="418"/>
      <c r="IRI41" s="420"/>
      <c r="IRJ41" s="421"/>
      <c r="IRK41" s="422"/>
      <c r="IRL41" s="423"/>
      <c r="IRM41" s="419"/>
      <c r="IRN41" s="419"/>
      <c r="IRO41" s="418"/>
      <c r="IRP41" s="420"/>
      <c r="IRQ41" s="421"/>
      <c r="IRR41" s="422"/>
      <c r="IRS41" s="423"/>
      <c r="IRT41" s="419"/>
      <c r="IRU41" s="419"/>
      <c r="IRV41" s="418"/>
      <c r="IRW41" s="420"/>
      <c r="IRX41" s="421"/>
      <c r="IRY41" s="422"/>
      <c r="IRZ41" s="423"/>
      <c r="ISA41" s="419"/>
      <c r="ISB41" s="419"/>
      <c r="ISC41" s="418"/>
      <c r="ISD41" s="420"/>
      <c r="ISE41" s="421"/>
      <c r="ISF41" s="422"/>
      <c r="ISG41" s="423"/>
      <c r="ISH41" s="419"/>
      <c r="ISI41" s="419"/>
      <c r="ISJ41" s="418"/>
      <c r="ISK41" s="420"/>
      <c r="ISL41" s="421"/>
      <c r="ISM41" s="422"/>
      <c r="ISN41" s="423"/>
      <c r="ISO41" s="419"/>
      <c r="ISP41" s="419"/>
      <c r="ISQ41" s="418"/>
      <c r="ISR41" s="420"/>
      <c r="ISS41" s="421"/>
      <c r="IST41" s="422"/>
      <c r="ISU41" s="423"/>
      <c r="ISV41" s="419"/>
      <c r="ISW41" s="419"/>
      <c r="ISX41" s="418"/>
      <c r="ISY41" s="420"/>
      <c r="ISZ41" s="421"/>
      <c r="ITA41" s="422"/>
      <c r="ITB41" s="423"/>
      <c r="ITC41" s="419"/>
      <c r="ITD41" s="419"/>
      <c r="ITE41" s="418"/>
      <c r="ITF41" s="420"/>
      <c r="ITG41" s="421"/>
      <c r="ITH41" s="422"/>
      <c r="ITI41" s="423"/>
      <c r="ITJ41" s="419"/>
      <c r="ITK41" s="419"/>
      <c r="ITL41" s="418"/>
      <c r="ITM41" s="420"/>
      <c r="ITN41" s="421"/>
      <c r="ITO41" s="422"/>
      <c r="ITP41" s="423"/>
      <c r="ITQ41" s="419"/>
      <c r="ITR41" s="419"/>
      <c r="ITS41" s="418"/>
      <c r="ITT41" s="420"/>
      <c r="ITU41" s="421"/>
      <c r="ITV41" s="422"/>
      <c r="ITW41" s="423"/>
      <c r="ITX41" s="419"/>
      <c r="ITY41" s="419"/>
      <c r="ITZ41" s="418"/>
      <c r="IUA41" s="420"/>
      <c r="IUB41" s="421"/>
      <c r="IUC41" s="422"/>
      <c r="IUD41" s="423"/>
      <c r="IUE41" s="419"/>
      <c r="IUF41" s="419"/>
      <c r="IUG41" s="418"/>
      <c r="IUH41" s="420"/>
      <c r="IUI41" s="421"/>
      <c r="IUJ41" s="422"/>
      <c r="IUK41" s="423"/>
      <c r="IUL41" s="419"/>
      <c r="IUM41" s="419"/>
      <c r="IUN41" s="418"/>
      <c r="IUO41" s="420"/>
      <c r="IUP41" s="421"/>
      <c r="IUQ41" s="422"/>
      <c r="IUR41" s="423"/>
      <c r="IUS41" s="419"/>
      <c r="IUT41" s="419"/>
      <c r="IUU41" s="418"/>
      <c r="IUV41" s="420"/>
      <c r="IUW41" s="421"/>
      <c r="IUX41" s="422"/>
      <c r="IUY41" s="423"/>
      <c r="IUZ41" s="419"/>
      <c r="IVA41" s="419"/>
      <c r="IVB41" s="418"/>
      <c r="IVC41" s="420"/>
      <c r="IVD41" s="421"/>
      <c r="IVE41" s="422"/>
      <c r="IVF41" s="423"/>
      <c r="IVG41" s="419"/>
      <c r="IVH41" s="419"/>
      <c r="IVI41" s="418"/>
      <c r="IVJ41" s="420"/>
      <c r="IVK41" s="421"/>
      <c r="IVL41" s="422"/>
      <c r="IVM41" s="423"/>
      <c r="IVN41" s="419"/>
      <c r="IVO41" s="419"/>
      <c r="IVP41" s="418"/>
      <c r="IVQ41" s="420"/>
      <c r="IVR41" s="421"/>
      <c r="IVS41" s="422"/>
      <c r="IVT41" s="423"/>
      <c r="IVU41" s="419"/>
      <c r="IVV41" s="419"/>
      <c r="IVW41" s="418"/>
      <c r="IVX41" s="420"/>
      <c r="IVY41" s="421"/>
      <c r="IVZ41" s="422"/>
      <c r="IWA41" s="423"/>
      <c r="IWB41" s="419"/>
      <c r="IWC41" s="419"/>
      <c r="IWD41" s="418"/>
      <c r="IWE41" s="420"/>
      <c r="IWF41" s="421"/>
      <c r="IWG41" s="422"/>
      <c r="IWH41" s="423"/>
      <c r="IWI41" s="419"/>
      <c r="IWJ41" s="419"/>
      <c r="IWK41" s="418"/>
      <c r="IWL41" s="420"/>
      <c r="IWM41" s="421"/>
      <c r="IWN41" s="422"/>
      <c r="IWO41" s="423"/>
      <c r="IWP41" s="419"/>
      <c r="IWQ41" s="419"/>
      <c r="IWR41" s="418"/>
      <c r="IWS41" s="420"/>
      <c r="IWT41" s="421"/>
      <c r="IWU41" s="422"/>
      <c r="IWV41" s="423"/>
      <c r="IWW41" s="419"/>
      <c r="IWX41" s="419"/>
      <c r="IWY41" s="418"/>
      <c r="IWZ41" s="420"/>
      <c r="IXA41" s="421"/>
      <c r="IXB41" s="422"/>
      <c r="IXC41" s="423"/>
      <c r="IXD41" s="419"/>
      <c r="IXE41" s="419"/>
      <c r="IXF41" s="418"/>
      <c r="IXG41" s="420"/>
      <c r="IXH41" s="421"/>
      <c r="IXI41" s="422"/>
      <c r="IXJ41" s="423"/>
      <c r="IXK41" s="419"/>
      <c r="IXL41" s="419"/>
      <c r="IXM41" s="418"/>
      <c r="IXN41" s="420"/>
      <c r="IXO41" s="421"/>
      <c r="IXP41" s="422"/>
      <c r="IXQ41" s="423"/>
      <c r="IXR41" s="419"/>
      <c r="IXS41" s="419"/>
      <c r="IXT41" s="418"/>
      <c r="IXU41" s="420"/>
      <c r="IXV41" s="421"/>
      <c r="IXW41" s="422"/>
      <c r="IXX41" s="423"/>
      <c r="IXY41" s="419"/>
      <c r="IXZ41" s="419"/>
      <c r="IYA41" s="418"/>
      <c r="IYB41" s="420"/>
      <c r="IYC41" s="421"/>
      <c r="IYD41" s="422"/>
      <c r="IYE41" s="423"/>
      <c r="IYF41" s="419"/>
      <c r="IYG41" s="419"/>
      <c r="IYH41" s="418"/>
      <c r="IYI41" s="420"/>
      <c r="IYJ41" s="421"/>
      <c r="IYK41" s="422"/>
      <c r="IYL41" s="423"/>
      <c r="IYM41" s="419"/>
      <c r="IYN41" s="419"/>
      <c r="IYO41" s="418"/>
      <c r="IYP41" s="420"/>
      <c r="IYQ41" s="421"/>
      <c r="IYR41" s="422"/>
      <c r="IYS41" s="423"/>
      <c r="IYT41" s="419"/>
      <c r="IYU41" s="419"/>
      <c r="IYV41" s="418"/>
      <c r="IYW41" s="420"/>
      <c r="IYX41" s="421"/>
      <c r="IYY41" s="422"/>
      <c r="IYZ41" s="423"/>
      <c r="IZA41" s="419"/>
      <c r="IZB41" s="419"/>
      <c r="IZC41" s="418"/>
      <c r="IZD41" s="420"/>
      <c r="IZE41" s="421"/>
      <c r="IZF41" s="422"/>
      <c r="IZG41" s="423"/>
      <c r="IZH41" s="419"/>
      <c r="IZI41" s="419"/>
      <c r="IZJ41" s="418"/>
      <c r="IZK41" s="420"/>
      <c r="IZL41" s="421"/>
      <c r="IZM41" s="422"/>
      <c r="IZN41" s="423"/>
      <c r="IZO41" s="419"/>
      <c r="IZP41" s="419"/>
      <c r="IZQ41" s="418"/>
      <c r="IZR41" s="420"/>
      <c r="IZS41" s="421"/>
      <c r="IZT41" s="422"/>
      <c r="IZU41" s="423"/>
      <c r="IZV41" s="419"/>
      <c r="IZW41" s="419"/>
      <c r="IZX41" s="418"/>
      <c r="IZY41" s="420"/>
      <c r="IZZ41" s="421"/>
      <c r="JAA41" s="422"/>
      <c r="JAB41" s="423"/>
      <c r="JAC41" s="419"/>
      <c r="JAD41" s="419"/>
      <c r="JAE41" s="418"/>
      <c r="JAF41" s="420"/>
      <c r="JAG41" s="421"/>
      <c r="JAH41" s="422"/>
      <c r="JAI41" s="423"/>
      <c r="JAJ41" s="419"/>
      <c r="JAK41" s="419"/>
      <c r="JAL41" s="418"/>
      <c r="JAM41" s="420"/>
      <c r="JAN41" s="421"/>
      <c r="JAO41" s="422"/>
      <c r="JAP41" s="423"/>
      <c r="JAQ41" s="419"/>
      <c r="JAR41" s="419"/>
      <c r="JAS41" s="418"/>
      <c r="JAT41" s="420"/>
      <c r="JAU41" s="421"/>
      <c r="JAV41" s="422"/>
      <c r="JAW41" s="423"/>
      <c r="JAX41" s="419"/>
      <c r="JAY41" s="419"/>
      <c r="JAZ41" s="418"/>
      <c r="JBA41" s="420"/>
      <c r="JBB41" s="421"/>
      <c r="JBC41" s="422"/>
      <c r="JBD41" s="423"/>
      <c r="JBE41" s="419"/>
      <c r="JBF41" s="419"/>
      <c r="JBG41" s="418"/>
      <c r="JBH41" s="420"/>
      <c r="JBI41" s="421"/>
      <c r="JBJ41" s="422"/>
      <c r="JBK41" s="423"/>
      <c r="JBL41" s="419"/>
      <c r="JBM41" s="419"/>
      <c r="JBN41" s="418"/>
      <c r="JBO41" s="420"/>
      <c r="JBP41" s="421"/>
      <c r="JBQ41" s="422"/>
      <c r="JBR41" s="423"/>
      <c r="JBS41" s="419"/>
      <c r="JBT41" s="419"/>
      <c r="JBU41" s="418"/>
      <c r="JBV41" s="420"/>
      <c r="JBW41" s="421"/>
      <c r="JBX41" s="422"/>
      <c r="JBY41" s="423"/>
      <c r="JBZ41" s="419"/>
      <c r="JCA41" s="419"/>
      <c r="JCB41" s="418"/>
      <c r="JCC41" s="420"/>
      <c r="JCD41" s="421"/>
      <c r="JCE41" s="422"/>
      <c r="JCF41" s="423"/>
      <c r="JCG41" s="419"/>
      <c r="JCH41" s="419"/>
      <c r="JCI41" s="418"/>
      <c r="JCJ41" s="420"/>
      <c r="JCK41" s="421"/>
      <c r="JCL41" s="422"/>
      <c r="JCM41" s="423"/>
      <c r="JCN41" s="419"/>
      <c r="JCO41" s="419"/>
      <c r="JCP41" s="418"/>
      <c r="JCQ41" s="420"/>
      <c r="JCR41" s="421"/>
      <c r="JCS41" s="422"/>
      <c r="JCT41" s="423"/>
      <c r="JCU41" s="419"/>
      <c r="JCV41" s="419"/>
      <c r="JCW41" s="418"/>
      <c r="JCX41" s="420"/>
      <c r="JCY41" s="421"/>
      <c r="JCZ41" s="422"/>
      <c r="JDA41" s="423"/>
      <c r="JDB41" s="419"/>
      <c r="JDC41" s="419"/>
      <c r="JDD41" s="418"/>
      <c r="JDE41" s="420"/>
      <c r="JDF41" s="421"/>
      <c r="JDG41" s="422"/>
      <c r="JDH41" s="423"/>
      <c r="JDI41" s="419"/>
      <c r="JDJ41" s="419"/>
      <c r="JDK41" s="418"/>
      <c r="JDL41" s="420"/>
      <c r="JDM41" s="421"/>
      <c r="JDN41" s="422"/>
      <c r="JDO41" s="423"/>
      <c r="JDP41" s="419"/>
      <c r="JDQ41" s="419"/>
      <c r="JDR41" s="418"/>
      <c r="JDS41" s="420"/>
      <c r="JDT41" s="421"/>
      <c r="JDU41" s="422"/>
      <c r="JDV41" s="423"/>
      <c r="JDW41" s="419"/>
      <c r="JDX41" s="419"/>
      <c r="JDY41" s="418"/>
      <c r="JDZ41" s="420"/>
      <c r="JEA41" s="421"/>
      <c r="JEB41" s="422"/>
      <c r="JEC41" s="423"/>
      <c r="JED41" s="419"/>
      <c r="JEE41" s="419"/>
      <c r="JEF41" s="418"/>
      <c r="JEG41" s="420"/>
      <c r="JEH41" s="421"/>
      <c r="JEI41" s="422"/>
      <c r="JEJ41" s="423"/>
      <c r="JEK41" s="419"/>
      <c r="JEL41" s="419"/>
      <c r="JEM41" s="418"/>
      <c r="JEN41" s="420"/>
      <c r="JEO41" s="421"/>
      <c r="JEP41" s="422"/>
      <c r="JEQ41" s="423"/>
      <c r="JER41" s="419"/>
      <c r="JES41" s="419"/>
      <c r="JET41" s="418"/>
      <c r="JEU41" s="420"/>
      <c r="JEV41" s="421"/>
      <c r="JEW41" s="422"/>
      <c r="JEX41" s="423"/>
      <c r="JEY41" s="419"/>
      <c r="JEZ41" s="419"/>
      <c r="JFA41" s="418"/>
      <c r="JFB41" s="420"/>
      <c r="JFC41" s="421"/>
      <c r="JFD41" s="422"/>
      <c r="JFE41" s="423"/>
      <c r="JFF41" s="419"/>
      <c r="JFG41" s="419"/>
      <c r="JFH41" s="418"/>
      <c r="JFI41" s="420"/>
      <c r="JFJ41" s="421"/>
      <c r="JFK41" s="422"/>
      <c r="JFL41" s="423"/>
      <c r="JFM41" s="419"/>
      <c r="JFN41" s="419"/>
      <c r="JFO41" s="418"/>
      <c r="JFP41" s="420"/>
      <c r="JFQ41" s="421"/>
      <c r="JFR41" s="422"/>
      <c r="JFS41" s="423"/>
      <c r="JFT41" s="419"/>
      <c r="JFU41" s="419"/>
      <c r="JFV41" s="418"/>
      <c r="JFW41" s="420"/>
      <c r="JFX41" s="421"/>
      <c r="JFY41" s="422"/>
      <c r="JFZ41" s="423"/>
      <c r="JGA41" s="419"/>
      <c r="JGB41" s="419"/>
      <c r="JGC41" s="418"/>
      <c r="JGD41" s="420"/>
      <c r="JGE41" s="421"/>
      <c r="JGF41" s="422"/>
      <c r="JGG41" s="423"/>
      <c r="JGH41" s="419"/>
      <c r="JGI41" s="419"/>
      <c r="JGJ41" s="418"/>
      <c r="JGK41" s="420"/>
      <c r="JGL41" s="421"/>
      <c r="JGM41" s="422"/>
      <c r="JGN41" s="423"/>
      <c r="JGO41" s="419"/>
      <c r="JGP41" s="419"/>
      <c r="JGQ41" s="418"/>
      <c r="JGR41" s="420"/>
      <c r="JGS41" s="421"/>
      <c r="JGT41" s="422"/>
      <c r="JGU41" s="423"/>
      <c r="JGV41" s="419"/>
      <c r="JGW41" s="419"/>
      <c r="JGX41" s="418"/>
      <c r="JGY41" s="420"/>
      <c r="JGZ41" s="421"/>
      <c r="JHA41" s="422"/>
      <c r="JHB41" s="423"/>
      <c r="JHC41" s="419"/>
      <c r="JHD41" s="419"/>
      <c r="JHE41" s="418"/>
      <c r="JHF41" s="420"/>
      <c r="JHG41" s="421"/>
      <c r="JHH41" s="422"/>
      <c r="JHI41" s="423"/>
      <c r="JHJ41" s="419"/>
      <c r="JHK41" s="419"/>
      <c r="JHL41" s="418"/>
      <c r="JHM41" s="420"/>
      <c r="JHN41" s="421"/>
      <c r="JHO41" s="422"/>
      <c r="JHP41" s="423"/>
      <c r="JHQ41" s="419"/>
      <c r="JHR41" s="419"/>
      <c r="JHS41" s="418"/>
      <c r="JHT41" s="420"/>
      <c r="JHU41" s="421"/>
      <c r="JHV41" s="422"/>
      <c r="JHW41" s="423"/>
      <c r="JHX41" s="419"/>
      <c r="JHY41" s="419"/>
      <c r="JHZ41" s="418"/>
      <c r="JIA41" s="420"/>
      <c r="JIB41" s="421"/>
      <c r="JIC41" s="422"/>
      <c r="JID41" s="423"/>
      <c r="JIE41" s="419"/>
      <c r="JIF41" s="419"/>
      <c r="JIG41" s="418"/>
      <c r="JIH41" s="420"/>
      <c r="JII41" s="421"/>
      <c r="JIJ41" s="422"/>
      <c r="JIK41" s="423"/>
      <c r="JIL41" s="419"/>
      <c r="JIM41" s="419"/>
      <c r="JIN41" s="418"/>
      <c r="JIO41" s="420"/>
      <c r="JIP41" s="421"/>
      <c r="JIQ41" s="422"/>
      <c r="JIR41" s="423"/>
      <c r="JIS41" s="419"/>
      <c r="JIT41" s="419"/>
      <c r="JIU41" s="418"/>
      <c r="JIV41" s="420"/>
      <c r="JIW41" s="421"/>
      <c r="JIX41" s="422"/>
      <c r="JIY41" s="423"/>
      <c r="JIZ41" s="419"/>
      <c r="JJA41" s="419"/>
      <c r="JJB41" s="418"/>
      <c r="JJC41" s="420"/>
      <c r="JJD41" s="421"/>
      <c r="JJE41" s="422"/>
      <c r="JJF41" s="423"/>
      <c r="JJG41" s="419"/>
      <c r="JJH41" s="419"/>
      <c r="JJI41" s="418"/>
      <c r="JJJ41" s="420"/>
      <c r="JJK41" s="421"/>
      <c r="JJL41" s="422"/>
      <c r="JJM41" s="423"/>
      <c r="JJN41" s="419"/>
      <c r="JJO41" s="419"/>
      <c r="JJP41" s="418"/>
      <c r="JJQ41" s="420"/>
      <c r="JJR41" s="421"/>
      <c r="JJS41" s="422"/>
      <c r="JJT41" s="423"/>
      <c r="JJU41" s="419"/>
      <c r="JJV41" s="419"/>
      <c r="JJW41" s="418"/>
      <c r="JJX41" s="420"/>
      <c r="JJY41" s="421"/>
      <c r="JJZ41" s="422"/>
      <c r="JKA41" s="423"/>
      <c r="JKB41" s="419"/>
      <c r="JKC41" s="419"/>
      <c r="JKD41" s="418"/>
      <c r="JKE41" s="420"/>
      <c r="JKF41" s="421"/>
      <c r="JKG41" s="422"/>
      <c r="JKH41" s="423"/>
      <c r="JKI41" s="419"/>
      <c r="JKJ41" s="419"/>
      <c r="JKK41" s="418"/>
      <c r="JKL41" s="420"/>
      <c r="JKM41" s="421"/>
      <c r="JKN41" s="422"/>
      <c r="JKO41" s="423"/>
      <c r="JKP41" s="419"/>
      <c r="JKQ41" s="419"/>
      <c r="JKR41" s="418"/>
      <c r="JKS41" s="420"/>
      <c r="JKT41" s="421"/>
      <c r="JKU41" s="422"/>
      <c r="JKV41" s="423"/>
      <c r="JKW41" s="419"/>
      <c r="JKX41" s="419"/>
      <c r="JKY41" s="418"/>
      <c r="JKZ41" s="420"/>
      <c r="JLA41" s="421"/>
      <c r="JLB41" s="422"/>
      <c r="JLC41" s="423"/>
      <c r="JLD41" s="419"/>
      <c r="JLE41" s="419"/>
      <c r="JLF41" s="418"/>
      <c r="JLG41" s="420"/>
      <c r="JLH41" s="421"/>
      <c r="JLI41" s="422"/>
      <c r="JLJ41" s="423"/>
      <c r="JLK41" s="419"/>
      <c r="JLL41" s="419"/>
      <c r="JLM41" s="418"/>
      <c r="JLN41" s="420"/>
      <c r="JLO41" s="421"/>
      <c r="JLP41" s="422"/>
      <c r="JLQ41" s="423"/>
      <c r="JLR41" s="419"/>
      <c r="JLS41" s="419"/>
      <c r="JLT41" s="418"/>
      <c r="JLU41" s="420"/>
      <c r="JLV41" s="421"/>
      <c r="JLW41" s="422"/>
      <c r="JLX41" s="423"/>
      <c r="JLY41" s="419"/>
      <c r="JLZ41" s="419"/>
      <c r="JMA41" s="418"/>
      <c r="JMB41" s="420"/>
      <c r="JMC41" s="421"/>
      <c r="JMD41" s="422"/>
      <c r="JME41" s="423"/>
      <c r="JMF41" s="419"/>
      <c r="JMG41" s="419"/>
      <c r="JMH41" s="418"/>
      <c r="JMI41" s="420"/>
      <c r="JMJ41" s="421"/>
      <c r="JMK41" s="422"/>
      <c r="JML41" s="423"/>
      <c r="JMM41" s="419"/>
      <c r="JMN41" s="419"/>
      <c r="JMO41" s="418"/>
      <c r="JMP41" s="420"/>
      <c r="JMQ41" s="421"/>
      <c r="JMR41" s="422"/>
      <c r="JMS41" s="423"/>
      <c r="JMT41" s="419"/>
      <c r="JMU41" s="419"/>
      <c r="JMV41" s="418"/>
      <c r="JMW41" s="420"/>
      <c r="JMX41" s="421"/>
      <c r="JMY41" s="422"/>
      <c r="JMZ41" s="423"/>
      <c r="JNA41" s="419"/>
      <c r="JNB41" s="419"/>
      <c r="JNC41" s="418"/>
      <c r="JND41" s="420"/>
      <c r="JNE41" s="421"/>
      <c r="JNF41" s="422"/>
      <c r="JNG41" s="423"/>
      <c r="JNH41" s="419"/>
      <c r="JNI41" s="419"/>
      <c r="JNJ41" s="418"/>
      <c r="JNK41" s="420"/>
      <c r="JNL41" s="421"/>
      <c r="JNM41" s="422"/>
      <c r="JNN41" s="423"/>
      <c r="JNO41" s="419"/>
      <c r="JNP41" s="419"/>
      <c r="JNQ41" s="418"/>
      <c r="JNR41" s="420"/>
      <c r="JNS41" s="421"/>
      <c r="JNT41" s="422"/>
      <c r="JNU41" s="423"/>
      <c r="JNV41" s="419"/>
      <c r="JNW41" s="419"/>
      <c r="JNX41" s="418"/>
      <c r="JNY41" s="420"/>
      <c r="JNZ41" s="421"/>
      <c r="JOA41" s="422"/>
      <c r="JOB41" s="423"/>
      <c r="JOC41" s="419"/>
      <c r="JOD41" s="419"/>
      <c r="JOE41" s="418"/>
      <c r="JOF41" s="420"/>
      <c r="JOG41" s="421"/>
      <c r="JOH41" s="422"/>
      <c r="JOI41" s="423"/>
      <c r="JOJ41" s="419"/>
      <c r="JOK41" s="419"/>
      <c r="JOL41" s="418"/>
      <c r="JOM41" s="420"/>
      <c r="JON41" s="421"/>
      <c r="JOO41" s="422"/>
      <c r="JOP41" s="423"/>
      <c r="JOQ41" s="419"/>
      <c r="JOR41" s="419"/>
      <c r="JOS41" s="418"/>
      <c r="JOT41" s="420"/>
      <c r="JOU41" s="421"/>
      <c r="JOV41" s="422"/>
      <c r="JOW41" s="423"/>
      <c r="JOX41" s="419"/>
      <c r="JOY41" s="419"/>
      <c r="JOZ41" s="418"/>
      <c r="JPA41" s="420"/>
      <c r="JPB41" s="421"/>
      <c r="JPC41" s="422"/>
      <c r="JPD41" s="423"/>
      <c r="JPE41" s="419"/>
      <c r="JPF41" s="419"/>
      <c r="JPG41" s="418"/>
      <c r="JPH41" s="420"/>
      <c r="JPI41" s="421"/>
      <c r="JPJ41" s="422"/>
      <c r="JPK41" s="423"/>
      <c r="JPL41" s="419"/>
      <c r="JPM41" s="419"/>
      <c r="JPN41" s="418"/>
      <c r="JPO41" s="420"/>
      <c r="JPP41" s="421"/>
      <c r="JPQ41" s="422"/>
      <c r="JPR41" s="423"/>
      <c r="JPS41" s="419"/>
      <c r="JPT41" s="419"/>
      <c r="JPU41" s="418"/>
      <c r="JPV41" s="420"/>
      <c r="JPW41" s="421"/>
      <c r="JPX41" s="422"/>
      <c r="JPY41" s="423"/>
      <c r="JPZ41" s="419"/>
      <c r="JQA41" s="419"/>
      <c r="JQB41" s="418"/>
      <c r="JQC41" s="420"/>
      <c r="JQD41" s="421"/>
      <c r="JQE41" s="422"/>
      <c r="JQF41" s="423"/>
      <c r="JQG41" s="419"/>
      <c r="JQH41" s="419"/>
      <c r="JQI41" s="418"/>
      <c r="JQJ41" s="420"/>
      <c r="JQK41" s="421"/>
      <c r="JQL41" s="422"/>
      <c r="JQM41" s="423"/>
      <c r="JQN41" s="419"/>
      <c r="JQO41" s="419"/>
      <c r="JQP41" s="418"/>
      <c r="JQQ41" s="420"/>
      <c r="JQR41" s="421"/>
      <c r="JQS41" s="422"/>
      <c r="JQT41" s="423"/>
      <c r="JQU41" s="419"/>
      <c r="JQV41" s="419"/>
      <c r="JQW41" s="418"/>
      <c r="JQX41" s="420"/>
      <c r="JQY41" s="421"/>
      <c r="JQZ41" s="422"/>
      <c r="JRA41" s="423"/>
      <c r="JRB41" s="419"/>
      <c r="JRC41" s="419"/>
      <c r="JRD41" s="418"/>
      <c r="JRE41" s="420"/>
      <c r="JRF41" s="421"/>
      <c r="JRG41" s="422"/>
      <c r="JRH41" s="423"/>
      <c r="JRI41" s="419"/>
      <c r="JRJ41" s="419"/>
      <c r="JRK41" s="418"/>
      <c r="JRL41" s="420"/>
      <c r="JRM41" s="421"/>
      <c r="JRN41" s="422"/>
      <c r="JRO41" s="423"/>
      <c r="JRP41" s="419"/>
      <c r="JRQ41" s="419"/>
      <c r="JRR41" s="418"/>
      <c r="JRS41" s="420"/>
      <c r="JRT41" s="421"/>
      <c r="JRU41" s="422"/>
      <c r="JRV41" s="423"/>
      <c r="JRW41" s="419"/>
      <c r="JRX41" s="419"/>
      <c r="JRY41" s="418"/>
      <c r="JRZ41" s="420"/>
      <c r="JSA41" s="421"/>
      <c r="JSB41" s="422"/>
      <c r="JSC41" s="423"/>
      <c r="JSD41" s="419"/>
      <c r="JSE41" s="419"/>
      <c r="JSF41" s="418"/>
      <c r="JSG41" s="420"/>
      <c r="JSH41" s="421"/>
      <c r="JSI41" s="422"/>
      <c r="JSJ41" s="423"/>
      <c r="JSK41" s="419"/>
      <c r="JSL41" s="419"/>
      <c r="JSM41" s="418"/>
      <c r="JSN41" s="420"/>
      <c r="JSO41" s="421"/>
      <c r="JSP41" s="422"/>
      <c r="JSQ41" s="423"/>
      <c r="JSR41" s="419"/>
      <c r="JSS41" s="419"/>
      <c r="JST41" s="418"/>
      <c r="JSU41" s="420"/>
      <c r="JSV41" s="421"/>
      <c r="JSW41" s="422"/>
      <c r="JSX41" s="423"/>
      <c r="JSY41" s="419"/>
      <c r="JSZ41" s="419"/>
      <c r="JTA41" s="418"/>
      <c r="JTB41" s="420"/>
      <c r="JTC41" s="421"/>
      <c r="JTD41" s="422"/>
      <c r="JTE41" s="423"/>
      <c r="JTF41" s="419"/>
      <c r="JTG41" s="419"/>
      <c r="JTH41" s="418"/>
      <c r="JTI41" s="420"/>
      <c r="JTJ41" s="421"/>
      <c r="JTK41" s="422"/>
      <c r="JTL41" s="423"/>
      <c r="JTM41" s="419"/>
      <c r="JTN41" s="419"/>
      <c r="JTO41" s="418"/>
      <c r="JTP41" s="420"/>
      <c r="JTQ41" s="421"/>
      <c r="JTR41" s="422"/>
      <c r="JTS41" s="423"/>
      <c r="JTT41" s="419"/>
      <c r="JTU41" s="419"/>
      <c r="JTV41" s="418"/>
      <c r="JTW41" s="420"/>
      <c r="JTX41" s="421"/>
      <c r="JTY41" s="422"/>
      <c r="JTZ41" s="423"/>
      <c r="JUA41" s="419"/>
      <c r="JUB41" s="419"/>
      <c r="JUC41" s="418"/>
      <c r="JUD41" s="420"/>
      <c r="JUE41" s="421"/>
      <c r="JUF41" s="422"/>
      <c r="JUG41" s="423"/>
      <c r="JUH41" s="419"/>
      <c r="JUI41" s="419"/>
      <c r="JUJ41" s="418"/>
      <c r="JUK41" s="420"/>
      <c r="JUL41" s="421"/>
      <c r="JUM41" s="422"/>
      <c r="JUN41" s="423"/>
      <c r="JUO41" s="419"/>
      <c r="JUP41" s="419"/>
      <c r="JUQ41" s="418"/>
      <c r="JUR41" s="420"/>
      <c r="JUS41" s="421"/>
      <c r="JUT41" s="422"/>
      <c r="JUU41" s="423"/>
      <c r="JUV41" s="419"/>
      <c r="JUW41" s="419"/>
      <c r="JUX41" s="418"/>
      <c r="JUY41" s="420"/>
      <c r="JUZ41" s="421"/>
      <c r="JVA41" s="422"/>
      <c r="JVB41" s="423"/>
      <c r="JVC41" s="419"/>
      <c r="JVD41" s="419"/>
      <c r="JVE41" s="418"/>
      <c r="JVF41" s="420"/>
      <c r="JVG41" s="421"/>
      <c r="JVH41" s="422"/>
      <c r="JVI41" s="423"/>
      <c r="JVJ41" s="419"/>
      <c r="JVK41" s="419"/>
      <c r="JVL41" s="418"/>
      <c r="JVM41" s="420"/>
      <c r="JVN41" s="421"/>
      <c r="JVO41" s="422"/>
      <c r="JVP41" s="423"/>
      <c r="JVQ41" s="419"/>
      <c r="JVR41" s="419"/>
      <c r="JVS41" s="418"/>
      <c r="JVT41" s="420"/>
      <c r="JVU41" s="421"/>
      <c r="JVV41" s="422"/>
      <c r="JVW41" s="423"/>
      <c r="JVX41" s="419"/>
      <c r="JVY41" s="419"/>
      <c r="JVZ41" s="418"/>
      <c r="JWA41" s="420"/>
      <c r="JWB41" s="421"/>
      <c r="JWC41" s="422"/>
      <c r="JWD41" s="423"/>
      <c r="JWE41" s="419"/>
      <c r="JWF41" s="419"/>
      <c r="JWG41" s="418"/>
      <c r="JWH41" s="420"/>
      <c r="JWI41" s="421"/>
      <c r="JWJ41" s="422"/>
      <c r="JWK41" s="423"/>
      <c r="JWL41" s="419"/>
      <c r="JWM41" s="419"/>
      <c r="JWN41" s="418"/>
      <c r="JWO41" s="420"/>
      <c r="JWP41" s="421"/>
      <c r="JWQ41" s="422"/>
      <c r="JWR41" s="423"/>
      <c r="JWS41" s="419"/>
      <c r="JWT41" s="419"/>
      <c r="JWU41" s="418"/>
      <c r="JWV41" s="420"/>
      <c r="JWW41" s="421"/>
      <c r="JWX41" s="422"/>
      <c r="JWY41" s="423"/>
      <c r="JWZ41" s="419"/>
      <c r="JXA41" s="419"/>
      <c r="JXB41" s="418"/>
      <c r="JXC41" s="420"/>
      <c r="JXD41" s="421"/>
      <c r="JXE41" s="422"/>
      <c r="JXF41" s="423"/>
      <c r="JXG41" s="419"/>
      <c r="JXH41" s="419"/>
      <c r="JXI41" s="418"/>
      <c r="JXJ41" s="420"/>
      <c r="JXK41" s="421"/>
      <c r="JXL41" s="422"/>
      <c r="JXM41" s="423"/>
      <c r="JXN41" s="419"/>
      <c r="JXO41" s="419"/>
      <c r="JXP41" s="418"/>
      <c r="JXQ41" s="420"/>
      <c r="JXR41" s="421"/>
      <c r="JXS41" s="422"/>
      <c r="JXT41" s="423"/>
      <c r="JXU41" s="419"/>
      <c r="JXV41" s="419"/>
      <c r="JXW41" s="418"/>
      <c r="JXX41" s="420"/>
      <c r="JXY41" s="421"/>
      <c r="JXZ41" s="422"/>
      <c r="JYA41" s="423"/>
      <c r="JYB41" s="419"/>
      <c r="JYC41" s="419"/>
      <c r="JYD41" s="418"/>
      <c r="JYE41" s="420"/>
      <c r="JYF41" s="421"/>
      <c r="JYG41" s="422"/>
      <c r="JYH41" s="423"/>
      <c r="JYI41" s="419"/>
      <c r="JYJ41" s="419"/>
      <c r="JYK41" s="418"/>
      <c r="JYL41" s="420"/>
      <c r="JYM41" s="421"/>
      <c r="JYN41" s="422"/>
      <c r="JYO41" s="423"/>
      <c r="JYP41" s="419"/>
      <c r="JYQ41" s="419"/>
      <c r="JYR41" s="418"/>
      <c r="JYS41" s="420"/>
      <c r="JYT41" s="421"/>
      <c r="JYU41" s="422"/>
      <c r="JYV41" s="423"/>
      <c r="JYW41" s="419"/>
      <c r="JYX41" s="419"/>
      <c r="JYY41" s="418"/>
      <c r="JYZ41" s="420"/>
      <c r="JZA41" s="421"/>
      <c r="JZB41" s="422"/>
      <c r="JZC41" s="423"/>
      <c r="JZD41" s="419"/>
      <c r="JZE41" s="419"/>
      <c r="JZF41" s="418"/>
      <c r="JZG41" s="420"/>
      <c r="JZH41" s="421"/>
      <c r="JZI41" s="422"/>
      <c r="JZJ41" s="423"/>
      <c r="JZK41" s="419"/>
      <c r="JZL41" s="419"/>
      <c r="JZM41" s="418"/>
      <c r="JZN41" s="420"/>
      <c r="JZO41" s="421"/>
      <c r="JZP41" s="422"/>
      <c r="JZQ41" s="423"/>
      <c r="JZR41" s="419"/>
      <c r="JZS41" s="419"/>
      <c r="JZT41" s="418"/>
      <c r="JZU41" s="420"/>
      <c r="JZV41" s="421"/>
      <c r="JZW41" s="422"/>
      <c r="JZX41" s="423"/>
      <c r="JZY41" s="419"/>
      <c r="JZZ41" s="419"/>
      <c r="KAA41" s="418"/>
      <c r="KAB41" s="420"/>
      <c r="KAC41" s="421"/>
      <c r="KAD41" s="422"/>
      <c r="KAE41" s="423"/>
      <c r="KAF41" s="419"/>
      <c r="KAG41" s="419"/>
      <c r="KAH41" s="418"/>
      <c r="KAI41" s="420"/>
      <c r="KAJ41" s="421"/>
      <c r="KAK41" s="422"/>
      <c r="KAL41" s="423"/>
      <c r="KAM41" s="419"/>
      <c r="KAN41" s="419"/>
      <c r="KAO41" s="418"/>
      <c r="KAP41" s="420"/>
      <c r="KAQ41" s="421"/>
      <c r="KAR41" s="422"/>
      <c r="KAS41" s="423"/>
      <c r="KAT41" s="419"/>
      <c r="KAU41" s="419"/>
      <c r="KAV41" s="418"/>
      <c r="KAW41" s="420"/>
      <c r="KAX41" s="421"/>
      <c r="KAY41" s="422"/>
      <c r="KAZ41" s="423"/>
      <c r="KBA41" s="419"/>
      <c r="KBB41" s="419"/>
      <c r="KBC41" s="418"/>
      <c r="KBD41" s="420"/>
      <c r="KBE41" s="421"/>
      <c r="KBF41" s="422"/>
      <c r="KBG41" s="423"/>
      <c r="KBH41" s="419"/>
      <c r="KBI41" s="419"/>
      <c r="KBJ41" s="418"/>
      <c r="KBK41" s="420"/>
      <c r="KBL41" s="421"/>
      <c r="KBM41" s="422"/>
      <c r="KBN41" s="423"/>
      <c r="KBO41" s="419"/>
      <c r="KBP41" s="419"/>
      <c r="KBQ41" s="418"/>
      <c r="KBR41" s="420"/>
      <c r="KBS41" s="421"/>
      <c r="KBT41" s="422"/>
      <c r="KBU41" s="423"/>
      <c r="KBV41" s="419"/>
      <c r="KBW41" s="419"/>
      <c r="KBX41" s="418"/>
      <c r="KBY41" s="420"/>
      <c r="KBZ41" s="421"/>
      <c r="KCA41" s="422"/>
      <c r="KCB41" s="423"/>
      <c r="KCC41" s="419"/>
      <c r="KCD41" s="419"/>
      <c r="KCE41" s="418"/>
      <c r="KCF41" s="420"/>
      <c r="KCG41" s="421"/>
      <c r="KCH41" s="422"/>
      <c r="KCI41" s="423"/>
      <c r="KCJ41" s="419"/>
      <c r="KCK41" s="419"/>
      <c r="KCL41" s="418"/>
      <c r="KCM41" s="420"/>
      <c r="KCN41" s="421"/>
      <c r="KCO41" s="422"/>
      <c r="KCP41" s="423"/>
      <c r="KCQ41" s="419"/>
      <c r="KCR41" s="419"/>
      <c r="KCS41" s="418"/>
      <c r="KCT41" s="420"/>
      <c r="KCU41" s="421"/>
      <c r="KCV41" s="422"/>
      <c r="KCW41" s="423"/>
      <c r="KCX41" s="419"/>
      <c r="KCY41" s="419"/>
      <c r="KCZ41" s="418"/>
      <c r="KDA41" s="420"/>
      <c r="KDB41" s="421"/>
      <c r="KDC41" s="422"/>
      <c r="KDD41" s="423"/>
      <c r="KDE41" s="419"/>
      <c r="KDF41" s="419"/>
      <c r="KDG41" s="418"/>
      <c r="KDH41" s="420"/>
      <c r="KDI41" s="421"/>
      <c r="KDJ41" s="422"/>
      <c r="KDK41" s="423"/>
      <c r="KDL41" s="419"/>
      <c r="KDM41" s="419"/>
      <c r="KDN41" s="418"/>
      <c r="KDO41" s="420"/>
      <c r="KDP41" s="421"/>
      <c r="KDQ41" s="422"/>
      <c r="KDR41" s="423"/>
      <c r="KDS41" s="419"/>
      <c r="KDT41" s="419"/>
      <c r="KDU41" s="418"/>
      <c r="KDV41" s="420"/>
      <c r="KDW41" s="421"/>
      <c r="KDX41" s="422"/>
      <c r="KDY41" s="423"/>
      <c r="KDZ41" s="419"/>
      <c r="KEA41" s="419"/>
      <c r="KEB41" s="418"/>
      <c r="KEC41" s="420"/>
      <c r="KED41" s="421"/>
      <c r="KEE41" s="422"/>
      <c r="KEF41" s="423"/>
      <c r="KEG41" s="419"/>
      <c r="KEH41" s="419"/>
      <c r="KEI41" s="418"/>
      <c r="KEJ41" s="420"/>
      <c r="KEK41" s="421"/>
      <c r="KEL41" s="422"/>
      <c r="KEM41" s="423"/>
      <c r="KEN41" s="419"/>
      <c r="KEO41" s="419"/>
      <c r="KEP41" s="418"/>
      <c r="KEQ41" s="420"/>
      <c r="KER41" s="421"/>
      <c r="KES41" s="422"/>
      <c r="KET41" s="423"/>
      <c r="KEU41" s="419"/>
      <c r="KEV41" s="419"/>
      <c r="KEW41" s="418"/>
      <c r="KEX41" s="420"/>
      <c r="KEY41" s="421"/>
      <c r="KEZ41" s="422"/>
      <c r="KFA41" s="423"/>
      <c r="KFB41" s="419"/>
      <c r="KFC41" s="419"/>
      <c r="KFD41" s="418"/>
      <c r="KFE41" s="420"/>
      <c r="KFF41" s="421"/>
      <c r="KFG41" s="422"/>
      <c r="KFH41" s="423"/>
      <c r="KFI41" s="419"/>
      <c r="KFJ41" s="419"/>
      <c r="KFK41" s="418"/>
      <c r="KFL41" s="420"/>
      <c r="KFM41" s="421"/>
      <c r="KFN41" s="422"/>
      <c r="KFO41" s="423"/>
      <c r="KFP41" s="419"/>
      <c r="KFQ41" s="419"/>
      <c r="KFR41" s="418"/>
      <c r="KFS41" s="420"/>
      <c r="KFT41" s="421"/>
      <c r="KFU41" s="422"/>
      <c r="KFV41" s="423"/>
      <c r="KFW41" s="419"/>
      <c r="KFX41" s="419"/>
      <c r="KFY41" s="418"/>
      <c r="KFZ41" s="420"/>
      <c r="KGA41" s="421"/>
      <c r="KGB41" s="422"/>
      <c r="KGC41" s="423"/>
      <c r="KGD41" s="419"/>
      <c r="KGE41" s="419"/>
      <c r="KGF41" s="418"/>
      <c r="KGG41" s="420"/>
      <c r="KGH41" s="421"/>
      <c r="KGI41" s="422"/>
      <c r="KGJ41" s="423"/>
      <c r="KGK41" s="419"/>
      <c r="KGL41" s="419"/>
      <c r="KGM41" s="418"/>
      <c r="KGN41" s="420"/>
      <c r="KGO41" s="421"/>
      <c r="KGP41" s="422"/>
      <c r="KGQ41" s="423"/>
      <c r="KGR41" s="419"/>
      <c r="KGS41" s="419"/>
      <c r="KGT41" s="418"/>
      <c r="KGU41" s="420"/>
      <c r="KGV41" s="421"/>
      <c r="KGW41" s="422"/>
      <c r="KGX41" s="423"/>
      <c r="KGY41" s="419"/>
      <c r="KGZ41" s="419"/>
      <c r="KHA41" s="418"/>
      <c r="KHB41" s="420"/>
      <c r="KHC41" s="421"/>
      <c r="KHD41" s="422"/>
      <c r="KHE41" s="423"/>
      <c r="KHF41" s="419"/>
      <c r="KHG41" s="419"/>
      <c r="KHH41" s="418"/>
      <c r="KHI41" s="420"/>
      <c r="KHJ41" s="421"/>
      <c r="KHK41" s="422"/>
      <c r="KHL41" s="423"/>
      <c r="KHM41" s="419"/>
      <c r="KHN41" s="419"/>
      <c r="KHO41" s="418"/>
      <c r="KHP41" s="420"/>
      <c r="KHQ41" s="421"/>
      <c r="KHR41" s="422"/>
      <c r="KHS41" s="423"/>
      <c r="KHT41" s="419"/>
      <c r="KHU41" s="419"/>
      <c r="KHV41" s="418"/>
      <c r="KHW41" s="420"/>
      <c r="KHX41" s="421"/>
      <c r="KHY41" s="422"/>
      <c r="KHZ41" s="423"/>
      <c r="KIA41" s="419"/>
      <c r="KIB41" s="419"/>
      <c r="KIC41" s="418"/>
      <c r="KID41" s="420"/>
      <c r="KIE41" s="421"/>
      <c r="KIF41" s="422"/>
      <c r="KIG41" s="423"/>
      <c r="KIH41" s="419"/>
      <c r="KII41" s="419"/>
      <c r="KIJ41" s="418"/>
      <c r="KIK41" s="420"/>
      <c r="KIL41" s="421"/>
      <c r="KIM41" s="422"/>
      <c r="KIN41" s="423"/>
      <c r="KIO41" s="419"/>
      <c r="KIP41" s="419"/>
      <c r="KIQ41" s="418"/>
      <c r="KIR41" s="420"/>
      <c r="KIS41" s="421"/>
      <c r="KIT41" s="422"/>
      <c r="KIU41" s="423"/>
      <c r="KIV41" s="419"/>
      <c r="KIW41" s="419"/>
      <c r="KIX41" s="418"/>
      <c r="KIY41" s="420"/>
      <c r="KIZ41" s="421"/>
      <c r="KJA41" s="422"/>
      <c r="KJB41" s="423"/>
      <c r="KJC41" s="419"/>
      <c r="KJD41" s="419"/>
      <c r="KJE41" s="418"/>
      <c r="KJF41" s="420"/>
      <c r="KJG41" s="421"/>
      <c r="KJH41" s="422"/>
      <c r="KJI41" s="423"/>
      <c r="KJJ41" s="419"/>
      <c r="KJK41" s="419"/>
      <c r="KJL41" s="418"/>
      <c r="KJM41" s="420"/>
      <c r="KJN41" s="421"/>
      <c r="KJO41" s="422"/>
      <c r="KJP41" s="423"/>
      <c r="KJQ41" s="419"/>
      <c r="KJR41" s="419"/>
      <c r="KJS41" s="418"/>
      <c r="KJT41" s="420"/>
      <c r="KJU41" s="421"/>
      <c r="KJV41" s="422"/>
      <c r="KJW41" s="423"/>
      <c r="KJX41" s="419"/>
      <c r="KJY41" s="419"/>
      <c r="KJZ41" s="418"/>
      <c r="KKA41" s="420"/>
      <c r="KKB41" s="421"/>
      <c r="KKC41" s="422"/>
      <c r="KKD41" s="423"/>
      <c r="KKE41" s="419"/>
      <c r="KKF41" s="419"/>
      <c r="KKG41" s="418"/>
      <c r="KKH41" s="420"/>
      <c r="KKI41" s="421"/>
      <c r="KKJ41" s="422"/>
      <c r="KKK41" s="423"/>
      <c r="KKL41" s="419"/>
      <c r="KKM41" s="419"/>
      <c r="KKN41" s="418"/>
      <c r="KKO41" s="420"/>
      <c r="KKP41" s="421"/>
      <c r="KKQ41" s="422"/>
      <c r="KKR41" s="423"/>
      <c r="KKS41" s="419"/>
      <c r="KKT41" s="419"/>
      <c r="KKU41" s="418"/>
      <c r="KKV41" s="420"/>
      <c r="KKW41" s="421"/>
      <c r="KKX41" s="422"/>
      <c r="KKY41" s="423"/>
      <c r="KKZ41" s="419"/>
      <c r="KLA41" s="419"/>
      <c r="KLB41" s="418"/>
      <c r="KLC41" s="420"/>
      <c r="KLD41" s="421"/>
      <c r="KLE41" s="422"/>
      <c r="KLF41" s="423"/>
      <c r="KLG41" s="419"/>
      <c r="KLH41" s="419"/>
      <c r="KLI41" s="418"/>
      <c r="KLJ41" s="420"/>
      <c r="KLK41" s="421"/>
      <c r="KLL41" s="422"/>
      <c r="KLM41" s="423"/>
      <c r="KLN41" s="419"/>
      <c r="KLO41" s="419"/>
      <c r="KLP41" s="418"/>
      <c r="KLQ41" s="420"/>
      <c r="KLR41" s="421"/>
      <c r="KLS41" s="422"/>
      <c r="KLT41" s="423"/>
      <c r="KLU41" s="419"/>
      <c r="KLV41" s="419"/>
      <c r="KLW41" s="418"/>
      <c r="KLX41" s="420"/>
      <c r="KLY41" s="421"/>
      <c r="KLZ41" s="422"/>
      <c r="KMA41" s="423"/>
      <c r="KMB41" s="419"/>
      <c r="KMC41" s="419"/>
      <c r="KMD41" s="418"/>
      <c r="KME41" s="420"/>
      <c r="KMF41" s="421"/>
      <c r="KMG41" s="422"/>
      <c r="KMH41" s="423"/>
      <c r="KMI41" s="419"/>
      <c r="KMJ41" s="419"/>
      <c r="KMK41" s="418"/>
      <c r="KML41" s="420"/>
      <c r="KMM41" s="421"/>
      <c r="KMN41" s="422"/>
      <c r="KMO41" s="423"/>
      <c r="KMP41" s="419"/>
      <c r="KMQ41" s="419"/>
      <c r="KMR41" s="418"/>
      <c r="KMS41" s="420"/>
      <c r="KMT41" s="421"/>
      <c r="KMU41" s="422"/>
      <c r="KMV41" s="423"/>
      <c r="KMW41" s="419"/>
      <c r="KMX41" s="419"/>
      <c r="KMY41" s="418"/>
      <c r="KMZ41" s="420"/>
      <c r="KNA41" s="421"/>
      <c r="KNB41" s="422"/>
      <c r="KNC41" s="423"/>
      <c r="KND41" s="419"/>
      <c r="KNE41" s="419"/>
      <c r="KNF41" s="418"/>
      <c r="KNG41" s="420"/>
      <c r="KNH41" s="421"/>
      <c r="KNI41" s="422"/>
      <c r="KNJ41" s="423"/>
      <c r="KNK41" s="419"/>
      <c r="KNL41" s="419"/>
      <c r="KNM41" s="418"/>
      <c r="KNN41" s="420"/>
      <c r="KNO41" s="421"/>
      <c r="KNP41" s="422"/>
      <c r="KNQ41" s="423"/>
      <c r="KNR41" s="419"/>
      <c r="KNS41" s="419"/>
      <c r="KNT41" s="418"/>
      <c r="KNU41" s="420"/>
      <c r="KNV41" s="421"/>
      <c r="KNW41" s="422"/>
      <c r="KNX41" s="423"/>
      <c r="KNY41" s="419"/>
      <c r="KNZ41" s="419"/>
      <c r="KOA41" s="418"/>
      <c r="KOB41" s="420"/>
      <c r="KOC41" s="421"/>
      <c r="KOD41" s="422"/>
      <c r="KOE41" s="423"/>
      <c r="KOF41" s="419"/>
      <c r="KOG41" s="419"/>
      <c r="KOH41" s="418"/>
      <c r="KOI41" s="420"/>
      <c r="KOJ41" s="421"/>
      <c r="KOK41" s="422"/>
      <c r="KOL41" s="423"/>
      <c r="KOM41" s="419"/>
      <c r="KON41" s="419"/>
      <c r="KOO41" s="418"/>
      <c r="KOP41" s="420"/>
      <c r="KOQ41" s="421"/>
      <c r="KOR41" s="422"/>
      <c r="KOS41" s="423"/>
      <c r="KOT41" s="419"/>
      <c r="KOU41" s="419"/>
      <c r="KOV41" s="418"/>
      <c r="KOW41" s="420"/>
      <c r="KOX41" s="421"/>
      <c r="KOY41" s="422"/>
      <c r="KOZ41" s="423"/>
      <c r="KPA41" s="419"/>
      <c r="KPB41" s="419"/>
      <c r="KPC41" s="418"/>
      <c r="KPD41" s="420"/>
      <c r="KPE41" s="421"/>
      <c r="KPF41" s="422"/>
      <c r="KPG41" s="423"/>
      <c r="KPH41" s="419"/>
      <c r="KPI41" s="419"/>
      <c r="KPJ41" s="418"/>
      <c r="KPK41" s="420"/>
      <c r="KPL41" s="421"/>
      <c r="KPM41" s="422"/>
      <c r="KPN41" s="423"/>
      <c r="KPO41" s="419"/>
      <c r="KPP41" s="419"/>
      <c r="KPQ41" s="418"/>
      <c r="KPR41" s="420"/>
      <c r="KPS41" s="421"/>
      <c r="KPT41" s="422"/>
      <c r="KPU41" s="423"/>
      <c r="KPV41" s="419"/>
      <c r="KPW41" s="419"/>
      <c r="KPX41" s="418"/>
      <c r="KPY41" s="420"/>
      <c r="KPZ41" s="421"/>
      <c r="KQA41" s="422"/>
      <c r="KQB41" s="423"/>
      <c r="KQC41" s="419"/>
      <c r="KQD41" s="419"/>
      <c r="KQE41" s="418"/>
      <c r="KQF41" s="420"/>
      <c r="KQG41" s="421"/>
      <c r="KQH41" s="422"/>
      <c r="KQI41" s="423"/>
      <c r="KQJ41" s="419"/>
      <c r="KQK41" s="419"/>
      <c r="KQL41" s="418"/>
      <c r="KQM41" s="420"/>
      <c r="KQN41" s="421"/>
      <c r="KQO41" s="422"/>
      <c r="KQP41" s="423"/>
      <c r="KQQ41" s="419"/>
      <c r="KQR41" s="419"/>
      <c r="KQS41" s="418"/>
      <c r="KQT41" s="420"/>
      <c r="KQU41" s="421"/>
      <c r="KQV41" s="422"/>
      <c r="KQW41" s="423"/>
      <c r="KQX41" s="419"/>
      <c r="KQY41" s="419"/>
      <c r="KQZ41" s="418"/>
      <c r="KRA41" s="420"/>
      <c r="KRB41" s="421"/>
      <c r="KRC41" s="422"/>
      <c r="KRD41" s="423"/>
      <c r="KRE41" s="419"/>
      <c r="KRF41" s="419"/>
      <c r="KRG41" s="418"/>
      <c r="KRH41" s="420"/>
      <c r="KRI41" s="421"/>
      <c r="KRJ41" s="422"/>
      <c r="KRK41" s="423"/>
      <c r="KRL41" s="419"/>
      <c r="KRM41" s="419"/>
      <c r="KRN41" s="418"/>
      <c r="KRO41" s="420"/>
      <c r="KRP41" s="421"/>
      <c r="KRQ41" s="422"/>
      <c r="KRR41" s="423"/>
      <c r="KRS41" s="419"/>
      <c r="KRT41" s="419"/>
      <c r="KRU41" s="418"/>
      <c r="KRV41" s="420"/>
      <c r="KRW41" s="421"/>
      <c r="KRX41" s="422"/>
      <c r="KRY41" s="423"/>
      <c r="KRZ41" s="419"/>
      <c r="KSA41" s="419"/>
      <c r="KSB41" s="418"/>
      <c r="KSC41" s="420"/>
      <c r="KSD41" s="421"/>
      <c r="KSE41" s="422"/>
      <c r="KSF41" s="423"/>
      <c r="KSG41" s="419"/>
      <c r="KSH41" s="419"/>
      <c r="KSI41" s="418"/>
      <c r="KSJ41" s="420"/>
      <c r="KSK41" s="421"/>
      <c r="KSL41" s="422"/>
      <c r="KSM41" s="423"/>
      <c r="KSN41" s="419"/>
      <c r="KSO41" s="419"/>
      <c r="KSP41" s="418"/>
      <c r="KSQ41" s="420"/>
      <c r="KSR41" s="421"/>
      <c r="KSS41" s="422"/>
      <c r="KST41" s="423"/>
      <c r="KSU41" s="419"/>
      <c r="KSV41" s="419"/>
      <c r="KSW41" s="418"/>
      <c r="KSX41" s="420"/>
      <c r="KSY41" s="421"/>
      <c r="KSZ41" s="422"/>
      <c r="KTA41" s="423"/>
      <c r="KTB41" s="419"/>
      <c r="KTC41" s="419"/>
      <c r="KTD41" s="418"/>
      <c r="KTE41" s="420"/>
      <c r="KTF41" s="421"/>
      <c r="KTG41" s="422"/>
      <c r="KTH41" s="423"/>
      <c r="KTI41" s="419"/>
      <c r="KTJ41" s="419"/>
      <c r="KTK41" s="418"/>
      <c r="KTL41" s="420"/>
      <c r="KTM41" s="421"/>
      <c r="KTN41" s="422"/>
      <c r="KTO41" s="423"/>
      <c r="KTP41" s="419"/>
      <c r="KTQ41" s="419"/>
      <c r="KTR41" s="418"/>
      <c r="KTS41" s="420"/>
      <c r="KTT41" s="421"/>
      <c r="KTU41" s="422"/>
      <c r="KTV41" s="423"/>
      <c r="KTW41" s="419"/>
      <c r="KTX41" s="419"/>
      <c r="KTY41" s="418"/>
      <c r="KTZ41" s="420"/>
      <c r="KUA41" s="421"/>
      <c r="KUB41" s="422"/>
      <c r="KUC41" s="423"/>
      <c r="KUD41" s="419"/>
      <c r="KUE41" s="419"/>
      <c r="KUF41" s="418"/>
      <c r="KUG41" s="420"/>
      <c r="KUH41" s="421"/>
      <c r="KUI41" s="422"/>
      <c r="KUJ41" s="423"/>
      <c r="KUK41" s="419"/>
      <c r="KUL41" s="419"/>
      <c r="KUM41" s="418"/>
      <c r="KUN41" s="420"/>
      <c r="KUO41" s="421"/>
      <c r="KUP41" s="422"/>
      <c r="KUQ41" s="423"/>
      <c r="KUR41" s="419"/>
      <c r="KUS41" s="419"/>
      <c r="KUT41" s="418"/>
      <c r="KUU41" s="420"/>
      <c r="KUV41" s="421"/>
      <c r="KUW41" s="422"/>
      <c r="KUX41" s="423"/>
      <c r="KUY41" s="419"/>
      <c r="KUZ41" s="419"/>
      <c r="KVA41" s="418"/>
      <c r="KVB41" s="420"/>
      <c r="KVC41" s="421"/>
      <c r="KVD41" s="422"/>
      <c r="KVE41" s="423"/>
      <c r="KVF41" s="419"/>
      <c r="KVG41" s="419"/>
      <c r="KVH41" s="418"/>
      <c r="KVI41" s="420"/>
      <c r="KVJ41" s="421"/>
      <c r="KVK41" s="422"/>
      <c r="KVL41" s="423"/>
      <c r="KVM41" s="419"/>
      <c r="KVN41" s="419"/>
      <c r="KVO41" s="418"/>
      <c r="KVP41" s="420"/>
      <c r="KVQ41" s="421"/>
      <c r="KVR41" s="422"/>
      <c r="KVS41" s="423"/>
      <c r="KVT41" s="419"/>
      <c r="KVU41" s="419"/>
      <c r="KVV41" s="418"/>
      <c r="KVW41" s="420"/>
      <c r="KVX41" s="421"/>
      <c r="KVY41" s="422"/>
      <c r="KVZ41" s="423"/>
      <c r="KWA41" s="419"/>
      <c r="KWB41" s="419"/>
      <c r="KWC41" s="418"/>
      <c r="KWD41" s="420"/>
      <c r="KWE41" s="421"/>
      <c r="KWF41" s="422"/>
      <c r="KWG41" s="423"/>
      <c r="KWH41" s="419"/>
      <c r="KWI41" s="419"/>
      <c r="KWJ41" s="418"/>
      <c r="KWK41" s="420"/>
      <c r="KWL41" s="421"/>
      <c r="KWM41" s="422"/>
      <c r="KWN41" s="423"/>
      <c r="KWO41" s="419"/>
      <c r="KWP41" s="419"/>
      <c r="KWQ41" s="418"/>
      <c r="KWR41" s="420"/>
      <c r="KWS41" s="421"/>
      <c r="KWT41" s="422"/>
      <c r="KWU41" s="423"/>
      <c r="KWV41" s="419"/>
      <c r="KWW41" s="419"/>
      <c r="KWX41" s="418"/>
      <c r="KWY41" s="420"/>
      <c r="KWZ41" s="421"/>
      <c r="KXA41" s="422"/>
      <c r="KXB41" s="423"/>
      <c r="KXC41" s="419"/>
      <c r="KXD41" s="419"/>
      <c r="KXE41" s="418"/>
      <c r="KXF41" s="420"/>
      <c r="KXG41" s="421"/>
      <c r="KXH41" s="422"/>
      <c r="KXI41" s="423"/>
      <c r="KXJ41" s="419"/>
      <c r="KXK41" s="419"/>
      <c r="KXL41" s="418"/>
      <c r="KXM41" s="420"/>
      <c r="KXN41" s="421"/>
      <c r="KXO41" s="422"/>
      <c r="KXP41" s="423"/>
      <c r="KXQ41" s="419"/>
      <c r="KXR41" s="419"/>
      <c r="KXS41" s="418"/>
      <c r="KXT41" s="420"/>
      <c r="KXU41" s="421"/>
      <c r="KXV41" s="422"/>
      <c r="KXW41" s="423"/>
      <c r="KXX41" s="419"/>
      <c r="KXY41" s="419"/>
      <c r="KXZ41" s="418"/>
      <c r="KYA41" s="420"/>
      <c r="KYB41" s="421"/>
      <c r="KYC41" s="422"/>
      <c r="KYD41" s="423"/>
      <c r="KYE41" s="419"/>
      <c r="KYF41" s="419"/>
      <c r="KYG41" s="418"/>
      <c r="KYH41" s="420"/>
      <c r="KYI41" s="421"/>
      <c r="KYJ41" s="422"/>
      <c r="KYK41" s="423"/>
      <c r="KYL41" s="419"/>
      <c r="KYM41" s="419"/>
      <c r="KYN41" s="418"/>
      <c r="KYO41" s="420"/>
      <c r="KYP41" s="421"/>
      <c r="KYQ41" s="422"/>
      <c r="KYR41" s="423"/>
      <c r="KYS41" s="419"/>
      <c r="KYT41" s="419"/>
      <c r="KYU41" s="418"/>
      <c r="KYV41" s="420"/>
      <c r="KYW41" s="421"/>
      <c r="KYX41" s="422"/>
      <c r="KYY41" s="423"/>
      <c r="KYZ41" s="419"/>
      <c r="KZA41" s="419"/>
      <c r="KZB41" s="418"/>
      <c r="KZC41" s="420"/>
      <c r="KZD41" s="421"/>
      <c r="KZE41" s="422"/>
      <c r="KZF41" s="423"/>
      <c r="KZG41" s="419"/>
      <c r="KZH41" s="419"/>
      <c r="KZI41" s="418"/>
      <c r="KZJ41" s="420"/>
      <c r="KZK41" s="421"/>
      <c r="KZL41" s="422"/>
      <c r="KZM41" s="423"/>
      <c r="KZN41" s="419"/>
      <c r="KZO41" s="419"/>
      <c r="KZP41" s="418"/>
      <c r="KZQ41" s="420"/>
      <c r="KZR41" s="421"/>
      <c r="KZS41" s="422"/>
      <c r="KZT41" s="423"/>
      <c r="KZU41" s="419"/>
      <c r="KZV41" s="419"/>
      <c r="KZW41" s="418"/>
      <c r="KZX41" s="420"/>
      <c r="KZY41" s="421"/>
      <c r="KZZ41" s="422"/>
      <c r="LAA41" s="423"/>
      <c r="LAB41" s="419"/>
      <c r="LAC41" s="419"/>
      <c r="LAD41" s="418"/>
      <c r="LAE41" s="420"/>
      <c r="LAF41" s="421"/>
      <c r="LAG41" s="422"/>
      <c r="LAH41" s="423"/>
      <c r="LAI41" s="419"/>
      <c r="LAJ41" s="419"/>
      <c r="LAK41" s="418"/>
      <c r="LAL41" s="420"/>
      <c r="LAM41" s="421"/>
      <c r="LAN41" s="422"/>
      <c r="LAO41" s="423"/>
      <c r="LAP41" s="419"/>
      <c r="LAQ41" s="419"/>
      <c r="LAR41" s="418"/>
      <c r="LAS41" s="420"/>
      <c r="LAT41" s="421"/>
      <c r="LAU41" s="422"/>
      <c r="LAV41" s="423"/>
      <c r="LAW41" s="419"/>
      <c r="LAX41" s="419"/>
      <c r="LAY41" s="418"/>
      <c r="LAZ41" s="420"/>
      <c r="LBA41" s="421"/>
      <c r="LBB41" s="422"/>
      <c r="LBC41" s="423"/>
      <c r="LBD41" s="419"/>
      <c r="LBE41" s="419"/>
      <c r="LBF41" s="418"/>
      <c r="LBG41" s="420"/>
      <c r="LBH41" s="421"/>
      <c r="LBI41" s="422"/>
      <c r="LBJ41" s="423"/>
      <c r="LBK41" s="419"/>
      <c r="LBL41" s="419"/>
      <c r="LBM41" s="418"/>
      <c r="LBN41" s="420"/>
      <c r="LBO41" s="421"/>
      <c r="LBP41" s="422"/>
      <c r="LBQ41" s="423"/>
      <c r="LBR41" s="419"/>
      <c r="LBS41" s="419"/>
      <c r="LBT41" s="418"/>
      <c r="LBU41" s="420"/>
      <c r="LBV41" s="421"/>
      <c r="LBW41" s="422"/>
      <c r="LBX41" s="423"/>
      <c r="LBY41" s="419"/>
      <c r="LBZ41" s="419"/>
      <c r="LCA41" s="418"/>
      <c r="LCB41" s="420"/>
      <c r="LCC41" s="421"/>
      <c r="LCD41" s="422"/>
      <c r="LCE41" s="423"/>
      <c r="LCF41" s="419"/>
      <c r="LCG41" s="419"/>
      <c r="LCH41" s="418"/>
      <c r="LCI41" s="420"/>
      <c r="LCJ41" s="421"/>
      <c r="LCK41" s="422"/>
      <c r="LCL41" s="423"/>
      <c r="LCM41" s="419"/>
      <c r="LCN41" s="419"/>
      <c r="LCO41" s="418"/>
      <c r="LCP41" s="420"/>
      <c r="LCQ41" s="421"/>
      <c r="LCR41" s="422"/>
      <c r="LCS41" s="423"/>
      <c r="LCT41" s="419"/>
      <c r="LCU41" s="419"/>
      <c r="LCV41" s="418"/>
      <c r="LCW41" s="420"/>
      <c r="LCX41" s="421"/>
      <c r="LCY41" s="422"/>
      <c r="LCZ41" s="423"/>
      <c r="LDA41" s="419"/>
      <c r="LDB41" s="419"/>
      <c r="LDC41" s="418"/>
      <c r="LDD41" s="420"/>
      <c r="LDE41" s="421"/>
      <c r="LDF41" s="422"/>
      <c r="LDG41" s="423"/>
      <c r="LDH41" s="419"/>
      <c r="LDI41" s="419"/>
      <c r="LDJ41" s="418"/>
      <c r="LDK41" s="420"/>
      <c r="LDL41" s="421"/>
      <c r="LDM41" s="422"/>
      <c r="LDN41" s="423"/>
      <c r="LDO41" s="419"/>
      <c r="LDP41" s="419"/>
      <c r="LDQ41" s="418"/>
      <c r="LDR41" s="420"/>
      <c r="LDS41" s="421"/>
      <c r="LDT41" s="422"/>
      <c r="LDU41" s="423"/>
      <c r="LDV41" s="419"/>
      <c r="LDW41" s="419"/>
      <c r="LDX41" s="418"/>
      <c r="LDY41" s="420"/>
      <c r="LDZ41" s="421"/>
      <c r="LEA41" s="422"/>
      <c r="LEB41" s="423"/>
      <c r="LEC41" s="419"/>
      <c r="LED41" s="419"/>
      <c r="LEE41" s="418"/>
      <c r="LEF41" s="420"/>
      <c r="LEG41" s="421"/>
      <c r="LEH41" s="422"/>
      <c r="LEI41" s="423"/>
      <c r="LEJ41" s="419"/>
      <c r="LEK41" s="419"/>
      <c r="LEL41" s="418"/>
      <c r="LEM41" s="420"/>
      <c r="LEN41" s="421"/>
      <c r="LEO41" s="422"/>
      <c r="LEP41" s="423"/>
      <c r="LEQ41" s="419"/>
      <c r="LER41" s="419"/>
      <c r="LES41" s="418"/>
      <c r="LET41" s="420"/>
      <c r="LEU41" s="421"/>
      <c r="LEV41" s="422"/>
      <c r="LEW41" s="423"/>
      <c r="LEX41" s="419"/>
      <c r="LEY41" s="419"/>
      <c r="LEZ41" s="418"/>
      <c r="LFA41" s="420"/>
      <c r="LFB41" s="421"/>
      <c r="LFC41" s="422"/>
      <c r="LFD41" s="423"/>
      <c r="LFE41" s="419"/>
      <c r="LFF41" s="419"/>
      <c r="LFG41" s="418"/>
      <c r="LFH41" s="420"/>
      <c r="LFI41" s="421"/>
      <c r="LFJ41" s="422"/>
      <c r="LFK41" s="423"/>
      <c r="LFL41" s="419"/>
      <c r="LFM41" s="419"/>
      <c r="LFN41" s="418"/>
      <c r="LFO41" s="420"/>
      <c r="LFP41" s="421"/>
      <c r="LFQ41" s="422"/>
      <c r="LFR41" s="423"/>
      <c r="LFS41" s="419"/>
      <c r="LFT41" s="419"/>
      <c r="LFU41" s="418"/>
      <c r="LFV41" s="420"/>
      <c r="LFW41" s="421"/>
      <c r="LFX41" s="422"/>
      <c r="LFY41" s="423"/>
      <c r="LFZ41" s="419"/>
      <c r="LGA41" s="419"/>
      <c r="LGB41" s="418"/>
      <c r="LGC41" s="420"/>
      <c r="LGD41" s="421"/>
      <c r="LGE41" s="422"/>
      <c r="LGF41" s="423"/>
      <c r="LGG41" s="419"/>
      <c r="LGH41" s="419"/>
      <c r="LGI41" s="418"/>
      <c r="LGJ41" s="420"/>
      <c r="LGK41" s="421"/>
      <c r="LGL41" s="422"/>
      <c r="LGM41" s="423"/>
      <c r="LGN41" s="419"/>
      <c r="LGO41" s="419"/>
      <c r="LGP41" s="418"/>
      <c r="LGQ41" s="420"/>
      <c r="LGR41" s="421"/>
      <c r="LGS41" s="422"/>
      <c r="LGT41" s="423"/>
      <c r="LGU41" s="419"/>
      <c r="LGV41" s="419"/>
      <c r="LGW41" s="418"/>
      <c r="LGX41" s="420"/>
      <c r="LGY41" s="421"/>
      <c r="LGZ41" s="422"/>
      <c r="LHA41" s="423"/>
      <c r="LHB41" s="419"/>
      <c r="LHC41" s="419"/>
      <c r="LHD41" s="418"/>
      <c r="LHE41" s="420"/>
      <c r="LHF41" s="421"/>
      <c r="LHG41" s="422"/>
      <c r="LHH41" s="423"/>
      <c r="LHI41" s="419"/>
      <c r="LHJ41" s="419"/>
      <c r="LHK41" s="418"/>
      <c r="LHL41" s="420"/>
      <c r="LHM41" s="421"/>
      <c r="LHN41" s="422"/>
      <c r="LHO41" s="423"/>
      <c r="LHP41" s="419"/>
      <c r="LHQ41" s="419"/>
      <c r="LHR41" s="418"/>
      <c r="LHS41" s="420"/>
      <c r="LHT41" s="421"/>
      <c r="LHU41" s="422"/>
      <c r="LHV41" s="423"/>
      <c r="LHW41" s="419"/>
      <c r="LHX41" s="419"/>
      <c r="LHY41" s="418"/>
      <c r="LHZ41" s="420"/>
      <c r="LIA41" s="421"/>
      <c r="LIB41" s="422"/>
      <c r="LIC41" s="423"/>
      <c r="LID41" s="419"/>
      <c r="LIE41" s="419"/>
      <c r="LIF41" s="418"/>
      <c r="LIG41" s="420"/>
      <c r="LIH41" s="421"/>
      <c r="LII41" s="422"/>
      <c r="LIJ41" s="423"/>
      <c r="LIK41" s="419"/>
      <c r="LIL41" s="419"/>
      <c r="LIM41" s="418"/>
      <c r="LIN41" s="420"/>
      <c r="LIO41" s="421"/>
      <c r="LIP41" s="422"/>
      <c r="LIQ41" s="423"/>
      <c r="LIR41" s="419"/>
      <c r="LIS41" s="419"/>
      <c r="LIT41" s="418"/>
      <c r="LIU41" s="420"/>
      <c r="LIV41" s="421"/>
      <c r="LIW41" s="422"/>
      <c r="LIX41" s="423"/>
      <c r="LIY41" s="419"/>
      <c r="LIZ41" s="419"/>
      <c r="LJA41" s="418"/>
      <c r="LJB41" s="420"/>
      <c r="LJC41" s="421"/>
      <c r="LJD41" s="422"/>
      <c r="LJE41" s="423"/>
      <c r="LJF41" s="419"/>
      <c r="LJG41" s="419"/>
      <c r="LJH41" s="418"/>
      <c r="LJI41" s="420"/>
      <c r="LJJ41" s="421"/>
      <c r="LJK41" s="422"/>
      <c r="LJL41" s="423"/>
      <c r="LJM41" s="419"/>
      <c r="LJN41" s="419"/>
      <c r="LJO41" s="418"/>
      <c r="LJP41" s="420"/>
      <c r="LJQ41" s="421"/>
      <c r="LJR41" s="422"/>
      <c r="LJS41" s="423"/>
      <c r="LJT41" s="419"/>
      <c r="LJU41" s="419"/>
      <c r="LJV41" s="418"/>
      <c r="LJW41" s="420"/>
      <c r="LJX41" s="421"/>
      <c r="LJY41" s="422"/>
      <c r="LJZ41" s="423"/>
      <c r="LKA41" s="419"/>
      <c r="LKB41" s="419"/>
      <c r="LKC41" s="418"/>
      <c r="LKD41" s="420"/>
      <c r="LKE41" s="421"/>
      <c r="LKF41" s="422"/>
      <c r="LKG41" s="423"/>
      <c r="LKH41" s="419"/>
      <c r="LKI41" s="419"/>
      <c r="LKJ41" s="418"/>
      <c r="LKK41" s="420"/>
      <c r="LKL41" s="421"/>
      <c r="LKM41" s="422"/>
      <c r="LKN41" s="423"/>
      <c r="LKO41" s="419"/>
      <c r="LKP41" s="419"/>
      <c r="LKQ41" s="418"/>
      <c r="LKR41" s="420"/>
      <c r="LKS41" s="421"/>
      <c r="LKT41" s="422"/>
      <c r="LKU41" s="423"/>
      <c r="LKV41" s="419"/>
      <c r="LKW41" s="419"/>
      <c r="LKX41" s="418"/>
      <c r="LKY41" s="420"/>
      <c r="LKZ41" s="421"/>
      <c r="LLA41" s="422"/>
      <c r="LLB41" s="423"/>
      <c r="LLC41" s="419"/>
      <c r="LLD41" s="419"/>
      <c r="LLE41" s="418"/>
      <c r="LLF41" s="420"/>
      <c r="LLG41" s="421"/>
      <c r="LLH41" s="422"/>
      <c r="LLI41" s="423"/>
      <c r="LLJ41" s="419"/>
      <c r="LLK41" s="419"/>
      <c r="LLL41" s="418"/>
      <c r="LLM41" s="420"/>
      <c r="LLN41" s="421"/>
      <c r="LLO41" s="422"/>
      <c r="LLP41" s="423"/>
      <c r="LLQ41" s="419"/>
      <c r="LLR41" s="419"/>
      <c r="LLS41" s="418"/>
      <c r="LLT41" s="420"/>
      <c r="LLU41" s="421"/>
      <c r="LLV41" s="422"/>
      <c r="LLW41" s="423"/>
      <c r="LLX41" s="419"/>
      <c r="LLY41" s="419"/>
      <c r="LLZ41" s="418"/>
      <c r="LMA41" s="420"/>
      <c r="LMB41" s="421"/>
      <c r="LMC41" s="422"/>
      <c r="LMD41" s="423"/>
      <c r="LME41" s="419"/>
      <c r="LMF41" s="419"/>
      <c r="LMG41" s="418"/>
      <c r="LMH41" s="420"/>
      <c r="LMI41" s="421"/>
      <c r="LMJ41" s="422"/>
      <c r="LMK41" s="423"/>
      <c r="LML41" s="419"/>
      <c r="LMM41" s="419"/>
      <c r="LMN41" s="418"/>
      <c r="LMO41" s="420"/>
      <c r="LMP41" s="421"/>
      <c r="LMQ41" s="422"/>
      <c r="LMR41" s="423"/>
      <c r="LMS41" s="419"/>
      <c r="LMT41" s="419"/>
      <c r="LMU41" s="418"/>
      <c r="LMV41" s="420"/>
      <c r="LMW41" s="421"/>
      <c r="LMX41" s="422"/>
      <c r="LMY41" s="423"/>
      <c r="LMZ41" s="419"/>
      <c r="LNA41" s="419"/>
      <c r="LNB41" s="418"/>
      <c r="LNC41" s="420"/>
      <c r="LND41" s="421"/>
      <c r="LNE41" s="422"/>
      <c r="LNF41" s="423"/>
      <c r="LNG41" s="419"/>
      <c r="LNH41" s="419"/>
      <c r="LNI41" s="418"/>
      <c r="LNJ41" s="420"/>
      <c r="LNK41" s="421"/>
      <c r="LNL41" s="422"/>
      <c r="LNM41" s="423"/>
      <c r="LNN41" s="419"/>
      <c r="LNO41" s="419"/>
      <c r="LNP41" s="418"/>
      <c r="LNQ41" s="420"/>
      <c r="LNR41" s="421"/>
      <c r="LNS41" s="422"/>
      <c r="LNT41" s="423"/>
      <c r="LNU41" s="419"/>
      <c r="LNV41" s="419"/>
      <c r="LNW41" s="418"/>
      <c r="LNX41" s="420"/>
      <c r="LNY41" s="421"/>
      <c r="LNZ41" s="422"/>
      <c r="LOA41" s="423"/>
      <c r="LOB41" s="419"/>
      <c r="LOC41" s="419"/>
      <c r="LOD41" s="418"/>
      <c r="LOE41" s="420"/>
      <c r="LOF41" s="421"/>
      <c r="LOG41" s="422"/>
      <c r="LOH41" s="423"/>
      <c r="LOI41" s="419"/>
      <c r="LOJ41" s="419"/>
      <c r="LOK41" s="418"/>
      <c r="LOL41" s="420"/>
      <c r="LOM41" s="421"/>
      <c r="LON41" s="422"/>
      <c r="LOO41" s="423"/>
      <c r="LOP41" s="419"/>
      <c r="LOQ41" s="419"/>
      <c r="LOR41" s="418"/>
      <c r="LOS41" s="420"/>
      <c r="LOT41" s="421"/>
      <c r="LOU41" s="422"/>
      <c r="LOV41" s="423"/>
      <c r="LOW41" s="419"/>
      <c r="LOX41" s="419"/>
      <c r="LOY41" s="418"/>
      <c r="LOZ41" s="420"/>
      <c r="LPA41" s="421"/>
      <c r="LPB41" s="422"/>
      <c r="LPC41" s="423"/>
      <c r="LPD41" s="419"/>
      <c r="LPE41" s="419"/>
      <c r="LPF41" s="418"/>
      <c r="LPG41" s="420"/>
      <c r="LPH41" s="421"/>
      <c r="LPI41" s="422"/>
      <c r="LPJ41" s="423"/>
      <c r="LPK41" s="419"/>
      <c r="LPL41" s="419"/>
      <c r="LPM41" s="418"/>
      <c r="LPN41" s="420"/>
      <c r="LPO41" s="421"/>
      <c r="LPP41" s="422"/>
      <c r="LPQ41" s="423"/>
      <c r="LPR41" s="419"/>
      <c r="LPS41" s="419"/>
      <c r="LPT41" s="418"/>
      <c r="LPU41" s="420"/>
      <c r="LPV41" s="421"/>
      <c r="LPW41" s="422"/>
      <c r="LPX41" s="423"/>
      <c r="LPY41" s="419"/>
      <c r="LPZ41" s="419"/>
      <c r="LQA41" s="418"/>
      <c r="LQB41" s="420"/>
      <c r="LQC41" s="421"/>
      <c r="LQD41" s="422"/>
      <c r="LQE41" s="423"/>
      <c r="LQF41" s="419"/>
      <c r="LQG41" s="419"/>
      <c r="LQH41" s="418"/>
      <c r="LQI41" s="420"/>
      <c r="LQJ41" s="421"/>
      <c r="LQK41" s="422"/>
      <c r="LQL41" s="423"/>
      <c r="LQM41" s="419"/>
      <c r="LQN41" s="419"/>
      <c r="LQO41" s="418"/>
      <c r="LQP41" s="420"/>
      <c r="LQQ41" s="421"/>
      <c r="LQR41" s="422"/>
      <c r="LQS41" s="423"/>
      <c r="LQT41" s="419"/>
      <c r="LQU41" s="419"/>
      <c r="LQV41" s="418"/>
      <c r="LQW41" s="420"/>
      <c r="LQX41" s="421"/>
      <c r="LQY41" s="422"/>
      <c r="LQZ41" s="423"/>
      <c r="LRA41" s="419"/>
      <c r="LRB41" s="419"/>
      <c r="LRC41" s="418"/>
      <c r="LRD41" s="420"/>
      <c r="LRE41" s="421"/>
      <c r="LRF41" s="422"/>
      <c r="LRG41" s="423"/>
      <c r="LRH41" s="419"/>
      <c r="LRI41" s="419"/>
      <c r="LRJ41" s="418"/>
      <c r="LRK41" s="420"/>
      <c r="LRL41" s="421"/>
      <c r="LRM41" s="422"/>
      <c r="LRN41" s="423"/>
      <c r="LRO41" s="419"/>
      <c r="LRP41" s="419"/>
      <c r="LRQ41" s="418"/>
      <c r="LRR41" s="420"/>
      <c r="LRS41" s="421"/>
      <c r="LRT41" s="422"/>
      <c r="LRU41" s="423"/>
      <c r="LRV41" s="419"/>
      <c r="LRW41" s="419"/>
      <c r="LRX41" s="418"/>
      <c r="LRY41" s="420"/>
      <c r="LRZ41" s="421"/>
      <c r="LSA41" s="422"/>
      <c r="LSB41" s="423"/>
      <c r="LSC41" s="419"/>
      <c r="LSD41" s="419"/>
      <c r="LSE41" s="418"/>
      <c r="LSF41" s="420"/>
      <c r="LSG41" s="421"/>
      <c r="LSH41" s="422"/>
      <c r="LSI41" s="423"/>
      <c r="LSJ41" s="419"/>
      <c r="LSK41" s="419"/>
      <c r="LSL41" s="418"/>
      <c r="LSM41" s="420"/>
      <c r="LSN41" s="421"/>
      <c r="LSO41" s="422"/>
      <c r="LSP41" s="423"/>
      <c r="LSQ41" s="419"/>
      <c r="LSR41" s="419"/>
      <c r="LSS41" s="418"/>
      <c r="LST41" s="420"/>
      <c r="LSU41" s="421"/>
      <c r="LSV41" s="422"/>
      <c r="LSW41" s="423"/>
      <c r="LSX41" s="419"/>
      <c r="LSY41" s="419"/>
      <c r="LSZ41" s="418"/>
      <c r="LTA41" s="420"/>
      <c r="LTB41" s="421"/>
      <c r="LTC41" s="422"/>
      <c r="LTD41" s="423"/>
      <c r="LTE41" s="419"/>
      <c r="LTF41" s="419"/>
      <c r="LTG41" s="418"/>
      <c r="LTH41" s="420"/>
      <c r="LTI41" s="421"/>
      <c r="LTJ41" s="422"/>
      <c r="LTK41" s="423"/>
      <c r="LTL41" s="419"/>
      <c r="LTM41" s="419"/>
      <c r="LTN41" s="418"/>
      <c r="LTO41" s="420"/>
      <c r="LTP41" s="421"/>
      <c r="LTQ41" s="422"/>
      <c r="LTR41" s="423"/>
      <c r="LTS41" s="419"/>
      <c r="LTT41" s="419"/>
      <c r="LTU41" s="418"/>
      <c r="LTV41" s="420"/>
      <c r="LTW41" s="421"/>
      <c r="LTX41" s="422"/>
      <c r="LTY41" s="423"/>
      <c r="LTZ41" s="419"/>
      <c r="LUA41" s="419"/>
      <c r="LUB41" s="418"/>
      <c r="LUC41" s="420"/>
      <c r="LUD41" s="421"/>
      <c r="LUE41" s="422"/>
      <c r="LUF41" s="423"/>
      <c r="LUG41" s="419"/>
      <c r="LUH41" s="419"/>
      <c r="LUI41" s="418"/>
      <c r="LUJ41" s="420"/>
      <c r="LUK41" s="421"/>
      <c r="LUL41" s="422"/>
      <c r="LUM41" s="423"/>
      <c r="LUN41" s="419"/>
      <c r="LUO41" s="419"/>
      <c r="LUP41" s="418"/>
      <c r="LUQ41" s="420"/>
      <c r="LUR41" s="421"/>
      <c r="LUS41" s="422"/>
      <c r="LUT41" s="423"/>
      <c r="LUU41" s="419"/>
      <c r="LUV41" s="419"/>
      <c r="LUW41" s="418"/>
      <c r="LUX41" s="420"/>
      <c r="LUY41" s="421"/>
      <c r="LUZ41" s="422"/>
      <c r="LVA41" s="423"/>
      <c r="LVB41" s="419"/>
      <c r="LVC41" s="419"/>
      <c r="LVD41" s="418"/>
      <c r="LVE41" s="420"/>
      <c r="LVF41" s="421"/>
      <c r="LVG41" s="422"/>
      <c r="LVH41" s="423"/>
      <c r="LVI41" s="419"/>
      <c r="LVJ41" s="419"/>
      <c r="LVK41" s="418"/>
      <c r="LVL41" s="420"/>
      <c r="LVM41" s="421"/>
      <c r="LVN41" s="422"/>
      <c r="LVO41" s="423"/>
      <c r="LVP41" s="419"/>
      <c r="LVQ41" s="419"/>
      <c r="LVR41" s="418"/>
      <c r="LVS41" s="420"/>
      <c r="LVT41" s="421"/>
      <c r="LVU41" s="422"/>
      <c r="LVV41" s="423"/>
      <c r="LVW41" s="419"/>
      <c r="LVX41" s="419"/>
      <c r="LVY41" s="418"/>
      <c r="LVZ41" s="420"/>
      <c r="LWA41" s="421"/>
      <c r="LWB41" s="422"/>
      <c r="LWC41" s="423"/>
      <c r="LWD41" s="419"/>
      <c r="LWE41" s="419"/>
      <c r="LWF41" s="418"/>
      <c r="LWG41" s="420"/>
      <c r="LWH41" s="421"/>
      <c r="LWI41" s="422"/>
      <c r="LWJ41" s="423"/>
      <c r="LWK41" s="419"/>
      <c r="LWL41" s="419"/>
      <c r="LWM41" s="418"/>
      <c r="LWN41" s="420"/>
      <c r="LWO41" s="421"/>
      <c r="LWP41" s="422"/>
      <c r="LWQ41" s="423"/>
      <c r="LWR41" s="419"/>
      <c r="LWS41" s="419"/>
      <c r="LWT41" s="418"/>
      <c r="LWU41" s="420"/>
      <c r="LWV41" s="421"/>
      <c r="LWW41" s="422"/>
      <c r="LWX41" s="423"/>
      <c r="LWY41" s="419"/>
      <c r="LWZ41" s="419"/>
      <c r="LXA41" s="418"/>
      <c r="LXB41" s="420"/>
      <c r="LXC41" s="421"/>
      <c r="LXD41" s="422"/>
      <c r="LXE41" s="423"/>
      <c r="LXF41" s="419"/>
      <c r="LXG41" s="419"/>
      <c r="LXH41" s="418"/>
      <c r="LXI41" s="420"/>
      <c r="LXJ41" s="421"/>
      <c r="LXK41" s="422"/>
      <c r="LXL41" s="423"/>
      <c r="LXM41" s="419"/>
      <c r="LXN41" s="419"/>
      <c r="LXO41" s="418"/>
      <c r="LXP41" s="420"/>
      <c r="LXQ41" s="421"/>
      <c r="LXR41" s="422"/>
      <c r="LXS41" s="423"/>
      <c r="LXT41" s="419"/>
      <c r="LXU41" s="419"/>
      <c r="LXV41" s="418"/>
      <c r="LXW41" s="420"/>
      <c r="LXX41" s="421"/>
      <c r="LXY41" s="422"/>
      <c r="LXZ41" s="423"/>
      <c r="LYA41" s="419"/>
      <c r="LYB41" s="419"/>
      <c r="LYC41" s="418"/>
      <c r="LYD41" s="420"/>
      <c r="LYE41" s="421"/>
      <c r="LYF41" s="422"/>
      <c r="LYG41" s="423"/>
      <c r="LYH41" s="419"/>
      <c r="LYI41" s="419"/>
      <c r="LYJ41" s="418"/>
      <c r="LYK41" s="420"/>
      <c r="LYL41" s="421"/>
      <c r="LYM41" s="422"/>
      <c r="LYN41" s="423"/>
      <c r="LYO41" s="419"/>
      <c r="LYP41" s="419"/>
      <c r="LYQ41" s="418"/>
      <c r="LYR41" s="420"/>
      <c r="LYS41" s="421"/>
      <c r="LYT41" s="422"/>
      <c r="LYU41" s="423"/>
      <c r="LYV41" s="419"/>
      <c r="LYW41" s="419"/>
      <c r="LYX41" s="418"/>
      <c r="LYY41" s="420"/>
      <c r="LYZ41" s="421"/>
      <c r="LZA41" s="422"/>
      <c r="LZB41" s="423"/>
      <c r="LZC41" s="419"/>
      <c r="LZD41" s="419"/>
      <c r="LZE41" s="418"/>
      <c r="LZF41" s="420"/>
      <c r="LZG41" s="421"/>
      <c r="LZH41" s="422"/>
      <c r="LZI41" s="423"/>
      <c r="LZJ41" s="419"/>
      <c r="LZK41" s="419"/>
      <c r="LZL41" s="418"/>
      <c r="LZM41" s="420"/>
      <c r="LZN41" s="421"/>
      <c r="LZO41" s="422"/>
      <c r="LZP41" s="423"/>
      <c r="LZQ41" s="419"/>
      <c r="LZR41" s="419"/>
      <c r="LZS41" s="418"/>
      <c r="LZT41" s="420"/>
      <c r="LZU41" s="421"/>
      <c r="LZV41" s="422"/>
      <c r="LZW41" s="423"/>
      <c r="LZX41" s="419"/>
      <c r="LZY41" s="419"/>
      <c r="LZZ41" s="418"/>
      <c r="MAA41" s="420"/>
      <c r="MAB41" s="421"/>
      <c r="MAC41" s="422"/>
      <c r="MAD41" s="423"/>
      <c r="MAE41" s="419"/>
      <c r="MAF41" s="419"/>
      <c r="MAG41" s="418"/>
      <c r="MAH41" s="420"/>
      <c r="MAI41" s="421"/>
      <c r="MAJ41" s="422"/>
      <c r="MAK41" s="423"/>
      <c r="MAL41" s="419"/>
      <c r="MAM41" s="419"/>
      <c r="MAN41" s="418"/>
      <c r="MAO41" s="420"/>
      <c r="MAP41" s="421"/>
      <c r="MAQ41" s="422"/>
      <c r="MAR41" s="423"/>
      <c r="MAS41" s="419"/>
      <c r="MAT41" s="419"/>
      <c r="MAU41" s="418"/>
      <c r="MAV41" s="420"/>
      <c r="MAW41" s="421"/>
      <c r="MAX41" s="422"/>
      <c r="MAY41" s="423"/>
      <c r="MAZ41" s="419"/>
      <c r="MBA41" s="419"/>
      <c r="MBB41" s="418"/>
      <c r="MBC41" s="420"/>
      <c r="MBD41" s="421"/>
      <c r="MBE41" s="422"/>
      <c r="MBF41" s="423"/>
      <c r="MBG41" s="419"/>
      <c r="MBH41" s="419"/>
      <c r="MBI41" s="418"/>
      <c r="MBJ41" s="420"/>
      <c r="MBK41" s="421"/>
      <c r="MBL41" s="422"/>
      <c r="MBM41" s="423"/>
      <c r="MBN41" s="419"/>
      <c r="MBO41" s="419"/>
      <c r="MBP41" s="418"/>
      <c r="MBQ41" s="420"/>
      <c r="MBR41" s="421"/>
      <c r="MBS41" s="422"/>
      <c r="MBT41" s="423"/>
      <c r="MBU41" s="419"/>
      <c r="MBV41" s="419"/>
      <c r="MBW41" s="418"/>
      <c r="MBX41" s="420"/>
      <c r="MBY41" s="421"/>
      <c r="MBZ41" s="422"/>
      <c r="MCA41" s="423"/>
      <c r="MCB41" s="419"/>
      <c r="MCC41" s="419"/>
      <c r="MCD41" s="418"/>
      <c r="MCE41" s="420"/>
      <c r="MCF41" s="421"/>
      <c r="MCG41" s="422"/>
      <c r="MCH41" s="423"/>
      <c r="MCI41" s="419"/>
      <c r="MCJ41" s="419"/>
      <c r="MCK41" s="418"/>
      <c r="MCL41" s="420"/>
      <c r="MCM41" s="421"/>
      <c r="MCN41" s="422"/>
      <c r="MCO41" s="423"/>
      <c r="MCP41" s="419"/>
      <c r="MCQ41" s="419"/>
      <c r="MCR41" s="418"/>
      <c r="MCS41" s="420"/>
      <c r="MCT41" s="421"/>
      <c r="MCU41" s="422"/>
      <c r="MCV41" s="423"/>
      <c r="MCW41" s="419"/>
      <c r="MCX41" s="419"/>
      <c r="MCY41" s="418"/>
      <c r="MCZ41" s="420"/>
      <c r="MDA41" s="421"/>
      <c r="MDB41" s="422"/>
      <c r="MDC41" s="423"/>
      <c r="MDD41" s="419"/>
      <c r="MDE41" s="419"/>
      <c r="MDF41" s="418"/>
      <c r="MDG41" s="420"/>
      <c r="MDH41" s="421"/>
      <c r="MDI41" s="422"/>
      <c r="MDJ41" s="423"/>
      <c r="MDK41" s="419"/>
      <c r="MDL41" s="419"/>
      <c r="MDM41" s="418"/>
      <c r="MDN41" s="420"/>
      <c r="MDO41" s="421"/>
      <c r="MDP41" s="422"/>
      <c r="MDQ41" s="423"/>
      <c r="MDR41" s="419"/>
      <c r="MDS41" s="419"/>
      <c r="MDT41" s="418"/>
      <c r="MDU41" s="420"/>
      <c r="MDV41" s="421"/>
      <c r="MDW41" s="422"/>
      <c r="MDX41" s="423"/>
      <c r="MDY41" s="419"/>
      <c r="MDZ41" s="419"/>
      <c r="MEA41" s="418"/>
      <c r="MEB41" s="420"/>
      <c r="MEC41" s="421"/>
      <c r="MED41" s="422"/>
      <c r="MEE41" s="423"/>
      <c r="MEF41" s="419"/>
      <c r="MEG41" s="419"/>
      <c r="MEH41" s="418"/>
      <c r="MEI41" s="420"/>
      <c r="MEJ41" s="421"/>
      <c r="MEK41" s="422"/>
      <c r="MEL41" s="423"/>
      <c r="MEM41" s="419"/>
      <c r="MEN41" s="419"/>
      <c r="MEO41" s="418"/>
      <c r="MEP41" s="420"/>
      <c r="MEQ41" s="421"/>
      <c r="MER41" s="422"/>
      <c r="MES41" s="423"/>
      <c r="MET41" s="419"/>
      <c r="MEU41" s="419"/>
      <c r="MEV41" s="418"/>
      <c r="MEW41" s="420"/>
      <c r="MEX41" s="421"/>
      <c r="MEY41" s="422"/>
      <c r="MEZ41" s="423"/>
      <c r="MFA41" s="419"/>
      <c r="MFB41" s="419"/>
      <c r="MFC41" s="418"/>
      <c r="MFD41" s="420"/>
      <c r="MFE41" s="421"/>
      <c r="MFF41" s="422"/>
      <c r="MFG41" s="423"/>
      <c r="MFH41" s="419"/>
      <c r="MFI41" s="419"/>
      <c r="MFJ41" s="418"/>
      <c r="MFK41" s="420"/>
      <c r="MFL41" s="421"/>
      <c r="MFM41" s="422"/>
      <c r="MFN41" s="423"/>
      <c r="MFO41" s="419"/>
      <c r="MFP41" s="419"/>
      <c r="MFQ41" s="418"/>
      <c r="MFR41" s="420"/>
      <c r="MFS41" s="421"/>
      <c r="MFT41" s="422"/>
      <c r="MFU41" s="423"/>
      <c r="MFV41" s="419"/>
      <c r="MFW41" s="419"/>
      <c r="MFX41" s="418"/>
      <c r="MFY41" s="420"/>
      <c r="MFZ41" s="421"/>
      <c r="MGA41" s="422"/>
      <c r="MGB41" s="423"/>
      <c r="MGC41" s="419"/>
      <c r="MGD41" s="419"/>
      <c r="MGE41" s="418"/>
      <c r="MGF41" s="420"/>
      <c r="MGG41" s="421"/>
      <c r="MGH41" s="422"/>
      <c r="MGI41" s="423"/>
      <c r="MGJ41" s="419"/>
      <c r="MGK41" s="419"/>
      <c r="MGL41" s="418"/>
      <c r="MGM41" s="420"/>
      <c r="MGN41" s="421"/>
      <c r="MGO41" s="422"/>
      <c r="MGP41" s="423"/>
      <c r="MGQ41" s="419"/>
      <c r="MGR41" s="419"/>
      <c r="MGS41" s="418"/>
      <c r="MGT41" s="420"/>
      <c r="MGU41" s="421"/>
      <c r="MGV41" s="422"/>
      <c r="MGW41" s="423"/>
      <c r="MGX41" s="419"/>
      <c r="MGY41" s="419"/>
      <c r="MGZ41" s="418"/>
      <c r="MHA41" s="420"/>
      <c r="MHB41" s="421"/>
      <c r="MHC41" s="422"/>
      <c r="MHD41" s="423"/>
      <c r="MHE41" s="419"/>
      <c r="MHF41" s="419"/>
      <c r="MHG41" s="418"/>
      <c r="MHH41" s="420"/>
      <c r="MHI41" s="421"/>
      <c r="MHJ41" s="422"/>
      <c r="MHK41" s="423"/>
      <c r="MHL41" s="419"/>
      <c r="MHM41" s="419"/>
      <c r="MHN41" s="418"/>
      <c r="MHO41" s="420"/>
      <c r="MHP41" s="421"/>
      <c r="MHQ41" s="422"/>
      <c r="MHR41" s="423"/>
      <c r="MHS41" s="419"/>
      <c r="MHT41" s="419"/>
      <c r="MHU41" s="418"/>
      <c r="MHV41" s="420"/>
      <c r="MHW41" s="421"/>
      <c r="MHX41" s="422"/>
      <c r="MHY41" s="423"/>
      <c r="MHZ41" s="419"/>
      <c r="MIA41" s="419"/>
      <c r="MIB41" s="418"/>
      <c r="MIC41" s="420"/>
      <c r="MID41" s="421"/>
      <c r="MIE41" s="422"/>
      <c r="MIF41" s="423"/>
      <c r="MIG41" s="419"/>
      <c r="MIH41" s="419"/>
      <c r="MII41" s="418"/>
      <c r="MIJ41" s="420"/>
      <c r="MIK41" s="421"/>
      <c r="MIL41" s="422"/>
      <c r="MIM41" s="423"/>
      <c r="MIN41" s="419"/>
      <c r="MIO41" s="419"/>
      <c r="MIP41" s="418"/>
      <c r="MIQ41" s="420"/>
      <c r="MIR41" s="421"/>
      <c r="MIS41" s="422"/>
      <c r="MIT41" s="423"/>
      <c r="MIU41" s="419"/>
      <c r="MIV41" s="419"/>
      <c r="MIW41" s="418"/>
      <c r="MIX41" s="420"/>
      <c r="MIY41" s="421"/>
      <c r="MIZ41" s="422"/>
      <c r="MJA41" s="423"/>
      <c r="MJB41" s="419"/>
      <c r="MJC41" s="419"/>
      <c r="MJD41" s="418"/>
      <c r="MJE41" s="420"/>
      <c r="MJF41" s="421"/>
      <c r="MJG41" s="422"/>
      <c r="MJH41" s="423"/>
      <c r="MJI41" s="419"/>
      <c r="MJJ41" s="419"/>
      <c r="MJK41" s="418"/>
      <c r="MJL41" s="420"/>
      <c r="MJM41" s="421"/>
      <c r="MJN41" s="422"/>
      <c r="MJO41" s="423"/>
      <c r="MJP41" s="419"/>
      <c r="MJQ41" s="419"/>
      <c r="MJR41" s="418"/>
      <c r="MJS41" s="420"/>
      <c r="MJT41" s="421"/>
      <c r="MJU41" s="422"/>
      <c r="MJV41" s="423"/>
      <c r="MJW41" s="419"/>
      <c r="MJX41" s="419"/>
      <c r="MJY41" s="418"/>
      <c r="MJZ41" s="420"/>
      <c r="MKA41" s="421"/>
      <c r="MKB41" s="422"/>
      <c r="MKC41" s="423"/>
      <c r="MKD41" s="419"/>
      <c r="MKE41" s="419"/>
      <c r="MKF41" s="418"/>
      <c r="MKG41" s="420"/>
      <c r="MKH41" s="421"/>
      <c r="MKI41" s="422"/>
      <c r="MKJ41" s="423"/>
      <c r="MKK41" s="419"/>
      <c r="MKL41" s="419"/>
      <c r="MKM41" s="418"/>
      <c r="MKN41" s="420"/>
      <c r="MKO41" s="421"/>
      <c r="MKP41" s="422"/>
      <c r="MKQ41" s="423"/>
      <c r="MKR41" s="419"/>
      <c r="MKS41" s="419"/>
      <c r="MKT41" s="418"/>
      <c r="MKU41" s="420"/>
      <c r="MKV41" s="421"/>
      <c r="MKW41" s="422"/>
      <c r="MKX41" s="423"/>
      <c r="MKY41" s="419"/>
      <c r="MKZ41" s="419"/>
      <c r="MLA41" s="418"/>
      <c r="MLB41" s="420"/>
      <c r="MLC41" s="421"/>
      <c r="MLD41" s="422"/>
      <c r="MLE41" s="423"/>
      <c r="MLF41" s="419"/>
      <c r="MLG41" s="419"/>
      <c r="MLH41" s="418"/>
      <c r="MLI41" s="420"/>
      <c r="MLJ41" s="421"/>
      <c r="MLK41" s="422"/>
      <c r="MLL41" s="423"/>
      <c r="MLM41" s="419"/>
      <c r="MLN41" s="419"/>
      <c r="MLO41" s="418"/>
      <c r="MLP41" s="420"/>
      <c r="MLQ41" s="421"/>
      <c r="MLR41" s="422"/>
      <c r="MLS41" s="423"/>
      <c r="MLT41" s="419"/>
      <c r="MLU41" s="419"/>
      <c r="MLV41" s="418"/>
      <c r="MLW41" s="420"/>
      <c r="MLX41" s="421"/>
      <c r="MLY41" s="422"/>
      <c r="MLZ41" s="423"/>
      <c r="MMA41" s="419"/>
      <c r="MMB41" s="419"/>
      <c r="MMC41" s="418"/>
      <c r="MMD41" s="420"/>
      <c r="MME41" s="421"/>
      <c r="MMF41" s="422"/>
      <c r="MMG41" s="423"/>
      <c r="MMH41" s="419"/>
      <c r="MMI41" s="419"/>
      <c r="MMJ41" s="418"/>
      <c r="MMK41" s="420"/>
      <c r="MML41" s="421"/>
      <c r="MMM41" s="422"/>
      <c r="MMN41" s="423"/>
      <c r="MMO41" s="419"/>
      <c r="MMP41" s="419"/>
      <c r="MMQ41" s="418"/>
      <c r="MMR41" s="420"/>
      <c r="MMS41" s="421"/>
      <c r="MMT41" s="422"/>
      <c r="MMU41" s="423"/>
      <c r="MMV41" s="419"/>
      <c r="MMW41" s="419"/>
      <c r="MMX41" s="418"/>
      <c r="MMY41" s="420"/>
      <c r="MMZ41" s="421"/>
      <c r="MNA41" s="422"/>
      <c r="MNB41" s="423"/>
      <c r="MNC41" s="419"/>
      <c r="MND41" s="419"/>
      <c r="MNE41" s="418"/>
      <c r="MNF41" s="420"/>
      <c r="MNG41" s="421"/>
      <c r="MNH41" s="422"/>
      <c r="MNI41" s="423"/>
      <c r="MNJ41" s="419"/>
      <c r="MNK41" s="419"/>
      <c r="MNL41" s="418"/>
      <c r="MNM41" s="420"/>
      <c r="MNN41" s="421"/>
      <c r="MNO41" s="422"/>
      <c r="MNP41" s="423"/>
      <c r="MNQ41" s="419"/>
      <c r="MNR41" s="419"/>
      <c r="MNS41" s="418"/>
      <c r="MNT41" s="420"/>
      <c r="MNU41" s="421"/>
      <c r="MNV41" s="422"/>
      <c r="MNW41" s="423"/>
      <c r="MNX41" s="419"/>
      <c r="MNY41" s="419"/>
      <c r="MNZ41" s="418"/>
      <c r="MOA41" s="420"/>
      <c r="MOB41" s="421"/>
      <c r="MOC41" s="422"/>
      <c r="MOD41" s="423"/>
      <c r="MOE41" s="419"/>
      <c r="MOF41" s="419"/>
      <c r="MOG41" s="418"/>
      <c r="MOH41" s="420"/>
      <c r="MOI41" s="421"/>
      <c r="MOJ41" s="422"/>
      <c r="MOK41" s="423"/>
      <c r="MOL41" s="419"/>
      <c r="MOM41" s="419"/>
      <c r="MON41" s="418"/>
      <c r="MOO41" s="420"/>
      <c r="MOP41" s="421"/>
      <c r="MOQ41" s="422"/>
      <c r="MOR41" s="423"/>
      <c r="MOS41" s="419"/>
      <c r="MOT41" s="419"/>
      <c r="MOU41" s="418"/>
      <c r="MOV41" s="420"/>
      <c r="MOW41" s="421"/>
      <c r="MOX41" s="422"/>
      <c r="MOY41" s="423"/>
      <c r="MOZ41" s="419"/>
      <c r="MPA41" s="419"/>
      <c r="MPB41" s="418"/>
      <c r="MPC41" s="420"/>
      <c r="MPD41" s="421"/>
      <c r="MPE41" s="422"/>
      <c r="MPF41" s="423"/>
      <c r="MPG41" s="419"/>
      <c r="MPH41" s="419"/>
      <c r="MPI41" s="418"/>
      <c r="MPJ41" s="420"/>
      <c r="MPK41" s="421"/>
      <c r="MPL41" s="422"/>
      <c r="MPM41" s="423"/>
      <c r="MPN41" s="419"/>
      <c r="MPO41" s="419"/>
      <c r="MPP41" s="418"/>
      <c r="MPQ41" s="420"/>
      <c r="MPR41" s="421"/>
      <c r="MPS41" s="422"/>
      <c r="MPT41" s="423"/>
      <c r="MPU41" s="419"/>
      <c r="MPV41" s="419"/>
      <c r="MPW41" s="418"/>
      <c r="MPX41" s="420"/>
      <c r="MPY41" s="421"/>
      <c r="MPZ41" s="422"/>
      <c r="MQA41" s="423"/>
      <c r="MQB41" s="419"/>
      <c r="MQC41" s="419"/>
      <c r="MQD41" s="418"/>
      <c r="MQE41" s="420"/>
      <c r="MQF41" s="421"/>
      <c r="MQG41" s="422"/>
      <c r="MQH41" s="423"/>
      <c r="MQI41" s="419"/>
      <c r="MQJ41" s="419"/>
      <c r="MQK41" s="418"/>
      <c r="MQL41" s="420"/>
      <c r="MQM41" s="421"/>
      <c r="MQN41" s="422"/>
      <c r="MQO41" s="423"/>
      <c r="MQP41" s="419"/>
      <c r="MQQ41" s="419"/>
      <c r="MQR41" s="418"/>
      <c r="MQS41" s="420"/>
      <c r="MQT41" s="421"/>
      <c r="MQU41" s="422"/>
      <c r="MQV41" s="423"/>
      <c r="MQW41" s="419"/>
      <c r="MQX41" s="419"/>
      <c r="MQY41" s="418"/>
      <c r="MQZ41" s="420"/>
      <c r="MRA41" s="421"/>
      <c r="MRB41" s="422"/>
      <c r="MRC41" s="423"/>
      <c r="MRD41" s="419"/>
      <c r="MRE41" s="419"/>
      <c r="MRF41" s="418"/>
      <c r="MRG41" s="420"/>
      <c r="MRH41" s="421"/>
      <c r="MRI41" s="422"/>
      <c r="MRJ41" s="423"/>
      <c r="MRK41" s="419"/>
      <c r="MRL41" s="419"/>
      <c r="MRM41" s="418"/>
      <c r="MRN41" s="420"/>
      <c r="MRO41" s="421"/>
      <c r="MRP41" s="422"/>
      <c r="MRQ41" s="423"/>
      <c r="MRR41" s="419"/>
      <c r="MRS41" s="419"/>
      <c r="MRT41" s="418"/>
      <c r="MRU41" s="420"/>
      <c r="MRV41" s="421"/>
      <c r="MRW41" s="422"/>
      <c r="MRX41" s="423"/>
      <c r="MRY41" s="419"/>
      <c r="MRZ41" s="419"/>
      <c r="MSA41" s="418"/>
      <c r="MSB41" s="420"/>
      <c r="MSC41" s="421"/>
      <c r="MSD41" s="422"/>
      <c r="MSE41" s="423"/>
      <c r="MSF41" s="419"/>
      <c r="MSG41" s="419"/>
      <c r="MSH41" s="418"/>
      <c r="MSI41" s="420"/>
      <c r="MSJ41" s="421"/>
      <c r="MSK41" s="422"/>
      <c r="MSL41" s="423"/>
      <c r="MSM41" s="419"/>
      <c r="MSN41" s="419"/>
      <c r="MSO41" s="418"/>
      <c r="MSP41" s="420"/>
      <c r="MSQ41" s="421"/>
      <c r="MSR41" s="422"/>
      <c r="MSS41" s="423"/>
      <c r="MST41" s="419"/>
      <c r="MSU41" s="419"/>
      <c r="MSV41" s="418"/>
      <c r="MSW41" s="420"/>
      <c r="MSX41" s="421"/>
      <c r="MSY41" s="422"/>
      <c r="MSZ41" s="423"/>
      <c r="MTA41" s="419"/>
      <c r="MTB41" s="419"/>
      <c r="MTC41" s="418"/>
      <c r="MTD41" s="420"/>
      <c r="MTE41" s="421"/>
      <c r="MTF41" s="422"/>
      <c r="MTG41" s="423"/>
      <c r="MTH41" s="419"/>
      <c r="MTI41" s="419"/>
      <c r="MTJ41" s="418"/>
      <c r="MTK41" s="420"/>
      <c r="MTL41" s="421"/>
      <c r="MTM41" s="422"/>
      <c r="MTN41" s="423"/>
      <c r="MTO41" s="419"/>
      <c r="MTP41" s="419"/>
      <c r="MTQ41" s="418"/>
      <c r="MTR41" s="420"/>
      <c r="MTS41" s="421"/>
      <c r="MTT41" s="422"/>
      <c r="MTU41" s="423"/>
      <c r="MTV41" s="419"/>
      <c r="MTW41" s="419"/>
      <c r="MTX41" s="418"/>
      <c r="MTY41" s="420"/>
      <c r="MTZ41" s="421"/>
      <c r="MUA41" s="422"/>
      <c r="MUB41" s="423"/>
      <c r="MUC41" s="419"/>
      <c r="MUD41" s="419"/>
      <c r="MUE41" s="418"/>
      <c r="MUF41" s="420"/>
      <c r="MUG41" s="421"/>
      <c r="MUH41" s="422"/>
      <c r="MUI41" s="423"/>
      <c r="MUJ41" s="419"/>
      <c r="MUK41" s="419"/>
      <c r="MUL41" s="418"/>
      <c r="MUM41" s="420"/>
      <c r="MUN41" s="421"/>
      <c r="MUO41" s="422"/>
      <c r="MUP41" s="423"/>
      <c r="MUQ41" s="419"/>
      <c r="MUR41" s="419"/>
      <c r="MUS41" s="418"/>
      <c r="MUT41" s="420"/>
      <c r="MUU41" s="421"/>
      <c r="MUV41" s="422"/>
      <c r="MUW41" s="423"/>
      <c r="MUX41" s="419"/>
      <c r="MUY41" s="419"/>
      <c r="MUZ41" s="418"/>
      <c r="MVA41" s="420"/>
      <c r="MVB41" s="421"/>
      <c r="MVC41" s="422"/>
      <c r="MVD41" s="423"/>
      <c r="MVE41" s="419"/>
      <c r="MVF41" s="419"/>
      <c r="MVG41" s="418"/>
      <c r="MVH41" s="420"/>
      <c r="MVI41" s="421"/>
      <c r="MVJ41" s="422"/>
      <c r="MVK41" s="423"/>
      <c r="MVL41" s="419"/>
      <c r="MVM41" s="419"/>
      <c r="MVN41" s="418"/>
      <c r="MVO41" s="420"/>
      <c r="MVP41" s="421"/>
      <c r="MVQ41" s="422"/>
      <c r="MVR41" s="423"/>
      <c r="MVS41" s="419"/>
      <c r="MVT41" s="419"/>
      <c r="MVU41" s="418"/>
      <c r="MVV41" s="420"/>
      <c r="MVW41" s="421"/>
      <c r="MVX41" s="422"/>
      <c r="MVY41" s="423"/>
      <c r="MVZ41" s="419"/>
      <c r="MWA41" s="419"/>
      <c r="MWB41" s="418"/>
      <c r="MWC41" s="420"/>
      <c r="MWD41" s="421"/>
      <c r="MWE41" s="422"/>
      <c r="MWF41" s="423"/>
      <c r="MWG41" s="419"/>
      <c r="MWH41" s="419"/>
      <c r="MWI41" s="418"/>
      <c r="MWJ41" s="420"/>
      <c r="MWK41" s="421"/>
      <c r="MWL41" s="422"/>
      <c r="MWM41" s="423"/>
      <c r="MWN41" s="419"/>
      <c r="MWO41" s="419"/>
      <c r="MWP41" s="418"/>
      <c r="MWQ41" s="420"/>
      <c r="MWR41" s="421"/>
      <c r="MWS41" s="422"/>
      <c r="MWT41" s="423"/>
      <c r="MWU41" s="419"/>
      <c r="MWV41" s="419"/>
      <c r="MWW41" s="418"/>
      <c r="MWX41" s="420"/>
      <c r="MWY41" s="421"/>
      <c r="MWZ41" s="422"/>
      <c r="MXA41" s="423"/>
      <c r="MXB41" s="419"/>
      <c r="MXC41" s="419"/>
      <c r="MXD41" s="418"/>
      <c r="MXE41" s="420"/>
      <c r="MXF41" s="421"/>
      <c r="MXG41" s="422"/>
      <c r="MXH41" s="423"/>
      <c r="MXI41" s="419"/>
      <c r="MXJ41" s="419"/>
      <c r="MXK41" s="418"/>
      <c r="MXL41" s="420"/>
      <c r="MXM41" s="421"/>
      <c r="MXN41" s="422"/>
      <c r="MXO41" s="423"/>
      <c r="MXP41" s="419"/>
      <c r="MXQ41" s="419"/>
      <c r="MXR41" s="418"/>
      <c r="MXS41" s="420"/>
      <c r="MXT41" s="421"/>
      <c r="MXU41" s="422"/>
      <c r="MXV41" s="423"/>
      <c r="MXW41" s="419"/>
      <c r="MXX41" s="419"/>
      <c r="MXY41" s="418"/>
      <c r="MXZ41" s="420"/>
      <c r="MYA41" s="421"/>
      <c r="MYB41" s="422"/>
      <c r="MYC41" s="423"/>
      <c r="MYD41" s="419"/>
      <c r="MYE41" s="419"/>
      <c r="MYF41" s="418"/>
      <c r="MYG41" s="420"/>
      <c r="MYH41" s="421"/>
      <c r="MYI41" s="422"/>
      <c r="MYJ41" s="423"/>
      <c r="MYK41" s="419"/>
      <c r="MYL41" s="419"/>
      <c r="MYM41" s="418"/>
      <c r="MYN41" s="420"/>
      <c r="MYO41" s="421"/>
      <c r="MYP41" s="422"/>
      <c r="MYQ41" s="423"/>
      <c r="MYR41" s="419"/>
      <c r="MYS41" s="419"/>
      <c r="MYT41" s="418"/>
      <c r="MYU41" s="420"/>
      <c r="MYV41" s="421"/>
      <c r="MYW41" s="422"/>
      <c r="MYX41" s="423"/>
      <c r="MYY41" s="419"/>
      <c r="MYZ41" s="419"/>
      <c r="MZA41" s="418"/>
      <c r="MZB41" s="420"/>
      <c r="MZC41" s="421"/>
      <c r="MZD41" s="422"/>
      <c r="MZE41" s="423"/>
      <c r="MZF41" s="419"/>
      <c r="MZG41" s="419"/>
      <c r="MZH41" s="418"/>
      <c r="MZI41" s="420"/>
      <c r="MZJ41" s="421"/>
      <c r="MZK41" s="422"/>
      <c r="MZL41" s="423"/>
      <c r="MZM41" s="419"/>
      <c r="MZN41" s="419"/>
      <c r="MZO41" s="418"/>
      <c r="MZP41" s="420"/>
      <c r="MZQ41" s="421"/>
      <c r="MZR41" s="422"/>
      <c r="MZS41" s="423"/>
      <c r="MZT41" s="419"/>
      <c r="MZU41" s="419"/>
      <c r="MZV41" s="418"/>
      <c r="MZW41" s="420"/>
      <c r="MZX41" s="421"/>
      <c r="MZY41" s="422"/>
      <c r="MZZ41" s="423"/>
      <c r="NAA41" s="419"/>
      <c r="NAB41" s="419"/>
      <c r="NAC41" s="418"/>
      <c r="NAD41" s="420"/>
      <c r="NAE41" s="421"/>
      <c r="NAF41" s="422"/>
      <c r="NAG41" s="423"/>
      <c r="NAH41" s="419"/>
      <c r="NAI41" s="419"/>
      <c r="NAJ41" s="418"/>
      <c r="NAK41" s="420"/>
      <c r="NAL41" s="421"/>
      <c r="NAM41" s="422"/>
      <c r="NAN41" s="423"/>
      <c r="NAO41" s="419"/>
      <c r="NAP41" s="419"/>
      <c r="NAQ41" s="418"/>
      <c r="NAR41" s="420"/>
      <c r="NAS41" s="421"/>
      <c r="NAT41" s="422"/>
      <c r="NAU41" s="423"/>
      <c r="NAV41" s="419"/>
      <c r="NAW41" s="419"/>
      <c r="NAX41" s="418"/>
      <c r="NAY41" s="420"/>
      <c r="NAZ41" s="421"/>
      <c r="NBA41" s="422"/>
      <c r="NBB41" s="423"/>
      <c r="NBC41" s="419"/>
      <c r="NBD41" s="419"/>
      <c r="NBE41" s="418"/>
      <c r="NBF41" s="420"/>
      <c r="NBG41" s="421"/>
      <c r="NBH41" s="422"/>
      <c r="NBI41" s="423"/>
      <c r="NBJ41" s="419"/>
      <c r="NBK41" s="419"/>
      <c r="NBL41" s="418"/>
      <c r="NBM41" s="420"/>
      <c r="NBN41" s="421"/>
      <c r="NBO41" s="422"/>
      <c r="NBP41" s="423"/>
      <c r="NBQ41" s="419"/>
      <c r="NBR41" s="419"/>
      <c r="NBS41" s="418"/>
      <c r="NBT41" s="420"/>
      <c r="NBU41" s="421"/>
      <c r="NBV41" s="422"/>
      <c r="NBW41" s="423"/>
      <c r="NBX41" s="419"/>
      <c r="NBY41" s="419"/>
      <c r="NBZ41" s="418"/>
      <c r="NCA41" s="420"/>
      <c r="NCB41" s="421"/>
      <c r="NCC41" s="422"/>
      <c r="NCD41" s="423"/>
      <c r="NCE41" s="419"/>
      <c r="NCF41" s="419"/>
      <c r="NCG41" s="418"/>
      <c r="NCH41" s="420"/>
      <c r="NCI41" s="421"/>
      <c r="NCJ41" s="422"/>
      <c r="NCK41" s="423"/>
      <c r="NCL41" s="419"/>
      <c r="NCM41" s="419"/>
      <c r="NCN41" s="418"/>
      <c r="NCO41" s="420"/>
      <c r="NCP41" s="421"/>
      <c r="NCQ41" s="422"/>
      <c r="NCR41" s="423"/>
      <c r="NCS41" s="419"/>
      <c r="NCT41" s="419"/>
      <c r="NCU41" s="418"/>
      <c r="NCV41" s="420"/>
      <c r="NCW41" s="421"/>
      <c r="NCX41" s="422"/>
      <c r="NCY41" s="423"/>
      <c r="NCZ41" s="419"/>
      <c r="NDA41" s="419"/>
      <c r="NDB41" s="418"/>
      <c r="NDC41" s="420"/>
      <c r="NDD41" s="421"/>
      <c r="NDE41" s="422"/>
      <c r="NDF41" s="423"/>
      <c r="NDG41" s="419"/>
      <c r="NDH41" s="419"/>
      <c r="NDI41" s="418"/>
      <c r="NDJ41" s="420"/>
      <c r="NDK41" s="421"/>
      <c r="NDL41" s="422"/>
      <c r="NDM41" s="423"/>
      <c r="NDN41" s="419"/>
      <c r="NDO41" s="419"/>
      <c r="NDP41" s="418"/>
      <c r="NDQ41" s="420"/>
      <c r="NDR41" s="421"/>
      <c r="NDS41" s="422"/>
      <c r="NDT41" s="423"/>
      <c r="NDU41" s="419"/>
      <c r="NDV41" s="419"/>
      <c r="NDW41" s="418"/>
      <c r="NDX41" s="420"/>
      <c r="NDY41" s="421"/>
      <c r="NDZ41" s="422"/>
      <c r="NEA41" s="423"/>
      <c r="NEB41" s="419"/>
      <c r="NEC41" s="419"/>
      <c r="NED41" s="418"/>
      <c r="NEE41" s="420"/>
      <c r="NEF41" s="421"/>
      <c r="NEG41" s="422"/>
      <c r="NEH41" s="423"/>
      <c r="NEI41" s="419"/>
      <c r="NEJ41" s="419"/>
      <c r="NEK41" s="418"/>
      <c r="NEL41" s="420"/>
      <c r="NEM41" s="421"/>
      <c r="NEN41" s="422"/>
      <c r="NEO41" s="423"/>
      <c r="NEP41" s="419"/>
      <c r="NEQ41" s="419"/>
      <c r="NER41" s="418"/>
      <c r="NES41" s="420"/>
      <c r="NET41" s="421"/>
      <c r="NEU41" s="422"/>
      <c r="NEV41" s="423"/>
      <c r="NEW41" s="419"/>
      <c r="NEX41" s="419"/>
      <c r="NEY41" s="418"/>
      <c r="NEZ41" s="420"/>
      <c r="NFA41" s="421"/>
      <c r="NFB41" s="422"/>
      <c r="NFC41" s="423"/>
      <c r="NFD41" s="419"/>
      <c r="NFE41" s="419"/>
      <c r="NFF41" s="418"/>
      <c r="NFG41" s="420"/>
      <c r="NFH41" s="421"/>
      <c r="NFI41" s="422"/>
      <c r="NFJ41" s="423"/>
      <c r="NFK41" s="419"/>
      <c r="NFL41" s="419"/>
      <c r="NFM41" s="418"/>
      <c r="NFN41" s="420"/>
      <c r="NFO41" s="421"/>
      <c r="NFP41" s="422"/>
      <c r="NFQ41" s="423"/>
      <c r="NFR41" s="419"/>
      <c r="NFS41" s="419"/>
      <c r="NFT41" s="418"/>
      <c r="NFU41" s="420"/>
      <c r="NFV41" s="421"/>
      <c r="NFW41" s="422"/>
      <c r="NFX41" s="423"/>
      <c r="NFY41" s="419"/>
      <c r="NFZ41" s="419"/>
      <c r="NGA41" s="418"/>
      <c r="NGB41" s="420"/>
      <c r="NGC41" s="421"/>
      <c r="NGD41" s="422"/>
      <c r="NGE41" s="423"/>
      <c r="NGF41" s="419"/>
      <c r="NGG41" s="419"/>
      <c r="NGH41" s="418"/>
      <c r="NGI41" s="420"/>
      <c r="NGJ41" s="421"/>
      <c r="NGK41" s="422"/>
      <c r="NGL41" s="423"/>
      <c r="NGM41" s="419"/>
      <c r="NGN41" s="419"/>
      <c r="NGO41" s="418"/>
      <c r="NGP41" s="420"/>
      <c r="NGQ41" s="421"/>
      <c r="NGR41" s="422"/>
      <c r="NGS41" s="423"/>
      <c r="NGT41" s="419"/>
      <c r="NGU41" s="419"/>
      <c r="NGV41" s="418"/>
      <c r="NGW41" s="420"/>
      <c r="NGX41" s="421"/>
      <c r="NGY41" s="422"/>
      <c r="NGZ41" s="423"/>
      <c r="NHA41" s="419"/>
      <c r="NHB41" s="419"/>
      <c r="NHC41" s="418"/>
      <c r="NHD41" s="420"/>
      <c r="NHE41" s="421"/>
      <c r="NHF41" s="422"/>
      <c r="NHG41" s="423"/>
      <c r="NHH41" s="419"/>
      <c r="NHI41" s="419"/>
      <c r="NHJ41" s="418"/>
      <c r="NHK41" s="420"/>
      <c r="NHL41" s="421"/>
      <c r="NHM41" s="422"/>
      <c r="NHN41" s="423"/>
      <c r="NHO41" s="419"/>
      <c r="NHP41" s="419"/>
      <c r="NHQ41" s="418"/>
      <c r="NHR41" s="420"/>
      <c r="NHS41" s="421"/>
      <c r="NHT41" s="422"/>
      <c r="NHU41" s="423"/>
      <c r="NHV41" s="419"/>
      <c r="NHW41" s="419"/>
      <c r="NHX41" s="418"/>
      <c r="NHY41" s="420"/>
      <c r="NHZ41" s="421"/>
      <c r="NIA41" s="422"/>
      <c r="NIB41" s="423"/>
      <c r="NIC41" s="419"/>
      <c r="NID41" s="419"/>
      <c r="NIE41" s="418"/>
      <c r="NIF41" s="420"/>
      <c r="NIG41" s="421"/>
      <c r="NIH41" s="422"/>
      <c r="NII41" s="423"/>
      <c r="NIJ41" s="419"/>
      <c r="NIK41" s="419"/>
      <c r="NIL41" s="418"/>
      <c r="NIM41" s="420"/>
      <c r="NIN41" s="421"/>
      <c r="NIO41" s="422"/>
      <c r="NIP41" s="423"/>
      <c r="NIQ41" s="419"/>
      <c r="NIR41" s="419"/>
      <c r="NIS41" s="418"/>
      <c r="NIT41" s="420"/>
      <c r="NIU41" s="421"/>
      <c r="NIV41" s="422"/>
      <c r="NIW41" s="423"/>
      <c r="NIX41" s="419"/>
      <c r="NIY41" s="419"/>
      <c r="NIZ41" s="418"/>
      <c r="NJA41" s="420"/>
      <c r="NJB41" s="421"/>
      <c r="NJC41" s="422"/>
      <c r="NJD41" s="423"/>
      <c r="NJE41" s="419"/>
      <c r="NJF41" s="419"/>
      <c r="NJG41" s="418"/>
      <c r="NJH41" s="420"/>
      <c r="NJI41" s="421"/>
      <c r="NJJ41" s="422"/>
      <c r="NJK41" s="423"/>
      <c r="NJL41" s="419"/>
      <c r="NJM41" s="419"/>
      <c r="NJN41" s="418"/>
      <c r="NJO41" s="420"/>
      <c r="NJP41" s="421"/>
      <c r="NJQ41" s="422"/>
      <c r="NJR41" s="423"/>
      <c r="NJS41" s="419"/>
      <c r="NJT41" s="419"/>
      <c r="NJU41" s="418"/>
      <c r="NJV41" s="420"/>
      <c r="NJW41" s="421"/>
      <c r="NJX41" s="422"/>
      <c r="NJY41" s="423"/>
      <c r="NJZ41" s="419"/>
      <c r="NKA41" s="419"/>
      <c r="NKB41" s="418"/>
      <c r="NKC41" s="420"/>
      <c r="NKD41" s="421"/>
      <c r="NKE41" s="422"/>
      <c r="NKF41" s="423"/>
      <c r="NKG41" s="419"/>
      <c r="NKH41" s="419"/>
      <c r="NKI41" s="418"/>
      <c r="NKJ41" s="420"/>
      <c r="NKK41" s="421"/>
      <c r="NKL41" s="422"/>
      <c r="NKM41" s="423"/>
      <c r="NKN41" s="419"/>
      <c r="NKO41" s="419"/>
      <c r="NKP41" s="418"/>
      <c r="NKQ41" s="420"/>
      <c r="NKR41" s="421"/>
      <c r="NKS41" s="422"/>
      <c r="NKT41" s="423"/>
      <c r="NKU41" s="419"/>
      <c r="NKV41" s="419"/>
      <c r="NKW41" s="418"/>
      <c r="NKX41" s="420"/>
      <c r="NKY41" s="421"/>
      <c r="NKZ41" s="422"/>
      <c r="NLA41" s="423"/>
      <c r="NLB41" s="419"/>
      <c r="NLC41" s="419"/>
      <c r="NLD41" s="418"/>
      <c r="NLE41" s="420"/>
      <c r="NLF41" s="421"/>
      <c r="NLG41" s="422"/>
      <c r="NLH41" s="423"/>
      <c r="NLI41" s="419"/>
      <c r="NLJ41" s="419"/>
      <c r="NLK41" s="418"/>
      <c r="NLL41" s="420"/>
      <c r="NLM41" s="421"/>
      <c r="NLN41" s="422"/>
      <c r="NLO41" s="423"/>
      <c r="NLP41" s="419"/>
      <c r="NLQ41" s="419"/>
      <c r="NLR41" s="418"/>
      <c r="NLS41" s="420"/>
      <c r="NLT41" s="421"/>
      <c r="NLU41" s="422"/>
      <c r="NLV41" s="423"/>
      <c r="NLW41" s="419"/>
      <c r="NLX41" s="419"/>
      <c r="NLY41" s="418"/>
      <c r="NLZ41" s="420"/>
      <c r="NMA41" s="421"/>
      <c r="NMB41" s="422"/>
      <c r="NMC41" s="423"/>
      <c r="NMD41" s="419"/>
      <c r="NME41" s="419"/>
      <c r="NMF41" s="418"/>
      <c r="NMG41" s="420"/>
      <c r="NMH41" s="421"/>
      <c r="NMI41" s="422"/>
      <c r="NMJ41" s="423"/>
      <c r="NMK41" s="419"/>
      <c r="NML41" s="419"/>
      <c r="NMM41" s="418"/>
      <c r="NMN41" s="420"/>
      <c r="NMO41" s="421"/>
      <c r="NMP41" s="422"/>
      <c r="NMQ41" s="423"/>
      <c r="NMR41" s="419"/>
      <c r="NMS41" s="419"/>
      <c r="NMT41" s="418"/>
      <c r="NMU41" s="420"/>
      <c r="NMV41" s="421"/>
      <c r="NMW41" s="422"/>
      <c r="NMX41" s="423"/>
      <c r="NMY41" s="419"/>
      <c r="NMZ41" s="419"/>
      <c r="NNA41" s="418"/>
      <c r="NNB41" s="420"/>
      <c r="NNC41" s="421"/>
      <c r="NND41" s="422"/>
      <c r="NNE41" s="423"/>
      <c r="NNF41" s="419"/>
      <c r="NNG41" s="419"/>
      <c r="NNH41" s="418"/>
      <c r="NNI41" s="420"/>
      <c r="NNJ41" s="421"/>
      <c r="NNK41" s="422"/>
      <c r="NNL41" s="423"/>
      <c r="NNM41" s="419"/>
      <c r="NNN41" s="419"/>
      <c r="NNO41" s="418"/>
      <c r="NNP41" s="420"/>
      <c r="NNQ41" s="421"/>
      <c r="NNR41" s="422"/>
      <c r="NNS41" s="423"/>
      <c r="NNT41" s="419"/>
      <c r="NNU41" s="419"/>
      <c r="NNV41" s="418"/>
      <c r="NNW41" s="420"/>
      <c r="NNX41" s="421"/>
      <c r="NNY41" s="422"/>
      <c r="NNZ41" s="423"/>
      <c r="NOA41" s="419"/>
      <c r="NOB41" s="419"/>
      <c r="NOC41" s="418"/>
      <c r="NOD41" s="420"/>
      <c r="NOE41" s="421"/>
      <c r="NOF41" s="422"/>
      <c r="NOG41" s="423"/>
      <c r="NOH41" s="419"/>
      <c r="NOI41" s="419"/>
      <c r="NOJ41" s="418"/>
      <c r="NOK41" s="420"/>
      <c r="NOL41" s="421"/>
      <c r="NOM41" s="422"/>
      <c r="NON41" s="423"/>
      <c r="NOO41" s="419"/>
      <c r="NOP41" s="419"/>
      <c r="NOQ41" s="418"/>
      <c r="NOR41" s="420"/>
      <c r="NOS41" s="421"/>
      <c r="NOT41" s="422"/>
      <c r="NOU41" s="423"/>
      <c r="NOV41" s="419"/>
      <c r="NOW41" s="419"/>
      <c r="NOX41" s="418"/>
      <c r="NOY41" s="420"/>
      <c r="NOZ41" s="421"/>
      <c r="NPA41" s="422"/>
      <c r="NPB41" s="423"/>
      <c r="NPC41" s="419"/>
      <c r="NPD41" s="419"/>
      <c r="NPE41" s="418"/>
      <c r="NPF41" s="420"/>
      <c r="NPG41" s="421"/>
      <c r="NPH41" s="422"/>
      <c r="NPI41" s="423"/>
      <c r="NPJ41" s="419"/>
      <c r="NPK41" s="419"/>
      <c r="NPL41" s="418"/>
      <c r="NPM41" s="420"/>
      <c r="NPN41" s="421"/>
      <c r="NPO41" s="422"/>
      <c r="NPP41" s="423"/>
      <c r="NPQ41" s="419"/>
      <c r="NPR41" s="419"/>
      <c r="NPS41" s="418"/>
      <c r="NPT41" s="420"/>
      <c r="NPU41" s="421"/>
      <c r="NPV41" s="422"/>
      <c r="NPW41" s="423"/>
      <c r="NPX41" s="419"/>
      <c r="NPY41" s="419"/>
      <c r="NPZ41" s="418"/>
      <c r="NQA41" s="420"/>
      <c r="NQB41" s="421"/>
      <c r="NQC41" s="422"/>
      <c r="NQD41" s="423"/>
      <c r="NQE41" s="419"/>
      <c r="NQF41" s="419"/>
      <c r="NQG41" s="418"/>
      <c r="NQH41" s="420"/>
      <c r="NQI41" s="421"/>
      <c r="NQJ41" s="422"/>
      <c r="NQK41" s="423"/>
      <c r="NQL41" s="419"/>
      <c r="NQM41" s="419"/>
      <c r="NQN41" s="418"/>
      <c r="NQO41" s="420"/>
      <c r="NQP41" s="421"/>
      <c r="NQQ41" s="422"/>
      <c r="NQR41" s="423"/>
      <c r="NQS41" s="419"/>
      <c r="NQT41" s="419"/>
      <c r="NQU41" s="418"/>
      <c r="NQV41" s="420"/>
      <c r="NQW41" s="421"/>
      <c r="NQX41" s="422"/>
      <c r="NQY41" s="423"/>
      <c r="NQZ41" s="419"/>
      <c r="NRA41" s="419"/>
      <c r="NRB41" s="418"/>
      <c r="NRC41" s="420"/>
      <c r="NRD41" s="421"/>
      <c r="NRE41" s="422"/>
      <c r="NRF41" s="423"/>
      <c r="NRG41" s="419"/>
      <c r="NRH41" s="419"/>
      <c r="NRI41" s="418"/>
      <c r="NRJ41" s="420"/>
      <c r="NRK41" s="421"/>
      <c r="NRL41" s="422"/>
      <c r="NRM41" s="423"/>
      <c r="NRN41" s="419"/>
      <c r="NRO41" s="419"/>
      <c r="NRP41" s="418"/>
      <c r="NRQ41" s="420"/>
      <c r="NRR41" s="421"/>
      <c r="NRS41" s="422"/>
      <c r="NRT41" s="423"/>
      <c r="NRU41" s="419"/>
      <c r="NRV41" s="419"/>
      <c r="NRW41" s="418"/>
      <c r="NRX41" s="420"/>
      <c r="NRY41" s="421"/>
      <c r="NRZ41" s="422"/>
      <c r="NSA41" s="423"/>
      <c r="NSB41" s="419"/>
      <c r="NSC41" s="419"/>
      <c r="NSD41" s="418"/>
      <c r="NSE41" s="420"/>
      <c r="NSF41" s="421"/>
      <c r="NSG41" s="422"/>
      <c r="NSH41" s="423"/>
      <c r="NSI41" s="419"/>
      <c r="NSJ41" s="419"/>
      <c r="NSK41" s="418"/>
      <c r="NSL41" s="420"/>
      <c r="NSM41" s="421"/>
      <c r="NSN41" s="422"/>
      <c r="NSO41" s="423"/>
      <c r="NSP41" s="419"/>
      <c r="NSQ41" s="419"/>
      <c r="NSR41" s="418"/>
      <c r="NSS41" s="420"/>
      <c r="NST41" s="421"/>
      <c r="NSU41" s="422"/>
      <c r="NSV41" s="423"/>
      <c r="NSW41" s="419"/>
      <c r="NSX41" s="419"/>
      <c r="NSY41" s="418"/>
      <c r="NSZ41" s="420"/>
      <c r="NTA41" s="421"/>
      <c r="NTB41" s="422"/>
      <c r="NTC41" s="423"/>
      <c r="NTD41" s="419"/>
      <c r="NTE41" s="419"/>
      <c r="NTF41" s="418"/>
      <c r="NTG41" s="420"/>
      <c r="NTH41" s="421"/>
      <c r="NTI41" s="422"/>
      <c r="NTJ41" s="423"/>
      <c r="NTK41" s="419"/>
      <c r="NTL41" s="419"/>
      <c r="NTM41" s="418"/>
      <c r="NTN41" s="420"/>
      <c r="NTO41" s="421"/>
      <c r="NTP41" s="422"/>
      <c r="NTQ41" s="423"/>
      <c r="NTR41" s="419"/>
      <c r="NTS41" s="419"/>
      <c r="NTT41" s="418"/>
      <c r="NTU41" s="420"/>
      <c r="NTV41" s="421"/>
      <c r="NTW41" s="422"/>
      <c r="NTX41" s="423"/>
      <c r="NTY41" s="419"/>
      <c r="NTZ41" s="419"/>
      <c r="NUA41" s="418"/>
      <c r="NUB41" s="420"/>
      <c r="NUC41" s="421"/>
      <c r="NUD41" s="422"/>
      <c r="NUE41" s="423"/>
      <c r="NUF41" s="419"/>
      <c r="NUG41" s="419"/>
      <c r="NUH41" s="418"/>
      <c r="NUI41" s="420"/>
      <c r="NUJ41" s="421"/>
      <c r="NUK41" s="422"/>
      <c r="NUL41" s="423"/>
      <c r="NUM41" s="419"/>
      <c r="NUN41" s="419"/>
      <c r="NUO41" s="418"/>
      <c r="NUP41" s="420"/>
      <c r="NUQ41" s="421"/>
      <c r="NUR41" s="422"/>
      <c r="NUS41" s="423"/>
      <c r="NUT41" s="419"/>
      <c r="NUU41" s="419"/>
      <c r="NUV41" s="418"/>
      <c r="NUW41" s="420"/>
      <c r="NUX41" s="421"/>
      <c r="NUY41" s="422"/>
      <c r="NUZ41" s="423"/>
      <c r="NVA41" s="419"/>
      <c r="NVB41" s="419"/>
      <c r="NVC41" s="418"/>
      <c r="NVD41" s="420"/>
      <c r="NVE41" s="421"/>
      <c r="NVF41" s="422"/>
      <c r="NVG41" s="423"/>
      <c r="NVH41" s="419"/>
      <c r="NVI41" s="419"/>
      <c r="NVJ41" s="418"/>
      <c r="NVK41" s="420"/>
      <c r="NVL41" s="421"/>
      <c r="NVM41" s="422"/>
      <c r="NVN41" s="423"/>
      <c r="NVO41" s="419"/>
      <c r="NVP41" s="419"/>
      <c r="NVQ41" s="418"/>
      <c r="NVR41" s="420"/>
      <c r="NVS41" s="421"/>
      <c r="NVT41" s="422"/>
      <c r="NVU41" s="423"/>
      <c r="NVV41" s="419"/>
      <c r="NVW41" s="419"/>
      <c r="NVX41" s="418"/>
      <c r="NVY41" s="420"/>
      <c r="NVZ41" s="421"/>
      <c r="NWA41" s="422"/>
      <c r="NWB41" s="423"/>
      <c r="NWC41" s="419"/>
      <c r="NWD41" s="419"/>
      <c r="NWE41" s="418"/>
      <c r="NWF41" s="420"/>
      <c r="NWG41" s="421"/>
      <c r="NWH41" s="422"/>
      <c r="NWI41" s="423"/>
      <c r="NWJ41" s="419"/>
      <c r="NWK41" s="419"/>
      <c r="NWL41" s="418"/>
      <c r="NWM41" s="420"/>
      <c r="NWN41" s="421"/>
      <c r="NWO41" s="422"/>
      <c r="NWP41" s="423"/>
      <c r="NWQ41" s="419"/>
      <c r="NWR41" s="419"/>
      <c r="NWS41" s="418"/>
      <c r="NWT41" s="420"/>
      <c r="NWU41" s="421"/>
      <c r="NWV41" s="422"/>
      <c r="NWW41" s="423"/>
      <c r="NWX41" s="419"/>
      <c r="NWY41" s="419"/>
      <c r="NWZ41" s="418"/>
      <c r="NXA41" s="420"/>
      <c r="NXB41" s="421"/>
      <c r="NXC41" s="422"/>
      <c r="NXD41" s="423"/>
      <c r="NXE41" s="419"/>
      <c r="NXF41" s="419"/>
      <c r="NXG41" s="418"/>
      <c r="NXH41" s="420"/>
      <c r="NXI41" s="421"/>
      <c r="NXJ41" s="422"/>
      <c r="NXK41" s="423"/>
      <c r="NXL41" s="419"/>
      <c r="NXM41" s="419"/>
      <c r="NXN41" s="418"/>
      <c r="NXO41" s="420"/>
      <c r="NXP41" s="421"/>
      <c r="NXQ41" s="422"/>
      <c r="NXR41" s="423"/>
      <c r="NXS41" s="419"/>
      <c r="NXT41" s="419"/>
      <c r="NXU41" s="418"/>
      <c r="NXV41" s="420"/>
      <c r="NXW41" s="421"/>
      <c r="NXX41" s="422"/>
      <c r="NXY41" s="423"/>
      <c r="NXZ41" s="419"/>
      <c r="NYA41" s="419"/>
      <c r="NYB41" s="418"/>
      <c r="NYC41" s="420"/>
      <c r="NYD41" s="421"/>
      <c r="NYE41" s="422"/>
      <c r="NYF41" s="423"/>
      <c r="NYG41" s="419"/>
      <c r="NYH41" s="419"/>
      <c r="NYI41" s="418"/>
      <c r="NYJ41" s="420"/>
      <c r="NYK41" s="421"/>
      <c r="NYL41" s="422"/>
      <c r="NYM41" s="423"/>
      <c r="NYN41" s="419"/>
      <c r="NYO41" s="419"/>
      <c r="NYP41" s="418"/>
      <c r="NYQ41" s="420"/>
      <c r="NYR41" s="421"/>
      <c r="NYS41" s="422"/>
      <c r="NYT41" s="423"/>
      <c r="NYU41" s="419"/>
      <c r="NYV41" s="419"/>
      <c r="NYW41" s="418"/>
      <c r="NYX41" s="420"/>
      <c r="NYY41" s="421"/>
      <c r="NYZ41" s="422"/>
      <c r="NZA41" s="423"/>
      <c r="NZB41" s="419"/>
      <c r="NZC41" s="419"/>
      <c r="NZD41" s="418"/>
      <c r="NZE41" s="420"/>
      <c r="NZF41" s="421"/>
      <c r="NZG41" s="422"/>
      <c r="NZH41" s="423"/>
      <c r="NZI41" s="419"/>
      <c r="NZJ41" s="419"/>
      <c r="NZK41" s="418"/>
      <c r="NZL41" s="420"/>
      <c r="NZM41" s="421"/>
      <c r="NZN41" s="422"/>
      <c r="NZO41" s="423"/>
      <c r="NZP41" s="419"/>
      <c r="NZQ41" s="419"/>
      <c r="NZR41" s="418"/>
      <c r="NZS41" s="420"/>
      <c r="NZT41" s="421"/>
      <c r="NZU41" s="422"/>
      <c r="NZV41" s="423"/>
      <c r="NZW41" s="419"/>
      <c r="NZX41" s="419"/>
      <c r="NZY41" s="418"/>
      <c r="NZZ41" s="420"/>
      <c r="OAA41" s="421"/>
      <c r="OAB41" s="422"/>
      <c r="OAC41" s="423"/>
      <c r="OAD41" s="419"/>
      <c r="OAE41" s="419"/>
      <c r="OAF41" s="418"/>
      <c r="OAG41" s="420"/>
      <c r="OAH41" s="421"/>
      <c r="OAI41" s="422"/>
      <c r="OAJ41" s="423"/>
      <c r="OAK41" s="419"/>
      <c r="OAL41" s="419"/>
      <c r="OAM41" s="418"/>
      <c r="OAN41" s="420"/>
      <c r="OAO41" s="421"/>
      <c r="OAP41" s="422"/>
      <c r="OAQ41" s="423"/>
      <c r="OAR41" s="419"/>
      <c r="OAS41" s="419"/>
      <c r="OAT41" s="418"/>
      <c r="OAU41" s="420"/>
      <c r="OAV41" s="421"/>
      <c r="OAW41" s="422"/>
      <c r="OAX41" s="423"/>
      <c r="OAY41" s="419"/>
      <c r="OAZ41" s="419"/>
      <c r="OBA41" s="418"/>
      <c r="OBB41" s="420"/>
      <c r="OBC41" s="421"/>
      <c r="OBD41" s="422"/>
      <c r="OBE41" s="423"/>
      <c r="OBF41" s="419"/>
      <c r="OBG41" s="419"/>
      <c r="OBH41" s="418"/>
      <c r="OBI41" s="420"/>
      <c r="OBJ41" s="421"/>
      <c r="OBK41" s="422"/>
      <c r="OBL41" s="423"/>
      <c r="OBM41" s="419"/>
      <c r="OBN41" s="419"/>
      <c r="OBO41" s="418"/>
      <c r="OBP41" s="420"/>
      <c r="OBQ41" s="421"/>
      <c r="OBR41" s="422"/>
      <c r="OBS41" s="423"/>
      <c r="OBT41" s="419"/>
      <c r="OBU41" s="419"/>
      <c r="OBV41" s="418"/>
      <c r="OBW41" s="420"/>
      <c r="OBX41" s="421"/>
      <c r="OBY41" s="422"/>
      <c r="OBZ41" s="423"/>
      <c r="OCA41" s="419"/>
      <c r="OCB41" s="419"/>
      <c r="OCC41" s="418"/>
      <c r="OCD41" s="420"/>
      <c r="OCE41" s="421"/>
      <c r="OCF41" s="422"/>
      <c r="OCG41" s="423"/>
      <c r="OCH41" s="419"/>
      <c r="OCI41" s="419"/>
      <c r="OCJ41" s="418"/>
      <c r="OCK41" s="420"/>
      <c r="OCL41" s="421"/>
      <c r="OCM41" s="422"/>
      <c r="OCN41" s="423"/>
      <c r="OCO41" s="419"/>
      <c r="OCP41" s="419"/>
      <c r="OCQ41" s="418"/>
      <c r="OCR41" s="420"/>
      <c r="OCS41" s="421"/>
      <c r="OCT41" s="422"/>
      <c r="OCU41" s="423"/>
      <c r="OCV41" s="419"/>
      <c r="OCW41" s="419"/>
      <c r="OCX41" s="418"/>
      <c r="OCY41" s="420"/>
      <c r="OCZ41" s="421"/>
      <c r="ODA41" s="422"/>
      <c r="ODB41" s="423"/>
      <c r="ODC41" s="419"/>
      <c r="ODD41" s="419"/>
      <c r="ODE41" s="418"/>
      <c r="ODF41" s="420"/>
      <c r="ODG41" s="421"/>
      <c r="ODH41" s="422"/>
      <c r="ODI41" s="423"/>
      <c r="ODJ41" s="419"/>
      <c r="ODK41" s="419"/>
      <c r="ODL41" s="418"/>
      <c r="ODM41" s="420"/>
      <c r="ODN41" s="421"/>
      <c r="ODO41" s="422"/>
      <c r="ODP41" s="423"/>
      <c r="ODQ41" s="419"/>
      <c r="ODR41" s="419"/>
      <c r="ODS41" s="418"/>
      <c r="ODT41" s="420"/>
      <c r="ODU41" s="421"/>
      <c r="ODV41" s="422"/>
      <c r="ODW41" s="423"/>
      <c r="ODX41" s="419"/>
      <c r="ODY41" s="419"/>
      <c r="ODZ41" s="418"/>
      <c r="OEA41" s="420"/>
      <c r="OEB41" s="421"/>
      <c r="OEC41" s="422"/>
      <c r="OED41" s="423"/>
      <c r="OEE41" s="419"/>
      <c r="OEF41" s="419"/>
      <c r="OEG41" s="418"/>
      <c r="OEH41" s="420"/>
      <c r="OEI41" s="421"/>
      <c r="OEJ41" s="422"/>
      <c r="OEK41" s="423"/>
      <c r="OEL41" s="419"/>
      <c r="OEM41" s="419"/>
      <c r="OEN41" s="418"/>
      <c r="OEO41" s="420"/>
      <c r="OEP41" s="421"/>
      <c r="OEQ41" s="422"/>
      <c r="OER41" s="423"/>
      <c r="OES41" s="419"/>
      <c r="OET41" s="419"/>
      <c r="OEU41" s="418"/>
      <c r="OEV41" s="420"/>
      <c r="OEW41" s="421"/>
      <c r="OEX41" s="422"/>
      <c r="OEY41" s="423"/>
      <c r="OEZ41" s="419"/>
      <c r="OFA41" s="419"/>
      <c r="OFB41" s="418"/>
      <c r="OFC41" s="420"/>
      <c r="OFD41" s="421"/>
      <c r="OFE41" s="422"/>
      <c r="OFF41" s="423"/>
      <c r="OFG41" s="419"/>
      <c r="OFH41" s="419"/>
      <c r="OFI41" s="418"/>
      <c r="OFJ41" s="420"/>
      <c r="OFK41" s="421"/>
      <c r="OFL41" s="422"/>
      <c r="OFM41" s="423"/>
      <c r="OFN41" s="419"/>
      <c r="OFO41" s="419"/>
      <c r="OFP41" s="418"/>
      <c r="OFQ41" s="420"/>
      <c r="OFR41" s="421"/>
      <c r="OFS41" s="422"/>
      <c r="OFT41" s="423"/>
      <c r="OFU41" s="419"/>
      <c r="OFV41" s="419"/>
      <c r="OFW41" s="418"/>
      <c r="OFX41" s="420"/>
      <c r="OFY41" s="421"/>
      <c r="OFZ41" s="422"/>
      <c r="OGA41" s="423"/>
      <c r="OGB41" s="419"/>
      <c r="OGC41" s="419"/>
      <c r="OGD41" s="418"/>
      <c r="OGE41" s="420"/>
      <c r="OGF41" s="421"/>
      <c r="OGG41" s="422"/>
      <c r="OGH41" s="423"/>
      <c r="OGI41" s="419"/>
      <c r="OGJ41" s="419"/>
      <c r="OGK41" s="418"/>
      <c r="OGL41" s="420"/>
      <c r="OGM41" s="421"/>
      <c r="OGN41" s="422"/>
      <c r="OGO41" s="423"/>
      <c r="OGP41" s="419"/>
      <c r="OGQ41" s="419"/>
      <c r="OGR41" s="418"/>
      <c r="OGS41" s="420"/>
      <c r="OGT41" s="421"/>
      <c r="OGU41" s="422"/>
      <c r="OGV41" s="423"/>
      <c r="OGW41" s="419"/>
      <c r="OGX41" s="419"/>
      <c r="OGY41" s="418"/>
      <c r="OGZ41" s="420"/>
      <c r="OHA41" s="421"/>
      <c r="OHB41" s="422"/>
      <c r="OHC41" s="423"/>
      <c r="OHD41" s="419"/>
      <c r="OHE41" s="419"/>
      <c r="OHF41" s="418"/>
      <c r="OHG41" s="420"/>
      <c r="OHH41" s="421"/>
      <c r="OHI41" s="422"/>
      <c r="OHJ41" s="423"/>
      <c r="OHK41" s="419"/>
      <c r="OHL41" s="419"/>
      <c r="OHM41" s="418"/>
      <c r="OHN41" s="420"/>
      <c r="OHO41" s="421"/>
      <c r="OHP41" s="422"/>
      <c r="OHQ41" s="423"/>
      <c r="OHR41" s="419"/>
      <c r="OHS41" s="419"/>
      <c r="OHT41" s="418"/>
      <c r="OHU41" s="420"/>
      <c r="OHV41" s="421"/>
      <c r="OHW41" s="422"/>
      <c r="OHX41" s="423"/>
      <c r="OHY41" s="419"/>
      <c r="OHZ41" s="419"/>
      <c r="OIA41" s="418"/>
      <c r="OIB41" s="420"/>
      <c r="OIC41" s="421"/>
      <c r="OID41" s="422"/>
      <c r="OIE41" s="423"/>
      <c r="OIF41" s="419"/>
      <c r="OIG41" s="419"/>
      <c r="OIH41" s="418"/>
      <c r="OII41" s="420"/>
      <c r="OIJ41" s="421"/>
      <c r="OIK41" s="422"/>
      <c r="OIL41" s="423"/>
      <c r="OIM41" s="419"/>
      <c r="OIN41" s="419"/>
      <c r="OIO41" s="418"/>
      <c r="OIP41" s="420"/>
      <c r="OIQ41" s="421"/>
      <c r="OIR41" s="422"/>
      <c r="OIS41" s="423"/>
      <c r="OIT41" s="419"/>
      <c r="OIU41" s="419"/>
      <c r="OIV41" s="418"/>
      <c r="OIW41" s="420"/>
      <c r="OIX41" s="421"/>
      <c r="OIY41" s="422"/>
      <c r="OIZ41" s="423"/>
      <c r="OJA41" s="419"/>
      <c r="OJB41" s="419"/>
      <c r="OJC41" s="418"/>
      <c r="OJD41" s="420"/>
      <c r="OJE41" s="421"/>
      <c r="OJF41" s="422"/>
      <c r="OJG41" s="423"/>
      <c r="OJH41" s="419"/>
      <c r="OJI41" s="419"/>
      <c r="OJJ41" s="418"/>
      <c r="OJK41" s="420"/>
      <c r="OJL41" s="421"/>
      <c r="OJM41" s="422"/>
      <c r="OJN41" s="423"/>
      <c r="OJO41" s="419"/>
      <c r="OJP41" s="419"/>
      <c r="OJQ41" s="418"/>
      <c r="OJR41" s="420"/>
      <c r="OJS41" s="421"/>
      <c r="OJT41" s="422"/>
      <c r="OJU41" s="423"/>
      <c r="OJV41" s="419"/>
      <c r="OJW41" s="419"/>
      <c r="OJX41" s="418"/>
      <c r="OJY41" s="420"/>
      <c r="OJZ41" s="421"/>
      <c r="OKA41" s="422"/>
      <c r="OKB41" s="423"/>
      <c r="OKC41" s="419"/>
      <c r="OKD41" s="419"/>
      <c r="OKE41" s="418"/>
      <c r="OKF41" s="420"/>
      <c r="OKG41" s="421"/>
      <c r="OKH41" s="422"/>
      <c r="OKI41" s="423"/>
      <c r="OKJ41" s="419"/>
      <c r="OKK41" s="419"/>
      <c r="OKL41" s="418"/>
      <c r="OKM41" s="420"/>
      <c r="OKN41" s="421"/>
      <c r="OKO41" s="422"/>
      <c r="OKP41" s="423"/>
      <c r="OKQ41" s="419"/>
      <c r="OKR41" s="419"/>
      <c r="OKS41" s="418"/>
      <c r="OKT41" s="420"/>
      <c r="OKU41" s="421"/>
      <c r="OKV41" s="422"/>
      <c r="OKW41" s="423"/>
      <c r="OKX41" s="419"/>
      <c r="OKY41" s="419"/>
      <c r="OKZ41" s="418"/>
      <c r="OLA41" s="420"/>
      <c r="OLB41" s="421"/>
      <c r="OLC41" s="422"/>
      <c r="OLD41" s="423"/>
      <c r="OLE41" s="419"/>
      <c r="OLF41" s="419"/>
      <c r="OLG41" s="418"/>
      <c r="OLH41" s="420"/>
      <c r="OLI41" s="421"/>
      <c r="OLJ41" s="422"/>
      <c r="OLK41" s="423"/>
      <c r="OLL41" s="419"/>
      <c r="OLM41" s="419"/>
      <c r="OLN41" s="418"/>
      <c r="OLO41" s="420"/>
      <c r="OLP41" s="421"/>
      <c r="OLQ41" s="422"/>
      <c r="OLR41" s="423"/>
      <c r="OLS41" s="419"/>
      <c r="OLT41" s="419"/>
      <c r="OLU41" s="418"/>
      <c r="OLV41" s="420"/>
      <c r="OLW41" s="421"/>
      <c r="OLX41" s="422"/>
      <c r="OLY41" s="423"/>
      <c r="OLZ41" s="419"/>
      <c r="OMA41" s="419"/>
      <c r="OMB41" s="418"/>
      <c r="OMC41" s="420"/>
      <c r="OMD41" s="421"/>
      <c r="OME41" s="422"/>
      <c r="OMF41" s="423"/>
      <c r="OMG41" s="419"/>
      <c r="OMH41" s="419"/>
      <c r="OMI41" s="418"/>
      <c r="OMJ41" s="420"/>
      <c r="OMK41" s="421"/>
      <c r="OML41" s="422"/>
      <c r="OMM41" s="423"/>
      <c r="OMN41" s="419"/>
      <c r="OMO41" s="419"/>
      <c r="OMP41" s="418"/>
      <c r="OMQ41" s="420"/>
      <c r="OMR41" s="421"/>
      <c r="OMS41" s="422"/>
      <c r="OMT41" s="423"/>
      <c r="OMU41" s="419"/>
      <c r="OMV41" s="419"/>
      <c r="OMW41" s="418"/>
      <c r="OMX41" s="420"/>
      <c r="OMY41" s="421"/>
      <c r="OMZ41" s="422"/>
      <c r="ONA41" s="423"/>
      <c r="ONB41" s="419"/>
      <c r="ONC41" s="419"/>
      <c r="OND41" s="418"/>
      <c r="ONE41" s="420"/>
      <c r="ONF41" s="421"/>
      <c r="ONG41" s="422"/>
      <c r="ONH41" s="423"/>
      <c r="ONI41" s="419"/>
      <c r="ONJ41" s="419"/>
      <c r="ONK41" s="418"/>
      <c r="ONL41" s="420"/>
      <c r="ONM41" s="421"/>
      <c r="ONN41" s="422"/>
      <c r="ONO41" s="423"/>
      <c r="ONP41" s="419"/>
      <c r="ONQ41" s="419"/>
      <c r="ONR41" s="418"/>
      <c r="ONS41" s="420"/>
      <c r="ONT41" s="421"/>
      <c r="ONU41" s="422"/>
      <c r="ONV41" s="423"/>
      <c r="ONW41" s="419"/>
      <c r="ONX41" s="419"/>
      <c r="ONY41" s="418"/>
      <c r="ONZ41" s="420"/>
      <c r="OOA41" s="421"/>
      <c r="OOB41" s="422"/>
      <c r="OOC41" s="423"/>
      <c r="OOD41" s="419"/>
      <c r="OOE41" s="419"/>
      <c r="OOF41" s="418"/>
      <c r="OOG41" s="420"/>
      <c r="OOH41" s="421"/>
      <c r="OOI41" s="422"/>
      <c r="OOJ41" s="423"/>
      <c r="OOK41" s="419"/>
      <c r="OOL41" s="419"/>
      <c r="OOM41" s="418"/>
      <c r="OON41" s="420"/>
      <c r="OOO41" s="421"/>
      <c r="OOP41" s="422"/>
      <c r="OOQ41" s="423"/>
      <c r="OOR41" s="419"/>
      <c r="OOS41" s="419"/>
      <c r="OOT41" s="418"/>
      <c r="OOU41" s="420"/>
      <c r="OOV41" s="421"/>
      <c r="OOW41" s="422"/>
      <c r="OOX41" s="423"/>
      <c r="OOY41" s="419"/>
      <c r="OOZ41" s="419"/>
      <c r="OPA41" s="418"/>
      <c r="OPB41" s="420"/>
      <c r="OPC41" s="421"/>
      <c r="OPD41" s="422"/>
      <c r="OPE41" s="423"/>
      <c r="OPF41" s="419"/>
      <c r="OPG41" s="419"/>
      <c r="OPH41" s="418"/>
      <c r="OPI41" s="420"/>
      <c r="OPJ41" s="421"/>
      <c r="OPK41" s="422"/>
      <c r="OPL41" s="423"/>
      <c r="OPM41" s="419"/>
      <c r="OPN41" s="419"/>
      <c r="OPO41" s="418"/>
      <c r="OPP41" s="420"/>
      <c r="OPQ41" s="421"/>
      <c r="OPR41" s="422"/>
      <c r="OPS41" s="423"/>
      <c r="OPT41" s="419"/>
      <c r="OPU41" s="419"/>
      <c r="OPV41" s="418"/>
      <c r="OPW41" s="420"/>
      <c r="OPX41" s="421"/>
      <c r="OPY41" s="422"/>
      <c r="OPZ41" s="423"/>
      <c r="OQA41" s="419"/>
      <c r="OQB41" s="419"/>
      <c r="OQC41" s="418"/>
      <c r="OQD41" s="420"/>
      <c r="OQE41" s="421"/>
      <c r="OQF41" s="422"/>
      <c r="OQG41" s="423"/>
      <c r="OQH41" s="419"/>
      <c r="OQI41" s="419"/>
      <c r="OQJ41" s="418"/>
      <c r="OQK41" s="420"/>
      <c r="OQL41" s="421"/>
      <c r="OQM41" s="422"/>
      <c r="OQN41" s="423"/>
      <c r="OQO41" s="419"/>
      <c r="OQP41" s="419"/>
      <c r="OQQ41" s="418"/>
      <c r="OQR41" s="420"/>
      <c r="OQS41" s="421"/>
      <c r="OQT41" s="422"/>
      <c r="OQU41" s="423"/>
      <c r="OQV41" s="419"/>
      <c r="OQW41" s="419"/>
      <c r="OQX41" s="418"/>
      <c r="OQY41" s="420"/>
      <c r="OQZ41" s="421"/>
      <c r="ORA41" s="422"/>
      <c r="ORB41" s="423"/>
      <c r="ORC41" s="419"/>
      <c r="ORD41" s="419"/>
      <c r="ORE41" s="418"/>
      <c r="ORF41" s="420"/>
      <c r="ORG41" s="421"/>
      <c r="ORH41" s="422"/>
      <c r="ORI41" s="423"/>
      <c r="ORJ41" s="419"/>
      <c r="ORK41" s="419"/>
      <c r="ORL41" s="418"/>
      <c r="ORM41" s="420"/>
      <c r="ORN41" s="421"/>
      <c r="ORO41" s="422"/>
      <c r="ORP41" s="423"/>
      <c r="ORQ41" s="419"/>
      <c r="ORR41" s="419"/>
      <c r="ORS41" s="418"/>
      <c r="ORT41" s="420"/>
      <c r="ORU41" s="421"/>
      <c r="ORV41" s="422"/>
      <c r="ORW41" s="423"/>
      <c r="ORX41" s="419"/>
      <c r="ORY41" s="419"/>
      <c r="ORZ41" s="418"/>
      <c r="OSA41" s="420"/>
      <c r="OSB41" s="421"/>
      <c r="OSC41" s="422"/>
      <c r="OSD41" s="423"/>
      <c r="OSE41" s="419"/>
      <c r="OSF41" s="419"/>
      <c r="OSG41" s="418"/>
      <c r="OSH41" s="420"/>
      <c r="OSI41" s="421"/>
      <c r="OSJ41" s="422"/>
      <c r="OSK41" s="423"/>
      <c r="OSL41" s="419"/>
      <c r="OSM41" s="419"/>
      <c r="OSN41" s="418"/>
      <c r="OSO41" s="420"/>
      <c r="OSP41" s="421"/>
      <c r="OSQ41" s="422"/>
      <c r="OSR41" s="423"/>
      <c r="OSS41" s="419"/>
      <c r="OST41" s="419"/>
      <c r="OSU41" s="418"/>
      <c r="OSV41" s="420"/>
      <c r="OSW41" s="421"/>
      <c r="OSX41" s="422"/>
      <c r="OSY41" s="423"/>
      <c r="OSZ41" s="419"/>
      <c r="OTA41" s="419"/>
      <c r="OTB41" s="418"/>
      <c r="OTC41" s="420"/>
      <c r="OTD41" s="421"/>
      <c r="OTE41" s="422"/>
      <c r="OTF41" s="423"/>
      <c r="OTG41" s="419"/>
      <c r="OTH41" s="419"/>
      <c r="OTI41" s="418"/>
      <c r="OTJ41" s="420"/>
      <c r="OTK41" s="421"/>
      <c r="OTL41" s="422"/>
      <c r="OTM41" s="423"/>
      <c r="OTN41" s="419"/>
      <c r="OTO41" s="419"/>
      <c r="OTP41" s="418"/>
      <c r="OTQ41" s="420"/>
      <c r="OTR41" s="421"/>
      <c r="OTS41" s="422"/>
      <c r="OTT41" s="423"/>
      <c r="OTU41" s="419"/>
      <c r="OTV41" s="419"/>
      <c r="OTW41" s="418"/>
      <c r="OTX41" s="420"/>
      <c r="OTY41" s="421"/>
      <c r="OTZ41" s="422"/>
      <c r="OUA41" s="423"/>
      <c r="OUB41" s="419"/>
      <c r="OUC41" s="419"/>
      <c r="OUD41" s="418"/>
      <c r="OUE41" s="420"/>
      <c r="OUF41" s="421"/>
      <c r="OUG41" s="422"/>
      <c r="OUH41" s="423"/>
      <c r="OUI41" s="419"/>
      <c r="OUJ41" s="419"/>
      <c r="OUK41" s="418"/>
      <c r="OUL41" s="420"/>
      <c r="OUM41" s="421"/>
      <c r="OUN41" s="422"/>
      <c r="OUO41" s="423"/>
      <c r="OUP41" s="419"/>
      <c r="OUQ41" s="419"/>
      <c r="OUR41" s="418"/>
      <c r="OUS41" s="420"/>
      <c r="OUT41" s="421"/>
      <c r="OUU41" s="422"/>
      <c r="OUV41" s="423"/>
      <c r="OUW41" s="419"/>
      <c r="OUX41" s="419"/>
      <c r="OUY41" s="418"/>
      <c r="OUZ41" s="420"/>
      <c r="OVA41" s="421"/>
      <c r="OVB41" s="422"/>
      <c r="OVC41" s="423"/>
      <c r="OVD41" s="419"/>
      <c r="OVE41" s="419"/>
      <c r="OVF41" s="418"/>
      <c r="OVG41" s="420"/>
      <c r="OVH41" s="421"/>
      <c r="OVI41" s="422"/>
      <c r="OVJ41" s="423"/>
      <c r="OVK41" s="419"/>
      <c r="OVL41" s="419"/>
      <c r="OVM41" s="418"/>
      <c r="OVN41" s="420"/>
      <c r="OVO41" s="421"/>
      <c r="OVP41" s="422"/>
      <c r="OVQ41" s="423"/>
      <c r="OVR41" s="419"/>
      <c r="OVS41" s="419"/>
      <c r="OVT41" s="418"/>
      <c r="OVU41" s="420"/>
      <c r="OVV41" s="421"/>
      <c r="OVW41" s="422"/>
      <c r="OVX41" s="423"/>
      <c r="OVY41" s="419"/>
      <c r="OVZ41" s="419"/>
      <c r="OWA41" s="418"/>
      <c r="OWB41" s="420"/>
      <c r="OWC41" s="421"/>
      <c r="OWD41" s="422"/>
      <c r="OWE41" s="423"/>
      <c r="OWF41" s="419"/>
      <c r="OWG41" s="419"/>
      <c r="OWH41" s="418"/>
      <c r="OWI41" s="420"/>
      <c r="OWJ41" s="421"/>
      <c r="OWK41" s="422"/>
      <c r="OWL41" s="423"/>
      <c r="OWM41" s="419"/>
      <c r="OWN41" s="419"/>
      <c r="OWO41" s="418"/>
      <c r="OWP41" s="420"/>
      <c r="OWQ41" s="421"/>
      <c r="OWR41" s="422"/>
      <c r="OWS41" s="423"/>
      <c r="OWT41" s="419"/>
      <c r="OWU41" s="419"/>
      <c r="OWV41" s="418"/>
      <c r="OWW41" s="420"/>
      <c r="OWX41" s="421"/>
      <c r="OWY41" s="422"/>
      <c r="OWZ41" s="423"/>
      <c r="OXA41" s="419"/>
      <c r="OXB41" s="419"/>
      <c r="OXC41" s="418"/>
      <c r="OXD41" s="420"/>
      <c r="OXE41" s="421"/>
      <c r="OXF41" s="422"/>
      <c r="OXG41" s="423"/>
      <c r="OXH41" s="419"/>
      <c r="OXI41" s="419"/>
      <c r="OXJ41" s="418"/>
      <c r="OXK41" s="420"/>
      <c r="OXL41" s="421"/>
      <c r="OXM41" s="422"/>
      <c r="OXN41" s="423"/>
      <c r="OXO41" s="419"/>
      <c r="OXP41" s="419"/>
      <c r="OXQ41" s="418"/>
      <c r="OXR41" s="420"/>
      <c r="OXS41" s="421"/>
      <c r="OXT41" s="422"/>
      <c r="OXU41" s="423"/>
      <c r="OXV41" s="419"/>
      <c r="OXW41" s="419"/>
      <c r="OXX41" s="418"/>
      <c r="OXY41" s="420"/>
      <c r="OXZ41" s="421"/>
      <c r="OYA41" s="422"/>
      <c r="OYB41" s="423"/>
      <c r="OYC41" s="419"/>
      <c r="OYD41" s="419"/>
      <c r="OYE41" s="418"/>
      <c r="OYF41" s="420"/>
      <c r="OYG41" s="421"/>
      <c r="OYH41" s="422"/>
      <c r="OYI41" s="423"/>
      <c r="OYJ41" s="419"/>
      <c r="OYK41" s="419"/>
      <c r="OYL41" s="418"/>
      <c r="OYM41" s="420"/>
      <c r="OYN41" s="421"/>
      <c r="OYO41" s="422"/>
      <c r="OYP41" s="423"/>
      <c r="OYQ41" s="419"/>
      <c r="OYR41" s="419"/>
      <c r="OYS41" s="418"/>
      <c r="OYT41" s="420"/>
      <c r="OYU41" s="421"/>
      <c r="OYV41" s="422"/>
      <c r="OYW41" s="423"/>
      <c r="OYX41" s="419"/>
      <c r="OYY41" s="419"/>
      <c r="OYZ41" s="418"/>
      <c r="OZA41" s="420"/>
      <c r="OZB41" s="421"/>
      <c r="OZC41" s="422"/>
      <c r="OZD41" s="423"/>
      <c r="OZE41" s="419"/>
      <c r="OZF41" s="419"/>
      <c r="OZG41" s="418"/>
      <c r="OZH41" s="420"/>
      <c r="OZI41" s="421"/>
      <c r="OZJ41" s="422"/>
      <c r="OZK41" s="423"/>
      <c r="OZL41" s="419"/>
      <c r="OZM41" s="419"/>
      <c r="OZN41" s="418"/>
      <c r="OZO41" s="420"/>
      <c r="OZP41" s="421"/>
      <c r="OZQ41" s="422"/>
      <c r="OZR41" s="423"/>
      <c r="OZS41" s="419"/>
      <c r="OZT41" s="419"/>
      <c r="OZU41" s="418"/>
      <c r="OZV41" s="420"/>
      <c r="OZW41" s="421"/>
      <c r="OZX41" s="422"/>
      <c r="OZY41" s="423"/>
      <c r="OZZ41" s="419"/>
      <c r="PAA41" s="419"/>
      <c r="PAB41" s="418"/>
      <c r="PAC41" s="420"/>
      <c r="PAD41" s="421"/>
      <c r="PAE41" s="422"/>
      <c r="PAF41" s="423"/>
      <c r="PAG41" s="419"/>
      <c r="PAH41" s="419"/>
      <c r="PAI41" s="418"/>
      <c r="PAJ41" s="420"/>
      <c r="PAK41" s="421"/>
      <c r="PAL41" s="422"/>
      <c r="PAM41" s="423"/>
      <c r="PAN41" s="419"/>
      <c r="PAO41" s="419"/>
      <c r="PAP41" s="418"/>
      <c r="PAQ41" s="420"/>
      <c r="PAR41" s="421"/>
      <c r="PAS41" s="422"/>
      <c r="PAT41" s="423"/>
      <c r="PAU41" s="419"/>
      <c r="PAV41" s="419"/>
      <c r="PAW41" s="418"/>
      <c r="PAX41" s="420"/>
      <c r="PAY41" s="421"/>
      <c r="PAZ41" s="422"/>
      <c r="PBA41" s="423"/>
      <c r="PBB41" s="419"/>
      <c r="PBC41" s="419"/>
      <c r="PBD41" s="418"/>
      <c r="PBE41" s="420"/>
      <c r="PBF41" s="421"/>
      <c r="PBG41" s="422"/>
      <c r="PBH41" s="423"/>
      <c r="PBI41" s="419"/>
      <c r="PBJ41" s="419"/>
      <c r="PBK41" s="418"/>
      <c r="PBL41" s="420"/>
      <c r="PBM41" s="421"/>
      <c r="PBN41" s="422"/>
      <c r="PBO41" s="423"/>
      <c r="PBP41" s="419"/>
      <c r="PBQ41" s="419"/>
      <c r="PBR41" s="418"/>
      <c r="PBS41" s="420"/>
      <c r="PBT41" s="421"/>
      <c r="PBU41" s="422"/>
      <c r="PBV41" s="423"/>
      <c r="PBW41" s="419"/>
      <c r="PBX41" s="419"/>
      <c r="PBY41" s="418"/>
      <c r="PBZ41" s="420"/>
      <c r="PCA41" s="421"/>
      <c r="PCB41" s="422"/>
      <c r="PCC41" s="423"/>
      <c r="PCD41" s="419"/>
      <c r="PCE41" s="419"/>
      <c r="PCF41" s="418"/>
      <c r="PCG41" s="420"/>
      <c r="PCH41" s="421"/>
      <c r="PCI41" s="422"/>
      <c r="PCJ41" s="423"/>
      <c r="PCK41" s="419"/>
      <c r="PCL41" s="419"/>
      <c r="PCM41" s="418"/>
      <c r="PCN41" s="420"/>
      <c r="PCO41" s="421"/>
      <c r="PCP41" s="422"/>
      <c r="PCQ41" s="423"/>
      <c r="PCR41" s="419"/>
      <c r="PCS41" s="419"/>
      <c r="PCT41" s="418"/>
      <c r="PCU41" s="420"/>
      <c r="PCV41" s="421"/>
      <c r="PCW41" s="422"/>
      <c r="PCX41" s="423"/>
      <c r="PCY41" s="419"/>
      <c r="PCZ41" s="419"/>
      <c r="PDA41" s="418"/>
      <c r="PDB41" s="420"/>
      <c r="PDC41" s="421"/>
      <c r="PDD41" s="422"/>
      <c r="PDE41" s="423"/>
      <c r="PDF41" s="419"/>
      <c r="PDG41" s="419"/>
      <c r="PDH41" s="418"/>
      <c r="PDI41" s="420"/>
      <c r="PDJ41" s="421"/>
      <c r="PDK41" s="422"/>
      <c r="PDL41" s="423"/>
      <c r="PDM41" s="419"/>
      <c r="PDN41" s="419"/>
      <c r="PDO41" s="418"/>
      <c r="PDP41" s="420"/>
      <c r="PDQ41" s="421"/>
      <c r="PDR41" s="422"/>
      <c r="PDS41" s="423"/>
      <c r="PDT41" s="419"/>
      <c r="PDU41" s="419"/>
      <c r="PDV41" s="418"/>
      <c r="PDW41" s="420"/>
      <c r="PDX41" s="421"/>
      <c r="PDY41" s="422"/>
      <c r="PDZ41" s="423"/>
      <c r="PEA41" s="419"/>
      <c r="PEB41" s="419"/>
      <c r="PEC41" s="418"/>
      <c r="PED41" s="420"/>
      <c r="PEE41" s="421"/>
      <c r="PEF41" s="422"/>
      <c r="PEG41" s="423"/>
      <c r="PEH41" s="419"/>
      <c r="PEI41" s="419"/>
      <c r="PEJ41" s="418"/>
      <c r="PEK41" s="420"/>
      <c r="PEL41" s="421"/>
      <c r="PEM41" s="422"/>
      <c r="PEN41" s="423"/>
      <c r="PEO41" s="419"/>
      <c r="PEP41" s="419"/>
      <c r="PEQ41" s="418"/>
      <c r="PER41" s="420"/>
      <c r="PES41" s="421"/>
      <c r="PET41" s="422"/>
      <c r="PEU41" s="423"/>
      <c r="PEV41" s="419"/>
      <c r="PEW41" s="419"/>
      <c r="PEX41" s="418"/>
      <c r="PEY41" s="420"/>
      <c r="PEZ41" s="421"/>
      <c r="PFA41" s="422"/>
      <c r="PFB41" s="423"/>
      <c r="PFC41" s="419"/>
      <c r="PFD41" s="419"/>
      <c r="PFE41" s="418"/>
      <c r="PFF41" s="420"/>
      <c r="PFG41" s="421"/>
      <c r="PFH41" s="422"/>
      <c r="PFI41" s="423"/>
      <c r="PFJ41" s="419"/>
      <c r="PFK41" s="419"/>
      <c r="PFL41" s="418"/>
      <c r="PFM41" s="420"/>
      <c r="PFN41" s="421"/>
      <c r="PFO41" s="422"/>
      <c r="PFP41" s="423"/>
      <c r="PFQ41" s="419"/>
      <c r="PFR41" s="419"/>
      <c r="PFS41" s="418"/>
      <c r="PFT41" s="420"/>
      <c r="PFU41" s="421"/>
      <c r="PFV41" s="422"/>
      <c r="PFW41" s="423"/>
      <c r="PFX41" s="419"/>
      <c r="PFY41" s="419"/>
      <c r="PFZ41" s="418"/>
      <c r="PGA41" s="420"/>
      <c r="PGB41" s="421"/>
      <c r="PGC41" s="422"/>
      <c r="PGD41" s="423"/>
      <c r="PGE41" s="419"/>
      <c r="PGF41" s="419"/>
      <c r="PGG41" s="418"/>
      <c r="PGH41" s="420"/>
      <c r="PGI41" s="421"/>
      <c r="PGJ41" s="422"/>
      <c r="PGK41" s="423"/>
      <c r="PGL41" s="419"/>
      <c r="PGM41" s="419"/>
      <c r="PGN41" s="418"/>
      <c r="PGO41" s="420"/>
      <c r="PGP41" s="421"/>
      <c r="PGQ41" s="422"/>
      <c r="PGR41" s="423"/>
      <c r="PGS41" s="419"/>
      <c r="PGT41" s="419"/>
      <c r="PGU41" s="418"/>
      <c r="PGV41" s="420"/>
      <c r="PGW41" s="421"/>
      <c r="PGX41" s="422"/>
      <c r="PGY41" s="423"/>
      <c r="PGZ41" s="419"/>
      <c r="PHA41" s="419"/>
      <c r="PHB41" s="418"/>
      <c r="PHC41" s="420"/>
      <c r="PHD41" s="421"/>
      <c r="PHE41" s="422"/>
      <c r="PHF41" s="423"/>
      <c r="PHG41" s="419"/>
      <c r="PHH41" s="419"/>
      <c r="PHI41" s="418"/>
      <c r="PHJ41" s="420"/>
      <c r="PHK41" s="421"/>
      <c r="PHL41" s="422"/>
      <c r="PHM41" s="423"/>
      <c r="PHN41" s="419"/>
      <c r="PHO41" s="419"/>
      <c r="PHP41" s="418"/>
      <c r="PHQ41" s="420"/>
      <c r="PHR41" s="421"/>
      <c r="PHS41" s="422"/>
      <c r="PHT41" s="423"/>
      <c r="PHU41" s="419"/>
      <c r="PHV41" s="419"/>
      <c r="PHW41" s="418"/>
      <c r="PHX41" s="420"/>
      <c r="PHY41" s="421"/>
      <c r="PHZ41" s="422"/>
      <c r="PIA41" s="423"/>
      <c r="PIB41" s="419"/>
      <c r="PIC41" s="419"/>
      <c r="PID41" s="418"/>
      <c r="PIE41" s="420"/>
      <c r="PIF41" s="421"/>
      <c r="PIG41" s="422"/>
      <c r="PIH41" s="423"/>
      <c r="PII41" s="419"/>
      <c r="PIJ41" s="419"/>
      <c r="PIK41" s="418"/>
      <c r="PIL41" s="420"/>
      <c r="PIM41" s="421"/>
      <c r="PIN41" s="422"/>
      <c r="PIO41" s="423"/>
      <c r="PIP41" s="419"/>
      <c r="PIQ41" s="419"/>
      <c r="PIR41" s="418"/>
      <c r="PIS41" s="420"/>
      <c r="PIT41" s="421"/>
      <c r="PIU41" s="422"/>
      <c r="PIV41" s="423"/>
      <c r="PIW41" s="419"/>
      <c r="PIX41" s="419"/>
      <c r="PIY41" s="418"/>
      <c r="PIZ41" s="420"/>
      <c r="PJA41" s="421"/>
      <c r="PJB41" s="422"/>
      <c r="PJC41" s="423"/>
      <c r="PJD41" s="419"/>
      <c r="PJE41" s="419"/>
      <c r="PJF41" s="418"/>
      <c r="PJG41" s="420"/>
      <c r="PJH41" s="421"/>
      <c r="PJI41" s="422"/>
      <c r="PJJ41" s="423"/>
      <c r="PJK41" s="419"/>
      <c r="PJL41" s="419"/>
      <c r="PJM41" s="418"/>
      <c r="PJN41" s="420"/>
      <c r="PJO41" s="421"/>
      <c r="PJP41" s="422"/>
      <c r="PJQ41" s="423"/>
      <c r="PJR41" s="419"/>
      <c r="PJS41" s="419"/>
      <c r="PJT41" s="418"/>
      <c r="PJU41" s="420"/>
      <c r="PJV41" s="421"/>
      <c r="PJW41" s="422"/>
      <c r="PJX41" s="423"/>
      <c r="PJY41" s="419"/>
      <c r="PJZ41" s="419"/>
      <c r="PKA41" s="418"/>
      <c r="PKB41" s="420"/>
      <c r="PKC41" s="421"/>
      <c r="PKD41" s="422"/>
      <c r="PKE41" s="423"/>
      <c r="PKF41" s="419"/>
      <c r="PKG41" s="419"/>
      <c r="PKH41" s="418"/>
      <c r="PKI41" s="420"/>
      <c r="PKJ41" s="421"/>
      <c r="PKK41" s="422"/>
      <c r="PKL41" s="423"/>
      <c r="PKM41" s="419"/>
      <c r="PKN41" s="419"/>
      <c r="PKO41" s="418"/>
      <c r="PKP41" s="420"/>
      <c r="PKQ41" s="421"/>
      <c r="PKR41" s="422"/>
      <c r="PKS41" s="423"/>
      <c r="PKT41" s="419"/>
      <c r="PKU41" s="419"/>
      <c r="PKV41" s="418"/>
      <c r="PKW41" s="420"/>
      <c r="PKX41" s="421"/>
      <c r="PKY41" s="422"/>
      <c r="PKZ41" s="423"/>
      <c r="PLA41" s="419"/>
      <c r="PLB41" s="419"/>
      <c r="PLC41" s="418"/>
      <c r="PLD41" s="420"/>
      <c r="PLE41" s="421"/>
      <c r="PLF41" s="422"/>
      <c r="PLG41" s="423"/>
      <c r="PLH41" s="419"/>
      <c r="PLI41" s="419"/>
      <c r="PLJ41" s="418"/>
      <c r="PLK41" s="420"/>
      <c r="PLL41" s="421"/>
      <c r="PLM41" s="422"/>
      <c r="PLN41" s="423"/>
      <c r="PLO41" s="419"/>
      <c r="PLP41" s="419"/>
      <c r="PLQ41" s="418"/>
      <c r="PLR41" s="420"/>
      <c r="PLS41" s="421"/>
      <c r="PLT41" s="422"/>
      <c r="PLU41" s="423"/>
      <c r="PLV41" s="419"/>
      <c r="PLW41" s="419"/>
      <c r="PLX41" s="418"/>
      <c r="PLY41" s="420"/>
      <c r="PLZ41" s="421"/>
      <c r="PMA41" s="422"/>
      <c r="PMB41" s="423"/>
      <c r="PMC41" s="419"/>
      <c r="PMD41" s="419"/>
      <c r="PME41" s="418"/>
      <c r="PMF41" s="420"/>
      <c r="PMG41" s="421"/>
      <c r="PMH41" s="422"/>
      <c r="PMI41" s="423"/>
      <c r="PMJ41" s="419"/>
      <c r="PMK41" s="419"/>
      <c r="PML41" s="418"/>
      <c r="PMM41" s="420"/>
      <c r="PMN41" s="421"/>
      <c r="PMO41" s="422"/>
      <c r="PMP41" s="423"/>
      <c r="PMQ41" s="419"/>
      <c r="PMR41" s="419"/>
      <c r="PMS41" s="418"/>
      <c r="PMT41" s="420"/>
      <c r="PMU41" s="421"/>
      <c r="PMV41" s="422"/>
      <c r="PMW41" s="423"/>
      <c r="PMX41" s="419"/>
      <c r="PMY41" s="419"/>
      <c r="PMZ41" s="418"/>
      <c r="PNA41" s="420"/>
      <c r="PNB41" s="421"/>
      <c r="PNC41" s="422"/>
      <c r="PND41" s="423"/>
      <c r="PNE41" s="419"/>
      <c r="PNF41" s="419"/>
      <c r="PNG41" s="418"/>
      <c r="PNH41" s="420"/>
      <c r="PNI41" s="421"/>
      <c r="PNJ41" s="422"/>
      <c r="PNK41" s="423"/>
      <c r="PNL41" s="419"/>
      <c r="PNM41" s="419"/>
      <c r="PNN41" s="418"/>
      <c r="PNO41" s="420"/>
      <c r="PNP41" s="421"/>
      <c r="PNQ41" s="422"/>
      <c r="PNR41" s="423"/>
      <c r="PNS41" s="419"/>
      <c r="PNT41" s="419"/>
      <c r="PNU41" s="418"/>
      <c r="PNV41" s="420"/>
      <c r="PNW41" s="421"/>
      <c r="PNX41" s="422"/>
      <c r="PNY41" s="423"/>
      <c r="PNZ41" s="419"/>
      <c r="POA41" s="419"/>
      <c r="POB41" s="418"/>
      <c r="POC41" s="420"/>
      <c r="POD41" s="421"/>
      <c r="POE41" s="422"/>
      <c r="POF41" s="423"/>
      <c r="POG41" s="419"/>
      <c r="POH41" s="419"/>
      <c r="POI41" s="418"/>
      <c r="POJ41" s="420"/>
      <c r="POK41" s="421"/>
      <c r="POL41" s="422"/>
      <c r="POM41" s="423"/>
      <c r="PON41" s="419"/>
      <c r="POO41" s="419"/>
      <c r="POP41" s="418"/>
      <c r="POQ41" s="420"/>
      <c r="POR41" s="421"/>
      <c r="POS41" s="422"/>
      <c r="POT41" s="423"/>
      <c r="POU41" s="419"/>
      <c r="POV41" s="419"/>
      <c r="POW41" s="418"/>
      <c r="POX41" s="420"/>
      <c r="POY41" s="421"/>
      <c r="POZ41" s="422"/>
      <c r="PPA41" s="423"/>
      <c r="PPB41" s="419"/>
      <c r="PPC41" s="419"/>
      <c r="PPD41" s="418"/>
      <c r="PPE41" s="420"/>
      <c r="PPF41" s="421"/>
      <c r="PPG41" s="422"/>
      <c r="PPH41" s="423"/>
      <c r="PPI41" s="419"/>
      <c r="PPJ41" s="419"/>
      <c r="PPK41" s="418"/>
      <c r="PPL41" s="420"/>
      <c r="PPM41" s="421"/>
      <c r="PPN41" s="422"/>
      <c r="PPO41" s="423"/>
      <c r="PPP41" s="419"/>
      <c r="PPQ41" s="419"/>
      <c r="PPR41" s="418"/>
      <c r="PPS41" s="420"/>
      <c r="PPT41" s="421"/>
      <c r="PPU41" s="422"/>
      <c r="PPV41" s="423"/>
      <c r="PPW41" s="419"/>
      <c r="PPX41" s="419"/>
      <c r="PPY41" s="418"/>
      <c r="PPZ41" s="420"/>
      <c r="PQA41" s="421"/>
      <c r="PQB41" s="422"/>
      <c r="PQC41" s="423"/>
      <c r="PQD41" s="419"/>
      <c r="PQE41" s="419"/>
      <c r="PQF41" s="418"/>
      <c r="PQG41" s="420"/>
      <c r="PQH41" s="421"/>
      <c r="PQI41" s="422"/>
      <c r="PQJ41" s="423"/>
      <c r="PQK41" s="419"/>
      <c r="PQL41" s="419"/>
      <c r="PQM41" s="418"/>
      <c r="PQN41" s="420"/>
      <c r="PQO41" s="421"/>
      <c r="PQP41" s="422"/>
      <c r="PQQ41" s="423"/>
      <c r="PQR41" s="419"/>
      <c r="PQS41" s="419"/>
      <c r="PQT41" s="418"/>
      <c r="PQU41" s="420"/>
      <c r="PQV41" s="421"/>
      <c r="PQW41" s="422"/>
      <c r="PQX41" s="423"/>
      <c r="PQY41" s="419"/>
      <c r="PQZ41" s="419"/>
      <c r="PRA41" s="418"/>
      <c r="PRB41" s="420"/>
      <c r="PRC41" s="421"/>
      <c r="PRD41" s="422"/>
      <c r="PRE41" s="423"/>
      <c r="PRF41" s="419"/>
      <c r="PRG41" s="419"/>
      <c r="PRH41" s="418"/>
      <c r="PRI41" s="420"/>
      <c r="PRJ41" s="421"/>
      <c r="PRK41" s="422"/>
      <c r="PRL41" s="423"/>
      <c r="PRM41" s="419"/>
      <c r="PRN41" s="419"/>
      <c r="PRO41" s="418"/>
      <c r="PRP41" s="420"/>
      <c r="PRQ41" s="421"/>
      <c r="PRR41" s="422"/>
      <c r="PRS41" s="423"/>
      <c r="PRT41" s="419"/>
      <c r="PRU41" s="419"/>
      <c r="PRV41" s="418"/>
      <c r="PRW41" s="420"/>
      <c r="PRX41" s="421"/>
      <c r="PRY41" s="422"/>
      <c r="PRZ41" s="423"/>
      <c r="PSA41" s="419"/>
      <c r="PSB41" s="419"/>
      <c r="PSC41" s="418"/>
      <c r="PSD41" s="420"/>
      <c r="PSE41" s="421"/>
      <c r="PSF41" s="422"/>
      <c r="PSG41" s="423"/>
      <c r="PSH41" s="419"/>
      <c r="PSI41" s="419"/>
      <c r="PSJ41" s="418"/>
      <c r="PSK41" s="420"/>
      <c r="PSL41" s="421"/>
      <c r="PSM41" s="422"/>
      <c r="PSN41" s="423"/>
      <c r="PSO41" s="419"/>
      <c r="PSP41" s="419"/>
      <c r="PSQ41" s="418"/>
      <c r="PSR41" s="420"/>
      <c r="PSS41" s="421"/>
      <c r="PST41" s="422"/>
      <c r="PSU41" s="423"/>
      <c r="PSV41" s="419"/>
      <c r="PSW41" s="419"/>
      <c r="PSX41" s="418"/>
      <c r="PSY41" s="420"/>
      <c r="PSZ41" s="421"/>
      <c r="PTA41" s="422"/>
      <c r="PTB41" s="423"/>
      <c r="PTC41" s="419"/>
      <c r="PTD41" s="419"/>
      <c r="PTE41" s="418"/>
      <c r="PTF41" s="420"/>
      <c r="PTG41" s="421"/>
      <c r="PTH41" s="422"/>
      <c r="PTI41" s="423"/>
      <c r="PTJ41" s="419"/>
      <c r="PTK41" s="419"/>
      <c r="PTL41" s="418"/>
      <c r="PTM41" s="420"/>
      <c r="PTN41" s="421"/>
      <c r="PTO41" s="422"/>
      <c r="PTP41" s="423"/>
      <c r="PTQ41" s="419"/>
      <c r="PTR41" s="419"/>
      <c r="PTS41" s="418"/>
      <c r="PTT41" s="420"/>
      <c r="PTU41" s="421"/>
      <c r="PTV41" s="422"/>
      <c r="PTW41" s="423"/>
      <c r="PTX41" s="419"/>
      <c r="PTY41" s="419"/>
      <c r="PTZ41" s="418"/>
      <c r="PUA41" s="420"/>
      <c r="PUB41" s="421"/>
      <c r="PUC41" s="422"/>
      <c r="PUD41" s="423"/>
      <c r="PUE41" s="419"/>
      <c r="PUF41" s="419"/>
      <c r="PUG41" s="418"/>
      <c r="PUH41" s="420"/>
      <c r="PUI41" s="421"/>
      <c r="PUJ41" s="422"/>
      <c r="PUK41" s="423"/>
      <c r="PUL41" s="419"/>
      <c r="PUM41" s="419"/>
      <c r="PUN41" s="418"/>
      <c r="PUO41" s="420"/>
      <c r="PUP41" s="421"/>
      <c r="PUQ41" s="422"/>
      <c r="PUR41" s="423"/>
      <c r="PUS41" s="419"/>
      <c r="PUT41" s="419"/>
      <c r="PUU41" s="418"/>
      <c r="PUV41" s="420"/>
      <c r="PUW41" s="421"/>
      <c r="PUX41" s="422"/>
      <c r="PUY41" s="423"/>
      <c r="PUZ41" s="419"/>
      <c r="PVA41" s="419"/>
      <c r="PVB41" s="418"/>
      <c r="PVC41" s="420"/>
      <c r="PVD41" s="421"/>
      <c r="PVE41" s="422"/>
      <c r="PVF41" s="423"/>
      <c r="PVG41" s="419"/>
      <c r="PVH41" s="419"/>
      <c r="PVI41" s="418"/>
      <c r="PVJ41" s="420"/>
      <c r="PVK41" s="421"/>
      <c r="PVL41" s="422"/>
      <c r="PVM41" s="423"/>
      <c r="PVN41" s="419"/>
      <c r="PVO41" s="419"/>
      <c r="PVP41" s="418"/>
      <c r="PVQ41" s="420"/>
      <c r="PVR41" s="421"/>
      <c r="PVS41" s="422"/>
      <c r="PVT41" s="423"/>
      <c r="PVU41" s="419"/>
      <c r="PVV41" s="419"/>
      <c r="PVW41" s="418"/>
      <c r="PVX41" s="420"/>
      <c r="PVY41" s="421"/>
      <c r="PVZ41" s="422"/>
      <c r="PWA41" s="423"/>
      <c r="PWB41" s="419"/>
      <c r="PWC41" s="419"/>
      <c r="PWD41" s="418"/>
      <c r="PWE41" s="420"/>
      <c r="PWF41" s="421"/>
      <c r="PWG41" s="422"/>
      <c r="PWH41" s="423"/>
      <c r="PWI41" s="419"/>
      <c r="PWJ41" s="419"/>
      <c r="PWK41" s="418"/>
      <c r="PWL41" s="420"/>
      <c r="PWM41" s="421"/>
      <c r="PWN41" s="422"/>
      <c r="PWO41" s="423"/>
      <c r="PWP41" s="419"/>
      <c r="PWQ41" s="419"/>
      <c r="PWR41" s="418"/>
      <c r="PWS41" s="420"/>
      <c r="PWT41" s="421"/>
      <c r="PWU41" s="422"/>
      <c r="PWV41" s="423"/>
      <c r="PWW41" s="419"/>
      <c r="PWX41" s="419"/>
      <c r="PWY41" s="418"/>
      <c r="PWZ41" s="420"/>
      <c r="PXA41" s="421"/>
      <c r="PXB41" s="422"/>
      <c r="PXC41" s="423"/>
      <c r="PXD41" s="419"/>
      <c r="PXE41" s="419"/>
      <c r="PXF41" s="418"/>
      <c r="PXG41" s="420"/>
      <c r="PXH41" s="421"/>
      <c r="PXI41" s="422"/>
      <c r="PXJ41" s="423"/>
      <c r="PXK41" s="419"/>
      <c r="PXL41" s="419"/>
      <c r="PXM41" s="418"/>
      <c r="PXN41" s="420"/>
      <c r="PXO41" s="421"/>
      <c r="PXP41" s="422"/>
      <c r="PXQ41" s="423"/>
      <c r="PXR41" s="419"/>
      <c r="PXS41" s="419"/>
      <c r="PXT41" s="418"/>
      <c r="PXU41" s="420"/>
      <c r="PXV41" s="421"/>
      <c r="PXW41" s="422"/>
      <c r="PXX41" s="423"/>
      <c r="PXY41" s="419"/>
      <c r="PXZ41" s="419"/>
      <c r="PYA41" s="418"/>
      <c r="PYB41" s="420"/>
      <c r="PYC41" s="421"/>
      <c r="PYD41" s="422"/>
      <c r="PYE41" s="423"/>
      <c r="PYF41" s="419"/>
      <c r="PYG41" s="419"/>
      <c r="PYH41" s="418"/>
      <c r="PYI41" s="420"/>
      <c r="PYJ41" s="421"/>
      <c r="PYK41" s="422"/>
      <c r="PYL41" s="423"/>
      <c r="PYM41" s="419"/>
      <c r="PYN41" s="419"/>
      <c r="PYO41" s="418"/>
      <c r="PYP41" s="420"/>
      <c r="PYQ41" s="421"/>
      <c r="PYR41" s="422"/>
      <c r="PYS41" s="423"/>
      <c r="PYT41" s="419"/>
      <c r="PYU41" s="419"/>
      <c r="PYV41" s="418"/>
      <c r="PYW41" s="420"/>
      <c r="PYX41" s="421"/>
      <c r="PYY41" s="422"/>
      <c r="PYZ41" s="423"/>
      <c r="PZA41" s="419"/>
      <c r="PZB41" s="419"/>
      <c r="PZC41" s="418"/>
      <c r="PZD41" s="420"/>
      <c r="PZE41" s="421"/>
      <c r="PZF41" s="422"/>
      <c r="PZG41" s="423"/>
      <c r="PZH41" s="419"/>
      <c r="PZI41" s="419"/>
      <c r="PZJ41" s="418"/>
      <c r="PZK41" s="420"/>
      <c r="PZL41" s="421"/>
      <c r="PZM41" s="422"/>
      <c r="PZN41" s="423"/>
      <c r="PZO41" s="419"/>
      <c r="PZP41" s="419"/>
      <c r="PZQ41" s="418"/>
      <c r="PZR41" s="420"/>
      <c r="PZS41" s="421"/>
      <c r="PZT41" s="422"/>
      <c r="PZU41" s="423"/>
      <c r="PZV41" s="419"/>
      <c r="PZW41" s="419"/>
      <c r="PZX41" s="418"/>
      <c r="PZY41" s="420"/>
      <c r="PZZ41" s="421"/>
      <c r="QAA41" s="422"/>
      <c r="QAB41" s="423"/>
      <c r="QAC41" s="419"/>
      <c r="QAD41" s="419"/>
      <c r="QAE41" s="418"/>
      <c r="QAF41" s="420"/>
      <c r="QAG41" s="421"/>
      <c r="QAH41" s="422"/>
      <c r="QAI41" s="423"/>
      <c r="QAJ41" s="419"/>
      <c r="QAK41" s="419"/>
      <c r="QAL41" s="418"/>
      <c r="QAM41" s="420"/>
      <c r="QAN41" s="421"/>
      <c r="QAO41" s="422"/>
      <c r="QAP41" s="423"/>
      <c r="QAQ41" s="419"/>
      <c r="QAR41" s="419"/>
      <c r="QAS41" s="418"/>
      <c r="QAT41" s="420"/>
      <c r="QAU41" s="421"/>
      <c r="QAV41" s="422"/>
      <c r="QAW41" s="423"/>
      <c r="QAX41" s="419"/>
      <c r="QAY41" s="419"/>
      <c r="QAZ41" s="418"/>
      <c r="QBA41" s="420"/>
      <c r="QBB41" s="421"/>
      <c r="QBC41" s="422"/>
      <c r="QBD41" s="423"/>
      <c r="QBE41" s="419"/>
      <c r="QBF41" s="419"/>
      <c r="QBG41" s="418"/>
      <c r="QBH41" s="420"/>
      <c r="QBI41" s="421"/>
      <c r="QBJ41" s="422"/>
      <c r="QBK41" s="423"/>
      <c r="QBL41" s="419"/>
      <c r="QBM41" s="419"/>
      <c r="QBN41" s="418"/>
      <c r="QBO41" s="420"/>
      <c r="QBP41" s="421"/>
      <c r="QBQ41" s="422"/>
      <c r="QBR41" s="423"/>
      <c r="QBS41" s="419"/>
      <c r="QBT41" s="419"/>
      <c r="QBU41" s="418"/>
      <c r="QBV41" s="420"/>
      <c r="QBW41" s="421"/>
      <c r="QBX41" s="422"/>
      <c r="QBY41" s="423"/>
      <c r="QBZ41" s="419"/>
      <c r="QCA41" s="419"/>
      <c r="QCB41" s="418"/>
      <c r="QCC41" s="420"/>
      <c r="QCD41" s="421"/>
      <c r="QCE41" s="422"/>
      <c r="QCF41" s="423"/>
      <c r="QCG41" s="419"/>
      <c r="QCH41" s="419"/>
      <c r="QCI41" s="418"/>
      <c r="QCJ41" s="420"/>
      <c r="QCK41" s="421"/>
      <c r="QCL41" s="422"/>
      <c r="QCM41" s="423"/>
      <c r="QCN41" s="419"/>
      <c r="QCO41" s="419"/>
      <c r="QCP41" s="418"/>
      <c r="QCQ41" s="420"/>
      <c r="QCR41" s="421"/>
      <c r="QCS41" s="422"/>
      <c r="QCT41" s="423"/>
      <c r="QCU41" s="419"/>
      <c r="QCV41" s="419"/>
      <c r="QCW41" s="418"/>
      <c r="QCX41" s="420"/>
      <c r="QCY41" s="421"/>
      <c r="QCZ41" s="422"/>
      <c r="QDA41" s="423"/>
      <c r="QDB41" s="419"/>
      <c r="QDC41" s="419"/>
      <c r="QDD41" s="418"/>
      <c r="QDE41" s="420"/>
      <c r="QDF41" s="421"/>
      <c r="QDG41" s="422"/>
      <c r="QDH41" s="423"/>
      <c r="QDI41" s="419"/>
      <c r="QDJ41" s="419"/>
      <c r="QDK41" s="418"/>
      <c r="QDL41" s="420"/>
      <c r="QDM41" s="421"/>
      <c r="QDN41" s="422"/>
      <c r="QDO41" s="423"/>
      <c r="QDP41" s="419"/>
      <c r="QDQ41" s="419"/>
      <c r="QDR41" s="418"/>
      <c r="QDS41" s="420"/>
      <c r="QDT41" s="421"/>
      <c r="QDU41" s="422"/>
      <c r="QDV41" s="423"/>
      <c r="QDW41" s="419"/>
      <c r="QDX41" s="419"/>
      <c r="QDY41" s="418"/>
      <c r="QDZ41" s="420"/>
      <c r="QEA41" s="421"/>
      <c r="QEB41" s="422"/>
      <c r="QEC41" s="423"/>
      <c r="QED41" s="419"/>
      <c r="QEE41" s="419"/>
      <c r="QEF41" s="418"/>
      <c r="QEG41" s="420"/>
      <c r="QEH41" s="421"/>
      <c r="QEI41" s="422"/>
      <c r="QEJ41" s="423"/>
      <c r="QEK41" s="419"/>
      <c r="QEL41" s="419"/>
      <c r="QEM41" s="418"/>
      <c r="QEN41" s="420"/>
      <c r="QEO41" s="421"/>
      <c r="QEP41" s="422"/>
      <c r="QEQ41" s="423"/>
      <c r="QER41" s="419"/>
      <c r="QES41" s="419"/>
      <c r="QET41" s="418"/>
      <c r="QEU41" s="420"/>
      <c r="QEV41" s="421"/>
      <c r="QEW41" s="422"/>
      <c r="QEX41" s="423"/>
      <c r="QEY41" s="419"/>
      <c r="QEZ41" s="419"/>
      <c r="QFA41" s="418"/>
      <c r="QFB41" s="420"/>
      <c r="QFC41" s="421"/>
      <c r="QFD41" s="422"/>
      <c r="QFE41" s="423"/>
      <c r="QFF41" s="419"/>
      <c r="QFG41" s="419"/>
      <c r="QFH41" s="418"/>
      <c r="QFI41" s="420"/>
      <c r="QFJ41" s="421"/>
      <c r="QFK41" s="422"/>
      <c r="QFL41" s="423"/>
      <c r="QFM41" s="419"/>
      <c r="QFN41" s="419"/>
      <c r="QFO41" s="418"/>
      <c r="QFP41" s="420"/>
      <c r="QFQ41" s="421"/>
      <c r="QFR41" s="422"/>
      <c r="QFS41" s="423"/>
      <c r="QFT41" s="419"/>
      <c r="QFU41" s="419"/>
      <c r="QFV41" s="418"/>
      <c r="QFW41" s="420"/>
      <c r="QFX41" s="421"/>
      <c r="QFY41" s="422"/>
      <c r="QFZ41" s="423"/>
      <c r="QGA41" s="419"/>
      <c r="QGB41" s="419"/>
      <c r="QGC41" s="418"/>
      <c r="QGD41" s="420"/>
      <c r="QGE41" s="421"/>
      <c r="QGF41" s="422"/>
      <c r="QGG41" s="423"/>
      <c r="QGH41" s="419"/>
      <c r="QGI41" s="419"/>
      <c r="QGJ41" s="418"/>
      <c r="QGK41" s="420"/>
      <c r="QGL41" s="421"/>
      <c r="QGM41" s="422"/>
      <c r="QGN41" s="423"/>
      <c r="QGO41" s="419"/>
      <c r="QGP41" s="419"/>
      <c r="QGQ41" s="418"/>
      <c r="QGR41" s="420"/>
      <c r="QGS41" s="421"/>
      <c r="QGT41" s="422"/>
      <c r="QGU41" s="423"/>
      <c r="QGV41" s="419"/>
      <c r="QGW41" s="419"/>
      <c r="QGX41" s="418"/>
      <c r="QGY41" s="420"/>
      <c r="QGZ41" s="421"/>
      <c r="QHA41" s="422"/>
      <c r="QHB41" s="423"/>
      <c r="QHC41" s="419"/>
      <c r="QHD41" s="419"/>
      <c r="QHE41" s="418"/>
      <c r="QHF41" s="420"/>
      <c r="QHG41" s="421"/>
      <c r="QHH41" s="422"/>
      <c r="QHI41" s="423"/>
      <c r="QHJ41" s="419"/>
      <c r="QHK41" s="419"/>
      <c r="QHL41" s="418"/>
      <c r="QHM41" s="420"/>
      <c r="QHN41" s="421"/>
      <c r="QHO41" s="422"/>
      <c r="QHP41" s="423"/>
      <c r="QHQ41" s="419"/>
      <c r="QHR41" s="419"/>
      <c r="QHS41" s="418"/>
      <c r="QHT41" s="420"/>
      <c r="QHU41" s="421"/>
      <c r="QHV41" s="422"/>
      <c r="QHW41" s="423"/>
      <c r="QHX41" s="419"/>
      <c r="QHY41" s="419"/>
      <c r="QHZ41" s="418"/>
      <c r="QIA41" s="420"/>
      <c r="QIB41" s="421"/>
      <c r="QIC41" s="422"/>
      <c r="QID41" s="423"/>
      <c r="QIE41" s="419"/>
      <c r="QIF41" s="419"/>
      <c r="QIG41" s="418"/>
      <c r="QIH41" s="420"/>
      <c r="QII41" s="421"/>
      <c r="QIJ41" s="422"/>
      <c r="QIK41" s="423"/>
      <c r="QIL41" s="419"/>
      <c r="QIM41" s="419"/>
      <c r="QIN41" s="418"/>
      <c r="QIO41" s="420"/>
      <c r="QIP41" s="421"/>
      <c r="QIQ41" s="422"/>
      <c r="QIR41" s="423"/>
      <c r="QIS41" s="419"/>
      <c r="QIT41" s="419"/>
      <c r="QIU41" s="418"/>
      <c r="QIV41" s="420"/>
      <c r="QIW41" s="421"/>
      <c r="QIX41" s="422"/>
      <c r="QIY41" s="423"/>
      <c r="QIZ41" s="419"/>
      <c r="QJA41" s="419"/>
      <c r="QJB41" s="418"/>
      <c r="QJC41" s="420"/>
      <c r="QJD41" s="421"/>
      <c r="QJE41" s="422"/>
      <c r="QJF41" s="423"/>
      <c r="QJG41" s="419"/>
      <c r="QJH41" s="419"/>
      <c r="QJI41" s="418"/>
      <c r="QJJ41" s="420"/>
      <c r="QJK41" s="421"/>
      <c r="QJL41" s="422"/>
      <c r="QJM41" s="423"/>
      <c r="QJN41" s="419"/>
      <c r="QJO41" s="419"/>
      <c r="QJP41" s="418"/>
      <c r="QJQ41" s="420"/>
      <c r="QJR41" s="421"/>
      <c r="QJS41" s="422"/>
      <c r="QJT41" s="423"/>
      <c r="QJU41" s="419"/>
      <c r="QJV41" s="419"/>
      <c r="QJW41" s="418"/>
      <c r="QJX41" s="420"/>
      <c r="QJY41" s="421"/>
      <c r="QJZ41" s="422"/>
      <c r="QKA41" s="423"/>
      <c r="QKB41" s="419"/>
      <c r="QKC41" s="419"/>
      <c r="QKD41" s="418"/>
      <c r="QKE41" s="420"/>
      <c r="QKF41" s="421"/>
      <c r="QKG41" s="422"/>
      <c r="QKH41" s="423"/>
      <c r="QKI41" s="419"/>
      <c r="QKJ41" s="419"/>
      <c r="QKK41" s="418"/>
      <c r="QKL41" s="420"/>
      <c r="QKM41" s="421"/>
      <c r="QKN41" s="422"/>
      <c r="QKO41" s="423"/>
      <c r="QKP41" s="419"/>
      <c r="QKQ41" s="419"/>
      <c r="QKR41" s="418"/>
      <c r="QKS41" s="420"/>
      <c r="QKT41" s="421"/>
      <c r="QKU41" s="422"/>
      <c r="QKV41" s="423"/>
      <c r="QKW41" s="419"/>
      <c r="QKX41" s="419"/>
      <c r="QKY41" s="418"/>
      <c r="QKZ41" s="420"/>
      <c r="QLA41" s="421"/>
      <c r="QLB41" s="422"/>
      <c r="QLC41" s="423"/>
      <c r="QLD41" s="419"/>
      <c r="QLE41" s="419"/>
      <c r="QLF41" s="418"/>
      <c r="QLG41" s="420"/>
      <c r="QLH41" s="421"/>
      <c r="QLI41" s="422"/>
      <c r="QLJ41" s="423"/>
      <c r="QLK41" s="419"/>
      <c r="QLL41" s="419"/>
      <c r="QLM41" s="418"/>
      <c r="QLN41" s="420"/>
      <c r="QLO41" s="421"/>
      <c r="QLP41" s="422"/>
      <c r="QLQ41" s="423"/>
      <c r="QLR41" s="419"/>
      <c r="QLS41" s="419"/>
      <c r="QLT41" s="418"/>
      <c r="QLU41" s="420"/>
      <c r="QLV41" s="421"/>
      <c r="QLW41" s="422"/>
      <c r="QLX41" s="423"/>
      <c r="QLY41" s="419"/>
      <c r="QLZ41" s="419"/>
      <c r="QMA41" s="418"/>
      <c r="QMB41" s="420"/>
      <c r="QMC41" s="421"/>
      <c r="QMD41" s="422"/>
      <c r="QME41" s="423"/>
      <c r="QMF41" s="419"/>
      <c r="QMG41" s="419"/>
      <c r="QMH41" s="418"/>
      <c r="QMI41" s="420"/>
      <c r="QMJ41" s="421"/>
      <c r="QMK41" s="422"/>
      <c r="QML41" s="423"/>
      <c r="QMM41" s="419"/>
      <c r="QMN41" s="419"/>
      <c r="QMO41" s="418"/>
      <c r="QMP41" s="420"/>
      <c r="QMQ41" s="421"/>
      <c r="QMR41" s="422"/>
      <c r="QMS41" s="423"/>
      <c r="QMT41" s="419"/>
      <c r="QMU41" s="419"/>
      <c r="QMV41" s="418"/>
      <c r="QMW41" s="420"/>
      <c r="QMX41" s="421"/>
      <c r="QMY41" s="422"/>
      <c r="QMZ41" s="423"/>
      <c r="QNA41" s="419"/>
      <c r="QNB41" s="419"/>
      <c r="QNC41" s="418"/>
      <c r="QND41" s="420"/>
      <c r="QNE41" s="421"/>
      <c r="QNF41" s="422"/>
      <c r="QNG41" s="423"/>
      <c r="QNH41" s="419"/>
      <c r="QNI41" s="419"/>
      <c r="QNJ41" s="418"/>
      <c r="QNK41" s="420"/>
      <c r="QNL41" s="421"/>
      <c r="QNM41" s="422"/>
      <c r="QNN41" s="423"/>
      <c r="QNO41" s="419"/>
      <c r="QNP41" s="419"/>
      <c r="QNQ41" s="418"/>
      <c r="QNR41" s="420"/>
      <c r="QNS41" s="421"/>
      <c r="QNT41" s="422"/>
      <c r="QNU41" s="423"/>
      <c r="QNV41" s="419"/>
      <c r="QNW41" s="419"/>
      <c r="QNX41" s="418"/>
      <c r="QNY41" s="420"/>
      <c r="QNZ41" s="421"/>
      <c r="QOA41" s="422"/>
      <c r="QOB41" s="423"/>
      <c r="QOC41" s="419"/>
      <c r="QOD41" s="419"/>
      <c r="QOE41" s="418"/>
      <c r="QOF41" s="420"/>
      <c r="QOG41" s="421"/>
      <c r="QOH41" s="422"/>
      <c r="QOI41" s="423"/>
      <c r="QOJ41" s="419"/>
      <c r="QOK41" s="419"/>
      <c r="QOL41" s="418"/>
      <c r="QOM41" s="420"/>
      <c r="QON41" s="421"/>
      <c r="QOO41" s="422"/>
      <c r="QOP41" s="423"/>
      <c r="QOQ41" s="419"/>
      <c r="QOR41" s="419"/>
      <c r="QOS41" s="418"/>
      <c r="QOT41" s="420"/>
      <c r="QOU41" s="421"/>
      <c r="QOV41" s="422"/>
      <c r="QOW41" s="423"/>
      <c r="QOX41" s="419"/>
      <c r="QOY41" s="419"/>
      <c r="QOZ41" s="418"/>
      <c r="QPA41" s="420"/>
      <c r="QPB41" s="421"/>
      <c r="QPC41" s="422"/>
      <c r="QPD41" s="423"/>
      <c r="QPE41" s="419"/>
      <c r="QPF41" s="419"/>
      <c r="QPG41" s="418"/>
      <c r="QPH41" s="420"/>
      <c r="QPI41" s="421"/>
      <c r="QPJ41" s="422"/>
      <c r="QPK41" s="423"/>
      <c r="QPL41" s="419"/>
      <c r="QPM41" s="419"/>
      <c r="QPN41" s="418"/>
      <c r="QPO41" s="420"/>
      <c r="QPP41" s="421"/>
      <c r="QPQ41" s="422"/>
      <c r="QPR41" s="423"/>
      <c r="QPS41" s="419"/>
      <c r="QPT41" s="419"/>
      <c r="QPU41" s="418"/>
      <c r="QPV41" s="420"/>
      <c r="QPW41" s="421"/>
      <c r="QPX41" s="422"/>
      <c r="QPY41" s="423"/>
      <c r="QPZ41" s="419"/>
      <c r="QQA41" s="419"/>
      <c r="QQB41" s="418"/>
      <c r="QQC41" s="420"/>
      <c r="QQD41" s="421"/>
      <c r="QQE41" s="422"/>
      <c r="QQF41" s="423"/>
      <c r="QQG41" s="419"/>
      <c r="QQH41" s="419"/>
      <c r="QQI41" s="418"/>
      <c r="QQJ41" s="420"/>
      <c r="QQK41" s="421"/>
      <c r="QQL41" s="422"/>
      <c r="QQM41" s="423"/>
      <c r="QQN41" s="419"/>
      <c r="QQO41" s="419"/>
      <c r="QQP41" s="418"/>
      <c r="QQQ41" s="420"/>
      <c r="QQR41" s="421"/>
      <c r="QQS41" s="422"/>
      <c r="QQT41" s="423"/>
      <c r="QQU41" s="419"/>
      <c r="QQV41" s="419"/>
      <c r="QQW41" s="418"/>
      <c r="QQX41" s="420"/>
      <c r="QQY41" s="421"/>
      <c r="QQZ41" s="422"/>
      <c r="QRA41" s="423"/>
      <c r="QRB41" s="419"/>
      <c r="QRC41" s="419"/>
      <c r="QRD41" s="418"/>
      <c r="QRE41" s="420"/>
      <c r="QRF41" s="421"/>
      <c r="QRG41" s="422"/>
      <c r="QRH41" s="423"/>
      <c r="QRI41" s="419"/>
      <c r="QRJ41" s="419"/>
      <c r="QRK41" s="418"/>
      <c r="QRL41" s="420"/>
      <c r="QRM41" s="421"/>
      <c r="QRN41" s="422"/>
      <c r="QRO41" s="423"/>
      <c r="QRP41" s="419"/>
      <c r="QRQ41" s="419"/>
      <c r="QRR41" s="418"/>
      <c r="QRS41" s="420"/>
      <c r="QRT41" s="421"/>
      <c r="QRU41" s="422"/>
      <c r="QRV41" s="423"/>
      <c r="QRW41" s="419"/>
      <c r="QRX41" s="419"/>
      <c r="QRY41" s="418"/>
      <c r="QRZ41" s="420"/>
      <c r="QSA41" s="421"/>
      <c r="QSB41" s="422"/>
      <c r="QSC41" s="423"/>
      <c r="QSD41" s="419"/>
      <c r="QSE41" s="419"/>
      <c r="QSF41" s="418"/>
      <c r="QSG41" s="420"/>
      <c r="QSH41" s="421"/>
      <c r="QSI41" s="422"/>
      <c r="QSJ41" s="423"/>
      <c r="QSK41" s="419"/>
      <c r="QSL41" s="419"/>
      <c r="QSM41" s="418"/>
      <c r="QSN41" s="420"/>
      <c r="QSO41" s="421"/>
      <c r="QSP41" s="422"/>
      <c r="QSQ41" s="423"/>
      <c r="QSR41" s="419"/>
      <c r="QSS41" s="419"/>
      <c r="QST41" s="418"/>
      <c r="QSU41" s="420"/>
      <c r="QSV41" s="421"/>
      <c r="QSW41" s="422"/>
      <c r="QSX41" s="423"/>
      <c r="QSY41" s="419"/>
      <c r="QSZ41" s="419"/>
      <c r="QTA41" s="418"/>
      <c r="QTB41" s="420"/>
      <c r="QTC41" s="421"/>
      <c r="QTD41" s="422"/>
      <c r="QTE41" s="423"/>
      <c r="QTF41" s="419"/>
      <c r="QTG41" s="419"/>
      <c r="QTH41" s="418"/>
      <c r="QTI41" s="420"/>
      <c r="QTJ41" s="421"/>
      <c r="QTK41" s="422"/>
      <c r="QTL41" s="423"/>
      <c r="QTM41" s="419"/>
      <c r="QTN41" s="419"/>
      <c r="QTO41" s="418"/>
      <c r="QTP41" s="420"/>
      <c r="QTQ41" s="421"/>
      <c r="QTR41" s="422"/>
      <c r="QTS41" s="423"/>
      <c r="QTT41" s="419"/>
      <c r="QTU41" s="419"/>
      <c r="QTV41" s="418"/>
      <c r="QTW41" s="420"/>
      <c r="QTX41" s="421"/>
      <c r="QTY41" s="422"/>
      <c r="QTZ41" s="423"/>
      <c r="QUA41" s="419"/>
      <c r="QUB41" s="419"/>
      <c r="QUC41" s="418"/>
      <c r="QUD41" s="420"/>
      <c r="QUE41" s="421"/>
      <c r="QUF41" s="422"/>
      <c r="QUG41" s="423"/>
      <c r="QUH41" s="419"/>
      <c r="QUI41" s="419"/>
      <c r="QUJ41" s="418"/>
      <c r="QUK41" s="420"/>
      <c r="QUL41" s="421"/>
      <c r="QUM41" s="422"/>
      <c r="QUN41" s="423"/>
      <c r="QUO41" s="419"/>
      <c r="QUP41" s="419"/>
      <c r="QUQ41" s="418"/>
      <c r="QUR41" s="420"/>
      <c r="QUS41" s="421"/>
      <c r="QUT41" s="422"/>
      <c r="QUU41" s="423"/>
      <c r="QUV41" s="419"/>
      <c r="QUW41" s="419"/>
      <c r="QUX41" s="418"/>
      <c r="QUY41" s="420"/>
      <c r="QUZ41" s="421"/>
      <c r="QVA41" s="422"/>
      <c r="QVB41" s="423"/>
      <c r="QVC41" s="419"/>
      <c r="QVD41" s="419"/>
      <c r="QVE41" s="418"/>
      <c r="QVF41" s="420"/>
      <c r="QVG41" s="421"/>
      <c r="QVH41" s="422"/>
      <c r="QVI41" s="423"/>
      <c r="QVJ41" s="419"/>
      <c r="QVK41" s="419"/>
      <c r="QVL41" s="418"/>
      <c r="QVM41" s="420"/>
      <c r="QVN41" s="421"/>
      <c r="QVO41" s="422"/>
      <c r="QVP41" s="423"/>
      <c r="QVQ41" s="419"/>
      <c r="QVR41" s="419"/>
      <c r="QVS41" s="418"/>
      <c r="QVT41" s="420"/>
      <c r="QVU41" s="421"/>
      <c r="QVV41" s="422"/>
      <c r="QVW41" s="423"/>
      <c r="QVX41" s="419"/>
      <c r="QVY41" s="419"/>
      <c r="QVZ41" s="418"/>
      <c r="QWA41" s="420"/>
      <c r="QWB41" s="421"/>
      <c r="QWC41" s="422"/>
      <c r="QWD41" s="423"/>
      <c r="QWE41" s="419"/>
      <c r="QWF41" s="419"/>
      <c r="QWG41" s="418"/>
      <c r="QWH41" s="420"/>
      <c r="QWI41" s="421"/>
      <c r="QWJ41" s="422"/>
      <c r="QWK41" s="423"/>
      <c r="QWL41" s="419"/>
      <c r="QWM41" s="419"/>
      <c r="QWN41" s="418"/>
      <c r="QWO41" s="420"/>
      <c r="QWP41" s="421"/>
      <c r="QWQ41" s="422"/>
      <c r="QWR41" s="423"/>
      <c r="QWS41" s="419"/>
      <c r="QWT41" s="419"/>
      <c r="QWU41" s="418"/>
      <c r="QWV41" s="420"/>
      <c r="QWW41" s="421"/>
      <c r="QWX41" s="422"/>
      <c r="QWY41" s="423"/>
      <c r="QWZ41" s="419"/>
      <c r="QXA41" s="419"/>
      <c r="QXB41" s="418"/>
      <c r="QXC41" s="420"/>
      <c r="QXD41" s="421"/>
      <c r="QXE41" s="422"/>
      <c r="QXF41" s="423"/>
      <c r="QXG41" s="419"/>
      <c r="QXH41" s="419"/>
      <c r="QXI41" s="418"/>
      <c r="QXJ41" s="420"/>
      <c r="QXK41" s="421"/>
      <c r="QXL41" s="422"/>
      <c r="QXM41" s="423"/>
      <c r="QXN41" s="419"/>
      <c r="QXO41" s="419"/>
      <c r="QXP41" s="418"/>
      <c r="QXQ41" s="420"/>
      <c r="QXR41" s="421"/>
      <c r="QXS41" s="422"/>
      <c r="QXT41" s="423"/>
      <c r="QXU41" s="419"/>
      <c r="QXV41" s="419"/>
      <c r="QXW41" s="418"/>
      <c r="QXX41" s="420"/>
      <c r="QXY41" s="421"/>
      <c r="QXZ41" s="422"/>
      <c r="QYA41" s="423"/>
      <c r="QYB41" s="419"/>
      <c r="QYC41" s="419"/>
      <c r="QYD41" s="418"/>
      <c r="QYE41" s="420"/>
      <c r="QYF41" s="421"/>
      <c r="QYG41" s="422"/>
      <c r="QYH41" s="423"/>
      <c r="QYI41" s="419"/>
      <c r="QYJ41" s="419"/>
      <c r="QYK41" s="418"/>
      <c r="QYL41" s="420"/>
      <c r="QYM41" s="421"/>
      <c r="QYN41" s="422"/>
      <c r="QYO41" s="423"/>
      <c r="QYP41" s="419"/>
      <c r="QYQ41" s="419"/>
      <c r="QYR41" s="418"/>
      <c r="QYS41" s="420"/>
      <c r="QYT41" s="421"/>
      <c r="QYU41" s="422"/>
      <c r="QYV41" s="423"/>
      <c r="QYW41" s="419"/>
      <c r="QYX41" s="419"/>
      <c r="QYY41" s="418"/>
      <c r="QYZ41" s="420"/>
      <c r="QZA41" s="421"/>
      <c r="QZB41" s="422"/>
      <c r="QZC41" s="423"/>
      <c r="QZD41" s="419"/>
      <c r="QZE41" s="419"/>
      <c r="QZF41" s="418"/>
      <c r="QZG41" s="420"/>
      <c r="QZH41" s="421"/>
      <c r="QZI41" s="422"/>
      <c r="QZJ41" s="423"/>
      <c r="QZK41" s="419"/>
      <c r="QZL41" s="419"/>
      <c r="QZM41" s="418"/>
      <c r="QZN41" s="420"/>
      <c r="QZO41" s="421"/>
      <c r="QZP41" s="422"/>
      <c r="QZQ41" s="423"/>
      <c r="QZR41" s="419"/>
      <c r="QZS41" s="419"/>
      <c r="QZT41" s="418"/>
      <c r="QZU41" s="420"/>
      <c r="QZV41" s="421"/>
      <c r="QZW41" s="422"/>
      <c r="QZX41" s="423"/>
      <c r="QZY41" s="419"/>
      <c r="QZZ41" s="419"/>
      <c r="RAA41" s="418"/>
      <c r="RAB41" s="420"/>
      <c r="RAC41" s="421"/>
      <c r="RAD41" s="422"/>
      <c r="RAE41" s="423"/>
      <c r="RAF41" s="419"/>
      <c r="RAG41" s="419"/>
      <c r="RAH41" s="418"/>
      <c r="RAI41" s="420"/>
      <c r="RAJ41" s="421"/>
      <c r="RAK41" s="422"/>
      <c r="RAL41" s="423"/>
      <c r="RAM41" s="419"/>
      <c r="RAN41" s="419"/>
      <c r="RAO41" s="418"/>
      <c r="RAP41" s="420"/>
      <c r="RAQ41" s="421"/>
      <c r="RAR41" s="422"/>
      <c r="RAS41" s="423"/>
      <c r="RAT41" s="419"/>
      <c r="RAU41" s="419"/>
      <c r="RAV41" s="418"/>
      <c r="RAW41" s="420"/>
      <c r="RAX41" s="421"/>
      <c r="RAY41" s="422"/>
      <c r="RAZ41" s="423"/>
      <c r="RBA41" s="419"/>
      <c r="RBB41" s="419"/>
      <c r="RBC41" s="418"/>
      <c r="RBD41" s="420"/>
      <c r="RBE41" s="421"/>
      <c r="RBF41" s="422"/>
      <c r="RBG41" s="423"/>
      <c r="RBH41" s="419"/>
      <c r="RBI41" s="419"/>
      <c r="RBJ41" s="418"/>
      <c r="RBK41" s="420"/>
      <c r="RBL41" s="421"/>
      <c r="RBM41" s="422"/>
      <c r="RBN41" s="423"/>
      <c r="RBO41" s="419"/>
      <c r="RBP41" s="419"/>
      <c r="RBQ41" s="418"/>
      <c r="RBR41" s="420"/>
      <c r="RBS41" s="421"/>
      <c r="RBT41" s="422"/>
      <c r="RBU41" s="423"/>
      <c r="RBV41" s="419"/>
      <c r="RBW41" s="419"/>
      <c r="RBX41" s="418"/>
      <c r="RBY41" s="420"/>
      <c r="RBZ41" s="421"/>
      <c r="RCA41" s="422"/>
      <c r="RCB41" s="423"/>
      <c r="RCC41" s="419"/>
      <c r="RCD41" s="419"/>
      <c r="RCE41" s="418"/>
      <c r="RCF41" s="420"/>
      <c r="RCG41" s="421"/>
      <c r="RCH41" s="422"/>
      <c r="RCI41" s="423"/>
      <c r="RCJ41" s="419"/>
      <c r="RCK41" s="419"/>
      <c r="RCL41" s="418"/>
      <c r="RCM41" s="420"/>
      <c r="RCN41" s="421"/>
      <c r="RCO41" s="422"/>
      <c r="RCP41" s="423"/>
      <c r="RCQ41" s="419"/>
      <c r="RCR41" s="419"/>
      <c r="RCS41" s="418"/>
      <c r="RCT41" s="420"/>
      <c r="RCU41" s="421"/>
      <c r="RCV41" s="422"/>
      <c r="RCW41" s="423"/>
      <c r="RCX41" s="419"/>
      <c r="RCY41" s="419"/>
      <c r="RCZ41" s="418"/>
      <c r="RDA41" s="420"/>
      <c r="RDB41" s="421"/>
      <c r="RDC41" s="422"/>
      <c r="RDD41" s="423"/>
      <c r="RDE41" s="419"/>
      <c r="RDF41" s="419"/>
      <c r="RDG41" s="418"/>
      <c r="RDH41" s="420"/>
      <c r="RDI41" s="421"/>
      <c r="RDJ41" s="422"/>
      <c r="RDK41" s="423"/>
      <c r="RDL41" s="419"/>
      <c r="RDM41" s="419"/>
      <c r="RDN41" s="418"/>
      <c r="RDO41" s="420"/>
      <c r="RDP41" s="421"/>
      <c r="RDQ41" s="422"/>
      <c r="RDR41" s="423"/>
      <c r="RDS41" s="419"/>
      <c r="RDT41" s="419"/>
      <c r="RDU41" s="418"/>
      <c r="RDV41" s="420"/>
      <c r="RDW41" s="421"/>
      <c r="RDX41" s="422"/>
      <c r="RDY41" s="423"/>
      <c r="RDZ41" s="419"/>
      <c r="REA41" s="419"/>
      <c r="REB41" s="418"/>
      <c r="REC41" s="420"/>
      <c r="RED41" s="421"/>
      <c r="REE41" s="422"/>
      <c r="REF41" s="423"/>
      <c r="REG41" s="419"/>
      <c r="REH41" s="419"/>
      <c r="REI41" s="418"/>
      <c r="REJ41" s="420"/>
      <c r="REK41" s="421"/>
      <c r="REL41" s="422"/>
      <c r="REM41" s="423"/>
      <c r="REN41" s="419"/>
      <c r="REO41" s="419"/>
      <c r="REP41" s="418"/>
      <c r="REQ41" s="420"/>
      <c r="RER41" s="421"/>
      <c r="RES41" s="422"/>
      <c r="RET41" s="423"/>
      <c r="REU41" s="419"/>
      <c r="REV41" s="419"/>
      <c r="REW41" s="418"/>
      <c r="REX41" s="420"/>
      <c r="REY41" s="421"/>
      <c r="REZ41" s="422"/>
      <c r="RFA41" s="423"/>
      <c r="RFB41" s="419"/>
      <c r="RFC41" s="419"/>
      <c r="RFD41" s="418"/>
      <c r="RFE41" s="420"/>
      <c r="RFF41" s="421"/>
      <c r="RFG41" s="422"/>
      <c r="RFH41" s="423"/>
      <c r="RFI41" s="419"/>
      <c r="RFJ41" s="419"/>
      <c r="RFK41" s="418"/>
      <c r="RFL41" s="420"/>
      <c r="RFM41" s="421"/>
      <c r="RFN41" s="422"/>
      <c r="RFO41" s="423"/>
      <c r="RFP41" s="419"/>
      <c r="RFQ41" s="419"/>
      <c r="RFR41" s="418"/>
      <c r="RFS41" s="420"/>
      <c r="RFT41" s="421"/>
      <c r="RFU41" s="422"/>
      <c r="RFV41" s="423"/>
      <c r="RFW41" s="419"/>
      <c r="RFX41" s="419"/>
      <c r="RFY41" s="418"/>
      <c r="RFZ41" s="420"/>
      <c r="RGA41" s="421"/>
      <c r="RGB41" s="422"/>
      <c r="RGC41" s="423"/>
      <c r="RGD41" s="419"/>
      <c r="RGE41" s="419"/>
      <c r="RGF41" s="418"/>
      <c r="RGG41" s="420"/>
      <c r="RGH41" s="421"/>
      <c r="RGI41" s="422"/>
      <c r="RGJ41" s="423"/>
      <c r="RGK41" s="419"/>
      <c r="RGL41" s="419"/>
      <c r="RGM41" s="418"/>
      <c r="RGN41" s="420"/>
      <c r="RGO41" s="421"/>
      <c r="RGP41" s="422"/>
      <c r="RGQ41" s="423"/>
      <c r="RGR41" s="419"/>
      <c r="RGS41" s="419"/>
      <c r="RGT41" s="418"/>
      <c r="RGU41" s="420"/>
      <c r="RGV41" s="421"/>
      <c r="RGW41" s="422"/>
      <c r="RGX41" s="423"/>
      <c r="RGY41" s="419"/>
      <c r="RGZ41" s="419"/>
      <c r="RHA41" s="418"/>
      <c r="RHB41" s="420"/>
      <c r="RHC41" s="421"/>
      <c r="RHD41" s="422"/>
      <c r="RHE41" s="423"/>
      <c r="RHF41" s="419"/>
      <c r="RHG41" s="419"/>
      <c r="RHH41" s="418"/>
      <c r="RHI41" s="420"/>
      <c r="RHJ41" s="421"/>
      <c r="RHK41" s="422"/>
      <c r="RHL41" s="423"/>
      <c r="RHM41" s="419"/>
      <c r="RHN41" s="419"/>
      <c r="RHO41" s="418"/>
      <c r="RHP41" s="420"/>
      <c r="RHQ41" s="421"/>
      <c r="RHR41" s="422"/>
      <c r="RHS41" s="423"/>
      <c r="RHT41" s="419"/>
      <c r="RHU41" s="419"/>
      <c r="RHV41" s="418"/>
      <c r="RHW41" s="420"/>
      <c r="RHX41" s="421"/>
      <c r="RHY41" s="422"/>
      <c r="RHZ41" s="423"/>
      <c r="RIA41" s="419"/>
      <c r="RIB41" s="419"/>
      <c r="RIC41" s="418"/>
      <c r="RID41" s="420"/>
      <c r="RIE41" s="421"/>
      <c r="RIF41" s="422"/>
      <c r="RIG41" s="423"/>
      <c r="RIH41" s="419"/>
      <c r="RII41" s="419"/>
      <c r="RIJ41" s="418"/>
      <c r="RIK41" s="420"/>
      <c r="RIL41" s="421"/>
      <c r="RIM41" s="422"/>
      <c r="RIN41" s="423"/>
      <c r="RIO41" s="419"/>
      <c r="RIP41" s="419"/>
      <c r="RIQ41" s="418"/>
      <c r="RIR41" s="420"/>
      <c r="RIS41" s="421"/>
      <c r="RIT41" s="422"/>
      <c r="RIU41" s="423"/>
      <c r="RIV41" s="419"/>
      <c r="RIW41" s="419"/>
      <c r="RIX41" s="418"/>
      <c r="RIY41" s="420"/>
      <c r="RIZ41" s="421"/>
      <c r="RJA41" s="422"/>
      <c r="RJB41" s="423"/>
      <c r="RJC41" s="419"/>
      <c r="RJD41" s="419"/>
      <c r="RJE41" s="418"/>
      <c r="RJF41" s="420"/>
      <c r="RJG41" s="421"/>
      <c r="RJH41" s="422"/>
      <c r="RJI41" s="423"/>
      <c r="RJJ41" s="419"/>
      <c r="RJK41" s="419"/>
      <c r="RJL41" s="418"/>
      <c r="RJM41" s="420"/>
      <c r="RJN41" s="421"/>
      <c r="RJO41" s="422"/>
      <c r="RJP41" s="423"/>
      <c r="RJQ41" s="419"/>
      <c r="RJR41" s="419"/>
      <c r="RJS41" s="418"/>
      <c r="RJT41" s="420"/>
      <c r="RJU41" s="421"/>
      <c r="RJV41" s="422"/>
      <c r="RJW41" s="423"/>
      <c r="RJX41" s="419"/>
      <c r="RJY41" s="419"/>
      <c r="RJZ41" s="418"/>
      <c r="RKA41" s="420"/>
      <c r="RKB41" s="421"/>
      <c r="RKC41" s="422"/>
      <c r="RKD41" s="423"/>
      <c r="RKE41" s="419"/>
      <c r="RKF41" s="419"/>
      <c r="RKG41" s="418"/>
      <c r="RKH41" s="420"/>
      <c r="RKI41" s="421"/>
      <c r="RKJ41" s="422"/>
      <c r="RKK41" s="423"/>
      <c r="RKL41" s="419"/>
      <c r="RKM41" s="419"/>
      <c r="RKN41" s="418"/>
      <c r="RKO41" s="420"/>
      <c r="RKP41" s="421"/>
      <c r="RKQ41" s="422"/>
      <c r="RKR41" s="423"/>
      <c r="RKS41" s="419"/>
      <c r="RKT41" s="419"/>
      <c r="RKU41" s="418"/>
      <c r="RKV41" s="420"/>
      <c r="RKW41" s="421"/>
      <c r="RKX41" s="422"/>
      <c r="RKY41" s="423"/>
      <c r="RKZ41" s="419"/>
      <c r="RLA41" s="419"/>
      <c r="RLB41" s="418"/>
      <c r="RLC41" s="420"/>
      <c r="RLD41" s="421"/>
      <c r="RLE41" s="422"/>
      <c r="RLF41" s="423"/>
      <c r="RLG41" s="419"/>
      <c r="RLH41" s="419"/>
      <c r="RLI41" s="418"/>
      <c r="RLJ41" s="420"/>
      <c r="RLK41" s="421"/>
      <c r="RLL41" s="422"/>
      <c r="RLM41" s="423"/>
      <c r="RLN41" s="419"/>
      <c r="RLO41" s="419"/>
      <c r="RLP41" s="418"/>
      <c r="RLQ41" s="420"/>
      <c r="RLR41" s="421"/>
      <c r="RLS41" s="422"/>
      <c r="RLT41" s="423"/>
      <c r="RLU41" s="419"/>
      <c r="RLV41" s="419"/>
      <c r="RLW41" s="418"/>
      <c r="RLX41" s="420"/>
      <c r="RLY41" s="421"/>
      <c r="RLZ41" s="422"/>
      <c r="RMA41" s="423"/>
      <c r="RMB41" s="419"/>
      <c r="RMC41" s="419"/>
      <c r="RMD41" s="418"/>
      <c r="RME41" s="420"/>
      <c r="RMF41" s="421"/>
      <c r="RMG41" s="422"/>
      <c r="RMH41" s="423"/>
      <c r="RMI41" s="419"/>
      <c r="RMJ41" s="419"/>
      <c r="RMK41" s="418"/>
      <c r="RML41" s="420"/>
      <c r="RMM41" s="421"/>
      <c r="RMN41" s="422"/>
      <c r="RMO41" s="423"/>
      <c r="RMP41" s="419"/>
      <c r="RMQ41" s="419"/>
      <c r="RMR41" s="418"/>
      <c r="RMS41" s="420"/>
      <c r="RMT41" s="421"/>
      <c r="RMU41" s="422"/>
      <c r="RMV41" s="423"/>
      <c r="RMW41" s="419"/>
      <c r="RMX41" s="419"/>
      <c r="RMY41" s="418"/>
      <c r="RMZ41" s="420"/>
      <c r="RNA41" s="421"/>
      <c r="RNB41" s="422"/>
      <c r="RNC41" s="423"/>
      <c r="RND41" s="419"/>
      <c r="RNE41" s="419"/>
      <c r="RNF41" s="418"/>
      <c r="RNG41" s="420"/>
      <c r="RNH41" s="421"/>
      <c r="RNI41" s="422"/>
      <c r="RNJ41" s="423"/>
      <c r="RNK41" s="419"/>
      <c r="RNL41" s="419"/>
      <c r="RNM41" s="418"/>
      <c r="RNN41" s="420"/>
      <c r="RNO41" s="421"/>
      <c r="RNP41" s="422"/>
      <c r="RNQ41" s="423"/>
      <c r="RNR41" s="419"/>
      <c r="RNS41" s="419"/>
      <c r="RNT41" s="418"/>
      <c r="RNU41" s="420"/>
      <c r="RNV41" s="421"/>
      <c r="RNW41" s="422"/>
      <c r="RNX41" s="423"/>
      <c r="RNY41" s="419"/>
      <c r="RNZ41" s="419"/>
      <c r="ROA41" s="418"/>
      <c r="ROB41" s="420"/>
      <c r="ROC41" s="421"/>
      <c r="ROD41" s="422"/>
      <c r="ROE41" s="423"/>
      <c r="ROF41" s="419"/>
      <c r="ROG41" s="419"/>
      <c r="ROH41" s="418"/>
      <c r="ROI41" s="420"/>
      <c r="ROJ41" s="421"/>
      <c r="ROK41" s="422"/>
      <c r="ROL41" s="423"/>
      <c r="ROM41" s="419"/>
      <c r="RON41" s="419"/>
      <c r="ROO41" s="418"/>
      <c r="ROP41" s="420"/>
      <c r="ROQ41" s="421"/>
      <c r="ROR41" s="422"/>
      <c r="ROS41" s="423"/>
      <c r="ROT41" s="419"/>
      <c r="ROU41" s="419"/>
      <c r="ROV41" s="418"/>
      <c r="ROW41" s="420"/>
      <c r="ROX41" s="421"/>
      <c r="ROY41" s="422"/>
      <c r="ROZ41" s="423"/>
      <c r="RPA41" s="419"/>
      <c r="RPB41" s="419"/>
      <c r="RPC41" s="418"/>
      <c r="RPD41" s="420"/>
      <c r="RPE41" s="421"/>
      <c r="RPF41" s="422"/>
      <c r="RPG41" s="423"/>
      <c r="RPH41" s="419"/>
      <c r="RPI41" s="419"/>
      <c r="RPJ41" s="418"/>
      <c r="RPK41" s="420"/>
      <c r="RPL41" s="421"/>
      <c r="RPM41" s="422"/>
      <c r="RPN41" s="423"/>
      <c r="RPO41" s="419"/>
      <c r="RPP41" s="419"/>
      <c r="RPQ41" s="418"/>
      <c r="RPR41" s="420"/>
      <c r="RPS41" s="421"/>
      <c r="RPT41" s="422"/>
      <c r="RPU41" s="423"/>
      <c r="RPV41" s="419"/>
      <c r="RPW41" s="419"/>
      <c r="RPX41" s="418"/>
      <c r="RPY41" s="420"/>
      <c r="RPZ41" s="421"/>
      <c r="RQA41" s="422"/>
      <c r="RQB41" s="423"/>
      <c r="RQC41" s="419"/>
      <c r="RQD41" s="419"/>
      <c r="RQE41" s="418"/>
      <c r="RQF41" s="420"/>
      <c r="RQG41" s="421"/>
      <c r="RQH41" s="422"/>
      <c r="RQI41" s="423"/>
      <c r="RQJ41" s="419"/>
      <c r="RQK41" s="419"/>
      <c r="RQL41" s="418"/>
      <c r="RQM41" s="420"/>
      <c r="RQN41" s="421"/>
      <c r="RQO41" s="422"/>
      <c r="RQP41" s="423"/>
      <c r="RQQ41" s="419"/>
      <c r="RQR41" s="419"/>
      <c r="RQS41" s="418"/>
      <c r="RQT41" s="420"/>
      <c r="RQU41" s="421"/>
      <c r="RQV41" s="422"/>
      <c r="RQW41" s="423"/>
      <c r="RQX41" s="419"/>
      <c r="RQY41" s="419"/>
      <c r="RQZ41" s="418"/>
      <c r="RRA41" s="420"/>
      <c r="RRB41" s="421"/>
      <c r="RRC41" s="422"/>
      <c r="RRD41" s="423"/>
      <c r="RRE41" s="419"/>
      <c r="RRF41" s="419"/>
      <c r="RRG41" s="418"/>
      <c r="RRH41" s="420"/>
      <c r="RRI41" s="421"/>
      <c r="RRJ41" s="422"/>
      <c r="RRK41" s="423"/>
      <c r="RRL41" s="419"/>
      <c r="RRM41" s="419"/>
      <c r="RRN41" s="418"/>
      <c r="RRO41" s="420"/>
      <c r="RRP41" s="421"/>
      <c r="RRQ41" s="422"/>
      <c r="RRR41" s="423"/>
      <c r="RRS41" s="419"/>
      <c r="RRT41" s="419"/>
      <c r="RRU41" s="418"/>
      <c r="RRV41" s="420"/>
      <c r="RRW41" s="421"/>
      <c r="RRX41" s="422"/>
      <c r="RRY41" s="423"/>
      <c r="RRZ41" s="419"/>
      <c r="RSA41" s="419"/>
      <c r="RSB41" s="418"/>
      <c r="RSC41" s="420"/>
      <c r="RSD41" s="421"/>
      <c r="RSE41" s="422"/>
      <c r="RSF41" s="423"/>
      <c r="RSG41" s="419"/>
      <c r="RSH41" s="419"/>
      <c r="RSI41" s="418"/>
      <c r="RSJ41" s="420"/>
      <c r="RSK41" s="421"/>
      <c r="RSL41" s="422"/>
      <c r="RSM41" s="423"/>
      <c r="RSN41" s="419"/>
      <c r="RSO41" s="419"/>
      <c r="RSP41" s="418"/>
      <c r="RSQ41" s="420"/>
      <c r="RSR41" s="421"/>
      <c r="RSS41" s="422"/>
      <c r="RST41" s="423"/>
      <c r="RSU41" s="419"/>
      <c r="RSV41" s="419"/>
      <c r="RSW41" s="418"/>
      <c r="RSX41" s="420"/>
      <c r="RSY41" s="421"/>
      <c r="RSZ41" s="422"/>
      <c r="RTA41" s="423"/>
      <c r="RTB41" s="419"/>
      <c r="RTC41" s="419"/>
      <c r="RTD41" s="418"/>
      <c r="RTE41" s="420"/>
      <c r="RTF41" s="421"/>
      <c r="RTG41" s="422"/>
      <c r="RTH41" s="423"/>
      <c r="RTI41" s="419"/>
      <c r="RTJ41" s="419"/>
      <c r="RTK41" s="418"/>
      <c r="RTL41" s="420"/>
      <c r="RTM41" s="421"/>
      <c r="RTN41" s="422"/>
      <c r="RTO41" s="423"/>
      <c r="RTP41" s="419"/>
      <c r="RTQ41" s="419"/>
      <c r="RTR41" s="418"/>
      <c r="RTS41" s="420"/>
      <c r="RTT41" s="421"/>
      <c r="RTU41" s="422"/>
      <c r="RTV41" s="423"/>
      <c r="RTW41" s="419"/>
      <c r="RTX41" s="419"/>
      <c r="RTY41" s="418"/>
      <c r="RTZ41" s="420"/>
      <c r="RUA41" s="421"/>
      <c r="RUB41" s="422"/>
      <c r="RUC41" s="423"/>
      <c r="RUD41" s="419"/>
      <c r="RUE41" s="419"/>
      <c r="RUF41" s="418"/>
      <c r="RUG41" s="420"/>
      <c r="RUH41" s="421"/>
      <c r="RUI41" s="422"/>
      <c r="RUJ41" s="423"/>
      <c r="RUK41" s="419"/>
      <c r="RUL41" s="419"/>
      <c r="RUM41" s="418"/>
      <c r="RUN41" s="420"/>
      <c r="RUO41" s="421"/>
      <c r="RUP41" s="422"/>
      <c r="RUQ41" s="423"/>
      <c r="RUR41" s="419"/>
      <c r="RUS41" s="419"/>
      <c r="RUT41" s="418"/>
      <c r="RUU41" s="420"/>
      <c r="RUV41" s="421"/>
      <c r="RUW41" s="422"/>
      <c r="RUX41" s="423"/>
      <c r="RUY41" s="419"/>
      <c r="RUZ41" s="419"/>
      <c r="RVA41" s="418"/>
      <c r="RVB41" s="420"/>
      <c r="RVC41" s="421"/>
      <c r="RVD41" s="422"/>
      <c r="RVE41" s="423"/>
      <c r="RVF41" s="419"/>
      <c r="RVG41" s="419"/>
      <c r="RVH41" s="418"/>
      <c r="RVI41" s="420"/>
      <c r="RVJ41" s="421"/>
      <c r="RVK41" s="422"/>
      <c r="RVL41" s="423"/>
      <c r="RVM41" s="419"/>
      <c r="RVN41" s="419"/>
      <c r="RVO41" s="418"/>
      <c r="RVP41" s="420"/>
      <c r="RVQ41" s="421"/>
      <c r="RVR41" s="422"/>
      <c r="RVS41" s="423"/>
      <c r="RVT41" s="419"/>
      <c r="RVU41" s="419"/>
      <c r="RVV41" s="418"/>
      <c r="RVW41" s="420"/>
      <c r="RVX41" s="421"/>
      <c r="RVY41" s="422"/>
      <c r="RVZ41" s="423"/>
      <c r="RWA41" s="419"/>
      <c r="RWB41" s="419"/>
      <c r="RWC41" s="418"/>
      <c r="RWD41" s="420"/>
      <c r="RWE41" s="421"/>
      <c r="RWF41" s="422"/>
      <c r="RWG41" s="423"/>
      <c r="RWH41" s="419"/>
      <c r="RWI41" s="419"/>
      <c r="RWJ41" s="418"/>
      <c r="RWK41" s="420"/>
      <c r="RWL41" s="421"/>
      <c r="RWM41" s="422"/>
      <c r="RWN41" s="423"/>
      <c r="RWO41" s="419"/>
      <c r="RWP41" s="419"/>
      <c r="RWQ41" s="418"/>
      <c r="RWR41" s="420"/>
      <c r="RWS41" s="421"/>
      <c r="RWT41" s="422"/>
      <c r="RWU41" s="423"/>
      <c r="RWV41" s="419"/>
      <c r="RWW41" s="419"/>
      <c r="RWX41" s="418"/>
      <c r="RWY41" s="420"/>
      <c r="RWZ41" s="421"/>
      <c r="RXA41" s="422"/>
      <c r="RXB41" s="423"/>
      <c r="RXC41" s="419"/>
      <c r="RXD41" s="419"/>
      <c r="RXE41" s="418"/>
      <c r="RXF41" s="420"/>
      <c r="RXG41" s="421"/>
      <c r="RXH41" s="422"/>
      <c r="RXI41" s="423"/>
      <c r="RXJ41" s="419"/>
      <c r="RXK41" s="419"/>
      <c r="RXL41" s="418"/>
      <c r="RXM41" s="420"/>
      <c r="RXN41" s="421"/>
      <c r="RXO41" s="422"/>
      <c r="RXP41" s="423"/>
      <c r="RXQ41" s="419"/>
      <c r="RXR41" s="419"/>
      <c r="RXS41" s="418"/>
      <c r="RXT41" s="420"/>
      <c r="RXU41" s="421"/>
      <c r="RXV41" s="422"/>
      <c r="RXW41" s="423"/>
      <c r="RXX41" s="419"/>
      <c r="RXY41" s="419"/>
      <c r="RXZ41" s="418"/>
      <c r="RYA41" s="420"/>
      <c r="RYB41" s="421"/>
      <c r="RYC41" s="422"/>
      <c r="RYD41" s="423"/>
      <c r="RYE41" s="419"/>
      <c r="RYF41" s="419"/>
      <c r="RYG41" s="418"/>
      <c r="RYH41" s="420"/>
      <c r="RYI41" s="421"/>
      <c r="RYJ41" s="422"/>
      <c r="RYK41" s="423"/>
      <c r="RYL41" s="419"/>
      <c r="RYM41" s="419"/>
      <c r="RYN41" s="418"/>
      <c r="RYO41" s="420"/>
      <c r="RYP41" s="421"/>
      <c r="RYQ41" s="422"/>
      <c r="RYR41" s="423"/>
      <c r="RYS41" s="419"/>
      <c r="RYT41" s="419"/>
      <c r="RYU41" s="418"/>
      <c r="RYV41" s="420"/>
      <c r="RYW41" s="421"/>
      <c r="RYX41" s="422"/>
      <c r="RYY41" s="423"/>
      <c r="RYZ41" s="419"/>
      <c r="RZA41" s="419"/>
      <c r="RZB41" s="418"/>
      <c r="RZC41" s="420"/>
      <c r="RZD41" s="421"/>
      <c r="RZE41" s="422"/>
      <c r="RZF41" s="423"/>
      <c r="RZG41" s="419"/>
      <c r="RZH41" s="419"/>
      <c r="RZI41" s="418"/>
      <c r="RZJ41" s="420"/>
      <c r="RZK41" s="421"/>
      <c r="RZL41" s="422"/>
      <c r="RZM41" s="423"/>
      <c r="RZN41" s="419"/>
      <c r="RZO41" s="419"/>
      <c r="RZP41" s="418"/>
      <c r="RZQ41" s="420"/>
      <c r="RZR41" s="421"/>
      <c r="RZS41" s="422"/>
      <c r="RZT41" s="423"/>
      <c r="RZU41" s="419"/>
      <c r="RZV41" s="419"/>
      <c r="RZW41" s="418"/>
      <c r="RZX41" s="420"/>
      <c r="RZY41" s="421"/>
      <c r="RZZ41" s="422"/>
      <c r="SAA41" s="423"/>
      <c r="SAB41" s="419"/>
      <c r="SAC41" s="419"/>
      <c r="SAD41" s="418"/>
      <c r="SAE41" s="420"/>
      <c r="SAF41" s="421"/>
      <c r="SAG41" s="422"/>
      <c r="SAH41" s="423"/>
      <c r="SAI41" s="419"/>
      <c r="SAJ41" s="419"/>
      <c r="SAK41" s="418"/>
      <c r="SAL41" s="420"/>
      <c r="SAM41" s="421"/>
      <c r="SAN41" s="422"/>
      <c r="SAO41" s="423"/>
      <c r="SAP41" s="419"/>
      <c r="SAQ41" s="419"/>
      <c r="SAR41" s="418"/>
      <c r="SAS41" s="420"/>
      <c r="SAT41" s="421"/>
      <c r="SAU41" s="422"/>
      <c r="SAV41" s="423"/>
      <c r="SAW41" s="419"/>
      <c r="SAX41" s="419"/>
      <c r="SAY41" s="418"/>
      <c r="SAZ41" s="420"/>
      <c r="SBA41" s="421"/>
      <c r="SBB41" s="422"/>
      <c r="SBC41" s="423"/>
      <c r="SBD41" s="419"/>
      <c r="SBE41" s="419"/>
      <c r="SBF41" s="418"/>
      <c r="SBG41" s="420"/>
      <c r="SBH41" s="421"/>
      <c r="SBI41" s="422"/>
      <c r="SBJ41" s="423"/>
      <c r="SBK41" s="419"/>
      <c r="SBL41" s="419"/>
      <c r="SBM41" s="418"/>
      <c r="SBN41" s="420"/>
      <c r="SBO41" s="421"/>
      <c r="SBP41" s="422"/>
      <c r="SBQ41" s="423"/>
      <c r="SBR41" s="419"/>
      <c r="SBS41" s="419"/>
      <c r="SBT41" s="418"/>
      <c r="SBU41" s="420"/>
      <c r="SBV41" s="421"/>
      <c r="SBW41" s="422"/>
      <c r="SBX41" s="423"/>
      <c r="SBY41" s="419"/>
      <c r="SBZ41" s="419"/>
      <c r="SCA41" s="418"/>
      <c r="SCB41" s="420"/>
      <c r="SCC41" s="421"/>
      <c r="SCD41" s="422"/>
      <c r="SCE41" s="423"/>
      <c r="SCF41" s="419"/>
      <c r="SCG41" s="419"/>
      <c r="SCH41" s="418"/>
      <c r="SCI41" s="420"/>
      <c r="SCJ41" s="421"/>
      <c r="SCK41" s="422"/>
      <c r="SCL41" s="423"/>
      <c r="SCM41" s="419"/>
      <c r="SCN41" s="419"/>
      <c r="SCO41" s="418"/>
      <c r="SCP41" s="420"/>
      <c r="SCQ41" s="421"/>
      <c r="SCR41" s="422"/>
      <c r="SCS41" s="423"/>
      <c r="SCT41" s="419"/>
      <c r="SCU41" s="419"/>
      <c r="SCV41" s="418"/>
      <c r="SCW41" s="420"/>
      <c r="SCX41" s="421"/>
      <c r="SCY41" s="422"/>
      <c r="SCZ41" s="423"/>
      <c r="SDA41" s="419"/>
      <c r="SDB41" s="419"/>
      <c r="SDC41" s="418"/>
      <c r="SDD41" s="420"/>
      <c r="SDE41" s="421"/>
      <c r="SDF41" s="422"/>
      <c r="SDG41" s="423"/>
      <c r="SDH41" s="419"/>
      <c r="SDI41" s="419"/>
      <c r="SDJ41" s="418"/>
      <c r="SDK41" s="420"/>
      <c r="SDL41" s="421"/>
      <c r="SDM41" s="422"/>
      <c r="SDN41" s="423"/>
      <c r="SDO41" s="419"/>
      <c r="SDP41" s="419"/>
      <c r="SDQ41" s="418"/>
      <c r="SDR41" s="420"/>
      <c r="SDS41" s="421"/>
      <c r="SDT41" s="422"/>
      <c r="SDU41" s="423"/>
      <c r="SDV41" s="419"/>
      <c r="SDW41" s="419"/>
      <c r="SDX41" s="418"/>
      <c r="SDY41" s="420"/>
      <c r="SDZ41" s="421"/>
      <c r="SEA41" s="422"/>
      <c r="SEB41" s="423"/>
      <c r="SEC41" s="419"/>
      <c r="SED41" s="419"/>
      <c r="SEE41" s="418"/>
      <c r="SEF41" s="420"/>
      <c r="SEG41" s="421"/>
      <c r="SEH41" s="422"/>
      <c r="SEI41" s="423"/>
      <c r="SEJ41" s="419"/>
      <c r="SEK41" s="419"/>
      <c r="SEL41" s="418"/>
      <c r="SEM41" s="420"/>
      <c r="SEN41" s="421"/>
      <c r="SEO41" s="422"/>
      <c r="SEP41" s="423"/>
      <c r="SEQ41" s="419"/>
      <c r="SER41" s="419"/>
      <c r="SES41" s="418"/>
      <c r="SET41" s="420"/>
      <c r="SEU41" s="421"/>
      <c r="SEV41" s="422"/>
      <c r="SEW41" s="423"/>
      <c r="SEX41" s="419"/>
      <c r="SEY41" s="419"/>
      <c r="SEZ41" s="418"/>
      <c r="SFA41" s="420"/>
      <c r="SFB41" s="421"/>
      <c r="SFC41" s="422"/>
      <c r="SFD41" s="423"/>
      <c r="SFE41" s="419"/>
      <c r="SFF41" s="419"/>
      <c r="SFG41" s="418"/>
      <c r="SFH41" s="420"/>
      <c r="SFI41" s="421"/>
      <c r="SFJ41" s="422"/>
      <c r="SFK41" s="423"/>
      <c r="SFL41" s="419"/>
      <c r="SFM41" s="419"/>
      <c r="SFN41" s="418"/>
      <c r="SFO41" s="420"/>
      <c r="SFP41" s="421"/>
      <c r="SFQ41" s="422"/>
      <c r="SFR41" s="423"/>
      <c r="SFS41" s="419"/>
      <c r="SFT41" s="419"/>
      <c r="SFU41" s="418"/>
      <c r="SFV41" s="420"/>
      <c r="SFW41" s="421"/>
      <c r="SFX41" s="422"/>
      <c r="SFY41" s="423"/>
      <c r="SFZ41" s="419"/>
      <c r="SGA41" s="419"/>
      <c r="SGB41" s="418"/>
      <c r="SGC41" s="420"/>
      <c r="SGD41" s="421"/>
      <c r="SGE41" s="422"/>
      <c r="SGF41" s="423"/>
      <c r="SGG41" s="419"/>
      <c r="SGH41" s="419"/>
      <c r="SGI41" s="418"/>
      <c r="SGJ41" s="420"/>
      <c r="SGK41" s="421"/>
      <c r="SGL41" s="422"/>
      <c r="SGM41" s="423"/>
      <c r="SGN41" s="419"/>
      <c r="SGO41" s="419"/>
      <c r="SGP41" s="418"/>
      <c r="SGQ41" s="420"/>
      <c r="SGR41" s="421"/>
      <c r="SGS41" s="422"/>
      <c r="SGT41" s="423"/>
      <c r="SGU41" s="419"/>
      <c r="SGV41" s="419"/>
      <c r="SGW41" s="418"/>
      <c r="SGX41" s="420"/>
      <c r="SGY41" s="421"/>
      <c r="SGZ41" s="422"/>
      <c r="SHA41" s="423"/>
      <c r="SHB41" s="419"/>
      <c r="SHC41" s="419"/>
      <c r="SHD41" s="418"/>
      <c r="SHE41" s="420"/>
      <c r="SHF41" s="421"/>
      <c r="SHG41" s="422"/>
      <c r="SHH41" s="423"/>
      <c r="SHI41" s="419"/>
      <c r="SHJ41" s="419"/>
      <c r="SHK41" s="418"/>
      <c r="SHL41" s="420"/>
      <c r="SHM41" s="421"/>
      <c r="SHN41" s="422"/>
      <c r="SHO41" s="423"/>
      <c r="SHP41" s="419"/>
      <c r="SHQ41" s="419"/>
      <c r="SHR41" s="418"/>
      <c r="SHS41" s="420"/>
      <c r="SHT41" s="421"/>
      <c r="SHU41" s="422"/>
      <c r="SHV41" s="423"/>
      <c r="SHW41" s="419"/>
      <c r="SHX41" s="419"/>
      <c r="SHY41" s="418"/>
      <c r="SHZ41" s="420"/>
      <c r="SIA41" s="421"/>
      <c r="SIB41" s="422"/>
      <c r="SIC41" s="423"/>
      <c r="SID41" s="419"/>
      <c r="SIE41" s="419"/>
      <c r="SIF41" s="418"/>
      <c r="SIG41" s="420"/>
      <c r="SIH41" s="421"/>
      <c r="SII41" s="422"/>
      <c r="SIJ41" s="423"/>
      <c r="SIK41" s="419"/>
      <c r="SIL41" s="419"/>
      <c r="SIM41" s="418"/>
      <c r="SIN41" s="420"/>
      <c r="SIO41" s="421"/>
      <c r="SIP41" s="422"/>
      <c r="SIQ41" s="423"/>
      <c r="SIR41" s="419"/>
      <c r="SIS41" s="419"/>
      <c r="SIT41" s="418"/>
      <c r="SIU41" s="420"/>
      <c r="SIV41" s="421"/>
      <c r="SIW41" s="422"/>
      <c r="SIX41" s="423"/>
      <c r="SIY41" s="419"/>
      <c r="SIZ41" s="419"/>
      <c r="SJA41" s="418"/>
      <c r="SJB41" s="420"/>
      <c r="SJC41" s="421"/>
      <c r="SJD41" s="422"/>
      <c r="SJE41" s="423"/>
      <c r="SJF41" s="419"/>
      <c r="SJG41" s="419"/>
      <c r="SJH41" s="418"/>
      <c r="SJI41" s="420"/>
      <c r="SJJ41" s="421"/>
      <c r="SJK41" s="422"/>
      <c r="SJL41" s="423"/>
      <c r="SJM41" s="419"/>
      <c r="SJN41" s="419"/>
      <c r="SJO41" s="418"/>
      <c r="SJP41" s="420"/>
      <c r="SJQ41" s="421"/>
      <c r="SJR41" s="422"/>
      <c r="SJS41" s="423"/>
      <c r="SJT41" s="419"/>
      <c r="SJU41" s="419"/>
      <c r="SJV41" s="418"/>
      <c r="SJW41" s="420"/>
      <c r="SJX41" s="421"/>
      <c r="SJY41" s="422"/>
      <c r="SJZ41" s="423"/>
      <c r="SKA41" s="419"/>
      <c r="SKB41" s="419"/>
      <c r="SKC41" s="418"/>
      <c r="SKD41" s="420"/>
      <c r="SKE41" s="421"/>
      <c r="SKF41" s="422"/>
      <c r="SKG41" s="423"/>
      <c r="SKH41" s="419"/>
      <c r="SKI41" s="419"/>
      <c r="SKJ41" s="418"/>
      <c r="SKK41" s="420"/>
      <c r="SKL41" s="421"/>
      <c r="SKM41" s="422"/>
      <c r="SKN41" s="423"/>
      <c r="SKO41" s="419"/>
      <c r="SKP41" s="419"/>
      <c r="SKQ41" s="418"/>
      <c r="SKR41" s="420"/>
      <c r="SKS41" s="421"/>
      <c r="SKT41" s="422"/>
      <c r="SKU41" s="423"/>
      <c r="SKV41" s="419"/>
      <c r="SKW41" s="419"/>
      <c r="SKX41" s="418"/>
      <c r="SKY41" s="420"/>
      <c r="SKZ41" s="421"/>
      <c r="SLA41" s="422"/>
      <c r="SLB41" s="423"/>
      <c r="SLC41" s="419"/>
      <c r="SLD41" s="419"/>
      <c r="SLE41" s="418"/>
      <c r="SLF41" s="420"/>
      <c r="SLG41" s="421"/>
      <c r="SLH41" s="422"/>
      <c r="SLI41" s="423"/>
      <c r="SLJ41" s="419"/>
      <c r="SLK41" s="419"/>
      <c r="SLL41" s="418"/>
      <c r="SLM41" s="420"/>
      <c r="SLN41" s="421"/>
      <c r="SLO41" s="422"/>
      <c r="SLP41" s="423"/>
      <c r="SLQ41" s="419"/>
      <c r="SLR41" s="419"/>
      <c r="SLS41" s="418"/>
      <c r="SLT41" s="420"/>
      <c r="SLU41" s="421"/>
      <c r="SLV41" s="422"/>
      <c r="SLW41" s="423"/>
      <c r="SLX41" s="419"/>
      <c r="SLY41" s="419"/>
      <c r="SLZ41" s="418"/>
      <c r="SMA41" s="420"/>
      <c r="SMB41" s="421"/>
      <c r="SMC41" s="422"/>
      <c r="SMD41" s="423"/>
      <c r="SME41" s="419"/>
      <c r="SMF41" s="419"/>
      <c r="SMG41" s="418"/>
      <c r="SMH41" s="420"/>
      <c r="SMI41" s="421"/>
      <c r="SMJ41" s="422"/>
      <c r="SMK41" s="423"/>
      <c r="SML41" s="419"/>
      <c r="SMM41" s="419"/>
      <c r="SMN41" s="418"/>
      <c r="SMO41" s="420"/>
      <c r="SMP41" s="421"/>
      <c r="SMQ41" s="422"/>
      <c r="SMR41" s="423"/>
      <c r="SMS41" s="419"/>
      <c r="SMT41" s="419"/>
      <c r="SMU41" s="418"/>
      <c r="SMV41" s="420"/>
      <c r="SMW41" s="421"/>
      <c r="SMX41" s="422"/>
      <c r="SMY41" s="423"/>
      <c r="SMZ41" s="419"/>
      <c r="SNA41" s="419"/>
      <c r="SNB41" s="418"/>
      <c r="SNC41" s="420"/>
      <c r="SND41" s="421"/>
      <c r="SNE41" s="422"/>
      <c r="SNF41" s="423"/>
      <c r="SNG41" s="419"/>
      <c r="SNH41" s="419"/>
      <c r="SNI41" s="418"/>
      <c r="SNJ41" s="420"/>
      <c r="SNK41" s="421"/>
      <c r="SNL41" s="422"/>
      <c r="SNM41" s="423"/>
      <c r="SNN41" s="419"/>
      <c r="SNO41" s="419"/>
      <c r="SNP41" s="418"/>
      <c r="SNQ41" s="420"/>
      <c r="SNR41" s="421"/>
      <c r="SNS41" s="422"/>
      <c r="SNT41" s="423"/>
      <c r="SNU41" s="419"/>
      <c r="SNV41" s="419"/>
      <c r="SNW41" s="418"/>
      <c r="SNX41" s="420"/>
      <c r="SNY41" s="421"/>
      <c r="SNZ41" s="422"/>
      <c r="SOA41" s="423"/>
      <c r="SOB41" s="419"/>
      <c r="SOC41" s="419"/>
      <c r="SOD41" s="418"/>
      <c r="SOE41" s="420"/>
      <c r="SOF41" s="421"/>
      <c r="SOG41" s="422"/>
      <c r="SOH41" s="423"/>
      <c r="SOI41" s="419"/>
      <c r="SOJ41" s="419"/>
      <c r="SOK41" s="418"/>
      <c r="SOL41" s="420"/>
      <c r="SOM41" s="421"/>
      <c r="SON41" s="422"/>
      <c r="SOO41" s="423"/>
      <c r="SOP41" s="419"/>
      <c r="SOQ41" s="419"/>
      <c r="SOR41" s="418"/>
      <c r="SOS41" s="420"/>
      <c r="SOT41" s="421"/>
      <c r="SOU41" s="422"/>
      <c r="SOV41" s="423"/>
      <c r="SOW41" s="419"/>
      <c r="SOX41" s="419"/>
      <c r="SOY41" s="418"/>
      <c r="SOZ41" s="420"/>
      <c r="SPA41" s="421"/>
      <c r="SPB41" s="422"/>
      <c r="SPC41" s="423"/>
      <c r="SPD41" s="419"/>
      <c r="SPE41" s="419"/>
      <c r="SPF41" s="418"/>
      <c r="SPG41" s="420"/>
      <c r="SPH41" s="421"/>
      <c r="SPI41" s="422"/>
      <c r="SPJ41" s="423"/>
      <c r="SPK41" s="419"/>
      <c r="SPL41" s="419"/>
      <c r="SPM41" s="418"/>
      <c r="SPN41" s="420"/>
      <c r="SPO41" s="421"/>
      <c r="SPP41" s="422"/>
      <c r="SPQ41" s="423"/>
      <c r="SPR41" s="419"/>
      <c r="SPS41" s="419"/>
      <c r="SPT41" s="418"/>
      <c r="SPU41" s="420"/>
      <c r="SPV41" s="421"/>
      <c r="SPW41" s="422"/>
      <c r="SPX41" s="423"/>
      <c r="SPY41" s="419"/>
      <c r="SPZ41" s="419"/>
      <c r="SQA41" s="418"/>
      <c r="SQB41" s="420"/>
      <c r="SQC41" s="421"/>
      <c r="SQD41" s="422"/>
      <c r="SQE41" s="423"/>
      <c r="SQF41" s="419"/>
      <c r="SQG41" s="419"/>
      <c r="SQH41" s="418"/>
      <c r="SQI41" s="420"/>
      <c r="SQJ41" s="421"/>
      <c r="SQK41" s="422"/>
      <c r="SQL41" s="423"/>
      <c r="SQM41" s="419"/>
      <c r="SQN41" s="419"/>
      <c r="SQO41" s="418"/>
      <c r="SQP41" s="420"/>
      <c r="SQQ41" s="421"/>
      <c r="SQR41" s="422"/>
      <c r="SQS41" s="423"/>
      <c r="SQT41" s="419"/>
      <c r="SQU41" s="419"/>
      <c r="SQV41" s="418"/>
      <c r="SQW41" s="420"/>
      <c r="SQX41" s="421"/>
      <c r="SQY41" s="422"/>
      <c r="SQZ41" s="423"/>
      <c r="SRA41" s="419"/>
      <c r="SRB41" s="419"/>
      <c r="SRC41" s="418"/>
      <c r="SRD41" s="420"/>
      <c r="SRE41" s="421"/>
      <c r="SRF41" s="422"/>
      <c r="SRG41" s="423"/>
      <c r="SRH41" s="419"/>
      <c r="SRI41" s="419"/>
      <c r="SRJ41" s="418"/>
      <c r="SRK41" s="420"/>
      <c r="SRL41" s="421"/>
      <c r="SRM41" s="422"/>
      <c r="SRN41" s="423"/>
      <c r="SRO41" s="419"/>
      <c r="SRP41" s="419"/>
      <c r="SRQ41" s="418"/>
      <c r="SRR41" s="420"/>
      <c r="SRS41" s="421"/>
      <c r="SRT41" s="422"/>
      <c r="SRU41" s="423"/>
      <c r="SRV41" s="419"/>
      <c r="SRW41" s="419"/>
      <c r="SRX41" s="418"/>
      <c r="SRY41" s="420"/>
      <c r="SRZ41" s="421"/>
      <c r="SSA41" s="422"/>
      <c r="SSB41" s="423"/>
      <c r="SSC41" s="419"/>
      <c r="SSD41" s="419"/>
      <c r="SSE41" s="418"/>
      <c r="SSF41" s="420"/>
      <c r="SSG41" s="421"/>
      <c r="SSH41" s="422"/>
      <c r="SSI41" s="423"/>
      <c r="SSJ41" s="419"/>
      <c r="SSK41" s="419"/>
      <c r="SSL41" s="418"/>
      <c r="SSM41" s="420"/>
      <c r="SSN41" s="421"/>
      <c r="SSO41" s="422"/>
      <c r="SSP41" s="423"/>
      <c r="SSQ41" s="419"/>
      <c r="SSR41" s="419"/>
      <c r="SSS41" s="418"/>
      <c r="SST41" s="420"/>
      <c r="SSU41" s="421"/>
      <c r="SSV41" s="422"/>
      <c r="SSW41" s="423"/>
      <c r="SSX41" s="419"/>
      <c r="SSY41" s="419"/>
      <c r="SSZ41" s="418"/>
      <c r="STA41" s="420"/>
      <c r="STB41" s="421"/>
      <c r="STC41" s="422"/>
      <c r="STD41" s="423"/>
      <c r="STE41" s="419"/>
      <c r="STF41" s="419"/>
      <c r="STG41" s="418"/>
      <c r="STH41" s="420"/>
      <c r="STI41" s="421"/>
      <c r="STJ41" s="422"/>
      <c r="STK41" s="423"/>
      <c r="STL41" s="419"/>
      <c r="STM41" s="419"/>
      <c r="STN41" s="418"/>
      <c r="STO41" s="420"/>
      <c r="STP41" s="421"/>
      <c r="STQ41" s="422"/>
      <c r="STR41" s="423"/>
      <c r="STS41" s="419"/>
      <c r="STT41" s="419"/>
      <c r="STU41" s="418"/>
      <c r="STV41" s="420"/>
      <c r="STW41" s="421"/>
      <c r="STX41" s="422"/>
      <c r="STY41" s="423"/>
      <c r="STZ41" s="419"/>
      <c r="SUA41" s="419"/>
      <c r="SUB41" s="418"/>
      <c r="SUC41" s="420"/>
      <c r="SUD41" s="421"/>
      <c r="SUE41" s="422"/>
      <c r="SUF41" s="423"/>
      <c r="SUG41" s="419"/>
      <c r="SUH41" s="419"/>
      <c r="SUI41" s="418"/>
      <c r="SUJ41" s="420"/>
      <c r="SUK41" s="421"/>
      <c r="SUL41" s="422"/>
      <c r="SUM41" s="423"/>
      <c r="SUN41" s="419"/>
      <c r="SUO41" s="419"/>
      <c r="SUP41" s="418"/>
      <c r="SUQ41" s="420"/>
      <c r="SUR41" s="421"/>
      <c r="SUS41" s="422"/>
      <c r="SUT41" s="423"/>
      <c r="SUU41" s="419"/>
      <c r="SUV41" s="419"/>
      <c r="SUW41" s="418"/>
      <c r="SUX41" s="420"/>
      <c r="SUY41" s="421"/>
      <c r="SUZ41" s="422"/>
      <c r="SVA41" s="423"/>
      <c r="SVB41" s="419"/>
      <c r="SVC41" s="419"/>
      <c r="SVD41" s="418"/>
      <c r="SVE41" s="420"/>
      <c r="SVF41" s="421"/>
      <c r="SVG41" s="422"/>
      <c r="SVH41" s="423"/>
      <c r="SVI41" s="419"/>
      <c r="SVJ41" s="419"/>
      <c r="SVK41" s="418"/>
      <c r="SVL41" s="420"/>
      <c r="SVM41" s="421"/>
      <c r="SVN41" s="422"/>
      <c r="SVO41" s="423"/>
      <c r="SVP41" s="419"/>
      <c r="SVQ41" s="419"/>
      <c r="SVR41" s="418"/>
      <c r="SVS41" s="420"/>
      <c r="SVT41" s="421"/>
      <c r="SVU41" s="422"/>
      <c r="SVV41" s="423"/>
      <c r="SVW41" s="419"/>
      <c r="SVX41" s="419"/>
      <c r="SVY41" s="418"/>
      <c r="SVZ41" s="420"/>
      <c r="SWA41" s="421"/>
      <c r="SWB41" s="422"/>
      <c r="SWC41" s="423"/>
      <c r="SWD41" s="419"/>
      <c r="SWE41" s="419"/>
      <c r="SWF41" s="418"/>
      <c r="SWG41" s="420"/>
      <c r="SWH41" s="421"/>
      <c r="SWI41" s="422"/>
      <c r="SWJ41" s="423"/>
      <c r="SWK41" s="419"/>
      <c r="SWL41" s="419"/>
      <c r="SWM41" s="418"/>
      <c r="SWN41" s="420"/>
      <c r="SWO41" s="421"/>
      <c r="SWP41" s="422"/>
      <c r="SWQ41" s="423"/>
      <c r="SWR41" s="419"/>
      <c r="SWS41" s="419"/>
      <c r="SWT41" s="418"/>
      <c r="SWU41" s="420"/>
      <c r="SWV41" s="421"/>
      <c r="SWW41" s="422"/>
      <c r="SWX41" s="423"/>
      <c r="SWY41" s="419"/>
      <c r="SWZ41" s="419"/>
      <c r="SXA41" s="418"/>
      <c r="SXB41" s="420"/>
      <c r="SXC41" s="421"/>
      <c r="SXD41" s="422"/>
      <c r="SXE41" s="423"/>
      <c r="SXF41" s="419"/>
      <c r="SXG41" s="419"/>
      <c r="SXH41" s="418"/>
      <c r="SXI41" s="420"/>
      <c r="SXJ41" s="421"/>
      <c r="SXK41" s="422"/>
      <c r="SXL41" s="423"/>
      <c r="SXM41" s="419"/>
      <c r="SXN41" s="419"/>
      <c r="SXO41" s="418"/>
      <c r="SXP41" s="420"/>
      <c r="SXQ41" s="421"/>
      <c r="SXR41" s="422"/>
      <c r="SXS41" s="423"/>
      <c r="SXT41" s="419"/>
      <c r="SXU41" s="419"/>
      <c r="SXV41" s="418"/>
      <c r="SXW41" s="420"/>
      <c r="SXX41" s="421"/>
      <c r="SXY41" s="422"/>
      <c r="SXZ41" s="423"/>
      <c r="SYA41" s="419"/>
      <c r="SYB41" s="419"/>
      <c r="SYC41" s="418"/>
      <c r="SYD41" s="420"/>
      <c r="SYE41" s="421"/>
      <c r="SYF41" s="422"/>
      <c r="SYG41" s="423"/>
      <c r="SYH41" s="419"/>
      <c r="SYI41" s="419"/>
      <c r="SYJ41" s="418"/>
      <c r="SYK41" s="420"/>
      <c r="SYL41" s="421"/>
      <c r="SYM41" s="422"/>
      <c r="SYN41" s="423"/>
      <c r="SYO41" s="419"/>
      <c r="SYP41" s="419"/>
      <c r="SYQ41" s="418"/>
      <c r="SYR41" s="420"/>
      <c r="SYS41" s="421"/>
      <c r="SYT41" s="422"/>
      <c r="SYU41" s="423"/>
      <c r="SYV41" s="419"/>
      <c r="SYW41" s="419"/>
      <c r="SYX41" s="418"/>
      <c r="SYY41" s="420"/>
      <c r="SYZ41" s="421"/>
      <c r="SZA41" s="422"/>
      <c r="SZB41" s="423"/>
      <c r="SZC41" s="419"/>
      <c r="SZD41" s="419"/>
      <c r="SZE41" s="418"/>
      <c r="SZF41" s="420"/>
      <c r="SZG41" s="421"/>
      <c r="SZH41" s="422"/>
      <c r="SZI41" s="423"/>
      <c r="SZJ41" s="419"/>
      <c r="SZK41" s="419"/>
      <c r="SZL41" s="418"/>
      <c r="SZM41" s="420"/>
      <c r="SZN41" s="421"/>
      <c r="SZO41" s="422"/>
      <c r="SZP41" s="423"/>
      <c r="SZQ41" s="419"/>
      <c r="SZR41" s="419"/>
      <c r="SZS41" s="418"/>
      <c r="SZT41" s="420"/>
      <c r="SZU41" s="421"/>
      <c r="SZV41" s="422"/>
      <c r="SZW41" s="423"/>
      <c r="SZX41" s="419"/>
      <c r="SZY41" s="419"/>
      <c r="SZZ41" s="418"/>
      <c r="TAA41" s="420"/>
      <c r="TAB41" s="421"/>
      <c r="TAC41" s="422"/>
      <c r="TAD41" s="423"/>
      <c r="TAE41" s="419"/>
      <c r="TAF41" s="419"/>
      <c r="TAG41" s="418"/>
      <c r="TAH41" s="420"/>
      <c r="TAI41" s="421"/>
      <c r="TAJ41" s="422"/>
      <c r="TAK41" s="423"/>
      <c r="TAL41" s="419"/>
      <c r="TAM41" s="419"/>
      <c r="TAN41" s="418"/>
      <c r="TAO41" s="420"/>
      <c r="TAP41" s="421"/>
      <c r="TAQ41" s="422"/>
      <c r="TAR41" s="423"/>
      <c r="TAS41" s="419"/>
      <c r="TAT41" s="419"/>
      <c r="TAU41" s="418"/>
      <c r="TAV41" s="420"/>
      <c r="TAW41" s="421"/>
      <c r="TAX41" s="422"/>
      <c r="TAY41" s="423"/>
      <c r="TAZ41" s="419"/>
      <c r="TBA41" s="419"/>
      <c r="TBB41" s="418"/>
      <c r="TBC41" s="420"/>
      <c r="TBD41" s="421"/>
      <c r="TBE41" s="422"/>
      <c r="TBF41" s="423"/>
      <c r="TBG41" s="419"/>
      <c r="TBH41" s="419"/>
      <c r="TBI41" s="418"/>
      <c r="TBJ41" s="420"/>
      <c r="TBK41" s="421"/>
      <c r="TBL41" s="422"/>
      <c r="TBM41" s="423"/>
      <c r="TBN41" s="419"/>
      <c r="TBO41" s="419"/>
      <c r="TBP41" s="418"/>
      <c r="TBQ41" s="420"/>
      <c r="TBR41" s="421"/>
      <c r="TBS41" s="422"/>
      <c r="TBT41" s="423"/>
      <c r="TBU41" s="419"/>
      <c r="TBV41" s="419"/>
      <c r="TBW41" s="418"/>
      <c r="TBX41" s="420"/>
      <c r="TBY41" s="421"/>
      <c r="TBZ41" s="422"/>
      <c r="TCA41" s="423"/>
      <c r="TCB41" s="419"/>
      <c r="TCC41" s="419"/>
      <c r="TCD41" s="418"/>
      <c r="TCE41" s="420"/>
      <c r="TCF41" s="421"/>
      <c r="TCG41" s="422"/>
      <c r="TCH41" s="423"/>
      <c r="TCI41" s="419"/>
      <c r="TCJ41" s="419"/>
      <c r="TCK41" s="418"/>
      <c r="TCL41" s="420"/>
      <c r="TCM41" s="421"/>
      <c r="TCN41" s="422"/>
      <c r="TCO41" s="423"/>
      <c r="TCP41" s="419"/>
      <c r="TCQ41" s="419"/>
      <c r="TCR41" s="418"/>
      <c r="TCS41" s="420"/>
      <c r="TCT41" s="421"/>
      <c r="TCU41" s="422"/>
      <c r="TCV41" s="423"/>
      <c r="TCW41" s="419"/>
      <c r="TCX41" s="419"/>
      <c r="TCY41" s="418"/>
      <c r="TCZ41" s="420"/>
      <c r="TDA41" s="421"/>
      <c r="TDB41" s="422"/>
      <c r="TDC41" s="423"/>
      <c r="TDD41" s="419"/>
      <c r="TDE41" s="419"/>
      <c r="TDF41" s="418"/>
      <c r="TDG41" s="420"/>
      <c r="TDH41" s="421"/>
      <c r="TDI41" s="422"/>
      <c r="TDJ41" s="423"/>
      <c r="TDK41" s="419"/>
      <c r="TDL41" s="419"/>
      <c r="TDM41" s="418"/>
      <c r="TDN41" s="420"/>
      <c r="TDO41" s="421"/>
      <c r="TDP41" s="422"/>
      <c r="TDQ41" s="423"/>
      <c r="TDR41" s="419"/>
      <c r="TDS41" s="419"/>
      <c r="TDT41" s="418"/>
      <c r="TDU41" s="420"/>
      <c r="TDV41" s="421"/>
      <c r="TDW41" s="422"/>
      <c r="TDX41" s="423"/>
      <c r="TDY41" s="419"/>
      <c r="TDZ41" s="419"/>
      <c r="TEA41" s="418"/>
      <c r="TEB41" s="420"/>
      <c r="TEC41" s="421"/>
      <c r="TED41" s="422"/>
      <c r="TEE41" s="423"/>
      <c r="TEF41" s="419"/>
      <c r="TEG41" s="419"/>
      <c r="TEH41" s="418"/>
      <c r="TEI41" s="420"/>
      <c r="TEJ41" s="421"/>
      <c r="TEK41" s="422"/>
      <c r="TEL41" s="423"/>
      <c r="TEM41" s="419"/>
      <c r="TEN41" s="419"/>
      <c r="TEO41" s="418"/>
      <c r="TEP41" s="420"/>
      <c r="TEQ41" s="421"/>
      <c r="TER41" s="422"/>
      <c r="TES41" s="423"/>
      <c r="TET41" s="419"/>
      <c r="TEU41" s="419"/>
      <c r="TEV41" s="418"/>
      <c r="TEW41" s="420"/>
      <c r="TEX41" s="421"/>
      <c r="TEY41" s="422"/>
      <c r="TEZ41" s="423"/>
      <c r="TFA41" s="419"/>
      <c r="TFB41" s="419"/>
      <c r="TFC41" s="418"/>
      <c r="TFD41" s="420"/>
      <c r="TFE41" s="421"/>
      <c r="TFF41" s="422"/>
      <c r="TFG41" s="423"/>
      <c r="TFH41" s="419"/>
      <c r="TFI41" s="419"/>
      <c r="TFJ41" s="418"/>
      <c r="TFK41" s="420"/>
      <c r="TFL41" s="421"/>
      <c r="TFM41" s="422"/>
      <c r="TFN41" s="423"/>
      <c r="TFO41" s="419"/>
      <c r="TFP41" s="419"/>
      <c r="TFQ41" s="418"/>
      <c r="TFR41" s="420"/>
      <c r="TFS41" s="421"/>
      <c r="TFT41" s="422"/>
      <c r="TFU41" s="423"/>
      <c r="TFV41" s="419"/>
      <c r="TFW41" s="419"/>
      <c r="TFX41" s="418"/>
      <c r="TFY41" s="420"/>
      <c r="TFZ41" s="421"/>
      <c r="TGA41" s="422"/>
      <c r="TGB41" s="423"/>
      <c r="TGC41" s="419"/>
      <c r="TGD41" s="419"/>
      <c r="TGE41" s="418"/>
      <c r="TGF41" s="420"/>
      <c r="TGG41" s="421"/>
      <c r="TGH41" s="422"/>
      <c r="TGI41" s="423"/>
      <c r="TGJ41" s="419"/>
      <c r="TGK41" s="419"/>
      <c r="TGL41" s="418"/>
      <c r="TGM41" s="420"/>
      <c r="TGN41" s="421"/>
      <c r="TGO41" s="422"/>
      <c r="TGP41" s="423"/>
      <c r="TGQ41" s="419"/>
      <c r="TGR41" s="419"/>
      <c r="TGS41" s="418"/>
      <c r="TGT41" s="420"/>
      <c r="TGU41" s="421"/>
      <c r="TGV41" s="422"/>
      <c r="TGW41" s="423"/>
      <c r="TGX41" s="419"/>
      <c r="TGY41" s="419"/>
      <c r="TGZ41" s="418"/>
      <c r="THA41" s="420"/>
      <c r="THB41" s="421"/>
      <c r="THC41" s="422"/>
      <c r="THD41" s="423"/>
      <c r="THE41" s="419"/>
      <c r="THF41" s="419"/>
      <c r="THG41" s="418"/>
      <c r="THH41" s="420"/>
      <c r="THI41" s="421"/>
      <c r="THJ41" s="422"/>
      <c r="THK41" s="423"/>
      <c r="THL41" s="419"/>
      <c r="THM41" s="419"/>
      <c r="THN41" s="418"/>
      <c r="THO41" s="420"/>
      <c r="THP41" s="421"/>
      <c r="THQ41" s="422"/>
      <c r="THR41" s="423"/>
      <c r="THS41" s="419"/>
      <c r="THT41" s="419"/>
      <c r="THU41" s="418"/>
      <c r="THV41" s="420"/>
      <c r="THW41" s="421"/>
      <c r="THX41" s="422"/>
      <c r="THY41" s="423"/>
      <c r="THZ41" s="419"/>
      <c r="TIA41" s="419"/>
      <c r="TIB41" s="418"/>
      <c r="TIC41" s="420"/>
      <c r="TID41" s="421"/>
      <c r="TIE41" s="422"/>
      <c r="TIF41" s="423"/>
      <c r="TIG41" s="419"/>
      <c r="TIH41" s="419"/>
      <c r="TII41" s="418"/>
      <c r="TIJ41" s="420"/>
      <c r="TIK41" s="421"/>
      <c r="TIL41" s="422"/>
      <c r="TIM41" s="423"/>
      <c r="TIN41" s="419"/>
      <c r="TIO41" s="419"/>
      <c r="TIP41" s="418"/>
      <c r="TIQ41" s="420"/>
      <c r="TIR41" s="421"/>
      <c r="TIS41" s="422"/>
      <c r="TIT41" s="423"/>
      <c r="TIU41" s="419"/>
      <c r="TIV41" s="419"/>
      <c r="TIW41" s="418"/>
      <c r="TIX41" s="420"/>
      <c r="TIY41" s="421"/>
      <c r="TIZ41" s="422"/>
      <c r="TJA41" s="423"/>
      <c r="TJB41" s="419"/>
      <c r="TJC41" s="419"/>
      <c r="TJD41" s="418"/>
      <c r="TJE41" s="420"/>
      <c r="TJF41" s="421"/>
      <c r="TJG41" s="422"/>
      <c r="TJH41" s="423"/>
      <c r="TJI41" s="419"/>
      <c r="TJJ41" s="419"/>
      <c r="TJK41" s="418"/>
      <c r="TJL41" s="420"/>
      <c r="TJM41" s="421"/>
      <c r="TJN41" s="422"/>
      <c r="TJO41" s="423"/>
      <c r="TJP41" s="419"/>
      <c r="TJQ41" s="419"/>
      <c r="TJR41" s="418"/>
      <c r="TJS41" s="420"/>
      <c r="TJT41" s="421"/>
      <c r="TJU41" s="422"/>
      <c r="TJV41" s="423"/>
      <c r="TJW41" s="419"/>
      <c r="TJX41" s="419"/>
      <c r="TJY41" s="418"/>
      <c r="TJZ41" s="420"/>
      <c r="TKA41" s="421"/>
      <c r="TKB41" s="422"/>
      <c r="TKC41" s="423"/>
      <c r="TKD41" s="419"/>
      <c r="TKE41" s="419"/>
      <c r="TKF41" s="418"/>
      <c r="TKG41" s="420"/>
      <c r="TKH41" s="421"/>
      <c r="TKI41" s="422"/>
      <c r="TKJ41" s="423"/>
      <c r="TKK41" s="419"/>
      <c r="TKL41" s="419"/>
      <c r="TKM41" s="418"/>
      <c r="TKN41" s="420"/>
      <c r="TKO41" s="421"/>
      <c r="TKP41" s="422"/>
      <c r="TKQ41" s="423"/>
      <c r="TKR41" s="419"/>
      <c r="TKS41" s="419"/>
      <c r="TKT41" s="418"/>
      <c r="TKU41" s="420"/>
      <c r="TKV41" s="421"/>
      <c r="TKW41" s="422"/>
      <c r="TKX41" s="423"/>
      <c r="TKY41" s="419"/>
      <c r="TKZ41" s="419"/>
      <c r="TLA41" s="418"/>
      <c r="TLB41" s="420"/>
      <c r="TLC41" s="421"/>
      <c r="TLD41" s="422"/>
      <c r="TLE41" s="423"/>
      <c r="TLF41" s="419"/>
      <c r="TLG41" s="419"/>
      <c r="TLH41" s="418"/>
      <c r="TLI41" s="420"/>
      <c r="TLJ41" s="421"/>
      <c r="TLK41" s="422"/>
      <c r="TLL41" s="423"/>
      <c r="TLM41" s="419"/>
      <c r="TLN41" s="419"/>
      <c r="TLO41" s="418"/>
      <c r="TLP41" s="420"/>
      <c r="TLQ41" s="421"/>
      <c r="TLR41" s="422"/>
      <c r="TLS41" s="423"/>
      <c r="TLT41" s="419"/>
      <c r="TLU41" s="419"/>
      <c r="TLV41" s="418"/>
      <c r="TLW41" s="420"/>
      <c r="TLX41" s="421"/>
      <c r="TLY41" s="422"/>
      <c r="TLZ41" s="423"/>
      <c r="TMA41" s="419"/>
      <c r="TMB41" s="419"/>
      <c r="TMC41" s="418"/>
      <c r="TMD41" s="420"/>
      <c r="TME41" s="421"/>
      <c r="TMF41" s="422"/>
      <c r="TMG41" s="423"/>
      <c r="TMH41" s="419"/>
      <c r="TMI41" s="419"/>
      <c r="TMJ41" s="418"/>
      <c r="TMK41" s="420"/>
      <c r="TML41" s="421"/>
      <c r="TMM41" s="422"/>
      <c r="TMN41" s="423"/>
      <c r="TMO41" s="419"/>
      <c r="TMP41" s="419"/>
      <c r="TMQ41" s="418"/>
      <c r="TMR41" s="420"/>
      <c r="TMS41" s="421"/>
      <c r="TMT41" s="422"/>
      <c r="TMU41" s="423"/>
      <c r="TMV41" s="419"/>
      <c r="TMW41" s="419"/>
      <c r="TMX41" s="418"/>
      <c r="TMY41" s="420"/>
      <c r="TMZ41" s="421"/>
      <c r="TNA41" s="422"/>
      <c r="TNB41" s="423"/>
      <c r="TNC41" s="419"/>
      <c r="TND41" s="419"/>
      <c r="TNE41" s="418"/>
      <c r="TNF41" s="420"/>
      <c r="TNG41" s="421"/>
      <c r="TNH41" s="422"/>
      <c r="TNI41" s="423"/>
      <c r="TNJ41" s="419"/>
      <c r="TNK41" s="419"/>
      <c r="TNL41" s="418"/>
      <c r="TNM41" s="420"/>
      <c r="TNN41" s="421"/>
      <c r="TNO41" s="422"/>
      <c r="TNP41" s="423"/>
      <c r="TNQ41" s="419"/>
      <c r="TNR41" s="419"/>
      <c r="TNS41" s="418"/>
      <c r="TNT41" s="420"/>
      <c r="TNU41" s="421"/>
      <c r="TNV41" s="422"/>
      <c r="TNW41" s="423"/>
      <c r="TNX41" s="419"/>
      <c r="TNY41" s="419"/>
      <c r="TNZ41" s="418"/>
      <c r="TOA41" s="420"/>
      <c r="TOB41" s="421"/>
      <c r="TOC41" s="422"/>
      <c r="TOD41" s="423"/>
      <c r="TOE41" s="419"/>
      <c r="TOF41" s="419"/>
      <c r="TOG41" s="418"/>
      <c r="TOH41" s="420"/>
      <c r="TOI41" s="421"/>
      <c r="TOJ41" s="422"/>
      <c r="TOK41" s="423"/>
      <c r="TOL41" s="419"/>
      <c r="TOM41" s="419"/>
      <c r="TON41" s="418"/>
      <c r="TOO41" s="420"/>
      <c r="TOP41" s="421"/>
      <c r="TOQ41" s="422"/>
      <c r="TOR41" s="423"/>
      <c r="TOS41" s="419"/>
      <c r="TOT41" s="419"/>
      <c r="TOU41" s="418"/>
      <c r="TOV41" s="420"/>
      <c r="TOW41" s="421"/>
      <c r="TOX41" s="422"/>
      <c r="TOY41" s="423"/>
      <c r="TOZ41" s="419"/>
      <c r="TPA41" s="419"/>
      <c r="TPB41" s="418"/>
      <c r="TPC41" s="420"/>
      <c r="TPD41" s="421"/>
      <c r="TPE41" s="422"/>
      <c r="TPF41" s="423"/>
      <c r="TPG41" s="419"/>
      <c r="TPH41" s="419"/>
      <c r="TPI41" s="418"/>
      <c r="TPJ41" s="420"/>
      <c r="TPK41" s="421"/>
      <c r="TPL41" s="422"/>
      <c r="TPM41" s="423"/>
      <c r="TPN41" s="419"/>
      <c r="TPO41" s="419"/>
      <c r="TPP41" s="418"/>
      <c r="TPQ41" s="420"/>
      <c r="TPR41" s="421"/>
      <c r="TPS41" s="422"/>
      <c r="TPT41" s="423"/>
      <c r="TPU41" s="419"/>
      <c r="TPV41" s="419"/>
      <c r="TPW41" s="418"/>
      <c r="TPX41" s="420"/>
      <c r="TPY41" s="421"/>
      <c r="TPZ41" s="422"/>
      <c r="TQA41" s="423"/>
      <c r="TQB41" s="419"/>
      <c r="TQC41" s="419"/>
      <c r="TQD41" s="418"/>
      <c r="TQE41" s="420"/>
      <c r="TQF41" s="421"/>
      <c r="TQG41" s="422"/>
      <c r="TQH41" s="423"/>
      <c r="TQI41" s="419"/>
      <c r="TQJ41" s="419"/>
      <c r="TQK41" s="418"/>
      <c r="TQL41" s="420"/>
      <c r="TQM41" s="421"/>
      <c r="TQN41" s="422"/>
      <c r="TQO41" s="423"/>
      <c r="TQP41" s="419"/>
      <c r="TQQ41" s="419"/>
      <c r="TQR41" s="418"/>
      <c r="TQS41" s="420"/>
      <c r="TQT41" s="421"/>
      <c r="TQU41" s="422"/>
      <c r="TQV41" s="423"/>
      <c r="TQW41" s="419"/>
      <c r="TQX41" s="419"/>
      <c r="TQY41" s="418"/>
      <c r="TQZ41" s="420"/>
      <c r="TRA41" s="421"/>
      <c r="TRB41" s="422"/>
      <c r="TRC41" s="423"/>
      <c r="TRD41" s="419"/>
      <c r="TRE41" s="419"/>
      <c r="TRF41" s="418"/>
      <c r="TRG41" s="420"/>
      <c r="TRH41" s="421"/>
      <c r="TRI41" s="422"/>
      <c r="TRJ41" s="423"/>
      <c r="TRK41" s="419"/>
      <c r="TRL41" s="419"/>
      <c r="TRM41" s="418"/>
      <c r="TRN41" s="420"/>
      <c r="TRO41" s="421"/>
      <c r="TRP41" s="422"/>
      <c r="TRQ41" s="423"/>
      <c r="TRR41" s="419"/>
      <c r="TRS41" s="419"/>
      <c r="TRT41" s="418"/>
      <c r="TRU41" s="420"/>
      <c r="TRV41" s="421"/>
      <c r="TRW41" s="422"/>
      <c r="TRX41" s="423"/>
      <c r="TRY41" s="419"/>
      <c r="TRZ41" s="419"/>
      <c r="TSA41" s="418"/>
      <c r="TSB41" s="420"/>
      <c r="TSC41" s="421"/>
      <c r="TSD41" s="422"/>
      <c r="TSE41" s="423"/>
      <c r="TSF41" s="419"/>
      <c r="TSG41" s="419"/>
      <c r="TSH41" s="418"/>
      <c r="TSI41" s="420"/>
      <c r="TSJ41" s="421"/>
      <c r="TSK41" s="422"/>
      <c r="TSL41" s="423"/>
      <c r="TSM41" s="419"/>
      <c r="TSN41" s="419"/>
      <c r="TSO41" s="418"/>
      <c r="TSP41" s="420"/>
      <c r="TSQ41" s="421"/>
      <c r="TSR41" s="422"/>
      <c r="TSS41" s="423"/>
      <c r="TST41" s="419"/>
      <c r="TSU41" s="419"/>
      <c r="TSV41" s="418"/>
      <c r="TSW41" s="420"/>
      <c r="TSX41" s="421"/>
      <c r="TSY41" s="422"/>
      <c r="TSZ41" s="423"/>
      <c r="TTA41" s="419"/>
      <c r="TTB41" s="419"/>
      <c r="TTC41" s="418"/>
      <c r="TTD41" s="420"/>
      <c r="TTE41" s="421"/>
      <c r="TTF41" s="422"/>
      <c r="TTG41" s="423"/>
      <c r="TTH41" s="419"/>
      <c r="TTI41" s="419"/>
      <c r="TTJ41" s="418"/>
      <c r="TTK41" s="420"/>
      <c r="TTL41" s="421"/>
      <c r="TTM41" s="422"/>
      <c r="TTN41" s="423"/>
      <c r="TTO41" s="419"/>
      <c r="TTP41" s="419"/>
      <c r="TTQ41" s="418"/>
      <c r="TTR41" s="420"/>
      <c r="TTS41" s="421"/>
      <c r="TTT41" s="422"/>
      <c r="TTU41" s="423"/>
      <c r="TTV41" s="419"/>
      <c r="TTW41" s="419"/>
      <c r="TTX41" s="418"/>
      <c r="TTY41" s="420"/>
      <c r="TTZ41" s="421"/>
      <c r="TUA41" s="422"/>
      <c r="TUB41" s="423"/>
      <c r="TUC41" s="419"/>
      <c r="TUD41" s="419"/>
      <c r="TUE41" s="418"/>
      <c r="TUF41" s="420"/>
      <c r="TUG41" s="421"/>
      <c r="TUH41" s="422"/>
      <c r="TUI41" s="423"/>
      <c r="TUJ41" s="419"/>
      <c r="TUK41" s="419"/>
      <c r="TUL41" s="418"/>
      <c r="TUM41" s="420"/>
      <c r="TUN41" s="421"/>
      <c r="TUO41" s="422"/>
      <c r="TUP41" s="423"/>
      <c r="TUQ41" s="419"/>
      <c r="TUR41" s="419"/>
      <c r="TUS41" s="418"/>
      <c r="TUT41" s="420"/>
      <c r="TUU41" s="421"/>
      <c r="TUV41" s="422"/>
      <c r="TUW41" s="423"/>
      <c r="TUX41" s="419"/>
      <c r="TUY41" s="419"/>
      <c r="TUZ41" s="418"/>
      <c r="TVA41" s="420"/>
      <c r="TVB41" s="421"/>
      <c r="TVC41" s="422"/>
      <c r="TVD41" s="423"/>
      <c r="TVE41" s="419"/>
      <c r="TVF41" s="419"/>
      <c r="TVG41" s="418"/>
      <c r="TVH41" s="420"/>
      <c r="TVI41" s="421"/>
      <c r="TVJ41" s="422"/>
      <c r="TVK41" s="423"/>
      <c r="TVL41" s="419"/>
      <c r="TVM41" s="419"/>
      <c r="TVN41" s="418"/>
      <c r="TVO41" s="420"/>
      <c r="TVP41" s="421"/>
      <c r="TVQ41" s="422"/>
      <c r="TVR41" s="423"/>
      <c r="TVS41" s="419"/>
      <c r="TVT41" s="419"/>
      <c r="TVU41" s="418"/>
      <c r="TVV41" s="420"/>
      <c r="TVW41" s="421"/>
      <c r="TVX41" s="422"/>
      <c r="TVY41" s="423"/>
      <c r="TVZ41" s="419"/>
      <c r="TWA41" s="419"/>
      <c r="TWB41" s="418"/>
      <c r="TWC41" s="420"/>
      <c r="TWD41" s="421"/>
      <c r="TWE41" s="422"/>
      <c r="TWF41" s="423"/>
      <c r="TWG41" s="419"/>
      <c r="TWH41" s="419"/>
      <c r="TWI41" s="418"/>
      <c r="TWJ41" s="420"/>
      <c r="TWK41" s="421"/>
      <c r="TWL41" s="422"/>
      <c r="TWM41" s="423"/>
      <c r="TWN41" s="419"/>
      <c r="TWO41" s="419"/>
      <c r="TWP41" s="418"/>
      <c r="TWQ41" s="420"/>
      <c r="TWR41" s="421"/>
      <c r="TWS41" s="422"/>
      <c r="TWT41" s="423"/>
      <c r="TWU41" s="419"/>
      <c r="TWV41" s="419"/>
      <c r="TWW41" s="418"/>
      <c r="TWX41" s="420"/>
      <c r="TWY41" s="421"/>
      <c r="TWZ41" s="422"/>
      <c r="TXA41" s="423"/>
      <c r="TXB41" s="419"/>
      <c r="TXC41" s="419"/>
      <c r="TXD41" s="418"/>
      <c r="TXE41" s="420"/>
      <c r="TXF41" s="421"/>
      <c r="TXG41" s="422"/>
      <c r="TXH41" s="423"/>
      <c r="TXI41" s="419"/>
      <c r="TXJ41" s="419"/>
      <c r="TXK41" s="418"/>
      <c r="TXL41" s="420"/>
      <c r="TXM41" s="421"/>
      <c r="TXN41" s="422"/>
      <c r="TXO41" s="423"/>
      <c r="TXP41" s="419"/>
      <c r="TXQ41" s="419"/>
      <c r="TXR41" s="418"/>
      <c r="TXS41" s="420"/>
      <c r="TXT41" s="421"/>
      <c r="TXU41" s="422"/>
      <c r="TXV41" s="423"/>
      <c r="TXW41" s="419"/>
      <c r="TXX41" s="419"/>
      <c r="TXY41" s="418"/>
      <c r="TXZ41" s="420"/>
      <c r="TYA41" s="421"/>
      <c r="TYB41" s="422"/>
      <c r="TYC41" s="423"/>
      <c r="TYD41" s="419"/>
      <c r="TYE41" s="419"/>
      <c r="TYF41" s="418"/>
      <c r="TYG41" s="420"/>
      <c r="TYH41" s="421"/>
      <c r="TYI41" s="422"/>
      <c r="TYJ41" s="423"/>
      <c r="TYK41" s="419"/>
      <c r="TYL41" s="419"/>
      <c r="TYM41" s="418"/>
      <c r="TYN41" s="420"/>
      <c r="TYO41" s="421"/>
      <c r="TYP41" s="422"/>
      <c r="TYQ41" s="423"/>
      <c r="TYR41" s="419"/>
      <c r="TYS41" s="419"/>
      <c r="TYT41" s="418"/>
      <c r="TYU41" s="420"/>
      <c r="TYV41" s="421"/>
      <c r="TYW41" s="422"/>
      <c r="TYX41" s="423"/>
      <c r="TYY41" s="419"/>
      <c r="TYZ41" s="419"/>
      <c r="TZA41" s="418"/>
      <c r="TZB41" s="420"/>
      <c r="TZC41" s="421"/>
      <c r="TZD41" s="422"/>
      <c r="TZE41" s="423"/>
      <c r="TZF41" s="419"/>
      <c r="TZG41" s="419"/>
      <c r="TZH41" s="418"/>
      <c r="TZI41" s="420"/>
      <c r="TZJ41" s="421"/>
      <c r="TZK41" s="422"/>
      <c r="TZL41" s="423"/>
      <c r="TZM41" s="419"/>
      <c r="TZN41" s="419"/>
      <c r="TZO41" s="418"/>
      <c r="TZP41" s="420"/>
      <c r="TZQ41" s="421"/>
      <c r="TZR41" s="422"/>
      <c r="TZS41" s="423"/>
      <c r="TZT41" s="419"/>
      <c r="TZU41" s="419"/>
      <c r="TZV41" s="418"/>
      <c r="TZW41" s="420"/>
      <c r="TZX41" s="421"/>
      <c r="TZY41" s="422"/>
      <c r="TZZ41" s="423"/>
      <c r="UAA41" s="419"/>
      <c r="UAB41" s="419"/>
      <c r="UAC41" s="418"/>
      <c r="UAD41" s="420"/>
      <c r="UAE41" s="421"/>
      <c r="UAF41" s="422"/>
      <c r="UAG41" s="423"/>
      <c r="UAH41" s="419"/>
      <c r="UAI41" s="419"/>
      <c r="UAJ41" s="418"/>
      <c r="UAK41" s="420"/>
      <c r="UAL41" s="421"/>
      <c r="UAM41" s="422"/>
      <c r="UAN41" s="423"/>
      <c r="UAO41" s="419"/>
      <c r="UAP41" s="419"/>
      <c r="UAQ41" s="418"/>
      <c r="UAR41" s="420"/>
      <c r="UAS41" s="421"/>
      <c r="UAT41" s="422"/>
      <c r="UAU41" s="423"/>
      <c r="UAV41" s="419"/>
      <c r="UAW41" s="419"/>
      <c r="UAX41" s="418"/>
      <c r="UAY41" s="420"/>
      <c r="UAZ41" s="421"/>
      <c r="UBA41" s="422"/>
      <c r="UBB41" s="423"/>
      <c r="UBC41" s="419"/>
      <c r="UBD41" s="419"/>
      <c r="UBE41" s="418"/>
      <c r="UBF41" s="420"/>
      <c r="UBG41" s="421"/>
      <c r="UBH41" s="422"/>
      <c r="UBI41" s="423"/>
      <c r="UBJ41" s="419"/>
      <c r="UBK41" s="419"/>
      <c r="UBL41" s="418"/>
      <c r="UBM41" s="420"/>
      <c r="UBN41" s="421"/>
      <c r="UBO41" s="422"/>
      <c r="UBP41" s="423"/>
      <c r="UBQ41" s="419"/>
      <c r="UBR41" s="419"/>
      <c r="UBS41" s="418"/>
      <c r="UBT41" s="420"/>
      <c r="UBU41" s="421"/>
      <c r="UBV41" s="422"/>
      <c r="UBW41" s="423"/>
      <c r="UBX41" s="419"/>
      <c r="UBY41" s="419"/>
      <c r="UBZ41" s="418"/>
      <c r="UCA41" s="420"/>
      <c r="UCB41" s="421"/>
      <c r="UCC41" s="422"/>
      <c r="UCD41" s="423"/>
      <c r="UCE41" s="419"/>
      <c r="UCF41" s="419"/>
      <c r="UCG41" s="418"/>
      <c r="UCH41" s="420"/>
      <c r="UCI41" s="421"/>
      <c r="UCJ41" s="422"/>
      <c r="UCK41" s="423"/>
      <c r="UCL41" s="419"/>
      <c r="UCM41" s="419"/>
      <c r="UCN41" s="418"/>
      <c r="UCO41" s="420"/>
      <c r="UCP41" s="421"/>
      <c r="UCQ41" s="422"/>
      <c r="UCR41" s="423"/>
      <c r="UCS41" s="419"/>
      <c r="UCT41" s="419"/>
      <c r="UCU41" s="418"/>
      <c r="UCV41" s="420"/>
      <c r="UCW41" s="421"/>
      <c r="UCX41" s="422"/>
      <c r="UCY41" s="423"/>
      <c r="UCZ41" s="419"/>
      <c r="UDA41" s="419"/>
      <c r="UDB41" s="418"/>
      <c r="UDC41" s="420"/>
      <c r="UDD41" s="421"/>
      <c r="UDE41" s="422"/>
      <c r="UDF41" s="423"/>
      <c r="UDG41" s="419"/>
      <c r="UDH41" s="419"/>
      <c r="UDI41" s="418"/>
      <c r="UDJ41" s="420"/>
      <c r="UDK41" s="421"/>
      <c r="UDL41" s="422"/>
      <c r="UDM41" s="423"/>
      <c r="UDN41" s="419"/>
      <c r="UDO41" s="419"/>
      <c r="UDP41" s="418"/>
      <c r="UDQ41" s="420"/>
      <c r="UDR41" s="421"/>
      <c r="UDS41" s="422"/>
      <c r="UDT41" s="423"/>
      <c r="UDU41" s="419"/>
      <c r="UDV41" s="419"/>
      <c r="UDW41" s="418"/>
      <c r="UDX41" s="420"/>
      <c r="UDY41" s="421"/>
      <c r="UDZ41" s="422"/>
      <c r="UEA41" s="423"/>
      <c r="UEB41" s="419"/>
      <c r="UEC41" s="419"/>
      <c r="UED41" s="418"/>
      <c r="UEE41" s="420"/>
      <c r="UEF41" s="421"/>
      <c r="UEG41" s="422"/>
      <c r="UEH41" s="423"/>
      <c r="UEI41" s="419"/>
      <c r="UEJ41" s="419"/>
      <c r="UEK41" s="418"/>
      <c r="UEL41" s="420"/>
      <c r="UEM41" s="421"/>
      <c r="UEN41" s="422"/>
      <c r="UEO41" s="423"/>
      <c r="UEP41" s="419"/>
      <c r="UEQ41" s="419"/>
      <c r="UER41" s="418"/>
      <c r="UES41" s="420"/>
      <c r="UET41" s="421"/>
      <c r="UEU41" s="422"/>
      <c r="UEV41" s="423"/>
      <c r="UEW41" s="419"/>
      <c r="UEX41" s="419"/>
      <c r="UEY41" s="418"/>
      <c r="UEZ41" s="420"/>
      <c r="UFA41" s="421"/>
      <c r="UFB41" s="422"/>
      <c r="UFC41" s="423"/>
      <c r="UFD41" s="419"/>
      <c r="UFE41" s="419"/>
      <c r="UFF41" s="418"/>
      <c r="UFG41" s="420"/>
      <c r="UFH41" s="421"/>
      <c r="UFI41" s="422"/>
      <c r="UFJ41" s="423"/>
      <c r="UFK41" s="419"/>
      <c r="UFL41" s="419"/>
      <c r="UFM41" s="418"/>
      <c r="UFN41" s="420"/>
      <c r="UFO41" s="421"/>
      <c r="UFP41" s="422"/>
      <c r="UFQ41" s="423"/>
      <c r="UFR41" s="419"/>
      <c r="UFS41" s="419"/>
      <c r="UFT41" s="418"/>
      <c r="UFU41" s="420"/>
      <c r="UFV41" s="421"/>
      <c r="UFW41" s="422"/>
      <c r="UFX41" s="423"/>
      <c r="UFY41" s="419"/>
      <c r="UFZ41" s="419"/>
      <c r="UGA41" s="418"/>
      <c r="UGB41" s="420"/>
      <c r="UGC41" s="421"/>
      <c r="UGD41" s="422"/>
      <c r="UGE41" s="423"/>
      <c r="UGF41" s="419"/>
      <c r="UGG41" s="419"/>
      <c r="UGH41" s="418"/>
      <c r="UGI41" s="420"/>
      <c r="UGJ41" s="421"/>
      <c r="UGK41" s="422"/>
      <c r="UGL41" s="423"/>
      <c r="UGM41" s="419"/>
      <c r="UGN41" s="419"/>
      <c r="UGO41" s="418"/>
      <c r="UGP41" s="420"/>
      <c r="UGQ41" s="421"/>
      <c r="UGR41" s="422"/>
      <c r="UGS41" s="423"/>
      <c r="UGT41" s="419"/>
      <c r="UGU41" s="419"/>
      <c r="UGV41" s="418"/>
      <c r="UGW41" s="420"/>
      <c r="UGX41" s="421"/>
      <c r="UGY41" s="422"/>
      <c r="UGZ41" s="423"/>
      <c r="UHA41" s="419"/>
      <c r="UHB41" s="419"/>
      <c r="UHC41" s="418"/>
      <c r="UHD41" s="420"/>
      <c r="UHE41" s="421"/>
      <c r="UHF41" s="422"/>
      <c r="UHG41" s="423"/>
      <c r="UHH41" s="419"/>
      <c r="UHI41" s="419"/>
      <c r="UHJ41" s="418"/>
      <c r="UHK41" s="420"/>
      <c r="UHL41" s="421"/>
      <c r="UHM41" s="422"/>
      <c r="UHN41" s="423"/>
      <c r="UHO41" s="419"/>
      <c r="UHP41" s="419"/>
      <c r="UHQ41" s="418"/>
      <c r="UHR41" s="420"/>
      <c r="UHS41" s="421"/>
      <c r="UHT41" s="422"/>
      <c r="UHU41" s="423"/>
      <c r="UHV41" s="419"/>
      <c r="UHW41" s="419"/>
      <c r="UHX41" s="418"/>
      <c r="UHY41" s="420"/>
      <c r="UHZ41" s="421"/>
      <c r="UIA41" s="422"/>
      <c r="UIB41" s="423"/>
      <c r="UIC41" s="419"/>
      <c r="UID41" s="419"/>
      <c r="UIE41" s="418"/>
      <c r="UIF41" s="420"/>
      <c r="UIG41" s="421"/>
      <c r="UIH41" s="422"/>
      <c r="UII41" s="423"/>
      <c r="UIJ41" s="419"/>
      <c r="UIK41" s="419"/>
      <c r="UIL41" s="418"/>
      <c r="UIM41" s="420"/>
      <c r="UIN41" s="421"/>
      <c r="UIO41" s="422"/>
      <c r="UIP41" s="423"/>
      <c r="UIQ41" s="419"/>
      <c r="UIR41" s="419"/>
      <c r="UIS41" s="418"/>
      <c r="UIT41" s="420"/>
      <c r="UIU41" s="421"/>
      <c r="UIV41" s="422"/>
      <c r="UIW41" s="423"/>
      <c r="UIX41" s="419"/>
      <c r="UIY41" s="419"/>
      <c r="UIZ41" s="418"/>
      <c r="UJA41" s="420"/>
      <c r="UJB41" s="421"/>
      <c r="UJC41" s="422"/>
      <c r="UJD41" s="423"/>
      <c r="UJE41" s="419"/>
      <c r="UJF41" s="419"/>
      <c r="UJG41" s="418"/>
      <c r="UJH41" s="420"/>
      <c r="UJI41" s="421"/>
      <c r="UJJ41" s="422"/>
      <c r="UJK41" s="423"/>
      <c r="UJL41" s="419"/>
      <c r="UJM41" s="419"/>
      <c r="UJN41" s="418"/>
      <c r="UJO41" s="420"/>
      <c r="UJP41" s="421"/>
      <c r="UJQ41" s="422"/>
      <c r="UJR41" s="423"/>
      <c r="UJS41" s="419"/>
      <c r="UJT41" s="419"/>
      <c r="UJU41" s="418"/>
      <c r="UJV41" s="420"/>
      <c r="UJW41" s="421"/>
      <c r="UJX41" s="422"/>
      <c r="UJY41" s="423"/>
      <c r="UJZ41" s="419"/>
      <c r="UKA41" s="419"/>
      <c r="UKB41" s="418"/>
      <c r="UKC41" s="420"/>
      <c r="UKD41" s="421"/>
      <c r="UKE41" s="422"/>
      <c r="UKF41" s="423"/>
      <c r="UKG41" s="419"/>
      <c r="UKH41" s="419"/>
      <c r="UKI41" s="418"/>
      <c r="UKJ41" s="420"/>
      <c r="UKK41" s="421"/>
      <c r="UKL41" s="422"/>
      <c r="UKM41" s="423"/>
      <c r="UKN41" s="419"/>
      <c r="UKO41" s="419"/>
      <c r="UKP41" s="418"/>
      <c r="UKQ41" s="420"/>
      <c r="UKR41" s="421"/>
      <c r="UKS41" s="422"/>
      <c r="UKT41" s="423"/>
      <c r="UKU41" s="419"/>
      <c r="UKV41" s="419"/>
      <c r="UKW41" s="418"/>
      <c r="UKX41" s="420"/>
      <c r="UKY41" s="421"/>
      <c r="UKZ41" s="422"/>
      <c r="ULA41" s="423"/>
      <c r="ULB41" s="419"/>
      <c r="ULC41" s="419"/>
      <c r="ULD41" s="418"/>
      <c r="ULE41" s="420"/>
      <c r="ULF41" s="421"/>
      <c r="ULG41" s="422"/>
      <c r="ULH41" s="423"/>
      <c r="ULI41" s="419"/>
      <c r="ULJ41" s="419"/>
      <c r="ULK41" s="418"/>
      <c r="ULL41" s="420"/>
      <c r="ULM41" s="421"/>
      <c r="ULN41" s="422"/>
      <c r="ULO41" s="423"/>
      <c r="ULP41" s="419"/>
      <c r="ULQ41" s="419"/>
      <c r="ULR41" s="418"/>
      <c r="ULS41" s="420"/>
      <c r="ULT41" s="421"/>
      <c r="ULU41" s="422"/>
      <c r="ULV41" s="423"/>
      <c r="ULW41" s="419"/>
      <c r="ULX41" s="419"/>
      <c r="ULY41" s="418"/>
      <c r="ULZ41" s="420"/>
      <c r="UMA41" s="421"/>
      <c r="UMB41" s="422"/>
      <c r="UMC41" s="423"/>
      <c r="UMD41" s="419"/>
      <c r="UME41" s="419"/>
      <c r="UMF41" s="418"/>
      <c r="UMG41" s="420"/>
      <c r="UMH41" s="421"/>
      <c r="UMI41" s="422"/>
      <c r="UMJ41" s="423"/>
      <c r="UMK41" s="419"/>
      <c r="UML41" s="419"/>
      <c r="UMM41" s="418"/>
      <c r="UMN41" s="420"/>
      <c r="UMO41" s="421"/>
      <c r="UMP41" s="422"/>
      <c r="UMQ41" s="423"/>
      <c r="UMR41" s="419"/>
      <c r="UMS41" s="419"/>
      <c r="UMT41" s="418"/>
      <c r="UMU41" s="420"/>
      <c r="UMV41" s="421"/>
      <c r="UMW41" s="422"/>
      <c r="UMX41" s="423"/>
      <c r="UMY41" s="419"/>
      <c r="UMZ41" s="419"/>
      <c r="UNA41" s="418"/>
      <c r="UNB41" s="420"/>
      <c r="UNC41" s="421"/>
      <c r="UND41" s="422"/>
      <c r="UNE41" s="423"/>
      <c r="UNF41" s="419"/>
      <c r="UNG41" s="419"/>
      <c r="UNH41" s="418"/>
      <c r="UNI41" s="420"/>
      <c r="UNJ41" s="421"/>
      <c r="UNK41" s="422"/>
      <c r="UNL41" s="423"/>
      <c r="UNM41" s="419"/>
      <c r="UNN41" s="419"/>
      <c r="UNO41" s="418"/>
      <c r="UNP41" s="420"/>
      <c r="UNQ41" s="421"/>
      <c r="UNR41" s="422"/>
      <c r="UNS41" s="423"/>
      <c r="UNT41" s="419"/>
      <c r="UNU41" s="419"/>
      <c r="UNV41" s="418"/>
      <c r="UNW41" s="420"/>
      <c r="UNX41" s="421"/>
      <c r="UNY41" s="422"/>
      <c r="UNZ41" s="423"/>
      <c r="UOA41" s="419"/>
      <c r="UOB41" s="419"/>
      <c r="UOC41" s="418"/>
      <c r="UOD41" s="420"/>
      <c r="UOE41" s="421"/>
      <c r="UOF41" s="422"/>
      <c r="UOG41" s="423"/>
      <c r="UOH41" s="419"/>
      <c r="UOI41" s="419"/>
      <c r="UOJ41" s="418"/>
      <c r="UOK41" s="420"/>
      <c r="UOL41" s="421"/>
      <c r="UOM41" s="422"/>
      <c r="UON41" s="423"/>
      <c r="UOO41" s="419"/>
      <c r="UOP41" s="419"/>
      <c r="UOQ41" s="418"/>
      <c r="UOR41" s="420"/>
      <c r="UOS41" s="421"/>
      <c r="UOT41" s="422"/>
      <c r="UOU41" s="423"/>
      <c r="UOV41" s="419"/>
      <c r="UOW41" s="419"/>
      <c r="UOX41" s="418"/>
      <c r="UOY41" s="420"/>
      <c r="UOZ41" s="421"/>
      <c r="UPA41" s="422"/>
      <c r="UPB41" s="423"/>
      <c r="UPC41" s="419"/>
      <c r="UPD41" s="419"/>
      <c r="UPE41" s="418"/>
      <c r="UPF41" s="420"/>
      <c r="UPG41" s="421"/>
      <c r="UPH41" s="422"/>
      <c r="UPI41" s="423"/>
      <c r="UPJ41" s="419"/>
      <c r="UPK41" s="419"/>
      <c r="UPL41" s="418"/>
      <c r="UPM41" s="420"/>
      <c r="UPN41" s="421"/>
      <c r="UPO41" s="422"/>
      <c r="UPP41" s="423"/>
      <c r="UPQ41" s="419"/>
      <c r="UPR41" s="419"/>
      <c r="UPS41" s="418"/>
      <c r="UPT41" s="420"/>
      <c r="UPU41" s="421"/>
      <c r="UPV41" s="422"/>
      <c r="UPW41" s="423"/>
      <c r="UPX41" s="419"/>
      <c r="UPY41" s="419"/>
      <c r="UPZ41" s="418"/>
      <c r="UQA41" s="420"/>
      <c r="UQB41" s="421"/>
      <c r="UQC41" s="422"/>
      <c r="UQD41" s="423"/>
      <c r="UQE41" s="419"/>
      <c r="UQF41" s="419"/>
      <c r="UQG41" s="418"/>
      <c r="UQH41" s="420"/>
      <c r="UQI41" s="421"/>
      <c r="UQJ41" s="422"/>
      <c r="UQK41" s="423"/>
      <c r="UQL41" s="419"/>
      <c r="UQM41" s="419"/>
      <c r="UQN41" s="418"/>
      <c r="UQO41" s="420"/>
      <c r="UQP41" s="421"/>
      <c r="UQQ41" s="422"/>
      <c r="UQR41" s="423"/>
      <c r="UQS41" s="419"/>
      <c r="UQT41" s="419"/>
      <c r="UQU41" s="418"/>
      <c r="UQV41" s="420"/>
      <c r="UQW41" s="421"/>
      <c r="UQX41" s="422"/>
      <c r="UQY41" s="423"/>
      <c r="UQZ41" s="419"/>
      <c r="URA41" s="419"/>
      <c r="URB41" s="418"/>
      <c r="URC41" s="420"/>
      <c r="URD41" s="421"/>
      <c r="URE41" s="422"/>
      <c r="URF41" s="423"/>
      <c r="URG41" s="419"/>
      <c r="URH41" s="419"/>
      <c r="URI41" s="418"/>
      <c r="URJ41" s="420"/>
      <c r="URK41" s="421"/>
      <c r="URL41" s="422"/>
      <c r="URM41" s="423"/>
      <c r="URN41" s="419"/>
      <c r="URO41" s="419"/>
      <c r="URP41" s="418"/>
      <c r="URQ41" s="420"/>
      <c r="URR41" s="421"/>
      <c r="URS41" s="422"/>
      <c r="URT41" s="423"/>
      <c r="URU41" s="419"/>
      <c r="URV41" s="419"/>
      <c r="URW41" s="418"/>
      <c r="URX41" s="420"/>
      <c r="URY41" s="421"/>
      <c r="URZ41" s="422"/>
      <c r="USA41" s="423"/>
      <c r="USB41" s="419"/>
      <c r="USC41" s="419"/>
      <c r="USD41" s="418"/>
      <c r="USE41" s="420"/>
      <c r="USF41" s="421"/>
      <c r="USG41" s="422"/>
      <c r="USH41" s="423"/>
      <c r="USI41" s="419"/>
      <c r="USJ41" s="419"/>
      <c r="USK41" s="418"/>
      <c r="USL41" s="420"/>
      <c r="USM41" s="421"/>
      <c r="USN41" s="422"/>
      <c r="USO41" s="423"/>
      <c r="USP41" s="419"/>
      <c r="USQ41" s="419"/>
      <c r="USR41" s="418"/>
      <c r="USS41" s="420"/>
      <c r="UST41" s="421"/>
      <c r="USU41" s="422"/>
      <c r="USV41" s="423"/>
      <c r="USW41" s="419"/>
      <c r="USX41" s="419"/>
      <c r="USY41" s="418"/>
      <c r="USZ41" s="420"/>
      <c r="UTA41" s="421"/>
      <c r="UTB41" s="422"/>
      <c r="UTC41" s="423"/>
      <c r="UTD41" s="419"/>
      <c r="UTE41" s="419"/>
      <c r="UTF41" s="418"/>
      <c r="UTG41" s="420"/>
      <c r="UTH41" s="421"/>
      <c r="UTI41" s="422"/>
      <c r="UTJ41" s="423"/>
      <c r="UTK41" s="419"/>
      <c r="UTL41" s="419"/>
      <c r="UTM41" s="418"/>
      <c r="UTN41" s="420"/>
      <c r="UTO41" s="421"/>
      <c r="UTP41" s="422"/>
      <c r="UTQ41" s="423"/>
      <c r="UTR41" s="419"/>
      <c r="UTS41" s="419"/>
      <c r="UTT41" s="418"/>
      <c r="UTU41" s="420"/>
      <c r="UTV41" s="421"/>
      <c r="UTW41" s="422"/>
      <c r="UTX41" s="423"/>
      <c r="UTY41" s="419"/>
      <c r="UTZ41" s="419"/>
      <c r="UUA41" s="418"/>
      <c r="UUB41" s="420"/>
      <c r="UUC41" s="421"/>
      <c r="UUD41" s="422"/>
      <c r="UUE41" s="423"/>
      <c r="UUF41" s="419"/>
      <c r="UUG41" s="419"/>
      <c r="UUH41" s="418"/>
      <c r="UUI41" s="420"/>
      <c r="UUJ41" s="421"/>
      <c r="UUK41" s="422"/>
      <c r="UUL41" s="423"/>
      <c r="UUM41" s="419"/>
      <c r="UUN41" s="419"/>
      <c r="UUO41" s="418"/>
      <c r="UUP41" s="420"/>
      <c r="UUQ41" s="421"/>
      <c r="UUR41" s="422"/>
      <c r="UUS41" s="423"/>
      <c r="UUT41" s="419"/>
      <c r="UUU41" s="419"/>
      <c r="UUV41" s="418"/>
      <c r="UUW41" s="420"/>
      <c r="UUX41" s="421"/>
      <c r="UUY41" s="422"/>
      <c r="UUZ41" s="423"/>
      <c r="UVA41" s="419"/>
      <c r="UVB41" s="419"/>
      <c r="UVC41" s="418"/>
      <c r="UVD41" s="420"/>
      <c r="UVE41" s="421"/>
      <c r="UVF41" s="422"/>
      <c r="UVG41" s="423"/>
      <c r="UVH41" s="419"/>
      <c r="UVI41" s="419"/>
      <c r="UVJ41" s="418"/>
      <c r="UVK41" s="420"/>
      <c r="UVL41" s="421"/>
      <c r="UVM41" s="422"/>
      <c r="UVN41" s="423"/>
      <c r="UVO41" s="419"/>
      <c r="UVP41" s="419"/>
      <c r="UVQ41" s="418"/>
      <c r="UVR41" s="420"/>
      <c r="UVS41" s="421"/>
      <c r="UVT41" s="422"/>
      <c r="UVU41" s="423"/>
      <c r="UVV41" s="419"/>
      <c r="UVW41" s="419"/>
      <c r="UVX41" s="418"/>
      <c r="UVY41" s="420"/>
      <c r="UVZ41" s="421"/>
      <c r="UWA41" s="422"/>
      <c r="UWB41" s="423"/>
      <c r="UWC41" s="419"/>
      <c r="UWD41" s="419"/>
      <c r="UWE41" s="418"/>
      <c r="UWF41" s="420"/>
      <c r="UWG41" s="421"/>
      <c r="UWH41" s="422"/>
      <c r="UWI41" s="423"/>
      <c r="UWJ41" s="419"/>
      <c r="UWK41" s="419"/>
      <c r="UWL41" s="418"/>
      <c r="UWM41" s="420"/>
      <c r="UWN41" s="421"/>
      <c r="UWO41" s="422"/>
      <c r="UWP41" s="423"/>
      <c r="UWQ41" s="419"/>
      <c r="UWR41" s="419"/>
      <c r="UWS41" s="418"/>
      <c r="UWT41" s="420"/>
      <c r="UWU41" s="421"/>
      <c r="UWV41" s="422"/>
      <c r="UWW41" s="423"/>
      <c r="UWX41" s="419"/>
      <c r="UWY41" s="419"/>
      <c r="UWZ41" s="418"/>
      <c r="UXA41" s="420"/>
      <c r="UXB41" s="421"/>
      <c r="UXC41" s="422"/>
      <c r="UXD41" s="423"/>
      <c r="UXE41" s="419"/>
      <c r="UXF41" s="419"/>
      <c r="UXG41" s="418"/>
      <c r="UXH41" s="420"/>
      <c r="UXI41" s="421"/>
      <c r="UXJ41" s="422"/>
      <c r="UXK41" s="423"/>
      <c r="UXL41" s="419"/>
      <c r="UXM41" s="419"/>
      <c r="UXN41" s="418"/>
      <c r="UXO41" s="420"/>
      <c r="UXP41" s="421"/>
      <c r="UXQ41" s="422"/>
      <c r="UXR41" s="423"/>
      <c r="UXS41" s="419"/>
      <c r="UXT41" s="419"/>
      <c r="UXU41" s="418"/>
      <c r="UXV41" s="420"/>
      <c r="UXW41" s="421"/>
      <c r="UXX41" s="422"/>
      <c r="UXY41" s="423"/>
      <c r="UXZ41" s="419"/>
      <c r="UYA41" s="419"/>
      <c r="UYB41" s="418"/>
      <c r="UYC41" s="420"/>
      <c r="UYD41" s="421"/>
      <c r="UYE41" s="422"/>
      <c r="UYF41" s="423"/>
      <c r="UYG41" s="419"/>
      <c r="UYH41" s="419"/>
      <c r="UYI41" s="418"/>
      <c r="UYJ41" s="420"/>
      <c r="UYK41" s="421"/>
      <c r="UYL41" s="422"/>
      <c r="UYM41" s="423"/>
      <c r="UYN41" s="419"/>
      <c r="UYO41" s="419"/>
      <c r="UYP41" s="418"/>
      <c r="UYQ41" s="420"/>
      <c r="UYR41" s="421"/>
      <c r="UYS41" s="422"/>
      <c r="UYT41" s="423"/>
      <c r="UYU41" s="419"/>
      <c r="UYV41" s="419"/>
      <c r="UYW41" s="418"/>
      <c r="UYX41" s="420"/>
      <c r="UYY41" s="421"/>
      <c r="UYZ41" s="422"/>
      <c r="UZA41" s="423"/>
      <c r="UZB41" s="419"/>
      <c r="UZC41" s="419"/>
      <c r="UZD41" s="418"/>
      <c r="UZE41" s="420"/>
      <c r="UZF41" s="421"/>
      <c r="UZG41" s="422"/>
      <c r="UZH41" s="423"/>
      <c r="UZI41" s="419"/>
      <c r="UZJ41" s="419"/>
      <c r="UZK41" s="418"/>
      <c r="UZL41" s="420"/>
      <c r="UZM41" s="421"/>
      <c r="UZN41" s="422"/>
      <c r="UZO41" s="423"/>
      <c r="UZP41" s="419"/>
      <c r="UZQ41" s="419"/>
      <c r="UZR41" s="418"/>
      <c r="UZS41" s="420"/>
      <c r="UZT41" s="421"/>
      <c r="UZU41" s="422"/>
      <c r="UZV41" s="423"/>
      <c r="UZW41" s="419"/>
      <c r="UZX41" s="419"/>
      <c r="UZY41" s="418"/>
      <c r="UZZ41" s="420"/>
      <c r="VAA41" s="421"/>
      <c r="VAB41" s="422"/>
      <c r="VAC41" s="423"/>
      <c r="VAD41" s="419"/>
      <c r="VAE41" s="419"/>
      <c r="VAF41" s="418"/>
      <c r="VAG41" s="420"/>
      <c r="VAH41" s="421"/>
      <c r="VAI41" s="422"/>
      <c r="VAJ41" s="423"/>
      <c r="VAK41" s="419"/>
      <c r="VAL41" s="419"/>
      <c r="VAM41" s="418"/>
      <c r="VAN41" s="420"/>
      <c r="VAO41" s="421"/>
      <c r="VAP41" s="422"/>
      <c r="VAQ41" s="423"/>
      <c r="VAR41" s="419"/>
      <c r="VAS41" s="419"/>
      <c r="VAT41" s="418"/>
      <c r="VAU41" s="420"/>
      <c r="VAV41" s="421"/>
      <c r="VAW41" s="422"/>
      <c r="VAX41" s="423"/>
      <c r="VAY41" s="419"/>
      <c r="VAZ41" s="419"/>
      <c r="VBA41" s="418"/>
      <c r="VBB41" s="420"/>
      <c r="VBC41" s="421"/>
      <c r="VBD41" s="422"/>
      <c r="VBE41" s="423"/>
      <c r="VBF41" s="419"/>
      <c r="VBG41" s="419"/>
      <c r="VBH41" s="418"/>
      <c r="VBI41" s="420"/>
      <c r="VBJ41" s="421"/>
      <c r="VBK41" s="422"/>
      <c r="VBL41" s="423"/>
      <c r="VBM41" s="419"/>
      <c r="VBN41" s="419"/>
      <c r="VBO41" s="418"/>
      <c r="VBP41" s="420"/>
      <c r="VBQ41" s="421"/>
      <c r="VBR41" s="422"/>
      <c r="VBS41" s="423"/>
      <c r="VBT41" s="419"/>
      <c r="VBU41" s="419"/>
      <c r="VBV41" s="418"/>
      <c r="VBW41" s="420"/>
      <c r="VBX41" s="421"/>
      <c r="VBY41" s="422"/>
      <c r="VBZ41" s="423"/>
      <c r="VCA41" s="419"/>
      <c r="VCB41" s="419"/>
      <c r="VCC41" s="418"/>
      <c r="VCD41" s="420"/>
      <c r="VCE41" s="421"/>
      <c r="VCF41" s="422"/>
      <c r="VCG41" s="423"/>
      <c r="VCH41" s="419"/>
      <c r="VCI41" s="419"/>
      <c r="VCJ41" s="418"/>
      <c r="VCK41" s="420"/>
      <c r="VCL41" s="421"/>
      <c r="VCM41" s="422"/>
      <c r="VCN41" s="423"/>
      <c r="VCO41" s="419"/>
      <c r="VCP41" s="419"/>
      <c r="VCQ41" s="418"/>
      <c r="VCR41" s="420"/>
      <c r="VCS41" s="421"/>
      <c r="VCT41" s="422"/>
      <c r="VCU41" s="423"/>
      <c r="VCV41" s="419"/>
      <c r="VCW41" s="419"/>
      <c r="VCX41" s="418"/>
      <c r="VCY41" s="420"/>
      <c r="VCZ41" s="421"/>
      <c r="VDA41" s="422"/>
      <c r="VDB41" s="423"/>
      <c r="VDC41" s="419"/>
      <c r="VDD41" s="419"/>
      <c r="VDE41" s="418"/>
      <c r="VDF41" s="420"/>
      <c r="VDG41" s="421"/>
      <c r="VDH41" s="422"/>
      <c r="VDI41" s="423"/>
      <c r="VDJ41" s="419"/>
      <c r="VDK41" s="419"/>
      <c r="VDL41" s="418"/>
      <c r="VDM41" s="420"/>
      <c r="VDN41" s="421"/>
      <c r="VDO41" s="422"/>
      <c r="VDP41" s="423"/>
      <c r="VDQ41" s="419"/>
      <c r="VDR41" s="419"/>
      <c r="VDS41" s="418"/>
      <c r="VDT41" s="420"/>
      <c r="VDU41" s="421"/>
      <c r="VDV41" s="422"/>
      <c r="VDW41" s="423"/>
      <c r="VDX41" s="419"/>
      <c r="VDY41" s="419"/>
      <c r="VDZ41" s="418"/>
      <c r="VEA41" s="420"/>
      <c r="VEB41" s="421"/>
      <c r="VEC41" s="422"/>
      <c r="VED41" s="423"/>
      <c r="VEE41" s="419"/>
      <c r="VEF41" s="419"/>
      <c r="VEG41" s="418"/>
      <c r="VEH41" s="420"/>
      <c r="VEI41" s="421"/>
      <c r="VEJ41" s="422"/>
      <c r="VEK41" s="423"/>
      <c r="VEL41" s="419"/>
      <c r="VEM41" s="419"/>
      <c r="VEN41" s="418"/>
      <c r="VEO41" s="420"/>
      <c r="VEP41" s="421"/>
      <c r="VEQ41" s="422"/>
      <c r="VER41" s="423"/>
      <c r="VES41" s="419"/>
      <c r="VET41" s="419"/>
      <c r="VEU41" s="418"/>
      <c r="VEV41" s="420"/>
      <c r="VEW41" s="421"/>
      <c r="VEX41" s="422"/>
      <c r="VEY41" s="423"/>
      <c r="VEZ41" s="419"/>
      <c r="VFA41" s="419"/>
      <c r="VFB41" s="418"/>
      <c r="VFC41" s="420"/>
      <c r="VFD41" s="421"/>
      <c r="VFE41" s="422"/>
      <c r="VFF41" s="423"/>
      <c r="VFG41" s="419"/>
      <c r="VFH41" s="419"/>
      <c r="VFI41" s="418"/>
      <c r="VFJ41" s="420"/>
      <c r="VFK41" s="421"/>
      <c r="VFL41" s="422"/>
      <c r="VFM41" s="423"/>
      <c r="VFN41" s="419"/>
      <c r="VFO41" s="419"/>
      <c r="VFP41" s="418"/>
      <c r="VFQ41" s="420"/>
      <c r="VFR41" s="421"/>
      <c r="VFS41" s="422"/>
      <c r="VFT41" s="423"/>
      <c r="VFU41" s="419"/>
      <c r="VFV41" s="419"/>
      <c r="VFW41" s="418"/>
      <c r="VFX41" s="420"/>
      <c r="VFY41" s="421"/>
      <c r="VFZ41" s="422"/>
      <c r="VGA41" s="423"/>
      <c r="VGB41" s="419"/>
      <c r="VGC41" s="419"/>
      <c r="VGD41" s="418"/>
      <c r="VGE41" s="420"/>
      <c r="VGF41" s="421"/>
      <c r="VGG41" s="422"/>
      <c r="VGH41" s="423"/>
      <c r="VGI41" s="419"/>
      <c r="VGJ41" s="419"/>
      <c r="VGK41" s="418"/>
      <c r="VGL41" s="420"/>
      <c r="VGM41" s="421"/>
      <c r="VGN41" s="422"/>
      <c r="VGO41" s="423"/>
      <c r="VGP41" s="419"/>
      <c r="VGQ41" s="419"/>
      <c r="VGR41" s="418"/>
      <c r="VGS41" s="420"/>
      <c r="VGT41" s="421"/>
      <c r="VGU41" s="422"/>
      <c r="VGV41" s="423"/>
      <c r="VGW41" s="419"/>
      <c r="VGX41" s="419"/>
      <c r="VGY41" s="418"/>
      <c r="VGZ41" s="420"/>
      <c r="VHA41" s="421"/>
      <c r="VHB41" s="422"/>
      <c r="VHC41" s="423"/>
      <c r="VHD41" s="419"/>
      <c r="VHE41" s="419"/>
      <c r="VHF41" s="418"/>
      <c r="VHG41" s="420"/>
      <c r="VHH41" s="421"/>
      <c r="VHI41" s="422"/>
      <c r="VHJ41" s="423"/>
      <c r="VHK41" s="419"/>
      <c r="VHL41" s="419"/>
      <c r="VHM41" s="418"/>
      <c r="VHN41" s="420"/>
      <c r="VHO41" s="421"/>
      <c r="VHP41" s="422"/>
      <c r="VHQ41" s="423"/>
      <c r="VHR41" s="419"/>
      <c r="VHS41" s="419"/>
      <c r="VHT41" s="418"/>
      <c r="VHU41" s="420"/>
      <c r="VHV41" s="421"/>
      <c r="VHW41" s="422"/>
      <c r="VHX41" s="423"/>
      <c r="VHY41" s="419"/>
      <c r="VHZ41" s="419"/>
      <c r="VIA41" s="418"/>
      <c r="VIB41" s="420"/>
      <c r="VIC41" s="421"/>
      <c r="VID41" s="422"/>
      <c r="VIE41" s="423"/>
      <c r="VIF41" s="419"/>
      <c r="VIG41" s="419"/>
      <c r="VIH41" s="418"/>
      <c r="VII41" s="420"/>
      <c r="VIJ41" s="421"/>
      <c r="VIK41" s="422"/>
      <c r="VIL41" s="423"/>
      <c r="VIM41" s="419"/>
      <c r="VIN41" s="419"/>
      <c r="VIO41" s="418"/>
      <c r="VIP41" s="420"/>
      <c r="VIQ41" s="421"/>
      <c r="VIR41" s="422"/>
      <c r="VIS41" s="423"/>
      <c r="VIT41" s="419"/>
      <c r="VIU41" s="419"/>
      <c r="VIV41" s="418"/>
      <c r="VIW41" s="420"/>
      <c r="VIX41" s="421"/>
      <c r="VIY41" s="422"/>
      <c r="VIZ41" s="423"/>
      <c r="VJA41" s="419"/>
      <c r="VJB41" s="419"/>
      <c r="VJC41" s="418"/>
      <c r="VJD41" s="420"/>
      <c r="VJE41" s="421"/>
      <c r="VJF41" s="422"/>
      <c r="VJG41" s="423"/>
      <c r="VJH41" s="419"/>
      <c r="VJI41" s="419"/>
      <c r="VJJ41" s="418"/>
      <c r="VJK41" s="420"/>
      <c r="VJL41" s="421"/>
      <c r="VJM41" s="422"/>
      <c r="VJN41" s="423"/>
      <c r="VJO41" s="419"/>
      <c r="VJP41" s="419"/>
      <c r="VJQ41" s="418"/>
      <c r="VJR41" s="420"/>
      <c r="VJS41" s="421"/>
      <c r="VJT41" s="422"/>
      <c r="VJU41" s="423"/>
      <c r="VJV41" s="419"/>
      <c r="VJW41" s="419"/>
      <c r="VJX41" s="418"/>
      <c r="VJY41" s="420"/>
      <c r="VJZ41" s="421"/>
      <c r="VKA41" s="422"/>
      <c r="VKB41" s="423"/>
      <c r="VKC41" s="419"/>
      <c r="VKD41" s="419"/>
      <c r="VKE41" s="418"/>
      <c r="VKF41" s="420"/>
      <c r="VKG41" s="421"/>
      <c r="VKH41" s="422"/>
      <c r="VKI41" s="423"/>
      <c r="VKJ41" s="419"/>
      <c r="VKK41" s="419"/>
      <c r="VKL41" s="418"/>
      <c r="VKM41" s="420"/>
      <c r="VKN41" s="421"/>
      <c r="VKO41" s="422"/>
      <c r="VKP41" s="423"/>
      <c r="VKQ41" s="419"/>
      <c r="VKR41" s="419"/>
      <c r="VKS41" s="418"/>
      <c r="VKT41" s="420"/>
      <c r="VKU41" s="421"/>
      <c r="VKV41" s="422"/>
      <c r="VKW41" s="423"/>
      <c r="VKX41" s="419"/>
      <c r="VKY41" s="419"/>
      <c r="VKZ41" s="418"/>
      <c r="VLA41" s="420"/>
      <c r="VLB41" s="421"/>
      <c r="VLC41" s="422"/>
      <c r="VLD41" s="423"/>
      <c r="VLE41" s="419"/>
      <c r="VLF41" s="419"/>
      <c r="VLG41" s="418"/>
      <c r="VLH41" s="420"/>
      <c r="VLI41" s="421"/>
      <c r="VLJ41" s="422"/>
      <c r="VLK41" s="423"/>
      <c r="VLL41" s="419"/>
      <c r="VLM41" s="419"/>
      <c r="VLN41" s="418"/>
      <c r="VLO41" s="420"/>
      <c r="VLP41" s="421"/>
      <c r="VLQ41" s="422"/>
      <c r="VLR41" s="423"/>
      <c r="VLS41" s="419"/>
      <c r="VLT41" s="419"/>
      <c r="VLU41" s="418"/>
      <c r="VLV41" s="420"/>
      <c r="VLW41" s="421"/>
      <c r="VLX41" s="422"/>
      <c r="VLY41" s="423"/>
      <c r="VLZ41" s="419"/>
      <c r="VMA41" s="419"/>
      <c r="VMB41" s="418"/>
      <c r="VMC41" s="420"/>
      <c r="VMD41" s="421"/>
      <c r="VME41" s="422"/>
      <c r="VMF41" s="423"/>
      <c r="VMG41" s="419"/>
      <c r="VMH41" s="419"/>
      <c r="VMI41" s="418"/>
      <c r="VMJ41" s="420"/>
      <c r="VMK41" s="421"/>
      <c r="VML41" s="422"/>
      <c r="VMM41" s="423"/>
      <c r="VMN41" s="419"/>
      <c r="VMO41" s="419"/>
      <c r="VMP41" s="418"/>
      <c r="VMQ41" s="420"/>
      <c r="VMR41" s="421"/>
      <c r="VMS41" s="422"/>
      <c r="VMT41" s="423"/>
      <c r="VMU41" s="419"/>
      <c r="VMV41" s="419"/>
      <c r="VMW41" s="418"/>
      <c r="VMX41" s="420"/>
      <c r="VMY41" s="421"/>
      <c r="VMZ41" s="422"/>
      <c r="VNA41" s="423"/>
      <c r="VNB41" s="419"/>
      <c r="VNC41" s="419"/>
      <c r="VND41" s="418"/>
      <c r="VNE41" s="420"/>
      <c r="VNF41" s="421"/>
      <c r="VNG41" s="422"/>
      <c r="VNH41" s="423"/>
      <c r="VNI41" s="419"/>
      <c r="VNJ41" s="419"/>
      <c r="VNK41" s="418"/>
      <c r="VNL41" s="420"/>
      <c r="VNM41" s="421"/>
      <c r="VNN41" s="422"/>
      <c r="VNO41" s="423"/>
      <c r="VNP41" s="419"/>
      <c r="VNQ41" s="419"/>
      <c r="VNR41" s="418"/>
      <c r="VNS41" s="420"/>
      <c r="VNT41" s="421"/>
      <c r="VNU41" s="422"/>
      <c r="VNV41" s="423"/>
      <c r="VNW41" s="419"/>
      <c r="VNX41" s="419"/>
      <c r="VNY41" s="418"/>
      <c r="VNZ41" s="420"/>
      <c r="VOA41" s="421"/>
      <c r="VOB41" s="422"/>
      <c r="VOC41" s="423"/>
      <c r="VOD41" s="419"/>
      <c r="VOE41" s="419"/>
      <c r="VOF41" s="418"/>
      <c r="VOG41" s="420"/>
      <c r="VOH41" s="421"/>
      <c r="VOI41" s="422"/>
      <c r="VOJ41" s="423"/>
      <c r="VOK41" s="419"/>
      <c r="VOL41" s="419"/>
      <c r="VOM41" s="418"/>
      <c r="VON41" s="420"/>
      <c r="VOO41" s="421"/>
      <c r="VOP41" s="422"/>
      <c r="VOQ41" s="423"/>
      <c r="VOR41" s="419"/>
      <c r="VOS41" s="419"/>
      <c r="VOT41" s="418"/>
      <c r="VOU41" s="420"/>
      <c r="VOV41" s="421"/>
      <c r="VOW41" s="422"/>
      <c r="VOX41" s="423"/>
      <c r="VOY41" s="419"/>
      <c r="VOZ41" s="419"/>
      <c r="VPA41" s="418"/>
      <c r="VPB41" s="420"/>
      <c r="VPC41" s="421"/>
      <c r="VPD41" s="422"/>
      <c r="VPE41" s="423"/>
      <c r="VPF41" s="419"/>
      <c r="VPG41" s="419"/>
      <c r="VPH41" s="418"/>
      <c r="VPI41" s="420"/>
      <c r="VPJ41" s="421"/>
      <c r="VPK41" s="422"/>
      <c r="VPL41" s="423"/>
      <c r="VPM41" s="419"/>
      <c r="VPN41" s="419"/>
      <c r="VPO41" s="418"/>
      <c r="VPP41" s="420"/>
      <c r="VPQ41" s="421"/>
      <c r="VPR41" s="422"/>
      <c r="VPS41" s="423"/>
      <c r="VPT41" s="419"/>
      <c r="VPU41" s="419"/>
      <c r="VPV41" s="418"/>
      <c r="VPW41" s="420"/>
      <c r="VPX41" s="421"/>
      <c r="VPY41" s="422"/>
      <c r="VPZ41" s="423"/>
      <c r="VQA41" s="419"/>
      <c r="VQB41" s="419"/>
      <c r="VQC41" s="418"/>
      <c r="VQD41" s="420"/>
      <c r="VQE41" s="421"/>
      <c r="VQF41" s="422"/>
      <c r="VQG41" s="423"/>
      <c r="VQH41" s="419"/>
      <c r="VQI41" s="419"/>
      <c r="VQJ41" s="418"/>
      <c r="VQK41" s="420"/>
      <c r="VQL41" s="421"/>
      <c r="VQM41" s="422"/>
      <c r="VQN41" s="423"/>
      <c r="VQO41" s="419"/>
      <c r="VQP41" s="419"/>
      <c r="VQQ41" s="418"/>
      <c r="VQR41" s="420"/>
      <c r="VQS41" s="421"/>
      <c r="VQT41" s="422"/>
      <c r="VQU41" s="423"/>
      <c r="VQV41" s="419"/>
      <c r="VQW41" s="419"/>
      <c r="VQX41" s="418"/>
      <c r="VQY41" s="420"/>
      <c r="VQZ41" s="421"/>
      <c r="VRA41" s="422"/>
      <c r="VRB41" s="423"/>
      <c r="VRC41" s="419"/>
      <c r="VRD41" s="419"/>
      <c r="VRE41" s="418"/>
      <c r="VRF41" s="420"/>
      <c r="VRG41" s="421"/>
      <c r="VRH41" s="422"/>
      <c r="VRI41" s="423"/>
      <c r="VRJ41" s="419"/>
      <c r="VRK41" s="419"/>
      <c r="VRL41" s="418"/>
      <c r="VRM41" s="420"/>
      <c r="VRN41" s="421"/>
      <c r="VRO41" s="422"/>
      <c r="VRP41" s="423"/>
      <c r="VRQ41" s="419"/>
      <c r="VRR41" s="419"/>
      <c r="VRS41" s="418"/>
      <c r="VRT41" s="420"/>
      <c r="VRU41" s="421"/>
      <c r="VRV41" s="422"/>
      <c r="VRW41" s="423"/>
      <c r="VRX41" s="419"/>
      <c r="VRY41" s="419"/>
      <c r="VRZ41" s="418"/>
      <c r="VSA41" s="420"/>
      <c r="VSB41" s="421"/>
      <c r="VSC41" s="422"/>
      <c r="VSD41" s="423"/>
      <c r="VSE41" s="419"/>
      <c r="VSF41" s="419"/>
      <c r="VSG41" s="418"/>
      <c r="VSH41" s="420"/>
      <c r="VSI41" s="421"/>
      <c r="VSJ41" s="422"/>
      <c r="VSK41" s="423"/>
      <c r="VSL41" s="419"/>
      <c r="VSM41" s="419"/>
      <c r="VSN41" s="418"/>
      <c r="VSO41" s="420"/>
      <c r="VSP41" s="421"/>
      <c r="VSQ41" s="422"/>
      <c r="VSR41" s="423"/>
      <c r="VSS41" s="419"/>
      <c r="VST41" s="419"/>
      <c r="VSU41" s="418"/>
      <c r="VSV41" s="420"/>
      <c r="VSW41" s="421"/>
      <c r="VSX41" s="422"/>
      <c r="VSY41" s="423"/>
      <c r="VSZ41" s="419"/>
      <c r="VTA41" s="419"/>
      <c r="VTB41" s="418"/>
      <c r="VTC41" s="420"/>
      <c r="VTD41" s="421"/>
      <c r="VTE41" s="422"/>
      <c r="VTF41" s="423"/>
      <c r="VTG41" s="419"/>
      <c r="VTH41" s="419"/>
      <c r="VTI41" s="418"/>
      <c r="VTJ41" s="420"/>
      <c r="VTK41" s="421"/>
      <c r="VTL41" s="422"/>
      <c r="VTM41" s="423"/>
      <c r="VTN41" s="419"/>
      <c r="VTO41" s="419"/>
      <c r="VTP41" s="418"/>
      <c r="VTQ41" s="420"/>
      <c r="VTR41" s="421"/>
      <c r="VTS41" s="422"/>
      <c r="VTT41" s="423"/>
      <c r="VTU41" s="419"/>
      <c r="VTV41" s="419"/>
      <c r="VTW41" s="418"/>
      <c r="VTX41" s="420"/>
      <c r="VTY41" s="421"/>
      <c r="VTZ41" s="422"/>
      <c r="VUA41" s="423"/>
      <c r="VUB41" s="419"/>
      <c r="VUC41" s="419"/>
      <c r="VUD41" s="418"/>
      <c r="VUE41" s="420"/>
      <c r="VUF41" s="421"/>
      <c r="VUG41" s="422"/>
      <c r="VUH41" s="423"/>
      <c r="VUI41" s="419"/>
      <c r="VUJ41" s="419"/>
      <c r="VUK41" s="418"/>
      <c r="VUL41" s="420"/>
      <c r="VUM41" s="421"/>
      <c r="VUN41" s="422"/>
      <c r="VUO41" s="423"/>
      <c r="VUP41" s="419"/>
      <c r="VUQ41" s="419"/>
      <c r="VUR41" s="418"/>
      <c r="VUS41" s="420"/>
      <c r="VUT41" s="421"/>
      <c r="VUU41" s="422"/>
      <c r="VUV41" s="423"/>
      <c r="VUW41" s="419"/>
      <c r="VUX41" s="419"/>
      <c r="VUY41" s="418"/>
      <c r="VUZ41" s="420"/>
      <c r="VVA41" s="421"/>
      <c r="VVB41" s="422"/>
      <c r="VVC41" s="423"/>
      <c r="VVD41" s="419"/>
      <c r="VVE41" s="419"/>
      <c r="VVF41" s="418"/>
      <c r="VVG41" s="420"/>
      <c r="VVH41" s="421"/>
      <c r="VVI41" s="422"/>
      <c r="VVJ41" s="423"/>
      <c r="VVK41" s="419"/>
      <c r="VVL41" s="419"/>
      <c r="VVM41" s="418"/>
      <c r="VVN41" s="420"/>
      <c r="VVO41" s="421"/>
      <c r="VVP41" s="422"/>
      <c r="VVQ41" s="423"/>
      <c r="VVR41" s="419"/>
      <c r="VVS41" s="419"/>
      <c r="VVT41" s="418"/>
      <c r="VVU41" s="420"/>
      <c r="VVV41" s="421"/>
      <c r="VVW41" s="422"/>
      <c r="VVX41" s="423"/>
      <c r="VVY41" s="419"/>
      <c r="VVZ41" s="419"/>
      <c r="VWA41" s="418"/>
      <c r="VWB41" s="420"/>
      <c r="VWC41" s="421"/>
      <c r="VWD41" s="422"/>
      <c r="VWE41" s="423"/>
      <c r="VWF41" s="419"/>
      <c r="VWG41" s="419"/>
      <c r="VWH41" s="418"/>
      <c r="VWI41" s="420"/>
      <c r="VWJ41" s="421"/>
      <c r="VWK41" s="422"/>
      <c r="VWL41" s="423"/>
      <c r="VWM41" s="419"/>
      <c r="VWN41" s="419"/>
      <c r="VWO41" s="418"/>
      <c r="VWP41" s="420"/>
      <c r="VWQ41" s="421"/>
      <c r="VWR41" s="422"/>
      <c r="VWS41" s="423"/>
      <c r="VWT41" s="419"/>
      <c r="VWU41" s="419"/>
      <c r="VWV41" s="418"/>
      <c r="VWW41" s="420"/>
      <c r="VWX41" s="421"/>
      <c r="VWY41" s="422"/>
      <c r="VWZ41" s="423"/>
      <c r="VXA41" s="419"/>
      <c r="VXB41" s="419"/>
      <c r="VXC41" s="418"/>
      <c r="VXD41" s="420"/>
      <c r="VXE41" s="421"/>
      <c r="VXF41" s="422"/>
      <c r="VXG41" s="423"/>
      <c r="VXH41" s="419"/>
      <c r="VXI41" s="419"/>
      <c r="VXJ41" s="418"/>
      <c r="VXK41" s="420"/>
      <c r="VXL41" s="421"/>
      <c r="VXM41" s="422"/>
      <c r="VXN41" s="423"/>
      <c r="VXO41" s="419"/>
      <c r="VXP41" s="419"/>
      <c r="VXQ41" s="418"/>
      <c r="VXR41" s="420"/>
      <c r="VXS41" s="421"/>
      <c r="VXT41" s="422"/>
      <c r="VXU41" s="423"/>
      <c r="VXV41" s="419"/>
      <c r="VXW41" s="419"/>
      <c r="VXX41" s="418"/>
      <c r="VXY41" s="420"/>
      <c r="VXZ41" s="421"/>
      <c r="VYA41" s="422"/>
      <c r="VYB41" s="423"/>
      <c r="VYC41" s="419"/>
      <c r="VYD41" s="419"/>
      <c r="VYE41" s="418"/>
      <c r="VYF41" s="420"/>
      <c r="VYG41" s="421"/>
      <c r="VYH41" s="422"/>
      <c r="VYI41" s="423"/>
      <c r="VYJ41" s="419"/>
      <c r="VYK41" s="419"/>
      <c r="VYL41" s="418"/>
      <c r="VYM41" s="420"/>
      <c r="VYN41" s="421"/>
      <c r="VYO41" s="422"/>
      <c r="VYP41" s="423"/>
      <c r="VYQ41" s="419"/>
      <c r="VYR41" s="419"/>
      <c r="VYS41" s="418"/>
      <c r="VYT41" s="420"/>
      <c r="VYU41" s="421"/>
      <c r="VYV41" s="422"/>
      <c r="VYW41" s="423"/>
      <c r="VYX41" s="419"/>
      <c r="VYY41" s="419"/>
      <c r="VYZ41" s="418"/>
      <c r="VZA41" s="420"/>
      <c r="VZB41" s="421"/>
      <c r="VZC41" s="422"/>
      <c r="VZD41" s="423"/>
      <c r="VZE41" s="419"/>
      <c r="VZF41" s="419"/>
      <c r="VZG41" s="418"/>
      <c r="VZH41" s="420"/>
      <c r="VZI41" s="421"/>
      <c r="VZJ41" s="422"/>
      <c r="VZK41" s="423"/>
      <c r="VZL41" s="419"/>
      <c r="VZM41" s="419"/>
      <c r="VZN41" s="418"/>
      <c r="VZO41" s="420"/>
      <c r="VZP41" s="421"/>
      <c r="VZQ41" s="422"/>
      <c r="VZR41" s="423"/>
      <c r="VZS41" s="419"/>
      <c r="VZT41" s="419"/>
      <c r="VZU41" s="418"/>
      <c r="VZV41" s="420"/>
      <c r="VZW41" s="421"/>
      <c r="VZX41" s="422"/>
      <c r="VZY41" s="423"/>
      <c r="VZZ41" s="419"/>
      <c r="WAA41" s="419"/>
      <c r="WAB41" s="418"/>
      <c r="WAC41" s="420"/>
      <c r="WAD41" s="421"/>
      <c r="WAE41" s="422"/>
      <c r="WAF41" s="423"/>
      <c r="WAG41" s="419"/>
      <c r="WAH41" s="419"/>
      <c r="WAI41" s="418"/>
      <c r="WAJ41" s="420"/>
      <c r="WAK41" s="421"/>
      <c r="WAL41" s="422"/>
      <c r="WAM41" s="423"/>
      <c r="WAN41" s="419"/>
      <c r="WAO41" s="419"/>
      <c r="WAP41" s="418"/>
      <c r="WAQ41" s="420"/>
      <c r="WAR41" s="421"/>
      <c r="WAS41" s="422"/>
      <c r="WAT41" s="423"/>
      <c r="WAU41" s="419"/>
      <c r="WAV41" s="419"/>
      <c r="WAW41" s="418"/>
      <c r="WAX41" s="420"/>
      <c r="WAY41" s="421"/>
      <c r="WAZ41" s="422"/>
      <c r="WBA41" s="423"/>
      <c r="WBB41" s="419"/>
      <c r="WBC41" s="419"/>
      <c r="WBD41" s="418"/>
      <c r="WBE41" s="420"/>
      <c r="WBF41" s="421"/>
      <c r="WBG41" s="422"/>
      <c r="WBH41" s="423"/>
      <c r="WBI41" s="419"/>
      <c r="WBJ41" s="419"/>
      <c r="WBK41" s="418"/>
      <c r="WBL41" s="420"/>
      <c r="WBM41" s="421"/>
      <c r="WBN41" s="422"/>
      <c r="WBO41" s="423"/>
      <c r="WBP41" s="419"/>
      <c r="WBQ41" s="419"/>
      <c r="WBR41" s="418"/>
      <c r="WBS41" s="420"/>
      <c r="WBT41" s="421"/>
      <c r="WBU41" s="422"/>
      <c r="WBV41" s="423"/>
      <c r="WBW41" s="419"/>
      <c r="WBX41" s="419"/>
      <c r="WBY41" s="418"/>
      <c r="WBZ41" s="420"/>
      <c r="WCA41" s="421"/>
      <c r="WCB41" s="422"/>
      <c r="WCC41" s="423"/>
      <c r="WCD41" s="419"/>
      <c r="WCE41" s="419"/>
      <c r="WCF41" s="418"/>
      <c r="WCG41" s="420"/>
      <c r="WCH41" s="421"/>
      <c r="WCI41" s="422"/>
      <c r="WCJ41" s="423"/>
      <c r="WCK41" s="419"/>
      <c r="WCL41" s="419"/>
      <c r="WCM41" s="418"/>
      <c r="WCN41" s="420"/>
      <c r="WCO41" s="421"/>
      <c r="WCP41" s="422"/>
      <c r="WCQ41" s="423"/>
      <c r="WCR41" s="419"/>
      <c r="WCS41" s="419"/>
      <c r="WCT41" s="418"/>
      <c r="WCU41" s="420"/>
      <c r="WCV41" s="421"/>
      <c r="WCW41" s="422"/>
      <c r="WCX41" s="423"/>
      <c r="WCY41" s="419"/>
      <c r="WCZ41" s="419"/>
      <c r="WDA41" s="418"/>
      <c r="WDB41" s="420"/>
      <c r="WDC41" s="421"/>
      <c r="WDD41" s="422"/>
      <c r="WDE41" s="423"/>
      <c r="WDF41" s="419"/>
      <c r="WDG41" s="419"/>
      <c r="WDH41" s="418"/>
      <c r="WDI41" s="420"/>
      <c r="WDJ41" s="421"/>
      <c r="WDK41" s="422"/>
      <c r="WDL41" s="423"/>
      <c r="WDM41" s="419"/>
      <c r="WDN41" s="419"/>
      <c r="WDO41" s="418"/>
      <c r="WDP41" s="420"/>
      <c r="WDQ41" s="421"/>
      <c r="WDR41" s="422"/>
      <c r="WDS41" s="423"/>
      <c r="WDT41" s="419"/>
      <c r="WDU41" s="419"/>
      <c r="WDV41" s="418"/>
      <c r="WDW41" s="420"/>
      <c r="WDX41" s="421"/>
      <c r="WDY41" s="422"/>
      <c r="WDZ41" s="423"/>
      <c r="WEA41" s="419"/>
      <c r="WEB41" s="419"/>
      <c r="WEC41" s="418"/>
      <c r="WED41" s="420"/>
      <c r="WEE41" s="421"/>
      <c r="WEF41" s="422"/>
      <c r="WEG41" s="423"/>
      <c r="WEH41" s="419"/>
      <c r="WEI41" s="419"/>
      <c r="WEJ41" s="418"/>
      <c r="WEK41" s="420"/>
      <c r="WEL41" s="421"/>
      <c r="WEM41" s="422"/>
      <c r="WEN41" s="423"/>
      <c r="WEO41" s="419"/>
      <c r="WEP41" s="419"/>
      <c r="WEQ41" s="418"/>
      <c r="WER41" s="420"/>
      <c r="WES41" s="421"/>
      <c r="WET41" s="422"/>
      <c r="WEU41" s="423"/>
      <c r="WEV41" s="419"/>
      <c r="WEW41" s="419"/>
      <c r="WEX41" s="418"/>
      <c r="WEY41" s="420"/>
      <c r="WEZ41" s="421"/>
      <c r="WFA41" s="422"/>
      <c r="WFB41" s="423"/>
      <c r="WFC41" s="419"/>
      <c r="WFD41" s="419"/>
      <c r="WFE41" s="418"/>
      <c r="WFF41" s="420"/>
      <c r="WFG41" s="421"/>
      <c r="WFH41" s="422"/>
      <c r="WFI41" s="423"/>
      <c r="WFJ41" s="419"/>
      <c r="WFK41" s="419"/>
      <c r="WFL41" s="418"/>
      <c r="WFM41" s="420"/>
      <c r="WFN41" s="421"/>
      <c r="WFO41" s="422"/>
      <c r="WFP41" s="423"/>
      <c r="WFQ41" s="419"/>
      <c r="WFR41" s="419"/>
      <c r="WFS41" s="418"/>
      <c r="WFT41" s="420"/>
      <c r="WFU41" s="421"/>
      <c r="WFV41" s="422"/>
      <c r="WFW41" s="423"/>
      <c r="WFX41" s="419"/>
      <c r="WFY41" s="419"/>
      <c r="WFZ41" s="418"/>
      <c r="WGA41" s="420"/>
      <c r="WGB41" s="421"/>
      <c r="WGC41" s="422"/>
      <c r="WGD41" s="423"/>
      <c r="WGE41" s="419"/>
      <c r="WGF41" s="419"/>
      <c r="WGG41" s="418"/>
      <c r="WGH41" s="420"/>
      <c r="WGI41" s="421"/>
      <c r="WGJ41" s="422"/>
      <c r="WGK41" s="423"/>
      <c r="WGL41" s="419"/>
      <c r="WGM41" s="419"/>
      <c r="WGN41" s="418"/>
      <c r="WGO41" s="420"/>
      <c r="WGP41" s="421"/>
      <c r="WGQ41" s="422"/>
      <c r="WGR41" s="423"/>
      <c r="WGS41" s="419"/>
      <c r="WGT41" s="419"/>
      <c r="WGU41" s="418"/>
      <c r="WGV41" s="420"/>
      <c r="WGW41" s="421"/>
      <c r="WGX41" s="422"/>
      <c r="WGY41" s="423"/>
      <c r="WGZ41" s="419"/>
      <c r="WHA41" s="419"/>
      <c r="WHB41" s="418"/>
      <c r="WHC41" s="420"/>
      <c r="WHD41" s="421"/>
      <c r="WHE41" s="422"/>
      <c r="WHF41" s="423"/>
      <c r="WHG41" s="419"/>
      <c r="WHH41" s="419"/>
      <c r="WHI41" s="418"/>
      <c r="WHJ41" s="420"/>
      <c r="WHK41" s="421"/>
      <c r="WHL41" s="422"/>
      <c r="WHM41" s="423"/>
      <c r="WHN41" s="419"/>
      <c r="WHO41" s="419"/>
      <c r="WHP41" s="418"/>
      <c r="WHQ41" s="420"/>
      <c r="WHR41" s="421"/>
      <c r="WHS41" s="422"/>
      <c r="WHT41" s="423"/>
      <c r="WHU41" s="419"/>
      <c r="WHV41" s="419"/>
      <c r="WHW41" s="418"/>
      <c r="WHX41" s="420"/>
      <c r="WHY41" s="421"/>
      <c r="WHZ41" s="422"/>
      <c r="WIA41" s="423"/>
      <c r="WIB41" s="419"/>
      <c r="WIC41" s="419"/>
      <c r="WID41" s="418"/>
      <c r="WIE41" s="420"/>
      <c r="WIF41" s="421"/>
      <c r="WIG41" s="422"/>
      <c r="WIH41" s="423"/>
      <c r="WII41" s="419"/>
      <c r="WIJ41" s="419"/>
      <c r="WIK41" s="418"/>
      <c r="WIL41" s="420"/>
      <c r="WIM41" s="421"/>
      <c r="WIN41" s="422"/>
      <c r="WIO41" s="423"/>
      <c r="WIP41" s="419"/>
      <c r="WIQ41" s="419"/>
      <c r="WIR41" s="418"/>
      <c r="WIS41" s="420"/>
      <c r="WIT41" s="421"/>
      <c r="WIU41" s="422"/>
      <c r="WIV41" s="423"/>
      <c r="WIW41" s="419"/>
      <c r="WIX41" s="419"/>
      <c r="WIY41" s="418"/>
      <c r="WIZ41" s="420"/>
      <c r="WJA41" s="421"/>
      <c r="WJB41" s="422"/>
      <c r="WJC41" s="423"/>
      <c r="WJD41" s="419"/>
      <c r="WJE41" s="419"/>
      <c r="WJF41" s="418"/>
      <c r="WJG41" s="420"/>
      <c r="WJH41" s="421"/>
      <c r="WJI41" s="422"/>
      <c r="WJJ41" s="423"/>
      <c r="WJK41" s="419"/>
      <c r="WJL41" s="419"/>
      <c r="WJM41" s="418"/>
      <c r="WJN41" s="420"/>
      <c r="WJO41" s="421"/>
      <c r="WJP41" s="422"/>
      <c r="WJQ41" s="423"/>
      <c r="WJR41" s="419"/>
      <c r="WJS41" s="419"/>
      <c r="WJT41" s="418"/>
      <c r="WJU41" s="420"/>
      <c r="WJV41" s="421"/>
      <c r="WJW41" s="422"/>
      <c r="WJX41" s="423"/>
      <c r="WJY41" s="419"/>
      <c r="WJZ41" s="419"/>
      <c r="WKA41" s="418"/>
      <c r="WKB41" s="420"/>
      <c r="WKC41" s="421"/>
      <c r="WKD41" s="422"/>
      <c r="WKE41" s="423"/>
      <c r="WKF41" s="419"/>
      <c r="WKG41" s="419"/>
      <c r="WKH41" s="418"/>
      <c r="WKI41" s="420"/>
      <c r="WKJ41" s="421"/>
      <c r="WKK41" s="422"/>
      <c r="WKL41" s="423"/>
      <c r="WKM41" s="419"/>
      <c r="WKN41" s="419"/>
      <c r="WKO41" s="418"/>
      <c r="WKP41" s="420"/>
      <c r="WKQ41" s="421"/>
      <c r="WKR41" s="422"/>
      <c r="WKS41" s="423"/>
      <c r="WKT41" s="419"/>
      <c r="WKU41" s="419"/>
      <c r="WKV41" s="418"/>
      <c r="WKW41" s="420"/>
      <c r="WKX41" s="421"/>
      <c r="WKY41" s="422"/>
      <c r="WKZ41" s="423"/>
      <c r="WLA41" s="419"/>
      <c r="WLB41" s="419"/>
      <c r="WLC41" s="418"/>
      <c r="WLD41" s="420"/>
      <c r="WLE41" s="421"/>
      <c r="WLF41" s="422"/>
      <c r="WLG41" s="423"/>
      <c r="WLH41" s="419"/>
      <c r="WLI41" s="419"/>
      <c r="WLJ41" s="418"/>
      <c r="WLK41" s="420"/>
      <c r="WLL41" s="421"/>
      <c r="WLM41" s="422"/>
      <c r="WLN41" s="423"/>
      <c r="WLO41" s="419"/>
      <c r="WLP41" s="419"/>
      <c r="WLQ41" s="418"/>
      <c r="WLR41" s="420"/>
      <c r="WLS41" s="421"/>
      <c r="WLT41" s="422"/>
      <c r="WLU41" s="423"/>
      <c r="WLV41" s="419"/>
      <c r="WLW41" s="419"/>
      <c r="WLX41" s="418"/>
      <c r="WLY41" s="420"/>
      <c r="WLZ41" s="421"/>
      <c r="WMA41" s="422"/>
      <c r="WMB41" s="423"/>
      <c r="WMC41" s="419"/>
      <c r="WMD41" s="419"/>
      <c r="WME41" s="418"/>
      <c r="WMF41" s="420"/>
      <c r="WMG41" s="421"/>
      <c r="WMH41" s="422"/>
      <c r="WMI41" s="423"/>
      <c r="WMJ41" s="419"/>
      <c r="WMK41" s="419"/>
      <c r="WML41" s="418"/>
      <c r="WMM41" s="420"/>
      <c r="WMN41" s="421"/>
      <c r="WMO41" s="422"/>
      <c r="WMP41" s="423"/>
      <c r="WMQ41" s="419"/>
      <c r="WMR41" s="419"/>
      <c r="WMS41" s="418"/>
      <c r="WMT41" s="420"/>
      <c r="WMU41" s="421"/>
      <c r="WMV41" s="422"/>
      <c r="WMW41" s="423"/>
      <c r="WMX41" s="419"/>
      <c r="WMY41" s="419"/>
      <c r="WMZ41" s="418"/>
      <c r="WNA41" s="420"/>
      <c r="WNB41" s="421"/>
      <c r="WNC41" s="422"/>
      <c r="WND41" s="423"/>
      <c r="WNE41" s="419"/>
      <c r="WNF41" s="419"/>
      <c r="WNG41" s="418"/>
      <c r="WNH41" s="420"/>
      <c r="WNI41" s="421"/>
      <c r="WNJ41" s="422"/>
      <c r="WNK41" s="423"/>
      <c r="WNL41" s="419"/>
      <c r="WNM41" s="419"/>
      <c r="WNN41" s="418"/>
      <c r="WNO41" s="420"/>
      <c r="WNP41" s="421"/>
      <c r="WNQ41" s="422"/>
      <c r="WNR41" s="423"/>
      <c r="WNS41" s="419"/>
      <c r="WNT41" s="419"/>
      <c r="WNU41" s="418"/>
      <c r="WNV41" s="420"/>
      <c r="WNW41" s="421"/>
      <c r="WNX41" s="422"/>
      <c r="WNY41" s="423"/>
      <c r="WNZ41" s="419"/>
      <c r="WOA41" s="419"/>
      <c r="WOB41" s="418"/>
      <c r="WOC41" s="420"/>
      <c r="WOD41" s="421"/>
      <c r="WOE41" s="422"/>
      <c r="WOF41" s="423"/>
      <c r="WOG41" s="419"/>
      <c r="WOH41" s="419"/>
      <c r="WOI41" s="418"/>
      <c r="WOJ41" s="420"/>
      <c r="WOK41" s="421"/>
      <c r="WOL41" s="422"/>
      <c r="WOM41" s="423"/>
      <c r="WON41" s="419"/>
      <c r="WOO41" s="419"/>
      <c r="WOP41" s="418"/>
      <c r="WOQ41" s="420"/>
      <c r="WOR41" s="421"/>
      <c r="WOS41" s="422"/>
      <c r="WOT41" s="423"/>
      <c r="WOU41" s="419"/>
      <c r="WOV41" s="419"/>
      <c r="WOW41" s="418"/>
      <c r="WOX41" s="420"/>
      <c r="WOY41" s="421"/>
      <c r="WOZ41" s="422"/>
      <c r="WPA41" s="423"/>
      <c r="WPB41" s="419"/>
      <c r="WPC41" s="419"/>
      <c r="WPD41" s="418"/>
      <c r="WPE41" s="420"/>
      <c r="WPF41" s="421"/>
      <c r="WPG41" s="422"/>
      <c r="WPH41" s="423"/>
      <c r="WPI41" s="419"/>
      <c r="WPJ41" s="419"/>
      <c r="WPK41" s="418"/>
      <c r="WPL41" s="420"/>
      <c r="WPM41" s="421"/>
      <c r="WPN41" s="422"/>
      <c r="WPO41" s="423"/>
      <c r="WPP41" s="419"/>
      <c r="WPQ41" s="419"/>
      <c r="WPR41" s="418"/>
      <c r="WPS41" s="420"/>
      <c r="WPT41" s="421"/>
      <c r="WPU41" s="422"/>
      <c r="WPV41" s="423"/>
      <c r="WPW41" s="419"/>
      <c r="WPX41" s="419"/>
      <c r="WPY41" s="418"/>
      <c r="WPZ41" s="420"/>
      <c r="WQA41" s="421"/>
      <c r="WQB41" s="422"/>
      <c r="WQC41" s="423"/>
      <c r="WQD41" s="419"/>
      <c r="WQE41" s="419"/>
      <c r="WQF41" s="418"/>
      <c r="WQG41" s="420"/>
      <c r="WQH41" s="421"/>
      <c r="WQI41" s="422"/>
      <c r="WQJ41" s="423"/>
      <c r="WQK41" s="419"/>
      <c r="WQL41" s="419"/>
      <c r="WQM41" s="418"/>
      <c r="WQN41" s="420"/>
      <c r="WQO41" s="421"/>
      <c r="WQP41" s="422"/>
      <c r="WQQ41" s="423"/>
      <c r="WQR41" s="419"/>
      <c r="WQS41" s="419"/>
      <c r="WQT41" s="418"/>
      <c r="WQU41" s="420"/>
      <c r="WQV41" s="421"/>
      <c r="WQW41" s="422"/>
      <c r="WQX41" s="423"/>
      <c r="WQY41" s="419"/>
      <c r="WQZ41" s="419"/>
      <c r="WRA41" s="418"/>
      <c r="WRB41" s="420"/>
      <c r="WRC41" s="421"/>
      <c r="WRD41" s="422"/>
      <c r="WRE41" s="423"/>
      <c r="WRF41" s="419"/>
      <c r="WRG41" s="419"/>
      <c r="WRH41" s="418"/>
      <c r="WRI41" s="420"/>
      <c r="WRJ41" s="421"/>
      <c r="WRK41" s="422"/>
      <c r="WRL41" s="423"/>
      <c r="WRM41" s="419"/>
      <c r="WRN41" s="419"/>
      <c r="WRO41" s="418"/>
      <c r="WRP41" s="420"/>
      <c r="WRQ41" s="421"/>
      <c r="WRR41" s="422"/>
      <c r="WRS41" s="423"/>
      <c r="WRT41" s="419"/>
      <c r="WRU41" s="419"/>
      <c r="WRV41" s="418"/>
      <c r="WRW41" s="420"/>
      <c r="WRX41" s="421"/>
      <c r="WRY41" s="422"/>
      <c r="WRZ41" s="423"/>
      <c r="WSA41" s="419"/>
      <c r="WSB41" s="419"/>
      <c r="WSC41" s="418"/>
      <c r="WSD41" s="420"/>
      <c r="WSE41" s="421"/>
      <c r="WSF41" s="422"/>
      <c r="WSG41" s="423"/>
      <c r="WSH41" s="419"/>
      <c r="WSI41" s="419"/>
      <c r="WSJ41" s="418"/>
      <c r="WSK41" s="420"/>
      <c r="WSL41" s="421"/>
      <c r="WSM41" s="422"/>
      <c r="WSN41" s="423"/>
      <c r="WSO41" s="419"/>
      <c r="WSP41" s="419"/>
      <c r="WSQ41" s="418"/>
      <c r="WSR41" s="420"/>
      <c r="WSS41" s="421"/>
      <c r="WST41" s="422"/>
      <c r="WSU41" s="423"/>
      <c r="WSV41" s="419"/>
      <c r="WSW41" s="419"/>
      <c r="WSX41" s="418"/>
      <c r="WSY41" s="420"/>
      <c r="WSZ41" s="421"/>
      <c r="WTA41" s="422"/>
      <c r="WTB41" s="423"/>
      <c r="WTC41" s="419"/>
      <c r="WTD41" s="419"/>
      <c r="WTE41" s="418"/>
      <c r="WTF41" s="420"/>
      <c r="WTG41" s="421"/>
      <c r="WTH41" s="422"/>
      <c r="WTI41" s="423"/>
      <c r="WTJ41" s="419"/>
      <c r="WTK41" s="419"/>
      <c r="WTL41" s="418"/>
      <c r="WTM41" s="420"/>
      <c r="WTN41" s="421"/>
      <c r="WTO41" s="422"/>
      <c r="WTP41" s="423"/>
      <c r="WTQ41" s="419"/>
      <c r="WTR41" s="419"/>
      <c r="WTS41" s="418"/>
      <c r="WTT41" s="420"/>
      <c r="WTU41" s="421"/>
      <c r="WTV41" s="422"/>
      <c r="WTW41" s="423"/>
      <c r="WTX41" s="419"/>
      <c r="WTY41" s="419"/>
      <c r="WTZ41" s="418"/>
      <c r="WUA41" s="420"/>
      <c r="WUB41" s="421"/>
      <c r="WUC41" s="422"/>
      <c r="WUD41" s="423"/>
      <c r="WUE41" s="419"/>
      <c r="WUF41" s="419"/>
      <c r="WUG41" s="418"/>
      <c r="WUH41" s="420"/>
      <c r="WUI41" s="421"/>
      <c r="WUJ41" s="422"/>
      <c r="WUK41" s="423"/>
      <c r="WUL41" s="419"/>
      <c r="WUM41" s="419"/>
      <c r="WUN41" s="418"/>
      <c r="WUO41" s="420"/>
      <c r="WUP41" s="421"/>
      <c r="WUQ41" s="422"/>
      <c r="WUR41" s="423"/>
      <c r="WUS41" s="419"/>
      <c r="WUT41" s="419"/>
      <c r="WUU41" s="418"/>
      <c r="WUV41" s="420"/>
      <c r="WUW41" s="421"/>
      <c r="WUX41" s="422"/>
      <c r="WUY41" s="423"/>
      <c r="WUZ41" s="419"/>
      <c r="WVA41" s="419"/>
      <c r="WVB41" s="418"/>
      <c r="WVC41" s="420"/>
      <c r="WVD41" s="421"/>
      <c r="WVE41" s="422"/>
      <c r="WVF41" s="423"/>
      <c r="WVG41" s="419"/>
      <c r="WVH41" s="419"/>
      <c r="WVI41" s="418"/>
      <c r="WVJ41" s="420"/>
      <c r="WVK41" s="421"/>
      <c r="WVL41" s="422"/>
      <c r="WVM41" s="423"/>
      <c r="WVN41" s="419"/>
      <c r="WVO41" s="419"/>
      <c r="WVP41" s="418"/>
      <c r="WVQ41" s="420"/>
      <c r="WVR41" s="421"/>
      <c r="WVS41" s="422"/>
      <c r="WVT41" s="423"/>
      <c r="WVU41" s="419"/>
      <c r="WVV41" s="419"/>
      <c r="WVW41" s="418"/>
      <c r="WVX41" s="420"/>
      <c r="WVY41" s="421"/>
      <c r="WVZ41" s="422"/>
      <c r="WWA41" s="423"/>
      <c r="WWB41" s="419"/>
      <c r="WWC41" s="419"/>
      <c r="WWD41" s="418"/>
      <c r="WWE41" s="420"/>
      <c r="WWF41" s="421"/>
      <c r="WWG41" s="422"/>
      <c r="WWH41" s="423"/>
      <c r="WWI41" s="419"/>
      <c r="WWJ41" s="419"/>
      <c r="WWK41" s="418"/>
      <c r="WWL41" s="420"/>
      <c r="WWM41" s="421"/>
      <c r="WWN41" s="422"/>
      <c r="WWO41" s="423"/>
      <c r="WWP41" s="419"/>
      <c r="WWQ41" s="419"/>
      <c r="WWR41" s="418"/>
      <c r="WWS41" s="420"/>
      <c r="WWT41" s="421"/>
      <c r="WWU41" s="422"/>
      <c r="WWV41" s="423"/>
      <c r="WWW41" s="419"/>
      <c r="WWX41" s="419"/>
      <c r="WWY41" s="418"/>
      <c r="WWZ41" s="420"/>
      <c r="WXA41" s="421"/>
      <c r="WXB41" s="422"/>
      <c r="WXC41" s="423"/>
      <c r="WXD41" s="419"/>
      <c r="WXE41" s="419"/>
      <c r="WXF41" s="418"/>
      <c r="WXG41" s="420"/>
      <c r="WXH41" s="421"/>
      <c r="WXI41" s="422"/>
      <c r="WXJ41" s="423"/>
      <c r="WXK41" s="419"/>
      <c r="WXL41" s="419"/>
      <c r="WXM41" s="418"/>
      <c r="WXN41" s="420"/>
      <c r="WXO41" s="421"/>
      <c r="WXP41" s="422"/>
      <c r="WXQ41" s="423"/>
      <c r="WXR41" s="419"/>
      <c r="WXS41" s="419"/>
      <c r="WXT41" s="418"/>
      <c r="WXU41" s="420"/>
      <c r="WXV41" s="421"/>
      <c r="WXW41" s="422"/>
      <c r="WXX41" s="423"/>
      <c r="WXY41" s="419"/>
      <c r="WXZ41" s="419"/>
      <c r="WYA41" s="418"/>
      <c r="WYB41" s="420"/>
      <c r="WYC41" s="421"/>
      <c r="WYD41" s="422"/>
      <c r="WYE41" s="423"/>
      <c r="WYF41" s="419"/>
      <c r="WYG41" s="419"/>
      <c r="WYH41" s="418"/>
      <c r="WYI41" s="420"/>
      <c r="WYJ41" s="421"/>
      <c r="WYK41" s="422"/>
      <c r="WYL41" s="423"/>
      <c r="WYM41" s="419"/>
      <c r="WYN41" s="419"/>
      <c r="WYO41" s="418"/>
      <c r="WYP41" s="420"/>
      <c r="WYQ41" s="421"/>
      <c r="WYR41" s="422"/>
      <c r="WYS41" s="423"/>
      <c r="WYT41" s="419"/>
      <c r="WYU41" s="419"/>
      <c r="WYV41" s="418"/>
      <c r="WYW41" s="420"/>
      <c r="WYX41" s="421"/>
      <c r="WYY41" s="422"/>
      <c r="WYZ41" s="423"/>
      <c r="WZA41" s="419"/>
      <c r="WZB41" s="419"/>
      <c r="WZC41" s="418"/>
      <c r="WZD41" s="420"/>
      <c r="WZE41" s="421"/>
      <c r="WZF41" s="422"/>
      <c r="WZG41" s="423"/>
      <c r="WZH41" s="419"/>
      <c r="WZI41" s="419"/>
      <c r="WZJ41" s="418"/>
      <c r="WZK41" s="420"/>
      <c r="WZL41" s="421"/>
      <c r="WZM41" s="422"/>
      <c r="WZN41" s="423"/>
      <c r="WZO41" s="419"/>
      <c r="WZP41" s="419"/>
      <c r="WZQ41" s="418"/>
      <c r="WZR41" s="420"/>
      <c r="WZS41" s="421"/>
      <c r="WZT41" s="422"/>
      <c r="WZU41" s="423"/>
      <c r="WZV41" s="419"/>
      <c r="WZW41" s="419"/>
      <c r="WZX41" s="418"/>
      <c r="WZY41" s="420"/>
      <c r="WZZ41" s="421"/>
      <c r="XAA41" s="422"/>
      <c r="XAB41" s="423"/>
      <c r="XAC41" s="419"/>
      <c r="XAD41" s="419"/>
      <c r="XAE41" s="418"/>
      <c r="XAF41" s="420"/>
      <c r="XAG41" s="421"/>
      <c r="XAH41" s="422"/>
      <c r="XAI41" s="423"/>
      <c r="XAJ41" s="419"/>
      <c r="XAK41" s="419"/>
      <c r="XAL41" s="418"/>
      <c r="XAM41" s="420"/>
      <c r="XAN41" s="421"/>
      <c r="XAO41" s="422"/>
      <c r="XAP41" s="423"/>
      <c r="XAQ41" s="419"/>
      <c r="XAR41" s="419"/>
      <c r="XAS41" s="418"/>
      <c r="XAT41" s="420"/>
      <c r="XAU41" s="421"/>
      <c r="XAV41" s="422"/>
      <c r="XAW41" s="423"/>
      <c r="XAX41" s="419"/>
      <c r="XAY41" s="419"/>
      <c r="XAZ41" s="418"/>
      <c r="XBA41" s="420"/>
      <c r="XBB41" s="421"/>
      <c r="XBC41" s="422"/>
      <c r="XBD41" s="423"/>
      <c r="XBE41" s="419"/>
      <c r="XBF41" s="419"/>
      <c r="XBG41" s="418"/>
      <c r="XBH41" s="420"/>
      <c r="XBI41" s="421"/>
      <c r="XBJ41" s="422"/>
      <c r="XBK41" s="423"/>
      <c r="XBL41" s="419"/>
      <c r="XBM41" s="419"/>
      <c r="XBN41" s="418"/>
      <c r="XBO41" s="420"/>
      <c r="XBP41" s="421"/>
      <c r="XBQ41" s="422"/>
      <c r="XBR41" s="423"/>
      <c r="XBS41" s="419"/>
      <c r="XBT41" s="419"/>
      <c r="XBU41" s="418"/>
      <c r="XBV41" s="420"/>
      <c r="XBW41" s="421"/>
      <c r="XBX41" s="422"/>
      <c r="XBY41" s="423"/>
      <c r="XBZ41" s="419"/>
      <c r="XCA41" s="419"/>
      <c r="XCB41" s="418"/>
      <c r="XCC41" s="420"/>
      <c r="XCD41" s="421"/>
      <c r="XCE41" s="422"/>
      <c r="XCF41" s="423"/>
      <c r="XCG41" s="419"/>
      <c r="XCH41" s="419"/>
      <c r="XCI41" s="418"/>
      <c r="XCJ41" s="420"/>
      <c r="XCK41" s="421"/>
      <c r="XCL41" s="422"/>
      <c r="XCM41" s="423"/>
      <c r="XCN41" s="419"/>
      <c r="XCO41" s="419"/>
      <c r="XCP41" s="418"/>
      <c r="XCQ41" s="420"/>
      <c r="XCR41" s="421"/>
      <c r="XCS41" s="422"/>
      <c r="XCT41" s="423"/>
      <c r="XCU41" s="419"/>
      <c r="XCV41" s="419"/>
      <c r="XCW41" s="418"/>
      <c r="XCX41" s="420"/>
      <c r="XCY41" s="421"/>
      <c r="XCZ41" s="422"/>
      <c r="XDA41" s="423"/>
      <c r="XDB41" s="419"/>
      <c r="XDC41" s="419"/>
      <c r="XDD41" s="418"/>
      <c r="XDE41" s="420"/>
      <c r="XDF41" s="421"/>
      <c r="XDG41" s="422"/>
      <c r="XDH41" s="423"/>
      <c r="XDI41" s="419"/>
      <c r="XDJ41" s="419"/>
      <c r="XDK41" s="418"/>
      <c r="XDL41" s="420"/>
      <c r="XDM41" s="421"/>
      <c r="XDN41" s="422"/>
      <c r="XDO41" s="423"/>
      <c r="XDP41" s="419"/>
      <c r="XDQ41" s="419"/>
      <c r="XDR41" s="418"/>
      <c r="XDS41" s="420"/>
      <c r="XDT41" s="421"/>
      <c r="XDU41" s="422"/>
      <c r="XDV41" s="423"/>
      <c r="XDW41" s="419"/>
      <c r="XDX41" s="419"/>
      <c r="XDY41" s="418"/>
      <c r="XDZ41" s="420"/>
      <c r="XEA41" s="421"/>
      <c r="XEB41" s="422"/>
      <c r="XEC41" s="423"/>
      <c r="XED41" s="419"/>
      <c r="XEE41" s="419"/>
      <c r="XEF41" s="418"/>
      <c r="XEG41" s="420"/>
      <c r="XEH41" s="421"/>
      <c r="XEI41" s="422"/>
      <c r="XEJ41" s="423"/>
      <c r="XEK41" s="419"/>
      <c r="XEL41" s="419"/>
      <c r="XEM41" s="418"/>
      <c r="XEN41" s="420"/>
      <c r="XEO41" s="421"/>
      <c r="XEP41" s="422"/>
      <c r="XEQ41" s="423"/>
      <c r="XER41" s="419"/>
      <c r="XES41" s="419"/>
      <c r="XET41" s="418"/>
      <c r="XEU41" s="420"/>
      <c r="XEV41" s="421"/>
      <c r="XEW41" s="422"/>
      <c r="XEX41" s="423"/>
      <c r="XEY41" s="419"/>
      <c r="XEZ41" s="419"/>
      <c r="XFA41" s="418"/>
      <c r="XFB41" s="420"/>
      <c r="XFC41" s="421"/>
      <c r="XFD41" s="422"/>
    </row>
    <row r="42" spans="1:16384" ht="30" x14ac:dyDescent="0.25">
      <c r="A42" s="737">
        <v>1</v>
      </c>
      <c r="B42" s="738">
        <v>21114</v>
      </c>
      <c r="C42" s="750" t="s">
        <v>43</v>
      </c>
      <c r="D42" s="720">
        <v>140</v>
      </c>
      <c r="E42" s="740" t="s">
        <v>1233</v>
      </c>
      <c r="F42" s="1855"/>
      <c r="G42" s="720">
        <f t="shared" ref="G42" si="3">ROUND(D42*F42,2)</f>
        <v>0</v>
      </c>
      <c r="K42" s="422"/>
    </row>
    <row r="43" spans="1:16384" ht="30" x14ac:dyDescent="0.25">
      <c r="A43" s="737">
        <f>1+A42</f>
        <v>2</v>
      </c>
      <c r="B43" s="738">
        <v>21234</v>
      </c>
      <c r="C43" s="739" t="s">
        <v>46</v>
      </c>
      <c r="D43" s="720">
        <v>322</v>
      </c>
      <c r="E43" s="740" t="s">
        <v>1233</v>
      </c>
      <c r="F43" s="1855"/>
      <c r="G43" s="720">
        <f t="shared" ref="G43:G56" si="4">ROUND(D43*F43,2)</f>
        <v>0</v>
      </c>
      <c r="I43" s="760"/>
      <c r="J43" s="760"/>
      <c r="K43" s="760"/>
    </row>
    <row r="44" spans="1:16384" s="424" customFormat="1" ht="30" x14ac:dyDescent="0.25">
      <c r="A44" s="737">
        <f t="shared" ref="A44:A46" si="5">1+A43</f>
        <v>3</v>
      </c>
      <c r="B44" s="738">
        <v>21243</v>
      </c>
      <c r="C44" s="739" t="s">
        <v>47</v>
      </c>
      <c r="D44" s="720">
        <v>1047</v>
      </c>
      <c r="E44" s="740" t="s">
        <v>1233</v>
      </c>
      <c r="F44" s="1855"/>
      <c r="G44" s="720">
        <f t="shared" si="4"/>
        <v>0</v>
      </c>
      <c r="I44" s="422"/>
    </row>
    <row r="45" spans="1:16384" s="424" customFormat="1" ht="30" x14ac:dyDescent="0.25">
      <c r="A45" s="737">
        <f t="shared" si="5"/>
        <v>4</v>
      </c>
      <c r="B45" s="738" t="s">
        <v>184</v>
      </c>
      <c r="C45" s="739" t="s">
        <v>185</v>
      </c>
      <c r="D45" s="720">
        <v>242</v>
      </c>
      <c r="E45" s="740" t="s">
        <v>1233</v>
      </c>
      <c r="F45" s="1855"/>
      <c r="G45" s="720">
        <f t="shared" si="4"/>
        <v>0</v>
      </c>
      <c r="I45" s="422"/>
    </row>
    <row r="46" spans="1:16384" ht="60" x14ac:dyDescent="0.25">
      <c r="A46" s="737">
        <f t="shared" si="5"/>
        <v>5</v>
      </c>
      <c r="B46" s="738">
        <v>21315</v>
      </c>
      <c r="C46" s="739" t="s">
        <v>48</v>
      </c>
      <c r="D46" s="720">
        <v>284</v>
      </c>
      <c r="E46" s="740" t="s">
        <v>1233</v>
      </c>
      <c r="F46" s="1855"/>
      <c r="G46" s="720">
        <f t="shared" si="4"/>
        <v>0</v>
      </c>
      <c r="I46" s="760"/>
      <c r="K46" s="422"/>
    </row>
    <row r="47" spans="1:16384" s="425" customFormat="1" x14ac:dyDescent="0.25">
      <c r="A47" s="818"/>
      <c r="B47" s="819" t="s">
        <v>41</v>
      </c>
      <c r="C47" s="826" t="s">
        <v>49</v>
      </c>
      <c r="D47" s="828"/>
      <c r="E47" s="827"/>
      <c r="F47" s="1869"/>
      <c r="G47" s="827"/>
      <c r="I47" s="764"/>
    </row>
    <row r="48" spans="1:16384" ht="30" x14ac:dyDescent="0.25">
      <c r="A48" s="737">
        <f>A46+1</f>
        <v>6</v>
      </c>
      <c r="B48" s="738" t="s">
        <v>50</v>
      </c>
      <c r="C48" s="739" t="s">
        <v>51</v>
      </c>
      <c r="D48" s="720">
        <v>1377</v>
      </c>
      <c r="E48" s="740" t="s">
        <v>1232</v>
      </c>
      <c r="F48" s="1855"/>
      <c r="G48" s="720">
        <f t="shared" si="4"/>
        <v>0</v>
      </c>
      <c r="J48" s="760"/>
      <c r="K48" s="760"/>
    </row>
    <row r="49" spans="1:13" ht="30" x14ac:dyDescent="0.25">
      <c r="A49" s="737">
        <f t="shared" ref="A49:A54" si="6">A48+1</f>
        <v>7</v>
      </c>
      <c r="B49" s="738">
        <v>22114</v>
      </c>
      <c r="C49" s="739" t="s">
        <v>52</v>
      </c>
      <c r="D49" s="720">
        <v>3136</v>
      </c>
      <c r="E49" s="740" t="s">
        <v>1232</v>
      </c>
      <c r="F49" s="1855"/>
      <c r="G49" s="720">
        <f t="shared" si="4"/>
        <v>0</v>
      </c>
      <c r="J49" s="760"/>
      <c r="K49" s="760"/>
      <c r="M49" s="760"/>
    </row>
    <row r="50" spans="1:13" s="425" customFormat="1" x14ac:dyDescent="0.25">
      <c r="A50" s="818"/>
      <c r="B50" s="819" t="s">
        <v>57</v>
      </c>
      <c r="C50" s="825" t="s">
        <v>58</v>
      </c>
      <c r="D50" s="828"/>
      <c r="E50" s="821"/>
      <c r="F50" s="1869"/>
      <c r="G50" s="827"/>
    </row>
    <row r="51" spans="1:13" ht="30" x14ac:dyDescent="0.25">
      <c r="A51" s="737">
        <f>1+A49</f>
        <v>8</v>
      </c>
      <c r="B51" s="738" t="s">
        <v>60</v>
      </c>
      <c r="C51" s="750" t="s">
        <v>59</v>
      </c>
      <c r="D51" s="720">
        <v>300</v>
      </c>
      <c r="E51" s="740" t="s">
        <v>1233</v>
      </c>
      <c r="F51" s="1855"/>
      <c r="G51" s="720">
        <f t="shared" si="4"/>
        <v>0</v>
      </c>
      <c r="K51" s="422"/>
    </row>
    <row r="52" spans="1:13" s="425" customFormat="1" x14ac:dyDescent="0.25">
      <c r="A52" s="818"/>
      <c r="B52" s="819" t="s">
        <v>62</v>
      </c>
      <c r="C52" s="826" t="s">
        <v>63</v>
      </c>
      <c r="D52" s="828"/>
      <c r="E52" s="821"/>
      <c r="F52" s="1869"/>
      <c r="G52" s="827"/>
    </row>
    <row r="53" spans="1:13" ht="17.25" x14ac:dyDescent="0.25">
      <c r="A53" s="737">
        <f>A51+1</f>
        <v>9</v>
      </c>
      <c r="B53" s="738" t="s">
        <v>64</v>
      </c>
      <c r="C53" s="750" t="s">
        <v>65</v>
      </c>
      <c r="D53" s="720">
        <v>220</v>
      </c>
      <c r="E53" s="740" t="s">
        <v>1232</v>
      </c>
      <c r="F53" s="1855"/>
      <c r="G53" s="720">
        <f t="shared" si="4"/>
        <v>0</v>
      </c>
      <c r="K53" s="422"/>
    </row>
    <row r="54" spans="1:13" ht="17.25" x14ac:dyDescent="0.25">
      <c r="A54" s="737">
        <f t="shared" si="6"/>
        <v>10</v>
      </c>
      <c r="B54" s="738" t="s">
        <v>66</v>
      </c>
      <c r="C54" s="750" t="s">
        <v>67</v>
      </c>
      <c r="D54" s="720">
        <v>220</v>
      </c>
      <c r="E54" s="740" t="s">
        <v>1232</v>
      </c>
      <c r="F54" s="1855"/>
      <c r="G54" s="720">
        <f t="shared" si="4"/>
        <v>0</v>
      </c>
      <c r="K54" s="422"/>
    </row>
    <row r="55" spans="1:13" s="425" customFormat="1" x14ac:dyDescent="0.25">
      <c r="A55" s="818"/>
      <c r="B55" s="819" t="s">
        <v>68</v>
      </c>
      <c r="C55" s="826" t="s">
        <v>69</v>
      </c>
      <c r="D55" s="828"/>
      <c r="E55" s="821"/>
      <c r="F55" s="1869"/>
      <c r="G55" s="827"/>
    </row>
    <row r="56" spans="1:13" ht="30" x14ac:dyDescent="0.25">
      <c r="A56" s="2132">
        <f>A54+1</f>
        <v>11</v>
      </c>
      <c r="B56" s="2133" t="s">
        <v>35</v>
      </c>
      <c r="C56" s="2134" t="s">
        <v>70</v>
      </c>
      <c r="D56" s="2135">
        <v>1595</v>
      </c>
      <c r="E56" s="2136" t="s">
        <v>2981</v>
      </c>
      <c r="F56" s="2137"/>
      <c r="G56" s="2135">
        <f t="shared" si="4"/>
        <v>0</v>
      </c>
      <c r="K56" s="422"/>
    </row>
    <row r="57" spans="1:13" x14ac:dyDescent="0.25">
      <c r="A57" s="742"/>
      <c r="B57" s="742"/>
      <c r="C57" s="743" t="s">
        <v>71</v>
      </c>
      <c r="D57" s="733"/>
      <c r="E57" s="744"/>
      <c r="F57" s="1864"/>
      <c r="G57" s="745">
        <f>SUM(G41:G56)</f>
        <v>0</v>
      </c>
      <c r="K57" s="422"/>
    </row>
    <row r="58" spans="1:13" x14ac:dyDescent="0.25">
      <c r="A58" s="737"/>
      <c r="B58" s="737"/>
      <c r="C58" s="746"/>
      <c r="D58" s="720"/>
      <c r="E58" s="740"/>
      <c r="F58" s="1855"/>
      <c r="G58" s="747"/>
      <c r="K58" s="422"/>
    </row>
    <row r="59" spans="1:13" x14ac:dyDescent="0.25">
      <c r="A59" s="742"/>
      <c r="B59" s="748" t="s">
        <v>72</v>
      </c>
      <c r="C59" s="749" t="s">
        <v>73</v>
      </c>
      <c r="D59" s="733"/>
      <c r="E59" s="744"/>
      <c r="F59" s="1864"/>
      <c r="G59" s="733"/>
      <c r="K59" s="422"/>
    </row>
    <row r="60" spans="1:13" s="425" customFormat="1" x14ac:dyDescent="0.25">
      <c r="A60" s="818"/>
      <c r="B60" s="819" t="s">
        <v>74</v>
      </c>
      <c r="C60" s="825" t="s">
        <v>75</v>
      </c>
      <c r="D60" s="828"/>
      <c r="E60" s="821"/>
      <c r="F60" s="1869"/>
      <c r="G60" s="828"/>
    </row>
    <row r="61" spans="1:13" ht="45" x14ac:dyDescent="0.25">
      <c r="A61" s="737">
        <v>1</v>
      </c>
      <c r="B61" s="738" t="s">
        <v>76</v>
      </c>
      <c r="C61" s="739" t="s">
        <v>77</v>
      </c>
      <c r="D61" s="720">
        <v>3075</v>
      </c>
      <c r="E61" s="740" t="s">
        <v>1233</v>
      </c>
      <c r="F61" s="1855"/>
      <c r="G61" s="720">
        <f t="shared" ref="G61" si="7">ROUND(D61*F61,2)</f>
        <v>0</v>
      </c>
      <c r="K61" s="422"/>
    </row>
    <row r="62" spans="1:13" ht="45" x14ac:dyDescent="0.25">
      <c r="A62" s="737">
        <f>1+A61</f>
        <v>2</v>
      </c>
      <c r="B62" s="738" t="s">
        <v>78</v>
      </c>
      <c r="C62" s="739" t="s">
        <v>79</v>
      </c>
      <c r="D62" s="720">
        <v>1543</v>
      </c>
      <c r="E62" s="740" t="s">
        <v>1233</v>
      </c>
      <c r="F62" s="1855"/>
      <c r="G62" s="720">
        <f t="shared" ref="G62:G74" si="8">ROUND(D62*F62,2)</f>
        <v>0</v>
      </c>
      <c r="K62" s="422"/>
    </row>
    <row r="63" spans="1:13" ht="45" x14ac:dyDescent="0.25">
      <c r="A63" s="737">
        <f>1+A62</f>
        <v>3</v>
      </c>
      <c r="B63" s="738" t="s">
        <v>80</v>
      </c>
      <c r="C63" s="739" t="s">
        <v>81</v>
      </c>
      <c r="D63" s="720">
        <v>120</v>
      </c>
      <c r="E63" s="740" t="s">
        <v>1232</v>
      </c>
      <c r="F63" s="1855"/>
      <c r="G63" s="720">
        <f t="shared" si="8"/>
        <v>0</v>
      </c>
      <c r="K63" s="422"/>
    </row>
    <row r="64" spans="1:13" ht="45" x14ac:dyDescent="0.25">
      <c r="A64" s="737">
        <f>1+A63</f>
        <v>4</v>
      </c>
      <c r="B64" s="738" t="s">
        <v>82</v>
      </c>
      <c r="C64" s="739" t="s">
        <v>2962</v>
      </c>
      <c r="D64" s="720">
        <v>700</v>
      </c>
      <c r="E64" s="740" t="s">
        <v>1232</v>
      </c>
      <c r="F64" s="1855"/>
      <c r="G64" s="720">
        <f t="shared" si="8"/>
        <v>0</v>
      </c>
      <c r="K64" s="422"/>
    </row>
    <row r="65" spans="1:11" x14ac:dyDescent="0.25">
      <c r="A65" s="823"/>
      <c r="B65" s="819" t="s">
        <v>83</v>
      </c>
      <c r="C65" s="825" t="s">
        <v>84</v>
      </c>
      <c r="D65" s="822"/>
      <c r="E65" s="824"/>
      <c r="F65" s="1869"/>
      <c r="G65" s="821"/>
      <c r="K65" s="422"/>
    </row>
    <row r="66" spans="1:11" ht="60" x14ac:dyDescent="0.25">
      <c r="A66" s="2132">
        <f>1+A64</f>
        <v>5</v>
      </c>
      <c r="B66" s="2133" t="s">
        <v>85</v>
      </c>
      <c r="C66" s="2134" t="s">
        <v>2987</v>
      </c>
      <c r="D66" s="2135">
        <v>4224</v>
      </c>
      <c r="E66" s="2136" t="s">
        <v>2984</v>
      </c>
      <c r="F66" s="2137"/>
      <c r="G66" s="2135">
        <f t="shared" si="8"/>
        <v>0</v>
      </c>
      <c r="K66" s="422"/>
    </row>
    <row r="67" spans="1:11" ht="45" x14ac:dyDescent="0.25">
      <c r="A67" s="737">
        <f>1+A66</f>
        <v>6</v>
      </c>
      <c r="B67" s="738" t="s">
        <v>86</v>
      </c>
      <c r="C67" s="739" t="s">
        <v>1488</v>
      </c>
      <c r="D67" s="720">
        <v>700</v>
      </c>
      <c r="E67" s="740" t="s">
        <v>1232</v>
      </c>
      <c r="F67" s="1855"/>
      <c r="G67" s="720">
        <f t="shared" si="8"/>
        <v>0</v>
      </c>
      <c r="K67" s="422"/>
    </row>
    <row r="68" spans="1:11" x14ac:dyDescent="0.25">
      <c r="A68" s="823"/>
      <c r="B68" s="819" t="s">
        <v>87</v>
      </c>
      <c r="C68" s="825" t="s">
        <v>88</v>
      </c>
      <c r="D68" s="822"/>
      <c r="E68" s="824"/>
      <c r="F68" s="1869"/>
      <c r="G68" s="821"/>
      <c r="K68" s="422"/>
    </row>
    <row r="69" spans="1:11" ht="60" x14ac:dyDescent="0.25">
      <c r="A69" s="737">
        <f>1+A67</f>
        <v>7</v>
      </c>
      <c r="B69" s="738" t="s">
        <v>89</v>
      </c>
      <c r="C69" s="739" t="s">
        <v>90</v>
      </c>
      <c r="D69" s="720">
        <v>8</v>
      </c>
      <c r="E69" s="740" t="s">
        <v>1232</v>
      </c>
      <c r="F69" s="1855"/>
      <c r="G69" s="720">
        <f t="shared" si="8"/>
        <v>0</v>
      </c>
      <c r="K69" s="422"/>
    </row>
    <row r="70" spans="1:11" s="425" customFormat="1" x14ac:dyDescent="0.25">
      <c r="A70" s="818"/>
      <c r="B70" s="819" t="s">
        <v>91</v>
      </c>
      <c r="C70" s="825" t="s">
        <v>92</v>
      </c>
      <c r="D70" s="828"/>
      <c r="E70" s="821"/>
      <c r="F70" s="1869"/>
      <c r="G70" s="821"/>
    </row>
    <row r="71" spans="1:11" ht="45" x14ac:dyDescent="0.25">
      <c r="A71" s="737">
        <f>1+A69</f>
        <v>8</v>
      </c>
      <c r="B71" s="738">
        <v>35214</v>
      </c>
      <c r="C71" s="739" t="s">
        <v>186</v>
      </c>
      <c r="D71" s="720">
        <v>1400</v>
      </c>
      <c r="E71" s="740" t="s">
        <v>12</v>
      </c>
      <c r="F71" s="1855"/>
      <c r="G71" s="720">
        <f t="shared" si="8"/>
        <v>0</v>
      </c>
      <c r="K71" s="422"/>
    </row>
    <row r="72" spans="1:11" ht="30" x14ac:dyDescent="0.25">
      <c r="A72" s="737">
        <f>A71+1</f>
        <v>9</v>
      </c>
      <c r="B72" s="738">
        <v>35235</v>
      </c>
      <c r="C72" s="739" t="s">
        <v>94</v>
      </c>
      <c r="D72" s="720">
        <v>14</v>
      </c>
      <c r="E72" s="740" t="s">
        <v>12</v>
      </c>
      <c r="F72" s="1855"/>
      <c r="G72" s="720">
        <f t="shared" si="8"/>
        <v>0</v>
      </c>
      <c r="K72" s="422"/>
    </row>
    <row r="73" spans="1:11" s="425" customFormat="1" x14ac:dyDescent="0.25">
      <c r="A73" s="818"/>
      <c r="B73" s="819" t="s">
        <v>95</v>
      </c>
      <c r="C73" s="825" t="s">
        <v>96</v>
      </c>
      <c r="D73" s="828"/>
      <c r="E73" s="821"/>
      <c r="F73" s="1869"/>
      <c r="G73" s="821"/>
    </row>
    <row r="74" spans="1:11" ht="45" x14ac:dyDescent="0.25">
      <c r="A74" s="737">
        <f>1+A72</f>
        <v>10</v>
      </c>
      <c r="B74" s="738" t="s">
        <v>187</v>
      </c>
      <c r="C74" s="739" t="s">
        <v>188</v>
      </c>
      <c r="D74" s="720">
        <v>1020</v>
      </c>
      <c r="E74" s="740" t="s">
        <v>1232</v>
      </c>
      <c r="F74" s="1855"/>
      <c r="G74" s="720">
        <f t="shared" si="8"/>
        <v>0</v>
      </c>
      <c r="K74" s="422"/>
    </row>
    <row r="75" spans="1:11" x14ac:dyDescent="0.25">
      <c r="A75" s="742"/>
      <c r="B75" s="742"/>
      <c r="C75" s="743" t="s">
        <v>99</v>
      </c>
      <c r="D75" s="733"/>
      <c r="E75" s="744"/>
      <c r="F75" s="1864"/>
      <c r="G75" s="745">
        <f>SUM(G61:G74)</f>
        <v>0</v>
      </c>
      <c r="K75" s="422"/>
    </row>
    <row r="76" spans="1:11" x14ac:dyDescent="0.25">
      <c r="A76" s="737"/>
      <c r="B76" s="737"/>
      <c r="C76" s="746"/>
      <c r="D76" s="720"/>
      <c r="E76" s="740"/>
      <c r="F76" s="1855"/>
      <c r="G76" s="747"/>
      <c r="K76" s="422"/>
    </row>
    <row r="77" spans="1:11" x14ac:dyDescent="0.25">
      <c r="A77" s="742"/>
      <c r="B77" s="748" t="s">
        <v>100</v>
      </c>
      <c r="C77" s="749" t="s">
        <v>101</v>
      </c>
      <c r="D77" s="733"/>
      <c r="E77" s="744"/>
      <c r="F77" s="1864"/>
      <c r="G77" s="733"/>
      <c r="K77" s="422"/>
    </row>
    <row r="78" spans="1:11" x14ac:dyDescent="0.25">
      <c r="A78" s="818"/>
      <c r="B78" s="819" t="s">
        <v>102</v>
      </c>
      <c r="C78" s="826" t="s">
        <v>103</v>
      </c>
      <c r="D78" s="828"/>
      <c r="E78" s="821"/>
      <c r="F78" s="1869"/>
      <c r="G78" s="828"/>
      <c r="K78" s="422"/>
    </row>
    <row r="79" spans="1:11" ht="45" x14ac:dyDescent="0.25">
      <c r="A79" s="737">
        <v>1</v>
      </c>
      <c r="B79" s="738" t="s">
        <v>104</v>
      </c>
      <c r="C79" s="739" t="s">
        <v>105</v>
      </c>
      <c r="D79" s="720">
        <v>28</v>
      </c>
      <c r="E79" s="740" t="s">
        <v>1232</v>
      </c>
      <c r="F79" s="1855"/>
      <c r="G79" s="720">
        <f t="shared" ref="G79" si="9">ROUND(D79*F79,2)</f>
        <v>0</v>
      </c>
      <c r="K79" s="422"/>
    </row>
    <row r="80" spans="1:11" ht="60" x14ac:dyDescent="0.25">
      <c r="A80" s="737">
        <f>1+A79</f>
        <v>2</v>
      </c>
      <c r="B80" s="738" t="s">
        <v>16</v>
      </c>
      <c r="C80" s="739" t="s">
        <v>2961</v>
      </c>
      <c r="D80" s="720">
        <v>1400</v>
      </c>
      <c r="E80" s="740" t="s">
        <v>12</v>
      </c>
      <c r="F80" s="1855"/>
      <c r="G80" s="720">
        <f t="shared" ref="G80:G93" si="10">ROUND(D80*F80,2)</f>
        <v>0</v>
      </c>
      <c r="K80" s="422"/>
    </row>
    <row r="81" spans="1:11" x14ac:dyDescent="0.25">
      <c r="A81" s="818"/>
      <c r="B81" s="819" t="s">
        <v>107</v>
      </c>
      <c r="C81" s="825" t="s">
        <v>108</v>
      </c>
      <c r="D81" s="828"/>
      <c r="E81" s="821"/>
      <c r="F81" s="1869"/>
      <c r="G81" s="821"/>
      <c r="K81" s="422"/>
    </row>
    <row r="82" spans="1:11" ht="45" x14ac:dyDescent="0.25">
      <c r="A82" s="737">
        <f>1+A80</f>
        <v>3</v>
      </c>
      <c r="B82" s="738" t="s">
        <v>109</v>
      </c>
      <c r="C82" s="739" t="s">
        <v>110</v>
      </c>
      <c r="D82" s="720">
        <v>200</v>
      </c>
      <c r="E82" s="740" t="s">
        <v>12</v>
      </c>
      <c r="F82" s="1855"/>
      <c r="G82" s="720">
        <f t="shared" si="10"/>
        <v>0</v>
      </c>
      <c r="K82" s="422"/>
    </row>
    <row r="83" spans="1:11" s="425" customFormat="1" x14ac:dyDescent="0.25">
      <c r="A83" s="818"/>
      <c r="B83" s="819" t="s">
        <v>111</v>
      </c>
      <c r="C83" s="825" t="s">
        <v>112</v>
      </c>
      <c r="D83" s="828"/>
      <c r="E83" s="821"/>
      <c r="F83" s="1869"/>
      <c r="G83" s="821"/>
    </row>
    <row r="84" spans="1:11" ht="45" x14ac:dyDescent="0.25">
      <c r="A84" s="737">
        <f>1+A82</f>
        <v>4</v>
      </c>
      <c r="B84" s="738" t="s">
        <v>113</v>
      </c>
      <c r="C84" s="739" t="s">
        <v>114</v>
      </c>
      <c r="D84" s="720">
        <v>40</v>
      </c>
      <c r="E84" s="740" t="s">
        <v>15</v>
      </c>
      <c r="F84" s="1855"/>
      <c r="G84" s="720">
        <f t="shared" si="10"/>
        <v>0</v>
      </c>
      <c r="K84" s="422"/>
    </row>
    <row r="85" spans="1:11" ht="45" x14ac:dyDescent="0.25">
      <c r="A85" s="737">
        <f>1+A84</f>
        <v>5</v>
      </c>
      <c r="B85" s="738" t="s">
        <v>115</v>
      </c>
      <c r="C85" s="739" t="s">
        <v>116</v>
      </c>
      <c r="D85" s="720">
        <v>40</v>
      </c>
      <c r="E85" s="740" t="s">
        <v>15</v>
      </c>
      <c r="F85" s="1855"/>
      <c r="G85" s="720">
        <f t="shared" si="10"/>
        <v>0</v>
      </c>
      <c r="K85" s="422"/>
    </row>
    <row r="86" spans="1:11" s="425" customFormat="1" x14ac:dyDescent="0.25">
      <c r="A86" s="818"/>
      <c r="B86" s="819" t="s">
        <v>117</v>
      </c>
      <c r="C86" s="825" t="s">
        <v>118</v>
      </c>
      <c r="D86" s="828"/>
      <c r="E86" s="821"/>
      <c r="F86" s="1869"/>
      <c r="G86" s="821"/>
      <c r="I86" s="764"/>
    </row>
    <row r="87" spans="1:11" ht="30" x14ac:dyDescent="0.25">
      <c r="A87" s="737">
        <f>1+A85</f>
        <v>6</v>
      </c>
      <c r="B87" s="738">
        <v>45131</v>
      </c>
      <c r="C87" s="739" t="s">
        <v>119</v>
      </c>
      <c r="D87" s="720">
        <v>25.2</v>
      </c>
      <c r="E87" s="740" t="s">
        <v>1233</v>
      </c>
      <c r="F87" s="1855"/>
      <c r="G87" s="720">
        <f t="shared" si="10"/>
        <v>0</v>
      </c>
      <c r="K87" s="422"/>
    </row>
    <row r="88" spans="1:11" ht="45" x14ac:dyDescent="0.25">
      <c r="A88" s="737">
        <f t="shared" ref="A88:A93" si="11">1+A87</f>
        <v>7</v>
      </c>
      <c r="B88" s="738" t="s">
        <v>189</v>
      </c>
      <c r="C88" s="739" t="s">
        <v>1489</v>
      </c>
      <c r="D88" s="720">
        <v>6</v>
      </c>
      <c r="E88" s="740" t="s">
        <v>12</v>
      </c>
      <c r="F88" s="1855"/>
      <c r="G88" s="720">
        <f t="shared" si="10"/>
        <v>0</v>
      </c>
      <c r="K88" s="760"/>
    </row>
    <row r="89" spans="1:11" ht="45" x14ac:dyDescent="0.25">
      <c r="A89" s="737">
        <f t="shared" si="11"/>
        <v>8</v>
      </c>
      <c r="B89" s="738" t="s">
        <v>120</v>
      </c>
      <c r="C89" s="739" t="s">
        <v>1490</v>
      </c>
      <c r="D89" s="720">
        <v>66</v>
      </c>
      <c r="E89" s="740" t="s">
        <v>12</v>
      </c>
      <c r="F89" s="1855"/>
      <c r="G89" s="720">
        <f t="shared" si="10"/>
        <v>0</v>
      </c>
      <c r="K89" s="760"/>
    </row>
    <row r="90" spans="1:11" ht="45" x14ac:dyDescent="0.25">
      <c r="A90" s="737">
        <f t="shared" si="11"/>
        <v>9</v>
      </c>
      <c r="B90" s="738" t="s">
        <v>190</v>
      </c>
      <c r="C90" s="739" t="s">
        <v>1491</v>
      </c>
      <c r="D90" s="720">
        <v>12</v>
      </c>
      <c r="E90" s="740" t="s">
        <v>12</v>
      </c>
      <c r="F90" s="1855"/>
      <c r="G90" s="720">
        <f t="shared" si="10"/>
        <v>0</v>
      </c>
      <c r="K90" s="422"/>
    </row>
    <row r="91" spans="1:11" ht="45" x14ac:dyDescent="0.25">
      <c r="A91" s="737">
        <f t="shared" si="11"/>
        <v>10</v>
      </c>
      <c r="B91" s="738" t="s">
        <v>191</v>
      </c>
      <c r="C91" s="739" t="s">
        <v>192</v>
      </c>
      <c r="D91" s="720">
        <v>1</v>
      </c>
      <c r="E91" s="740" t="s">
        <v>15</v>
      </c>
      <c r="F91" s="1855"/>
      <c r="G91" s="720">
        <f t="shared" si="10"/>
        <v>0</v>
      </c>
      <c r="K91" s="422"/>
    </row>
    <row r="92" spans="1:11" ht="45" x14ac:dyDescent="0.25">
      <c r="A92" s="737">
        <f t="shared" si="11"/>
        <v>11</v>
      </c>
      <c r="B92" s="738" t="s">
        <v>122</v>
      </c>
      <c r="C92" s="739" t="s">
        <v>123</v>
      </c>
      <c r="D92" s="720">
        <v>11</v>
      </c>
      <c r="E92" s="740" t="s">
        <v>15</v>
      </c>
      <c r="F92" s="1855"/>
      <c r="G92" s="720">
        <f t="shared" si="10"/>
        <v>0</v>
      </c>
      <c r="K92" s="422"/>
    </row>
    <row r="93" spans="1:11" ht="45" x14ac:dyDescent="0.25">
      <c r="A93" s="737">
        <f t="shared" si="11"/>
        <v>12</v>
      </c>
      <c r="B93" s="738" t="s">
        <v>193</v>
      </c>
      <c r="C93" s="739" t="s">
        <v>194</v>
      </c>
      <c r="D93" s="720">
        <v>2</v>
      </c>
      <c r="E93" s="740" t="s">
        <v>15</v>
      </c>
      <c r="F93" s="1855"/>
      <c r="G93" s="720">
        <f t="shared" si="10"/>
        <v>0</v>
      </c>
      <c r="K93" s="422"/>
    </row>
    <row r="94" spans="1:11" x14ac:dyDescent="0.25">
      <c r="A94" s="742"/>
      <c r="B94" s="742"/>
      <c r="C94" s="743" t="s">
        <v>125</v>
      </c>
      <c r="D94" s="733"/>
      <c r="E94" s="744"/>
      <c r="F94" s="1864"/>
      <c r="G94" s="745">
        <f>SUM(G77:G93)</f>
        <v>0</v>
      </c>
      <c r="K94" s="422"/>
    </row>
    <row r="95" spans="1:11" x14ac:dyDescent="0.25">
      <c r="A95" s="737"/>
      <c r="B95" s="737"/>
      <c r="C95" s="746"/>
      <c r="D95" s="720"/>
      <c r="E95" s="740"/>
      <c r="F95" s="1855"/>
      <c r="G95" s="747"/>
      <c r="K95" s="422"/>
    </row>
    <row r="96" spans="1:11" x14ac:dyDescent="0.25">
      <c r="A96" s="730"/>
      <c r="B96" s="748" t="s">
        <v>126</v>
      </c>
      <c r="C96" s="749" t="s">
        <v>127</v>
      </c>
      <c r="D96" s="745"/>
      <c r="E96" s="732"/>
      <c r="F96" s="1870"/>
      <c r="G96" s="745"/>
      <c r="K96" s="422"/>
    </row>
    <row r="97" spans="1:11" x14ac:dyDescent="0.25">
      <c r="A97" s="818"/>
      <c r="B97" s="819" t="s">
        <v>128</v>
      </c>
      <c r="C97" s="826" t="s">
        <v>129</v>
      </c>
      <c r="D97" s="828"/>
      <c r="E97" s="821"/>
      <c r="F97" s="1869"/>
      <c r="G97" s="828"/>
      <c r="K97" s="422"/>
    </row>
    <row r="98" spans="1:11" ht="30" x14ac:dyDescent="0.25">
      <c r="A98" s="737">
        <v>1</v>
      </c>
      <c r="B98" s="738" t="s">
        <v>130</v>
      </c>
      <c r="C98" s="739" t="s">
        <v>131</v>
      </c>
      <c r="D98" s="720">
        <v>9</v>
      </c>
      <c r="E98" s="740" t="s">
        <v>15</v>
      </c>
      <c r="F98" s="1855"/>
      <c r="G98" s="720">
        <f t="shared" ref="G98" si="12">ROUND(D98*F98,2)</f>
        <v>0</v>
      </c>
      <c r="K98" s="422"/>
    </row>
    <row r="99" spans="1:11" ht="45" x14ac:dyDescent="0.25">
      <c r="A99" s="737"/>
      <c r="B99" s="738" t="s">
        <v>195</v>
      </c>
      <c r="C99" s="739" t="s">
        <v>196</v>
      </c>
      <c r="D99" s="720">
        <v>2</v>
      </c>
      <c r="E99" s="740" t="s">
        <v>15</v>
      </c>
      <c r="F99" s="1855"/>
      <c r="G99" s="720">
        <f t="shared" ref="G99:G106" si="13">ROUND(D99*F99,2)</f>
        <v>0</v>
      </c>
      <c r="K99" s="422"/>
    </row>
    <row r="100" spans="1:11" ht="45" x14ac:dyDescent="0.25">
      <c r="A100" s="737">
        <f>A98+1</f>
        <v>2</v>
      </c>
      <c r="B100" s="738" t="s">
        <v>197</v>
      </c>
      <c r="C100" s="739" t="s">
        <v>132</v>
      </c>
      <c r="D100" s="720">
        <v>5</v>
      </c>
      <c r="E100" s="740" t="s">
        <v>15</v>
      </c>
      <c r="F100" s="1855"/>
      <c r="G100" s="720">
        <f t="shared" si="13"/>
        <v>0</v>
      </c>
      <c r="K100" s="422"/>
    </row>
    <row r="101" spans="1:11" ht="75" x14ac:dyDescent="0.25">
      <c r="A101" s="737">
        <f t="shared" ref="A101:A114" si="14">A100+1</f>
        <v>3</v>
      </c>
      <c r="B101" s="738" t="s">
        <v>133</v>
      </c>
      <c r="C101" s="739" t="s">
        <v>134</v>
      </c>
      <c r="D101" s="720">
        <v>2</v>
      </c>
      <c r="E101" s="740" t="s">
        <v>15</v>
      </c>
      <c r="F101" s="1855"/>
      <c r="G101" s="720">
        <f t="shared" si="13"/>
        <v>0</v>
      </c>
      <c r="K101" s="422"/>
    </row>
    <row r="102" spans="1:11" ht="30" x14ac:dyDescent="0.25">
      <c r="A102" s="737">
        <f t="shared" si="14"/>
        <v>4</v>
      </c>
      <c r="B102" s="738" t="s">
        <v>16</v>
      </c>
      <c r="C102" s="739" t="s">
        <v>141</v>
      </c>
      <c r="D102" s="720">
        <v>2</v>
      </c>
      <c r="E102" s="740" t="s">
        <v>15</v>
      </c>
      <c r="F102" s="1855"/>
      <c r="G102" s="720">
        <f t="shared" si="13"/>
        <v>0</v>
      </c>
      <c r="K102" s="422"/>
    </row>
    <row r="103" spans="1:11" ht="45" x14ac:dyDescent="0.25">
      <c r="A103" s="737">
        <f t="shared" si="14"/>
        <v>5</v>
      </c>
      <c r="B103" s="738" t="s">
        <v>198</v>
      </c>
      <c r="C103" s="739" t="s">
        <v>138</v>
      </c>
      <c r="D103" s="720">
        <v>2</v>
      </c>
      <c r="E103" s="740" t="s">
        <v>15</v>
      </c>
      <c r="F103" s="1855"/>
      <c r="G103" s="720">
        <f t="shared" si="13"/>
        <v>0</v>
      </c>
      <c r="K103" s="422"/>
    </row>
    <row r="104" spans="1:11" ht="45" x14ac:dyDescent="0.25">
      <c r="A104" s="737">
        <f t="shared" si="14"/>
        <v>6</v>
      </c>
      <c r="B104" s="738" t="s">
        <v>139</v>
      </c>
      <c r="C104" s="739" t="s">
        <v>140</v>
      </c>
      <c r="D104" s="720">
        <v>2</v>
      </c>
      <c r="E104" s="740" t="s">
        <v>15</v>
      </c>
      <c r="F104" s="1855"/>
      <c r="G104" s="720">
        <f t="shared" si="13"/>
        <v>0</v>
      </c>
      <c r="K104" s="422"/>
    </row>
    <row r="105" spans="1:11" ht="45" x14ac:dyDescent="0.25">
      <c r="A105" s="737">
        <f t="shared" si="14"/>
        <v>7</v>
      </c>
      <c r="B105" s="738" t="s">
        <v>2960</v>
      </c>
      <c r="C105" s="739" t="s">
        <v>1906</v>
      </c>
      <c r="D105" s="720">
        <v>1</v>
      </c>
      <c r="E105" s="740" t="s">
        <v>15</v>
      </c>
      <c r="F105" s="1855"/>
      <c r="G105" s="720">
        <f t="shared" si="13"/>
        <v>0</v>
      </c>
      <c r="H105" s="836"/>
      <c r="K105" s="422"/>
    </row>
    <row r="106" spans="1:11" ht="30" x14ac:dyDescent="0.25">
      <c r="A106" s="737">
        <f t="shared" si="14"/>
        <v>8</v>
      </c>
      <c r="B106" s="738" t="s">
        <v>199</v>
      </c>
      <c r="C106" s="739" t="s">
        <v>200</v>
      </c>
      <c r="D106" s="720">
        <v>1</v>
      </c>
      <c r="E106" s="740" t="s">
        <v>15</v>
      </c>
      <c r="F106" s="1855"/>
      <c r="G106" s="720">
        <f t="shared" si="13"/>
        <v>0</v>
      </c>
      <c r="K106" s="422"/>
    </row>
    <row r="107" spans="1:11" s="425" customFormat="1" x14ac:dyDescent="0.25">
      <c r="A107" s="818"/>
      <c r="B107" s="819" t="s">
        <v>142</v>
      </c>
      <c r="C107" s="826" t="s">
        <v>143</v>
      </c>
      <c r="D107" s="828"/>
      <c r="E107" s="821"/>
      <c r="F107" s="1869"/>
      <c r="G107" s="821"/>
    </row>
    <row r="108" spans="1:11" s="425" customFormat="1" ht="60" x14ac:dyDescent="0.25">
      <c r="A108" s="737">
        <f>1+A106</f>
        <v>9</v>
      </c>
      <c r="B108" s="738" t="s">
        <v>144</v>
      </c>
      <c r="C108" s="739" t="s">
        <v>145</v>
      </c>
      <c r="D108" s="720">
        <v>2824</v>
      </c>
      <c r="E108" s="740" t="s">
        <v>12</v>
      </c>
      <c r="F108" s="1855"/>
      <c r="G108" s="720">
        <f t="shared" ref="G108:G121" si="15">ROUND(D108*F108,2)</f>
        <v>0</v>
      </c>
    </row>
    <row r="109" spans="1:11" s="425" customFormat="1" ht="60" x14ac:dyDescent="0.25">
      <c r="A109" s="737">
        <f>1+A108</f>
        <v>10</v>
      </c>
      <c r="B109" s="738" t="s">
        <v>146</v>
      </c>
      <c r="C109" s="739" t="s">
        <v>147</v>
      </c>
      <c r="D109" s="720">
        <v>2836</v>
      </c>
      <c r="E109" s="740" t="s">
        <v>12</v>
      </c>
      <c r="F109" s="1855"/>
      <c r="G109" s="720">
        <f t="shared" si="15"/>
        <v>0</v>
      </c>
    </row>
    <row r="110" spans="1:11" s="425" customFormat="1" ht="75" x14ac:dyDescent="0.25">
      <c r="A110" s="737">
        <f t="shared" si="14"/>
        <v>11</v>
      </c>
      <c r="B110" s="738" t="s">
        <v>148</v>
      </c>
      <c r="C110" s="739" t="s">
        <v>201</v>
      </c>
      <c r="D110" s="720">
        <v>10</v>
      </c>
      <c r="E110" s="740" t="s">
        <v>12</v>
      </c>
      <c r="F110" s="1855"/>
      <c r="G110" s="720">
        <f t="shared" si="15"/>
        <v>0</v>
      </c>
    </row>
    <row r="111" spans="1:11" s="425" customFormat="1" ht="90" x14ac:dyDescent="0.25">
      <c r="A111" s="737">
        <f t="shared" si="14"/>
        <v>12</v>
      </c>
      <c r="B111" s="738">
        <v>62165</v>
      </c>
      <c r="C111" s="739" t="s">
        <v>202</v>
      </c>
      <c r="D111" s="720">
        <v>2</v>
      </c>
      <c r="E111" s="740" t="s">
        <v>1232</v>
      </c>
      <c r="F111" s="1855"/>
      <c r="G111" s="720">
        <f t="shared" si="15"/>
        <v>0</v>
      </c>
    </row>
    <row r="112" spans="1:11" s="425" customFormat="1" ht="30" x14ac:dyDescent="0.25">
      <c r="A112" s="737">
        <f t="shared" si="14"/>
        <v>13</v>
      </c>
      <c r="B112" s="738">
        <v>62241</v>
      </c>
      <c r="C112" s="739" t="s">
        <v>151</v>
      </c>
      <c r="D112" s="720">
        <v>2</v>
      </c>
      <c r="E112" s="740" t="s">
        <v>1232</v>
      </c>
      <c r="F112" s="1855"/>
      <c r="G112" s="720">
        <f t="shared" si="15"/>
        <v>0</v>
      </c>
      <c r="H112" s="422"/>
    </row>
    <row r="113" spans="1:11" s="425" customFormat="1" ht="45" x14ac:dyDescent="0.25">
      <c r="A113" s="737">
        <f t="shared" si="14"/>
        <v>14</v>
      </c>
      <c r="B113" s="738" t="s">
        <v>152</v>
      </c>
      <c r="C113" s="739" t="s">
        <v>203</v>
      </c>
      <c r="D113" s="720">
        <v>1414</v>
      </c>
      <c r="E113" s="740" t="s">
        <v>12</v>
      </c>
      <c r="F113" s="1855"/>
      <c r="G113" s="720">
        <f t="shared" si="15"/>
        <v>0</v>
      </c>
      <c r="H113" s="422"/>
    </row>
    <row r="114" spans="1:11" s="425" customFormat="1" ht="45" x14ac:dyDescent="0.25">
      <c r="A114" s="737">
        <f t="shared" si="14"/>
        <v>15</v>
      </c>
      <c r="B114" s="738" t="s">
        <v>154</v>
      </c>
      <c r="C114" s="739" t="s">
        <v>204</v>
      </c>
      <c r="D114" s="720">
        <v>42</v>
      </c>
      <c r="E114" s="740" t="s">
        <v>12</v>
      </c>
      <c r="F114" s="1855"/>
      <c r="G114" s="720">
        <f t="shared" si="15"/>
        <v>0</v>
      </c>
      <c r="H114" s="422"/>
    </row>
    <row r="115" spans="1:11" s="425" customFormat="1" x14ac:dyDescent="0.25">
      <c r="A115" s="818"/>
      <c r="B115" s="819" t="s">
        <v>156</v>
      </c>
      <c r="C115" s="825" t="s">
        <v>157</v>
      </c>
      <c r="D115" s="828"/>
      <c r="E115" s="821"/>
      <c r="F115" s="1869"/>
      <c r="G115" s="821"/>
    </row>
    <row r="116" spans="1:11" x14ac:dyDescent="0.25">
      <c r="A116" s="737">
        <f>1+A114</f>
        <v>16</v>
      </c>
      <c r="B116" s="738" t="s">
        <v>158</v>
      </c>
      <c r="C116" s="739" t="s">
        <v>159</v>
      </c>
      <c r="D116" s="720">
        <v>4</v>
      </c>
      <c r="E116" s="740" t="s">
        <v>15</v>
      </c>
      <c r="F116" s="1855"/>
      <c r="G116" s="720">
        <f t="shared" si="15"/>
        <v>0</v>
      </c>
      <c r="K116" s="422"/>
    </row>
    <row r="117" spans="1:11" ht="60" x14ac:dyDescent="0.25">
      <c r="A117" s="740">
        <f>1+A116</f>
        <v>17</v>
      </c>
      <c r="B117" s="738" t="s">
        <v>164</v>
      </c>
      <c r="C117" s="739" t="s">
        <v>165</v>
      </c>
      <c r="D117" s="720">
        <v>1370</v>
      </c>
      <c r="E117" s="740" t="s">
        <v>12</v>
      </c>
      <c r="F117" s="1855"/>
      <c r="G117" s="720">
        <f t="shared" si="15"/>
        <v>0</v>
      </c>
      <c r="K117" s="422"/>
    </row>
    <row r="118" spans="1:11" ht="60" x14ac:dyDescent="0.25">
      <c r="A118" s="740">
        <f>1+A117</f>
        <v>18</v>
      </c>
      <c r="B118" s="738" t="s">
        <v>164</v>
      </c>
      <c r="C118" s="739" t="s">
        <v>205</v>
      </c>
      <c r="D118" s="720">
        <v>13</v>
      </c>
      <c r="E118" s="740" t="s">
        <v>12</v>
      </c>
      <c r="F118" s="1855"/>
      <c r="G118" s="720">
        <f t="shared" si="15"/>
        <v>0</v>
      </c>
      <c r="K118" s="422"/>
    </row>
    <row r="119" spans="1:11" ht="60" x14ac:dyDescent="0.25">
      <c r="A119" s="740">
        <f>1+A118</f>
        <v>19</v>
      </c>
      <c r="B119" s="738" t="s">
        <v>164</v>
      </c>
      <c r="C119" s="739" t="s">
        <v>206</v>
      </c>
      <c r="D119" s="720">
        <v>32</v>
      </c>
      <c r="E119" s="740" t="s">
        <v>12</v>
      </c>
      <c r="F119" s="1855"/>
      <c r="G119" s="720">
        <f t="shared" si="15"/>
        <v>0</v>
      </c>
      <c r="K119" s="422"/>
    </row>
    <row r="120" spans="1:11" ht="45" x14ac:dyDescent="0.25">
      <c r="A120" s="740">
        <f>1+A119</f>
        <v>20</v>
      </c>
      <c r="B120" s="738" t="s">
        <v>16</v>
      </c>
      <c r="C120" s="739" t="s">
        <v>2953</v>
      </c>
      <c r="D120" s="720">
        <v>1412</v>
      </c>
      <c r="E120" s="740" t="s">
        <v>12</v>
      </c>
      <c r="F120" s="1855"/>
      <c r="G120" s="720">
        <f t="shared" si="15"/>
        <v>0</v>
      </c>
      <c r="K120" s="422"/>
    </row>
    <row r="121" spans="1:11" ht="60" x14ac:dyDescent="0.25">
      <c r="A121" s="740">
        <f t="shared" ref="A121" si="16">1+A120</f>
        <v>21</v>
      </c>
      <c r="B121" s="738" t="s">
        <v>16</v>
      </c>
      <c r="C121" s="739" t="s">
        <v>2954</v>
      </c>
      <c r="D121" s="720">
        <v>14</v>
      </c>
      <c r="E121" s="740" t="s">
        <v>12</v>
      </c>
      <c r="F121" s="1855"/>
      <c r="G121" s="720">
        <f t="shared" si="15"/>
        <v>0</v>
      </c>
      <c r="K121" s="422"/>
    </row>
    <row r="122" spans="1:11" s="425" customFormat="1" x14ac:dyDescent="0.25">
      <c r="A122" s="730"/>
      <c r="B122" s="730"/>
      <c r="C122" s="743" t="s">
        <v>167</v>
      </c>
      <c r="D122" s="745"/>
      <c r="E122" s="732"/>
      <c r="F122" s="1870"/>
      <c r="G122" s="745">
        <f>SUM(G98:G121)</f>
        <v>0</v>
      </c>
    </row>
    <row r="123" spans="1:11" s="425" customFormat="1" x14ac:dyDescent="0.25">
      <c r="A123" s="734"/>
      <c r="B123" s="734"/>
      <c r="C123" s="746"/>
      <c r="D123" s="747"/>
      <c r="E123" s="736"/>
      <c r="F123" s="1871"/>
      <c r="G123" s="747"/>
      <c r="H123" s="766"/>
    </row>
    <row r="124" spans="1:11" s="425" customFormat="1" x14ac:dyDescent="0.25">
      <c r="A124" s="751"/>
      <c r="B124" s="751">
        <v>8</v>
      </c>
      <c r="C124" s="752" t="s">
        <v>168</v>
      </c>
      <c r="D124" s="835"/>
      <c r="E124" s="754"/>
      <c r="F124" s="1872"/>
      <c r="G124" s="755"/>
      <c r="H124" s="766"/>
    </row>
    <row r="125" spans="1:11" x14ac:dyDescent="0.25">
      <c r="A125" s="737">
        <v>1</v>
      </c>
      <c r="B125" s="726">
        <v>79311</v>
      </c>
      <c r="C125" s="727" t="s">
        <v>169</v>
      </c>
      <c r="D125" s="720">
        <v>50</v>
      </c>
      <c r="E125" s="726" t="s">
        <v>170</v>
      </c>
      <c r="F125" s="1875">
        <v>45</v>
      </c>
      <c r="G125" s="720">
        <f t="shared" ref="G125:G126" si="17">ROUND(D125*F125,2)</f>
        <v>2250</v>
      </c>
      <c r="H125" s="766"/>
      <c r="K125" s="422"/>
    </row>
    <row r="126" spans="1:11" s="425" customFormat="1" x14ac:dyDescent="0.25">
      <c r="A126" s="737">
        <f>1+A125</f>
        <v>2</v>
      </c>
      <c r="B126" s="726">
        <v>79351</v>
      </c>
      <c r="C126" s="727" t="s">
        <v>171</v>
      </c>
      <c r="D126" s="720">
        <v>30</v>
      </c>
      <c r="E126" s="726" t="s">
        <v>170</v>
      </c>
      <c r="F126" s="1875">
        <v>45</v>
      </c>
      <c r="G126" s="720">
        <f t="shared" si="17"/>
        <v>1350</v>
      </c>
      <c r="H126" s="766"/>
    </row>
    <row r="127" spans="1:11" s="425" customFormat="1" ht="30" x14ac:dyDescent="0.25">
      <c r="A127" s="737">
        <f t="shared" ref="A127" si="18">A126+1</f>
        <v>3</v>
      </c>
      <c r="B127" s="726">
        <v>79514</v>
      </c>
      <c r="C127" s="727" t="s">
        <v>172</v>
      </c>
      <c r="D127" s="720">
        <v>1</v>
      </c>
      <c r="E127" s="726" t="s">
        <v>435</v>
      </c>
      <c r="F127" s="1855"/>
      <c r="G127" s="720">
        <f t="shared" ref="G127" si="19">ROUND(D127*F127,2)</f>
        <v>0</v>
      </c>
      <c r="H127" s="766"/>
    </row>
    <row r="128" spans="1:11" x14ac:dyDescent="0.25">
      <c r="A128" s="753"/>
      <c r="B128" s="756"/>
      <c r="C128" s="757" t="s">
        <v>173</v>
      </c>
      <c r="D128" s="755"/>
      <c r="E128" s="756"/>
      <c r="F128" s="1873"/>
      <c r="G128" s="758">
        <f>+SUM(G125:G127)</f>
        <v>3600</v>
      </c>
      <c r="K128" s="422"/>
    </row>
    <row r="129" spans="1:11" x14ac:dyDescent="0.25">
      <c r="A129" s="420"/>
      <c r="B129" s="420"/>
      <c r="C129" s="765"/>
      <c r="K129" s="422"/>
    </row>
    <row r="130" spans="1:11" x14ac:dyDescent="0.25">
      <c r="A130" s="420"/>
      <c r="B130" s="420"/>
      <c r="C130" s="765"/>
    </row>
  </sheetData>
  <dataValidations count="1">
    <dataValidation type="custom" allowBlank="1" showInputMessage="1" showErrorMessage="1" error="Vnos Cena/EM je dovoljen na dve decimalni mesti." sqref="F36:F37 F22:F24 F26:F34 F42:F46 F48:F49 F51 F53:F54 F56 F74 F71:F72 F69 F61:F64 F66:F67 F87:F93 F84:F85 F79:F80 F82 F116:F121 F98:F106 F108:F114 F125:F127" xr:uid="{6D68CF48-A004-45AA-A496-BDFF39F70E54}">
      <formula1>F22=ROUND(F22,2)</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6">
    <tabColor theme="7" tint="0.39997558519241921"/>
  </sheetPr>
  <dimension ref="A1:XFD114"/>
  <sheetViews>
    <sheetView topLeftCell="A13" workbookViewId="0">
      <selection activeCell="G70" sqref="G70"/>
    </sheetView>
  </sheetViews>
  <sheetFormatPr defaultRowHeight="15" x14ac:dyDescent="0.25"/>
  <cols>
    <col min="1" max="1" width="5.7109375" style="418" customWidth="1"/>
    <col min="2" max="2" width="9.7109375" style="418" customWidth="1"/>
    <col min="3" max="3" width="45.7109375" style="782" customWidth="1"/>
    <col min="4" max="4" width="10.7109375" style="419" customWidth="1"/>
    <col min="5" max="5" width="6.7109375" style="423" customWidth="1"/>
    <col min="6" max="6" width="11.7109375" style="1874" customWidth="1"/>
    <col min="7" max="7" width="12.7109375" style="419" customWidth="1"/>
    <col min="8" max="8" width="10.140625" style="836" bestFit="1" customWidth="1"/>
    <col min="9" max="10" width="13.42578125" style="422" bestFit="1" customWidth="1"/>
    <col min="11" max="11" width="15.85546875" style="419" bestFit="1" customWidth="1"/>
    <col min="12" max="16384" width="9.140625" style="422"/>
  </cols>
  <sheetData>
    <row r="1" spans="1:8" ht="15.75" x14ac:dyDescent="0.25">
      <c r="A1" s="830" t="s">
        <v>1486</v>
      </c>
      <c r="B1" s="716"/>
      <c r="C1" s="717"/>
      <c r="D1" s="832"/>
      <c r="E1" s="718"/>
      <c r="F1" s="1857"/>
    </row>
    <row r="2" spans="1:8" ht="15.75" x14ac:dyDescent="0.25">
      <c r="A2" s="830" t="s">
        <v>428</v>
      </c>
      <c r="B2" s="722"/>
      <c r="C2" s="723"/>
      <c r="D2" s="832"/>
      <c r="E2" s="718"/>
      <c r="F2" s="1857"/>
    </row>
    <row r="3" spans="1:8" ht="15.75" x14ac:dyDescent="0.25">
      <c r="A3" s="724" t="s">
        <v>1244</v>
      </c>
      <c r="B3" s="722"/>
      <c r="C3" s="723"/>
      <c r="D3" s="832"/>
      <c r="E3" s="718"/>
      <c r="F3" s="1857"/>
      <c r="G3" s="719"/>
    </row>
    <row r="4" spans="1:8" ht="15.75" x14ac:dyDescent="0.25">
      <c r="A4" s="721"/>
      <c r="B4" s="722"/>
      <c r="C4" s="723"/>
      <c r="D4" s="832"/>
      <c r="E4" s="718"/>
      <c r="F4" s="1857"/>
      <c r="G4" s="719"/>
    </row>
    <row r="5" spans="1:8" x14ac:dyDescent="0.25">
      <c r="B5" s="767" t="s">
        <v>0</v>
      </c>
      <c r="C5" s="769" t="s">
        <v>174</v>
      </c>
      <c r="D5" s="833"/>
      <c r="E5" s="768"/>
      <c r="F5" s="1858"/>
      <c r="G5" s="771" t="s">
        <v>175</v>
      </c>
    </row>
    <row r="6" spans="1:8" x14ac:dyDescent="0.25">
      <c r="B6" s="772"/>
      <c r="C6" s="773"/>
      <c r="D6" s="775"/>
      <c r="E6" s="768"/>
      <c r="F6" s="1858"/>
      <c r="G6" s="775"/>
    </row>
    <row r="7" spans="1:8" x14ac:dyDescent="0.25">
      <c r="B7" s="776" t="s">
        <v>176</v>
      </c>
      <c r="C7" s="777" t="s">
        <v>7</v>
      </c>
      <c r="D7" s="775"/>
      <c r="E7" s="768"/>
      <c r="F7" s="1858"/>
      <c r="G7" s="770">
        <f>G39</f>
        <v>15000</v>
      </c>
    </row>
    <row r="8" spans="1:8" x14ac:dyDescent="0.25">
      <c r="B8" s="776" t="s">
        <v>39</v>
      </c>
      <c r="C8" s="777" t="s">
        <v>40</v>
      </c>
      <c r="D8" s="775"/>
      <c r="E8" s="768"/>
      <c r="F8" s="1858"/>
      <c r="G8" s="775">
        <f>G58</f>
        <v>0</v>
      </c>
    </row>
    <row r="9" spans="1:8" x14ac:dyDescent="0.25">
      <c r="B9" s="776" t="s">
        <v>72</v>
      </c>
      <c r="C9" s="777" t="s">
        <v>73</v>
      </c>
      <c r="D9" s="775"/>
      <c r="E9" s="768"/>
      <c r="F9" s="1858"/>
      <c r="G9" s="775">
        <f>G73</f>
        <v>0</v>
      </c>
    </row>
    <row r="10" spans="1:8" x14ac:dyDescent="0.25">
      <c r="B10" s="776" t="s">
        <v>100</v>
      </c>
      <c r="C10" s="777" t="s">
        <v>101</v>
      </c>
      <c r="D10" s="775"/>
      <c r="E10" s="768"/>
      <c r="F10" s="1858"/>
      <c r="G10" s="775">
        <f>G87</f>
        <v>0</v>
      </c>
    </row>
    <row r="11" spans="1:8" x14ac:dyDescent="0.25">
      <c r="B11" s="776" t="s">
        <v>126</v>
      </c>
      <c r="C11" s="777" t="s">
        <v>177</v>
      </c>
      <c r="D11" s="775"/>
      <c r="E11" s="768"/>
      <c r="F11" s="1858"/>
      <c r="G11" s="775">
        <f>G106</f>
        <v>0</v>
      </c>
    </row>
    <row r="12" spans="1:8" ht="15.75" thickBot="1" x14ac:dyDescent="0.3">
      <c r="A12" s="786"/>
      <c r="B12" s="783">
        <v>8</v>
      </c>
      <c r="C12" s="1118" t="s">
        <v>168</v>
      </c>
      <c r="D12" s="834"/>
      <c r="E12" s="784"/>
      <c r="F12" s="1859"/>
      <c r="G12" s="785">
        <f>G112</f>
        <v>5850</v>
      </c>
      <c r="H12" s="842"/>
    </row>
    <row r="13" spans="1:8" x14ac:dyDescent="0.25">
      <c r="A13" s="772"/>
      <c r="B13" s="778" t="s">
        <v>178</v>
      </c>
      <c r="C13" s="779"/>
      <c r="D13" s="775"/>
      <c r="E13" s="774"/>
      <c r="F13" s="1858"/>
      <c r="G13" s="780">
        <f>SUM(G7:G12)</f>
        <v>20850</v>
      </c>
    </row>
    <row r="14" spans="1:8" ht="15.75" thickBot="1" x14ac:dyDescent="0.3">
      <c r="A14" s="786"/>
      <c r="B14" s="787" t="s">
        <v>179</v>
      </c>
      <c r="C14" s="788"/>
      <c r="D14" s="790"/>
      <c r="E14" s="789"/>
      <c r="F14" s="1860"/>
      <c r="G14" s="790">
        <f>ROUND(G13*0.22,2)</f>
        <v>4587</v>
      </c>
    </row>
    <row r="15" spans="1:8" x14ac:dyDescent="0.25">
      <c r="B15" s="781" t="s">
        <v>180</v>
      </c>
      <c r="C15" s="762"/>
      <c r="D15" s="763"/>
      <c r="E15" s="761"/>
      <c r="F15" s="1861"/>
      <c r="G15" s="763">
        <f>+G14+G13</f>
        <v>25437</v>
      </c>
    </row>
    <row r="16" spans="1:8" ht="15.75" x14ac:dyDescent="0.25">
      <c r="A16" s="721"/>
      <c r="B16" s="722"/>
      <c r="C16" s="723"/>
      <c r="D16" s="832"/>
      <c r="E16" s="718"/>
      <c r="F16" s="1857"/>
      <c r="G16" s="719"/>
    </row>
    <row r="17" spans="1:11" ht="15.75" x14ac:dyDescent="0.25">
      <c r="A17" s="721"/>
      <c r="B17" s="722"/>
      <c r="C17" s="723"/>
      <c r="D17" s="832"/>
      <c r="E17" s="718"/>
      <c r="F17" s="1857"/>
      <c r="G17" s="719"/>
    </row>
    <row r="18" spans="1:11" ht="15.75" x14ac:dyDescent="0.25">
      <c r="A18" s="724" t="s">
        <v>1244</v>
      </c>
      <c r="B18" s="722"/>
      <c r="C18" s="723"/>
      <c r="D18" s="832"/>
      <c r="E18" s="718"/>
      <c r="F18" s="1857"/>
      <c r="G18" s="719"/>
    </row>
    <row r="19" spans="1:11" x14ac:dyDescent="0.25">
      <c r="A19" s="725" t="s">
        <v>0</v>
      </c>
      <c r="B19" s="726" t="s">
        <v>1</v>
      </c>
      <c r="C19" s="727" t="s">
        <v>2</v>
      </c>
      <c r="D19" s="728" t="s">
        <v>3</v>
      </c>
      <c r="E19" s="728" t="s">
        <v>4</v>
      </c>
      <c r="F19" s="1863" t="s">
        <v>5</v>
      </c>
      <c r="G19" s="729" t="s">
        <v>6</v>
      </c>
      <c r="K19" s="422"/>
    </row>
    <row r="20" spans="1:11" x14ac:dyDescent="0.25">
      <c r="A20" s="730"/>
      <c r="B20" s="730">
        <v>1</v>
      </c>
      <c r="C20" s="731" t="s">
        <v>7</v>
      </c>
      <c r="D20" s="733"/>
      <c r="E20" s="732"/>
      <c r="F20" s="1864"/>
      <c r="G20" s="733"/>
      <c r="K20" s="422"/>
    </row>
    <row r="21" spans="1:11" x14ac:dyDescent="0.25">
      <c r="A21" s="818"/>
      <c r="B21" s="819" t="s">
        <v>8</v>
      </c>
      <c r="C21" s="820" t="s">
        <v>9</v>
      </c>
      <c r="D21" s="822"/>
      <c r="E21" s="821"/>
      <c r="F21" s="1865"/>
      <c r="G21" s="822"/>
      <c r="K21" s="422"/>
    </row>
    <row r="22" spans="1:11" ht="30" x14ac:dyDescent="0.25">
      <c r="A22" s="737">
        <v>1</v>
      </c>
      <c r="B22" s="738" t="s">
        <v>181</v>
      </c>
      <c r="C22" s="739" t="s">
        <v>11</v>
      </c>
      <c r="D22" s="720">
        <v>660</v>
      </c>
      <c r="E22" s="740" t="s">
        <v>12</v>
      </c>
      <c r="F22" s="1855"/>
      <c r="G22" s="720">
        <f>ROUND(D22*F22,2)</f>
        <v>0</v>
      </c>
      <c r="K22" s="422"/>
    </row>
    <row r="23" spans="1:11" ht="30" x14ac:dyDescent="0.25">
      <c r="A23" s="737">
        <f t="shared" ref="A23:A24" si="0">A22+1</f>
        <v>2</v>
      </c>
      <c r="B23" s="741" t="s">
        <v>13</v>
      </c>
      <c r="C23" s="739" t="s">
        <v>14</v>
      </c>
      <c r="D23" s="720">
        <v>34</v>
      </c>
      <c r="E23" s="740" t="s">
        <v>15</v>
      </c>
      <c r="F23" s="1855"/>
      <c r="G23" s="720">
        <f t="shared" ref="G23:G38" si="1">ROUND(D23*F23,2)</f>
        <v>0</v>
      </c>
      <c r="K23" s="422"/>
    </row>
    <row r="24" spans="1:11" ht="30" x14ac:dyDescent="0.25">
      <c r="A24" s="737">
        <f t="shared" si="0"/>
        <v>3</v>
      </c>
      <c r="B24" s="741" t="s">
        <v>16</v>
      </c>
      <c r="C24" s="739" t="s">
        <v>17</v>
      </c>
      <c r="D24" s="720">
        <v>1</v>
      </c>
      <c r="E24" s="740" t="s">
        <v>15</v>
      </c>
      <c r="F24" s="1855"/>
      <c r="G24" s="720">
        <f t="shared" si="1"/>
        <v>0</v>
      </c>
      <c r="K24" s="422"/>
    </row>
    <row r="25" spans="1:11" x14ac:dyDescent="0.25">
      <c r="A25" s="823"/>
      <c r="B25" s="819" t="s">
        <v>18</v>
      </c>
      <c r="C25" s="820" t="s">
        <v>19</v>
      </c>
      <c r="D25" s="822"/>
      <c r="E25" s="824"/>
      <c r="F25" s="1865"/>
      <c r="G25" s="824"/>
      <c r="K25" s="422"/>
    </row>
    <row r="26" spans="1:11" ht="30" x14ac:dyDescent="0.25">
      <c r="A26" s="737">
        <f>1+A24</f>
        <v>4</v>
      </c>
      <c r="B26" s="738" t="s">
        <v>20</v>
      </c>
      <c r="C26" s="739" t="s">
        <v>21</v>
      </c>
      <c r="D26" s="720">
        <f>300*2</f>
        <v>600</v>
      </c>
      <c r="E26" s="740" t="s">
        <v>1232</v>
      </c>
      <c r="F26" s="1855"/>
      <c r="G26" s="720">
        <f t="shared" si="1"/>
        <v>0</v>
      </c>
      <c r="K26" s="422"/>
    </row>
    <row r="27" spans="1:11" ht="30" x14ac:dyDescent="0.25">
      <c r="A27" s="737">
        <f>1+A26</f>
        <v>5</v>
      </c>
      <c r="B27" s="738">
        <v>12151</v>
      </c>
      <c r="C27" s="739" t="s">
        <v>23</v>
      </c>
      <c r="D27" s="720">
        <v>15</v>
      </c>
      <c r="E27" s="740" t="s">
        <v>15</v>
      </c>
      <c r="F27" s="1855"/>
      <c r="G27" s="720">
        <f t="shared" si="1"/>
        <v>0</v>
      </c>
      <c r="K27" s="422"/>
    </row>
    <row r="28" spans="1:11" ht="30" x14ac:dyDescent="0.25">
      <c r="A28" s="737">
        <f t="shared" ref="A28:A34" si="2">1+A27</f>
        <v>6</v>
      </c>
      <c r="B28" s="738">
        <v>12152</v>
      </c>
      <c r="C28" s="739" t="s">
        <v>182</v>
      </c>
      <c r="D28" s="720">
        <v>6</v>
      </c>
      <c r="E28" s="740" t="s">
        <v>15</v>
      </c>
      <c r="F28" s="1855"/>
      <c r="G28" s="720">
        <f t="shared" si="1"/>
        <v>0</v>
      </c>
      <c r="K28" s="422"/>
    </row>
    <row r="29" spans="1:11" ht="30" x14ac:dyDescent="0.25">
      <c r="A29" s="737">
        <f t="shared" si="2"/>
        <v>7</v>
      </c>
      <c r="B29" s="738">
        <v>12162</v>
      </c>
      <c r="C29" s="759" t="s">
        <v>24</v>
      </c>
      <c r="D29" s="720">
        <f>+D27</f>
        <v>15</v>
      </c>
      <c r="E29" s="735" t="s">
        <v>15</v>
      </c>
      <c r="F29" s="1855"/>
      <c r="G29" s="720">
        <f t="shared" si="1"/>
        <v>0</v>
      </c>
      <c r="K29" s="422"/>
    </row>
    <row r="30" spans="1:11" ht="30" x14ac:dyDescent="0.25">
      <c r="A30" s="737">
        <f t="shared" si="2"/>
        <v>8</v>
      </c>
      <c r="B30" s="738">
        <v>12166</v>
      </c>
      <c r="C30" s="759" t="s">
        <v>183</v>
      </c>
      <c r="D30" s="720">
        <f>+D28</f>
        <v>6</v>
      </c>
      <c r="E30" s="735" t="s">
        <v>15</v>
      </c>
      <c r="F30" s="1855"/>
      <c r="G30" s="720">
        <f t="shared" si="1"/>
        <v>0</v>
      </c>
      <c r="K30" s="422"/>
    </row>
    <row r="31" spans="1:11" ht="30" x14ac:dyDescent="0.25">
      <c r="A31" s="737">
        <f t="shared" si="2"/>
        <v>9</v>
      </c>
      <c r="B31" s="738" t="s">
        <v>25</v>
      </c>
      <c r="C31" s="739" t="s">
        <v>26</v>
      </c>
      <c r="D31" s="720">
        <v>2</v>
      </c>
      <c r="E31" s="740" t="s">
        <v>15</v>
      </c>
      <c r="F31" s="1855"/>
      <c r="G31" s="720">
        <f t="shared" si="1"/>
        <v>0</v>
      </c>
      <c r="K31" s="422"/>
    </row>
    <row r="32" spans="1:11" ht="30" x14ac:dyDescent="0.25">
      <c r="A32" s="737">
        <f t="shared" si="2"/>
        <v>10</v>
      </c>
      <c r="B32" s="738" t="s">
        <v>27</v>
      </c>
      <c r="C32" s="739" t="s">
        <v>28</v>
      </c>
      <c r="D32" s="720">
        <v>339</v>
      </c>
      <c r="E32" s="740" t="s">
        <v>1232</v>
      </c>
      <c r="F32" s="1855"/>
      <c r="G32" s="720">
        <f t="shared" si="1"/>
        <v>0</v>
      </c>
      <c r="K32" s="422"/>
    </row>
    <row r="33" spans="1:16384" ht="33" customHeight="1" x14ac:dyDescent="0.25">
      <c r="A33" s="737">
        <f t="shared" si="2"/>
        <v>11</v>
      </c>
      <c r="B33" s="738">
        <v>12231</v>
      </c>
      <c r="C33" s="739" t="s">
        <v>29</v>
      </c>
      <c r="D33" s="720">
        <v>30</v>
      </c>
      <c r="E33" s="740" t="s">
        <v>12</v>
      </c>
      <c r="F33" s="1855"/>
      <c r="G33" s="720">
        <f t="shared" si="1"/>
        <v>0</v>
      </c>
      <c r="K33" s="422"/>
    </row>
    <row r="34" spans="1:16384" ht="30" x14ac:dyDescent="0.25">
      <c r="A34" s="737">
        <f t="shared" si="2"/>
        <v>12</v>
      </c>
      <c r="B34" s="738" t="s">
        <v>30</v>
      </c>
      <c r="C34" s="739" t="s">
        <v>31</v>
      </c>
      <c r="D34" s="720">
        <v>50</v>
      </c>
      <c r="E34" s="740" t="s">
        <v>12</v>
      </c>
      <c r="F34" s="1855"/>
      <c r="G34" s="720">
        <f t="shared" si="1"/>
        <v>0</v>
      </c>
      <c r="K34" s="422"/>
    </row>
    <row r="35" spans="1:16384" x14ac:dyDescent="0.25">
      <c r="A35" s="823"/>
      <c r="B35" s="819" t="s">
        <v>32</v>
      </c>
      <c r="C35" s="825" t="s">
        <v>33</v>
      </c>
      <c r="D35" s="822"/>
      <c r="E35" s="824"/>
      <c r="F35" s="1865"/>
      <c r="G35" s="824"/>
      <c r="K35" s="422"/>
    </row>
    <row r="36" spans="1:16384" ht="75" x14ac:dyDescent="0.25">
      <c r="A36" s="737">
        <f>1+A34</f>
        <v>13</v>
      </c>
      <c r="B36" s="738" t="s">
        <v>34</v>
      </c>
      <c r="C36" s="739" t="s">
        <v>2942</v>
      </c>
      <c r="D36" s="720">
        <v>1</v>
      </c>
      <c r="E36" s="740" t="s">
        <v>435</v>
      </c>
      <c r="F36" s="1875">
        <v>10000</v>
      </c>
      <c r="G36" s="720">
        <f t="shared" si="1"/>
        <v>10000</v>
      </c>
      <c r="H36" s="842"/>
      <c r="K36" s="422"/>
    </row>
    <row r="37" spans="1:16384" ht="60" x14ac:dyDescent="0.25">
      <c r="A37" s="737">
        <f>1+A36</f>
        <v>14</v>
      </c>
      <c r="B37" s="738" t="s">
        <v>212</v>
      </c>
      <c r="C37" s="739" t="s">
        <v>2939</v>
      </c>
      <c r="D37" s="720">
        <v>1</v>
      </c>
      <c r="E37" s="740" t="s">
        <v>435</v>
      </c>
      <c r="F37" s="1875">
        <v>5000</v>
      </c>
      <c r="G37" s="720">
        <f t="shared" si="1"/>
        <v>5000</v>
      </c>
      <c r="H37" s="842"/>
      <c r="K37" s="422"/>
    </row>
    <row r="38" spans="1:16384" ht="30" x14ac:dyDescent="0.25">
      <c r="A38" s="737">
        <f>1+A37</f>
        <v>15</v>
      </c>
      <c r="B38" s="738" t="s">
        <v>35</v>
      </c>
      <c r="C38" s="739" t="s">
        <v>36</v>
      </c>
      <c r="D38" s="720">
        <f>+D32*0.1</f>
        <v>33.9</v>
      </c>
      <c r="E38" s="740" t="s">
        <v>1233</v>
      </c>
      <c r="F38" s="1855"/>
      <c r="G38" s="720">
        <f t="shared" si="1"/>
        <v>0</v>
      </c>
      <c r="H38" s="422"/>
      <c r="K38" s="422"/>
    </row>
    <row r="39" spans="1:16384" x14ac:dyDescent="0.25">
      <c r="A39" s="742"/>
      <c r="B39" s="742"/>
      <c r="C39" s="743" t="s">
        <v>38</v>
      </c>
      <c r="D39" s="733"/>
      <c r="E39" s="744"/>
      <c r="F39" s="1864"/>
      <c r="G39" s="745">
        <f>SUM(G22:G38)</f>
        <v>15000</v>
      </c>
      <c r="K39" s="422"/>
    </row>
    <row r="40" spans="1:16384" x14ac:dyDescent="0.25">
      <c r="A40" s="737"/>
      <c r="B40" s="737"/>
      <c r="C40" s="746"/>
      <c r="D40" s="720"/>
      <c r="E40" s="740"/>
      <c r="F40" s="1855"/>
      <c r="G40" s="747"/>
      <c r="K40" s="422"/>
    </row>
    <row r="41" spans="1:16384" x14ac:dyDescent="0.25">
      <c r="A41" s="742"/>
      <c r="B41" s="748" t="s">
        <v>39</v>
      </c>
      <c r="C41" s="749" t="s">
        <v>40</v>
      </c>
      <c r="D41" s="733"/>
      <c r="E41" s="744"/>
      <c r="F41" s="1864"/>
      <c r="G41" s="733"/>
      <c r="K41" s="422"/>
    </row>
    <row r="42" spans="1:16384" s="424" customFormat="1" x14ac:dyDescent="0.25">
      <c r="A42" s="823"/>
      <c r="B42" s="819" t="s">
        <v>41</v>
      </c>
      <c r="C42" s="826" t="s">
        <v>42</v>
      </c>
      <c r="D42" s="822"/>
      <c r="E42" s="824"/>
      <c r="F42" s="1865"/>
      <c r="G42" s="822"/>
      <c r="H42" s="837"/>
      <c r="I42" s="422"/>
      <c r="J42" s="422"/>
      <c r="K42" s="422"/>
      <c r="L42" s="423"/>
      <c r="M42" s="419"/>
      <c r="N42" s="419"/>
      <c r="O42" s="418"/>
      <c r="P42" s="420"/>
      <c r="Q42" s="421"/>
      <c r="R42" s="422"/>
      <c r="S42" s="423"/>
      <c r="T42" s="419"/>
      <c r="U42" s="419"/>
      <c r="V42" s="418"/>
      <c r="W42" s="420"/>
      <c r="X42" s="421"/>
      <c r="Y42" s="422"/>
      <c r="Z42" s="423"/>
      <c r="AA42" s="419"/>
      <c r="AB42" s="419"/>
      <c r="AC42" s="418"/>
      <c r="AD42" s="420"/>
      <c r="AE42" s="421"/>
      <c r="AF42" s="422"/>
      <c r="AG42" s="423"/>
      <c r="AH42" s="419"/>
      <c r="AI42" s="419"/>
      <c r="AJ42" s="418"/>
      <c r="AK42" s="420"/>
      <c r="AL42" s="421"/>
      <c r="AM42" s="422"/>
      <c r="AN42" s="423"/>
      <c r="AO42" s="419"/>
      <c r="AP42" s="419"/>
      <c r="AQ42" s="418"/>
      <c r="AR42" s="420"/>
      <c r="AS42" s="421"/>
      <c r="AT42" s="422"/>
      <c r="AU42" s="423"/>
      <c r="AV42" s="419"/>
      <c r="AW42" s="419"/>
      <c r="AX42" s="418"/>
      <c r="AY42" s="420"/>
      <c r="AZ42" s="421"/>
      <c r="BA42" s="422"/>
      <c r="BB42" s="423"/>
      <c r="BC42" s="419"/>
      <c r="BD42" s="419"/>
      <c r="BE42" s="418"/>
      <c r="BF42" s="420"/>
      <c r="BG42" s="421"/>
      <c r="BH42" s="422"/>
      <c r="BI42" s="423"/>
      <c r="BJ42" s="419"/>
      <c r="BK42" s="419"/>
      <c r="BL42" s="418"/>
      <c r="BM42" s="420"/>
      <c r="BN42" s="421"/>
      <c r="BO42" s="422"/>
      <c r="BP42" s="423"/>
      <c r="BQ42" s="419"/>
      <c r="BR42" s="419"/>
      <c r="BS42" s="418"/>
      <c r="BT42" s="420"/>
      <c r="BU42" s="421"/>
      <c r="BV42" s="422"/>
      <c r="BW42" s="423"/>
      <c r="BX42" s="419"/>
      <c r="BY42" s="419"/>
      <c r="BZ42" s="418"/>
      <c r="CA42" s="420"/>
      <c r="CB42" s="421"/>
      <c r="CC42" s="422"/>
      <c r="CD42" s="423"/>
      <c r="CE42" s="419"/>
      <c r="CF42" s="419"/>
      <c r="CG42" s="418"/>
      <c r="CH42" s="420"/>
      <c r="CI42" s="421"/>
      <c r="CJ42" s="422"/>
      <c r="CK42" s="423"/>
      <c r="CL42" s="419"/>
      <c r="CM42" s="419"/>
      <c r="CN42" s="418"/>
      <c r="CO42" s="420"/>
      <c r="CP42" s="421"/>
      <c r="CQ42" s="422"/>
      <c r="CR42" s="423"/>
      <c r="CS42" s="419"/>
      <c r="CT42" s="419"/>
      <c r="CU42" s="418"/>
      <c r="CV42" s="420"/>
      <c r="CW42" s="421"/>
      <c r="CX42" s="422"/>
      <c r="CY42" s="423"/>
      <c r="CZ42" s="419"/>
      <c r="DA42" s="419"/>
      <c r="DB42" s="418"/>
      <c r="DC42" s="420"/>
      <c r="DD42" s="421"/>
      <c r="DE42" s="422"/>
      <c r="DF42" s="423"/>
      <c r="DG42" s="419"/>
      <c r="DH42" s="419"/>
      <c r="DI42" s="418"/>
      <c r="DJ42" s="420"/>
      <c r="DK42" s="421"/>
      <c r="DL42" s="422"/>
      <c r="DM42" s="423"/>
      <c r="DN42" s="419"/>
      <c r="DO42" s="419"/>
      <c r="DP42" s="418"/>
      <c r="DQ42" s="420"/>
      <c r="DR42" s="421"/>
      <c r="DS42" s="422"/>
      <c r="DT42" s="423"/>
      <c r="DU42" s="419"/>
      <c r="DV42" s="419"/>
      <c r="DW42" s="418"/>
      <c r="DX42" s="420"/>
      <c r="DY42" s="421"/>
      <c r="DZ42" s="422"/>
      <c r="EA42" s="423"/>
      <c r="EB42" s="419"/>
      <c r="EC42" s="419"/>
      <c r="ED42" s="418"/>
      <c r="EE42" s="420"/>
      <c r="EF42" s="421"/>
      <c r="EG42" s="422"/>
      <c r="EH42" s="423"/>
      <c r="EI42" s="419"/>
      <c r="EJ42" s="419"/>
      <c r="EK42" s="418"/>
      <c r="EL42" s="420"/>
      <c r="EM42" s="421"/>
      <c r="EN42" s="422"/>
      <c r="EO42" s="423"/>
      <c r="EP42" s="419"/>
      <c r="EQ42" s="419"/>
      <c r="ER42" s="418"/>
      <c r="ES42" s="420"/>
      <c r="ET42" s="421"/>
      <c r="EU42" s="422"/>
      <c r="EV42" s="423"/>
      <c r="EW42" s="419"/>
      <c r="EX42" s="419"/>
      <c r="EY42" s="418"/>
      <c r="EZ42" s="420"/>
      <c r="FA42" s="421"/>
      <c r="FB42" s="422"/>
      <c r="FC42" s="423"/>
      <c r="FD42" s="419"/>
      <c r="FE42" s="419"/>
      <c r="FF42" s="418"/>
      <c r="FG42" s="420"/>
      <c r="FH42" s="421"/>
      <c r="FI42" s="422"/>
      <c r="FJ42" s="423"/>
      <c r="FK42" s="419"/>
      <c r="FL42" s="419"/>
      <c r="FM42" s="418"/>
      <c r="FN42" s="420"/>
      <c r="FO42" s="421"/>
      <c r="FP42" s="422"/>
      <c r="FQ42" s="423"/>
      <c r="FR42" s="419"/>
      <c r="FS42" s="419"/>
      <c r="FT42" s="418"/>
      <c r="FU42" s="420"/>
      <c r="FV42" s="421"/>
      <c r="FW42" s="422"/>
      <c r="FX42" s="423"/>
      <c r="FY42" s="419"/>
      <c r="FZ42" s="419"/>
      <c r="GA42" s="418"/>
      <c r="GB42" s="420"/>
      <c r="GC42" s="421"/>
      <c r="GD42" s="422"/>
      <c r="GE42" s="423"/>
      <c r="GF42" s="419"/>
      <c r="GG42" s="419"/>
      <c r="GH42" s="418"/>
      <c r="GI42" s="420"/>
      <c r="GJ42" s="421"/>
      <c r="GK42" s="422"/>
      <c r="GL42" s="423"/>
      <c r="GM42" s="419"/>
      <c r="GN42" s="419"/>
      <c r="GO42" s="418"/>
      <c r="GP42" s="420"/>
      <c r="GQ42" s="421"/>
      <c r="GR42" s="422"/>
      <c r="GS42" s="423"/>
      <c r="GT42" s="419"/>
      <c r="GU42" s="419"/>
      <c r="GV42" s="418"/>
      <c r="GW42" s="420"/>
      <c r="GX42" s="421"/>
      <c r="GY42" s="422"/>
      <c r="GZ42" s="423"/>
      <c r="HA42" s="419"/>
      <c r="HB42" s="419"/>
      <c r="HC42" s="418"/>
      <c r="HD42" s="420"/>
      <c r="HE42" s="421"/>
      <c r="HF42" s="422"/>
      <c r="HG42" s="423"/>
      <c r="HH42" s="419"/>
      <c r="HI42" s="419"/>
      <c r="HJ42" s="418"/>
      <c r="HK42" s="420"/>
      <c r="HL42" s="421"/>
      <c r="HM42" s="422"/>
      <c r="HN42" s="423"/>
      <c r="HO42" s="419"/>
      <c r="HP42" s="419"/>
      <c r="HQ42" s="418"/>
      <c r="HR42" s="420"/>
      <c r="HS42" s="421"/>
      <c r="HT42" s="422"/>
      <c r="HU42" s="423"/>
      <c r="HV42" s="419"/>
      <c r="HW42" s="419"/>
      <c r="HX42" s="418"/>
      <c r="HY42" s="420"/>
      <c r="HZ42" s="421"/>
      <c r="IA42" s="422"/>
      <c r="IB42" s="423"/>
      <c r="IC42" s="419"/>
      <c r="ID42" s="419"/>
      <c r="IE42" s="418"/>
      <c r="IF42" s="420"/>
      <c r="IG42" s="421"/>
      <c r="IH42" s="422"/>
      <c r="II42" s="423"/>
      <c r="IJ42" s="419"/>
      <c r="IK42" s="419"/>
      <c r="IL42" s="418"/>
      <c r="IM42" s="420"/>
      <c r="IN42" s="421"/>
      <c r="IO42" s="422"/>
      <c r="IP42" s="423"/>
      <c r="IQ42" s="419"/>
      <c r="IR42" s="419"/>
      <c r="IS42" s="418"/>
      <c r="IT42" s="420"/>
      <c r="IU42" s="421"/>
      <c r="IV42" s="422"/>
      <c r="IW42" s="423"/>
      <c r="IX42" s="419"/>
      <c r="IY42" s="419"/>
      <c r="IZ42" s="418"/>
      <c r="JA42" s="420"/>
      <c r="JB42" s="421"/>
      <c r="JC42" s="422"/>
      <c r="JD42" s="423"/>
      <c r="JE42" s="419"/>
      <c r="JF42" s="419"/>
      <c r="JG42" s="418"/>
      <c r="JH42" s="420"/>
      <c r="JI42" s="421"/>
      <c r="JJ42" s="422"/>
      <c r="JK42" s="423"/>
      <c r="JL42" s="419"/>
      <c r="JM42" s="419"/>
      <c r="JN42" s="418"/>
      <c r="JO42" s="420"/>
      <c r="JP42" s="421"/>
      <c r="JQ42" s="422"/>
      <c r="JR42" s="423"/>
      <c r="JS42" s="419"/>
      <c r="JT42" s="419"/>
      <c r="JU42" s="418"/>
      <c r="JV42" s="420"/>
      <c r="JW42" s="421"/>
      <c r="JX42" s="422"/>
      <c r="JY42" s="423"/>
      <c r="JZ42" s="419"/>
      <c r="KA42" s="419"/>
      <c r="KB42" s="418"/>
      <c r="KC42" s="420"/>
      <c r="KD42" s="421"/>
      <c r="KE42" s="422"/>
      <c r="KF42" s="423"/>
      <c r="KG42" s="419"/>
      <c r="KH42" s="419"/>
      <c r="KI42" s="418"/>
      <c r="KJ42" s="420"/>
      <c r="KK42" s="421"/>
      <c r="KL42" s="422"/>
      <c r="KM42" s="423"/>
      <c r="KN42" s="419"/>
      <c r="KO42" s="419"/>
      <c r="KP42" s="418"/>
      <c r="KQ42" s="420"/>
      <c r="KR42" s="421"/>
      <c r="KS42" s="422"/>
      <c r="KT42" s="423"/>
      <c r="KU42" s="419"/>
      <c r="KV42" s="419"/>
      <c r="KW42" s="418"/>
      <c r="KX42" s="420"/>
      <c r="KY42" s="421"/>
      <c r="KZ42" s="422"/>
      <c r="LA42" s="423"/>
      <c r="LB42" s="419"/>
      <c r="LC42" s="419"/>
      <c r="LD42" s="418"/>
      <c r="LE42" s="420"/>
      <c r="LF42" s="421"/>
      <c r="LG42" s="422"/>
      <c r="LH42" s="423"/>
      <c r="LI42" s="419"/>
      <c r="LJ42" s="419"/>
      <c r="LK42" s="418"/>
      <c r="LL42" s="420"/>
      <c r="LM42" s="421"/>
      <c r="LN42" s="422"/>
      <c r="LO42" s="423"/>
      <c r="LP42" s="419"/>
      <c r="LQ42" s="419"/>
      <c r="LR42" s="418"/>
      <c r="LS42" s="420"/>
      <c r="LT42" s="421"/>
      <c r="LU42" s="422"/>
      <c r="LV42" s="423"/>
      <c r="LW42" s="419"/>
      <c r="LX42" s="419"/>
      <c r="LY42" s="418"/>
      <c r="LZ42" s="420"/>
      <c r="MA42" s="421"/>
      <c r="MB42" s="422"/>
      <c r="MC42" s="423"/>
      <c r="MD42" s="419"/>
      <c r="ME42" s="419"/>
      <c r="MF42" s="418"/>
      <c r="MG42" s="420"/>
      <c r="MH42" s="421"/>
      <c r="MI42" s="422"/>
      <c r="MJ42" s="423"/>
      <c r="MK42" s="419"/>
      <c r="ML42" s="419"/>
      <c r="MM42" s="418"/>
      <c r="MN42" s="420"/>
      <c r="MO42" s="421"/>
      <c r="MP42" s="422"/>
      <c r="MQ42" s="423"/>
      <c r="MR42" s="419"/>
      <c r="MS42" s="419"/>
      <c r="MT42" s="418"/>
      <c r="MU42" s="420"/>
      <c r="MV42" s="421"/>
      <c r="MW42" s="422"/>
      <c r="MX42" s="423"/>
      <c r="MY42" s="419"/>
      <c r="MZ42" s="419"/>
      <c r="NA42" s="418"/>
      <c r="NB42" s="420"/>
      <c r="NC42" s="421"/>
      <c r="ND42" s="422"/>
      <c r="NE42" s="423"/>
      <c r="NF42" s="419"/>
      <c r="NG42" s="419"/>
      <c r="NH42" s="418"/>
      <c r="NI42" s="420"/>
      <c r="NJ42" s="421"/>
      <c r="NK42" s="422"/>
      <c r="NL42" s="423"/>
      <c r="NM42" s="419"/>
      <c r="NN42" s="419"/>
      <c r="NO42" s="418"/>
      <c r="NP42" s="420"/>
      <c r="NQ42" s="421"/>
      <c r="NR42" s="422"/>
      <c r="NS42" s="423"/>
      <c r="NT42" s="419"/>
      <c r="NU42" s="419"/>
      <c r="NV42" s="418"/>
      <c r="NW42" s="420"/>
      <c r="NX42" s="421"/>
      <c r="NY42" s="422"/>
      <c r="NZ42" s="423"/>
      <c r="OA42" s="419"/>
      <c r="OB42" s="419"/>
      <c r="OC42" s="418"/>
      <c r="OD42" s="420"/>
      <c r="OE42" s="421"/>
      <c r="OF42" s="422"/>
      <c r="OG42" s="423"/>
      <c r="OH42" s="419"/>
      <c r="OI42" s="419"/>
      <c r="OJ42" s="418"/>
      <c r="OK42" s="420"/>
      <c r="OL42" s="421"/>
      <c r="OM42" s="422"/>
      <c r="ON42" s="423"/>
      <c r="OO42" s="419"/>
      <c r="OP42" s="419"/>
      <c r="OQ42" s="418"/>
      <c r="OR42" s="420"/>
      <c r="OS42" s="421"/>
      <c r="OT42" s="422"/>
      <c r="OU42" s="423"/>
      <c r="OV42" s="419"/>
      <c r="OW42" s="419"/>
      <c r="OX42" s="418"/>
      <c r="OY42" s="420"/>
      <c r="OZ42" s="421"/>
      <c r="PA42" s="422"/>
      <c r="PB42" s="423"/>
      <c r="PC42" s="419"/>
      <c r="PD42" s="419"/>
      <c r="PE42" s="418"/>
      <c r="PF42" s="420"/>
      <c r="PG42" s="421"/>
      <c r="PH42" s="422"/>
      <c r="PI42" s="423"/>
      <c r="PJ42" s="419"/>
      <c r="PK42" s="419"/>
      <c r="PL42" s="418"/>
      <c r="PM42" s="420"/>
      <c r="PN42" s="421"/>
      <c r="PO42" s="422"/>
      <c r="PP42" s="423"/>
      <c r="PQ42" s="419"/>
      <c r="PR42" s="419"/>
      <c r="PS42" s="418"/>
      <c r="PT42" s="420"/>
      <c r="PU42" s="421"/>
      <c r="PV42" s="422"/>
      <c r="PW42" s="423"/>
      <c r="PX42" s="419"/>
      <c r="PY42" s="419"/>
      <c r="PZ42" s="418"/>
      <c r="QA42" s="420"/>
      <c r="QB42" s="421"/>
      <c r="QC42" s="422"/>
      <c r="QD42" s="423"/>
      <c r="QE42" s="419"/>
      <c r="QF42" s="419"/>
      <c r="QG42" s="418"/>
      <c r="QH42" s="420"/>
      <c r="QI42" s="421"/>
      <c r="QJ42" s="422"/>
      <c r="QK42" s="423"/>
      <c r="QL42" s="419"/>
      <c r="QM42" s="419"/>
      <c r="QN42" s="418"/>
      <c r="QO42" s="420"/>
      <c r="QP42" s="421"/>
      <c r="QQ42" s="422"/>
      <c r="QR42" s="423"/>
      <c r="QS42" s="419"/>
      <c r="QT42" s="419"/>
      <c r="QU42" s="418"/>
      <c r="QV42" s="420"/>
      <c r="QW42" s="421"/>
      <c r="QX42" s="422"/>
      <c r="QY42" s="423"/>
      <c r="QZ42" s="419"/>
      <c r="RA42" s="419"/>
      <c r="RB42" s="418"/>
      <c r="RC42" s="420"/>
      <c r="RD42" s="421"/>
      <c r="RE42" s="422"/>
      <c r="RF42" s="423"/>
      <c r="RG42" s="419"/>
      <c r="RH42" s="419"/>
      <c r="RI42" s="418"/>
      <c r="RJ42" s="420"/>
      <c r="RK42" s="421"/>
      <c r="RL42" s="422"/>
      <c r="RM42" s="423"/>
      <c r="RN42" s="419"/>
      <c r="RO42" s="419"/>
      <c r="RP42" s="418"/>
      <c r="RQ42" s="420"/>
      <c r="RR42" s="421"/>
      <c r="RS42" s="422"/>
      <c r="RT42" s="423"/>
      <c r="RU42" s="419"/>
      <c r="RV42" s="419"/>
      <c r="RW42" s="418"/>
      <c r="RX42" s="420"/>
      <c r="RY42" s="421"/>
      <c r="RZ42" s="422"/>
      <c r="SA42" s="423"/>
      <c r="SB42" s="419"/>
      <c r="SC42" s="419"/>
      <c r="SD42" s="418"/>
      <c r="SE42" s="420"/>
      <c r="SF42" s="421"/>
      <c r="SG42" s="422"/>
      <c r="SH42" s="423"/>
      <c r="SI42" s="419"/>
      <c r="SJ42" s="419"/>
      <c r="SK42" s="418"/>
      <c r="SL42" s="420"/>
      <c r="SM42" s="421"/>
      <c r="SN42" s="422"/>
      <c r="SO42" s="423"/>
      <c r="SP42" s="419"/>
      <c r="SQ42" s="419"/>
      <c r="SR42" s="418"/>
      <c r="SS42" s="420"/>
      <c r="ST42" s="421"/>
      <c r="SU42" s="422"/>
      <c r="SV42" s="423"/>
      <c r="SW42" s="419"/>
      <c r="SX42" s="419"/>
      <c r="SY42" s="418"/>
      <c r="SZ42" s="420"/>
      <c r="TA42" s="421"/>
      <c r="TB42" s="422"/>
      <c r="TC42" s="423"/>
      <c r="TD42" s="419"/>
      <c r="TE42" s="419"/>
      <c r="TF42" s="418"/>
      <c r="TG42" s="420"/>
      <c r="TH42" s="421"/>
      <c r="TI42" s="422"/>
      <c r="TJ42" s="423"/>
      <c r="TK42" s="419"/>
      <c r="TL42" s="419"/>
      <c r="TM42" s="418"/>
      <c r="TN42" s="420"/>
      <c r="TO42" s="421"/>
      <c r="TP42" s="422"/>
      <c r="TQ42" s="423"/>
      <c r="TR42" s="419"/>
      <c r="TS42" s="419"/>
      <c r="TT42" s="418"/>
      <c r="TU42" s="420"/>
      <c r="TV42" s="421"/>
      <c r="TW42" s="422"/>
      <c r="TX42" s="423"/>
      <c r="TY42" s="419"/>
      <c r="TZ42" s="419"/>
      <c r="UA42" s="418"/>
      <c r="UB42" s="420"/>
      <c r="UC42" s="421"/>
      <c r="UD42" s="422"/>
      <c r="UE42" s="423"/>
      <c r="UF42" s="419"/>
      <c r="UG42" s="419"/>
      <c r="UH42" s="418"/>
      <c r="UI42" s="420"/>
      <c r="UJ42" s="421"/>
      <c r="UK42" s="422"/>
      <c r="UL42" s="423"/>
      <c r="UM42" s="419"/>
      <c r="UN42" s="419"/>
      <c r="UO42" s="418"/>
      <c r="UP42" s="420"/>
      <c r="UQ42" s="421"/>
      <c r="UR42" s="422"/>
      <c r="US42" s="423"/>
      <c r="UT42" s="419"/>
      <c r="UU42" s="419"/>
      <c r="UV42" s="418"/>
      <c r="UW42" s="420"/>
      <c r="UX42" s="421"/>
      <c r="UY42" s="422"/>
      <c r="UZ42" s="423"/>
      <c r="VA42" s="419"/>
      <c r="VB42" s="419"/>
      <c r="VC42" s="418"/>
      <c r="VD42" s="420"/>
      <c r="VE42" s="421"/>
      <c r="VF42" s="422"/>
      <c r="VG42" s="423"/>
      <c r="VH42" s="419"/>
      <c r="VI42" s="419"/>
      <c r="VJ42" s="418"/>
      <c r="VK42" s="420"/>
      <c r="VL42" s="421"/>
      <c r="VM42" s="422"/>
      <c r="VN42" s="423"/>
      <c r="VO42" s="419"/>
      <c r="VP42" s="419"/>
      <c r="VQ42" s="418"/>
      <c r="VR42" s="420"/>
      <c r="VS42" s="421"/>
      <c r="VT42" s="422"/>
      <c r="VU42" s="423"/>
      <c r="VV42" s="419"/>
      <c r="VW42" s="419"/>
      <c r="VX42" s="418"/>
      <c r="VY42" s="420"/>
      <c r="VZ42" s="421"/>
      <c r="WA42" s="422"/>
      <c r="WB42" s="423"/>
      <c r="WC42" s="419"/>
      <c r="WD42" s="419"/>
      <c r="WE42" s="418"/>
      <c r="WF42" s="420"/>
      <c r="WG42" s="421"/>
      <c r="WH42" s="422"/>
      <c r="WI42" s="423"/>
      <c r="WJ42" s="419"/>
      <c r="WK42" s="419"/>
      <c r="WL42" s="418"/>
      <c r="WM42" s="420"/>
      <c r="WN42" s="421"/>
      <c r="WO42" s="422"/>
      <c r="WP42" s="423"/>
      <c r="WQ42" s="419"/>
      <c r="WR42" s="419"/>
      <c r="WS42" s="418"/>
      <c r="WT42" s="420"/>
      <c r="WU42" s="421"/>
      <c r="WV42" s="422"/>
      <c r="WW42" s="423"/>
      <c r="WX42" s="419"/>
      <c r="WY42" s="419"/>
      <c r="WZ42" s="418"/>
      <c r="XA42" s="420"/>
      <c r="XB42" s="421"/>
      <c r="XC42" s="422"/>
      <c r="XD42" s="423"/>
      <c r="XE42" s="419"/>
      <c r="XF42" s="419"/>
      <c r="XG42" s="418"/>
      <c r="XH42" s="420"/>
      <c r="XI42" s="421"/>
      <c r="XJ42" s="422"/>
      <c r="XK42" s="423"/>
      <c r="XL42" s="419"/>
      <c r="XM42" s="419"/>
      <c r="XN42" s="418"/>
      <c r="XO42" s="420"/>
      <c r="XP42" s="421"/>
      <c r="XQ42" s="422"/>
      <c r="XR42" s="423"/>
      <c r="XS42" s="419"/>
      <c r="XT42" s="419"/>
      <c r="XU42" s="418"/>
      <c r="XV42" s="420"/>
      <c r="XW42" s="421"/>
      <c r="XX42" s="422"/>
      <c r="XY42" s="423"/>
      <c r="XZ42" s="419"/>
      <c r="YA42" s="419"/>
      <c r="YB42" s="418"/>
      <c r="YC42" s="420"/>
      <c r="YD42" s="421"/>
      <c r="YE42" s="422"/>
      <c r="YF42" s="423"/>
      <c r="YG42" s="419"/>
      <c r="YH42" s="419"/>
      <c r="YI42" s="418"/>
      <c r="YJ42" s="420"/>
      <c r="YK42" s="421"/>
      <c r="YL42" s="422"/>
      <c r="YM42" s="423"/>
      <c r="YN42" s="419"/>
      <c r="YO42" s="419"/>
      <c r="YP42" s="418"/>
      <c r="YQ42" s="420"/>
      <c r="YR42" s="421"/>
      <c r="YS42" s="422"/>
      <c r="YT42" s="423"/>
      <c r="YU42" s="419"/>
      <c r="YV42" s="419"/>
      <c r="YW42" s="418"/>
      <c r="YX42" s="420"/>
      <c r="YY42" s="421"/>
      <c r="YZ42" s="422"/>
      <c r="ZA42" s="423"/>
      <c r="ZB42" s="419"/>
      <c r="ZC42" s="419"/>
      <c r="ZD42" s="418"/>
      <c r="ZE42" s="420"/>
      <c r="ZF42" s="421"/>
      <c r="ZG42" s="422"/>
      <c r="ZH42" s="423"/>
      <c r="ZI42" s="419"/>
      <c r="ZJ42" s="419"/>
      <c r="ZK42" s="418"/>
      <c r="ZL42" s="420"/>
      <c r="ZM42" s="421"/>
      <c r="ZN42" s="422"/>
      <c r="ZO42" s="423"/>
      <c r="ZP42" s="419"/>
      <c r="ZQ42" s="419"/>
      <c r="ZR42" s="418"/>
      <c r="ZS42" s="420"/>
      <c r="ZT42" s="421"/>
      <c r="ZU42" s="422"/>
      <c r="ZV42" s="423"/>
      <c r="ZW42" s="419"/>
      <c r="ZX42" s="419"/>
      <c r="ZY42" s="418"/>
      <c r="ZZ42" s="420"/>
      <c r="AAA42" s="421"/>
      <c r="AAB42" s="422"/>
      <c r="AAC42" s="423"/>
      <c r="AAD42" s="419"/>
      <c r="AAE42" s="419"/>
      <c r="AAF42" s="418"/>
      <c r="AAG42" s="420"/>
      <c r="AAH42" s="421"/>
      <c r="AAI42" s="422"/>
      <c r="AAJ42" s="423"/>
      <c r="AAK42" s="419"/>
      <c r="AAL42" s="419"/>
      <c r="AAM42" s="418"/>
      <c r="AAN42" s="420"/>
      <c r="AAO42" s="421"/>
      <c r="AAP42" s="422"/>
      <c r="AAQ42" s="423"/>
      <c r="AAR42" s="419"/>
      <c r="AAS42" s="419"/>
      <c r="AAT42" s="418"/>
      <c r="AAU42" s="420"/>
      <c r="AAV42" s="421"/>
      <c r="AAW42" s="422"/>
      <c r="AAX42" s="423"/>
      <c r="AAY42" s="419"/>
      <c r="AAZ42" s="419"/>
      <c r="ABA42" s="418"/>
      <c r="ABB42" s="420"/>
      <c r="ABC42" s="421"/>
      <c r="ABD42" s="422"/>
      <c r="ABE42" s="423"/>
      <c r="ABF42" s="419"/>
      <c r="ABG42" s="419"/>
      <c r="ABH42" s="418"/>
      <c r="ABI42" s="420"/>
      <c r="ABJ42" s="421"/>
      <c r="ABK42" s="422"/>
      <c r="ABL42" s="423"/>
      <c r="ABM42" s="419"/>
      <c r="ABN42" s="419"/>
      <c r="ABO42" s="418"/>
      <c r="ABP42" s="420"/>
      <c r="ABQ42" s="421"/>
      <c r="ABR42" s="422"/>
      <c r="ABS42" s="423"/>
      <c r="ABT42" s="419"/>
      <c r="ABU42" s="419"/>
      <c r="ABV42" s="418"/>
      <c r="ABW42" s="420"/>
      <c r="ABX42" s="421"/>
      <c r="ABY42" s="422"/>
      <c r="ABZ42" s="423"/>
      <c r="ACA42" s="419"/>
      <c r="ACB42" s="419"/>
      <c r="ACC42" s="418"/>
      <c r="ACD42" s="420"/>
      <c r="ACE42" s="421"/>
      <c r="ACF42" s="422"/>
      <c r="ACG42" s="423"/>
      <c r="ACH42" s="419"/>
      <c r="ACI42" s="419"/>
      <c r="ACJ42" s="418"/>
      <c r="ACK42" s="420"/>
      <c r="ACL42" s="421"/>
      <c r="ACM42" s="422"/>
      <c r="ACN42" s="423"/>
      <c r="ACO42" s="419"/>
      <c r="ACP42" s="419"/>
      <c r="ACQ42" s="418"/>
      <c r="ACR42" s="420"/>
      <c r="ACS42" s="421"/>
      <c r="ACT42" s="422"/>
      <c r="ACU42" s="423"/>
      <c r="ACV42" s="419"/>
      <c r="ACW42" s="419"/>
      <c r="ACX42" s="418"/>
      <c r="ACY42" s="420"/>
      <c r="ACZ42" s="421"/>
      <c r="ADA42" s="422"/>
      <c r="ADB42" s="423"/>
      <c r="ADC42" s="419"/>
      <c r="ADD42" s="419"/>
      <c r="ADE42" s="418"/>
      <c r="ADF42" s="420"/>
      <c r="ADG42" s="421"/>
      <c r="ADH42" s="422"/>
      <c r="ADI42" s="423"/>
      <c r="ADJ42" s="419"/>
      <c r="ADK42" s="419"/>
      <c r="ADL42" s="418"/>
      <c r="ADM42" s="420"/>
      <c r="ADN42" s="421"/>
      <c r="ADO42" s="422"/>
      <c r="ADP42" s="423"/>
      <c r="ADQ42" s="419"/>
      <c r="ADR42" s="419"/>
      <c r="ADS42" s="418"/>
      <c r="ADT42" s="420"/>
      <c r="ADU42" s="421"/>
      <c r="ADV42" s="422"/>
      <c r="ADW42" s="423"/>
      <c r="ADX42" s="419"/>
      <c r="ADY42" s="419"/>
      <c r="ADZ42" s="418"/>
      <c r="AEA42" s="420"/>
      <c r="AEB42" s="421"/>
      <c r="AEC42" s="422"/>
      <c r="AED42" s="423"/>
      <c r="AEE42" s="419"/>
      <c r="AEF42" s="419"/>
      <c r="AEG42" s="418"/>
      <c r="AEH42" s="420"/>
      <c r="AEI42" s="421"/>
      <c r="AEJ42" s="422"/>
      <c r="AEK42" s="423"/>
      <c r="AEL42" s="419"/>
      <c r="AEM42" s="419"/>
      <c r="AEN42" s="418"/>
      <c r="AEO42" s="420"/>
      <c r="AEP42" s="421"/>
      <c r="AEQ42" s="422"/>
      <c r="AER42" s="423"/>
      <c r="AES42" s="419"/>
      <c r="AET42" s="419"/>
      <c r="AEU42" s="418"/>
      <c r="AEV42" s="420"/>
      <c r="AEW42" s="421"/>
      <c r="AEX42" s="422"/>
      <c r="AEY42" s="423"/>
      <c r="AEZ42" s="419"/>
      <c r="AFA42" s="419"/>
      <c r="AFB42" s="418"/>
      <c r="AFC42" s="420"/>
      <c r="AFD42" s="421"/>
      <c r="AFE42" s="422"/>
      <c r="AFF42" s="423"/>
      <c r="AFG42" s="419"/>
      <c r="AFH42" s="419"/>
      <c r="AFI42" s="418"/>
      <c r="AFJ42" s="420"/>
      <c r="AFK42" s="421"/>
      <c r="AFL42" s="422"/>
      <c r="AFM42" s="423"/>
      <c r="AFN42" s="419"/>
      <c r="AFO42" s="419"/>
      <c r="AFP42" s="418"/>
      <c r="AFQ42" s="420"/>
      <c r="AFR42" s="421"/>
      <c r="AFS42" s="422"/>
      <c r="AFT42" s="423"/>
      <c r="AFU42" s="419"/>
      <c r="AFV42" s="419"/>
      <c r="AFW42" s="418"/>
      <c r="AFX42" s="420"/>
      <c r="AFY42" s="421"/>
      <c r="AFZ42" s="422"/>
      <c r="AGA42" s="423"/>
      <c r="AGB42" s="419"/>
      <c r="AGC42" s="419"/>
      <c r="AGD42" s="418"/>
      <c r="AGE42" s="420"/>
      <c r="AGF42" s="421"/>
      <c r="AGG42" s="422"/>
      <c r="AGH42" s="423"/>
      <c r="AGI42" s="419"/>
      <c r="AGJ42" s="419"/>
      <c r="AGK42" s="418"/>
      <c r="AGL42" s="420"/>
      <c r="AGM42" s="421"/>
      <c r="AGN42" s="422"/>
      <c r="AGO42" s="423"/>
      <c r="AGP42" s="419"/>
      <c r="AGQ42" s="419"/>
      <c r="AGR42" s="418"/>
      <c r="AGS42" s="420"/>
      <c r="AGT42" s="421"/>
      <c r="AGU42" s="422"/>
      <c r="AGV42" s="423"/>
      <c r="AGW42" s="419"/>
      <c r="AGX42" s="419"/>
      <c r="AGY42" s="418"/>
      <c r="AGZ42" s="420"/>
      <c r="AHA42" s="421"/>
      <c r="AHB42" s="422"/>
      <c r="AHC42" s="423"/>
      <c r="AHD42" s="419"/>
      <c r="AHE42" s="419"/>
      <c r="AHF42" s="418"/>
      <c r="AHG42" s="420"/>
      <c r="AHH42" s="421"/>
      <c r="AHI42" s="422"/>
      <c r="AHJ42" s="423"/>
      <c r="AHK42" s="419"/>
      <c r="AHL42" s="419"/>
      <c r="AHM42" s="418"/>
      <c r="AHN42" s="420"/>
      <c r="AHO42" s="421"/>
      <c r="AHP42" s="422"/>
      <c r="AHQ42" s="423"/>
      <c r="AHR42" s="419"/>
      <c r="AHS42" s="419"/>
      <c r="AHT42" s="418"/>
      <c r="AHU42" s="420"/>
      <c r="AHV42" s="421"/>
      <c r="AHW42" s="422"/>
      <c r="AHX42" s="423"/>
      <c r="AHY42" s="419"/>
      <c r="AHZ42" s="419"/>
      <c r="AIA42" s="418"/>
      <c r="AIB42" s="420"/>
      <c r="AIC42" s="421"/>
      <c r="AID42" s="422"/>
      <c r="AIE42" s="423"/>
      <c r="AIF42" s="419"/>
      <c r="AIG42" s="419"/>
      <c r="AIH42" s="418"/>
      <c r="AII42" s="420"/>
      <c r="AIJ42" s="421"/>
      <c r="AIK42" s="422"/>
      <c r="AIL42" s="423"/>
      <c r="AIM42" s="419"/>
      <c r="AIN42" s="419"/>
      <c r="AIO42" s="418"/>
      <c r="AIP42" s="420"/>
      <c r="AIQ42" s="421"/>
      <c r="AIR42" s="422"/>
      <c r="AIS42" s="423"/>
      <c r="AIT42" s="419"/>
      <c r="AIU42" s="419"/>
      <c r="AIV42" s="418"/>
      <c r="AIW42" s="420"/>
      <c r="AIX42" s="421"/>
      <c r="AIY42" s="422"/>
      <c r="AIZ42" s="423"/>
      <c r="AJA42" s="419"/>
      <c r="AJB42" s="419"/>
      <c r="AJC42" s="418"/>
      <c r="AJD42" s="420"/>
      <c r="AJE42" s="421"/>
      <c r="AJF42" s="422"/>
      <c r="AJG42" s="423"/>
      <c r="AJH42" s="419"/>
      <c r="AJI42" s="419"/>
      <c r="AJJ42" s="418"/>
      <c r="AJK42" s="420"/>
      <c r="AJL42" s="421"/>
      <c r="AJM42" s="422"/>
      <c r="AJN42" s="423"/>
      <c r="AJO42" s="419"/>
      <c r="AJP42" s="419"/>
      <c r="AJQ42" s="418"/>
      <c r="AJR42" s="420"/>
      <c r="AJS42" s="421"/>
      <c r="AJT42" s="422"/>
      <c r="AJU42" s="423"/>
      <c r="AJV42" s="419"/>
      <c r="AJW42" s="419"/>
      <c r="AJX42" s="418"/>
      <c r="AJY42" s="420"/>
      <c r="AJZ42" s="421"/>
      <c r="AKA42" s="422"/>
      <c r="AKB42" s="423"/>
      <c r="AKC42" s="419"/>
      <c r="AKD42" s="419"/>
      <c r="AKE42" s="418"/>
      <c r="AKF42" s="420"/>
      <c r="AKG42" s="421"/>
      <c r="AKH42" s="422"/>
      <c r="AKI42" s="423"/>
      <c r="AKJ42" s="419"/>
      <c r="AKK42" s="419"/>
      <c r="AKL42" s="418"/>
      <c r="AKM42" s="420"/>
      <c r="AKN42" s="421"/>
      <c r="AKO42" s="422"/>
      <c r="AKP42" s="423"/>
      <c r="AKQ42" s="419"/>
      <c r="AKR42" s="419"/>
      <c r="AKS42" s="418"/>
      <c r="AKT42" s="420"/>
      <c r="AKU42" s="421"/>
      <c r="AKV42" s="422"/>
      <c r="AKW42" s="423"/>
      <c r="AKX42" s="419"/>
      <c r="AKY42" s="419"/>
      <c r="AKZ42" s="418"/>
      <c r="ALA42" s="420"/>
      <c r="ALB42" s="421"/>
      <c r="ALC42" s="422"/>
      <c r="ALD42" s="423"/>
      <c r="ALE42" s="419"/>
      <c r="ALF42" s="419"/>
      <c r="ALG42" s="418"/>
      <c r="ALH42" s="420"/>
      <c r="ALI42" s="421"/>
      <c r="ALJ42" s="422"/>
      <c r="ALK42" s="423"/>
      <c r="ALL42" s="419"/>
      <c r="ALM42" s="419"/>
      <c r="ALN42" s="418"/>
      <c r="ALO42" s="420"/>
      <c r="ALP42" s="421"/>
      <c r="ALQ42" s="422"/>
      <c r="ALR42" s="423"/>
      <c r="ALS42" s="419"/>
      <c r="ALT42" s="419"/>
      <c r="ALU42" s="418"/>
      <c r="ALV42" s="420"/>
      <c r="ALW42" s="421"/>
      <c r="ALX42" s="422"/>
      <c r="ALY42" s="423"/>
      <c r="ALZ42" s="419"/>
      <c r="AMA42" s="419"/>
      <c r="AMB42" s="418"/>
      <c r="AMC42" s="420"/>
      <c r="AMD42" s="421"/>
      <c r="AME42" s="422"/>
      <c r="AMF42" s="423"/>
      <c r="AMG42" s="419"/>
      <c r="AMH42" s="419"/>
      <c r="AMI42" s="418"/>
      <c r="AMJ42" s="420"/>
      <c r="AMK42" s="421"/>
      <c r="AML42" s="422"/>
      <c r="AMM42" s="423"/>
      <c r="AMN42" s="419"/>
      <c r="AMO42" s="419"/>
      <c r="AMP42" s="418"/>
      <c r="AMQ42" s="420"/>
      <c r="AMR42" s="421"/>
      <c r="AMS42" s="422"/>
      <c r="AMT42" s="423"/>
      <c r="AMU42" s="419"/>
      <c r="AMV42" s="419"/>
      <c r="AMW42" s="418"/>
      <c r="AMX42" s="420"/>
      <c r="AMY42" s="421"/>
      <c r="AMZ42" s="422"/>
      <c r="ANA42" s="423"/>
      <c r="ANB42" s="419"/>
      <c r="ANC42" s="419"/>
      <c r="AND42" s="418"/>
      <c r="ANE42" s="420"/>
      <c r="ANF42" s="421"/>
      <c r="ANG42" s="422"/>
      <c r="ANH42" s="423"/>
      <c r="ANI42" s="419"/>
      <c r="ANJ42" s="419"/>
      <c r="ANK42" s="418"/>
      <c r="ANL42" s="420"/>
      <c r="ANM42" s="421"/>
      <c r="ANN42" s="422"/>
      <c r="ANO42" s="423"/>
      <c r="ANP42" s="419"/>
      <c r="ANQ42" s="419"/>
      <c r="ANR42" s="418"/>
      <c r="ANS42" s="420"/>
      <c r="ANT42" s="421"/>
      <c r="ANU42" s="422"/>
      <c r="ANV42" s="423"/>
      <c r="ANW42" s="419"/>
      <c r="ANX42" s="419"/>
      <c r="ANY42" s="418"/>
      <c r="ANZ42" s="420"/>
      <c r="AOA42" s="421"/>
      <c r="AOB42" s="422"/>
      <c r="AOC42" s="423"/>
      <c r="AOD42" s="419"/>
      <c r="AOE42" s="419"/>
      <c r="AOF42" s="418"/>
      <c r="AOG42" s="420"/>
      <c r="AOH42" s="421"/>
      <c r="AOI42" s="422"/>
      <c r="AOJ42" s="423"/>
      <c r="AOK42" s="419"/>
      <c r="AOL42" s="419"/>
      <c r="AOM42" s="418"/>
      <c r="AON42" s="420"/>
      <c r="AOO42" s="421"/>
      <c r="AOP42" s="422"/>
      <c r="AOQ42" s="423"/>
      <c r="AOR42" s="419"/>
      <c r="AOS42" s="419"/>
      <c r="AOT42" s="418"/>
      <c r="AOU42" s="420"/>
      <c r="AOV42" s="421"/>
      <c r="AOW42" s="422"/>
      <c r="AOX42" s="423"/>
      <c r="AOY42" s="419"/>
      <c r="AOZ42" s="419"/>
      <c r="APA42" s="418"/>
      <c r="APB42" s="420"/>
      <c r="APC42" s="421"/>
      <c r="APD42" s="422"/>
      <c r="APE42" s="423"/>
      <c r="APF42" s="419"/>
      <c r="APG42" s="419"/>
      <c r="APH42" s="418"/>
      <c r="API42" s="420"/>
      <c r="APJ42" s="421"/>
      <c r="APK42" s="422"/>
      <c r="APL42" s="423"/>
      <c r="APM42" s="419"/>
      <c r="APN42" s="419"/>
      <c r="APO42" s="418"/>
      <c r="APP42" s="420"/>
      <c r="APQ42" s="421"/>
      <c r="APR42" s="422"/>
      <c r="APS42" s="423"/>
      <c r="APT42" s="419"/>
      <c r="APU42" s="419"/>
      <c r="APV42" s="418"/>
      <c r="APW42" s="420"/>
      <c r="APX42" s="421"/>
      <c r="APY42" s="422"/>
      <c r="APZ42" s="423"/>
      <c r="AQA42" s="419"/>
      <c r="AQB42" s="419"/>
      <c r="AQC42" s="418"/>
      <c r="AQD42" s="420"/>
      <c r="AQE42" s="421"/>
      <c r="AQF42" s="422"/>
      <c r="AQG42" s="423"/>
      <c r="AQH42" s="419"/>
      <c r="AQI42" s="419"/>
      <c r="AQJ42" s="418"/>
      <c r="AQK42" s="420"/>
      <c r="AQL42" s="421"/>
      <c r="AQM42" s="422"/>
      <c r="AQN42" s="423"/>
      <c r="AQO42" s="419"/>
      <c r="AQP42" s="419"/>
      <c r="AQQ42" s="418"/>
      <c r="AQR42" s="420"/>
      <c r="AQS42" s="421"/>
      <c r="AQT42" s="422"/>
      <c r="AQU42" s="423"/>
      <c r="AQV42" s="419"/>
      <c r="AQW42" s="419"/>
      <c r="AQX42" s="418"/>
      <c r="AQY42" s="420"/>
      <c r="AQZ42" s="421"/>
      <c r="ARA42" s="422"/>
      <c r="ARB42" s="423"/>
      <c r="ARC42" s="419"/>
      <c r="ARD42" s="419"/>
      <c r="ARE42" s="418"/>
      <c r="ARF42" s="420"/>
      <c r="ARG42" s="421"/>
      <c r="ARH42" s="422"/>
      <c r="ARI42" s="423"/>
      <c r="ARJ42" s="419"/>
      <c r="ARK42" s="419"/>
      <c r="ARL42" s="418"/>
      <c r="ARM42" s="420"/>
      <c r="ARN42" s="421"/>
      <c r="ARO42" s="422"/>
      <c r="ARP42" s="423"/>
      <c r="ARQ42" s="419"/>
      <c r="ARR42" s="419"/>
      <c r="ARS42" s="418"/>
      <c r="ART42" s="420"/>
      <c r="ARU42" s="421"/>
      <c r="ARV42" s="422"/>
      <c r="ARW42" s="423"/>
      <c r="ARX42" s="419"/>
      <c r="ARY42" s="419"/>
      <c r="ARZ42" s="418"/>
      <c r="ASA42" s="420"/>
      <c r="ASB42" s="421"/>
      <c r="ASC42" s="422"/>
      <c r="ASD42" s="423"/>
      <c r="ASE42" s="419"/>
      <c r="ASF42" s="419"/>
      <c r="ASG42" s="418"/>
      <c r="ASH42" s="420"/>
      <c r="ASI42" s="421"/>
      <c r="ASJ42" s="422"/>
      <c r="ASK42" s="423"/>
      <c r="ASL42" s="419"/>
      <c r="ASM42" s="419"/>
      <c r="ASN42" s="418"/>
      <c r="ASO42" s="420"/>
      <c r="ASP42" s="421"/>
      <c r="ASQ42" s="422"/>
      <c r="ASR42" s="423"/>
      <c r="ASS42" s="419"/>
      <c r="AST42" s="419"/>
      <c r="ASU42" s="418"/>
      <c r="ASV42" s="420"/>
      <c r="ASW42" s="421"/>
      <c r="ASX42" s="422"/>
      <c r="ASY42" s="423"/>
      <c r="ASZ42" s="419"/>
      <c r="ATA42" s="419"/>
      <c r="ATB42" s="418"/>
      <c r="ATC42" s="420"/>
      <c r="ATD42" s="421"/>
      <c r="ATE42" s="422"/>
      <c r="ATF42" s="423"/>
      <c r="ATG42" s="419"/>
      <c r="ATH42" s="419"/>
      <c r="ATI42" s="418"/>
      <c r="ATJ42" s="420"/>
      <c r="ATK42" s="421"/>
      <c r="ATL42" s="422"/>
      <c r="ATM42" s="423"/>
      <c r="ATN42" s="419"/>
      <c r="ATO42" s="419"/>
      <c r="ATP42" s="418"/>
      <c r="ATQ42" s="420"/>
      <c r="ATR42" s="421"/>
      <c r="ATS42" s="422"/>
      <c r="ATT42" s="423"/>
      <c r="ATU42" s="419"/>
      <c r="ATV42" s="419"/>
      <c r="ATW42" s="418"/>
      <c r="ATX42" s="420"/>
      <c r="ATY42" s="421"/>
      <c r="ATZ42" s="422"/>
      <c r="AUA42" s="423"/>
      <c r="AUB42" s="419"/>
      <c r="AUC42" s="419"/>
      <c r="AUD42" s="418"/>
      <c r="AUE42" s="420"/>
      <c r="AUF42" s="421"/>
      <c r="AUG42" s="422"/>
      <c r="AUH42" s="423"/>
      <c r="AUI42" s="419"/>
      <c r="AUJ42" s="419"/>
      <c r="AUK42" s="418"/>
      <c r="AUL42" s="420"/>
      <c r="AUM42" s="421"/>
      <c r="AUN42" s="422"/>
      <c r="AUO42" s="423"/>
      <c r="AUP42" s="419"/>
      <c r="AUQ42" s="419"/>
      <c r="AUR42" s="418"/>
      <c r="AUS42" s="420"/>
      <c r="AUT42" s="421"/>
      <c r="AUU42" s="422"/>
      <c r="AUV42" s="423"/>
      <c r="AUW42" s="419"/>
      <c r="AUX42" s="419"/>
      <c r="AUY42" s="418"/>
      <c r="AUZ42" s="420"/>
      <c r="AVA42" s="421"/>
      <c r="AVB42" s="422"/>
      <c r="AVC42" s="423"/>
      <c r="AVD42" s="419"/>
      <c r="AVE42" s="419"/>
      <c r="AVF42" s="418"/>
      <c r="AVG42" s="420"/>
      <c r="AVH42" s="421"/>
      <c r="AVI42" s="422"/>
      <c r="AVJ42" s="423"/>
      <c r="AVK42" s="419"/>
      <c r="AVL42" s="419"/>
      <c r="AVM42" s="418"/>
      <c r="AVN42" s="420"/>
      <c r="AVO42" s="421"/>
      <c r="AVP42" s="422"/>
      <c r="AVQ42" s="423"/>
      <c r="AVR42" s="419"/>
      <c r="AVS42" s="419"/>
      <c r="AVT42" s="418"/>
      <c r="AVU42" s="420"/>
      <c r="AVV42" s="421"/>
      <c r="AVW42" s="422"/>
      <c r="AVX42" s="423"/>
      <c r="AVY42" s="419"/>
      <c r="AVZ42" s="419"/>
      <c r="AWA42" s="418"/>
      <c r="AWB42" s="420"/>
      <c r="AWC42" s="421"/>
      <c r="AWD42" s="422"/>
      <c r="AWE42" s="423"/>
      <c r="AWF42" s="419"/>
      <c r="AWG42" s="419"/>
      <c r="AWH42" s="418"/>
      <c r="AWI42" s="420"/>
      <c r="AWJ42" s="421"/>
      <c r="AWK42" s="422"/>
      <c r="AWL42" s="423"/>
      <c r="AWM42" s="419"/>
      <c r="AWN42" s="419"/>
      <c r="AWO42" s="418"/>
      <c r="AWP42" s="420"/>
      <c r="AWQ42" s="421"/>
      <c r="AWR42" s="422"/>
      <c r="AWS42" s="423"/>
      <c r="AWT42" s="419"/>
      <c r="AWU42" s="419"/>
      <c r="AWV42" s="418"/>
      <c r="AWW42" s="420"/>
      <c r="AWX42" s="421"/>
      <c r="AWY42" s="422"/>
      <c r="AWZ42" s="423"/>
      <c r="AXA42" s="419"/>
      <c r="AXB42" s="419"/>
      <c r="AXC42" s="418"/>
      <c r="AXD42" s="420"/>
      <c r="AXE42" s="421"/>
      <c r="AXF42" s="422"/>
      <c r="AXG42" s="423"/>
      <c r="AXH42" s="419"/>
      <c r="AXI42" s="419"/>
      <c r="AXJ42" s="418"/>
      <c r="AXK42" s="420"/>
      <c r="AXL42" s="421"/>
      <c r="AXM42" s="422"/>
      <c r="AXN42" s="423"/>
      <c r="AXO42" s="419"/>
      <c r="AXP42" s="419"/>
      <c r="AXQ42" s="418"/>
      <c r="AXR42" s="420"/>
      <c r="AXS42" s="421"/>
      <c r="AXT42" s="422"/>
      <c r="AXU42" s="423"/>
      <c r="AXV42" s="419"/>
      <c r="AXW42" s="419"/>
      <c r="AXX42" s="418"/>
      <c r="AXY42" s="420"/>
      <c r="AXZ42" s="421"/>
      <c r="AYA42" s="422"/>
      <c r="AYB42" s="423"/>
      <c r="AYC42" s="419"/>
      <c r="AYD42" s="419"/>
      <c r="AYE42" s="418"/>
      <c r="AYF42" s="420"/>
      <c r="AYG42" s="421"/>
      <c r="AYH42" s="422"/>
      <c r="AYI42" s="423"/>
      <c r="AYJ42" s="419"/>
      <c r="AYK42" s="419"/>
      <c r="AYL42" s="418"/>
      <c r="AYM42" s="420"/>
      <c r="AYN42" s="421"/>
      <c r="AYO42" s="422"/>
      <c r="AYP42" s="423"/>
      <c r="AYQ42" s="419"/>
      <c r="AYR42" s="419"/>
      <c r="AYS42" s="418"/>
      <c r="AYT42" s="420"/>
      <c r="AYU42" s="421"/>
      <c r="AYV42" s="422"/>
      <c r="AYW42" s="423"/>
      <c r="AYX42" s="419"/>
      <c r="AYY42" s="419"/>
      <c r="AYZ42" s="418"/>
      <c r="AZA42" s="420"/>
      <c r="AZB42" s="421"/>
      <c r="AZC42" s="422"/>
      <c r="AZD42" s="423"/>
      <c r="AZE42" s="419"/>
      <c r="AZF42" s="419"/>
      <c r="AZG42" s="418"/>
      <c r="AZH42" s="420"/>
      <c r="AZI42" s="421"/>
      <c r="AZJ42" s="422"/>
      <c r="AZK42" s="423"/>
      <c r="AZL42" s="419"/>
      <c r="AZM42" s="419"/>
      <c r="AZN42" s="418"/>
      <c r="AZO42" s="420"/>
      <c r="AZP42" s="421"/>
      <c r="AZQ42" s="422"/>
      <c r="AZR42" s="423"/>
      <c r="AZS42" s="419"/>
      <c r="AZT42" s="419"/>
      <c r="AZU42" s="418"/>
      <c r="AZV42" s="420"/>
      <c r="AZW42" s="421"/>
      <c r="AZX42" s="422"/>
      <c r="AZY42" s="423"/>
      <c r="AZZ42" s="419"/>
      <c r="BAA42" s="419"/>
      <c r="BAB42" s="418"/>
      <c r="BAC42" s="420"/>
      <c r="BAD42" s="421"/>
      <c r="BAE42" s="422"/>
      <c r="BAF42" s="423"/>
      <c r="BAG42" s="419"/>
      <c r="BAH42" s="419"/>
      <c r="BAI42" s="418"/>
      <c r="BAJ42" s="420"/>
      <c r="BAK42" s="421"/>
      <c r="BAL42" s="422"/>
      <c r="BAM42" s="423"/>
      <c r="BAN42" s="419"/>
      <c r="BAO42" s="419"/>
      <c r="BAP42" s="418"/>
      <c r="BAQ42" s="420"/>
      <c r="BAR42" s="421"/>
      <c r="BAS42" s="422"/>
      <c r="BAT42" s="423"/>
      <c r="BAU42" s="419"/>
      <c r="BAV42" s="419"/>
      <c r="BAW42" s="418"/>
      <c r="BAX42" s="420"/>
      <c r="BAY42" s="421"/>
      <c r="BAZ42" s="422"/>
      <c r="BBA42" s="423"/>
      <c r="BBB42" s="419"/>
      <c r="BBC42" s="419"/>
      <c r="BBD42" s="418"/>
      <c r="BBE42" s="420"/>
      <c r="BBF42" s="421"/>
      <c r="BBG42" s="422"/>
      <c r="BBH42" s="423"/>
      <c r="BBI42" s="419"/>
      <c r="BBJ42" s="419"/>
      <c r="BBK42" s="418"/>
      <c r="BBL42" s="420"/>
      <c r="BBM42" s="421"/>
      <c r="BBN42" s="422"/>
      <c r="BBO42" s="423"/>
      <c r="BBP42" s="419"/>
      <c r="BBQ42" s="419"/>
      <c r="BBR42" s="418"/>
      <c r="BBS42" s="420"/>
      <c r="BBT42" s="421"/>
      <c r="BBU42" s="422"/>
      <c r="BBV42" s="423"/>
      <c r="BBW42" s="419"/>
      <c r="BBX42" s="419"/>
      <c r="BBY42" s="418"/>
      <c r="BBZ42" s="420"/>
      <c r="BCA42" s="421"/>
      <c r="BCB42" s="422"/>
      <c r="BCC42" s="423"/>
      <c r="BCD42" s="419"/>
      <c r="BCE42" s="419"/>
      <c r="BCF42" s="418"/>
      <c r="BCG42" s="420"/>
      <c r="BCH42" s="421"/>
      <c r="BCI42" s="422"/>
      <c r="BCJ42" s="423"/>
      <c r="BCK42" s="419"/>
      <c r="BCL42" s="419"/>
      <c r="BCM42" s="418"/>
      <c r="BCN42" s="420"/>
      <c r="BCO42" s="421"/>
      <c r="BCP42" s="422"/>
      <c r="BCQ42" s="423"/>
      <c r="BCR42" s="419"/>
      <c r="BCS42" s="419"/>
      <c r="BCT42" s="418"/>
      <c r="BCU42" s="420"/>
      <c r="BCV42" s="421"/>
      <c r="BCW42" s="422"/>
      <c r="BCX42" s="423"/>
      <c r="BCY42" s="419"/>
      <c r="BCZ42" s="419"/>
      <c r="BDA42" s="418"/>
      <c r="BDB42" s="420"/>
      <c r="BDC42" s="421"/>
      <c r="BDD42" s="422"/>
      <c r="BDE42" s="423"/>
      <c r="BDF42" s="419"/>
      <c r="BDG42" s="419"/>
      <c r="BDH42" s="418"/>
      <c r="BDI42" s="420"/>
      <c r="BDJ42" s="421"/>
      <c r="BDK42" s="422"/>
      <c r="BDL42" s="423"/>
      <c r="BDM42" s="419"/>
      <c r="BDN42" s="419"/>
      <c r="BDO42" s="418"/>
      <c r="BDP42" s="420"/>
      <c r="BDQ42" s="421"/>
      <c r="BDR42" s="422"/>
      <c r="BDS42" s="423"/>
      <c r="BDT42" s="419"/>
      <c r="BDU42" s="419"/>
      <c r="BDV42" s="418"/>
      <c r="BDW42" s="420"/>
      <c r="BDX42" s="421"/>
      <c r="BDY42" s="422"/>
      <c r="BDZ42" s="423"/>
      <c r="BEA42" s="419"/>
      <c r="BEB42" s="419"/>
      <c r="BEC42" s="418"/>
      <c r="BED42" s="420"/>
      <c r="BEE42" s="421"/>
      <c r="BEF42" s="422"/>
      <c r="BEG42" s="423"/>
      <c r="BEH42" s="419"/>
      <c r="BEI42" s="419"/>
      <c r="BEJ42" s="418"/>
      <c r="BEK42" s="420"/>
      <c r="BEL42" s="421"/>
      <c r="BEM42" s="422"/>
      <c r="BEN42" s="423"/>
      <c r="BEO42" s="419"/>
      <c r="BEP42" s="419"/>
      <c r="BEQ42" s="418"/>
      <c r="BER42" s="420"/>
      <c r="BES42" s="421"/>
      <c r="BET42" s="422"/>
      <c r="BEU42" s="423"/>
      <c r="BEV42" s="419"/>
      <c r="BEW42" s="419"/>
      <c r="BEX42" s="418"/>
      <c r="BEY42" s="420"/>
      <c r="BEZ42" s="421"/>
      <c r="BFA42" s="422"/>
      <c r="BFB42" s="423"/>
      <c r="BFC42" s="419"/>
      <c r="BFD42" s="419"/>
      <c r="BFE42" s="418"/>
      <c r="BFF42" s="420"/>
      <c r="BFG42" s="421"/>
      <c r="BFH42" s="422"/>
      <c r="BFI42" s="423"/>
      <c r="BFJ42" s="419"/>
      <c r="BFK42" s="419"/>
      <c r="BFL42" s="418"/>
      <c r="BFM42" s="420"/>
      <c r="BFN42" s="421"/>
      <c r="BFO42" s="422"/>
      <c r="BFP42" s="423"/>
      <c r="BFQ42" s="419"/>
      <c r="BFR42" s="419"/>
      <c r="BFS42" s="418"/>
      <c r="BFT42" s="420"/>
      <c r="BFU42" s="421"/>
      <c r="BFV42" s="422"/>
      <c r="BFW42" s="423"/>
      <c r="BFX42" s="419"/>
      <c r="BFY42" s="419"/>
      <c r="BFZ42" s="418"/>
      <c r="BGA42" s="420"/>
      <c r="BGB42" s="421"/>
      <c r="BGC42" s="422"/>
      <c r="BGD42" s="423"/>
      <c r="BGE42" s="419"/>
      <c r="BGF42" s="419"/>
      <c r="BGG42" s="418"/>
      <c r="BGH42" s="420"/>
      <c r="BGI42" s="421"/>
      <c r="BGJ42" s="422"/>
      <c r="BGK42" s="423"/>
      <c r="BGL42" s="419"/>
      <c r="BGM42" s="419"/>
      <c r="BGN42" s="418"/>
      <c r="BGO42" s="420"/>
      <c r="BGP42" s="421"/>
      <c r="BGQ42" s="422"/>
      <c r="BGR42" s="423"/>
      <c r="BGS42" s="419"/>
      <c r="BGT42" s="419"/>
      <c r="BGU42" s="418"/>
      <c r="BGV42" s="420"/>
      <c r="BGW42" s="421"/>
      <c r="BGX42" s="422"/>
      <c r="BGY42" s="423"/>
      <c r="BGZ42" s="419"/>
      <c r="BHA42" s="419"/>
      <c r="BHB42" s="418"/>
      <c r="BHC42" s="420"/>
      <c r="BHD42" s="421"/>
      <c r="BHE42" s="422"/>
      <c r="BHF42" s="423"/>
      <c r="BHG42" s="419"/>
      <c r="BHH42" s="419"/>
      <c r="BHI42" s="418"/>
      <c r="BHJ42" s="420"/>
      <c r="BHK42" s="421"/>
      <c r="BHL42" s="422"/>
      <c r="BHM42" s="423"/>
      <c r="BHN42" s="419"/>
      <c r="BHO42" s="419"/>
      <c r="BHP42" s="418"/>
      <c r="BHQ42" s="420"/>
      <c r="BHR42" s="421"/>
      <c r="BHS42" s="422"/>
      <c r="BHT42" s="423"/>
      <c r="BHU42" s="419"/>
      <c r="BHV42" s="419"/>
      <c r="BHW42" s="418"/>
      <c r="BHX42" s="420"/>
      <c r="BHY42" s="421"/>
      <c r="BHZ42" s="422"/>
      <c r="BIA42" s="423"/>
      <c r="BIB42" s="419"/>
      <c r="BIC42" s="419"/>
      <c r="BID42" s="418"/>
      <c r="BIE42" s="420"/>
      <c r="BIF42" s="421"/>
      <c r="BIG42" s="422"/>
      <c r="BIH42" s="423"/>
      <c r="BII42" s="419"/>
      <c r="BIJ42" s="419"/>
      <c r="BIK42" s="418"/>
      <c r="BIL42" s="420"/>
      <c r="BIM42" s="421"/>
      <c r="BIN42" s="422"/>
      <c r="BIO42" s="423"/>
      <c r="BIP42" s="419"/>
      <c r="BIQ42" s="419"/>
      <c r="BIR42" s="418"/>
      <c r="BIS42" s="420"/>
      <c r="BIT42" s="421"/>
      <c r="BIU42" s="422"/>
      <c r="BIV42" s="423"/>
      <c r="BIW42" s="419"/>
      <c r="BIX42" s="419"/>
      <c r="BIY42" s="418"/>
      <c r="BIZ42" s="420"/>
      <c r="BJA42" s="421"/>
      <c r="BJB42" s="422"/>
      <c r="BJC42" s="423"/>
      <c r="BJD42" s="419"/>
      <c r="BJE42" s="419"/>
      <c r="BJF42" s="418"/>
      <c r="BJG42" s="420"/>
      <c r="BJH42" s="421"/>
      <c r="BJI42" s="422"/>
      <c r="BJJ42" s="423"/>
      <c r="BJK42" s="419"/>
      <c r="BJL42" s="419"/>
      <c r="BJM42" s="418"/>
      <c r="BJN42" s="420"/>
      <c r="BJO42" s="421"/>
      <c r="BJP42" s="422"/>
      <c r="BJQ42" s="423"/>
      <c r="BJR42" s="419"/>
      <c r="BJS42" s="419"/>
      <c r="BJT42" s="418"/>
      <c r="BJU42" s="420"/>
      <c r="BJV42" s="421"/>
      <c r="BJW42" s="422"/>
      <c r="BJX42" s="423"/>
      <c r="BJY42" s="419"/>
      <c r="BJZ42" s="419"/>
      <c r="BKA42" s="418"/>
      <c r="BKB42" s="420"/>
      <c r="BKC42" s="421"/>
      <c r="BKD42" s="422"/>
      <c r="BKE42" s="423"/>
      <c r="BKF42" s="419"/>
      <c r="BKG42" s="419"/>
      <c r="BKH42" s="418"/>
      <c r="BKI42" s="420"/>
      <c r="BKJ42" s="421"/>
      <c r="BKK42" s="422"/>
      <c r="BKL42" s="423"/>
      <c r="BKM42" s="419"/>
      <c r="BKN42" s="419"/>
      <c r="BKO42" s="418"/>
      <c r="BKP42" s="420"/>
      <c r="BKQ42" s="421"/>
      <c r="BKR42" s="422"/>
      <c r="BKS42" s="423"/>
      <c r="BKT42" s="419"/>
      <c r="BKU42" s="419"/>
      <c r="BKV42" s="418"/>
      <c r="BKW42" s="420"/>
      <c r="BKX42" s="421"/>
      <c r="BKY42" s="422"/>
      <c r="BKZ42" s="423"/>
      <c r="BLA42" s="419"/>
      <c r="BLB42" s="419"/>
      <c r="BLC42" s="418"/>
      <c r="BLD42" s="420"/>
      <c r="BLE42" s="421"/>
      <c r="BLF42" s="422"/>
      <c r="BLG42" s="423"/>
      <c r="BLH42" s="419"/>
      <c r="BLI42" s="419"/>
      <c r="BLJ42" s="418"/>
      <c r="BLK42" s="420"/>
      <c r="BLL42" s="421"/>
      <c r="BLM42" s="422"/>
      <c r="BLN42" s="423"/>
      <c r="BLO42" s="419"/>
      <c r="BLP42" s="419"/>
      <c r="BLQ42" s="418"/>
      <c r="BLR42" s="420"/>
      <c r="BLS42" s="421"/>
      <c r="BLT42" s="422"/>
      <c r="BLU42" s="423"/>
      <c r="BLV42" s="419"/>
      <c r="BLW42" s="419"/>
      <c r="BLX42" s="418"/>
      <c r="BLY42" s="420"/>
      <c r="BLZ42" s="421"/>
      <c r="BMA42" s="422"/>
      <c r="BMB42" s="423"/>
      <c r="BMC42" s="419"/>
      <c r="BMD42" s="419"/>
      <c r="BME42" s="418"/>
      <c r="BMF42" s="420"/>
      <c r="BMG42" s="421"/>
      <c r="BMH42" s="422"/>
      <c r="BMI42" s="423"/>
      <c r="BMJ42" s="419"/>
      <c r="BMK42" s="419"/>
      <c r="BML42" s="418"/>
      <c r="BMM42" s="420"/>
      <c r="BMN42" s="421"/>
      <c r="BMO42" s="422"/>
      <c r="BMP42" s="423"/>
      <c r="BMQ42" s="419"/>
      <c r="BMR42" s="419"/>
      <c r="BMS42" s="418"/>
      <c r="BMT42" s="420"/>
      <c r="BMU42" s="421"/>
      <c r="BMV42" s="422"/>
      <c r="BMW42" s="423"/>
      <c r="BMX42" s="419"/>
      <c r="BMY42" s="419"/>
      <c r="BMZ42" s="418"/>
      <c r="BNA42" s="420"/>
      <c r="BNB42" s="421"/>
      <c r="BNC42" s="422"/>
      <c r="BND42" s="423"/>
      <c r="BNE42" s="419"/>
      <c r="BNF42" s="419"/>
      <c r="BNG42" s="418"/>
      <c r="BNH42" s="420"/>
      <c r="BNI42" s="421"/>
      <c r="BNJ42" s="422"/>
      <c r="BNK42" s="423"/>
      <c r="BNL42" s="419"/>
      <c r="BNM42" s="419"/>
      <c r="BNN42" s="418"/>
      <c r="BNO42" s="420"/>
      <c r="BNP42" s="421"/>
      <c r="BNQ42" s="422"/>
      <c r="BNR42" s="423"/>
      <c r="BNS42" s="419"/>
      <c r="BNT42" s="419"/>
      <c r="BNU42" s="418"/>
      <c r="BNV42" s="420"/>
      <c r="BNW42" s="421"/>
      <c r="BNX42" s="422"/>
      <c r="BNY42" s="423"/>
      <c r="BNZ42" s="419"/>
      <c r="BOA42" s="419"/>
      <c r="BOB42" s="418"/>
      <c r="BOC42" s="420"/>
      <c r="BOD42" s="421"/>
      <c r="BOE42" s="422"/>
      <c r="BOF42" s="423"/>
      <c r="BOG42" s="419"/>
      <c r="BOH42" s="419"/>
      <c r="BOI42" s="418"/>
      <c r="BOJ42" s="420"/>
      <c r="BOK42" s="421"/>
      <c r="BOL42" s="422"/>
      <c r="BOM42" s="423"/>
      <c r="BON42" s="419"/>
      <c r="BOO42" s="419"/>
      <c r="BOP42" s="418"/>
      <c r="BOQ42" s="420"/>
      <c r="BOR42" s="421"/>
      <c r="BOS42" s="422"/>
      <c r="BOT42" s="423"/>
      <c r="BOU42" s="419"/>
      <c r="BOV42" s="419"/>
      <c r="BOW42" s="418"/>
      <c r="BOX42" s="420"/>
      <c r="BOY42" s="421"/>
      <c r="BOZ42" s="422"/>
      <c r="BPA42" s="423"/>
      <c r="BPB42" s="419"/>
      <c r="BPC42" s="419"/>
      <c r="BPD42" s="418"/>
      <c r="BPE42" s="420"/>
      <c r="BPF42" s="421"/>
      <c r="BPG42" s="422"/>
      <c r="BPH42" s="423"/>
      <c r="BPI42" s="419"/>
      <c r="BPJ42" s="419"/>
      <c r="BPK42" s="418"/>
      <c r="BPL42" s="420"/>
      <c r="BPM42" s="421"/>
      <c r="BPN42" s="422"/>
      <c r="BPO42" s="423"/>
      <c r="BPP42" s="419"/>
      <c r="BPQ42" s="419"/>
      <c r="BPR42" s="418"/>
      <c r="BPS42" s="420"/>
      <c r="BPT42" s="421"/>
      <c r="BPU42" s="422"/>
      <c r="BPV42" s="423"/>
      <c r="BPW42" s="419"/>
      <c r="BPX42" s="419"/>
      <c r="BPY42" s="418"/>
      <c r="BPZ42" s="420"/>
      <c r="BQA42" s="421"/>
      <c r="BQB42" s="422"/>
      <c r="BQC42" s="423"/>
      <c r="BQD42" s="419"/>
      <c r="BQE42" s="419"/>
      <c r="BQF42" s="418"/>
      <c r="BQG42" s="420"/>
      <c r="BQH42" s="421"/>
      <c r="BQI42" s="422"/>
      <c r="BQJ42" s="423"/>
      <c r="BQK42" s="419"/>
      <c r="BQL42" s="419"/>
      <c r="BQM42" s="418"/>
      <c r="BQN42" s="420"/>
      <c r="BQO42" s="421"/>
      <c r="BQP42" s="422"/>
      <c r="BQQ42" s="423"/>
      <c r="BQR42" s="419"/>
      <c r="BQS42" s="419"/>
      <c r="BQT42" s="418"/>
      <c r="BQU42" s="420"/>
      <c r="BQV42" s="421"/>
      <c r="BQW42" s="422"/>
      <c r="BQX42" s="423"/>
      <c r="BQY42" s="419"/>
      <c r="BQZ42" s="419"/>
      <c r="BRA42" s="418"/>
      <c r="BRB42" s="420"/>
      <c r="BRC42" s="421"/>
      <c r="BRD42" s="422"/>
      <c r="BRE42" s="423"/>
      <c r="BRF42" s="419"/>
      <c r="BRG42" s="419"/>
      <c r="BRH42" s="418"/>
      <c r="BRI42" s="420"/>
      <c r="BRJ42" s="421"/>
      <c r="BRK42" s="422"/>
      <c r="BRL42" s="423"/>
      <c r="BRM42" s="419"/>
      <c r="BRN42" s="419"/>
      <c r="BRO42" s="418"/>
      <c r="BRP42" s="420"/>
      <c r="BRQ42" s="421"/>
      <c r="BRR42" s="422"/>
      <c r="BRS42" s="423"/>
      <c r="BRT42" s="419"/>
      <c r="BRU42" s="419"/>
      <c r="BRV42" s="418"/>
      <c r="BRW42" s="420"/>
      <c r="BRX42" s="421"/>
      <c r="BRY42" s="422"/>
      <c r="BRZ42" s="423"/>
      <c r="BSA42" s="419"/>
      <c r="BSB42" s="419"/>
      <c r="BSC42" s="418"/>
      <c r="BSD42" s="420"/>
      <c r="BSE42" s="421"/>
      <c r="BSF42" s="422"/>
      <c r="BSG42" s="423"/>
      <c r="BSH42" s="419"/>
      <c r="BSI42" s="419"/>
      <c r="BSJ42" s="418"/>
      <c r="BSK42" s="420"/>
      <c r="BSL42" s="421"/>
      <c r="BSM42" s="422"/>
      <c r="BSN42" s="423"/>
      <c r="BSO42" s="419"/>
      <c r="BSP42" s="419"/>
      <c r="BSQ42" s="418"/>
      <c r="BSR42" s="420"/>
      <c r="BSS42" s="421"/>
      <c r="BST42" s="422"/>
      <c r="BSU42" s="423"/>
      <c r="BSV42" s="419"/>
      <c r="BSW42" s="419"/>
      <c r="BSX42" s="418"/>
      <c r="BSY42" s="420"/>
      <c r="BSZ42" s="421"/>
      <c r="BTA42" s="422"/>
      <c r="BTB42" s="423"/>
      <c r="BTC42" s="419"/>
      <c r="BTD42" s="419"/>
      <c r="BTE42" s="418"/>
      <c r="BTF42" s="420"/>
      <c r="BTG42" s="421"/>
      <c r="BTH42" s="422"/>
      <c r="BTI42" s="423"/>
      <c r="BTJ42" s="419"/>
      <c r="BTK42" s="419"/>
      <c r="BTL42" s="418"/>
      <c r="BTM42" s="420"/>
      <c r="BTN42" s="421"/>
      <c r="BTO42" s="422"/>
      <c r="BTP42" s="423"/>
      <c r="BTQ42" s="419"/>
      <c r="BTR42" s="419"/>
      <c r="BTS42" s="418"/>
      <c r="BTT42" s="420"/>
      <c r="BTU42" s="421"/>
      <c r="BTV42" s="422"/>
      <c r="BTW42" s="423"/>
      <c r="BTX42" s="419"/>
      <c r="BTY42" s="419"/>
      <c r="BTZ42" s="418"/>
      <c r="BUA42" s="420"/>
      <c r="BUB42" s="421"/>
      <c r="BUC42" s="422"/>
      <c r="BUD42" s="423"/>
      <c r="BUE42" s="419"/>
      <c r="BUF42" s="419"/>
      <c r="BUG42" s="418"/>
      <c r="BUH42" s="420"/>
      <c r="BUI42" s="421"/>
      <c r="BUJ42" s="422"/>
      <c r="BUK42" s="423"/>
      <c r="BUL42" s="419"/>
      <c r="BUM42" s="419"/>
      <c r="BUN42" s="418"/>
      <c r="BUO42" s="420"/>
      <c r="BUP42" s="421"/>
      <c r="BUQ42" s="422"/>
      <c r="BUR42" s="423"/>
      <c r="BUS42" s="419"/>
      <c r="BUT42" s="419"/>
      <c r="BUU42" s="418"/>
      <c r="BUV42" s="420"/>
      <c r="BUW42" s="421"/>
      <c r="BUX42" s="422"/>
      <c r="BUY42" s="423"/>
      <c r="BUZ42" s="419"/>
      <c r="BVA42" s="419"/>
      <c r="BVB42" s="418"/>
      <c r="BVC42" s="420"/>
      <c r="BVD42" s="421"/>
      <c r="BVE42" s="422"/>
      <c r="BVF42" s="423"/>
      <c r="BVG42" s="419"/>
      <c r="BVH42" s="419"/>
      <c r="BVI42" s="418"/>
      <c r="BVJ42" s="420"/>
      <c r="BVK42" s="421"/>
      <c r="BVL42" s="422"/>
      <c r="BVM42" s="423"/>
      <c r="BVN42" s="419"/>
      <c r="BVO42" s="419"/>
      <c r="BVP42" s="418"/>
      <c r="BVQ42" s="420"/>
      <c r="BVR42" s="421"/>
      <c r="BVS42" s="422"/>
      <c r="BVT42" s="423"/>
      <c r="BVU42" s="419"/>
      <c r="BVV42" s="419"/>
      <c r="BVW42" s="418"/>
      <c r="BVX42" s="420"/>
      <c r="BVY42" s="421"/>
      <c r="BVZ42" s="422"/>
      <c r="BWA42" s="423"/>
      <c r="BWB42" s="419"/>
      <c r="BWC42" s="419"/>
      <c r="BWD42" s="418"/>
      <c r="BWE42" s="420"/>
      <c r="BWF42" s="421"/>
      <c r="BWG42" s="422"/>
      <c r="BWH42" s="423"/>
      <c r="BWI42" s="419"/>
      <c r="BWJ42" s="419"/>
      <c r="BWK42" s="418"/>
      <c r="BWL42" s="420"/>
      <c r="BWM42" s="421"/>
      <c r="BWN42" s="422"/>
      <c r="BWO42" s="423"/>
      <c r="BWP42" s="419"/>
      <c r="BWQ42" s="419"/>
      <c r="BWR42" s="418"/>
      <c r="BWS42" s="420"/>
      <c r="BWT42" s="421"/>
      <c r="BWU42" s="422"/>
      <c r="BWV42" s="423"/>
      <c r="BWW42" s="419"/>
      <c r="BWX42" s="419"/>
      <c r="BWY42" s="418"/>
      <c r="BWZ42" s="420"/>
      <c r="BXA42" s="421"/>
      <c r="BXB42" s="422"/>
      <c r="BXC42" s="423"/>
      <c r="BXD42" s="419"/>
      <c r="BXE42" s="419"/>
      <c r="BXF42" s="418"/>
      <c r="BXG42" s="420"/>
      <c r="BXH42" s="421"/>
      <c r="BXI42" s="422"/>
      <c r="BXJ42" s="423"/>
      <c r="BXK42" s="419"/>
      <c r="BXL42" s="419"/>
      <c r="BXM42" s="418"/>
      <c r="BXN42" s="420"/>
      <c r="BXO42" s="421"/>
      <c r="BXP42" s="422"/>
      <c r="BXQ42" s="423"/>
      <c r="BXR42" s="419"/>
      <c r="BXS42" s="419"/>
      <c r="BXT42" s="418"/>
      <c r="BXU42" s="420"/>
      <c r="BXV42" s="421"/>
      <c r="BXW42" s="422"/>
      <c r="BXX42" s="423"/>
      <c r="BXY42" s="419"/>
      <c r="BXZ42" s="419"/>
      <c r="BYA42" s="418"/>
      <c r="BYB42" s="420"/>
      <c r="BYC42" s="421"/>
      <c r="BYD42" s="422"/>
      <c r="BYE42" s="423"/>
      <c r="BYF42" s="419"/>
      <c r="BYG42" s="419"/>
      <c r="BYH42" s="418"/>
      <c r="BYI42" s="420"/>
      <c r="BYJ42" s="421"/>
      <c r="BYK42" s="422"/>
      <c r="BYL42" s="423"/>
      <c r="BYM42" s="419"/>
      <c r="BYN42" s="419"/>
      <c r="BYO42" s="418"/>
      <c r="BYP42" s="420"/>
      <c r="BYQ42" s="421"/>
      <c r="BYR42" s="422"/>
      <c r="BYS42" s="423"/>
      <c r="BYT42" s="419"/>
      <c r="BYU42" s="419"/>
      <c r="BYV42" s="418"/>
      <c r="BYW42" s="420"/>
      <c r="BYX42" s="421"/>
      <c r="BYY42" s="422"/>
      <c r="BYZ42" s="423"/>
      <c r="BZA42" s="419"/>
      <c r="BZB42" s="419"/>
      <c r="BZC42" s="418"/>
      <c r="BZD42" s="420"/>
      <c r="BZE42" s="421"/>
      <c r="BZF42" s="422"/>
      <c r="BZG42" s="423"/>
      <c r="BZH42" s="419"/>
      <c r="BZI42" s="419"/>
      <c r="BZJ42" s="418"/>
      <c r="BZK42" s="420"/>
      <c r="BZL42" s="421"/>
      <c r="BZM42" s="422"/>
      <c r="BZN42" s="423"/>
      <c r="BZO42" s="419"/>
      <c r="BZP42" s="419"/>
      <c r="BZQ42" s="418"/>
      <c r="BZR42" s="420"/>
      <c r="BZS42" s="421"/>
      <c r="BZT42" s="422"/>
      <c r="BZU42" s="423"/>
      <c r="BZV42" s="419"/>
      <c r="BZW42" s="419"/>
      <c r="BZX42" s="418"/>
      <c r="BZY42" s="420"/>
      <c r="BZZ42" s="421"/>
      <c r="CAA42" s="422"/>
      <c r="CAB42" s="423"/>
      <c r="CAC42" s="419"/>
      <c r="CAD42" s="419"/>
      <c r="CAE42" s="418"/>
      <c r="CAF42" s="420"/>
      <c r="CAG42" s="421"/>
      <c r="CAH42" s="422"/>
      <c r="CAI42" s="423"/>
      <c r="CAJ42" s="419"/>
      <c r="CAK42" s="419"/>
      <c r="CAL42" s="418"/>
      <c r="CAM42" s="420"/>
      <c r="CAN42" s="421"/>
      <c r="CAO42" s="422"/>
      <c r="CAP42" s="423"/>
      <c r="CAQ42" s="419"/>
      <c r="CAR42" s="419"/>
      <c r="CAS42" s="418"/>
      <c r="CAT42" s="420"/>
      <c r="CAU42" s="421"/>
      <c r="CAV42" s="422"/>
      <c r="CAW42" s="423"/>
      <c r="CAX42" s="419"/>
      <c r="CAY42" s="419"/>
      <c r="CAZ42" s="418"/>
      <c r="CBA42" s="420"/>
      <c r="CBB42" s="421"/>
      <c r="CBC42" s="422"/>
      <c r="CBD42" s="423"/>
      <c r="CBE42" s="419"/>
      <c r="CBF42" s="419"/>
      <c r="CBG42" s="418"/>
      <c r="CBH42" s="420"/>
      <c r="CBI42" s="421"/>
      <c r="CBJ42" s="422"/>
      <c r="CBK42" s="423"/>
      <c r="CBL42" s="419"/>
      <c r="CBM42" s="419"/>
      <c r="CBN42" s="418"/>
      <c r="CBO42" s="420"/>
      <c r="CBP42" s="421"/>
      <c r="CBQ42" s="422"/>
      <c r="CBR42" s="423"/>
      <c r="CBS42" s="419"/>
      <c r="CBT42" s="419"/>
      <c r="CBU42" s="418"/>
      <c r="CBV42" s="420"/>
      <c r="CBW42" s="421"/>
      <c r="CBX42" s="422"/>
      <c r="CBY42" s="423"/>
      <c r="CBZ42" s="419"/>
      <c r="CCA42" s="419"/>
      <c r="CCB42" s="418"/>
      <c r="CCC42" s="420"/>
      <c r="CCD42" s="421"/>
      <c r="CCE42" s="422"/>
      <c r="CCF42" s="423"/>
      <c r="CCG42" s="419"/>
      <c r="CCH42" s="419"/>
      <c r="CCI42" s="418"/>
      <c r="CCJ42" s="420"/>
      <c r="CCK42" s="421"/>
      <c r="CCL42" s="422"/>
      <c r="CCM42" s="423"/>
      <c r="CCN42" s="419"/>
      <c r="CCO42" s="419"/>
      <c r="CCP42" s="418"/>
      <c r="CCQ42" s="420"/>
      <c r="CCR42" s="421"/>
      <c r="CCS42" s="422"/>
      <c r="CCT42" s="423"/>
      <c r="CCU42" s="419"/>
      <c r="CCV42" s="419"/>
      <c r="CCW42" s="418"/>
      <c r="CCX42" s="420"/>
      <c r="CCY42" s="421"/>
      <c r="CCZ42" s="422"/>
      <c r="CDA42" s="423"/>
      <c r="CDB42" s="419"/>
      <c r="CDC42" s="419"/>
      <c r="CDD42" s="418"/>
      <c r="CDE42" s="420"/>
      <c r="CDF42" s="421"/>
      <c r="CDG42" s="422"/>
      <c r="CDH42" s="423"/>
      <c r="CDI42" s="419"/>
      <c r="CDJ42" s="419"/>
      <c r="CDK42" s="418"/>
      <c r="CDL42" s="420"/>
      <c r="CDM42" s="421"/>
      <c r="CDN42" s="422"/>
      <c r="CDO42" s="423"/>
      <c r="CDP42" s="419"/>
      <c r="CDQ42" s="419"/>
      <c r="CDR42" s="418"/>
      <c r="CDS42" s="420"/>
      <c r="CDT42" s="421"/>
      <c r="CDU42" s="422"/>
      <c r="CDV42" s="423"/>
      <c r="CDW42" s="419"/>
      <c r="CDX42" s="419"/>
      <c r="CDY42" s="418"/>
      <c r="CDZ42" s="420"/>
      <c r="CEA42" s="421"/>
      <c r="CEB42" s="422"/>
      <c r="CEC42" s="423"/>
      <c r="CED42" s="419"/>
      <c r="CEE42" s="419"/>
      <c r="CEF42" s="418"/>
      <c r="CEG42" s="420"/>
      <c r="CEH42" s="421"/>
      <c r="CEI42" s="422"/>
      <c r="CEJ42" s="423"/>
      <c r="CEK42" s="419"/>
      <c r="CEL42" s="419"/>
      <c r="CEM42" s="418"/>
      <c r="CEN42" s="420"/>
      <c r="CEO42" s="421"/>
      <c r="CEP42" s="422"/>
      <c r="CEQ42" s="423"/>
      <c r="CER42" s="419"/>
      <c r="CES42" s="419"/>
      <c r="CET42" s="418"/>
      <c r="CEU42" s="420"/>
      <c r="CEV42" s="421"/>
      <c r="CEW42" s="422"/>
      <c r="CEX42" s="423"/>
      <c r="CEY42" s="419"/>
      <c r="CEZ42" s="419"/>
      <c r="CFA42" s="418"/>
      <c r="CFB42" s="420"/>
      <c r="CFC42" s="421"/>
      <c r="CFD42" s="422"/>
      <c r="CFE42" s="423"/>
      <c r="CFF42" s="419"/>
      <c r="CFG42" s="419"/>
      <c r="CFH42" s="418"/>
      <c r="CFI42" s="420"/>
      <c r="CFJ42" s="421"/>
      <c r="CFK42" s="422"/>
      <c r="CFL42" s="423"/>
      <c r="CFM42" s="419"/>
      <c r="CFN42" s="419"/>
      <c r="CFO42" s="418"/>
      <c r="CFP42" s="420"/>
      <c r="CFQ42" s="421"/>
      <c r="CFR42" s="422"/>
      <c r="CFS42" s="423"/>
      <c r="CFT42" s="419"/>
      <c r="CFU42" s="419"/>
      <c r="CFV42" s="418"/>
      <c r="CFW42" s="420"/>
      <c r="CFX42" s="421"/>
      <c r="CFY42" s="422"/>
      <c r="CFZ42" s="423"/>
      <c r="CGA42" s="419"/>
      <c r="CGB42" s="419"/>
      <c r="CGC42" s="418"/>
      <c r="CGD42" s="420"/>
      <c r="CGE42" s="421"/>
      <c r="CGF42" s="422"/>
      <c r="CGG42" s="423"/>
      <c r="CGH42" s="419"/>
      <c r="CGI42" s="419"/>
      <c r="CGJ42" s="418"/>
      <c r="CGK42" s="420"/>
      <c r="CGL42" s="421"/>
      <c r="CGM42" s="422"/>
      <c r="CGN42" s="423"/>
      <c r="CGO42" s="419"/>
      <c r="CGP42" s="419"/>
      <c r="CGQ42" s="418"/>
      <c r="CGR42" s="420"/>
      <c r="CGS42" s="421"/>
      <c r="CGT42" s="422"/>
      <c r="CGU42" s="423"/>
      <c r="CGV42" s="419"/>
      <c r="CGW42" s="419"/>
      <c r="CGX42" s="418"/>
      <c r="CGY42" s="420"/>
      <c r="CGZ42" s="421"/>
      <c r="CHA42" s="422"/>
      <c r="CHB42" s="423"/>
      <c r="CHC42" s="419"/>
      <c r="CHD42" s="419"/>
      <c r="CHE42" s="418"/>
      <c r="CHF42" s="420"/>
      <c r="CHG42" s="421"/>
      <c r="CHH42" s="422"/>
      <c r="CHI42" s="423"/>
      <c r="CHJ42" s="419"/>
      <c r="CHK42" s="419"/>
      <c r="CHL42" s="418"/>
      <c r="CHM42" s="420"/>
      <c r="CHN42" s="421"/>
      <c r="CHO42" s="422"/>
      <c r="CHP42" s="423"/>
      <c r="CHQ42" s="419"/>
      <c r="CHR42" s="419"/>
      <c r="CHS42" s="418"/>
      <c r="CHT42" s="420"/>
      <c r="CHU42" s="421"/>
      <c r="CHV42" s="422"/>
      <c r="CHW42" s="423"/>
      <c r="CHX42" s="419"/>
      <c r="CHY42" s="419"/>
      <c r="CHZ42" s="418"/>
      <c r="CIA42" s="420"/>
      <c r="CIB42" s="421"/>
      <c r="CIC42" s="422"/>
      <c r="CID42" s="423"/>
      <c r="CIE42" s="419"/>
      <c r="CIF42" s="419"/>
      <c r="CIG42" s="418"/>
      <c r="CIH42" s="420"/>
      <c r="CII42" s="421"/>
      <c r="CIJ42" s="422"/>
      <c r="CIK42" s="423"/>
      <c r="CIL42" s="419"/>
      <c r="CIM42" s="419"/>
      <c r="CIN42" s="418"/>
      <c r="CIO42" s="420"/>
      <c r="CIP42" s="421"/>
      <c r="CIQ42" s="422"/>
      <c r="CIR42" s="423"/>
      <c r="CIS42" s="419"/>
      <c r="CIT42" s="419"/>
      <c r="CIU42" s="418"/>
      <c r="CIV42" s="420"/>
      <c r="CIW42" s="421"/>
      <c r="CIX42" s="422"/>
      <c r="CIY42" s="423"/>
      <c r="CIZ42" s="419"/>
      <c r="CJA42" s="419"/>
      <c r="CJB42" s="418"/>
      <c r="CJC42" s="420"/>
      <c r="CJD42" s="421"/>
      <c r="CJE42" s="422"/>
      <c r="CJF42" s="423"/>
      <c r="CJG42" s="419"/>
      <c r="CJH42" s="419"/>
      <c r="CJI42" s="418"/>
      <c r="CJJ42" s="420"/>
      <c r="CJK42" s="421"/>
      <c r="CJL42" s="422"/>
      <c r="CJM42" s="423"/>
      <c r="CJN42" s="419"/>
      <c r="CJO42" s="419"/>
      <c r="CJP42" s="418"/>
      <c r="CJQ42" s="420"/>
      <c r="CJR42" s="421"/>
      <c r="CJS42" s="422"/>
      <c r="CJT42" s="423"/>
      <c r="CJU42" s="419"/>
      <c r="CJV42" s="419"/>
      <c r="CJW42" s="418"/>
      <c r="CJX42" s="420"/>
      <c r="CJY42" s="421"/>
      <c r="CJZ42" s="422"/>
      <c r="CKA42" s="423"/>
      <c r="CKB42" s="419"/>
      <c r="CKC42" s="419"/>
      <c r="CKD42" s="418"/>
      <c r="CKE42" s="420"/>
      <c r="CKF42" s="421"/>
      <c r="CKG42" s="422"/>
      <c r="CKH42" s="423"/>
      <c r="CKI42" s="419"/>
      <c r="CKJ42" s="419"/>
      <c r="CKK42" s="418"/>
      <c r="CKL42" s="420"/>
      <c r="CKM42" s="421"/>
      <c r="CKN42" s="422"/>
      <c r="CKO42" s="423"/>
      <c r="CKP42" s="419"/>
      <c r="CKQ42" s="419"/>
      <c r="CKR42" s="418"/>
      <c r="CKS42" s="420"/>
      <c r="CKT42" s="421"/>
      <c r="CKU42" s="422"/>
      <c r="CKV42" s="423"/>
      <c r="CKW42" s="419"/>
      <c r="CKX42" s="419"/>
      <c r="CKY42" s="418"/>
      <c r="CKZ42" s="420"/>
      <c r="CLA42" s="421"/>
      <c r="CLB42" s="422"/>
      <c r="CLC42" s="423"/>
      <c r="CLD42" s="419"/>
      <c r="CLE42" s="419"/>
      <c r="CLF42" s="418"/>
      <c r="CLG42" s="420"/>
      <c r="CLH42" s="421"/>
      <c r="CLI42" s="422"/>
      <c r="CLJ42" s="423"/>
      <c r="CLK42" s="419"/>
      <c r="CLL42" s="419"/>
      <c r="CLM42" s="418"/>
      <c r="CLN42" s="420"/>
      <c r="CLO42" s="421"/>
      <c r="CLP42" s="422"/>
      <c r="CLQ42" s="423"/>
      <c r="CLR42" s="419"/>
      <c r="CLS42" s="419"/>
      <c r="CLT42" s="418"/>
      <c r="CLU42" s="420"/>
      <c r="CLV42" s="421"/>
      <c r="CLW42" s="422"/>
      <c r="CLX42" s="423"/>
      <c r="CLY42" s="419"/>
      <c r="CLZ42" s="419"/>
      <c r="CMA42" s="418"/>
      <c r="CMB42" s="420"/>
      <c r="CMC42" s="421"/>
      <c r="CMD42" s="422"/>
      <c r="CME42" s="423"/>
      <c r="CMF42" s="419"/>
      <c r="CMG42" s="419"/>
      <c r="CMH42" s="418"/>
      <c r="CMI42" s="420"/>
      <c r="CMJ42" s="421"/>
      <c r="CMK42" s="422"/>
      <c r="CML42" s="423"/>
      <c r="CMM42" s="419"/>
      <c r="CMN42" s="419"/>
      <c r="CMO42" s="418"/>
      <c r="CMP42" s="420"/>
      <c r="CMQ42" s="421"/>
      <c r="CMR42" s="422"/>
      <c r="CMS42" s="423"/>
      <c r="CMT42" s="419"/>
      <c r="CMU42" s="419"/>
      <c r="CMV42" s="418"/>
      <c r="CMW42" s="420"/>
      <c r="CMX42" s="421"/>
      <c r="CMY42" s="422"/>
      <c r="CMZ42" s="423"/>
      <c r="CNA42" s="419"/>
      <c r="CNB42" s="419"/>
      <c r="CNC42" s="418"/>
      <c r="CND42" s="420"/>
      <c r="CNE42" s="421"/>
      <c r="CNF42" s="422"/>
      <c r="CNG42" s="423"/>
      <c r="CNH42" s="419"/>
      <c r="CNI42" s="419"/>
      <c r="CNJ42" s="418"/>
      <c r="CNK42" s="420"/>
      <c r="CNL42" s="421"/>
      <c r="CNM42" s="422"/>
      <c r="CNN42" s="423"/>
      <c r="CNO42" s="419"/>
      <c r="CNP42" s="419"/>
      <c r="CNQ42" s="418"/>
      <c r="CNR42" s="420"/>
      <c r="CNS42" s="421"/>
      <c r="CNT42" s="422"/>
      <c r="CNU42" s="423"/>
      <c r="CNV42" s="419"/>
      <c r="CNW42" s="419"/>
      <c r="CNX42" s="418"/>
      <c r="CNY42" s="420"/>
      <c r="CNZ42" s="421"/>
      <c r="COA42" s="422"/>
      <c r="COB42" s="423"/>
      <c r="COC42" s="419"/>
      <c r="COD42" s="419"/>
      <c r="COE42" s="418"/>
      <c r="COF42" s="420"/>
      <c r="COG42" s="421"/>
      <c r="COH42" s="422"/>
      <c r="COI42" s="423"/>
      <c r="COJ42" s="419"/>
      <c r="COK42" s="419"/>
      <c r="COL42" s="418"/>
      <c r="COM42" s="420"/>
      <c r="CON42" s="421"/>
      <c r="COO42" s="422"/>
      <c r="COP42" s="423"/>
      <c r="COQ42" s="419"/>
      <c r="COR42" s="419"/>
      <c r="COS42" s="418"/>
      <c r="COT42" s="420"/>
      <c r="COU42" s="421"/>
      <c r="COV42" s="422"/>
      <c r="COW42" s="423"/>
      <c r="COX42" s="419"/>
      <c r="COY42" s="419"/>
      <c r="COZ42" s="418"/>
      <c r="CPA42" s="420"/>
      <c r="CPB42" s="421"/>
      <c r="CPC42" s="422"/>
      <c r="CPD42" s="423"/>
      <c r="CPE42" s="419"/>
      <c r="CPF42" s="419"/>
      <c r="CPG42" s="418"/>
      <c r="CPH42" s="420"/>
      <c r="CPI42" s="421"/>
      <c r="CPJ42" s="422"/>
      <c r="CPK42" s="423"/>
      <c r="CPL42" s="419"/>
      <c r="CPM42" s="419"/>
      <c r="CPN42" s="418"/>
      <c r="CPO42" s="420"/>
      <c r="CPP42" s="421"/>
      <c r="CPQ42" s="422"/>
      <c r="CPR42" s="423"/>
      <c r="CPS42" s="419"/>
      <c r="CPT42" s="419"/>
      <c r="CPU42" s="418"/>
      <c r="CPV42" s="420"/>
      <c r="CPW42" s="421"/>
      <c r="CPX42" s="422"/>
      <c r="CPY42" s="423"/>
      <c r="CPZ42" s="419"/>
      <c r="CQA42" s="419"/>
      <c r="CQB42" s="418"/>
      <c r="CQC42" s="420"/>
      <c r="CQD42" s="421"/>
      <c r="CQE42" s="422"/>
      <c r="CQF42" s="423"/>
      <c r="CQG42" s="419"/>
      <c r="CQH42" s="419"/>
      <c r="CQI42" s="418"/>
      <c r="CQJ42" s="420"/>
      <c r="CQK42" s="421"/>
      <c r="CQL42" s="422"/>
      <c r="CQM42" s="423"/>
      <c r="CQN42" s="419"/>
      <c r="CQO42" s="419"/>
      <c r="CQP42" s="418"/>
      <c r="CQQ42" s="420"/>
      <c r="CQR42" s="421"/>
      <c r="CQS42" s="422"/>
      <c r="CQT42" s="423"/>
      <c r="CQU42" s="419"/>
      <c r="CQV42" s="419"/>
      <c r="CQW42" s="418"/>
      <c r="CQX42" s="420"/>
      <c r="CQY42" s="421"/>
      <c r="CQZ42" s="422"/>
      <c r="CRA42" s="423"/>
      <c r="CRB42" s="419"/>
      <c r="CRC42" s="419"/>
      <c r="CRD42" s="418"/>
      <c r="CRE42" s="420"/>
      <c r="CRF42" s="421"/>
      <c r="CRG42" s="422"/>
      <c r="CRH42" s="423"/>
      <c r="CRI42" s="419"/>
      <c r="CRJ42" s="419"/>
      <c r="CRK42" s="418"/>
      <c r="CRL42" s="420"/>
      <c r="CRM42" s="421"/>
      <c r="CRN42" s="422"/>
      <c r="CRO42" s="423"/>
      <c r="CRP42" s="419"/>
      <c r="CRQ42" s="419"/>
      <c r="CRR42" s="418"/>
      <c r="CRS42" s="420"/>
      <c r="CRT42" s="421"/>
      <c r="CRU42" s="422"/>
      <c r="CRV42" s="423"/>
      <c r="CRW42" s="419"/>
      <c r="CRX42" s="419"/>
      <c r="CRY42" s="418"/>
      <c r="CRZ42" s="420"/>
      <c r="CSA42" s="421"/>
      <c r="CSB42" s="422"/>
      <c r="CSC42" s="423"/>
      <c r="CSD42" s="419"/>
      <c r="CSE42" s="419"/>
      <c r="CSF42" s="418"/>
      <c r="CSG42" s="420"/>
      <c r="CSH42" s="421"/>
      <c r="CSI42" s="422"/>
      <c r="CSJ42" s="423"/>
      <c r="CSK42" s="419"/>
      <c r="CSL42" s="419"/>
      <c r="CSM42" s="418"/>
      <c r="CSN42" s="420"/>
      <c r="CSO42" s="421"/>
      <c r="CSP42" s="422"/>
      <c r="CSQ42" s="423"/>
      <c r="CSR42" s="419"/>
      <c r="CSS42" s="419"/>
      <c r="CST42" s="418"/>
      <c r="CSU42" s="420"/>
      <c r="CSV42" s="421"/>
      <c r="CSW42" s="422"/>
      <c r="CSX42" s="423"/>
      <c r="CSY42" s="419"/>
      <c r="CSZ42" s="419"/>
      <c r="CTA42" s="418"/>
      <c r="CTB42" s="420"/>
      <c r="CTC42" s="421"/>
      <c r="CTD42" s="422"/>
      <c r="CTE42" s="423"/>
      <c r="CTF42" s="419"/>
      <c r="CTG42" s="419"/>
      <c r="CTH42" s="418"/>
      <c r="CTI42" s="420"/>
      <c r="CTJ42" s="421"/>
      <c r="CTK42" s="422"/>
      <c r="CTL42" s="423"/>
      <c r="CTM42" s="419"/>
      <c r="CTN42" s="419"/>
      <c r="CTO42" s="418"/>
      <c r="CTP42" s="420"/>
      <c r="CTQ42" s="421"/>
      <c r="CTR42" s="422"/>
      <c r="CTS42" s="423"/>
      <c r="CTT42" s="419"/>
      <c r="CTU42" s="419"/>
      <c r="CTV42" s="418"/>
      <c r="CTW42" s="420"/>
      <c r="CTX42" s="421"/>
      <c r="CTY42" s="422"/>
      <c r="CTZ42" s="423"/>
      <c r="CUA42" s="419"/>
      <c r="CUB42" s="419"/>
      <c r="CUC42" s="418"/>
      <c r="CUD42" s="420"/>
      <c r="CUE42" s="421"/>
      <c r="CUF42" s="422"/>
      <c r="CUG42" s="423"/>
      <c r="CUH42" s="419"/>
      <c r="CUI42" s="419"/>
      <c r="CUJ42" s="418"/>
      <c r="CUK42" s="420"/>
      <c r="CUL42" s="421"/>
      <c r="CUM42" s="422"/>
      <c r="CUN42" s="423"/>
      <c r="CUO42" s="419"/>
      <c r="CUP42" s="419"/>
      <c r="CUQ42" s="418"/>
      <c r="CUR42" s="420"/>
      <c r="CUS42" s="421"/>
      <c r="CUT42" s="422"/>
      <c r="CUU42" s="423"/>
      <c r="CUV42" s="419"/>
      <c r="CUW42" s="419"/>
      <c r="CUX42" s="418"/>
      <c r="CUY42" s="420"/>
      <c r="CUZ42" s="421"/>
      <c r="CVA42" s="422"/>
      <c r="CVB42" s="423"/>
      <c r="CVC42" s="419"/>
      <c r="CVD42" s="419"/>
      <c r="CVE42" s="418"/>
      <c r="CVF42" s="420"/>
      <c r="CVG42" s="421"/>
      <c r="CVH42" s="422"/>
      <c r="CVI42" s="423"/>
      <c r="CVJ42" s="419"/>
      <c r="CVK42" s="419"/>
      <c r="CVL42" s="418"/>
      <c r="CVM42" s="420"/>
      <c r="CVN42" s="421"/>
      <c r="CVO42" s="422"/>
      <c r="CVP42" s="423"/>
      <c r="CVQ42" s="419"/>
      <c r="CVR42" s="419"/>
      <c r="CVS42" s="418"/>
      <c r="CVT42" s="420"/>
      <c r="CVU42" s="421"/>
      <c r="CVV42" s="422"/>
      <c r="CVW42" s="423"/>
      <c r="CVX42" s="419"/>
      <c r="CVY42" s="419"/>
      <c r="CVZ42" s="418"/>
      <c r="CWA42" s="420"/>
      <c r="CWB42" s="421"/>
      <c r="CWC42" s="422"/>
      <c r="CWD42" s="423"/>
      <c r="CWE42" s="419"/>
      <c r="CWF42" s="419"/>
      <c r="CWG42" s="418"/>
      <c r="CWH42" s="420"/>
      <c r="CWI42" s="421"/>
      <c r="CWJ42" s="422"/>
      <c r="CWK42" s="423"/>
      <c r="CWL42" s="419"/>
      <c r="CWM42" s="419"/>
      <c r="CWN42" s="418"/>
      <c r="CWO42" s="420"/>
      <c r="CWP42" s="421"/>
      <c r="CWQ42" s="422"/>
      <c r="CWR42" s="423"/>
      <c r="CWS42" s="419"/>
      <c r="CWT42" s="419"/>
      <c r="CWU42" s="418"/>
      <c r="CWV42" s="420"/>
      <c r="CWW42" s="421"/>
      <c r="CWX42" s="422"/>
      <c r="CWY42" s="423"/>
      <c r="CWZ42" s="419"/>
      <c r="CXA42" s="419"/>
      <c r="CXB42" s="418"/>
      <c r="CXC42" s="420"/>
      <c r="CXD42" s="421"/>
      <c r="CXE42" s="422"/>
      <c r="CXF42" s="423"/>
      <c r="CXG42" s="419"/>
      <c r="CXH42" s="419"/>
      <c r="CXI42" s="418"/>
      <c r="CXJ42" s="420"/>
      <c r="CXK42" s="421"/>
      <c r="CXL42" s="422"/>
      <c r="CXM42" s="423"/>
      <c r="CXN42" s="419"/>
      <c r="CXO42" s="419"/>
      <c r="CXP42" s="418"/>
      <c r="CXQ42" s="420"/>
      <c r="CXR42" s="421"/>
      <c r="CXS42" s="422"/>
      <c r="CXT42" s="423"/>
      <c r="CXU42" s="419"/>
      <c r="CXV42" s="419"/>
      <c r="CXW42" s="418"/>
      <c r="CXX42" s="420"/>
      <c r="CXY42" s="421"/>
      <c r="CXZ42" s="422"/>
      <c r="CYA42" s="423"/>
      <c r="CYB42" s="419"/>
      <c r="CYC42" s="419"/>
      <c r="CYD42" s="418"/>
      <c r="CYE42" s="420"/>
      <c r="CYF42" s="421"/>
      <c r="CYG42" s="422"/>
      <c r="CYH42" s="423"/>
      <c r="CYI42" s="419"/>
      <c r="CYJ42" s="419"/>
      <c r="CYK42" s="418"/>
      <c r="CYL42" s="420"/>
      <c r="CYM42" s="421"/>
      <c r="CYN42" s="422"/>
      <c r="CYO42" s="423"/>
      <c r="CYP42" s="419"/>
      <c r="CYQ42" s="419"/>
      <c r="CYR42" s="418"/>
      <c r="CYS42" s="420"/>
      <c r="CYT42" s="421"/>
      <c r="CYU42" s="422"/>
      <c r="CYV42" s="423"/>
      <c r="CYW42" s="419"/>
      <c r="CYX42" s="419"/>
      <c r="CYY42" s="418"/>
      <c r="CYZ42" s="420"/>
      <c r="CZA42" s="421"/>
      <c r="CZB42" s="422"/>
      <c r="CZC42" s="423"/>
      <c r="CZD42" s="419"/>
      <c r="CZE42" s="419"/>
      <c r="CZF42" s="418"/>
      <c r="CZG42" s="420"/>
      <c r="CZH42" s="421"/>
      <c r="CZI42" s="422"/>
      <c r="CZJ42" s="423"/>
      <c r="CZK42" s="419"/>
      <c r="CZL42" s="419"/>
      <c r="CZM42" s="418"/>
      <c r="CZN42" s="420"/>
      <c r="CZO42" s="421"/>
      <c r="CZP42" s="422"/>
      <c r="CZQ42" s="423"/>
      <c r="CZR42" s="419"/>
      <c r="CZS42" s="419"/>
      <c r="CZT42" s="418"/>
      <c r="CZU42" s="420"/>
      <c r="CZV42" s="421"/>
      <c r="CZW42" s="422"/>
      <c r="CZX42" s="423"/>
      <c r="CZY42" s="419"/>
      <c r="CZZ42" s="419"/>
      <c r="DAA42" s="418"/>
      <c r="DAB42" s="420"/>
      <c r="DAC42" s="421"/>
      <c r="DAD42" s="422"/>
      <c r="DAE42" s="423"/>
      <c r="DAF42" s="419"/>
      <c r="DAG42" s="419"/>
      <c r="DAH42" s="418"/>
      <c r="DAI42" s="420"/>
      <c r="DAJ42" s="421"/>
      <c r="DAK42" s="422"/>
      <c r="DAL42" s="423"/>
      <c r="DAM42" s="419"/>
      <c r="DAN42" s="419"/>
      <c r="DAO42" s="418"/>
      <c r="DAP42" s="420"/>
      <c r="DAQ42" s="421"/>
      <c r="DAR42" s="422"/>
      <c r="DAS42" s="423"/>
      <c r="DAT42" s="419"/>
      <c r="DAU42" s="419"/>
      <c r="DAV42" s="418"/>
      <c r="DAW42" s="420"/>
      <c r="DAX42" s="421"/>
      <c r="DAY42" s="422"/>
      <c r="DAZ42" s="423"/>
      <c r="DBA42" s="419"/>
      <c r="DBB42" s="419"/>
      <c r="DBC42" s="418"/>
      <c r="DBD42" s="420"/>
      <c r="DBE42" s="421"/>
      <c r="DBF42" s="422"/>
      <c r="DBG42" s="423"/>
      <c r="DBH42" s="419"/>
      <c r="DBI42" s="419"/>
      <c r="DBJ42" s="418"/>
      <c r="DBK42" s="420"/>
      <c r="DBL42" s="421"/>
      <c r="DBM42" s="422"/>
      <c r="DBN42" s="423"/>
      <c r="DBO42" s="419"/>
      <c r="DBP42" s="419"/>
      <c r="DBQ42" s="418"/>
      <c r="DBR42" s="420"/>
      <c r="DBS42" s="421"/>
      <c r="DBT42" s="422"/>
      <c r="DBU42" s="423"/>
      <c r="DBV42" s="419"/>
      <c r="DBW42" s="419"/>
      <c r="DBX42" s="418"/>
      <c r="DBY42" s="420"/>
      <c r="DBZ42" s="421"/>
      <c r="DCA42" s="422"/>
      <c r="DCB42" s="423"/>
      <c r="DCC42" s="419"/>
      <c r="DCD42" s="419"/>
      <c r="DCE42" s="418"/>
      <c r="DCF42" s="420"/>
      <c r="DCG42" s="421"/>
      <c r="DCH42" s="422"/>
      <c r="DCI42" s="423"/>
      <c r="DCJ42" s="419"/>
      <c r="DCK42" s="419"/>
      <c r="DCL42" s="418"/>
      <c r="DCM42" s="420"/>
      <c r="DCN42" s="421"/>
      <c r="DCO42" s="422"/>
      <c r="DCP42" s="423"/>
      <c r="DCQ42" s="419"/>
      <c r="DCR42" s="419"/>
      <c r="DCS42" s="418"/>
      <c r="DCT42" s="420"/>
      <c r="DCU42" s="421"/>
      <c r="DCV42" s="422"/>
      <c r="DCW42" s="423"/>
      <c r="DCX42" s="419"/>
      <c r="DCY42" s="419"/>
      <c r="DCZ42" s="418"/>
      <c r="DDA42" s="420"/>
      <c r="DDB42" s="421"/>
      <c r="DDC42" s="422"/>
      <c r="DDD42" s="423"/>
      <c r="DDE42" s="419"/>
      <c r="DDF42" s="419"/>
      <c r="DDG42" s="418"/>
      <c r="DDH42" s="420"/>
      <c r="DDI42" s="421"/>
      <c r="DDJ42" s="422"/>
      <c r="DDK42" s="423"/>
      <c r="DDL42" s="419"/>
      <c r="DDM42" s="419"/>
      <c r="DDN42" s="418"/>
      <c r="DDO42" s="420"/>
      <c r="DDP42" s="421"/>
      <c r="DDQ42" s="422"/>
      <c r="DDR42" s="423"/>
      <c r="DDS42" s="419"/>
      <c r="DDT42" s="419"/>
      <c r="DDU42" s="418"/>
      <c r="DDV42" s="420"/>
      <c r="DDW42" s="421"/>
      <c r="DDX42" s="422"/>
      <c r="DDY42" s="423"/>
      <c r="DDZ42" s="419"/>
      <c r="DEA42" s="419"/>
      <c r="DEB42" s="418"/>
      <c r="DEC42" s="420"/>
      <c r="DED42" s="421"/>
      <c r="DEE42" s="422"/>
      <c r="DEF42" s="423"/>
      <c r="DEG42" s="419"/>
      <c r="DEH42" s="419"/>
      <c r="DEI42" s="418"/>
      <c r="DEJ42" s="420"/>
      <c r="DEK42" s="421"/>
      <c r="DEL42" s="422"/>
      <c r="DEM42" s="423"/>
      <c r="DEN42" s="419"/>
      <c r="DEO42" s="419"/>
      <c r="DEP42" s="418"/>
      <c r="DEQ42" s="420"/>
      <c r="DER42" s="421"/>
      <c r="DES42" s="422"/>
      <c r="DET42" s="423"/>
      <c r="DEU42" s="419"/>
      <c r="DEV42" s="419"/>
      <c r="DEW42" s="418"/>
      <c r="DEX42" s="420"/>
      <c r="DEY42" s="421"/>
      <c r="DEZ42" s="422"/>
      <c r="DFA42" s="423"/>
      <c r="DFB42" s="419"/>
      <c r="DFC42" s="419"/>
      <c r="DFD42" s="418"/>
      <c r="DFE42" s="420"/>
      <c r="DFF42" s="421"/>
      <c r="DFG42" s="422"/>
      <c r="DFH42" s="423"/>
      <c r="DFI42" s="419"/>
      <c r="DFJ42" s="419"/>
      <c r="DFK42" s="418"/>
      <c r="DFL42" s="420"/>
      <c r="DFM42" s="421"/>
      <c r="DFN42" s="422"/>
      <c r="DFO42" s="423"/>
      <c r="DFP42" s="419"/>
      <c r="DFQ42" s="419"/>
      <c r="DFR42" s="418"/>
      <c r="DFS42" s="420"/>
      <c r="DFT42" s="421"/>
      <c r="DFU42" s="422"/>
      <c r="DFV42" s="423"/>
      <c r="DFW42" s="419"/>
      <c r="DFX42" s="419"/>
      <c r="DFY42" s="418"/>
      <c r="DFZ42" s="420"/>
      <c r="DGA42" s="421"/>
      <c r="DGB42" s="422"/>
      <c r="DGC42" s="423"/>
      <c r="DGD42" s="419"/>
      <c r="DGE42" s="419"/>
      <c r="DGF42" s="418"/>
      <c r="DGG42" s="420"/>
      <c r="DGH42" s="421"/>
      <c r="DGI42" s="422"/>
      <c r="DGJ42" s="423"/>
      <c r="DGK42" s="419"/>
      <c r="DGL42" s="419"/>
      <c r="DGM42" s="418"/>
      <c r="DGN42" s="420"/>
      <c r="DGO42" s="421"/>
      <c r="DGP42" s="422"/>
      <c r="DGQ42" s="423"/>
      <c r="DGR42" s="419"/>
      <c r="DGS42" s="419"/>
      <c r="DGT42" s="418"/>
      <c r="DGU42" s="420"/>
      <c r="DGV42" s="421"/>
      <c r="DGW42" s="422"/>
      <c r="DGX42" s="423"/>
      <c r="DGY42" s="419"/>
      <c r="DGZ42" s="419"/>
      <c r="DHA42" s="418"/>
      <c r="DHB42" s="420"/>
      <c r="DHC42" s="421"/>
      <c r="DHD42" s="422"/>
      <c r="DHE42" s="423"/>
      <c r="DHF42" s="419"/>
      <c r="DHG42" s="419"/>
      <c r="DHH42" s="418"/>
      <c r="DHI42" s="420"/>
      <c r="DHJ42" s="421"/>
      <c r="DHK42" s="422"/>
      <c r="DHL42" s="423"/>
      <c r="DHM42" s="419"/>
      <c r="DHN42" s="419"/>
      <c r="DHO42" s="418"/>
      <c r="DHP42" s="420"/>
      <c r="DHQ42" s="421"/>
      <c r="DHR42" s="422"/>
      <c r="DHS42" s="423"/>
      <c r="DHT42" s="419"/>
      <c r="DHU42" s="419"/>
      <c r="DHV42" s="418"/>
      <c r="DHW42" s="420"/>
      <c r="DHX42" s="421"/>
      <c r="DHY42" s="422"/>
      <c r="DHZ42" s="423"/>
      <c r="DIA42" s="419"/>
      <c r="DIB42" s="419"/>
      <c r="DIC42" s="418"/>
      <c r="DID42" s="420"/>
      <c r="DIE42" s="421"/>
      <c r="DIF42" s="422"/>
      <c r="DIG42" s="423"/>
      <c r="DIH42" s="419"/>
      <c r="DII42" s="419"/>
      <c r="DIJ42" s="418"/>
      <c r="DIK42" s="420"/>
      <c r="DIL42" s="421"/>
      <c r="DIM42" s="422"/>
      <c r="DIN42" s="423"/>
      <c r="DIO42" s="419"/>
      <c r="DIP42" s="419"/>
      <c r="DIQ42" s="418"/>
      <c r="DIR42" s="420"/>
      <c r="DIS42" s="421"/>
      <c r="DIT42" s="422"/>
      <c r="DIU42" s="423"/>
      <c r="DIV42" s="419"/>
      <c r="DIW42" s="419"/>
      <c r="DIX42" s="418"/>
      <c r="DIY42" s="420"/>
      <c r="DIZ42" s="421"/>
      <c r="DJA42" s="422"/>
      <c r="DJB42" s="423"/>
      <c r="DJC42" s="419"/>
      <c r="DJD42" s="419"/>
      <c r="DJE42" s="418"/>
      <c r="DJF42" s="420"/>
      <c r="DJG42" s="421"/>
      <c r="DJH42" s="422"/>
      <c r="DJI42" s="423"/>
      <c r="DJJ42" s="419"/>
      <c r="DJK42" s="419"/>
      <c r="DJL42" s="418"/>
      <c r="DJM42" s="420"/>
      <c r="DJN42" s="421"/>
      <c r="DJO42" s="422"/>
      <c r="DJP42" s="423"/>
      <c r="DJQ42" s="419"/>
      <c r="DJR42" s="419"/>
      <c r="DJS42" s="418"/>
      <c r="DJT42" s="420"/>
      <c r="DJU42" s="421"/>
      <c r="DJV42" s="422"/>
      <c r="DJW42" s="423"/>
      <c r="DJX42" s="419"/>
      <c r="DJY42" s="419"/>
      <c r="DJZ42" s="418"/>
      <c r="DKA42" s="420"/>
      <c r="DKB42" s="421"/>
      <c r="DKC42" s="422"/>
      <c r="DKD42" s="423"/>
      <c r="DKE42" s="419"/>
      <c r="DKF42" s="419"/>
      <c r="DKG42" s="418"/>
      <c r="DKH42" s="420"/>
      <c r="DKI42" s="421"/>
      <c r="DKJ42" s="422"/>
      <c r="DKK42" s="423"/>
      <c r="DKL42" s="419"/>
      <c r="DKM42" s="419"/>
      <c r="DKN42" s="418"/>
      <c r="DKO42" s="420"/>
      <c r="DKP42" s="421"/>
      <c r="DKQ42" s="422"/>
      <c r="DKR42" s="423"/>
      <c r="DKS42" s="419"/>
      <c r="DKT42" s="419"/>
      <c r="DKU42" s="418"/>
      <c r="DKV42" s="420"/>
      <c r="DKW42" s="421"/>
      <c r="DKX42" s="422"/>
      <c r="DKY42" s="423"/>
      <c r="DKZ42" s="419"/>
      <c r="DLA42" s="419"/>
      <c r="DLB42" s="418"/>
      <c r="DLC42" s="420"/>
      <c r="DLD42" s="421"/>
      <c r="DLE42" s="422"/>
      <c r="DLF42" s="423"/>
      <c r="DLG42" s="419"/>
      <c r="DLH42" s="419"/>
      <c r="DLI42" s="418"/>
      <c r="DLJ42" s="420"/>
      <c r="DLK42" s="421"/>
      <c r="DLL42" s="422"/>
      <c r="DLM42" s="423"/>
      <c r="DLN42" s="419"/>
      <c r="DLO42" s="419"/>
      <c r="DLP42" s="418"/>
      <c r="DLQ42" s="420"/>
      <c r="DLR42" s="421"/>
      <c r="DLS42" s="422"/>
      <c r="DLT42" s="423"/>
      <c r="DLU42" s="419"/>
      <c r="DLV42" s="419"/>
      <c r="DLW42" s="418"/>
      <c r="DLX42" s="420"/>
      <c r="DLY42" s="421"/>
      <c r="DLZ42" s="422"/>
      <c r="DMA42" s="423"/>
      <c r="DMB42" s="419"/>
      <c r="DMC42" s="419"/>
      <c r="DMD42" s="418"/>
      <c r="DME42" s="420"/>
      <c r="DMF42" s="421"/>
      <c r="DMG42" s="422"/>
      <c r="DMH42" s="423"/>
      <c r="DMI42" s="419"/>
      <c r="DMJ42" s="419"/>
      <c r="DMK42" s="418"/>
      <c r="DML42" s="420"/>
      <c r="DMM42" s="421"/>
      <c r="DMN42" s="422"/>
      <c r="DMO42" s="423"/>
      <c r="DMP42" s="419"/>
      <c r="DMQ42" s="419"/>
      <c r="DMR42" s="418"/>
      <c r="DMS42" s="420"/>
      <c r="DMT42" s="421"/>
      <c r="DMU42" s="422"/>
      <c r="DMV42" s="423"/>
      <c r="DMW42" s="419"/>
      <c r="DMX42" s="419"/>
      <c r="DMY42" s="418"/>
      <c r="DMZ42" s="420"/>
      <c r="DNA42" s="421"/>
      <c r="DNB42" s="422"/>
      <c r="DNC42" s="423"/>
      <c r="DND42" s="419"/>
      <c r="DNE42" s="419"/>
      <c r="DNF42" s="418"/>
      <c r="DNG42" s="420"/>
      <c r="DNH42" s="421"/>
      <c r="DNI42" s="422"/>
      <c r="DNJ42" s="423"/>
      <c r="DNK42" s="419"/>
      <c r="DNL42" s="419"/>
      <c r="DNM42" s="418"/>
      <c r="DNN42" s="420"/>
      <c r="DNO42" s="421"/>
      <c r="DNP42" s="422"/>
      <c r="DNQ42" s="423"/>
      <c r="DNR42" s="419"/>
      <c r="DNS42" s="419"/>
      <c r="DNT42" s="418"/>
      <c r="DNU42" s="420"/>
      <c r="DNV42" s="421"/>
      <c r="DNW42" s="422"/>
      <c r="DNX42" s="423"/>
      <c r="DNY42" s="419"/>
      <c r="DNZ42" s="419"/>
      <c r="DOA42" s="418"/>
      <c r="DOB42" s="420"/>
      <c r="DOC42" s="421"/>
      <c r="DOD42" s="422"/>
      <c r="DOE42" s="423"/>
      <c r="DOF42" s="419"/>
      <c r="DOG42" s="419"/>
      <c r="DOH42" s="418"/>
      <c r="DOI42" s="420"/>
      <c r="DOJ42" s="421"/>
      <c r="DOK42" s="422"/>
      <c r="DOL42" s="423"/>
      <c r="DOM42" s="419"/>
      <c r="DON42" s="419"/>
      <c r="DOO42" s="418"/>
      <c r="DOP42" s="420"/>
      <c r="DOQ42" s="421"/>
      <c r="DOR42" s="422"/>
      <c r="DOS42" s="423"/>
      <c r="DOT42" s="419"/>
      <c r="DOU42" s="419"/>
      <c r="DOV42" s="418"/>
      <c r="DOW42" s="420"/>
      <c r="DOX42" s="421"/>
      <c r="DOY42" s="422"/>
      <c r="DOZ42" s="423"/>
      <c r="DPA42" s="419"/>
      <c r="DPB42" s="419"/>
      <c r="DPC42" s="418"/>
      <c r="DPD42" s="420"/>
      <c r="DPE42" s="421"/>
      <c r="DPF42" s="422"/>
      <c r="DPG42" s="423"/>
      <c r="DPH42" s="419"/>
      <c r="DPI42" s="419"/>
      <c r="DPJ42" s="418"/>
      <c r="DPK42" s="420"/>
      <c r="DPL42" s="421"/>
      <c r="DPM42" s="422"/>
      <c r="DPN42" s="423"/>
      <c r="DPO42" s="419"/>
      <c r="DPP42" s="419"/>
      <c r="DPQ42" s="418"/>
      <c r="DPR42" s="420"/>
      <c r="DPS42" s="421"/>
      <c r="DPT42" s="422"/>
      <c r="DPU42" s="423"/>
      <c r="DPV42" s="419"/>
      <c r="DPW42" s="419"/>
      <c r="DPX42" s="418"/>
      <c r="DPY42" s="420"/>
      <c r="DPZ42" s="421"/>
      <c r="DQA42" s="422"/>
      <c r="DQB42" s="423"/>
      <c r="DQC42" s="419"/>
      <c r="DQD42" s="419"/>
      <c r="DQE42" s="418"/>
      <c r="DQF42" s="420"/>
      <c r="DQG42" s="421"/>
      <c r="DQH42" s="422"/>
      <c r="DQI42" s="423"/>
      <c r="DQJ42" s="419"/>
      <c r="DQK42" s="419"/>
      <c r="DQL42" s="418"/>
      <c r="DQM42" s="420"/>
      <c r="DQN42" s="421"/>
      <c r="DQO42" s="422"/>
      <c r="DQP42" s="423"/>
      <c r="DQQ42" s="419"/>
      <c r="DQR42" s="419"/>
      <c r="DQS42" s="418"/>
      <c r="DQT42" s="420"/>
      <c r="DQU42" s="421"/>
      <c r="DQV42" s="422"/>
      <c r="DQW42" s="423"/>
      <c r="DQX42" s="419"/>
      <c r="DQY42" s="419"/>
      <c r="DQZ42" s="418"/>
      <c r="DRA42" s="420"/>
      <c r="DRB42" s="421"/>
      <c r="DRC42" s="422"/>
      <c r="DRD42" s="423"/>
      <c r="DRE42" s="419"/>
      <c r="DRF42" s="419"/>
      <c r="DRG42" s="418"/>
      <c r="DRH42" s="420"/>
      <c r="DRI42" s="421"/>
      <c r="DRJ42" s="422"/>
      <c r="DRK42" s="423"/>
      <c r="DRL42" s="419"/>
      <c r="DRM42" s="419"/>
      <c r="DRN42" s="418"/>
      <c r="DRO42" s="420"/>
      <c r="DRP42" s="421"/>
      <c r="DRQ42" s="422"/>
      <c r="DRR42" s="423"/>
      <c r="DRS42" s="419"/>
      <c r="DRT42" s="419"/>
      <c r="DRU42" s="418"/>
      <c r="DRV42" s="420"/>
      <c r="DRW42" s="421"/>
      <c r="DRX42" s="422"/>
      <c r="DRY42" s="423"/>
      <c r="DRZ42" s="419"/>
      <c r="DSA42" s="419"/>
      <c r="DSB42" s="418"/>
      <c r="DSC42" s="420"/>
      <c r="DSD42" s="421"/>
      <c r="DSE42" s="422"/>
      <c r="DSF42" s="423"/>
      <c r="DSG42" s="419"/>
      <c r="DSH42" s="419"/>
      <c r="DSI42" s="418"/>
      <c r="DSJ42" s="420"/>
      <c r="DSK42" s="421"/>
      <c r="DSL42" s="422"/>
      <c r="DSM42" s="423"/>
      <c r="DSN42" s="419"/>
      <c r="DSO42" s="419"/>
      <c r="DSP42" s="418"/>
      <c r="DSQ42" s="420"/>
      <c r="DSR42" s="421"/>
      <c r="DSS42" s="422"/>
      <c r="DST42" s="423"/>
      <c r="DSU42" s="419"/>
      <c r="DSV42" s="419"/>
      <c r="DSW42" s="418"/>
      <c r="DSX42" s="420"/>
      <c r="DSY42" s="421"/>
      <c r="DSZ42" s="422"/>
      <c r="DTA42" s="423"/>
      <c r="DTB42" s="419"/>
      <c r="DTC42" s="419"/>
      <c r="DTD42" s="418"/>
      <c r="DTE42" s="420"/>
      <c r="DTF42" s="421"/>
      <c r="DTG42" s="422"/>
      <c r="DTH42" s="423"/>
      <c r="DTI42" s="419"/>
      <c r="DTJ42" s="419"/>
      <c r="DTK42" s="418"/>
      <c r="DTL42" s="420"/>
      <c r="DTM42" s="421"/>
      <c r="DTN42" s="422"/>
      <c r="DTO42" s="423"/>
      <c r="DTP42" s="419"/>
      <c r="DTQ42" s="419"/>
      <c r="DTR42" s="418"/>
      <c r="DTS42" s="420"/>
      <c r="DTT42" s="421"/>
      <c r="DTU42" s="422"/>
      <c r="DTV42" s="423"/>
      <c r="DTW42" s="419"/>
      <c r="DTX42" s="419"/>
      <c r="DTY42" s="418"/>
      <c r="DTZ42" s="420"/>
      <c r="DUA42" s="421"/>
      <c r="DUB42" s="422"/>
      <c r="DUC42" s="423"/>
      <c r="DUD42" s="419"/>
      <c r="DUE42" s="419"/>
      <c r="DUF42" s="418"/>
      <c r="DUG42" s="420"/>
      <c r="DUH42" s="421"/>
      <c r="DUI42" s="422"/>
      <c r="DUJ42" s="423"/>
      <c r="DUK42" s="419"/>
      <c r="DUL42" s="419"/>
      <c r="DUM42" s="418"/>
      <c r="DUN42" s="420"/>
      <c r="DUO42" s="421"/>
      <c r="DUP42" s="422"/>
      <c r="DUQ42" s="423"/>
      <c r="DUR42" s="419"/>
      <c r="DUS42" s="419"/>
      <c r="DUT42" s="418"/>
      <c r="DUU42" s="420"/>
      <c r="DUV42" s="421"/>
      <c r="DUW42" s="422"/>
      <c r="DUX42" s="423"/>
      <c r="DUY42" s="419"/>
      <c r="DUZ42" s="419"/>
      <c r="DVA42" s="418"/>
      <c r="DVB42" s="420"/>
      <c r="DVC42" s="421"/>
      <c r="DVD42" s="422"/>
      <c r="DVE42" s="423"/>
      <c r="DVF42" s="419"/>
      <c r="DVG42" s="419"/>
      <c r="DVH42" s="418"/>
      <c r="DVI42" s="420"/>
      <c r="DVJ42" s="421"/>
      <c r="DVK42" s="422"/>
      <c r="DVL42" s="423"/>
      <c r="DVM42" s="419"/>
      <c r="DVN42" s="419"/>
      <c r="DVO42" s="418"/>
      <c r="DVP42" s="420"/>
      <c r="DVQ42" s="421"/>
      <c r="DVR42" s="422"/>
      <c r="DVS42" s="423"/>
      <c r="DVT42" s="419"/>
      <c r="DVU42" s="419"/>
      <c r="DVV42" s="418"/>
      <c r="DVW42" s="420"/>
      <c r="DVX42" s="421"/>
      <c r="DVY42" s="422"/>
      <c r="DVZ42" s="423"/>
      <c r="DWA42" s="419"/>
      <c r="DWB42" s="419"/>
      <c r="DWC42" s="418"/>
      <c r="DWD42" s="420"/>
      <c r="DWE42" s="421"/>
      <c r="DWF42" s="422"/>
      <c r="DWG42" s="423"/>
      <c r="DWH42" s="419"/>
      <c r="DWI42" s="419"/>
      <c r="DWJ42" s="418"/>
      <c r="DWK42" s="420"/>
      <c r="DWL42" s="421"/>
      <c r="DWM42" s="422"/>
      <c r="DWN42" s="423"/>
      <c r="DWO42" s="419"/>
      <c r="DWP42" s="419"/>
      <c r="DWQ42" s="418"/>
      <c r="DWR42" s="420"/>
      <c r="DWS42" s="421"/>
      <c r="DWT42" s="422"/>
      <c r="DWU42" s="423"/>
      <c r="DWV42" s="419"/>
      <c r="DWW42" s="419"/>
      <c r="DWX42" s="418"/>
      <c r="DWY42" s="420"/>
      <c r="DWZ42" s="421"/>
      <c r="DXA42" s="422"/>
      <c r="DXB42" s="423"/>
      <c r="DXC42" s="419"/>
      <c r="DXD42" s="419"/>
      <c r="DXE42" s="418"/>
      <c r="DXF42" s="420"/>
      <c r="DXG42" s="421"/>
      <c r="DXH42" s="422"/>
      <c r="DXI42" s="423"/>
      <c r="DXJ42" s="419"/>
      <c r="DXK42" s="419"/>
      <c r="DXL42" s="418"/>
      <c r="DXM42" s="420"/>
      <c r="DXN42" s="421"/>
      <c r="DXO42" s="422"/>
      <c r="DXP42" s="423"/>
      <c r="DXQ42" s="419"/>
      <c r="DXR42" s="419"/>
      <c r="DXS42" s="418"/>
      <c r="DXT42" s="420"/>
      <c r="DXU42" s="421"/>
      <c r="DXV42" s="422"/>
      <c r="DXW42" s="423"/>
      <c r="DXX42" s="419"/>
      <c r="DXY42" s="419"/>
      <c r="DXZ42" s="418"/>
      <c r="DYA42" s="420"/>
      <c r="DYB42" s="421"/>
      <c r="DYC42" s="422"/>
      <c r="DYD42" s="423"/>
      <c r="DYE42" s="419"/>
      <c r="DYF42" s="419"/>
      <c r="DYG42" s="418"/>
      <c r="DYH42" s="420"/>
      <c r="DYI42" s="421"/>
      <c r="DYJ42" s="422"/>
      <c r="DYK42" s="423"/>
      <c r="DYL42" s="419"/>
      <c r="DYM42" s="419"/>
      <c r="DYN42" s="418"/>
      <c r="DYO42" s="420"/>
      <c r="DYP42" s="421"/>
      <c r="DYQ42" s="422"/>
      <c r="DYR42" s="423"/>
      <c r="DYS42" s="419"/>
      <c r="DYT42" s="419"/>
      <c r="DYU42" s="418"/>
      <c r="DYV42" s="420"/>
      <c r="DYW42" s="421"/>
      <c r="DYX42" s="422"/>
      <c r="DYY42" s="423"/>
      <c r="DYZ42" s="419"/>
      <c r="DZA42" s="419"/>
      <c r="DZB42" s="418"/>
      <c r="DZC42" s="420"/>
      <c r="DZD42" s="421"/>
      <c r="DZE42" s="422"/>
      <c r="DZF42" s="423"/>
      <c r="DZG42" s="419"/>
      <c r="DZH42" s="419"/>
      <c r="DZI42" s="418"/>
      <c r="DZJ42" s="420"/>
      <c r="DZK42" s="421"/>
      <c r="DZL42" s="422"/>
      <c r="DZM42" s="423"/>
      <c r="DZN42" s="419"/>
      <c r="DZO42" s="419"/>
      <c r="DZP42" s="418"/>
      <c r="DZQ42" s="420"/>
      <c r="DZR42" s="421"/>
      <c r="DZS42" s="422"/>
      <c r="DZT42" s="423"/>
      <c r="DZU42" s="419"/>
      <c r="DZV42" s="419"/>
      <c r="DZW42" s="418"/>
      <c r="DZX42" s="420"/>
      <c r="DZY42" s="421"/>
      <c r="DZZ42" s="422"/>
      <c r="EAA42" s="423"/>
      <c r="EAB42" s="419"/>
      <c r="EAC42" s="419"/>
      <c r="EAD42" s="418"/>
      <c r="EAE42" s="420"/>
      <c r="EAF42" s="421"/>
      <c r="EAG42" s="422"/>
      <c r="EAH42" s="423"/>
      <c r="EAI42" s="419"/>
      <c r="EAJ42" s="419"/>
      <c r="EAK42" s="418"/>
      <c r="EAL42" s="420"/>
      <c r="EAM42" s="421"/>
      <c r="EAN42" s="422"/>
      <c r="EAO42" s="423"/>
      <c r="EAP42" s="419"/>
      <c r="EAQ42" s="419"/>
      <c r="EAR42" s="418"/>
      <c r="EAS42" s="420"/>
      <c r="EAT42" s="421"/>
      <c r="EAU42" s="422"/>
      <c r="EAV42" s="423"/>
      <c r="EAW42" s="419"/>
      <c r="EAX42" s="419"/>
      <c r="EAY42" s="418"/>
      <c r="EAZ42" s="420"/>
      <c r="EBA42" s="421"/>
      <c r="EBB42" s="422"/>
      <c r="EBC42" s="423"/>
      <c r="EBD42" s="419"/>
      <c r="EBE42" s="419"/>
      <c r="EBF42" s="418"/>
      <c r="EBG42" s="420"/>
      <c r="EBH42" s="421"/>
      <c r="EBI42" s="422"/>
      <c r="EBJ42" s="423"/>
      <c r="EBK42" s="419"/>
      <c r="EBL42" s="419"/>
      <c r="EBM42" s="418"/>
      <c r="EBN42" s="420"/>
      <c r="EBO42" s="421"/>
      <c r="EBP42" s="422"/>
      <c r="EBQ42" s="423"/>
      <c r="EBR42" s="419"/>
      <c r="EBS42" s="419"/>
      <c r="EBT42" s="418"/>
      <c r="EBU42" s="420"/>
      <c r="EBV42" s="421"/>
      <c r="EBW42" s="422"/>
      <c r="EBX42" s="423"/>
      <c r="EBY42" s="419"/>
      <c r="EBZ42" s="419"/>
      <c r="ECA42" s="418"/>
      <c r="ECB42" s="420"/>
      <c r="ECC42" s="421"/>
      <c r="ECD42" s="422"/>
      <c r="ECE42" s="423"/>
      <c r="ECF42" s="419"/>
      <c r="ECG42" s="419"/>
      <c r="ECH42" s="418"/>
      <c r="ECI42" s="420"/>
      <c r="ECJ42" s="421"/>
      <c r="ECK42" s="422"/>
      <c r="ECL42" s="423"/>
      <c r="ECM42" s="419"/>
      <c r="ECN42" s="419"/>
      <c r="ECO42" s="418"/>
      <c r="ECP42" s="420"/>
      <c r="ECQ42" s="421"/>
      <c r="ECR42" s="422"/>
      <c r="ECS42" s="423"/>
      <c r="ECT42" s="419"/>
      <c r="ECU42" s="419"/>
      <c r="ECV42" s="418"/>
      <c r="ECW42" s="420"/>
      <c r="ECX42" s="421"/>
      <c r="ECY42" s="422"/>
      <c r="ECZ42" s="423"/>
      <c r="EDA42" s="419"/>
      <c r="EDB42" s="419"/>
      <c r="EDC42" s="418"/>
      <c r="EDD42" s="420"/>
      <c r="EDE42" s="421"/>
      <c r="EDF42" s="422"/>
      <c r="EDG42" s="423"/>
      <c r="EDH42" s="419"/>
      <c r="EDI42" s="419"/>
      <c r="EDJ42" s="418"/>
      <c r="EDK42" s="420"/>
      <c r="EDL42" s="421"/>
      <c r="EDM42" s="422"/>
      <c r="EDN42" s="423"/>
      <c r="EDO42" s="419"/>
      <c r="EDP42" s="419"/>
      <c r="EDQ42" s="418"/>
      <c r="EDR42" s="420"/>
      <c r="EDS42" s="421"/>
      <c r="EDT42" s="422"/>
      <c r="EDU42" s="423"/>
      <c r="EDV42" s="419"/>
      <c r="EDW42" s="419"/>
      <c r="EDX42" s="418"/>
      <c r="EDY42" s="420"/>
      <c r="EDZ42" s="421"/>
      <c r="EEA42" s="422"/>
      <c r="EEB42" s="423"/>
      <c r="EEC42" s="419"/>
      <c r="EED42" s="419"/>
      <c r="EEE42" s="418"/>
      <c r="EEF42" s="420"/>
      <c r="EEG42" s="421"/>
      <c r="EEH42" s="422"/>
      <c r="EEI42" s="423"/>
      <c r="EEJ42" s="419"/>
      <c r="EEK42" s="419"/>
      <c r="EEL42" s="418"/>
      <c r="EEM42" s="420"/>
      <c r="EEN42" s="421"/>
      <c r="EEO42" s="422"/>
      <c r="EEP42" s="423"/>
      <c r="EEQ42" s="419"/>
      <c r="EER42" s="419"/>
      <c r="EES42" s="418"/>
      <c r="EET42" s="420"/>
      <c r="EEU42" s="421"/>
      <c r="EEV42" s="422"/>
      <c r="EEW42" s="423"/>
      <c r="EEX42" s="419"/>
      <c r="EEY42" s="419"/>
      <c r="EEZ42" s="418"/>
      <c r="EFA42" s="420"/>
      <c r="EFB42" s="421"/>
      <c r="EFC42" s="422"/>
      <c r="EFD42" s="423"/>
      <c r="EFE42" s="419"/>
      <c r="EFF42" s="419"/>
      <c r="EFG42" s="418"/>
      <c r="EFH42" s="420"/>
      <c r="EFI42" s="421"/>
      <c r="EFJ42" s="422"/>
      <c r="EFK42" s="423"/>
      <c r="EFL42" s="419"/>
      <c r="EFM42" s="419"/>
      <c r="EFN42" s="418"/>
      <c r="EFO42" s="420"/>
      <c r="EFP42" s="421"/>
      <c r="EFQ42" s="422"/>
      <c r="EFR42" s="423"/>
      <c r="EFS42" s="419"/>
      <c r="EFT42" s="419"/>
      <c r="EFU42" s="418"/>
      <c r="EFV42" s="420"/>
      <c r="EFW42" s="421"/>
      <c r="EFX42" s="422"/>
      <c r="EFY42" s="423"/>
      <c r="EFZ42" s="419"/>
      <c r="EGA42" s="419"/>
      <c r="EGB42" s="418"/>
      <c r="EGC42" s="420"/>
      <c r="EGD42" s="421"/>
      <c r="EGE42" s="422"/>
      <c r="EGF42" s="423"/>
      <c r="EGG42" s="419"/>
      <c r="EGH42" s="419"/>
      <c r="EGI42" s="418"/>
      <c r="EGJ42" s="420"/>
      <c r="EGK42" s="421"/>
      <c r="EGL42" s="422"/>
      <c r="EGM42" s="423"/>
      <c r="EGN42" s="419"/>
      <c r="EGO42" s="419"/>
      <c r="EGP42" s="418"/>
      <c r="EGQ42" s="420"/>
      <c r="EGR42" s="421"/>
      <c r="EGS42" s="422"/>
      <c r="EGT42" s="423"/>
      <c r="EGU42" s="419"/>
      <c r="EGV42" s="419"/>
      <c r="EGW42" s="418"/>
      <c r="EGX42" s="420"/>
      <c r="EGY42" s="421"/>
      <c r="EGZ42" s="422"/>
      <c r="EHA42" s="423"/>
      <c r="EHB42" s="419"/>
      <c r="EHC42" s="419"/>
      <c r="EHD42" s="418"/>
      <c r="EHE42" s="420"/>
      <c r="EHF42" s="421"/>
      <c r="EHG42" s="422"/>
      <c r="EHH42" s="423"/>
      <c r="EHI42" s="419"/>
      <c r="EHJ42" s="419"/>
      <c r="EHK42" s="418"/>
      <c r="EHL42" s="420"/>
      <c r="EHM42" s="421"/>
      <c r="EHN42" s="422"/>
      <c r="EHO42" s="423"/>
      <c r="EHP42" s="419"/>
      <c r="EHQ42" s="419"/>
      <c r="EHR42" s="418"/>
      <c r="EHS42" s="420"/>
      <c r="EHT42" s="421"/>
      <c r="EHU42" s="422"/>
      <c r="EHV42" s="423"/>
      <c r="EHW42" s="419"/>
      <c r="EHX42" s="419"/>
      <c r="EHY42" s="418"/>
      <c r="EHZ42" s="420"/>
      <c r="EIA42" s="421"/>
      <c r="EIB42" s="422"/>
      <c r="EIC42" s="423"/>
      <c r="EID42" s="419"/>
      <c r="EIE42" s="419"/>
      <c r="EIF42" s="418"/>
      <c r="EIG42" s="420"/>
      <c r="EIH42" s="421"/>
      <c r="EII42" s="422"/>
      <c r="EIJ42" s="423"/>
      <c r="EIK42" s="419"/>
      <c r="EIL42" s="419"/>
      <c r="EIM42" s="418"/>
      <c r="EIN42" s="420"/>
      <c r="EIO42" s="421"/>
      <c r="EIP42" s="422"/>
      <c r="EIQ42" s="423"/>
      <c r="EIR42" s="419"/>
      <c r="EIS42" s="419"/>
      <c r="EIT42" s="418"/>
      <c r="EIU42" s="420"/>
      <c r="EIV42" s="421"/>
      <c r="EIW42" s="422"/>
      <c r="EIX42" s="423"/>
      <c r="EIY42" s="419"/>
      <c r="EIZ42" s="419"/>
      <c r="EJA42" s="418"/>
      <c r="EJB42" s="420"/>
      <c r="EJC42" s="421"/>
      <c r="EJD42" s="422"/>
      <c r="EJE42" s="423"/>
      <c r="EJF42" s="419"/>
      <c r="EJG42" s="419"/>
      <c r="EJH42" s="418"/>
      <c r="EJI42" s="420"/>
      <c r="EJJ42" s="421"/>
      <c r="EJK42" s="422"/>
      <c r="EJL42" s="423"/>
      <c r="EJM42" s="419"/>
      <c r="EJN42" s="419"/>
      <c r="EJO42" s="418"/>
      <c r="EJP42" s="420"/>
      <c r="EJQ42" s="421"/>
      <c r="EJR42" s="422"/>
      <c r="EJS42" s="423"/>
      <c r="EJT42" s="419"/>
      <c r="EJU42" s="419"/>
      <c r="EJV42" s="418"/>
      <c r="EJW42" s="420"/>
      <c r="EJX42" s="421"/>
      <c r="EJY42" s="422"/>
      <c r="EJZ42" s="423"/>
      <c r="EKA42" s="419"/>
      <c r="EKB42" s="419"/>
      <c r="EKC42" s="418"/>
      <c r="EKD42" s="420"/>
      <c r="EKE42" s="421"/>
      <c r="EKF42" s="422"/>
      <c r="EKG42" s="423"/>
      <c r="EKH42" s="419"/>
      <c r="EKI42" s="419"/>
      <c r="EKJ42" s="418"/>
      <c r="EKK42" s="420"/>
      <c r="EKL42" s="421"/>
      <c r="EKM42" s="422"/>
      <c r="EKN42" s="423"/>
      <c r="EKO42" s="419"/>
      <c r="EKP42" s="419"/>
      <c r="EKQ42" s="418"/>
      <c r="EKR42" s="420"/>
      <c r="EKS42" s="421"/>
      <c r="EKT42" s="422"/>
      <c r="EKU42" s="423"/>
      <c r="EKV42" s="419"/>
      <c r="EKW42" s="419"/>
      <c r="EKX42" s="418"/>
      <c r="EKY42" s="420"/>
      <c r="EKZ42" s="421"/>
      <c r="ELA42" s="422"/>
      <c r="ELB42" s="423"/>
      <c r="ELC42" s="419"/>
      <c r="ELD42" s="419"/>
      <c r="ELE42" s="418"/>
      <c r="ELF42" s="420"/>
      <c r="ELG42" s="421"/>
      <c r="ELH42" s="422"/>
      <c r="ELI42" s="423"/>
      <c r="ELJ42" s="419"/>
      <c r="ELK42" s="419"/>
      <c r="ELL42" s="418"/>
      <c r="ELM42" s="420"/>
      <c r="ELN42" s="421"/>
      <c r="ELO42" s="422"/>
      <c r="ELP42" s="423"/>
      <c r="ELQ42" s="419"/>
      <c r="ELR42" s="419"/>
      <c r="ELS42" s="418"/>
      <c r="ELT42" s="420"/>
      <c r="ELU42" s="421"/>
      <c r="ELV42" s="422"/>
      <c r="ELW42" s="423"/>
      <c r="ELX42" s="419"/>
      <c r="ELY42" s="419"/>
      <c r="ELZ42" s="418"/>
      <c r="EMA42" s="420"/>
      <c r="EMB42" s="421"/>
      <c r="EMC42" s="422"/>
      <c r="EMD42" s="423"/>
      <c r="EME42" s="419"/>
      <c r="EMF42" s="419"/>
      <c r="EMG42" s="418"/>
      <c r="EMH42" s="420"/>
      <c r="EMI42" s="421"/>
      <c r="EMJ42" s="422"/>
      <c r="EMK42" s="423"/>
      <c r="EML42" s="419"/>
      <c r="EMM42" s="419"/>
      <c r="EMN42" s="418"/>
      <c r="EMO42" s="420"/>
      <c r="EMP42" s="421"/>
      <c r="EMQ42" s="422"/>
      <c r="EMR42" s="423"/>
      <c r="EMS42" s="419"/>
      <c r="EMT42" s="419"/>
      <c r="EMU42" s="418"/>
      <c r="EMV42" s="420"/>
      <c r="EMW42" s="421"/>
      <c r="EMX42" s="422"/>
      <c r="EMY42" s="423"/>
      <c r="EMZ42" s="419"/>
      <c r="ENA42" s="419"/>
      <c r="ENB42" s="418"/>
      <c r="ENC42" s="420"/>
      <c r="END42" s="421"/>
      <c r="ENE42" s="422"/>
      <c r="ENF42" s="423"/>
      <c r="ENG42" s="419"/>
      <c r="ENH42" s="419"/>
      <c r="ENI42" s="418"/>
      <c r="ENJ42" s="420"/>
      <c r="ENK42" s="421"/>
      <c r="ENL42" s="422"/>
      <c r="ENM42" s="423"/>
      <c r="ENN42" s="419"/>
      <c r="ENO42" s="419"/>
      <c r="ENP42" s="418"/>
      <c r="ENQ42" s="420"/>
      <c r="ENR42" s="421"/>
      <c r="ENS42" s="422"/>
      <c r="ENT42" s="423"/>
      <c r="ENU42" s="419"/>
      <c r="ENV42" s="419"/>
      <c r="ENW42" s="418"/>
      <c r="ENX42" s="420"/>
      <c r="ENY42" s="421"/>
      <c r="ENZ42" s="422"/>
      <c r="EOA42" s="423"/>
      <c r="EOB42" s="419"/>
      <c r="EOC42" s="419"/>
      <c r="EOD42" s="418"/>
      <c r="EOE42" s="420"/>
      <c r="EOF42" s="421"/>
      <c r="EOG42" s="422"/>
      <c r="EOH42" s="423"/>
      <c r="EOI42" s="419"/>
      <c r="EOJ42" s="419"/>
      <c r="EOK42" s="418"/>
      <c r="EOL42" s="420"/>
      <c r="EOM42" s="421"/>
      <c r="EON42" s="422"/>
      <c r="EOO42" s="423"/>
      <c r="EOP42" s="419"/>
      <c r="EOQ42" s="419"/>
      <c r="EOR42" s="418"/>
      <c r="EOS42" s="420"/>
      <c r="EOT42" s="421"/>
      <c r="EOU42" s="422"/>
      <c r="EOV42" s="423"/>
      <c r="EOW42" s="419"/>
      <c r="EOX42" s="419"/>
      <c r="EOY42" s="418"/>
      <c r="EOZ42" s="420"/>
      <c r="EPA42" s="421"/>
      <c r="EPB42" s="422"/>
      <c r="EPC42" s="423"/>
      <c r="EPD42" s="419"/>
      <c r="EPE42" s="419"/>
      <c r="EPF42" s="418"/>
      <c r="EPG42" s="420"/>
      <c r="EPH42" s="421"/>
      <c r="EPI42" s="422"/>
      <c r="EPJ42" s="423"/>
      <c r="EPK42" s="419"/>
      <c r="EPL42" s="419"/>
      <c r="EPM42" s="418"/>
      <c r="EPN42" s="420"/>
      <c r="EPO42" s="421"/>
      <c r="EPP42" s="422"/>
      <c r="EPQ42" s="423"/>
      <c r="EPR42" s="419"/>
      <c r="EPS42" s="419"/>
      <c r="EPT42" s="418"/>
      <c r="EPU42" s="420"/>
      <c r="EPV42" s="421"/>
      <c r="EPW42" s="422"/>
      <c r="EPX42" s="423"/>
      <c r="EPY42" s="419"/>
      <c r="EPZ42" s="419"/>
      <c r="EQA42" s="418"/>
      <c r="EQB42" s="420"/>
      <c r="EQC42" s="421"/>
      <c r="EQD42" s="422"/>
      <c r="EQE42" s="423"/>
      <c r="EQF42" s="419"/>
      <c r="EQG42" s="419"/>
      <c r="EQH42" s="418"/>
      <c r="EQI42" s="420"/>
      <c r="EQJ42" s="421"/>
      <c r="EQK42" s="422"/>
      <c r="EQL42" s="423"/>
      <c r="EQM42" s="419"/>
      <c r="EQN42" s="419"/>
      <c r="EQO42" s="418"/>
      <c r="EQP42" s="420"/>
      <c r="EQQ42" s="421"/>
      <c r="EQR42" s="422"/>
      <c r="EQS42" s="423"/>
      <c r="EQT42" s="419"/>
      <c r="EQU42" s="419"/>
      <c r="EQV42" s="418"/>
      <c r="EQW42" s="420"/>
      <c r="EQX42" s="421"/>
      <c r="EQY42" s="422"/>
      <c r="EQZ42" s="423"/>
      <c r="ERA42" s="419"/>
      <c r="ERB42" s="419"/>
      <c r="ERC42" s="418"/>
      <c r="ERD42" s="420"/>
      <c r="ERE42" s="421"/>
      <c r="ERF42" s="422"/>
      <c r="ERG42" s="423"/>
      <c r="ERH42" s="419"/>
      <c r="ERI42" s="419"/>
      <c r="ERJ42" s="418"/>
      <c r="ERK42" s="420"/>
      <c r="ERL42" s="421"/>
      <c r="ERM42" s="422"/>
      <c r="ERN42" s="423"/>
      <c r="ERO42" s="419"/>
      <c r="ERP42" s="419"/>
      <c r="ERQ42" s="418"/>
      <c r="ERR42" s="420"/>
      <c r="ERS42" s="421"/>
      <c r="ERT42" s="422"/>
      <c r="ERU42" s="423"/>
      <c r="ERV42" s="419"/>
      <c r="ERW42" s="419"/>
      <c r="ERX42" s="418"/>
      <c r="ERY42" s="420"/>
      <c r="ERZ42" s="421"/>
      <c r="ESA42" s="422"/>
      <c r="ESB42" s="423"/>
      <c r="ESC42" s="419"/>
      <c r="ESD42" s="419"/>
      <c r="ESE42" s="418"/>
      <c r="ESF42" s="420"/>
      <c r="ESG42" s="421"/>
      <c r="ESH42" s="422"/>
      <c r="ESI42" s="423"/>
      <c r="ESJ42" s="419"/>
      <c r="ESK42" s="419"/>
      <c r="ESL42" s="418"/>
      <c r="ESM42" s="420"/>
      <c r="ESN42" s="421"/>
      <c r="ESO42" s="422"/>
      <c r="ESP42" s="423"/>
      <c r="ESQ42" s="419"/>
      <c r="ESR42" s="419"/>
      <c r="ESS42" s="418"/>
      <c r="EST42" s="420"/>
      <c r="ESU42" s="421"/>
      <c r="ESV42" s="422"/>
      <c r="ESW42" s="423"/>
      <c r="ESX42" s="419"/>
      <c r="ESY42" s="419"/>
      <c r="ESZ42" s="418"/>
      <c r="ETA42" s="420"/>
      <c r="ETB42" s="421"/>
      <c r="ETC42" s="422"/>
      <c r="ETD42" s="423"/>
      <c r="ETE42" s="419"/>
      <c r="ETF42" s="419"/>
      <c r="ETG42" s="418"/>
      <c r="ETH42" s="420"/>
      <c r="ETI42" s="421"/>
      <c r="ETJ42" s="422"/>
      <c r="ETK42" s="423"/>
      <c r="ETL42" s="419"/>
      <c r="ETM42" s="419"/>
      <c r="ETN42" s="418"/>
      <c r="ETO42" s="420"/>
      <c r="ETP42" s="421"/>
      <c r="ETQ42" s="422"/>
      <c r="ETR42" s="423"/>
      <c r="ETS42" s="419"/>
      <c r="ETT42" s="419"/>
      <c r="ETU42" s="418"/>
      <c r="ETV42" s="420"/>
      <c r="ETW42" s="421"/>
      <c r="ETX42" s="422"/>
      <c r="ETY42" s="423"/>
      <c r="ETZ42" s="419"/>
      <c r="EUA42" s="419"/>
      <c r="EUB42" s="418"/>
      <c r="EUC42" s="420"/>
      <c r="EUD42" s="421"/>
      <c r="EUE42" s="422"/>
      <c r="EUF42" s="423"/>
      <c r="EUG42" s="419"/>
      <c r="EUH42" s="419"/>
      <c r="EUI42" s="418"/>
      <c r="EUJ42" s="420"/>
      <c r="EUK42" s="421"/>
      <c r="EUL42" s="422"/>
      <c r="EUM42" s="423"/>
      <c r="EUN42" s="419"/>
      <c r="EUO42" s="419"/>
      <c r="EUP42" s="418"/>
      <c r="EUQ42" s="420"/>
      <c r="EUR42" s="421"/>
      <c r="EUS42" s="422"/>
      <c r="EUT42" s="423"/>
      <c r="EUU42" s="419"/>
      <c r="EUV42" s="419"/>
      <c r="EUW42" s="418"/>
      <c r="EUX42" s="420"/>
      <c r="EUY42" s="421"/>
      <c r="EUZ42" s="422"/>
      <c r="EVA42" s="423"/>
      <c r="EVB42" s="419"/>
      <c r="EVC42" s="419"/>
      <c r="EVD42" s="418"/>
      <c r="EVE42" s="420"/>
      <c r="EVF42" s="421"/>
      <c r="EVG42" s="422"/>
      <c r="EVH42" s="423"/>
      <c r="EVI42" s="419"/>
      <c r="EVJ42" s="419"/>
      <c r="EVK42" s="418"/>
      <c r="EVL42" s="420"/>
      <c r="EVM42" s="421"/>
      <c r="EVN42" s="422"/>
      <c r="EVO42" s="423"/>
      <c r="EVP42" s="419"/>
      <c r="EVQ42" s="419"/>
      <c r="EVR42" s="418"/>
      <c r="EVS42" s="420"/>
      <c r="EVT42" s="421"/>
      <c r="EVU42" s="422"/>
      <c r="EVV42" s="423"/>
      <c r="EVW42" s="419"/>
      <c r="EVX42" s="419"/>
      <c r="EVY42" s="418"/>
      <c r="EVZ42" s="420"/>
      <c r="EWA42" s="421"/>
      <c r="EWB42" s="422"/>
      <c r="EWC42" s="423"/>
      <c r="EWD42" s="419"/>
      <c r="EWE42" s="419"/>
      <c r="EWF42" s="418"/>
      <c r="EWG42" s="420"/>
      <c r="EWH42" s="421"/>
      <c r="EWI42" s="422"/>
      <c r="EWJ42" s="423"/>
      <c r="EWK42" s="419"/>
      <c r="EWL42" s="419"/>
      <c r="EWM42" s="418"/>
      <c r="EWN42" s="420"/>
      <c r="EWO42" s="421"/>
      <c r="EWP42" s="422"/>
      <c r="EWQ42" s="423"/>
      <c r="EWR42" s="419"/>
      <c r="EWS42" s="419"/>
      <c r="EWT42" s="418"/>
      <c r="EWU42" s="420"/>
      <c r="EWV42" s="421"/>
      <c r="EWW42" s="422"/>
      <c r="EWX42" s="423"/>
      <c r="EWY42" s="419"/>
      <c r="EWZ42" s="419"/>
      <c r="EXA42" s="418"/>
      <c r="EXB42" s="420"/>
      <c r="EXC42" s="421"/>
      <c r="EXD42" s="422"/>
      <c r="EXE42" s="423"/>
      <c r="EXF42" s="419"/>
      <c r="EXG42" s="419"/>
      <c r="EXH42" s="418"/>
      <c r="EXI42" s="420"/>
      <c r="EXJ42" s="421"/>
      <c r="EXK42" s="422"/>
      <c r="EXL42" s="423"/>
      <c r="EXM42" s="419"/>
      <c r="EXN42" s="419"/>
      <c r="EXO42" s="418"/>
      <c r="EXP42" s="420"/>
      <c r="EXQ42" s="421"/>
      <c r="EXR42" s="422"/>
      <c r="EXS42" s="423"/>
      <c r="EXT42" s="419"/>
      <c r="EXU42" s="419"/>
      <c r="EXV42" s="418"/>
      <c r="EXW42" s="420"/>
      <c r="EXX42" s="421"/>
      <c r="EXY42" s="422"/>
      <c r="EXZ42" s="423"/>
      <c r="EYA42" s="419"/>
      <c r="EYB42" s="419"/>
      <c r="EYC42" s="418"/>
      <c r="EYD42" s="420"/>
      <c r="EYE42" s="421"/>
      <c r="EYF42" s="422"/>
      <c r="EYG42" s="423"/>
      <c r="EYH42" s="419"/>
      <c r="EYI42" s="419"/>
      <c r="EYJ42" s="418"/>
      <c r="EYK42" s="420"/>
      <c r="EYL42" s="421"/>
      <c r="EYM42" s="422"/>
      <c r="EYN42" s="423"/>
      <c r="EYO42" s="419"/>
      <c r="EYP42" s="419"/>
      <c r="EYQ42" s="418"/>
      <c r="EYR42" s="420"/>
      <c r="EYS42" s="421"/>
      <c r="EYT42" s="422"/>
      <c r="EYU42" s="423"/>
      <c r="EYV42" s="419"/>
      <c r="EYW42" s="419"/>
      <c r="EYX42" s="418"/>
      <c r="EYY42" s="420"/>
      <c r="EYZ42" s="421"/>
      <c r="EZA42" s="422"/>
      <c r="EZB42" s="423"/>
      <c r="EZC42" s="419"/>
      <c r="EZD42" s="419"/>
      <c r="EZE42" s="418"/>
      <c r="EZF42" s="420"/>
      <c r="EZG42" s="421"/>
      <c r="EZH42" s="422"/>
      <c r="EZI42" s="423"/>
      <c r="EZJ42" s="419"/>
      <c r="EZK42" s="419"/>
      <c r="EZL42" s="418"/>
      <c r="EZM42" s="420"/>
      <c r="EZN42" s="421"/>
      <c r="EZO42" s="422"/>
      <c r="EZP42" s="423"/>
      <c r="EZQ42" s="419"/>
      <c r="EZR42" s="419"/>
      <c r="EZS42" s="418"/>
      <c r="EZT42" s="420"/>
      <c r="EZU42" s="421"/>
      <c r="EZV42" s="422"/>
      <c r="EZW42" s="423"/>
      <c r="EZX42" s="419"/>
      <c r="EZY42" s="419"/>
      <c r="EZZ42" s="418"/>
      <c r="FAA42" s="420"/>
      <c r="FAB42" s="421"/>
      <c r="FAC42" s="422"/>
      <c r="FAD42" s="423"/>
      <c r="FAE42" s="419"/>
      <c r="FAF42" s="419"/>
      <c r="FAG42" s="418"/>
      <c r="FAH42" s="420"/>
      <c r="FAI42" s="421"/>
      <c r="FAJ42" s="422"/>
      <c r="FAK42" s="423"/>
      <c r="FAL42" s="419"/>
      <c r="FAM42" s="419"/>
      <c r="FAN42" s="418"/>
      <c r="FAO42" s="420"/>
      <c r="FAP42" s="421"/>
      <c r="FAQ42" s="422"/>
      <c r="FAR42" s="423"/>
      <c r="FAS42" s="419"/>
      <c r="FAT42" s="419"/>
      <c r="FAU42" s="418"/>
      <c r="FAV42" s="420"/>
      <c r="FAW42" s="421"/>
      <c r="FAX42" s="422"/>
      <c r="FAY42" s="423"/>
      <c r="FAZ42" s="419"/>
      <c r="FBA42" s="419"/>
      <c r="FBB42" s="418"/>
      <c r="FBC42" s="420"/>
      <c r="FBD42" s="421"/>
      <c r="FBE42" s="422"/>
      <c r="FBF42" s="423"/>
      <c r="FBG42" s="419"/>
      <c r="FBH42" s="419"/>
      <c r="FBI42" s="418"/>
      <c r="FBJ42" s="420"/>
      <c r="FBK42" s="421"/>
      <c r="FBL42" s="422"/>
      <c r="FBM42" s="423"/>
      <c r="FBN42" s="419"/>
      <c r="FBO42" s="419"/>
      <c r="FBP42" s="418"/>
      <c r="FBQ42" s="420"/>
      <c r="FBR42" s="421"/>
      <c r="FBS42" s="422"/>
      <c r="FBT42" s="423"/>
      <c r="FBU42" s="419"/>
      <c r="FBV42" s="419"/>
      <c r="FBW42" s="418"/>
      <c r="FBX42" s="420"/>
      <c r="FBY42" s="421"/>
      <c r="FBZ42" s="422"/>
      <c r="FCA42" s="423"/>
      <c r="FCB42" s="419"/>
      <c r="FCC42" s="419"/>
      <c r="FCD42" s="418"/>
      <c r="FCE42" s="420"/>
      <c r="FCF42" s="421"/>
      <c r="FCG42" s="422"/>
      <c r="FCH42" s="423"/>
      <c r="FCI42" s="419"/>
      <c r="FCJ42" s="419"/>
      <c r="FCK42" s="418"/>
      <c r="FCL42" s="420"/>
      <c r="FCM42" s="421"/>
      <c r="FCN42" s="422"/>
      <c r="FCO42" s="423"/>
      <c r="FCP42" s="419"/>
      <c r="FCQ42" s="419"/>
      <c r="FCR42" s="418"/>
      <c r="FCS42" s="420"/>
      <c r="FCT42" s="421"/>
      <c r="FCU42" s="422"/>
      <c r="FCV42" s="423"/>
      <c r="FCW42" s="419"/>
      <c r="FCX42" s="419"/>
      <c r="FCY42" s="418"/>
      <c r="FCZ42" s="420"/>
      <c r="FDA42" s="421"/>
      <c r="FDB42" s="422"/>
      <c r="FDC42" s="423"/>
      <c r="FDD42" s="419"/>
      <c r="FDE42" s="419"/>
      <c r="FDF42" s="418"/>
      <c r="FDG42" s="420"/>
      <c r="FDH42" s="421"/>
      <c r="FDI42" s="422"/>
      <c r="FDJ42" s="423"/>
      <c r="FDK42" s="419"/>
      <c r="FDL42" s="419"/>
      <c r="FDM42" s="418"/>
      <c r="FDN42" s="420"/>
      <c r="FDO42" s="421"/>
      <c r="FDP42" s="422"/>
      <c r="FDQ42" s="423"/>
      <c r="FDR42" s="419"/>
      <c r="FDS42" s="419"/>
      <c r="FDT42" s="418"/>
      <c r="FDU42" s="420"/>
      <c r="FDV42" s="421"/>
      <c r="FDW42" s="422"/>
      <c r="FDX42" s="423"/>
      <c r="FDY42" s="419"/>
      <c r="FDZ42" s="419"/>
      <c r="FEA42" s="418"/>
      <c r="FEB42" s="420"/>
      <c r="FEC42" s="421"/>
      <c r="FED42" s="422"/>
      <c r="FEE42" s="423"/>
      <c r="FEF42" s="419"/>
      <c r="FEG42" s="419"/>
      <c r="FEH42" s="418"/>
      <c r="FEI42" s="420"/>
      <c r="FEJ42" s="421"/>
      <c r="FEK42" s="422"/>
      <c r="FEL42" s="423"/>
      <c r="FEM42" s="419"/>
      <c r="FEN42" s="419"/>
      <c r="FEO42" s="418"/>
      <c r="FEP42" s="420"/>
      <c r="FEQ42" s="421"/>
      <c r="FER42" s="422"/>
      <c r="FES42" s="423"/>
      <c r="FET42" s="419"/>
      <c r="FEU42" s="419"/>
      <c r="FEV42" s="418"/>
      <c r="FEW42" s="420"/>
      <c r="FEX42" s="421"/>
      <c r="FEY42" s="422"/>
      <c r="FEZ42" s="423"/>
      <c r="FFA42" s="419"/>
      <c r="FFB42" s="419"/>
      <c r="FFC42" s="418"/>
      <c r="FFD42" s="420"/>
      <c r="FFE42" s="421"/>
      <c r="FFF42" s="422"/>
      <c r="FFG42" s="423"/>
      <c r="FFH42" s="419"/>
      <c r="FFI42" s="419"/>
      <c r="FFJ42" s="418"/>
      <c r="FFK42" s="420"/>
      <c r="FFL42" s="421"/>
      <c r="FFM42" s="422"/>
      <c r="FFN42" s="423"/>
      <c r="FFO42" s="419"/>
      <c r="FFP42" s="419"/>
      <c r="FFQ42" s="418"/>
      <c r="FFR42" s="420"/>
      <c r="FFS42" s="421"/>
      <c r="FFT42" s="422"/>
      <c r="FFU42" s="423"/>
      <c r="FFV42" s="419"/>
      <c r="FFW42" s="419"/>
      <c r="FFX42" s="418"/>
      <c r="FFY42" s="420"/>
      <c r="FFZ42" s="421"/>
      <c r="FGA42" s="422"/>
      <c r="FGB42" s="423"/>
      <c r="FGC42" s="419"/>
      <c r="FGD42" s="419"/>
      <c r="FGE42" s="418"/>
      <c r="FGF42" s="420"/>
      <c r="FGG42" s="421"/>
      <c r="FGH42" s="422"/>
      <c r="FGI42" s="423"/>
      <c r="FGJ42" s="419"/>
      <c r="FGK42" s="419"/>
      <c r="FGL42" s="418"/>
      <c r="FGM42" s="420"/>
      <c r="FGN42" s="421"/>
      <c r="FGO42" s="422"/>
      <c r="FGP42" s="423"/>
      <c r="FGQ42" s="419"/>
      <c r="FGR42" s="419"/>
      <c r="FGS42" s="418"/>
      <c r="FGT42" s="420"/>
      <c r="FGU42" s="421"/>
      <c r="FGV42" s="422"/>
      <c r="FGW42" s="423"/>
      <c r="FGX42" s="419"/>
      <c r="FGY42" s="419"/>
      <c r="FGZ42" s="418"/>
      <c r="FHA42" s="420"/>
      <c r="FHB42" s="421"/>
      <c r="FHC42" s="422"/>
      <c r="FHD42" s="423"/>
      <c r="FHE42" s="419"/>
      <c r="FHF42" s="419"/>
      <c r="FHG42" s="418"/>
      <c r="FHH42" s="420"/>
      <c r="FHI42" s="421"/>
      <c r="FHJ42" s="422"/>
      <c r="FHK42" s="423"/>
      <c r="FHL42" s="419"/>
      <c r="FHM42" s="419"/>
      <c r="FHN42" s="418"/>
      <c r="FHO42" s="420"/>
      <c r="FHP42" s="421"/>
      <c r="FHQ42" s="422"/>
      <c r="FHR42" s="423"/>
      <c r="FHS42" s="419"/>
      <c r="FHT42" s="419"/>
      <c r="FHU42" s="418"/>
      <c r="FHV42" s="420"/>
      <c r="FHW42" s="421"/>
      <c r="FHX42" s="422"/>
      <c r="FHY42" s="423"/>
      <c r="FHZ42" s="419"/>
      <c r="FIA42" s="419"/>
      <c r="FIB42" s="418"/>
      <c r="FIC42" s="420"/>
      <c r="FID42" s="421"/>
      <c r="FIE42" s="422"/>
      <c r="FIF42" s="423"/>
      <c r="FIG42" s="419"/>
      <c r="FIH42" s="419"/>
      <c r="FII42" s="418"/>
      <c r="FIJ42" s="420"/>
      <c r="FIK42" s="421"/>
      <c r="FIL42" s="422"/>
      <c r="FIM42" s="423"/>
      <c r="FIN42" s="419"/>
      <c r="FIO42" s="419"/>
      <c r="FIP42" s="418"/>
      <c r="FIQ42" s="420"/>
      <c r="FIR42" s="421"/>
      <c r="FIS42" s="422"/>
      <c r="FIT42" s="423"/>
      <c r="FIU42" s="419"/>
      <c r="FIV42" s="419"/>
      <c r="FIW42" s="418"/>
      <c r="FIX42" s="420"/>
      <c r="FIY42" s="421"/>
      <c r="FIZ42" s="422"/>
      <c r="FJA42" s="423"/>
      <c r="FJB42" s="419"/>
      <c r="FJC42" s="419"/>
      <c r="FJD42" s="418"/>
      <c r="FJE42" s="420"/>
      <c r="FJF42" s="421"/>
      <c r="FJG42" s="422"/>
      <c r="FJH42" s="423"/>
      <c r="FJI42" s="419"/>
      <c r="FJJ42" s="419"/>
      <c r="FJK42" s="418"/>
      <c r="FJL42" s="420"/>
      <c r="FJM42" s="421"/>
      <c r="FJN42" s="422"/>
      <c r="FJO42" s="423"/>
      <c r="FJP42" s="419"/>
      <c r="FJQ42" s="419"/>
      <c r="FJR42" s="418"/>
      <c r="FJS42" s="420"/>
      <c r="FJT42" s="421"/>
      <c r="FJU42" s="422"/>
      <c r="FJV42" s="423"/>
      <c r="FJW42" s="419"/>
      <c r="FJX42" s="419"/>
      <c r="FJY42" s="418"/>
      <c r="FJZ42" s="420"/>
      <c r="FKA42" s="421"/>
      <c r="FKB42" s="422"/>
      <c r="FKC42" s="423"/>
      <c r="FKD42" s="419"/>
      <c r="FKE42" s="419"/>
      <c r="FKF42" s="418"/>
      <c r="FKG42" s="420"/>
      <c r="FKH42" s="421"/>
      <c r="FKI42" s="422"/>
      <c r="FKJ42" s="423"/>
      <c r="FKK42" s="419"/>
      <c r="FKL42" s="419"/>
      <c r="FKM42" s="418"/>
      <c r="FKN42" s="420"/>
      <c r="FKO42" s="421"/>
      <c r="FKP42" s="422"/>
      <c r="FKQ42" s="423"/>
      <c r="FKR42" s="419"/>
      <c r="FKS42" s="419"/>
      <c r="FKT42" s="418"/>
      <c r="FKU42" s="420"/>
      <c r="FKV42" s="421"/>
      <c r="FKW42" s="422"/>
      <c r="FKX42" s="423"/>
      <c r="FKY42" s="419"/>
      <c r="FKZ42" s="419"/>
      <c r="FLA42" s="418"/>
      <c r="FLB42" s="420"/>
      <c r="FLC42" s="421"/>
      <c r="FLD42" s="422"/>
      <c r="FLE42" s="423"/>
      <c r="FLF42" s="419"/>
      <c r="FLG42" s="419"/>
      <c r="FLH42" s="418"/>
      <c r="FLI42" s="420"/>
      <c r="FLJ42" s="421"/>
      <c r="FLK42" s="422"/>
      <c r="FLL42" s="423"/>
      <c r="FLM42" s="419"/>
      <c r="FLN42" s="419"/>
      <c r="FLO42" s="418"/>
      <c r="FLP42" s="420"/>
      <c r="FLQ42" s="421"/>
      <c r="FLR42" s="422"/>
      <c r="FLS42" s="423"/>
      <c r="FLT42" s="419"/>
      <c r="FLU42" s="419"/>
      <c r="FLV42" s="418"/>
      <c r="FLW42" s="420"/>
      <c r="FLX42" s="421"/>
      <c r="FLY42" s="422"/>
      <c r="FLZ42" s="423"/>
      <c r="FMA42" s="419"/>
      <c r="FMB42" s="419"/>
      <c r="FMC42" s="418"/>
      <c r="FMD42" s="420"/>
      <c r="FME42" s="421"/>
      <c r="FMF42" s="422"/>
      <c r="FMG42" s="423"/>
      <c r="FMH42" s="419"/>
      <c r="FMI42" s="419"/>
      <c r="FMJ42" s="418"/>
      <c r="FMK42" s="420"/>
      <c r="FML42" s="421"/>
      <c r="FMM42" s="422"/>
      <c r="FMN42" s="423"/>
      <c r="FMO42" s="419"/>
      <c r="FMP42" s="419"/>
      <c r="FMQ42" s="418"/>
      <c r="FMR42" s="420"/>
      <c r="FMS42" s="421"/>
      <c r="FMT42" s="422"/>
      <c r="FMU42" s="423"/>
      <c r="FMV42" s="419"/>
      <c r="FMW42" s="419"/>
      <c r="FMX42" s="418"/>
      <c r="FMY42" s="420"/>
      <c r="FMZ42" s="421"/>
      <c r="FNA42" s="422"/>
      <c r="FNB42" s="423"/>
      <c r="FNC42" s="419"/>
      <c r="FND42" s="419"/>
      <c r="FNE42" s="418"/>
      <c r="FNF42" s="420"/>
      <c r="FNG42" s="421"/>
      <c r="FNH42" s="422"/>
      <c r="FNI42" s="423"/>
      <c r="FNJ42" s="419"/>
      <c r="FNK42" s="419"/>
      <c r="FNL42" s="418"/>
      <c r="FNM42" s="420"/>
      <c r="FNN42" s="421"/>
      <c r="FNO42" s="422"/>
      <c r="FNP42" s="423"/>
      <c r="FNQ42" s="419"/>
      <c r="FNR42" s="419"/>
      <c r="FNS42" s="418"/>
      <c r="FNT42" s="420"/>
      <c r="FNU42" s="421"/>
      <c r="FNV42" s="422"/>
      <c r="FNW42" s="423"/>
      <c r="FNX42" s="419"/>
      <c r="FNY42" s="419"/>
      <c r="FNZ42" s="418"/>
      <c r="FOA42" s="420"/>
      <c r="FOB42" s="421"/>
      <c r="FOC42" s="422"/>
      <c r="FOD42" s="423"/>
      <c r="FOE42" s="419"/>
      <c r="FOF42" s="419"/>
      <c r="FOG42" s="418"/>
      <c r="FOH42" s="420"/>
      <c r="FOI42" s="421"/>
      <c r="FOJ42" s="422"/>
      <c r="FOK42" s="423"/>
      <c r="FOL42" s="419"/>
      <c r="FOM42" s="419"/>
      <c r="FON42" s="418"/>
      <c r="FOO42" s="420"/>
      <c r="FOP42" s="421"/>
      <c r="FOQ42" s="422"/>
      <c r="FOR42" s="423"/>
      <c r="FOS42" s="419"/>
      <c r="FOT42" s="419"/>
      <c r="FOU42" s="418"/>
      <c r="FOV42" s="420"/>
      <c r="FOW42" s="421"/>
      <c r="FOX42" s="422"/>
      <c r="FOY42" s="423"/>
      <c r="FOZ42" s="419"/>
      <c r="FPA42" s="419"/>
      <c r="FPB42" s="418"/>
      <c r="FPC42" s="420"/>
      <c r="FPD42" s="421"/>
      <c r="FPE42" s="422"/>
      <c r="FPF42" s="423"/>
      <c r="FPG42" s="419"/>
      <c r="FPH42" s="419"/>
      <c r="FPI42" s="418"/>
      <c r="FPJ42" s="420"/>
      <c r="FPK42" s="421"/>
      <c r="FPL42" s="422"/>
      <c r="FPM42" s="423"/>
      <c r="FPN42" s="419"/>
      <c r="FPO42" s="419"/>
      <c r="FPP42" s="418"/>
      <c r="FPQ42" s="420"/>
      <c r="FPR42" s="421"/>
      <c r="FPS42" s="422"/>
      <c r="FPT42" s="423"/>
      <c r="FPU42" s="419"/>
      <c r="FPV42" s="419"/>
      <c r="FPW42" s="418"/>
      <c r="FPX42" s="420"/>
      <c r="FPY42" s="421"/>
      <c r="FPZ42" s="422"/>
      <c r="FQA42" s="423"/>
      <c r="FQB42" s="419"/>
      <c r="FQC42" s="419"/>
      <c r="FQD42" s="418"/>
      <c r="FQE42" s="420"/>
      <c r="FQF42" s="421"/>
      <c r="FQG42" s="422"/>
      <c r="FQH42" s="423"/>
      <c r="FQI42" s="419"/>
      <c r="FQJ42" s="419"/>
      <c r="FQK42" s="418"/>
      <c r="FQL42" s="420"/>
      <c r="FQM42" s="421"/>
      <c r="FQN42" s="422"/>
      <c r="FQO42" s="423"/>
      <c r="FQP42" s="419"/>
      <c r="FQQ42" s="419"/>
      <c r="FQR42" s="418"/>
      <c r="FQS42" s="420"/>
      <c r="FQT42" s="421"/>
      <c r="FQU42" s="422"/>
      <c r="FQV42" s="423"/>
      <c r="FQW42" s="419"/>
      <c r="FQX42" s="419"/>
      <c r="FQY42" s="418"/>
      <c r="FQZ42" s="420"/>
      <c r="FRA42" s="421"/>
      <c r="FRB42" s="422"/>
      <c r="FRC42" s="423"/>
      <c r="FRD42" s="419"/>
      <c r="FRE42" s="419"/>
      <c r="FRF42" s="418"/>
      <c r="FRG42" s="420"/>
      <c r="FRH42" s="421"/>
      <c r="FRI42" s="422"/>
      <c r="FRJ42" s="423"/>
      <c r="FRK42" s="419"/>
      <c r="FRL42" s="419"/>
      <c r="FRM42" s="418"/>
      <c r="FRN42" s="420"/>
      <c r="FRO42" s="421"/>
      <c r="FRP42" s="422"/>
      <c r="FRQ42" s="423"/>
      <c r="FRR42" s="419"/>
      <c r="FRS42" s="419"/>
      <c r="FRT42" s="418"/>
      <c r="FRU42" s="420"/>
      <c r="FRV42" s="421"/>
      <c r="FRW42" s="422"/>
      <c r="FRX42" s="423"/>
      <c r="FRY42" s="419"/>
      <c r="FRZ42" s="419"/>
      <c r="FSA42" s="418"/>
      <c r="FSB42" s="420"/>
      <c r="FSC42" s="421"/>
      <c r="FSD42" s="422"/>
      <c r="FSE42" s="423"/>
      <c r="FSF42" s="419"/>
      <c r="FSG42" s="419"/>
      <c r="FSH42" s="418"/>
      <c r="FSI42" s="420"/>
      <c r="FSJ42" s="421"/>
      <c r="FSK42" s="422"/>
      <c r="FSL42" s="423"/>
      <c r="FSM42" s="419"/>
      <c r="FSN42" s="419"/>
      <c r="FSO42" s="418"/>
      <c r="FSP42" s="420"/>
      <c r="FSQ42" s="421"/>
      <c r="FSR42" s="422"/>
      <c r="FSS42" s="423"/>
      <c r="FST42" s="419"/>
      <c r="FSU42" s="419"/>
      <c r="FSV42" s="418"/>
      <c r="FSW42" s="420"/>
      <c r="FSX42" s="421"/>
      <c r="FSY42" s="422"/>
      <c r="FSZ42" s="423"/>
      <c r="FTA42" s="419"/>
      <c r="FTB42" s="419"/>
      <c r="FTC42" s="418"/>
      <c r="FTD42" s="420"/>
      <c r="FTE42" s="421"/>
      <c r="FTF42" s="422"/>
      <c r="FTG42" s="423"/>
      <c r="FTH42" s="419"/>
      <c r="FTI42" s="419"/>
      <c r="FTJ42" s="418"/>
      <c r="FTK42" s="420"/>
      <c r="FTL42" s="421"/>
      <c r="FTM42" s="422"/>
      <c r="FTN42" s="423"/>
      <c r="FTO42" s="419"/>
      <c r="FTP42" s="419"/>
      <c r="FTQ42" s="418"/>
      <c r="FTR42" s="420"/>
      <c r="FTS42" s="421"/>
      <c r="FTT42" s="422"/>
      <c r="FTU42" s="423"/>
      <c r="FTV42" s="419"/>
      <c r="FTW42" s="419"/>
      <c r="FTX42" s="418"/>
      <c r="FTY42" s="420"/>
      <c r="FTZ42" s="421"/>
      <c r="FUA42" s="422"/>
      <c r="FUB42" s="423"/>
      <c r="FUC42" s="419"/>
      <c r="FUD42" s="419"/>
      <c r="FUE42" s="418"/>
      <c r="FUF42" s="420"/>
      <c r="FUG42" s="421"/>
      <c r="FUH42" s="422"/>
      <c r="FUI42" s="423"/>
      <c r="FUJ42" s="419"/>
      <c r="FUK42" s="419"/>
      <c r="FUL42" s="418"/>
      <c r="FUM42" s="420"/>
      <c r="FUN42" s="421"/>
      <c r="FUO42" s="422"/>
      <c r="FUP42" s="423"/>
      <c r="FUQ42" s="419"/>
      <c r="FUR42" s="419"/>
      <c r="FUS42" s="418"/>
      <c r="FUT42" s="420"/>
      <c r="FUU42" s="421"/>
      <c r="FUV42" s="422"/>
      <c r="FUW42" s="423"/>
      <c r="FUX42" s="419"/>
      <c r="FUY42" s="419"/>
      <c r="FUZ42" s="418"/>
      <c r="FVA42" s="420"/>
      <c r="FVB42" s="421"/>
      <c r="FVC42" s="422"/>
      <c r="FVD42" s="423"/>
      <c r="FVE42" s="419"/>
      <c r="FVF42" s="419"/>
      <c r="FVG42" s="418"/>
      <c r="FVH42" s="420"/>
      <c r="FVI42" s="421"/>
      <c r="FVJ42" s="422"/>
      <c r="FVK42" s="423"/>
      <c r="FVL42" s="419"/>
      <c r="FVM42" s="419"/>
      <c r="FVN42" s="418"/>
      <c r="FVO42" s="420"/>
      <c r="FVP42" s="421"/>
      <c r="FVQ42" s="422"/>
      <c r="FVR42" s="423"/>
      <c r="FVS42" s="419"/>
      <c r="FVT42" s="419"/>
      <c r="FVU42" s="418"/>
      <c r="FVV42" s="420"/>
      <c r="FVW42" s="421"/>
      <c r="FVX42" s="422"/>
      <c r="FVY42" s="423"/>
      <c r="FVZ42" s="419"/>
      <c r="FWA42" s="419"/>
      <c r="FWB42" s="418"/>
      <c r="FWC42" s="420"/>
      <c r="FWD42" s="421"/>
      <c r="FWE42" s="422"/>
      <c r="FWF42" s="423"/>
      <c r="FWG42" s="419"/>
      <c r="FWH42" s="419"/>
      <c r="FWI42" s="418"/>
      <c r="FWJ42" s="420"/>
      <c r="FWK42" s="421"/>
      <c r="FWL42" s="422"/>
      <c r="FWM42" s="423"/>
      <c r="FWN42" s="419"/>
      <c r="FWO42" s="419"/>
      <c r="FWP42" s="418"/>
      <c r="FWQ42" s="420"/>
      <c r="FWR42" s="421"/>
      <c r="FWS42" s="422"/>
      <c r="FWT42" s="423"/>
      <c r="FWU42" s="419"/>
      <c r="FWV42" s="419"/>
      <c r="FWW42" s="418"/>
      <c r="FWX42" s="420"/>
      <c r="FWY42" s="421"/>
      <c r="FWZ42" s="422"/>
      <c r="FXA42" s="423"/>
      <c r="FXB42" s="419"/>
      <c r="FXC42" s="419"/>
      <c r="FXD42" s="418"/>
      <c r="FXE42" s="420"/>
      <c r="FXF42" s="421"/>
      <c r="FXG42" s="422"/>
      <c r="FXH42" s="423"/>
      <c r="FXI42" s="419"/>
      <c r="FXJ42" s="419"/>
      <c r="FXK42" s="418"/>
      <c r="FXL42" s="420"/>
      <c r="FXM42" s="421"/>
      <c r="FXN42" s="422"/>
      <c r="FXO42" s="423"/>
      <c r="FXP42" s="419"/>
      <c r="FXQ42" s="419"/>
      <c r="FXR42" s="418"/>
      <c r="FXS42" s="420"/>
      <c r="FXT42" s="421"/>
      <c r="FXU42" s="422"/>
      <c r="FXV42" s="423"/>
      <c r="FXW42" s="419"/>
      <c r="FXX42" s="419"/>
      <c r="FXY42" s="418"/>
      <c r="FXZ42" s="420"/>
      <c r="FYA42" s="421"/>
      <c r="FYB42" s="422"/>
      <c r="FYC42" s="423"/>
      <c r="FYD42" s="419"/>
      <c r="FYE42" s="419"/>
      <c r="FYF42" s="418"/>
      <c r="FYG42" s="420"/>
      <c r="FYH42" s="421"/>
      <c r="FYI42" s="422"/>
      <c r="FYJ42" s="423"/>
      <c r="FYK42" s="419"/>
      <c r="FYL42" s="419"/>
      <c r="FYM42" s="418"/>
      <c r="FYN42" s="420"/>
      <c r="FYO42" s="421"/>
      <c r="FYP42" s="422"/>
      <c r="FYQ42" s="423"/>
      <c r="FYR42" s="419"/>
      <c r="FYS42" s="419"/>
      <c r="FYT42" s="418"/>
      <c r="FYU42" s="420"/>
      <c r="FYV42" s="421"/>
      <c r="FYW42" s="422"/>
      <c r="FYX42" s="423"/>
      <c r="FYY42" s="419"/>
      <c r="FYZ42" s="419"/>
      <c r="FZA42" s="418"/>
      <c r="FZB42" s="420"/>
      <c r="FZC42" s="421"/>
      <c r="FZD42" s="422"/>
      <c r="FZE42" s="423"/>
      <c r="FZF42" s="419"/>
      <c r="FZG42" s="419"/>
      <c r="FZH42" s="418"/>
      <c r="FZI42" s="420"/>
      <c r="FZJ42" s="421"/>
      <c r="FZK42" s="422"/>
      <c r="FZL42" s="423"/>
      <c r="FZM42" s="419"/>
      <c r="FZN42" s="419"/>
      <c r="FZO42" s="418"/>
      <c r="FZP42" s="420"/>
      <c r="FZQ42" s="421"/>
      <c r="FZR42" s="422"/>
      <c r="FZS42" s="423"/>
      <c r="FZT42" s="419"/>
      <c r="FZU42" s="419"/>
      <c r="FZV42" s="418"/>
      <c r="FZW42" s="420"/>
      <c r="FZX42" s="421"/>
      <c r="FZY42" s="422"/>
      <c r="FZZ42" s="423"/>
      <c r="GAA42" s="419"/>
      <c r="GAB42" s="419"/>
      <c r="GAC42" s="418"/>
      <c r="GAD42" s="420"/>
      <c r="GAE42" s="421"/>
      <c r="GAF42" s="422"/>
      <c r="GAG42" s="423"/>
      <c r="GAH42" s="419"/>
      <c r="GAI42" s="419"/>
      <c r="GAJ42" s="418"/>
      <c r="GAK42" s="420"/>
      <c r="GAL42" s="421"/>
      <c r="GAM42" s="422"/>
      <c r="GAN42" s="423"/>
      <c r="GAO42" s="419"/>
      <c r="GAP42" s="419"/>
      <c r="GAQ42" s="418"/>
      <c r="GAR42" s="420"/>
      <c r="GAS42" s="421"/>
      <c r="GAT42" s="422"/>
      <c r="GAU42" s="423"/>
      <c r="GAV42" s="419"/>
      <c r="GAW42" s="419"/>
      <c r="GAX42" s="418"/>
      <c r="GAY42" s="420"/>
      <c r="GAZ42" s="421"/>
      <c r="GBA42" s="422"/>
      <c r="GBB42" s="423"/>
      <c r="GBC42" s="419"/>
      <c r="GBD42" s="419"/>
      <c r="GBE42" s="418"/>
      <c r="GBF42" s="420"/>
      <c r="GBG42" s="421"/>
      <c r="GBH42" s="422"/>
      <c r="GBI42" s="423"/>
      <c r="GBJ42" s="419"/>
      <c r="GBK42" s="419"/>
      <c r="GBL42" s="418"/>
      <c r="GBM42" s="420"/>
      <c r="GBN42" s="421"/>
      <c r="GBO42" s="422"/>
      <c r="GBP42" s="423"/>
      <c r="GBQ42" s="419"/>
      <c r="GBR42" s="419"/>
      <c r="GBS42" s="418"/>
      <c r="GBT42" s="420"/>
      <c r="GBU42" s="421"/>
      <c r="GBV42" s="422"/>
      <c r="GBW42" s="423"/>
      <c r="GBX42" s="419"/>
      <c r="GBY42" s="419"/>
      <c r="GBZ42" s="418"/>
      <c r="GCA42" s="420"/>
      <c r="GCB42" s="421"/>
      <c r="GCC42" s="422"/>
      <c r="GCD42" s="423"/>
      <c r="GCE42" s="419"/>
      <c r="GCF42" s="419"/>
      <c r="GCG42" s="418"/>
      <c r="GCH42" s="420"/>
      <c r="GCI42" s="421"/>
      <c r="GCJ42" s="422"/>
      <c r="GCK42" s="423"/>
      <c r="GCL42" s="419"/>
      <c r="GCM42" s="419"/>
      <c r="GCN42" s="418"/>
      <c r="GCO42" s="420"/>
      <c r="GCP42" s="421"/>
      <c r="GCQ42" s="422"/>
      <c r="GCR42" s="423"/>
      <c r="GCS42" s="419"/>
      <c r="GCT42" s="419"/>
      <c r="GCU42" s="418"/>
      <c r="GCV42" s="420"/>
      <c r="GCW42" s="421"/>
      <c r="GCX42" s="422"/>
      <c r="GCY42" s="423"/>
      <c r="GCZ42" s="419"/>
      <c r="GDA42" s="419"/>
      <c r="GDB42" s="418"/>
      <c r="GDC42" s="420"/>
      <c r="GDD42" s="421"/>
      <c r="GDE42" s="422"/>
      <c r="GDF42" s="423"/>
      <c r="GDG42" s="419"/>
      <c r="GDH42" s="419"/>
      <c r="GDI42" s="418"/>
      <c r="GDJ42" s="420"/>
      <c r="GDK42" s="421"/>
      <c r="GDL42" s="422"/>
      <c r="GDM42" s="423"/>
      <c r="GDN42" s="419"/>
      <c r="GDO42" s="419"/>
      <c r="GDP42" s="418"/>
      <c r="GDQ42" s="420"/>
      <c r="GDR42" s="421"/>
      <c r="GDS42" s="422"/>
      <c r="GDT42" s="423"/>
      <c r="GDU42" s="419"/>
      <c r="GDV42" s="419"/>
      <c r="GDW42" s="418"/>
      <c r="GDX42" s="420"/>
      <c r="GDY42" s="421"/>
      <c r="GDZ42" s="422"/>
      <c r="GEA42" s="423"/>
      <c r="GEB42" s="419"/>
      <c r="GEC42" s="419"/>
      <c r="GED42" s="418"/>
      <c r="GEE42" s="420"/>
      <c r="GEF42" s="421"/>
      <c r="GEG42" s="422"/>
      <c r="GEH42" s="423"/>
      <c r="GEI42" s="419"/>
      <c r="GEJ42" s="419"/>
      <c r="GEK42" s="418"/>
      <c r="GEL42" s="420"/>
      <c r="GEM42" s="421"/>
      <c r="GEN42" s="422"/>
      <c r="GEO42" s="423"/>
      <c r="GEP42" s="419"/>
      <c r="GEQ42" s="419"/>
      <c r="GER42" s="418"/>
      <c r="GES42" s="420"/>
      <c r="GET42" s="421"/>
      <c r="GEU42" s="422"/>
      <c r="GEV42" s="423"/>
      <c r="GEW42" s="419"/>
      <c r="GEX42" s="419"/>
      <c r="GEY42" s="418"/>
      <c r="GEZ42" s="420"/>
      <c r="GFA42" s="421"/>
      <c r="GFB42" s="422"/>
      <c r="GFC42" s="423"/>
      <c r="GFD42" s="419"/>
      <c r="GFE42" s="419"/>
      <c r="GFF42" s="418"/>
      <c r="GFG42" s="420"/>
      <c r="GFH42" s="421"/>
      <c r="GFI42" s="422"/>
      <c r="GFJ42" s="423"/>
      <c r="GFK42" s="419"/>
      <c r="GFL42" s="419"/>
      <c r="GFM42" s="418"/>
      <c r="GFN42" s="420"/>
      <c r="GFO42" s="421"/>
      <c r="GFP42" s="422"/>
      <c r="GFQ42" s="423"/>
      <c r="GFR42" s="419"/>
      <c r="GFS42" s="419"/>
      <c r="GFT42" s="418"/>
      <c r="GFU42" s="420"/>
      <c r="GFV42" s="421"/>
      <c r="GFW42" s="422"/>
      <c r="GFX42" s="423"/>
      <c r="GFY42" s="419"/>
      <c r="GFZ42" s="419"/>
      <c r="GGA42" s="418"/>
      <c r="GGB42" s="420"/>
      <c r="GGC42" s="421"/>
      <c r="GGD42" s="422"/>
      <c r="GGE42" s="423"/>
      <c r="GGF42" s="419"/>
      <c r="GGG42" s="419"/>
      <c r="GGH42" s="418"/>
      <c r="GGI42" s="420"/>
      <c r="GGJ42" s="421"/>
      <c r="GGK42" s="422"/>
      <c r="GGL42" s="423"/>
      <c r="GGM42" s="419"/>
      <c r="GGN42" s="419"/>
      <c r="GGO42" s="418"/>
      <c r="GGP42" s="420"/>
      <c r="GGQ42" s="421"/>
      <c r="GGR42" s="422"/>
      <c r="GGS42" s="423"/>
      <c r="GGT42" s="419"/>
      <c r="GGU42" s="419"/>
      <c r="GGV42" s="418"/>
      <c r="GGW42" s="420"/>
      <c r="GGX42" s="421"/>
      <c r="GGY42" s="422"/>
      <c r="GGZ42" s="423"/>
      <c r="GHA42" s="419"/>
      <c r="GHB42" s="419"/>
      <c r="GHC42" s="418"/>
      <c r="GHD42" s="420"/>
      <c r="GHE42" s="421"/>
      <c r="GHF42" s="422"/>
      <c r="GHG42" s="423"/>
      <c r="GHH42" s="419"/>
      <c r="GHI42" s="419"/>
      <c r="GHJ42" s="418"/>
      <c r="GHK42" s="420"/>
      <c r="GHL42" s="421"/>
      <c r="GHM42" s="422"/>
      <c r="GHN42" s="423"/>
      <c r="GHO42" s="419"/>
      <c r="GHP42" s="419"/>
      <c r="GHQ42" s="418"/>
      <c r="GHR42" s="420"/>
      <c r="GHS42" s="421"/>
      <c r="GHT42" s="422"/>
      <c r="GHU42" s="423"/>
      <c r="GHV42" s="419"/>
      <c r="GHW42" s="419"/>
      <c r="GHX42" s="418"/>
      <c r="GHY42" s="420"/>
      <c r="GHZ42" s="421"/>
      <c r="GIA42" s="422"/>
      <c r="GIB42" s="423"/>
      <c r="GIC42" s="419"/>
      <c r="GID42" s="419"/>
      <c r="GIE42" s="418"/>
      <c r="GIF42" s="420"/>
      <c r="GIG42" s="421"/>
      <c r="GIH42" s="422"/>
      <c r="GII42" s="423"/>
      <c r="GIJ42" s="419"/>
      <c r="GIK42" s="419"/>
      <c r="GIL42" s="418"/>
      <c r="GIM42" s="420"/>
      <c r="GIN42" s="421"/>
      <c r="GIO42" s="422"/>
      <c r="GIP42" s="423"/>
      <c r="GIQ42" s="419"/>
      <c r="GIR42" s="419"/>
      <c r="GIS42" s="418"/>
      <c r="GIT42" s="420"/>
      <c r="GIU42" s="421"/>
      <c r="GIV42" s="422"/>
      <c r="GIW42" s="423"/>
      <c r="GIX42" s="419"/>
      <c r="GIY42" s="419"/>
      <c r="GIZ42" s="418"/>
      <c r="GJA42" s="420"/>
      <c r="GJB42" s="421"/>
      <c r="GJC42" s="422"/>
      <c r="GJD42" s="423"/>
      <c r="GJE42" s="419"/>
      <c r="GJF42" s="419"/>
      <c r="GJG42" s="418"/>
      <c r="GJH42" s="420"/>
      <c r="GJI42" s="421"/>
      <c r="GJJ42" s="422"/>
      <c r="GJK42" s="423"/>
      <c r="GJL42" s="419"/>
      <c r="GJM42" s="419"/>
      <c r="GJN42" s="418"/>
      <c r="GJO42" s="420"/>
      <c r="GJP42" s="421"/>
      <c r="GJQ42" s="422"/>
      <c r="GJR42" s="423"/>
      <c r="GJS42" s="419"/>
      <c r="GJT42" s="419"/>
      <c r="GJU42" s="418"/>
      <c r="GJV42" s="420"/>
      <c r="GJW42" s="421"/>
      <c r="GJX42" s="422"/>
      <c r="GJY42" s="423"/>
      <c r="GJZ42" s="419"/>
      <c r="GKA42" s="419"/>
      <c r="GKB42" s="418"/>
      <c r="GKC42" s="420"/>
      <c r="GKD42" s="421"/>
      <c r="GKE42" s="422"/>
      <c r="GKF42" s="423"/>
      <c r="GKG42" s="419"/>
      <c r="GKH42" s="419"/>
      <c r="GKI42" s="418"/>
      <c r="GKJ42" s="420"/>
      <c r="GKK42" s="421"/>
      <c r="GKL42" s="422"/>
      <c r="GKM42" s="423"/>
      <c r="GKN42" s="419"/>
      <c r="GKO42" s="419"/>
      <c r="GKP42" s="418"/>
      <c r="GKQ42" s="420"/>
      <c r="GKR42" s="421"/>
      <c r="GKS42" s="422"/>
      <c r="GKT42" s="423"/>
      <c r="GKU42" s="419"/>
      <c r="GKV42" s="419"/>
      <c r="GKW42" s="418"/>
      <c r="GKX42" s="420"/>
      <c r="GKY42" s="421"/>
      <c r="GKZ42" s="422"/>
      <c r="GLA42" s="423"/>
      <c r="GLB42" s="419"/>
      <c r="GLC42" s="419"/>
      <c r="GLD42" s="418"/>
      <c r="GLE42" s="420"/>
      <c r="GLF42" s="421"/>
      <c r="GLG42" s="422"/>
      <c r="GLH42" s="423"/>
      <c r="GLI42" s="419"/>
      <c r="GLJ42" s="419"/>
      <c r="GLK42" s="418"/>
      <c r="GLL42" s="420"/>
      <c r="GLM42" s="421"/>
      <c r="GLN42" s="422"/>
      <c r="GLO42" s="423"/>
      <c r="GLP42" s="419"/>
      <c r="GLQ42" s="419"/>
      <c r="GLR42" s="418"/>
      <c r="GLS42" s="420"/>
      <c r="GLT42" s="421"/>
      <c r="GLU42" s="422"/>
      <c r="GLV42" s="423"/>
      <c r="GLW42" s="419"/>
      <c r="GLX42" s="419"/>
      <c r="GLY42" s="418"/>
      <c r="GLZ42" s="420"/>
      <c r="GMA42" s="421"/>
      <c r="GMB42" s="422"/>
      <c r="GMC42" s="423"/>
      <c r="GMD42" s="419"/>
      <c r="GME42" s="419"/>
      <c r="GMF42" s="418"/>
      <c r="GMG42" s="420"/>
      <c r="GMH42" s="421"/>
      <c r="GMI42" s="422"/>
      <c r="GMJ42" s="423"/>
      <c r="GMK42" s="419"/>
      <c r="GML42" s="419"/>
      <c r="GMM42" s="418"/>
      <c r="GMN42" s="420"/>
      <c r="GMO42" s="421"/>
      <c r="GMP42" s="422"/>
      <c r="GMQ42" s="423"/>
      <c r="GMR42" s="419"/>
      <c r="GMS42" s="419"/>
      <c r="GMT42" s="418"/>
      <c r="GMU42" s="420"/>
      <c r="GMV42" s="421"/>
      <c r="GMW42" s="422"/>
      <c r="GMX42" s="423"/>
      <c r="GMY42" s="419"/>
      <c r="GMZ42" s="419"/>
      <c r="GNA42" s="418"/>
      <c r="GNB42" s="420"/>
      <c r="GNC42" s="421"/>
      <c r="GND42" s="422"/>
      <c r="GNE42" s="423"/>
      <c r="GNF42" s="419"/>
      <c r="GNG42" s="419"/>
      <c r="GNH42" s="418"/>
      <c r="GNI42" s="420"/>
      <c r="GNJ42" s="421"/>
      <c r="GNK42" s="422"/>
      <c r="GNL42" s="423"/>
      <c r="GNM42" s="419"/>
      <c r="GNN42" s="419"/>
      <c r="GNO42" s="418"/>
      <c r="GNP42" s="420"/>
      <c r="GNQ42" s="421"/>
      <c r="GNR42" s="422"/>
      <c r="GNS42" s="423"/>
      <c r="GNT42" s="419"/>
      <c r="GNU42" s="419"/>
      <c r="GNV42" s="418"/>
      <c r="GNW42" s="420"/>
      <c r="GNX42" s="421"/>
      <c r="GNY42" s="422"/>
      <c r="GNZ42" s="423"/>
      <c r="GOA42" s="419"/>
      <c r="GOB42" s="419"/>
      <c r="GOC42" s="418"/>
      <c r="GOD42" s="420"/>
      <c r="GOE42" s="421"/>
      <c r="GOF42" s="422"/>
      <c r="GOG42" s="423"/>
      <c r="GOH42" s="419"/>
      <c r="GOI42" s="419"/>
      <c r="GOJ42" s="418"/>
      <c r="GOK42" s="420"/>
      <c r="GOL42" s="421"/>
      <c r="GOM42" s="422"/>
      <c r="GON42" s="423"/>
      <c r="GOO42" s="419"/>
      <c r="GOP42" s="419"/>
      <c r="GOQ42" s="418"/>
      <c r="GOR42" s="420"/>
      <c r="GOS42" s="421"/>
      <c r="GOT42" s="422"/>
      <c r="GOU42" s="423"/>
      <c r="GOV42" s="419"/>
      <c r="GOW42" s="419"/>
      <c r="GOX42" s="418"/>
      <c r="GOY42" s="420"/>
      <c r="GOZ42" s="421"/>
      <c r="GPA42" s="422"/>
      <c r="GPB42" s="423"/>
      <c r="GPC42" s="419"/>
      <c r="GPD42" s="419"/>
      <c r="GPE42" s="418"/>
      <c r="GPF42" s="420"/>
      <c r="GPG42" s="421"/>
      <c r="GPH42" s="422"/>
      <c r="GPI42" s="423"/>
      <c r="GPJ42" s="419"/>
      <c r="GPK42" s="419"/>
      <c r="GPL42" s="418"/>
      <c r="GPM42" s="420"/>
      <c r="GPN42" s="421"/>
      <c r="GPO42" s="422"/>
      <c r="GPP42" s="423"/>
      <c r="GPQ42" s="419"/>
      <c r="GPR42" s="419"/>
      <c r="GPS42" s="418"/>
      <c r="GPT42" s="420"/>
      <c r="GPU42" s="421"/>
      <c r="GPV42" s="422"/>
      <c r="GPW42" s="423"/>
      <c r="GPX42" s="419"/>
      <c r="GPY42" s="419"/>
      <c r="GPZ42" s="418"/>
      <c r="GQA42" s="420"/>
      <c r="GQB42" s="421"/>
      <c r="GQC42" s="422"/>
      <c r="GQD42" s="423"/>
      <c r="GQE42" s="419"/>
      <c r="GQF42" s="419"/>
      <c r="GQG42" s="418"/>
      <c r="GQH42" s="420"/>
      <c r="GQI42" s="421"/>
      <c r="GQJ42" s="422"/>
      <c r="GQK42" s="423"/>
      <c r="GQL42" s="419"/>
      <c r="GQM42" s="419"/>
      <c r="GQN42" s="418"/>
      <c r="GQO42" s="420"/>
      <c r="GQP42" s="421"/>
      <c r="GQQ42" s="422"/>
      <c r="GQR42" s="423"/>
      <c r="GQS42" s="419"/>
      <c r="GQT42" s="419"/>
      <c r="GQU42" s="418"/>
      <c r="GQV42" s="420"/>
      <c r="GQW42" s="421"/>
      <c r="GQX42" s="422"/>
      <c r="GQY42" s="423"/>
      <c r="GQZ42" s="419"/>
      <c r="GRA42" s="419"/>
      <c r="GRB42" s="418"/>
      <c r="GRC42" s="420"/>
      <c r="GRD42" s="421"/>
      <c r="GRE42" s="422"/>
      <c r="GRF42" s="423"/>
      <c r="GRG42" s="419"/>
      <c r="GRH42" s="419"/>
      <c r="GRI42" s="418"/>
      <c r="GRJ42" s="420"/>
      <c r="GRK42" s="421"/>
      <c r="GRL42" s="422"/>
      <c r="GRM42" s="423"/>
      <c r="GRN42" s="419"/>
      <c r="GRO42" s="419"/>
      <c r="GRP42" s="418"/>
      <c r="GRQ42" s="420"/>
      <c r="GRR42" s="421"/>
      <c r="GRS42" s="422"/>
      <c r="GRT42" s="423"/>
      <c r="GRU42" s="419"/>
      <c r="GRV42" s="419"/>
      <c r="GRW42" s="418"/>
      <c r="GRX42" s="420"/>
      <c r="GRY42" s="421"/>
      <c r="GRZ42" s="422"/>
      <c r="GSA42" s="423"/>
      <c r="GSB42" s="419"/>
      <c r="GSC42" s="419"/>
      <c r="GSD42" s="418"/>
      <c r="GSE42" s="420"/>
      <c r="GSF42" s="421"/>
      <c r="GSG42" s="422"/>
      <c r="GSH42" s="423"/>
      <c r="GSI42" s="419"/>
      <c r="GSJ42" s="419"/>
      <c r="GSK42" s="418"/>
      <c r="GSL42" s="420"/>
      <c r="GSM42" s="421"/>
      <c r="GSN42" s="422"/>
      <c r="GSO42" s="423"/>
      <c r="GSP42" s="419"/>
      <c r="GSQ42" s="419"/>
      <c r="GSR42" s="418"/>
      <c r="GSS42" s="420"/>
      <c r="GST42" s="421"/>
      <c r="GSU42" s="422"/>
      <c r="GSV42" s="423"/>
      <c r="GSW42" s="419"/>
      <c r="GSX42" s="419"/>
      <c r="GSY42" s="418"/>
      <c r="GSZ42" s="420"/>
      <c r="GTA42" s="421"/>
      <c r="GTB42" s="422"/>
      <c r="GTC42" s="423"/>
      <c r="GTD42" s="419"/>
      <c r="GTE42" s="419"/>
      <c r="GTF42" s="418"/>
      <c r="GTG42" s="420"/>
      <c r="GTH42" s="421"/>
      <c r="GTI42" s="422"/>
      <c r="GTJ42" s="423"/>
      <c r="GTK42" s="419"/>
      <c r="GTL42" s="419"/>
      <c r="GTM42" s="418"/>
      <c r="GTN42" s="420"/>
      <c r="GTO42" s="421"/>
      <c r="GTP42" s="422"/>
      <c r="GTQ42" s="423"/>
      <c r="GTR42" s="419"/>
      <c r="GTS42" s="419"/>
      <c r="GTT42" s="418"/>
      <c r="GTU42" s="420"/>
      <c r="GTV42" s="421"/>
      <c r="GTW42" s="422"/>
      <c r="GTX42" s="423"/>
      <c r="GTY42" s="419"/>
      <c r="GTZ42" s="419"/>
      <c r="GUA42" s="418"/>
      <c r="GUB42" s="420"/>
      <c r="GUC42" s="421"/>
      <c r="GUD42" s="422"/>
      <c r="GUE42" s="423"/>
      <c r="GUF42" s="419"/>
      <c r="GUG42" s="419"/>
      <c r="GUH42" s="418"/>
      <c r="GUI42" s="420"/>
      <c r="GUJ42" s="421"/>
      <c r="GUK42" s="422"/>
      <c r="GUL42" s="423"/>
      <c r="GUM42" s="419"/>
      <c r="GUN42" s="419"/>
      <c r="GUO42" s="418"/>
      <c r="GUP42" s="420"/>
      <c r="GUQ42" s="421"/>
      <c r="GUR42" s="422"/>
      <c r="GUS42" s="423"/>
      <c r="GUT42" s="419"/>
      <c r="GUU42" s="419"/>
      <c r="GUV42" s="418"/>
      <c r="GUW42" s="420"/>
      <c r="GUX42" s="421"/>
      <c r="GUY42" s="422"/>
      <c r="GUZ42" s="423"/>
      <c r="GVA42" s="419"/>
      <c r="GVB42" s="419"/>
      <c r="GVC42" s="418"/>
      <c r="GVD42" s="420"/>
      <c r="GVE42" s="421"/>
      <c r="GVF42" s="422"/>
      <c r="GVG42" s="423"/>
      <c r="GVH42" s="419"/>
      <c r="GVI42" s="419"/>
      <c r="GVJ42" s="418"/>
      <c r="GVK42" s="420"/>
      <c r="GVL42" s="421"/>
      <c r="GVM42" s="422"/>
      <c r="GVN42" s="423"/>
      <c r="GVO42" s="419"/>
      <c r="GVP42" s="419"/>
      <c r="GVQ42" s="418"/>
      <c r="GVR42" s="420"/>
      <c r="GVS42" s="421"/>
      <c r="GVT42" s="422"/>
      <c r="GVU42" s="423"/>
      <c r="GVV42" s="419"/>
      <c r="GVW42" s="419"/>
      <c r="GVX42" s="418"/>
      <c r="GVY42" s="420"/>
      <c r="GVZ42" s="421"/>
      <c r="GWA42" s="422"/>
      <c r="GWB42" s="423"/>
      <c r="GWC42" s="419"/>
      <c r="GWD42" s="419"/>
      <c r="GWE42" s="418"/>
      <c r="GWF42" s="420"/>
      <c r="GWG42" s="421"/>
      <c r="GWH42" s="422"/>
      <c r="GWI42" s="423"/>
      <c r="GWJ42" s="419"/>
      <c r="GWK42" s="419"/>
      <c r="GWL42" s="418"/>
      <c r="GWM42" s="420"/>
      <c r="GWN42" s="421"/>
      <c r="GWO42" s="422"/>
      <c r="GWP42" s="423"/>
      <c r="GWQ42" s="419"/>
      <c r="GWR42" s="419"/>
      <c r="GWS42" s="418"/>
      <c r="GWT42" s="420"/>
      <c r="GWU42" s="421"/>
      <c r="GWV42" s="422"/>
      <c r="GWW42" s="423"/>
      <c r="GWX42" s="419"/>
      <c r="GWY42" s="419"/>
      <c r="GWZ42" s="418"/>
      <c r="GXA42" s="420"/>
      <c r="GXB42" s="421"/>
      <c r="GXC42" s="422"/>
      <c r="GXD42" s="423"/>
      <c r="GXE42" s="419"/>
      <c r="GXF42" s="419"/>
      <c r="GXG42" s="418"/>
      <c r="GXH42" s="420"/>
      <c r="GXI42" s="421"/>
      <c r="GXJ42" s="422"/>
      <c r="GXK42" s="423"/>
      <c r="GXL42" s="419"/>
      <c r="GXM42" s="419"/>
      <c r="GXN42" s="418"/>
      <c r="GXO42" s="420"/>
      <c r="GXP42" s="421"/>
      <c r="GXQ42" s="422"/>
      <c r="GXR42" s="423"/>
      <c r="GXS42" s="419"/>
      <c r="GXT42" s="419"/>
      <c r="GXU42" s="418"/>
      <c r="GXV42" s="420"/>
      <c r="GXW42" s="421"/>
      <c r="GXX42" s="422"/>
      <c r="GXY42" s="423"/>
      <c r="GXZ42" s="419"/>
      <c r="GYA42" s="419"/>
      <c r="GYB42" s="418"/>
      <c r="GYC42" s="420"/>
      <c r="GYD42" s="421"/>
      <c r="GYE42" s="422"/>
      <c r="GYF42" s="423"/>
      <c r="GYG42" s="419"/>
      <c r="GYH42" s="419"/>
      <c r="GYI42" s="418"/>
      <c r="GYJ42" s="420"/>
      <c r="GYK42" s="421"/>
      <c r="GYL42" s="422"/>
      <c r="GYM42" s="423"/>
      <c r="GYN42" s="419"/>
      <c r="GYO42" s="419"/>
      <c r="GYP42" s="418"/>
      <c r="GYQ42" s="420"/>
      <c r="GYR42" s="421"/>
      <c r="GYS42" s="422"/>
      <c r="GYT42" s="423"/>
      <c r="GYU42" s="419"/>
      <c r="GYV42" s="419"/>
      <c r="GYW42" s="418"/>
      <c r="GYX42" s="420"/>
      <c r="GYY42" s="421"/>
      <c r="GYZ42" s="422"/>
      <c r="GZA42" s="423"/>
      <c r="GZB42" s="419"/>
      <c r="GZC42" s="419"/>
      <c r="GZD42" s="418"/>
      <c r="GZE42" s="420"/>
      <c r="GZF42" s="421"/>
      <c r="GZG42" s="422"/>
      <c r="GZH42" s="423"/>
      <c r="GZI42" s="419"/>
      <c r="GZJ42" s="419"/>
      <c r="GZK42" s="418"/>
      <c r="GZL42" s="420"/>
      <c r="GZM42" s="421"/>
      <c r="GZN42" s="422"/>
      <c r="GZO42" s="423"/>
      <c r="GZP42" s="419"/>
      <c r="GZQ42" s="419"/>
      <c r="GZR42" s="418"/>
      <c r="GZS42" s="420"/>
      <c r="GZT42" s="421"/>
      <c r="GZU42" s="422"/>
      <c r="GZV42" s="423"/>
      <c r="GZW42" s="419"/>
      <c r="GZX42" s="419"/>
      <c r="GZY42" s="418"/>
      <c r="GZZ42" s="420"/>
      <c r="HAA42" s="421"/>
      <c r="HAB42" s="422"/>
      <c r="HAC42" s="423"/>
      <c r="HAD42" s="419"/>
      <c r="HAE42" s="419"/>
      <c r="HAF42" s="418"/>
      <c r="HAG42" s="420"/>
      <c r="HAH42" s="421"/>
      <c r="HAI42" s="422"/>
      <c r="HAJ42" s="423"/>
      <c r="HAK42" s="419"/>
      <c r="HAL42" s="419"/>
      <c r="HAM42" s="418"/>
      <c r="HAN42" s="420"/>
      <c r="HAO42" s="421"/>
      <c r="HAP42" s="422"/>
      <c r="HAQ42" s="423"/>
      <c r="HAR42" s="419"/>
      <c r="HAS42" s="419"/>
      <c r="HAT42" s="418"/>
      <c r="HAU42" s="420"/>
      <c r="HAV42" s="421"/>
      <c r="HAW42" s="422"/>
      <c r="HAX42" s="423"/>
      <c r="HAY42" s="419"/>
      <c r="HAZ42" s="419"/>
      <c r="HBA42" s="418"/>
      <c r="HBB42" s="420"/>
      <c r="HBC42" s="421"/>
      <c r="HBD42" s="422"/>
      <c r="HBE42" s="423"/>
      <c r="HBF42" s="419"/>
      <c r="HBG42" s="419"/>
      <c r="HBH42" s="418"/>
      <c r="HBI42" s="420"/>
      <c r="HBJ42" s="421"/>
      <c r="HBK42" s="422"/>
      <c r="HBL42" s="423"/>
      <c r="HBM42" s="419"/>
      <c r="HBN42" s="419"/>
      <c r="HBO42" s="418"/>
      <c r="HBP42" s="420"/>
      <c r="HBQ42" s="421"/>
      <c r="HBR42" s="422"/>
      <c r="HBS42" s="423"/>
      <c r="HBT42" s="419"/>
      <c r="HBU42" s="419"/>
      <c r="HBV42" s="418"/>
      <c r="HBW42" s="420"/>
      <c r="HBX42" s="421"/>
      <c r="HBY42" s="422"/>
      <c r="HBZ42" s="423"/>
      <c r="HCA42" s="419"/>
      <c r="HCB42" s="419"/>
      <c r="HCC42" s="418"/>
      <c r="HCD42" s="420"/>
      <c r="HCE42" s="421"/>
      <c r="HCF42" s="422"/>
      <c r="HCG42" s="423"/>
      <c r="HCH42" s="419"/>
      <c r="HCI42" s="419"/>
      <c r="HCJ42" s="418"/>
      <c r="HCK42" s="420"/>
      <c r="HCL42" s="421"/>
      <c r="HCM42" s="422"/>
      <c r="HCN42" s="423"/>
      <c r="HCO42" s="419"/>
      <c r="HCP42" s="419"/>
      <c r="HCQ42" s="418"/>
      <c r="HCR42" s="420"/>
      <c r="HCS42" s="421"/>
      <c r="HCT42" s="422"/>
      <c r="HCU42" s="423"/>
      <c r="HCV42" s="419"/>
      <c r="HCW42" s="419"/>
      <c r="HCX42" s="418"/>
      <c r="HCY42" s="420"/>
      <c r="HCZ42" s="421"/>
      <c r="HDA42" s="422"/>
      <c r="HDB42" s="423"/>
      <c r="HDC42" s="419"/>
      <c r="HDD42" s="419"/>
      <c r="HDE42" s="418"/>
      <c r="HDF42" s="420"/>
      <c r="HDG42" s="421"/>
      <c r="HDH42" s="422"/>
      <c r="HDI42" s="423"/>
      <c r="HDJ42" s="419"/>
      <c r="HDK42" s="419"/>
      <c r="HDL42" s="418"/>
      <c r="HDM42" s="420"/>
      <c r="HDN42" s="421"/>
      <c r="HDO42" s="422"/>
      <c r="HDP42" s="423"/>
      <c r="HDQ42" s="419"/>
      <c r="HDR42" s="419"/>
      <c r="HDS42" s="418"/>
      <c r="HDT42" s="420"/>
      <c r="HDU42" s="421"/>
      <c r="HDV42" s="422"/>
      <c r="HDW42" s="423"/>
      <c r="HDX42" s="419"/>
      <c r="HDY42" s="419"/>
      <c r="HDZ42" s="418"/>
      <c r="HEA42" s="420"/>
      <c r="HEB42" s="421"/>
      <c r="HEC42" s="422"/>
      <c r="HED42" s="423"/>
      <c r="HEE42" s="419"/>
      <c r="HEF42" s="419"/>
      <c r="HEG42" s="418"/>
      <c r="HEH42" s="420"/>
      <c r="HEI42" s="421"/>
      <c r="HEJ42" s="422"/>
      <c r="HEK42" s="423"/>
      <c r="HEL42" s="419"/>
      <c r="HEM42" s="419"/>
      <c r="HEN42" s="418"/>
      <c r="HEO42" s="420"/>
      <c r="HEP42" s="421"/>
      <c r="HEQ42" s="422"/>
      <c r="HER42" s="423"/>
      <c r="HES42" s="419"/>
      <c r="HET42" s="419"/>
      <c r="HEU42" s="418"/>
      <c r="HEV42" s="420"/>
      <c r="HEW42" s="421"/>
      <c r="HEX42" s="422"/>
      <c r="HEY42" s="423"/>
      <c r="HEZ42" s="419"/>
      <c r="HFA42" s="419"/>
      <c r="HFB42" s="418"/>
      <c r="HFC42" s="420"/>
      <c r="HFD42" s="421"/>
      <c r="HFE42" s="422"/>
      <c r="HFF42" s="423"/>
      <c r="HFG42" s="419"/>
      <c r="HFH42" s="419"/>
      <c r="HFI42" s="418"/>
      <c r="HFJ42" s="420"/>
      <c r="HFK42" s="421"/>
      <c r="HFL42" s="422"/>
      <c r="HFM42" s="423"/>
      <c r="HFN42" s="419"/>
      <c r="HFO42" s="419"/>
      <c r="HFP42" s="418"/>
      <c r="HFQ42" s="420"/>
      <c r="HFR42" s="421"/>
      <c r="HFS42" s="422"/>
      <c r="HFT42" s="423"/>
      <c r="HFU42" s="419"/>
      <c r="HFV42" s="419"/>
      <c r="HFW42" s="418"/>
      <c r="HFX42" s="420"/>
      <c r="HFY42" s="421"/>
      <c r="HFZ42" s="422"/>
      <c r="HGA42" s="423"/>
      <c r="HGB42" s="419"/>
      <c r="HGC42" s="419"/>
      <c r="HGD42" s="418"/>
      <c r="HGE42" s="420"/>
      <c r="HGF42" s="421"/>
      <c r="HGG42" s="422"/>
      <c r="HGH42" s="423"/>
      <c r="HGI42" s="419"/>
      <c r="HGJ42" s="419"/>
      <c r="HGK42" s="418"/>
      <c r="HGL42" s="420"/>
      <c r="HGM42" s="421"/>
      <c r="HGN42" s="422"/>
      <c r="HGO42" s="423"/>
      <c r="HGP42" s="419"/>
      <c r="HGQ42" s="419"/>
      <c r="HGR42" s="418"/>
      <c r="HGS42" s="420"/>
      <c r="HGT42" s="421"/>
      <c r="HGU42" s="422"/>
      <c r="HGV42" s="423"/>
      <c r="HGW42" s="419"/>
      <c r="HGX42" s="419"/>
      <c r="HGY42" s="418"/>
      <c r="HGZ42" s="420"/>
      <c r="HHA42" s="421"/>
      <c r="HHB42" s="422"/>
      <c r="HHC42" s="423"/>
      <c r="HHD42" s="419"/>
      <c r="HHE42" s="419"/>
      <c r="HHF42" s="418"/>
      <c r="HHG42" s="420"/>
      <c r="HHH42" s="421"/>
      <c r="HHI42" s="422"/>
      <c r="HHJ42" s="423"/>
      <c r="HHK42" s="419"/>
      <c r="HHL42" s="419"/>
      <c r="HHM42" s="418"/>
      <c r="HHN42" s="420"/>
      <c r="HHO42" s="421"/>
      <c r="HHP42" s="422"/>
      <c r="HHQ42" s="423"/>
      <c r="HHR42" s="419"/>
      <c r="HHS42" s="419"/>
      <c r="HHT42" s="418"/>
      <c r="HHU42" s="420"/>
      <c r="HHV42" s="421"/>
      <c r="HHW42" s="422"/>
      <c r="HHX42" s="423"/>
      <c r="HHY42" s="419"/>
      <c r="HHZ42" s="419"/>
      <c r="HIA42" s="418"/>
      <c r="HIB42" s="420"/>
      <c r="HIC42" s="421"/>
      <c r="HID42" s="422"/>
      <c r="HIE42" s="423"/>
      <c r="HIF42" s="419"/>
      <c r="HIG42" s="419"/>
      <c r="HIH42" s="418"/>
      <c r="HII42" s="420"/>
      <c r="HIJ42" s="421"/>
      <c r="HIK42" s="422"/>
      <c r="HIL42" s="423"/>
      <c r="HIM42" s="419"/>
      <c r="HIN42" s="419"/>
      <c r="HIO42" s="418"/>
      <c r="HIP42" s="420"/>
      <c r="HIQ42" s="421"/>
      <c r="HIR42" s="422"/>
      <c r="HIS42" s="423"/>
      <c r="HIT42" s="419"/>
      <c r="HIU42" s="419"/>
      <c r="HIV42" s="418"/>
      <c r="HIW42" s="420"/>
      <c r="HIX42" s="421"/>
      <c r="HIY42" s="422"/>
      <c r="HIZ42" s="423"/>
      <c r="HJA42" s="419"/>
      <c r="HJB42" s="419"/>
      <c r="HJC42" s="418"/>
      <c r="HJD42" s="420"/>
      <c r="HJE42" s="421"/>
      <c r="HJF42" s="422"/>
      <c r="HJG42" s="423"/>
      <c r="HJH42" s="419"/>
      <c r="HJI42" s="419"/>
      <c r="HJJ42" s="418"/>
      <c r="HJK42" s="420"/>
      <c r="HJL42" s="421"/>
      <c r="HJM42" s="422"/>
      <c r="HJN42" s="423"/>
      <c r="HJO42" s="419"/>
      <c r="HJP42" s="419"/>
      <c r="HJQ42" s="418"/>
      <c r="HJR42" s="420"/>
      <c r="HJS42" s="421"/>
      <c r="HJT42" s="422"/>
      <c r="HJU42" s="423"/>
      <c r="HJV42" s="419"/>
      <c r="HJW42" s="419"/>
      <c r="HJX42" s="418"/>
      <c r="HJY42" s="420"/>
      <c r="HJZ42" s="421"/>
      <c r="HKA42" s="422"/>
      <c r="HKB42" s="423"/>
      <c r="HKC42" s="419"/>
      <c r="HKD42" s="419"/>
      <c r="HKE42" s="418"/>
      <c r="HKF42" s="420"/>
      <c r="HKG42" s="421"/>
      <c r="HKH42" s="422"/>
      <c r="HKI42" s="423"/>
      <c r="HKJ42" s="419"/>
      <c r="HKK42" s="419"/>
      <c r="HKL42" s="418"/>
      <c r="HKM42" s="420"/>
      <c r="HKN42" s="421"/>
      <c r="HKO42" s="422"/>
      <c r="HKP42" s="423"/>
      <c r="HKQ42" s="419"/>
      <c r="HKR42" s="419"/>
      <c r="HKS42" s="418"/>
      <c r="HKT42" s="420"/>
      <c r="HKU42" s="421"/>
      <c r="HKV42" s="422"/>
      <c r="HKW42" s="423"/>
      <c r="HKX42" s="419"/>
      <c r="HKY42" s="419"/>
      <c r="HKZ42" s="418"/>
      <c r="HLA42" s="420"/>
      <c r="HLB42" s="421"/>
      <c r="HLC42" s="422"/>
      <c r="HLD42" s="423"/>
      <c r="HLE42" s="419"/>
      <c r="HLF42" s="419"/>
      <c r="HLG42" s="418"/>
      <c r="HLH42" s="420"/>
      <c r="HLI42" s="421"/>
      <c r="HLJ42" s="422"/>
      <c r="HLK42" s="423"/>
      <c r="HLL42" s="419"/>
      <c r="HLM42" s="419"/>
      <c r="HLN42" s="418"/>
      <c r="HLO42" s="420"/>
      <c r="HLP42" s="421"/>
      <c r="HLQ42" s="422"/>
      <c r="HLR42" s="423"/>
      <c r="HLS42" s="419"/>
      <c r="HLT42" s="419"/>
      <c r="HLU42" s="418"/>
      <c r="HLV42" s="420"/>
      <c r="HLW42" s="421"/>
      <c r="HLX42" s="422"/>
      <c r="HLY42" s="423"/>
      <c r="HLZ42" s="419"/>
      <c r="HMA42" s="419"/>
      <c r="HMB42" s="418"/>
      <c r="HMC42" s="420"/>
      <c r="HMD42" s="421"/>
      <c r="HME42" s="422"/>
      <c r="HMF42" s="423"/>
      <c r="HMG42" s="419"/>
      <c r="HMH42" s="419"/>
      <c r="HMI42" s="418"/>
      <c r="HMJ42" s="420"/>
      <c r="HMK42" s="421"/>
      <c r="HML42" s="422"/>
      <c r="HMM42" s="423"/>
      <c r="HMN42" s="419"/>
      <c r="HMO42" s="419"/>
      <c r="HMP42" s="418"/>
      <c r="HMQ42" s="420"/>
      <c r="HMR42" s="421"/>
      <c r="HMS42" s="422"/>
      <c r="HMT42" s="423"/>
      <c r="HMU42" s="419"/>
      <c r="HMV42" s="419"/>
      <c r="HMW42" s="418"/>
      <c r="HMX42" s="420"/>
      <c r="HMY42" s="421"/>
      <c r="HMZ42" s="422"/>
      <c r="HNA42" s="423"/>
      <c r="HNB42" s="419"/>
      <c r="HNC42" s="419"/>
      <c r="HND42" s="418"/>
      <c r="HNE42" s="420"/>
      <c r="HNF42" s="421"/>
      <c r="HNG42" s="422"/>
      <c r="HNH42" s="423"/>
      <c r="HNI42" s="419"/>
      <c r="HNJ42" s="419"/>
      <c r="HNK42" s="418"/>
      <c r="HNL42" s="420"/>
      <c r="HNM42" s="421"/>
      <c r="HNN42" s="422"/>
      <c r="HNO42" s="423"/>
      <c r="HNP42" s="419"/>
      <c r="HNQ42" s="419"/>
      <c r="HNR42" s="418"/>
      <c r="HNS42" s="420"/>
      <c r="HNT42" s="421"/>
      <c r="HNU42" s="422"/>
      <c r="HNV42" s="423"/>
      <c r="HNW42" s="419"/>
      <c r="HNX42" s="419"/>
      <c r="HNY42" s="418"/>
      <c r="HNZ42" s="420"/>
      <c r="HOA42" s="421"/>
      <c r="HOB42" s="422"/>
      <c r="HOC42" s="423"/>
      <c r="HOD42" s="419"/>
      <c r="HOE42" s="419"/>
      <c r="HOF42" s="418"/>
      <c r="HOG42" s="420"/>
      <c r="HOH42" s="421"/>
      <c r="HOI42" s="422"/>
      <c r="HOJ42" s="423"/>
      <c r="HOK42" s="419"/>
      <c r="HOL42" s="419"/>
      <c r="HOM42" s="418"/>
      <c r="HON42" s="420"/>
      <c r="HOO42" s="421"/>
      <c r="HOP42" s="422"/>
      <c r="HOQ42" s="423"/>
      <c r="HOR42" s="419"/>
      <c r="HOS42" s="419"/>
      <c r="HOT42" s="418"/>
      <c r="HOU42" s="420"/>
      <c r="HOV42" s="421"/>
      <c r="HOW42" s="422"/>
      <c r="HOX42" s="423"/>
      <c r="HOY42" s="419"/>
      <c r="HOZ42" s="419"/>
      <c r="HPA42" s="418"/>
      <c r="HPB42" s="420"/>
      <c r="HPC42" s="421"/>
      <c r="HPD42" s="422"/>
      <c r="HPE42" s="423"/>
      <c r="HPF42" s="419"/>
      <c r="HPG42" s="419"/>
      <c r="HPH42" s="418"/>
      <c r="HPI42" s="420"/>
      <c r="HPJ42" s="421"/>
      <c r="HPK42" s="422"/>
      <c r="HPL42" s="423"/>
      <c r="HPM42" s="419"/>
      <c r="HPN42" s="419"/>
      <c r="HPO42" s="418"/>
      <c r="HPP42" s="420"/>
      <c r="HPQ42" s="421"/>
      <c r="HPR42" s="422"/>
      <c r="HPS42" s="423"/>
      <c r="HPT42" s="419"/>
      <c r="HPU42" s="419"/>
      <c r="HPV42" s="418"/>
      <c r="HPW42" s="420"/>
      <c r="HPX42" s="421"/>
      <c r="HPY42" s="422"/>
      <c r="HPZ42" s="423"/>
      <c r="HQA42" s="419"/>
      <c r="HQB42" s="419"/>
      <c r="HQC42" s="418"/>
      <c r="HQD42" s="420"/>
      <c r="HQE42" s="421"/>
      <c r="HQF42" s="422"/>
      <c r="HQG42" s="423"/>
      <c r="HQH42" s="419"/>
      <c r="HQI42" s="419"/>
      <c r="HQJ42" s="418"/>
      <c r="HQK42" s="420"/>
      <c r="HQL42" s="421"/>
      <c r="HQM42" s="422"/>
      <c r="HQN42" s="423"/>
      <c r="HQO42" s="419"/>
      <c r="HQP42" s="419"/>
      <c r="HQQ42" s="418"/>
      <c r="HQR42" s="420"/>
      <c r="HQS42" s="421"/>
      <c r="HQT42" s="422"/>
      <c r="HQU42" s="423"/>
      <c r="HQV42" s="419"/>
      <c r="HQW42" s="419"/>
      <c r="HQX42" s="418"/>
      <c r="HQY42" s="420"/>
      <c r="HQZ42" s="421"/>
      <c r="HRA42" s="422"/>
      <c r="HRB42" s="423"/>
      <c r="HRC42" s="419"/>
      <c r="HRD42" s="419"/>
      <c r="HRE42" s="418"/>
      <c r="HRF42" s="420"/>
      <c r="HRG42" s="421"/>
      <c r="HRH42" s="422"/>
      <c r="HRI42" s="423"/>
      <c r="HRJ42" s="419"/>
      <c r="HRK42" s="419"/>
      <c r="HRL42" s="418"/>
      <c r="HRM42" s="420"/>
      <c r="HRN42" s="421"/>
      <c r="HRO42" s="422"/>
      <c r="HRP42" s="423"/>
      <c r="HRQ42" s="419"/>
      <c r="HRR42" s="419"/>
      <c r="HRS42" s="418"/>
      <c r="HRT42" s="420"/>
      <c r="HRU42" s="421"/>
      <c r="HRV42" s="422"/>
      <c r="HRW42" s="423"/>
      <c r="HRX42" s="419"/>
      <c r="HRY42" s="419"/>
      <c r="HRZ42" s="418"/>
      <c r="HSA42" s="420"/>
      <c r="HSB42" s="421"/>
      <c r="HSC42" s="422"/>
      <c r="HSD42" s="423"/>
      <c r="HSE42" s="419"/>
      <c r="HSF42" s="419"/>
      <c r="HSG42" s="418"/>
      <c r="HSH42" s="420"/>
      <c r="HSI42" s="421"/>
      <c r="HSJ42" s="422"/>
      <c r="HSK42" s="423"/>
      <c r="HSL42" s="419"/>
      <c r="HSM42" s="419"/>
      <c r="HSN42" s="418"/>
      <c r="HSO42" s="420"/>
      <c r="HSP42" s="421"/>
      <c r="HSQ42" s="422"/>
      <c r="HSR42" s="423"/>
      <c r="HSS42" s="419"/>
      <c r="HST42" s="419"/>
      <c r="HSU42" s="418"/>
      <c r="HSV42" s="420"/>
      <c r="HSW42" s="421"/>
      <c r="HSX42" s="422"/>
      <c r="HSY42" s="423"/>
      <c r="HSZ42" s="419"/>
      <c r="HTA42" s="419"/>
      <c r="HTB42" s="418"/>
      <c r="HTC42" s="420"/>
      <c r="HTD42" s="421"/>
      <c r="HTE42" s="422"/>
      <c r="HTF42" s="423"/>
      <c r="HTG42" s="419"/>
      <c r="HTH42" s="419"/>
      <c r="HTI42" s="418"/>
      <c r="HTJ42" s="420"/>
      <c r="HTK42" s="421"/>
      <c r="HTL42" s="422"/>
      <c r="HTM42" s="423"/>
      <c r="HTN42" s="419"/>
      <c r="HTO42" s="419"/>
      <c r="HTP42" s="418"/>
      <c r="HTQ42" s="420"/>
      <c r="HTR42" s="421"/>
      <c r="HTS42" s="422"/>
      <c r="HTT42" s="423"/>
      <c r="HTU42" s="419"/>
      <c r="HTV42" s="419"/>
      <c r="HTW42" s="418"/>
      <c r="HTX42" s="420"/>
      <c r="HTY42" s="421"/>
      <c r="HTZ42" s="422"/>
      <c r="HUA42" s="423"/>
      <c r="HUB42" s="419"/>
      <c r="HUC42" s="419"/>
      <c r="HUD42" s="418"/>
      <c r="HUE42" s="420"/>
      <c r="HUF42" s="421"/>
      <c r="HUG42" s="422"/>
      <c r="HUH42" s="423"/>
      <c r="HUI42" s="419"/>
      <c r="HUJ42" s="419"/>
      <c r="HUK42" s="418"/>
      <c r="HUL42" s="420"/>
      <c r="HUM42" s="421"/>
      <c r="HUN42" s="422"/>
      <c r="HUO42" s="423"/>
      <c r="HUP42" s="419"/>
      <c r="HUQ42" s="419"/>
      <c r="HUR42" s="418"/>
      <c r="HUS42" s="420"/>
      <c r="HUT42" s="421"/>
      <c r="HUU42" s="422"/>
      <c r="HUV42" s="423"/>
      <c r="HUW42" s="419"/>
      <c r="HUX42" s="419"/>
      <c r="HUY42" s="418"/>
      <c r="HUZ42" s="420"/>
      <c r="HVA42" s="421"/>
      <c r="HVB42" s="422"/>
      <c r="HVC42" s="423"/>
      <c r="HVD42" s="419"/>
      <c r="HVE42" s="419"/>
      <c r="HVF42" s="418"/>
      <c r="HVG42" s="420"/>
      <c r="HVH42" s="421"/>
      <c r="HVI42" s="422"/>
      <c r="HVJ42" s="423"/>
      <c r="HVK42" s="419"/>
      <c r="HVL42" s="419"/>
      <c r="HVM42" s="418"/>
      <c r="HVN42" s="420"/>
      <c r="HVO42" s="421"/>
      <c r="HVP42" s="422"/>
      <c r="HVQ42" s="423"/>
      <c r="HVR42" s="419"/>
      <c r="HVS42" s="419"/>
      <c r="HVT42" s="418"/>
      <c r="HVU42" s="420"/>
      <c r="HVV42" s="421"/>
      <c r="HVW42" s="422"/>
      <c r="HVX42" s="423"/>
      <c r="HVY42" s="419"/>
      <c r="HVZ42" s="419"/>
      <c r="HWA42" s="418"/>
      <c r="HWB42" s="420"/>
      <c r="HWC42" s="421"/>
      <c r="HWD42" s="422"/>
      <c r="HWE42" s="423"/>
      <c r="HWF42" s="419"/>
      <c r="HWG42" s="419"/>
      <c r="HWH42" s="418"/>
      <c r="HWI42" s="420"/>
      <c r="HWJ42" s="421"/>
      <c r="HWK42" s="422"/>
      <c r="HWL42" s="423"/>
      <c r="HWM42" s="419"/>
      <c r="HWN42" s="419"/>
      <c r="HWO42" s="418"/>
      <c r="HWP42" s="420"/>
      <c r="HWQ42" s="421"/>
      <c r="HWR42" s="422"/>
      <c r="HWS42" s="423"/>
      <c r="HWT42" s="419"/>
      <c r="HWU42" s="419"/>
      <c r="HWV42" s="418"/>
      <c r="HWW42" s="420"/>
      <c r="HWX42" s="421"/>
      <c r="HWY42" s="422"/>
      <c r="HWZ42" s="423"/>
      <c r="HXA42" s="419"/>
      <c r="HXB42" s="419"/>
      <c r="HXC42" s="418"/>
      <c r="HXD42" s="420"/>
      <c r="HXE42" s="421"/>
      <c r="HXF42" s="422"/>
      <c r="HXG42" s="423"/>
      <c r="HXH42" s="419"/>
      <c r="HXI42" s="419"/>
      <c r="HXJ42" s="418"/>
      <c r="HXK42" s="420"/>
      <c r="HXL42" s="421"/>
      <c r="HXM42" s="422"/>
      <c r="HXN42" s="423"/>
      <c r="HXO42" s="419"/>
      <c r="HXP42" s="419"/>
      <c r="HXQ42" s="418"/>
      <c r="HXR42" s="420"/>
      <c r="HXS42" s="421"/>
      <c r="HXT42" s="422"/>
      <c r="HXU42" s="423"/>
      <c r="HXV42" s="419"/>
      <c r="HXW42" s="419"/>
      <c r="HXX42" s="418"/>
      <c r="HXY42" s="420"/>
      <c r="HXZ42" s="421"/>
      <c r="HYA42" s="422"/>
      <c r="HYB42" s="423"/>
      <c r="HYC42" s="419"/>
      <c r="HYD42" s="419"/>
      <c r="HYE42" s="418"/>
      <c r="HYF42" s="420"/>
      <c r="HYG42" s="421"/>
      <c r="HYH42" s="422"/>
      <c r="HYI42" s="423"/>
      <c r="HYJ42" s="419"/>
      <c r="HYK42" s="419"/>
      <c r="HYL42" s="418"/>
      <c r="HYM42" s="420"/>
      <c r="HYN42" s="421"/>
      <c r="HYO42" s="422"/>
      <c r="HYP42" s="423"/>
      <c r="HYQ42" s="419"/>
      <c r="HYR42" s="419"/>
      <c r="HYS42" s="418"/>
      <c r="HYT42" s="420"/>
      <c r="HYU42" s="421"/>
      <c r="HYV42" s="422"/>
      <c r="HYW42" s="423"/>
      <c r="HYX42" s="419"/>
      <c r="HYY42" s="419"/>
      <c r="HYZ42" s="418"/>
      <c r="HZA42" s="420"/>
      <c r="HZB42" s="421"/>
      <c r="HZC42" s="422"/>
      <c r="HZD42" s="423"/>
      <c r="HZE42" s="419"/>
      <c r="HZF42" s="419"/>
      <c r="HZG42" s="418"/>
      <c r="HZH42" s="420"/>
      <c r="HZI42" s="421"/>
      <c r="HZJ42" s="422"/>
      <c r="HZK42" s="423"/>
      <c r="HZL42" s="419"/>
      <c r="HZM42" s="419"/>
      <c r="HZN42" s="418"/>
      <c r="HZO42" s="420"/>
      <c r="HZP42" s="421"/>
      <c r="HZQ42" s="422"/>
      <c r="HZR42" s="423"/>
      <c r="HZS42" s="419"/>
      <c r="HZT42" s="419"/>
      <c r="HZU42" s="418"/>
      <c r="HZV42" s="420"/>
      <c r="HZW42" s="421"/>
      <c r="HZX42" s="422"/>
      <c r="HZY42" s="423"/>
      <c r="HZZ42" s="419"/>
      <c r="IAA42" s="419"/>
      <c r="IAB42" s="418"/>
      <c r="IAC42" s="420"/>
      <c r="IAD42" s="421"/>
      <c r="IAE42" s="422"/>
      <c r="IAF42" s="423"/>
      <c r="IAG42" s="419"/>
      <c r="IAH42" s="419"/>
      <c r="IAI42" s="418"/>
      <c r="IAJ42" s="420"/>
      <c r="IAK42" s="421"/>
      <c r="IAL42" s="422"/>
      <c r="IAM42" s="423"/>
      <c r="IAN42" s="419"/>
      <c r="IAO42" s="419"/>
      <c r="IAP42" s="418"/>
      <c r="IAQ42" s="420"/>
      <c r="IAR42" s="421"/>
      <c r="IAS42" s="422"/>
      <c r="IAT42" s="423"/>
      <c r="IAU42" s="419"/>
      <c r="IAV42" s="419"/>
      <c r="IAW42" s="418"/>
      <c r="IAX42" s="420"/>
      <c r="IAY42" s="421"/>
      <c r="IAZ42" s="422"/>
      <c r="IBA42" s="423"/>
      <c r="IBB42" s="419"/>
      <c r="IBC42" s="419"/>
      <c r="IBD42" s="418"/>
      <c r="IBE42" s="420"/>
      <c r="IBF42" s="421"/>
      <c r="IBG42" s="422"/>
      <c r="IBH42" s="423"/>
      <c r="IBI42" s="419"/>
      <c r="IBJ42" s="419"/>
      <c r="IBK42" s="418"/>
      <c r="IBL42" s="420"/>
      <c r="IBM42" s="421"/>
      <c r="IBN42" s="422"/>
      <c r="IBO42" s="423"/>
      <c r="IBP42" s="419"/>
      <c r="IBQ42" s="419"/>
      <c r="IBR42" s="418"/>
      <c r="IBS42" s="420"/>
      <c r="IBT42" s="421"/>
      <c r="IBU42" s="422"/>
      <c r="IBV42" s="423"/>
      <c r="IBW42" s="419"/>
      <c r="IBX42" s="419"/>
      <c r="IBY42" s="418"/>
      <c r="IBZ42" s="420"/>
      <c r="ICA42" s="421"/>
      <c r="ICB42" s="422"/>
      <c r="ICC42" s="423"/>
      <c r="ICD42" s="419"/>
      <c r="ICE42" s="419"/>
      <c r="ICF42" s="418"/>
      <c r="ICG42" s="420"/>
      <c r="ICH42" s="421"/>
      <c r="ICI42" s="422"/>
      <c r="ICJ42" s="423"/>
      <c r="ICK42" s="419"/>
      <c r="ICL42" s="419"/>
      <c r="ICM42" s="418"/>
      <c r="ICN42" s="420"/>
      <c r="ICO42" s="421"/>
      <c r="ICP42" s="422"/>
      <c r="ICQ42" s="423"/>
      <c r="ICR42" s="419"/>
      <c r="ICS42" s="419"/>
      <c r="ICT42" s="418"/>
      <c r="ICU42" s="420"/>
      <c r="ICV42" s="421"/>
      <c r="ICW42" s="422"/>
      <c r="ICX42" s="423"/>
      <c r="ICY42" s="419"/>
      <c r="ICZ42" s="419"/>
      <c r="IDA42" s="418"/>
      <c r="IDB42" s="420"/>
      <c r="IDC42" s="421"/>
      <c r="IDD42" s="422"/>
      <c r="IDE42" s="423"/>
      <c r="IDF42" s="419"/>
      <c r="IDG42" s="419"/>
      <c r="IDH42" s="418"/>
      <c r="IDI42" s="420"/>
      <c r="IDJ42" s="421"/>
      <c r="IDK42" s="422"/>
      <c r="IDL42" s="423"/>
      <c r="IDM42" s="419"/>
      <c r="IDN42" s="419"/>
      <c r="IDO42" s="418"/>
      <c r="IDP42" s="420"/>
      <c r="IDQ42" s="421"/>
      <c r="IDR42" s="422"/>
      <c r="IDS42" s="423"/>
      <c r="IDT42" s="419"/>
      <c r="IDU42" s="419"/>
      <c r="IDV42" s="418"/>
      <c r="IDW42" s="420"/>
      <c r="IDX42" s="421"/>
      <c r="IDY42" s="422"/>
      <c r="IDZ42" s="423"/>
      <c r="IEA42" s="419"/>
      <c r="IEB42" s="419"/>
      <c r="IEC42" s="418"/>
      <c r="IED42" s="420"/>
      <c r="IEE42" s="421"/>
      <c r="IEF42" s="422"/>
      <c r="IEG42" s="423"/>
      <c r="IEH42" s="419"/>
      <c r="IEI42" s="419"/>
      <c r="IEJ42" s="418"/>
      <c r="IEK42" s="420"/>
      <c r="IEL42" s="421"/>
      <c r="IEM42" s="422"/>
      <c r="IEN42" s="423"/>
      <c r="IEO42" s="419"/>
      <c r="IEP42" s="419"/>
      <c r="IEQ42" s="418"/>
      <c r="IER42" s="420"/>
      <c r="IES42" s="421"/>
      <c r="IET42" s="422"/>
      <c r="IEU42" s="423"/>
      <c r="IEV42" s="419"/>
      <c r="IEW42" s="419"/>
      <c r="IEX42" s="418"/>
      <c r="IEY42" s="420"/>
      <c r="IEZ42" s="421"/>
      <c r="IFA42" s="422"/>
      <c r="IFB42" s="423"/>
      <c r="IFC42" s="419"/>
      <c r="IFD42" s="419"/>
      <c r="IFE42" s="418"/>
      <c r="IFF42" s="420"/>
      <c r="IFG42" s="421"/>
      <c r="IFH42" s="422"/>
      <c r="IFI42" s="423"/>
      <c r="IFJ42" s="419"/>
      <c r="IFK42" s="419"/>
      <c r="IFL42" s="418"/>
      <c r="IFM42" s="420"/>
      <c r="IFN42" s="421"/>
      <c r="IFO42" s="422"/>
      <c r="IFP42" s="423"/>
      <c r="IFQ42" s="419"/>
      <c r="IFR42" s="419"/>
      <c r="IFS42" s="418"/>
      <c r="IFT42" s="420"/>
      <c r="IFU42" s="421"/>
      <c r="IFV42" s="422"/>
      <c r="IFW42" s="423"/>
      <c r="IFX42" s="419"/>
      <c r="IFY42" s="419"/>
      <c r="IFZ42" s="418"/>
      <c r="IGA42" s="420"/>
      <c r="IGB42" s="421"/>
      <c r="IGC42" s="422"/>
      <c r="IGD42" s="423"/>
      <c r="IGE42" s="419"/>
      <c r="IGF42" s="419"/>
      <c r="IGG42" s="418"/>
      <c r="IGH42" s="420"/>
      <c r="IGI42" s="421"/>
      <c r="IGJ42" s="422"/>
      <c r="IGK42" s="423"/>
      <c r="IGL42" s="419"/>
      <c r="IGM42" s="419"/>
      <c r="IGN42" s="418"/>
      <c r="IGO42" s="420"/>
      <c r="IGP42" s="421"/>
      <c r="IGQ42" s="422"/>
      <c r="IGR42" s="423"/>
      <c r="IGS42" s="419"/>
      <c r="IGT42" s="419"/>
      <c r="IGU42" s="418"/>
      <c r="IGV42" s="420"/>
      <c r="IGW42" s="421"/>
      <c r="IGX42" s="422"/>
      <c r="IGY42" s="423"/>
      <c r="IGZ42" s="419"/>
      <c r="IHA42" s="419"/>
      <c r="IHB42" s="418"/>
      <c r="IHC42" s="420"/>
      <c r="IHD42" s="421"/>
      <c r="IHE42" s="422"/>
      <c r="IHF42" s="423"/>
      <c r="IHG42" s="419"/>
      <c r="IHH42" s="419"/>
      <c r="IHI42" s="418"/>
      <c r="IHJ42" s="420"/>
      <c r="IHK42" s="421"/>
      <c r="IHL42" s="422"/>
      <c r="IHM42" s="423"/>
      <c r="IHN42" s="419"/>
      <c r="IHO42" s="419"/>
      <c r="IHP42" s="418"/>
      <c r="IHQ42" s="420"/>
      <c r="IHR42" s="421"/>
      <c r="IHS42" s="422"/>
      <c r="IHT42" s="423"/>
      <c r="IHU42" s="419"/>
      <c r="IHV42" s="419"/>
      <c r="IHW42" s="418"/>
      <c r="IHX42" s="420"/>
      <c r="IHY42" s="421"/>
      <c r="IHZ42" s="422"/>
      <c r="IIA42" s="423"/>
      <c r="IIB42" s="419"/>
      <c r="IIC42" s="419"/>
      <c r="IID42" s="418"/>
      <c r="IIE42" s="420"/>
      <c r="IIF42" s="421"/>
      <c r="IIG42" s="422"/>
      <c r="IIH42" s="423"/>
      <c r="III42" s="419"/>
      <c r="IIJ42" s="419"/>
      <c r="IIK42" s="418"/>
      <c r="IIL42" s="420"/>
      <c r="IIM42" s="421"/>
      <c r="IIN42" s="422"/>
      <c r="IIO42" s="423"/>
      <c r="IIP42" s="419"/>
      <c r="IIQ42" s="419"/>
      <c r="IIR42" s="418"/>
      <c r="IIS42" s="420"/>
      <c r="IIT42" s="421"/>
      <c r="IIU42" s="422"/>
      <c r="IIV42" s="423"/>
      <c r="IIW42" s="419"/>
      <c r="IIX42" s="419"/>
      <c r="IIY42" s="418"/>
      <c r="IIZ42" s="420"/>
      <c r="IJA42" s="421"/>
      <c r="IJB42" s="422"/>
      <c r="IJC42" s="423"/>
      <c r="IJD42" s="419"/>
      <c r="IJE42" s="419"/>
      <c r="IJF42" s="418"/>
      <c r="IJG42" s="420"/>
      <c r="IJH42" s="421"/>
      <c r="IJI42" s="422"/>
      <c r="IJJ42" s="423"/>
      <c r="IJK42" s="419"/>
      <c r="IJL42" s="419"/>
      <c r="IJM42" s="418"/>
      <c r="IJN42" s="420"/>
      <c r="IJO42" s="421"/>
      <c r="IJP42" s="422"/>
      <c r="IJQ42" s="423"/>
      <c r="IJR42" s="419"/>
      <c r="IJS42" s="419"/>
      <c r="IJT42" s="418"/>
      <c r="IJU42" s="420"/>
      <c r="IJV42" s="421"/>
      <c r="IJW42" s="422"/>
      <c r="IJX42" s="423"/>
      <c r="IJY42" s="419"/>
      <c r="IJZ42" s="419"/>
      <c r="IKA42" s="418"/>
      <c r="IKB42" s="420"/>
      <c r="IKC42" s="421"/>
      <c r="IKD42" s="422"/>
      <c r="IKE42" s="423"/>
      <c r="IKF42" s="419"/>
      <c r="IKG42" s="419"/>
      <c r="IKH42" s="418"/>
      <c r="IKI42" s="420"/>
      <c r="IKJ42" s="421"/>
      <c r="IKK42" s="422"/>
      <c r="IKL42" s="423"/>
      <c r="IKM42" s="419"/>
      <c r="IKN42" s="419"/>
      <c r="IKO42" s="418"/>
      <c r="IKP42" s="420"/>
      <c r="IKQ42" s="421"/>
      <c r="IKR42" s="422"/>
      <c r="IKS42" s="423"/>
      <c r="IKT42" s="419"/>
      <c r="IKU42" s="419"/>
      <c r="IKV42" s="418"/>
      <c r="IKW42" s="420"/>
      <c r="IKX42" s="421"/>
      <c r="IKY42" s="422"/>
      <c r="IKZ42" s="423"/>
      <c r="ILA42" s="419"/>
      <c r="ILB42" s="419"/>
      <c r="ILC42" s="418"/>
      <c r="ILD42" s="420"/>
      <c r="ILE42" s="421"/>
      <c r="ILF42" s="422"/>
      <c r="ILG42" s="423"/>
      <c r="ILH42" s="419"/>
      <c r="ILI42" s="419"/>
      <c r="ILJ42" s="418"/>
      <c r="ILK42" s="420"/>
      <c r="ILL42" s="421"/>
      <c r="ILM42" s="422"/>
      <c r="ILN42" s="423"/>
      <c r="ILO42" s="419"/>
      <c r="ILP42" s="419"/>
      <c r="ILQ42" s="418"/>
      <c r="ILR42" s="420"/>
      <c r="ILS42" s="421"/>
      <c r="ILT42" s="422"/>
      <c r="ILU42" s="423"/>
      <c r="ILV42" s="419"/>
      <c r="ILW42" s="419"/>
      <c r="ILX42" s="418"/>
      <c r="ILY42" s="420"/>
      <c r="ILZ42" s="421"/>
      <c r="IMA42" s="422"/>
      <c r="IMB42" s="423"/>
      <c r="IMC42" s="419"/>
      <c r="IMD42" s="419"/>
      <c r="IME42" s="418"/>
      <c r="IMF42" s="420"/>
      <c r="IMG42" s="421"/>
      <c r="IMH42" s="422"/>
      <c r="IMI42" s="423"/>
      <c r="IMJ42" s="419"/>
      <c r="IMK42" s="419"/>
      <c r="IML42" s="418"/>
      <c r="IMM42" s="420"/>
      <c r="IMN42" s="421"/>
      <c r="IMO42" s="422"/>
      <c r="IMP42" s="423"/>
      <c r="IMQ42" s="419"/>
      <c r="IMR42" s="419"/>
      <c r="IMS42" s="418"/>
      <c r="IMT42" s="420"/>
      <c r="IMU42" s="421"/>
      <c r="IMV42" s="422"/>
      <c r="IMW42" s="423"/>
      <c r="IMX42" s="419"/>
      <c r="IMY42" s="419"/>
      <c r="IMZ42" s="418"/>
      <c r="INA42" s="420"/>
      <c r="INB42" s="421"/>
      <c r="INC42" s="422"/>
      <c r="IND42" s="423"/>
      <c r="INE42" s="419"/>
      <c r="INF42" s="419"/>
      <c r="ING42" s="418"/>
      <c r="INH42" s="420"/>
      <c r="INI42" s="421"/>
      <c r="INJ42" s="422"/>
      <c r="INK42" s="423"/>
      <c r="INL42" s="419"/>
      <c r="INM42" s="419"/>
      <c r="INN42" s="418"/>
      <c r="INO42" s="420"/>
      <c r="INP42" s="421"/>
      <c r="INQ42" s="422"/>
      <c r="INR42" s="423"/>
      <c r="INS42" s="419"/>
      <c r="INT42" s="419"/>
      <c r="INU42" s="418"/>
      <c r="INV42" s="420"/>
      <c r="INW42" s="421"/>
      <c r="INX42" s="422"/>
      <c r="INY42" s="423"/>
      <c r="INZ42" s="419"/>
      <c r="IOA42" s="419"/>
      <c r="IOB42" s="418"/>
      <c r="IOC42" s="420"/>
      <c r="IOD42" s="421"/>
      <c r="IOE42" s="422"/>
      <c r="IOF42" s="423"/>
      <c r="IOG42" s="419"/>
      <c r="IOH42" s="419"/>
      <c r="IOI42" s="418"/>
      <c r="IOJ42" s="420"/>
      <c r="IOK42" s="421"/>
      <c r="IOL42" s="422"/>
      <c r="IOM42" s="423"/>
      <c r="ION42" s="419"/>
      <c r="IOO42" s="419"/>
      <c r="IOP42" s="418"/>
      <c r="IOQ42" s="420"/>
      <c r="IOR42" s="421"/>
      <c r="IOS42" s="422"/>
      <c r="IOT42" s="423"/>
      <c r="IOU42" s="419"/>
      <c r="IOV42" s="419"/>
      <c r="IOW42" s="418"/>
      <c r="IOX42" s="420"/>
      <c r="IOY42" s="421"/>
      <c r="IOZ42" s="422"/>
      <c r="IPA42" s="423"/>
      <c r="IPB42" s="419"/>
      <c r="IPC42" s="419"/>
      <c r="IPD42" s="418"/>
      <c r="IPE42" s="420"/>
      <c r="IPF42" s="421"/>
      <c r="IPG42" s="422"/>
      <c r="IPH42" s="423"/>
      <c r="IPI42" s="419"/>
      <c r="IPJ42" s="419"/>
      <c r="IPK42" s="418"/>
      <c r="IPL42" s="420"/>
      <c r="IPM42" s="421"/>
      <c r="IPN42" s="422"/>
      <c r="IPO42" s="423"/>
      <c r="IPP42" s="419"/>
      <c r="IPQ42" s="419"/>
      <c r="IPR42" s="418"/>
      <c r="IPS42" s="420"/>
      <c r="IPT42" s="421"/>
      <c r="IPU42" s="422"/>
      <c r="IPV42" s="423"/>
      <c r="IPW42" s="419"/>
      <c r="IPX42" s="419"/>
      <c r="IPY42" s="418"/>
      <c r="IPZ42" s="420"/>
      <c r="IQA42" s="421"/>
      <c r="IQB42" s="422"/>
      <c r="IQC42" s="423"/>
      <c r="IQD42" s="419"/>
      <c r="IQE42" s="419"/>
      <c r="IQF42" s="418"/>
      <c r="IQG42" s="420"/>
      <c r="IQH42" s="421"/>
      <c r="IQI42" s="422"/>
      <c r="IQJ42" s="423"/>
      <c r="IQK42" s="419"/>
      <c r="IQL42" s="419"/>
      <c r="IQM42" s="418"/>
      <c r="IQN42" s="420"/>
      <c r="IQO42" s="421"/>
      <c r="IQP42" s="422"/>
      <c r="IQQ42" s="423"/>
      <c r="IQR42" s="419"/>
      <c r="IQS42" s="419"/>
      <c r="IQT42" s="418"/>
      <c r="IQU42" s="420"/>
      <c r="IQV42" s="421"/>
      <c r="IQW42" s="422"/>
      <c r="IQX42" s="423"/>
      <c r="IQY42" s="419"/>
      <c r="IQZ42" s="419"/>
      <c r="IRA42" s="418"/>
      <c r="IRB42" s="420"/>
      <c r="IRC42" s="421"/>
      <c r="IRD42" s="422"/>
      <c r="IRE42" s="423"/>
      <c r="IRF42" s="419"/>
      <c r="IRG42" s="419"/>
      <c r="IRH42" s="418"/>
      <c r="IRI42" s="420"/>
      <c r="IRJ42" s="421"/>
      <c r="IRK42" s="422"/>
      <c r="IRL42" s="423"/>
      <c r="IRM42" s="419"/>
      <c r="IRN42" s="419"/>
      <c r="IRO42" s="418"/>
      <c r="IRP42" s="420"/>
      <c r="IRQ42" s="421"/>
      <c r="IRR42" s="422"/>
      <c r="IRS42" s="423"/>
      <c r="IRT42" s="419"/>
      <c r="IRU42" s="419"/>
      <c r="IRV42" s="418"/>
      <c r="IRW42" s="420"/>
      <c r="IRX42" s="421"/>
      <c r="IRY42" s="422"/>
      <c r="IRZ42" s="423"/>
      <c r="ISA42" s="419"/>
      <c r="ISB42" s="419"/>
      <c r="ISC42" s="418"/>
      <c r="ISD42" s="420"/>
      <c r="ISE42" s="421"/>
      <c r="ISF42" s="422"/>
      <c r="ISG42" s="423"/>
      <c r="ISH42" s="419"/>
      <c r="ISI42" s="419"/>
      <c r="ISJ42" s="418"/>
      <c r="ISK42" s="420"/>
      <c r="ISL42" s="421"/>
      <c r="ISM42" s="422"/>
      <c r="ISN42" s="423"/>
      <c r="ISO42" s="419"/>
      <c r="ISP42" s="419"/>
      <c r="ISQ42" s="418"/>
      <c r="ISR42" s="420"/>
      <c r="ISS42" s="421"/>
      <c r="IST42" s="422"/>
      <c r="ISU42" s="423"/>
      <c r="ISV42" s="419"/>
      <c r="ISW42" s="419"/>
      <c r="ISX42" s="418"/>
      <c r="ISY42" s="420"/>
      <c r="ISZ42" s="421"/>
      <c r="ITA42" s="422"/>
      <c r="ITB42" s="423"/>
      <c r="ITC42" s="419"/>
      <c r="ITD42" s="419"/>
      <c r="ITE42" s="418"/>
      <c r="ITF42" s="420"/>
      <c r="ITG42" s="421"/>
      <c r="ITH42" s="422"/>
      <c r="ITI42" s="423"/>
      <c r="ITJ42" s="419"/>
      <c r="ITK42" s="419"/>
      <c r="ITL42" s="418"/>
      <c r="ITM42" s="420"/>
      <c r="ITN42" s="421"/>
      <c r="ITO42" s="422"/>
      <c r="ITP42" s="423"/>
      <c r="ITQ42" s="419"/>
      <c r="ITR42" s="419"/>
      <c r="ITS42" s="418"/>
      <c r="ITT42" s="420"/>
      <c r="ITU42" s="421"/>
      <c r="ITV42" s="422"/>
      <c r="ITW42" s="423"/>
      <c r="ITX42" s="419"/>
      <c r="ITY42" s="419"/>
      <c r="ITZ42" s="418"/>
      <c r="IUA42" s="420"/>
      <c r="IUB42" s="421"/>
      <c r="IUC42" s="422"/>
      <c r="IUD42" s="423"/>
      <c r="IUE42" s="419"/>
      <c r="IUF42" s="419"/>
      <c r="IUG42" s="418"/>
      <c r="IUH42" s="420"/>
      <c r="IUI42" s="421"/>
      <c r="IUJ42" s="422"/>
      <c r="IUK42" s="423"/>
      <c r="IUL42" s="419"/>
      <c r="IUM42" s="419"/>
      <c r="IUN42" s="418"/>
      <c r="IUO42" s="420"/>
      <c r="IUP42" s="421"/>
      <c r="IUQ42" s="422"/>
      <c r="IUR42" s="423"/>
      <c r="IUS42" s="419"/>
      <c r="IUT42" s="419"/>
      <c r="IUU42" s="418"/>
      <c r="IUV42" s="420"/>
      <c r="IUW42" s="421"/>
      <c r="IUX42" s="422"/>
      <c r="IUY42" s="423"/>
      <c r="IUZ42" s="419"/>
      <c r="IVA42" s="419"/>
      <c r="IVB42" s="418"/>
      <c r="IVC42" s="420"/>
      <c r="IVD42" s="421"/>
      <c r="IVE42" s="422"/>
      <c r="IVF42" s="423"/>
      <c r="IVG42" s="419"/>
      <c r="IVH42" s="419"/>
      <c r="IVI42" s="418"/>
      <c r="IVJ42" s="420"/>
      <c r="IVK42" s="421"/>
      <c r="IVL42" s="422"/>
      <c r="IVM42" s="423"/>
      <c r="IVN42" s="419"/>
      <c r="IVO42" s="419"/>
      <c r="IVP42" s="418"/>
      <c r="IVQ42" s="420"/>
      <c r="IVR42" s="421"/>
      <c r="IVS42" s="422"/>
      <c r="IVT42" s="423"/>
      <c r="IVU42" s="419"/>
      <c r="IVV42" s="419"/>
      <c r="IVW42" s="418"/>
      <c r="IVX42" s="420"/>
      <c r="IVY42" s="421"/>
      <c r="IVZ42" s="422"/>
      <c r="IWA42" s="423"/>
      <c r="IWB42" s="419"/>
      <c r="IWC42" s="419"/>
      <c r="IWD42" s="418"/>
      <c r="IWE42" s="420"/>
      <c r="IWF42" s="421"/>
      <c r="IWG42" s="422"/>
      <c r="IWH42" s="423"/>
      <c r="IWI42" s="419"/>
      <c r="IWJ42" s="419"/>
      <c r="IWK42" s="418"/>
      <c r="IWL42" s="420"/>
      <c r="IWM42" s="421"/>
      <c r="IWN42" s="422"/>
      <c r="IWO42" s="423"/>
      <c r="IWP42" s="419"/>
      <c r="IWQ42" s="419"/>
      <c r="IWR42" s="418"/>
      <c r="IWS42" s="420"/>
      <c r="IWT42" s="421"/>
      <c r="IWU42" s="422"/>
      <c r="IWV42" s="423"/>
      <c r="IWW42" s="419"/>
      <c r="IWX42" s="419"/>
      <c r="IWY42" s="418"/>
      <c r="IWZ42" s="420"/>
      <c r="IXA42" s="421"/>
      <c r="IXB42" s="422"/>
      <c r="IXC42" s="423"/>
      <c r="IXD42" s="419"/>
      <c r="IXE42" s="419"/>
      <c r="IXF42" s="418"/>
      <c r="IXG42" s="420"/>
      <c r="IXH42" s="421"/>
      <c r="IXI42" s="422"/>
      <c r="IXJ42" s="423"/>
      <c r="IXK42" s="419"/>
      <c r="IXL42" s="419"/>
      <c r="IXM42" s="418"/>
      <c r="IXN42" s="420"/>
      <c r="IXO42" s="421"/>
      <c r="IXP42" s="422"/>
      <c r="IXQ42" s="423"/>
      <c r="IXR42" s="419"/>
      <c r="IXS42" s="419"/>
      <c r="IXT42" s="418"/>
      <c r="IXU42" s="420"/>
      <c r="IXV42" s="421"/>
      <c r="IXW42" s="422"/>
      <c r="IXX42" s="423"/>
      <c r="IXY42" s="419"/>
      <c r="IXZ42" s="419"/>
      <c r="IYA42" s="418"/>
      <c r="IYB42" s="420"/>
      <c r="IYC42" s="421"/>
      <c r="IYD42" s="422"/>
      <c r="IYE42" s="423"/>
      <c r="IYF42" s="419"/>
      <c r="IYG42" s="419"/>
      <c r="IYH42" s="418"/>
      <c r="IYI42" s="420"/>
      <c r="IYJ42" s="421"/>
      <c r="IYK42" s="422"/>
      <c r="IYL42" s="423"/>
      <c r="IYM42" s="419"/>
      <c r="IYN42" s="419"/>
      <c r="IYO42" s="418"/>
      <c r="IYP42" s="420"/>
      <c r="IYQ42" s="421"/>
      <c r="IYR42" s="422"/>
      <c r="IYS42" s="423"/>
      <c r="IYT42" s="419"/>
      <c r="IYU42" s="419"/>
      <c r="IYV42" s="418"/>
      <c r="IYW42" s="420"/>
      <c r="IYX42" s="421"/>
      <c r="IYY42" s="422"/>
      <c r="IYZ42" s="423"/>
      <c r="IZA42" s="419"/>
      <c r="IZB42" s="419"/>
      <c r="IZC42" s="418"/>
      <c r="IZD42" s="420"/>
      <c r="IZE42" s="421"/>
      <c r="IZF42" s="422"/>
      <c r="IZG42" s="423"/>
      <c r="IZH42" s="419"/>
      <c r="IZI42" s="419"/>
      <c r="IZJ42" s="418"/>
      <c r="IZK42" s="420"/>
      <c r="IZL42" s="421"/>
      <c r="IZM42" s="422"/>
      <c r="IZN42" s="423"/>
      <c r="IZO42" s="419"/>
      <c r="IZP42" s="419"/>
      <c r="IZQ42" s="418"/>
      <c r="IZR42" s="420"/>
      <c r="IZS42" s="421"/>
      <c r="IZT42" s="422"/>
      <c r="IZU42" s="423"/>
      <c r="IZV42" s="419"/>
      <c r="IZW42" s="419"/>
      <c r="IZX42" s="418"/>
      <c r="IZY42" s="420"/>
      <c r="IZZ42" s="421"/>
      <c r="JAA42" s="422"/>
      <c r="JAB42" s="423"/>
      <c r="JAC42" s="419"/>
      <c r="JAD42" s="419"/>
      <c r="JAE42" s="418"/>
      <c r="JAF42" s="420"/>
      <c r="JAG42" s="421"/>
      <c r="JAH42" s="422"/>
      <c r="JAI42" s="423"/>
      <c r="JAJ42" s="419"/>
      <c r="JAK42" s="419"/>
      <c r="JAL42" s="418"/>
      <c r="JAM42" s="420"/>
      <c r="JAN42" s="421"/>
      <c r="JAO42" s="422"/>
      <c r="JAP42" s="423"/>
      <c r="JAQ42" s="419"/>
      <c r="JAR42" s="419"/>
      <c r="JAS42" s="418"/>
      <c r="JAT42" s="420"/>
      <c r="JAU42" s="421"/>
      <c r="JAV42" s="422"/>
      <c r="JAW42" s="423"/>
      <c r="JAX42" s="419"/>
      <c r="JAY42" s="419"/>
      <c r="JAZ42" s="418"/>
      <c r="JBA42" s="420"/>
      <c r="JBB42" s="421"/>
      <c r="JBC42" s="422"/>
      <c r="JBD42" s="423"/>
      <c r="JBE42" s="419"/>
      <c r="JBF42" s="419"/>
      <c r="JBG42" s="418"/>
      <c r="JBH42" s="420"/>
      <c r="JBI42" s="421"/>
      <c r="JBJ42" s="422"/>
      <c r="JBK42" s="423"/>
      <c r="JBL42" s="419"/>
      <c r="JBM42" s="419"/>
      <c r="JBN42" s="418"/>
      <c r="JBO42" s="420"/>
      <c r="JBP42" s="421"/>
      <c r="JBQ42" s="422"/>
      <c r="JBR42" s="423"/>
      <c r="JBS42" s="419"/>
      <c r="JBT42" s="419"/>
      <c r="JBU42" s="418"/>
      <c r="JBV42" s="420"/>
      <c r="JBW42" s="421"/>
      <c r="JBX42" s="422"/>
      <c r="JBY42" s="423"/>
      <c r="JBZ42" s="419"/>
      <c r="JCA42" s="419"/>
      <c r="JCB42" s="418"/>
      <c r="JCC42" s="420"/>
      <c r="JCD42" s="421"/>
      <c r="JCE42" s="422"/>
      <c r="JCF42" s="423"/>
      <c r="JCG42" s="419"/>
      <c r="JCH42" s="419"/>
      <c r="JCI42" s="418"/>
      <c r="JCJ42" s="420"/>
      <c r="JCK42" s="421"/>
      <c r="JCL42" s="422"/>
      <c r="JCM42" s="423"/>
      <c r="JCN42" s="419"/>
      <c r="JCO42" s="419"/>
      <c r="JCP42" s="418"/>
      <c r="JCQ42" s="420"/>
      <c r="JCR42" s="421"/>
      <c r="JCS42" s="422"/>
      <c r="JCT42" s="423"/>
      <c r="JCU42" s="419"/>
      <c r="JCV42" s="419"/>
      <c r="JCW42" s="418"/>
      <c r="JCX42" s="420"/>
      <c r="JCY42" s="421"/>
      <c r="JCZ42" s="422"/>
      <c r="JDA42" s="423"/>
      <c r="JDB42" s="419"/>
      <c r="JDC42" s="419"/>
      <c r="JDD42" s="418"/>
      <c r="JDE42" s="420"/>
      <c r="JDF42" s="421"/>
      <c r="JDG42" s="422"/>
      <c r="JDH42" s="423"/>
      <c r="JDI42" s="419"/>
      <c r="JDJ42" s="419"/>
      <c r="JDK42" s="418"/>
      <c r="JDL42" s="420"/>
      <c r="JDM42" s="421"/>
      <c r="JDN42" s="422"/>
      <c r="JDO42" s="423"/>
      <c r="JDP42" s="419"/>
      <c r="JDQ42" s="419"/>
      <c r="JDR42" s="418"/>
      <c r="JDS42" s="420"/>
      <c r="JDT42" s="421"/>
      <c r="JDU42" s="422"/>
      <c r="JDV42" s="423"/>
      <c r="JDW42" s="419"/>
      <c r="JDX42" s="419"/>
      <c r="JDY42" s="418"/>
      <c r="JDZ42" s="420"/>
      <c r="JEA42" s="421"/>
      <c r="JEB42" s="422"/>
      <c r="JEC42" s="423"/>
      <c r="JED42" s="419"/>
      <c r="JEE42" s="419"/>
      <c r="JEF42" s="418"/>
      <c r="JEG42" s="420"/>
      <c r="JEH42" s="421"/>
      <c r="JEI42" s="422"/>
      <c r="JEJ42" s="423"/>
      <c r="JEK42" s="419"/>
      <c r="JEL42" s="419"/>
      <c r="JEM42" s="418"/>
      <c r="JEN42" s="420"/>
      <c r="JEO42" s="421"/>
      <c r="JEP42" s="422"/>
      <c r="JEQ42" s="423"/>
      <c r="JER42" s="419"/>
      <c r="JES42" s="419"/>
      <c r="JET42" s="418"/>
      <c r="JEU42" s="420"/>
      <c r="JEV42" s="421"/>
      <c r="JEW42" s="422"/>
      <c r="JEX42" s="423"/>
      <c r="JEY42" s="419"/>
      <c r="JEZ42" s="419"/>
      <c r="JFA42" s="418"/>
      <c r="JFB42" s="420"/>
      <c r="JFC42" s="421"/>
      <c r="JFD42" s="422"/>
      <c r="JFE42" s="423"/>
      <c r="JFF42" s="419"/>
      <c r="JFG42" s="419"/>
      <c r="JFH42" s="418"/>
      <c r="JFI42" s="420"/>
      <c r="JFJ42" s="421"/>
      <c r="JFK42" s="422"/>
      <c r="JFL42" s="423"/>
      <c r="JFM42" s="419"/>
      <c r="JFN42" s="419"/>
      <c r="JFO42" s="418"/>
      <c r="JFP42" s="420"/>
      <c r="JFQ42" s="421"/>
      <c r="JFR42" s="422"/>
      <c r="JFS42" s="423"/>
      <c r="JFT42" s="419"/>
      <c r="JFU42" s="419"/>
      <c r="JFV42" s="418"/>
      <c r="JFW42" s="420"/>
      <c r="JFX42" s="421"/>
      <c r="JFY42" s="422"/>
      <c r="JFZ42" s="423"/>
      <c r="JGA42" s="419"/>
      <c r="JGB42" s="419"/>
      <c r="JGC42" s="418"/>
      <c r="JGD42" s="420"/>
      <c r="JGE42" s="421"/>
      <c r="JGF42" s="422"/>
      <c r="JGG42" s="423"/>
      <c r="JGH42" s="419"/>
      <c r="JGI42" s="419"/>
      <c r="JGJ42" s="418"/>
      <c r="JGK42" s="420"/>
      <c r="JGL42" s="421"/>
      <c r="JGM42" s="422"/>
      <c r="JGN42" s="423"/>
      <c r="JGO42" s="419"/>
      <c r="JGP42" s="419"/>
      <c r="JGQ42" s="418"/>
      <c r="JGR42" s="420"/>
      <c r="JGS42" s="421"/>
      <c r="JGT42" s="422"/>
      <c r="JGU42" s="423"/>
      <c r="JGV42" s="419"/>
      <c r="JGW42" s="419"/>
      <c r="JGX42" s="418"/>
      <c r="JGY42" s="420"/>
      <c r="JGZ42" s="421"/>
      <c r="JHA42" s="422"/>
      <c r="JHB42" s="423"/>
      <c r="JHC42" s="419"/>
      <c r="JHD42" s="419"/>
      <c r="JHE42" s="418"/>
      <c r="JHF42" s="420"/>
      <c r="JHG42" s="421"/>
      <c r="JHH42" s="422"/>
      <c r="JHI42" s="423"/>
      <c r="JHJ42" s="419"/>
      <c r="JHK42" s="419"/>
      <c r="JHL42" s="418"/>
      <c r="JHM42" s="420"/>
      <c r="JHN42" s="421"/>
      <c r="JHO42" s="422"/>
      <c r="JHP42" s="423"/>
      <c r="JHQ42" s="419"/>
      <c r="JHR42" s="419"/>
      <c r="JHS42" s="418"/>
      <c r="JHT42" s="420"/>
      <c r="JHU42" s="421"/>
      <c r="JHV42" s="422"/>
      <c r="JHW42" s="423"/>
      <c r="JHX42" s="419"/>
      <c r="JHY42" s="419"/>
      <c r="JHZ42" s="418"/>
      <c r="JIA42" s="420"/>
      <c r="JIB42" s="421"/>
      <c r="JIC42" s="422"/>
      <c r="JID42" s="423"/>
      <c r="JIE42" s="419"/>
      <c r="JIF42" s="419"/>
      <c r="JIG42" s="418"/>
      <c r="JIH42" s="420"/>
      <c r="JII42" s="421"/>
      <c r="JIJ42" s="422"/>
      <c r="JIK42" s="423"/>
      <c r="JIL42" s="419"/>
      <c r="JIM42" s="419"/>
      <c r="JIN42" s="418"/>
      <c r="JIO42" s="420"/>
      <c r="JIP42" s="421"/>
      <c r="JIQ42" s="422"/>
      <c r="JIR42" s="423"/>
      <c r="JIS42" s="419"/>
      <c r="JIT42" s="419"/>
      <c r="JIU42" s="418"/>
      <c r="JIV42" s="420"/>
      <c r="JIW42" s="421"/>
      <c r="JIX42" s="422"/>
      <c r="JIY42" s="423"/>
      <c r="JIZ42" s="419"/>
      <c r="JJA42" s="419"/>
      <c r="JJB42" s="418"/>
      <c r="JJC42" s="420"/>
      <c r="JJD42" s="421"/>
      <c r="JJE42" s="422"/>
      <c r="JJF42" s="423"/>
      <c r="JJG42" s="419"/>
      <c r="JJH42" s="419"/>
      <c r="JJI42" s="418"/>
      <c r="JJJ42" s="420"/>
      <c r="JJK42" s="421"/>
      <c r="JJL42" s="422"/>
      <c r="JJM42" s="423"/>
      <c r="JJN42" s="419"/>
      <c r="JJO42" s="419"/>
      <c r="JJP42" s="418"/>
      <c r="JJQ42" s="420"/>
      <c r="JJR42" s="421"/>
      <c r="JJS42" s="422"/>
      <c r="JJT42" s="423"/>
      <c r="JJU42" s="419"/>
      <c r="JJV42" s="419"/>
      <c r="JJW42" s="418"/>
      <c r="JJX42" s="420"/>
      <c r="JJY42" s="421"/>
      <c r="JJZ42" s="422"/>
      <c r="JKA42" s="423"/>
      <c r="JKB42" s="419"/>
      <c r="JKC42" s="419"/>
      <c r="JKD42" s="418"/>
      <c r="JKE42" s="420"/>
      <c r="JKF42" s="421"/>
      <c r="JKG42" s="422"/>
      <c r="JKH42" s="423"/>
      <c r="JKI42" s="419"/>
      <c r="JKJ42" s="419"/>
      <c r="JKK42" s="418"/>
      <c r="JKL42" s="420"/>
      <c r="JKM42" s="421"/>
      <c r="JKN42" s="422"/>
      <c r="JKO42" s="423"/>
      <c r="JKP42" s="419"/>
      <c r="JKQ42" s="419"/>
      <c r="JKR42" s="418"/>
      <c r="JKS42" s="420"/>
      <c r="JKT42" s="421"/>
      <c r="JKU42" s="422"/>
      <c r="JKV42" s="423"/>
      <c r="JKW42" s="419"/>
      <c r="JKX42" s="419"/>
      <c r="JKY42" s="418"/>
      <c r="JKZ42" s="420"/>
      <c r="JLA42" s="421"/>
      <c r="JLB42" s="422"/>
      <c r="JLC42" s="423"/>
      <c r="JLD42" s="419"/>
      <c r="JLE42" s="419"/>
      <c r="JLF42" s="418"/>
      <c r="JLG42" s="420"/>
      <c r="JLH42" s="421"/>
      <c r="JLI42" s="422"/>
      <c r="JLJ42" s="423"/>
      <c r="JLK42" s="419"/>
      <c r="JLL42" s="419"/>
      <c r="JLM42" s="418"/>
      <c r="JLN42" s="420"/>
      <c r="JLO42" s="421"/>
      <c r="JLP42" s="422"/>
      <c r="JLQ42" s="423"/>
      <c r="JLR42" s="419"/>
      <c r="JLS42" s="419"/>
      <c r="JLT42" s="418"/>
      <c r="JLU42" s="420"/>
      <c r="JLV42" s="421"/>
      <c r="JLW42" s="422"/>
      <c r="JLX42" s="423"/>
      <c r="JLY42" s="419"/>
      <c r="JLZ42" s="419"/>
      <c r="JMA42" s="418"/>
      <c r="JMB42" s="420"/>
      <c r="JMC42" s="421"/>
      <c r="JMD42" s="422"/>
      <c r="JME42" s="423"/>
      <c r="JMF42" s="419"/>
      <c r="JMG42" s="419"/>
      <c r="JMH42" s="418"/>
      <c r="JMI42" s="420"/>
      <c r="JMJ42" s="421"/>
      <c r="JMK42" s="422"/>
      <c r="JML42" s="423"/>
      <c r="JMM42" s="419"/>
      <c r="JMN42" s="419"/>
      <c r="JMO42" s="418"/>
      <c r="JMP42" s="420"/>
      <c r="JMQ42" s="421"/>
      <c r="JMR42" s="422"/>
      <c r="JMS42" s="423"/>
      <c r="JMT42" s="419"/>
      <c r="JMU42" s="419"/>
      <c r="JMV42" s="418"/>
      <c r="JMW42" s="420"/>
      <c r="JMX42" s="421"/>
      <c r="JMY42" s="422"/>
      <c r="JMZ42" s="423"/>
      <c r="JNA42" s="419"/>
      <c r="JNB42" s="419"/>
      <c r="JNC42" s="418"/>
      <c r="JND42" s="420"/>
      <c r="JNE42" s="421"/>
      <c r="JNF42" s="422"/>
      <c r="JNG42" s="423"/>
      <c r="JNH42" s="419"/>
      <c r="JNI42" s="419"/>
      <c r="JNJ42" s="418"/>
      <c r="JNK42" s="420"/>
      <c r="JNL42" s="421"/>
      <c r="JNM42" s="422"/>
      <c r="JNN42" s="423"/>
      <c r="JNO42" s="419"/>
      <c r="JNP42" s="419"/>
      <c r="JNQ42" s="418"/>
      <c r="JNR42" s="420"/>
      <c r="JNS42" s="421"/>
      <c r="JNT42" s="422"/>
      <c r="JNU42" s="423"/>
      <c r="JNV42" s="419"/>
      <c r="JNW42" s="419"/>
      <c r="JNX42" s="418"/>
      <c r="JNY42" s="420"/>
      <c r="JNZ42" s="421"/>
      <c r="JOA42" s="422"/>
      <c r="JOB42" s="423"/>
      <c r="JOC42" s="419"/>
      <c r="JOD42" s="419"/>
      <c r="JOE42" s="418"/>
      <c r="JOF42" s="420"/>
      <c r="JOG42" s="421"/>
      <c r="JOH42" s="422"/>
      <c r="JOI42" s="423"/>
      <c r="JOJ42" s="419"/>
      <c r="JOK42" s="419"/>
      <c r="JOL42" s="418"/>
      <c r="JOM42" s="420"/>
      <c r="JON42" s="421"/>
      <c r="JOO42" s="422"/>
      <c r="JOP42" s="423"/>
      <c r="JOQ42" s="419"/>
      <c r="JOR42" s="419"/>
      <c r="JOS42" s="418"/>
      <c r="JOT42" s="420"/>
      <c r="JOU42" s="421"/>
      <c r="JOV42" s="422"/>
      <c r="JOW42" s="423"/>
      <c r="JOX42" s="419"/>
      <c r="JOY42" s="419"/>
      <c r="JOZ42" s="418"/>
      <c r="JPA42" s="420"/>
      <c r="JPB42" s="421"/>
      <c r="JPC42" s="422"/>
      <c r="JPD42" s="423"/>
      <c r="JPE42" s="419"/>
      <c r="JPF42" s="419"/>
      <c r="JPG42" s="418"/>
      <c r="JPH42" s="420"/>
      <c r="JPI42" s="421"/>
      <c r="JPJ42" s="422"/>
      <c r="JPK42" s="423"/>
      <c r="JPL42" s="419"/>
      <c r="JPM42" s="419"/>
      <c r="JPN42" s="418"/>
      <c r="JPO42" s="420"/>
      <c r="JPP42" s="421"/>
      <c r="JPQ42" s="422"/>
      <c r="JPR42" s="423"/>
      <c r="JPS42" s="419"/>
      <c r="JPT42" s="419"/>
      <c r="JPU42" s="418"/>
      <c r="JPV42" s="420"/>
      <c r="JPW42" s="421"/>
      <c r="JPX42" s="422"/>
      <c r="JPY42" s="423"/>
      <c r="JPZ42" s="419"/>
      <c r="JQA42" s="419"/>
      <c r="JQB42" s="418"/>
      <c r="JQC42" s="420"/>
      <c r="JQD42" s="421"/>
      <c r="JQE42" s="422"/>
      <c r="JQF42" s="423"/>
      <c r="JQG42" s="419"/>
      <c r="JQH42" s="419"/>
      <c r="JQI42" s="418"/>
      <c r="JQJ42" s="420"/>
      <c r="JQK42" s="421"/>
      <c r="JQL42" s="422"/>
      <c r="JQM42" s="423"/>
      <c r="JQN42" s="419"/>
      <c r="JQO42" s="419"/>
      <c r="JQP42" s="418"/>
      <c r="JQQ42" s="420"/>
      <c r="JQR42" s="421"/>
      <c r="JQS42" s="422"/>
      <c r="JQT42" s="423"/>
      <c r="JQU42" s="419"/>
      <c r="JQV42" s="419"/>
      <c r="JQW42" s="418"/>
      <c r="JQX42" s="420"/>
      <c r="JQY42" s="421"/>
      <c r="JQZ42" s="422"/>
      <c r="JRA42" s="423"/>
      <c r="JRB42" s="419"/>
      <c r="JRC42" s="419"/>
      <c r="JRD42" s="418"/>
      <c r="JRE42" s="420"/>
      <c r="JRF42" s="421"/>
      <c r="JRG42" s="422"/>
      <c r="JRH42" s="423"/>
      <c r="JRI42" s="419"/>
      <c r="JRJ42" s="419"/>
      <c r="JRK42" s="418"/>
      <c r="JRL42" s="420"/>
      <c r="JRM42" s="421"/>
      <c r="JRN42" s="422"/>
      <c r="JRO42" s="423"/>
      <c r="JRP42" s="419"/>
      <c r="JRQ42" s="419"/>
      <c r="JRR42" s="418"/>
      <c r="JRS42" s="420"/>
      <c r="JRT42" s="421"/>
      <c r="JRU42" s="422"/>
      <c r="JRV42" s="423"/>
      <c r="JRW42" s="419"/>
      <c r="JRX42" s="419"/>
      <c r="JRY42" s="418"/>
      <c r="JRZ42" s="420"/>
      <c r="JSA42" s="421"/>
      <c r="JSB42" s="422"/>
      <c r="JSC42" s="423"/>
      <c r="JSD42" s="419"/>
      <c r="JSE42" s="419"/>
      <c r="JSF42" s="418"/>
      <c r="JSG42" s="420"/>
      <c r="JSH42" s="421"/>
      <c r="JSI42" s="422"/>
      <c r="JSJ42" s="423"/>
      <c r="JSK42" s="419"/>
      <c r="JSL42" s="419"/>
      <c r="JSM42" s="418"/>
      <c r="JSN42" s="420"/>
      <c r="JSO42" s="421"/>
      <c r="JSP42" s="422"/>
      <c r="JSQ42" s="423"/>
      <c r="JSR42" s="419"/>
      <c r="JSS42" s="419"/>
      <c r="JST42" s="418"/>
      <c r="JSU42" s="420"/>
      <c r="JSV42" s="421"/>
      <c r="JSW42" s="422"/>
      <c r="JSX42" s="423"/>
      <c r="JSY42" s="419"/>
      <c r="JSZ42" s="419"/>
      <c r="JTA42" s="418"/>
      <c r="JTB42" s="420"/>
      <c r="JTC42" s="421"/>
      <c r="JTD42" s="422"/>
      <c r="JTE42" s="423"/>
      <c r="JTF42" s="419"/>
      <c r="JTG42" s="419"/>
      <c r="JTH42" s="418"/>
      <c r="JTI42" s="420"/>
      <c r="JTJ42" s="421"/>
      <c r="JTK42" s="422"/>
      <c r="JTL42" s="423"/>
      <c r="JTM42" s="419"/>
      <c r="JTN42" s="419"/>
      <c r="JTO42" s="418"/>
      <c r="JTP42" s="420"/>
      <c r="JTQ42" s="421"/>
      <c r="JTR42" s="422"/>
      <c r="JTS42" s="423"/>
      <c r="JTT42" s="419"/>
      <c r="JTU42" s="419"/>
      <c r="JTV42" s="418"/>
      <c r="JTW42" s="420"/>
      <c r="JTX42" s="421"/>
      <c r="JTY42" s="422"/>
      <c r="JTZ42" s="423"/>
      <c r="JUA42" s="419"/>
      <c r="JUB42" s="419"/>
      <c r="JUC42" s="418"/>
      <c r="JUD42" s="420"/>
      <c r="JUE42" s="421"/>
      <c r="JUF42" s="422"/>
      <c r="JUG42" s="423"/>
      <c r="JUH42" s="419"/>
      <c r="JUI42" s="419"/>
      <c r="JUJ42" s="418"/>
      <c r="JUK42" s="420"/>
      <c r="JUL42" s="421"/>
      <c r="JUM42" s="422"/>
      <c r="JUN42" s="423"/>
      <c r="JUO42" s="419"/>
      <c r="JUP42" s="419"/>
      <c r="JUQ42" s="418"/>
      <c r="JUR42" s="420"/>
      <c r="JUS42" s="421"/>
      <c r="JUT42" s="422"/>
      <c r="JUU42" s="423"/>
      <c r="JUV42" s="419"/>
      <c r="JUW42" s="419"/>
      <c r="JUX42" s="418"/>
      <c r="JUY42" s="420"/>
      <c r="JUZ42" s="421"/>
      <c r="JVA42" s="422"/>
      <c r="JVB42" s="423"/>
      <c r="JVC42" s="419"/>
      <c r="JVD42" s="419"/>
      <c r="JVE42" s="418"/>
      <c r="JVF42" s="420"/>
      <c r="JVG42" s="421"/>
      <c r="JVH42" s="422"/>
      <c r="JVI42" s="423"/>
      <c r="JVJ42" s="419"/>
      <c r="JVK42" s="419"/>
      <c r="JVL42" s="418"/>
      <c r="JVM42" s="420"/>
      <c r="JVN42" s="421"/>
      <c r="JVO42" s="422"/>
      <c r="JVP42" s="423"/>
      <c r="JVQ42" s="419"/>
      <c r="JVR42" s="419"/>
      <c r="JVS42" s="418"/>
      <c r="JVT42" s="420"/>
      <c r="JVU42" s="421"/>
      <c r="JVV42" s="422"/>
      <c r="JVW42" s="423"/>
      <c r="JVX42" s="419"/>
      <c r="JVY42" s="419"/>
      <c r="JVZ42" s="418"/>
      <c r="JWA42" s="420"/>
      <c r="JWB42" s="421"/>
      <c r="JWC42" s="422"/>
      <c r="JWD42" s="423"/>
      <c r="JWE42" s="419"/>
      <c r="JWF42" s="419"/>
      <c r="JWG42" s="418"/>
      <c r="JWH42" s="420"/>
      <c r="JWI42" s="421"/>
      <c r="JWJ42" s="422"/>
      <c r="JWK42" s="423"/>
      <c r="JWL42" s="419"/>
      <c r="JWM42" s="419"/>
      <c r="JWN42" s="418"/>
      <c r="JWO42" s="420"/>
      <c r="JWP42" s="421"/>
      <c r="JWQ42" s="422"/>
      <c r="JWR42" s="423"/>
      <c r="JWS42" s="419"/>
      <c r="JWT42" s="419"/>
      <c r="JWU42" s="418"/>
      <c r="JWV42" s="420"/>
      <c r="JWW42" s="421"/>
      <c r="JWX42" s="422"/>
      <c r="JWY42" s="423"/>
      <c r="JWZ42" s="419"/>
      <c r="JXA42" s="419"/>
      <c r="JXB42" s="418"/>
      <c r="JXC42" s="420"/>
      <c r="JXD42" s="421"/>
      <c r="JXE42" s="422"/>
      <c r="JXF42" s="423"/>
      <c r="JXG42" s="419"/>
      <c r="JXH42" s="419"/>
      <c r="JXI42" s="418"/>
      <c r="JXJ42" s="420"/>
      <c r="JXK42" s="421"/>
      <c r="JXL42" s="422"/>
      <c r="JXM42" s="423"/>
      <c r="JXN42" s="419"/>
      <c r="JXO42" s="419"/>
      <c r="JXP42" s="418"/>
      <c r="JXQ42" s="420"/>
      <c r="JXR42" s="421"/>
      <c r="JXS42" s="422"/>
      <c r="JXT42" s="423"/>
      <c r="JXU42" s="419"/>
      <c r="JXV42" s="419"/>
      <c r="JXW42" s="418"/>
      <c r="JXX42" s="420"/>
      <c r="JXY42" s="421"/>
      <c r="JXZ42" s="422"/>
      <c r="JYA42" s="423"/>
      <c r="JYB42" s="419"/>
      <c r="JYC42" s="419"/>
      <c r="JYD42" s="418"/>
      <c r="JYE42" s="420"/>
      <c r="JYF42" s="421"/>
      <c r="JYG42" s="422"/>
      <c r="JYH42" s="423"/>
      <c r="JYI42" s="419"/>
      <c r="JYJ42" s="419"/>
      <c r="JYK42" s="418"/>
      <c r="JYL42" s="420"/>
      <c r="JYM42" s="421"/>
      <c r="JYN42" s="422"/>
      <c r="JYO42" s="423"/>
      <c r="JYP42" s="419"/>
      <c r="JYQ42" s="419"/>
      <c r="JYR42" s="418"/>
      <c r="JYS42" s="420"/>
      <c r="JYT42" s="421"/>
      <c r="JYU42" s="422"/>
      <c r="JYV42" s="423"/>
      <c r="JYW42" s="419"/>
      <c r="JYX42" s="419"/>
      <c r="JYY42" s="418"/>
      <c r="JYZ42" s="420"/>
      <c r="JZA42" s="421"/>
      <c r="JZB42" s="422"/>
      <c r="JZC42" s="423"/>
      <c r="JZD42" s="419"/>
      <c r="JZE42" s="419"/>
      <c r="JZF42" s="418"/>
      <c r="JZG42" s="420"/>
      <c r="JZH42" s="421"/>
      <c r="JZI42" s="422"/>
      <c r="JZJ42" s="423"/>
      <c r="JZK42" s="419"/>
      <c r="JZL42" s="419"/>
      <c r="JZM42" s="418"/>
      <c r="JZN42" s="420"/>
      <c r="JZO42" s="421"/>
      <c r="JZP42" s="422"/>
      <c r="JZQ42" s="423"/>
      <c r="JZR42" s="419"/>
      <c r="JZS42" s="419"/>
      <c r="JZT42" s="418"/>
      <c r="JZU42" s="420"/>
      <c r="JZV42" s="421"/>
      <c r="JZW42" s="422"/>
      <c r="JZX42" s="423"/>
      <c r="JZY42" s="419"/>
      <c r="JZZ42" s="419"/>
      <c r="KAA42" s="418"/>
      <c r="KAB42" s="420"/>
      <c r="KAC42" s="421"/>
      <c r="KAD42" s="422"/>
      <c r="KAE42" s="423"/>
      <c r="KAF42" s="419"/>
      <c r="KAG42" s="419"/>
      <c r="KAH42" s="418"/>
      <c r="KAI42" s="420"/>
      <c r="KAJ42" s="421"/>
      <c r="KAK42" s="422"/>
      <c r="KAL42" s="423"/>
      <c r="KAM42" s="419"/>
      <c r="KAN42" s="419"/>
      <c r="KAO42" s="418"/>
      <c r="KAP42" s="420"/>
      <c r="KAQ42" s="421"/>
      <c r="KAR42" s="422"/>
      <c r="KAS42" s="423"/>
      <c r="KAT42" s="419"/>
      <c r="KAU42" s="419"/>
      <c r="KAV42" s="418"/>
      <c r="KAW42" s="420"/>
      <c r="KAX42" s="421"/>
      <c r="KAY42" s="422"/>
      <c r="KAZ42" s="423"/>
      <c r="KBA42" s="419"/>
      <c r="KBB42" s="419"/>
      <c r="KBC42" s="418"/>
      <c r="KBD42" s="420"/>
      <c r="KBE42" s="421"/>
      <c r="KBF42" s="422"/>
      <c r="KBG42" s="423"/>
      <c r="KBH42" s="419"/>
      <c r="KBI42" s="419"/>
      <c r="KBJ42" s="418"/>
      <c r="KBK42" s="420"/>
      <c r="KBL42" s="421"/>
      <c r="KBM42" s="422"/>
      <c r="KBN42" s="423"/>
      <c r="KBO42" s="419"/>
      <c r="KBP42" s="419"/>
      <c r="KBQ42" s="418"/>
      <c r="KBR42" s="420"/>
      <c r="KBS42" s="421"/>
      <c r="KBT42" s="422"/>
      <c r="KBU42" s="423"/>
      <c r="KBV42" s="419"/>
      <c r="KBW42" s="419"/>
      <c r="KBX42" s="418"/>
      <c r="KBY42" s="420"/>
      <c r="KBZ42" s="421"/>
      <c r="KCA42" s="422"/>
      <c r="KCB42" s="423"/>
      <c r="KCC42" s="419"/>
      <c r="KCD42" s="419"/>
      <c r="KCE42" s="418"/>
      <c r="KCF42" s="420"/>
      <c r="KCG42" s="421"/>
      <c r="KCH42" s="422"/>
      <c r="KCI42" s="423"/>
      <c r="KCJ42" s="419"/>
      <c r="KCK42" s="419"/>
      <c r="KCL42" s="418"/>
      <c r="KCM42" s="420"/>
      <c r="KCN42" s="421"/>
      <c r="KCO42" s="422"/>
      <c r="KCP42" s="423"/>
      <c r="KCQ42" s="419"/>
      <c r="KCR42" s="419"/>
      <c r="KCS42" s="418"/>
      <c r="KCT42" s="420"/>
      <c r="KCU42" s="421"/>
      <c r="KCV42" s="422"/>
      <c r="KCW42" s="423"/>
      <c r="KCX42" s="419"/>
      <c r="KCY42" s="419"/>
      <c r="KCZ42" s="418"/>
      <c r="KDA42" s="420"/>
      <c r="KDB42" s="421"/>
      <c r="KDC42" s="422"/>
      <c r="KDD42" s="423"/>
      <c r="KDE42" s="419"/>
      <c r="KDF42" s="419"/>
      <c r="KDG42" s="418"/>
      <c r="KDH42" s="420"/>
      <c r="KDI42" s="421"/>
      <c r="KDJ42" s="422"/>
      <c r="KDK42" s="423"/>
      <c r="KDL42" s="419"/>
      <c r="KDM42" s="419"/>
      <c r="KDN42" s="418"/>
      <c r="KDO42" s="420"/>
      <c r="KDP42" s="421"/>
      <c r="KDQ42" s="422"/>
      <c r="KDR42" s="423"/>
      <c r="KDS42" s="419"/>
      <c r="KDT42" s="419"/>
      <c r="KDU42" s="418"/>
      <c r="KDV42" s="420"/>
      <c r="KDW42" s="421"/>
      <c r="KDX42" s="422"/>
      <c r="KDY42" s="423"/>
      <c r="KDZ42" s="419"/>
      <c r="KEA42" s="419"/>
      <c r="KEB42" s="418"/>
      <c r="KEC42" s="420"/>
      <c r="KED42" s="421"/>
      <c r="KEE42" s="422"/>
      <c r="KEF42" s="423"/>
      <c r="KEG42" s="419"/>
      <c r="KEH42" s="419"/>
      <c r="KEI42" s="418"/>
      <c r="KEJ42" s="420"/>
      <c r="KEK42" s="421"/>
      <c r="KEL42" s="422"/>
      <c r="KEM42" s="423"/>
      <c r="KEN42" s="419"/>
      <c r="KEO42" s="419"/>
      <c r="KEP42" s="418"/>
      <c r="KEQ42" s="420"/>
      <c r="KER42" s="421"/>
      <c r="KES42" s="422"/>
      <c r="KET42" s="423"/>
      <c r="KEU42" s="419"/>
      <c r="KEV42" s="419"/>
      <c r="KEW42" s="418"/>
      <c r="KEX42" s="420"/>
      <c r="KEY42" s="421"/>
      <c r="KEZ42" s="422"/>
      <c r="KFA42" s="423"/>
      <c r="KFB42" s="419"/>
      <c r="KFC42" s="419"/>
      <c r="KFD42" s="418"/>
      <c r="KFE42" s="420"/>
      <c r="KFF42" s="421"/>
      <c r="KFG42" s="422"/>
      <c r="KFH42" s="423"/>
      <c r="KFI42" s="419"/>
      <c r="KFJ42" s="419"/>
      <c r="KFK42" s="418"/>
      <c r="KFL42" s="420"/>
      <c r="KFM42" s="421"/>
      <c r="KFN42" s="422"/>
      <c r="KFO42" s="423"/>
      <c r="KFP42" s="419"/>
      <c r="KFQ42" s="419"/>
      <c r="KFR42" s="418"/>
      <c r="KFS42" s="420"/>
      <c r="KFT42" s="421"/>
      <c r="KFU42" s="422"/>
      <c r="KFV42" s="423"/>
      <c r="KFW42" s="419"/>
      <c r="KFX42" s="419"/>
      <c r="KFY42" s="418"/>
      <c r="KFZ42" s="420"/>
      <c r="KGA42" s="421"/>
      <c r="KGB42" s="422"/>
      <c r="KGC42" s="423"/>
      <c r="KGD42" s="419"/>
      <c r="KGE42" s="419"/>
      <c r="KGF42" s="418"/>
      <c r="KGG42" s="420"/>
      <c r="KGH42" s="421"/>
      <c r="KGI42" s="422"/>
      <c r="KGJ42" s="423"/>
      <c r="KGK42" s="419"/>
      <c r="KGL42" s="419"/>
      <c r="KGM42" s="418"/>
      <c r="KGN42" s="420"/>
      <c r="KGO42" s="421"/>
      <c r="KGP42" s="422"/>
      <c r="KGQ42" s="423"/>
      <c r="KGR42" s="419"/>
      <c r="KGS42" s="419"/>
      <c r="KGT42" s="418"/>
      <c r="KGU42" s="420"/>
      <c r="KGV42" s="421"/>
      <c r="KGW42" s="422"/>
      <c r="KGX42" s="423"/>
      <c r="KGY42" s="419"/>
      <c r="KGZ42" s="419"/>
      <c r="KHA42" s="418"/>
      <c r="KHB42" s="420"/>
      <c r="KHC42" s="421"/>
      <c r="KHD42" s="422"/>
      <c r="KHE42" s="423"/>
      <c r="KHF42" s="419"/>
      <c r="KHG42" s="419"/>
      <c r="KHH42" s="418"/>
      <c r="KHI42" s="420"/>
      <c r="KHJ42" s="421"/>
      <c r="KHK42" s="422"/>
      <c r="KHL42" s="423"/>
      <c r="KHM42" s="419"/>
      <c r="KHN42" s="419"/>
      <c r="KHO42" s="418"/>
      <c r="KHP42" s="420"/>
      <c r="KHQ42" s="421"/>
      <c r="KHR42" s="422"/>
      <c r="KHS42" s="423"/>
      <c r="KHT42" s="419"/>
      <c r="KHU42" s="419"/>
      <c r="KHV42" s="418"/>
      <c r="KHW42" s="420"/>
      <c r="KHX42" s="421"/>
      <c r="KHY42" s="422"/>
      <c r="KHZ42" s="423"/>
      <c r="KIA42" s="419"/>
      <c r="KIB42" s="419"/>
      <c r="KIC42" s="418"/>
      <c r="KID42" s="420"/>
      <c r="KIE42" s="421"/>
      <c r="KIF42" s="422"/>
      <c r="KIG42" s="423"/>
      <c r="KIH42" s="419"/>
      <c r="KII42" s="419"/>
      <c r="KIJ42" s="418"/>
      <c r="KIK42" s="420"/>
      <c r="KIL42" s="421"/>
      <c r="KIM42" s="422"/>
      <c r="KIN42" s="423"/>
      <c r="KIO42" s="419"/>
      <c r="KIP42" s="419"/>
      <c r="KIQ42" s="418"/>
      <c r="KIR42" s="420"/>
      <c r="KIS42" s="421"/>
      <c r="KIT42" s="422"/>
      <c r="KIU42" s="423"/>
      <c r="KIV42" s="419"/>
      <c r="KIW42" s="419"/>
      <c r="KIX42" s="418"/>
      <c r="KIY42" s="420"/>
      <c r="KIZ42" s="421"/>
      <c r="KJA42" s="422"/>
      <c r="KJB42" s="423"/>
      <c r="KJC42" s="419"/>
      <c r="KJD42" s="419"/>
      <c r="KJE42" s="418"/>
      <c r="KJF42" s="420"/>
      <c r="KJG42" s="421"/>
      <c r="KJH42" s="422"/>
      <c r="KJI42" s="423"/>
      <c r="KJJ42" s="419"/>
      <c r="KJK42" s="419"/>
      <c r="KJL42" s="418"/>
      <c r="KJM42" s="420"/>
      <c r="KJN42" s="421"/>
      <c r="KJO42" s="422"/>
      <c r="KJP42" s="423"/>
      <c r="KJQ42" s="419"/>
      <c r="KJR42" s="419"/>
      <c r="KJS42" s="418"/>
      <c r="KJT42" s="420"/>
      <c r="KJU42" s="421"/>
      <c r="KJV42" s="422"/>
      <c r="KJW42" s="423"/>
      <c r="KJX42" s="419"/>
      <c r="KJY42" s="419"/>
      <c r="KJZ42" s="418"/>
      <c r="KKA42" s="420"/>
      <c r="KKB42" s="421"/>
      <c r="KKC42" s="422"/>
      <c r="KKD42" s="423"/>
      <c r="KKE42" s="419"/>
      <c r="KKF42" s="419"/>
      <c r="KKG42" s="418"/>
      <c r="KKH42" s="420"/>
      <c r="KKI42" s="421"/>
      <c r="KKJ42" s="422"/>
      <c r="KKK42" s="423"/>
      <c r="KKL42" s="419"/>
      <c r="KKM42" s="419"/>
      <c r="KKN42" s="418"/>
      <c r="KKO42" s="420"/>
      <c r="KKP42" s="421"/>
      <c r="KKQ42" s="422"/>
      <c r="KKR42" s="423"/>
      <c r="KKS42" s="419"/>
      <c r="KKT42" s="419"/>
      <c r="KKU42" s="418"/>
      <c r="KKV42" s="420"/>
      <c r="KKW42" s="421"/>
      <c r="KKX42" s="422"/>
      <c r="KKY42" s="423"/>
      <c r="KKZ42" s="419"/>
      <c r="KLA42" s="419"/>
      <c r="KLB42" s="418"/>
      <c r="KLC42" s="420"/>
      <c r="KLD42" s="421"/>
      <c r="KLE42" s="422"/>
      <c r="KLF42" s="423"/>
      <c r="KLG42" s="419"/>
      <c r="KLH42" s="419"/>
      <c r="KLI42" s="418"/>
      <c r="KLJ42" s="420"/>
      <c r="KLK42" s="421"/>
      <c r="KLL42" s="422"/>
      <c r="KLM42" s="423"/>
      <c r="KLN42" s="419"/>
      <c r="KLO42" s="419"/>
      <c r="KLP42" s="418"/>
      <c r="KLQ42" s="420"/>
      <c r="KLR42" s="421"/>
      <c r="KLS42" s="422"/>
      <c r="KLT42" s="423"/>
      <c r="KLU42" s="419"/>
      <c r="KLV42" s="419"/>
      <c r="KLW42" s="418"/>
      <c r="KLX42" s="420"/>
      <c r="KLY42" s="421"/>
      <c r="KLZ42" s="422"/>
      <c r="KMA42" s="423"/>
      <c r="KMB42" s="419"/>
      <c r="KMC42" s="419"/>
      <c r="KMD42" s="418"/>
      <c r="KME42" s="420"/>
      <c r="KMF42" s="421"/>
      <c r="KMG42" s="422"/>
      <c r="KMH42" s="423"/>
      <c r="KMI42" s="419"/>
      <c r="KMJ42" s="419"/>
      <c r="KMK42" s="418"/>
      <c r="KML42" s="420"/>
      <c r="KMM42" s="421"/>
      <c r="KMN42" s="422"/>
      <c r="KMO42" s="423"/>
      <c r="KMP42" s="419"/>
      <c r="KMQ42" s="419"/>
      <c r="KMR42" s="418"/>
      <c r="KMS42" s="420"/>
      <c r="KMT42" s="421"/>
      <c r="KMU42" s="422"/>
      <c r="KMV42" s="423"/>
      <c r="KMW42" s="419"/>
      <c r="KMX42" s="419"/>
      <c r="KMY42" s="418"/>
      <c r="KMZ42" s="420"/>
      <c r="KNA42" s="421"/>
      <c r="KNB42" s="422"/>
      <c r="KNC42" s="423"/>
      <c r="KND42" s="419"/>
      <c r="KNE42" s="419"/>
      <c r="KNF42" s="418"/>
      <c r="KNG42" s="420"/>
      <c r="KNH42" s="421"/>
      <c r="KNI42" s="422"/>
      <c r="KNJ42" s="423"/>
      <c r="KNK42" s="419"/>
      <c r="KNL42" s="419"/>
      <c r="KNM42" s="418"/>
      <c r="KNN42" s="420"/>
      <c r="KNO42" s="421"/>
      <c r="KNP42" s="422"/>
      <c r="KNQ42" s="423"/>
      <c r="KNR42" s="419"/>
      <c r="KNS42" s="419"/>
      <c r="KNT42" s="418"/>
      <c r="KNU42" s="420"/>
      <c r="KNV42" s="421"/>
      <c r="KNW42" s="422"/>
      <c r="KNX42" s="423"/>
      <c r="KNY42" s="419"/>
      <c r="KNZ42" s="419"/>
      <c r="KOA42" s="418"/>
      <c r="KOB42" s="420"/>
      <c r="KOC42" s="421"/>
      <c r="KOD42" s="422"/>
      <c r="KOE42" s="423"/>
      <c r="KOF42" s="419"/>
      <c r="KOG42" s="419"/>
      <c r="KOH42" s="418"/>
      <c r="KOI42" s="420"/>
      <c r="KOJ42" s="421"/>
      <c r="KOK42" s="422"/>
      <c r="KOL42" s="423"/>
      <c r="KOM42" s="419"/>
      <c r="KON42" s="419"/>
      <c r="KOO42" s="418"/>
      <c r="KOP42" s="420"/>
      <c r="KOQ42" s="421"/>
      <c r="KOR42" s="422"/>
      <c r="KOS42" s="423"/>
      <c r="KOT42" s="419"/>
      <c r="KOU42" s="419"/>
      <c r="KOV42" s="418"/>
      <c r="KOW42" s="420"/>
      <c r="KOX42" s="421"/>
      <c r="KOY42" s="422"/>
      <c r="KOZ42" s="423"/>
      <c r="KPA42" s="419"/>
      <c r="KPB42" s="419"/>
      <c r="KPC42" s="418"/>
      <c r="KPD42" s="420"/>
      <c r="KPE42" s="421"/>
      <c r="KPF42" s="422"/>
      <c r="KPG42" s="423"/>
      <c r="KPH42" s="419"/>
      <c r="KPI42" s="419"/>
      <c r="KPJ42" s="418"/>
      <c r="KPK42" s="420"/>
      <c r="KPL42" s="421"/>
      <c r="KPM42" s="422"/>
      <c r="KPN42" s="423"/>
      <c r="KPO42" s="419"/>
      <c r="KPP42" s="419"/>
      <c r="KPQ42" s="418"/>
      <c r="KPR42" s="420"/>
      <c r="KPS42" s="421"/>
      <c r="KPT42" s="422"/>
      <c r="KPU42" s="423"/>
      <c r="KPV42" s="419"/>
      <c r="KPW42" s="419"/>
      <c r="KPX42" s="418"/>
      <c r="KPY42" s="420"/>
      <c r="KPZ42" s="421"/>
      <c r="KQA42" s="422"/>
      <c r="KQB42" s="423"/>
      <c r="KQC42" s="419"/>
      <c r="KQD42" s="419"/>
      <c r="KQE42" s="418"/>
      <c r="KQF42" s="420"/>
      <c r="KQG42" s="421"/>
      <c r="KQH42" s="422"/>
      <c r="KQI42" s="423"/>
      <c r="KQJ42" s="419"/>
      <c r="KQK42" s="419"/>
      <c r="KQL42" s="418"/>
      <c r="KQM42" s="420"/>
      <c r="KQN42" s="421"/>
      <c r="KQO42" s="422"/>
      <c r="KQP42" s="423"/>
      <c r="KQQ42" s="419"/>
      <c r="KQR42" s="419"/>
      <c r="KQS42" s="418"/>
      <c r="KQT42" s="420"/>
      <c r="KQU42" s="421"/>
      <c r="KQV42" s="422"/>
      <c r="KQW42" s="423"/>
      <c r="KQX42" s="419"/>
      <c r="KQY42" s="419"/>
      <c r="KQZ42" s="418"/>
      <c r="KRA42" s="420"/>
      <c r="KRB42" s="421"/>
      <c r="KRC42" s="422"/>
      <c r="KRD42" s="423"/>
      <c r="KRE42" s="419"/>
      <c r="KRF42" s="419"/>
      <c r="KRG42" s="418"/>
      <c r="KRH42" s="420"/>
      <c r="KRI42" s="421"/>
      <c r="KRJ42" s="422"/>
      <c r="KRK42" s="423"/>
      <c r="KRL42" s="419"/>
      <c r="KRM42" s="419"/>
      <c r="KRN42" s="418"/>
      <c r="KRO42" s="420"/>
      <c r="KRP42" s="421"/>
      <c r="KRQ42" s="422"/>
      <c r="KRR42" s="423"/>
      <c r="KRS42" s="419"/>
      <c r="KRT42" s="419"/>
      <c r="KRU42" s="418"/>
      <c r="KRV42" s="420"/>
      <c r="KRW42" s="421"/>
      <c r="KRX42" s="422"/>
      <c r="KRY42" s="423"/>
      <c r="KRZ42" s="419"/>
      <c r="KSA42" s="419"/>
      <c r="KSB42" s="418"/>
      <c r="KSC42" s="420"/>
      <c r="KSD42" s="421"/>
      <c r="KSE42" s="422"/>
      <c r="KSF42" s="423"/>
      <c r="KSG42" s="419"/>
      <c r="KSH42" s="419"/>
      <c r="KSI42" s="418"/>
      <c r="KSJ42" s="420"/>
      <c r="KSK42" s="421"/>
      <c r="KSL42" s="422"/>
      <c r="KSM42" s="423"/>
      <c r="KSN42" s="419"/>
      <c r="KSO42" s="419"/>
      <c r="KSP42" s="418"/>
      <c r="KSQ42" s="420"/>
      <c r="KSR42" s="421"/>
      <c r="KSS42" s="422"/>
      <c r="KST42" s="423"/>
      <c r="KSU42" s="419"/>
      <c r="KSV42" s="419"/>
      <c r="KSW42" s="418"/>
      <c r="KSX42" s="420"/>
      <c r="KSY42" s="421"/>
      <c r="KSZ42" s="422"/>
      <c r="KTA42" s="423"/>
      <c r="KTB42" s="419"/>
      <c r="KTC42" s="419"/>
      <c r="KTD42" s="418"/>
      <c r="KTE42" s="420"/>
      <c r="KTF42" s="421"/>
      <c r="KTG42" s="422"/>
      <c r="KTH42" s="423"/>
      <c r="KTI42" s="419"/>
      <c r="KTJ42" s="419"/>
      <c r="KTK42" s="418"/>
      <c r="KTL42" s="420"/>
      <c r="KTM42" s="421"/>
      <c r="KTN42" s="422"/>
      <c r="KTO42" s="423"/>
      <c r="KTP42" s="419"/>
      <c r="KTQ42" s="419"/>
      <c r="KTR42" s="418"/>
      <c r="KTS42" s="420"/>
      <c r="KTT42" s="421"/>
      <c r="KTU42" s="422"/>
      <c r="KTV42" s="423"/>
      <c r="KTW42" s="419"/>
      <c r="KTX42" s="419"/>
      <c r="KTY42" s="418"/>
      <c r="KTZ42" s="420"/>
      <c r="KUA42" s="421"/>
      <c r="KUB42" s="422"/>
      <c r="KUC42" s="423"/>
      <c r="KUD42" s="419"/>
      <c r="KUE42" s="419"/>
      <c r="KUF42" s="418"/>
      <c r="KUG42" s="420"/>
      <c r="KUH42" s="421"/>
      <c r="KUI42" s="422"/>
      <c r="KUJ42" s="423"/>
      <c r="KUK42" s="419"/>
      <c r="KUL42" s="419"/>
      <c r="KUM42" s="418"/>
      <c r="KUN42" s="420"/>
      <c r="KUO42" s="421"/>
      <c r="KUP42" s="422"/>
      <c r="KUQ42" s="423"/>
      <c r="KUR42" s="419"/>
      <c r="KUS42" s="419"/>
      <c r="KUT42" s="418"/>
      <c r="KUU42" s="420"/>
      <c r="KUV42" s="421"/>
      <c r="KUW42" s="422"/>
      <c r="KUX42" s="423"/>
      <c r="KUY42" s="419"/>
      <c r="KUZ42" s="419"/>
      <c r="KVA42" s="418"/>
      <c r="KVB42" s="420"/>
      <c r="KVC42" s="421"/>
      <c r="KVD42" s="422"/>
      <c r="KVE42" s="423"/>
      <c r="KVF42" s="419"/>
      <c r="KVG42" s="419"/>
      <c r="KVH42" s="418"/>
      <c r="KVI42" s="420"/>
      <c r="KVJ42" s="421"/>
      <c r="KVK42" s="422"/>
      <c r="KVL42" s="423"/>
      <c r="KVM42" s="419"/>
      <c r="KVN42" s="419"/>
      <c r="KVO42" s="418"/>
      <c r="KVP42" s="420"/>
      <c r="KVQ42" s="421"/>
      <c r="KVR42" s="422"/>
      <c r="KVS42" s="423"/>
      <c r="KVT42" s="419"/>
      <c r="KVU42" s="419"/>
      <c r="KVV42" s="418"/>
      <c r="KVW42" s="420"/>
      <c r="KVX42" s="421"/>
      <c r="KVY42" s="422"/>
      <c r="KVZ42" s="423"/>
      <c r="KWA42" s="419"/>
      <c r="KWB42" s="419"/>
      <c r="KWC42" s="418"/>
      <c r="KWD42" s="420"/>
      <c r="KWE42" s="421"/>
      <c r="KWF42" s="422"/>
      <c r="KWG42" s="423"/>
      <c r="KWH42" s="419"/>
      <c r="KWI42" s="419"/>
      <c r="KWJ42" s="418"/>
      <c r="KWK42" s="420"/>
      <c r="KWL42" s="421"/>
      <c r="KWM42" s="422"/>
      <c r="KWN42" s="423"/>
      <c r="KWO42" s="419"/>
      <c r="KWP42" s="419"/>
      <c r="KWQ42" s="418"/>
      <c r="KWR42" s="420"/>
      <c r="KWS42" s="421"/>
      <c r="KWT42" s="422"/>
      <c r="KWU42" s="423"/>
      <c r="KWV42" s="419"/>
      <c r="KWW42" s="419"/>
      <c r="KWX42" s="418"/>
      <c r="KWY42" s="420"/>
      <c r="KWZ42" s="421"/>
      <c r="KXA42" s="422"/>
      <c r="KXB42" s="423"/>
      <c r="KXC42" s="419"/>
      <c r="KXD42" s="419"/>
      <c r="KXE42" s="418"/>
      <c r="KXF42" s="420"/>
      <c r="KXG42" s="421"/>
      <c r="KXH42" s="422"/>
      <c r="KXI42" s="423"/>
      <c r="KXJ42" s="419"/>
      <c r="KXK42" s="419"/>
      <c r="KXL42" s="418"/>
      <c r="KXM42" s="420"/>
      <c r="KXN42" s="421"/>
      <c r="KXO42" s="422"/>
      <c r="KXP42" s="423"/>
      <c r="KXQ42" s="419"/>
      <c r="KXR42" s="419"/>
      <c r="KXS42" s="418"/>
      <c r="KXT42" s="420"/>
      <c r="KXU42" s="421"/>
      <c r="KXV42" s="422"/>
      <c r="KXW42" s="423"/>
      <c r="KXX42" s="419"/>
      <c r="KXY42" s="419"/>
      <c r="KXZ42" s="418"/>
      <c r="KYA42" s="420"/>
      <c r="KYB42" s="421"/>
      <c r="KYC42" s="422"/>
      <c r="KYD42" s="423"/>
      <c r="KYE42" s="419"/>
      <c r="KYF42" s="419"/>
      <c r="KYG42" s="418"/>
      <c r="KYH42" s="420"/>
      <c r="KYI42" s="421"/>
      <c r="KYJ42" s="422"/>
      <c r="KYK42" s="423"/>
      <c r="KYL42" s="419"/>
      <c r="KYM42" s="419"/>
      <c r="KYN42" s="418"/>
      <c r="KYO42" s="420"/>
      <c r="KYP42" s="421"/>
      <c r="KYQ42" s="422"/>
      <c r="KYR42" s="423"/>
      <c r="KYS42" s="419"/>
      <c r="KYT42" s="419"/>
      <c r="KYU42" s="418"/>
      <c r="KYV42" s="420"/>
      <c r="KYW42" s="421"/>
      <c r="KYX42" s="422"/>
      <c r="KYY42" s="423"/>
      <c r="KYZ42" s="419"/>
      <c r="KZA42" s="419"/>
      <c r="KZB42" s="418"/>
      <c r="KZC42" s="420"/>
      <c r="KZD42" s="421"/>
      <c r="KZE42" s="422"/>
      <c r="KZF42" s="423"/>
      <c r="KZG42" s="419"/>
      <c r="KZH42" s="419"/>
      <c r="KZI42" s="418"/>
      <c r="KZJ42" s="420"/>
      <c r="KZK42" s="421"/>
      <c r="KZL42" s="422"/>
      <c r="KZM42" s="423"/>
      <c r="KZN42" s="419"/>
      <c r="KZO42" s="419"/>
      <c r="KZP42" s="418"/>
      <c r="KZQ42" s="420"/>
      <c r="KZR42" s="421"/>
      <c r="KZS42" s="422"/>
      <c r="KZT42" s="423"/>
      <c r="KZU42" s="419"/>
      <c r="KZV42" s="419"/>
      <c r="KZW42" s="418"/>
      <c r="KZX42" s="420"/>
      <c r="KZY42" s="421"/>
      <c r="KZZ42" s="422"/>
      <c r="LAA42" s="423"/>
      <c r="LAB42" s="419"/>
      <c r="LAC42" s="419"/>
      <c r="LAD42" s="418"/>
      <c r="LAE42" s="420"/>
      <c r="LAF42" s="421"/>
      <c r="LAG42" s="422"/>
      <c r="LAH42" s="423"/>
      <c r="LAI42" s="419"/>
      <c r="LAJ42" s="419"/>
      <c r="LAK42" s="418"/>
      <c r="LAL42" s="420"/>
      <c r="LAM42" s="421"/>
      <c r="LAN42" s="422"/>
      <c r="LAO42" s="423"/>
      <c r="LAP42" s="419"/>
      <c r="LAQ42" s="419"/>
      <c r="LAR42" s="418"/>
      <c r="LAS42" s="420"/>
      <c r="LAT42" s="421"/>
      <c r="LAU42" s="422"/>
      <c r="LAV42" s="423"/>
      <c r="LAW42" s="419"/>
      <c r="LAX42" s="419"/>
      <c r="LAY42" s="418"/>
      <c r="LAZ42" s="420"/>
      <c r="LBA42" s="421"/>
      <c r="LBB42" s="422"/>
      <c r="LBC42" s="423"/>
      <c r="LBD42" s="419"/>
      <c r="LBE42" s="419"/>
      <c r="LBF42" s="418"/>
      <c r="LBG42" s="420"/>
      <c r="LBH42" s="421"/>
      <c r="LBI42" s="422"/>
      <c r="LBJ42" s="423"/>
      <c r="LBK42" s="419"/>
      <c r="LBL42" s="419"/>
      <c r="LBM42" s="418"/>
      <c r="LBN42" s="420"/>
      <c r="LBO42" s="421"/>
      <c r="LBP42" s="422"/>
      <c r="LBQ42" s="423"/>
      <c r="LBR42" s="419"/>
      <c r="LBS42" s="419"/>
      <c r="LBT42" s="418"/>
      <c r="LBU42" s="420"/>
      <c r="LBV42" s="421"/>
      <c r="LBW42" s="422"/>
      <c r="LBX42" s="423"/>
      <c r="LBY42" s="419"/>
      <c r="LBZ42" s="419"/>
      <c r="LCA42" s="418"/>
      <c r="LCB42" s="420"/>
      <c r="LCC42" s="421"/>
      <c r="LCD42" s="422"/>
      <c r="LCE42" s="423"/>
      <c r="LCF42" s="419"/>
      <c r="LCG42" s="419"/>
      <c r="LCH42" s="418"/>
      <c r="LCI42" s="420"/>
      <c r="LCJ42" s="421"/>
      <c r="LCK42" s="422"/>
      <c r="LCL42" s="423"/>
      <c r="LCM42" s="419"/>
      <c r="LCN42" s="419"/>
      <c r="LCO42" s="418"/>
      <c r="LCP42" s="420"/>
      <c r="LCQ42" s="421"/>
      <c r="LCR42" s="422"/>
      <c r="LCS42" s="423"/>
      <c r="LCT42" s="419"/>
      <c r="LCU42" s="419"/>
      <c r="LCV42" s="418"/>
      <c r="LCW42" s="420"/>
      <c r="LCX42" s="421"/>
      <c r="LCY42" s="422"/>
      <c r="LCZ42" s="423"/>
      <c r="LDA42" s="419"/>
      <c r="LDB42" s="419"/>
      <c r="LDC42" s="418"/>
      <c r="LDD42" s="420"/>
      <c r="LDE42" s="421"/>
      <c r="LDF42" s="422"/>
      <c r="LDG42" s="423"/>
      <c r="LDH42" s="419"/>
      <c r="LDI42" s="419"/>
      <c r="LDJ42" s="418"/>
      <c r="LDK42" s="420"/>
      <c r="LDL42" s="421"/>
      <c r="LDM42" s="422"/>
      <c r="LDN42" s="423"/>
      <c r="LDO42" s="419"/>
      <c r="LDP42" s="419"/>
      <c r="LDQ42" s="418"/>
      <c r="LDR42" s="420"/>
      <c r="LDS42" s="421"/>
      <c r="LDT42" s="422"/>
      <c r="LDU42" s="423"/>
      <c r="LDV42" s="419"/>
      <c r="LDW42" s="419"/>
      <c r="LDX42" s="418"/>
      <c r="LDY42" s="420"/>
      <c r="LDZ42" s="421"/>
      <c r="LEA42" s="422"/>
      <c r="LEB42" s="423"/>
      <c r="LEC42" s="419"/>
      <c r="LED42" s="419"/>
      <c r="LEE42" s="418"/>
      <c r="LEF42" s="420"/>
      <c r="LEG42" s="421"/>
      <c r="LEH42" s="422"/>
      <c r="LEI42" s="423"/>
      <c r="LEJ42" s="419"/>
      <c r="LEK42" s="419"/>
      <c r="LEL42" s="418"/>
      <c r="LEM42" s="420"/>
      <c r="LEN42" s="421"/>
      <c r="LEO42" s="422"/>
      <c r="LEP42" s="423"/>
      <c r="LEQ42" s="419"/>
      <c r="LER42" s="419"/>
      <c r="LES42" s="418"/>
      <c r="LET42" s="420"/>
      <c r="LEU42" s="421"/>
      <c r="LEV42" s="422"/>
      <c r="LEW42" s="423"/>
      <c r="LEX42" s="419"/>
      <c r="LEY42" s="419"/>
      <c r="LEZ42" s="418"/>
      <c r="LFA42" s="420"/>
      <c r="LFB42" s="421"/>
      <c r="LFC42" s="422"/>
      <c r="LFD42" s="423"/>
      <c r="LFE42" s="419"/>
      <c r="LFF42" s="419"/>
      <c r="LFG42" s="418"/>
      <c r="LFH42" s="420"/>
      <c r="LFI42" s="421"/>
      <c r="LFJ42" s="422"/>
      <c r="LFK42" s="423"/>
      <c r="LFL42" s="419"/>
      <c r="LFM42" s="419"/>
      <c r="LFN42" s="418"/>
      <c r="LFO42" s="420"/>
      <c r="LFP42" s="421"/>
      <c r="LFQ42" s="422"/>
      <c r="LFR42" s="423"/>
      <c r="LFS42" s="419"/>
      <c r="LFT42" s="419"/>
      <c r="LFU42" s="418"/>
      <c r="LFV42" s="420"/>
      <c r="LFW42" s="421"/>
      <c r="LFX42" s="422"/>
      <c r="LFY42" s="423"/>
      <c r="LFZ42" s="419"/>
      <c r="LGA42" s="419"/>
      <c r="LGB42" s="418"/>
      <c r="LGC42" s="420"/>
      <c r="LGD42" s="421"/>
      <c r="LGE42" s="422"/>
      <c r="LGF42" s="423"/>
      <c r="LGG42" s="419"/>
      <c r="LGH42" s="419"/>
      <c r="LGI42" s="418"/>
      <c r="LGJ42" s="420"/>
      <c r="LGK42" s="421"/>
      <c r="LGL42" s="422"/>
      <c r="LGM42" s="423"/>
      <c r="LGN42" s="419"/>
      <c r="LGO42" s="419"/>
      <c r="LGP42" s="418"/>
      <c r="LGQ42" s="420"/>
      <c r="LGR42" s="421"/>
      <c r="LGS42" s="422"/>
      <c r="LGT42" s="423"/>
      <c r="LGU42" s="419"/>
      <c r="LGV42" s="419"/>
      <c r="LGW42" s="418"/>
      <c r="LGX42" s="420"/>
      <c r="LGY42" s="421"/>
      <c r="LGZ42" s="422"/>
      <c r="LHA42" s="423"/>
      <c r="LHB42" s="419"/>
      <c r="LHC42" s="419"/>
      <c r="LHD42" s="418"/>
      <c r="LHE42" s="420"/>
      <c r="LHF42" s="421"/>
      <c r="LHG42" s="422"/>
      <c r="LHH42" s="423"/>
      <c r="LHI42" s="419"/>
      <c r="LHJ42" s="419"/>
      <c r="LHK42" s="418"/>
      <c r="LHL42" s="420"/>
      <c r="LHM42" s="421"/>
      <c r="LHN42" s="422"/>
      <c r="LHO42" s="423"/>
      <c r="LHP42" s="419"/>
      <c r="LHQ42" s="419"/>
      <c r="LHR42" s="418"/>
      <c r="LHS42" s="420"/>
      <c r="LHT42" s="421"/>
      <c r="LHU42" s="422"/>
      <c r="LHV42" s="423"/>
      <c r="LHW42" s="419"/>
      <c r="LHX42" s="419"/>
      <c r="LHY42" s="418"/>
      <c r="LHZ42" s="420"/>
      <c r="LIA42" s="421"/>
      <c r="LIB42" s="422"/>
      <c r="LIC42" s="423"/>
      <c r="LID42" s="419"/>
      <c r="LIE42" s="419"/>
      <c r="LIF42" s="418"/>
      <c r="LIG42" s="420"/>
      <c r="LIH42" s="421"/>
      <c r="LII42" s="422"/>
      <c r="LIJ42" s="423"/>
      <c r="LIK42" s="419"/>
      <c r="LIL42" s="419"/>
      <c r="LIM42" s="418"/>
      <c r="LIN42" s="420"/>
      <c r="LIO42" s="421"/>
      <c r="LIP42" s="422"/>
      <c r="LIQ42" s="423"/>
      <c r="LIR42" s="419"/>
      <c r="LIS42" s="419"/>
      <c r="LIT42" s="418"/>
      <c r="LIU42" s="420"/>
      <c r="LIV42" s="421"/>
      <c r="LIW42" s="422"/>
      <c r="LIX42" s="423"/>
      <c r="LIY42" s="419"/>
      <c r="LIZ42" s="419"/>
      <c r="LJA42" s="418"/>
      <c r="LJB42" s="420"/>
      <c r="LJC42" s="421"/>
      <c r="LJD42" s="422"/>
      <c r="LJE42" s="423"/>
      <c r="LJF42" s="419"/>
      <c r="LJG42" s="419"/>
      <c r="LJH42" s="418"/>
      <c r="LJI42" s="420"/>
      <c r="LJJ42" s="421"/>
      <c r="LJK42" s="422"/>
      <c r="LJL42" s="423"/>
      <c r="LJM42" s="419"/>
      <c r="LJN42" s="419"/>
      <c r="LJO42" s="418"/>
      <c r="LJP42" s="420"/>
      <c r="LJQ42" s="421"/>
      <c r="LJR42" s="422"/>
      <c r="LJS42" s="423"/>
      <c r="LJT42" s="419"/>
      <c r="LJU42" s="419"/>
      <c r="LJV42" s="418"/>
      <c r="LJW42" s="420"/>
      <c r="LJX42" s="421"/>
      <c r="LJY42" s="422"/>
      <c r="LJZ42" s="423"/>
      <c r="LKA42" s="419"/>
      <c r="LKB42" s="419"/>
      <c r="LKC42" s="418"/>
      <c r="LKD42" s="420"/>
      <c r="LKE42" s="421"/>
      <c r="LKF42" s="422"/>
      <c r="LKG42" s="423"/>
      <c r="LKH42" s="419"/>
      <c r="LKI42" s="419"/>
      <c r="LKJ42" s="418"/>
      <c r="LKK42" s="420"/>
      <c r="LKL42" s="421"/>
      <c r="LKM42" s="422"/>
      <c r="LKN42" s="423"/>
      <c r="LKO42" s="419"/>
      <c r="LKP42" s="419"/>
      <c r="LKQ42" s="418"/>
      <c r="LKR42" s="420"/>
      <c r="LKS42" s="421"/>
      <c r="LKT42" s="422"/>
      <c r="LKU42" s="423"/>
      <c r="LKV42" s="419"/>
      <c r="LKW42" s="419"/>
      <c r="LKX42" s="418"/>
      <c r="LKY42" s="420"/>
      <c r="LKZ42" s="421"/>
      <c r="LLA42" s="422"/>
      <c r="LLB42" s="423"/>
      <c r="LLC42" s="419"/>
      <c r="LLD42" s="419"/>
      <c r="LLE42" s="418"/>
      <c r="LLF42" s="420"/>
      <c r="LLG42" s="421"/>
      <c r="LLH42" s="422"/>
      <c r="LLI42" s="423"/>
      <c r="LLJ42" s="419"/>
      <c r="LLK42" s="419"/>
      <c r="LLL42" s="418"/>
      <c r="LLM42" s="420"/>
      <c r="LLN42" s="421"/>
      <c r="LLO42" s="422"/>
      <c r="LLP42" s="423"/>
      <c r="LLQ42" s="419"/>
      <c r="LLR42" s="419"/>
      <c r="LLS42" s="418"/>
      <c r="LLT42" s="420"/>
      <c r="LLU42" s="421"/>
      <c r="LLV42" s="422"/>
      <c r="LLW42" s="423"/>
      <c r="LLX42" s="419"/>
      <c r="LLY42" s="419"/>
      <c r="LLZ42" s="418"/>
      <c r="LMA42" s="420"/>
      <c r="LMB42" s="421"/>
      <c r="LMC42" s="422"/>
      <c r="LMD42" s="423"/>
      <c r="LME42" s="419"/>
      <c r="LMF42" s="419"/>
      <c r="LMG42" s="418"/>
      <c r="LMH42" s="420"/>
      <c r="LMI42" s="421"/>
      <c r="LMJ42" s="422"/>
      <c r="LMK42" s="423"/>
      <c r="LML42" s="419"/>
      <c r="LMM42" s="419"/>
      <c r="LMN42" s="418"/>
      <c r="LMO42" s="420"/>
      <c r="LMP42" s="421"/>
      <c r="LMQ42" s="422"/>
      <c r="LMR42" s="423"/>
      <c r="LMS42" s="419"/>
      <c r="LMT42" s="419"/>
      <c r="LMU42" s="418"/>
      <c r="LMV42" s="420"/>
      <c r="LMW42" s="421"/>
      <c r="LMX42" s="422"/>
      <c r="LMY42" s="423"/>
      <c r="LMZ42" s="419"/>
      <c r="LNA42" s="419"/>
      <c r="LNB42" s="418"/>
      <c r="LNC42" s="420"/>
      <c r="LND42" s="421"/>
      <c r="LNE42" s="422"/>
      <c r="LNF42" s="423"/>
      <c r="LNG42" s="419"/>
      <c r="LNH42" s="419"/>
      <c r="LNI42" s="418"/>
      <c r="LNJ42" s="420"/>
      <c r="LNK42" s="421"/>
      <c r="LNL42" s="422"/>
      <c r="LNM42" s="423"/>
      <c r="LNN42" s="419"/>
      <c r="LNO42" s="419"/>
      <c r="LNP42" s="418"/>
      <c r="LNQ42" s="420"/>
      <c r="LNR42" s="421"/>
      <c r="LNS42" s="422"/>
      <c r="LNT42" s="423"/>
      <c r="LNU42" s="419"/>
      <c r="LNV42" s="419"/>
      <c r="LNW42" s="418"/>
      <c r="LNX42" s="420"/>
      <c r="LNY42" s="421"/>
      <c r="LNZ42" s="422"/>
      <c r="LOA42" s="423"/>
      <c r="LOB42" s="419"/>
      <c r="LOC42" s="419"/>
      <c r="LOD42" s="418"/>
      <c r="LOE42" s="420"/>
      <c r="LOF42" s="421"/>
      <c r="LOG42" s="422"/>
      <c r="LOH42" s="423"/>
      <c r="LOI42" s="419"/>
      <c r="LOJ42" s="419"/>
      <c r="LOK42" s="418"/>
      <c r="LOL42" s="420"/>
      <c r="LOM42" s="421"/>
      <c r="LON42" s="422"/>
      <c r="LOO42" s="423"/>
      <c r="LOP42" s="419"/>
      <c r="LOQ42" s="419"/>
      <c r="LOR42" s="418"/>
      <c r="LOS42" s="420"/>
      <c r="LOT42" s="421"/>
      <c r="LOU42" s="422"/>
      <c r="LOV42" s="423"/>
      <c r="LOW42" s="419"/>
      <c r="LOX42" s="419"/>
      <c r="LOY42" s="418"/>
      <c r="LOZ42" s="420"/>
      <c r="LPA42" s="421"/>
      <c r="LPB42" s="422"/>
      <c r="LPC42" s="423"/>
      <c r="LPD42" s="419"/>
      <c r="LPE42" s="419"/>
      <c r="LPF42" s="418"/>
      <c r="LPG42" s="420"/>
      <c r="LPH42" s="421"/>
      <c r="LPI42" s="422"/>
      <c r="LPJ42" s="423"/>
      <c r="LPK42" s="419"/>
      <c r="LPL42" s="419"/>
      <c r="LPM42" s="418"/>
      <c r="LPN42" s="420"/>
      <c r="LPO42" s="421"/>
      <c r="LPP42" s="422"/>
      <c r="LPQ42" s="423"/>
      <c r="LPR42" s="419"/>
      <c r="LPS42" s="419"/>
      <c r="LPT42" s="418"/>
      <c r="LPU42" s="420"/>
      <c r="LPV42" s="421"/>
      <c r="LPW42" s="422"/>
      <c r="LPX42" s="423"/>
      <c r="LPY42" s="419"/>
      <c r="LPZ42" s="419"/>
      <c r="LQA42" s="418"/>
      <c r="LQB42" s="420"/>
      <c r="LQC42" s="421"/>
      <c r="LQD42" s="422"/>
      <c r="LQE42" s="423"/>
      <c r="LQF42" s="419"/>
      <c r="LQG42" s="419"/>
      <c r="LQH42" s="418"/>
      <c r="LQI42" s="420"/>
      <c r="LQJ42" s="421"/>
      <c r="LQK42" s="422"/>
      <c r="LQL42" s="423"/>
      <c r="LQM42" s="419"/>
      <c r="LQN42" s="419"/>
      <c r="LQO42" s="418"/>
      <c r="LQP42" s="420"/>
      <c r="LQQ42" s="421"/>
      <c r="LQR42" s="422"/>
      <c r="LQS42" s="423"/>
      <c r="LQT42" s="419"/>
      <c r="LQU42" s="419"/>
      <c r="LQV42" s="418"/>
      <c r="LQW42" s="420"/>
      <c r="LQX42" s="421"/>
      <c r="LQY42" s="422"/>
      <c r="LQZ42" s="423"/>
      <c r="LRA42" s="419"/>
      <c r="LRB42" s="419"/>
      <c r="LRC42" s="418"/>
      <c r="LRD42" s="420"/>
      <c r="LRE42" s="421"/>
      <c r="LRF42" s="422"/>
      <c r="LRG42" s="423"/>
      <c r="LRH42" s="419"/>
      <c r="LRI42" s="419"/>
      <c r="LRJ42" s="418"/>
      <c r="LRK42" s="420"/>
      <c r="LRL42" s="421"/>
      <c r="LRM42" s="422"/>
      <c r="LRN42" s="423"/>
      <c r="LRO42" s="419"/>
      <c r="LRP42" s="419"/>
      <c r="LRQ42" s="418"/>
      <c r="LRR42" s="420"/>
      <c r="LRS42" s="421"/>
      <c r="LRT42" s="422"/>
      <c r="LRU42" s="423"/>
      <c r="LRV42" s="419"/>
      <c r="LRW42" s="419"/>
      <c r="LRX42" s="418"/>
      <c r="LRY42" s="420"/>
      <c r="LRZ42" s="421"/>
      <c r="LSA42" s="422"/>
      <c r="LSB42" s="423"/>
      <c r="LSC42" s="419"/>
      <c r="LSD42" s="419"/>
      <c r="LSE42" s="418"/>
      <c r="LSF42" s="420"/>
      <c r="LSG42" s="421"/>
      <c r="LSH42" s="422"/>
      <c r="LSI42" s="423"/>
      <c r="LSJ42" s="419"/>
      <c r="LSK42" s="419"/>
      <c r="LSL42" s="418"/>
      <c r="LSM42" s="420"/>
      <c r="LSN42" s="421"/>
      <c r="LSO42" s="422"/>
      <c r="LSP42" s="423"/>
      <c r="LSQ42" s="419"/>
      <c r="LSR42" s="419"/>
      <c r="LSS42" s="418"/>
      <c r="LST42" s="420"/>
      <c r="LSU42" s="421"/>
      <c r="LSV42" s="422"/>
      <c r="LSW42" s="423"/>
      <c r="LSX42" s="419"/>
      <c r="LSY42" s="419"/>
      <c r="LSZ42" s="418"/>
      <c r="LTA42" s="420"/>
      <c r="LTB42" s="421"/>
      <c r="LTC42" s="422"/>
      <c r="LTD42" s="423"/>
      <c r="LTE42" s="419"/>
      <c r="LTF42" s="419"/>
      <c r="LTG42" s="418"/>
      <c r="LTH42" s="420"/>
      <c r="LTI42" s="421"/>
      <c r="LTJ42" s="422"/>
      <c r="LTK42" s="423"/>
      <c r="LTL42" s="419"/>
      <c r="LTM42" s="419"/>
      <c r="LTN42" s="418"/>
      <c r="LTO42" s="420"/>
      <c r="LTP42" s="421"/>
      <c r="LTQ42" s="422"/>
      <c r="LTR42" s="423"/>
      <c r="LTS42" s="419"/>
      <c r="LTT42" s="419"/>
      <c r="LTU42" s="418"/>
      <c r="LTV42" s="420"/>
      <c r="LTW42" s="421"/>
      <c r="LTX42" s="422"/>
      <c r="LTY42" s="423"/>
      <c r="LTZ42" s="419"/>
      <c r="LUA42" s="419"/>
      <c r="LUB42" s="418"/>
      <c r="LUC42" s="420"/>
      <c r="LUD42" s="421"/>
      <c r="LUE42" s="422"/>
      <c r="LUF42" s="423"/>
      <c r="LUG42" s="419"/>
      <c r="LUH42" s="419"/>
      <c r="LUI42" s="418"/>
      <c r="LUJ42" s="420"/>
      <c r="LUK42" s="421"/>
      <c r="LUL42" s="422"/>
      <c r="LUM42" s="423"/>
      <c r="LUN42" s="419"/>
      <c r="LUO42" s="419"/>
      <c r="LUP42" s="418"/>
      <c r="LUQ42" s="420"/>
      <c r="LUR42" s="421"/>
      <c r="LUS42" s="422"/>
      <c r="LUT42" s="423"/>
      <c r="LUU42" s="419"/>
      <c r="LUV42" s="419"/>
      <c r="LUW42" s="418"/>
      <c r="LUX42" s="420"/>
      <c r="LUY42" s="421"/>
      <c r="LUZ42" s="422"/>
      <c r="LVA42" s="423"/>
      <c r="LVB42" s="419"/>
      <c r="LVC42" s="419"/>
      <c r="LVD42" s="418"/>
      <c r="LVE42" s="420"/>
      <c r="LVF42" s="421"/>
      <c r="LVG42" s="422"/>
      <c r="LVH42" s="423"/>
      <c r="LVI42" s="419"/>
      <c r="LVJ42" s="419"/>
      <c r="LVK42" s="418"/>
      <c r="LVL42" s="420"/>
      <c r="LVM42" s="421"/>
      <c r="LVN42" s="422"/>
      <c r="LVO42" s="423"/>
      <c r="LVP42" s="419"/>
      <c r="LVQ42" s="419"/>
      <c r="LVR42" s="418"/>
      <c r="LVS42" s="420"/>
      <c r="LVT42" s="421"/>
      <c r="LVU42" s="422"/>
      <c r="LVV42" s="423"/>
      <c r="LVW42" s="419"/>
      <c r="LVX42" s="419"/>
      <c r="LVY42" s="418"/>
      <c r="LVZ42" s="420"/>
      <c r="LWA42" s="421"/>
      <c r="LWB42" s="422"/>
      <c r="LWC42" s="423"/>
      <c r="LWD42" s="419"/>
      <c r="LWE42" s="419"/>
      <c r="LWF42" s="418"/>
      <c r="LWG42" s="420"/>
      <c r="LWH42" s="421"/>
      <c r="LWI42" s="422"/>
      <c r="LWJ42" s="423"/>
      <c r="LWK42" s="419"/>
      <c r="LWL42" s="419"/>
      <c r="LWM42" s="418"/>
      <c r="LWN42" s="420"/>
      <c r="LWO42" s="421"/>
      <c r="LWP42" s="422"/>
      <c r="LWQ42" s="423"/>
      <c r="LWR42" s="419"/>
      <c r="LWS42" s="419"/>
      <c r="LWT42" s="418"/>
      <c r="LWU42" s="420"/>
      <c r="LWV42" s="421"/>
      <c r="LWW42" s="422"/>
      <c r="LWX42" s="423"/>
      <c r="LWY42" s="419"/>
      <c r="LWZ42" s="419"/>
      <c r="LXA42" s="418"/>
      <c r="LXB42" s="420"/>
      <c r="LXC42" s="421"/>
      <c r="LXD42" s="422"/>
      <c r="LXE42" s="423"/>
      <c r="LXF42" s="419"/>
      <c r="LXG42" s="419"/>
      <c r="LXH42" s="418"/>
      <c r="LXI42" s="420"/>
      <c r="LXJ42" s="421"/>
      <c r="LXK42" s="422"/>
      <c r="LXL42" s="423"/>
      <c r="LXM42" s="419"/>
      <c r="LXN42" s="419"/>
      <c r="LXO42" s="418"/>
      <c r="LXP42" s="420"/>
      <c r="LXQ42" s="421"/>
      <c r="LXR42" s="422"/>
      <c r="LXS42" s="423"/>
      <c r="LXT42" s="419"/>
      <c r="LXU42" s="419"/>
      <c r="LXV42" s="418"/>
      <c r="LXW42" s="420"/>
      <c r="LXX42" s="421"/>
      <c r="LXY42" s="422"/>
      <c r="LXZ42" s="423"/>
      <c r="LYA42" s="419"/>
      <c r="LYB42" s="419"/>
      <c r="LYC42" s="418"/>
      <c r="LYD42" s="420"/>
      <c r="LYE42" s="421"/>
      <c r="LYF42" s="422"/>
      <c r="LYG42" s="423"/>
      <c r="LYH42" s="419"/>
      <c r="LYI42" s="419"/>
      <c r="LYJ42" s="418"/>
      <c r="LYK42" s="420"/>
      <c r="LYL42" s="421"/>
      <c r="LYM42" s="422"/>
      <c r="LYN42" s="423"/>
      <c r="LYO42" s="419"/>
      <c r="LYP42" s="419"/>
      <c r="LYQ42" s="418"/>
      <c r="LYR42" s="420"/>
      <c r="LYS42" s="421"/>
      <c r="LYT42" s="422"/>
      <c r="LYU42" s="423"/>
      <c r="LYV42" s="419"/>
      <c r="LYW42" s="419"/>
      <c r="LYX42" s="418"/>
      <c r="LYY42" s="420"/>
      <c r="LYZ42" s="421"/>
      <c r="LZA42" s="422"/>
      <c r="LZB42" s="423"/>
      <c r="LZC42" s="419"/>
      <c r="LZD42" s="419"/>
      <c r="LZE42" s="418"/>
      <c r="LZF42" s="420"/>
      <c r="LZG42" s="421"/>
      <c r="LZH42" s="422"/>
      <c r="LZI42" s="423"/>
      <c r="LZJ42" s="419"/>
      <c r="LZK42" s="419"/>
      <c r="LZL42" s="418"/>
      <c r="LZM42" s="420"/>
      <c r="LZN42" s="421"/>
      <c r="LZO42" s="422"/>
      <c r="LZP42" s="423"/>
      <c r="LZQ42" s="419"/>
      <c r="LZR42" s="419"/>
      <c r="LZS42" s="418"/>
      <c r="LZT42" s="420"/>
      <c r="LZU42" s="421"/>
      <c r="LZV42" s="422"/>
      <c r="LZW42" s="423"/>
      <c r="LZX42" s="419"/>
      <c r="LZY42" s="419"/>
      <c r="LZZ42" s="418"/>
      <c r="MAA42" s="420"/>
      <c r="MAB42" s="421"/>
      <c r="MAC42" s="422"/>
      <c r="MAD42" s="423"/>
      <c r="MAE42" s="419"/>
      <c r="MAF42" s="419"/>
      <c r="MAG42" s="418"/>
      <c r="MAH42" s="420"/>
      <c r="MAI42" s="421"/>
      <c r="MAJ42" s="422"/>
      <c r="MAK42" s="423"/>
      <c r="MAL42" s="419"/>
      <c r="MAM42" s="419"/>
      <c r="MAN42" s="418"/>
      <c r="MAO42" s="420"/>
      <c r="MAP42" s="421"/>
      <c r="MAQ42" s="422"/>
      <c r="MAR42" s="423"/>
      <c r="MAS42" s="419"/>
      <c r="MAT42" s="419"/>
      <c r="MAU42" s="418"/>
      <c r="MAV42" s="420"/>
      <c r="MAW42" s="421"/>
      <c r="MAX42" s="422"/>
      <c r="MAY42" s="423"/>
      <c r="MAZ42" s="419"/>
      <c r="MBA42" s="419"/>
      <c r="MBB42" s="418"/>
      <c r="MBC42" s="420"/>
      <c r="MBD42" s="421"/>
      <c r="MBE42" s="422"/>
      <c r="MBF42" s="423"/>
      <c r="MBG42" s="419"/>
      <c r="MBH42" s="419"/>
      <c r="MBI42" s="418"/>
      <c r="MBJ42" s="420"/>
      <c r="MBK42" s="421"/>
      <c r="MBL42" s="422"/>
      <c r="MBM42" s="423"/>
      <c r="MBN42" s="419"/>
      <c r="MBO42" s="419"/>
      <c r="MBP42" s="418"/>
      <c r="MBQ42" s="420"/>
      <c r="MBR42" s="421"/>
      <c r="MBS42" s="422"/>
      <c r="MBT42" s="423"/>
      <c r="MBU42" s="419"/>
      <c r="MBV42" s="419"/>
      <c r="MBW42" s="418"/>
      <c r="MBX42" s="420"/>
      <c r="MBY42" s="421"/>
      <c r="MBZ42" s="422"/>
      <c r="MCA42" s="423"/>
      <c r="MCB42" s="419"/>
      <c r="MCC42" s="419"/>
      <c r="MCD42" s="418"/>
      <c r="MCE42" s="420"/>
      <c r="MCF42" s="421"/>
      <c r="MCG42" s="422"/>
      <c r="MCH42" s="423"/>
      <c r="MCI42" s="419"/>
      <c r="MCJ42" s="419"/>
      <c r="MCK42" s="418"/>
      <c r="MCL42" s="420"/>
      <c r="MCM42" s="421"/>
      <c r="MCN42" s="422"/>
      <c r="MCO42" s="423"/>
      <c r="MCP42" s="419"/>
      <c r="MCQ42" s="419"/>
      <c r="MCR42" s="418"/>
      <c r="MCS42" s="420"/>
      <c r="MCT42" s="421"/>
      <c r="MCU42" s="422"/>
      <c r="MCV42" s="423"/>
      <c r="MCW42" s="419"/>
      <c r="MCX42" s="419"/>
      <c r="MCY42" s="418"/>
      <c r="MCZ42" s="420"/>
      <c r="MDA42" s="421"/>
      <c r="MDB42" s="422"/>
      <c r="MDC42" s="423"/>
      <c r="MDD42" s="419"/>
      <c r="MDE42" s="419"/>
      <c r="MDF42" s="418"/>
      <c r="MDG42" s="420"/>
      <c r="MDH42" s="421"/>
      <c r="MDI42" s="422"/>
      <c r="MDJ42" s="423"/>
      <c r="MDK42" s="419"/>
      <c r="MDL42" s="419"/>
      <c r="MDM42" s="418"/>
      <c r="MDN42" s="420"/>
      <c r="MDO42" s="421"/>
      <c r="MDP42" s="422"/>
      <c r="MDQ42" s="423"/>
      <c r="MDR42" s="419"/>
      <c r="MDS42" s="419"/>
      <c r="MDT42" s="418"/>
      <c r="MDU42" s="420"/>
      <c r="MDV42" s="421"/>
      <c r="MDW42" s="422"/>
      <c r="MDX42" s="423"/>
      <c r="MDY42" s="419"/>
      <c r="MDZ42" s="419"/>
      <c r="MEA42" s="418"/>
      <c r="MEB42" s="420"/>
      <c r="MEC42" s="421"/>
      <c r="MED42" s="422"/>
      <c r="MEE42" s="423"/>
      <c r="MEF42" s="419"/>
      <c r="MEG42" s="419"/>
      <c r="MEH42" s="418"/>
      <c r="MEI42" s="420"/>
      <c r="MEJ42" s="421"/>
      <c r="MEK42" s="422"/>
      <c r="MEL42" s="423"/>
      <c r="MEM42" s="419"/>
      <c r="MEN42" s="419"/>
      <c r="MEO42" s="418"/>
      <c r="MEP42" s="420"/>
      <c r="MEQ42" s="421"/>
      <c r="MER42" s="422"/>
      <c r="MES42" s="423"/>
      <c r="MET42" s="419"/>
      <c r="MEU42" s="419"/>
      <c r="MEV42" s="418"/>
      <c r="MEW42" s="420"/>
      <c r="MEX42" s="421"/>
      <c r="MEY42" s="422"/>
      <c r="MEZ42" s="423"/>
      <c r="MFA42" s="419"/>
      <c r="MFB42" s="419"/>
      <c r="MFC42" s="418"/>
      <c r="MFD42" s="420"/>
      <c r="MFE42" s="421"/>
      <c r="MFF42" s="422"/>
      <c r="MFG42" s="423"/>
      <c r="MFH42" s="419"/>
      <c r="MFI42" s="419"/>
      <c r="MFJ42" s="418"/>
      <c r="MFK42" s="420"/>
      <c r="MFL42" s="421"/>
      <c r="MFM42" s="422"/>
      <c r="MFN42" s="423"/>
      <c r="MFO42" s="419"/>
      <c r="MFP42" s="419"/>
      <c r="MFQ42" s="418"/>
      <c r="MFR42" s="420"/>
      <c r="MFS42" s="421"/>
      <c r="MFT42" s="422"/>
      <c r="MFU42" s="423"/>
      <c r="MFV42" s="419"/>
      <c r="MFW42" s="419"/>
      <c r="MFX42" s="418"/>
      <c r="MFY42" s="420"/>
      <c r="MFZ42" s="421"/>
      <c r="MGA42" s="422"/>
      <c r="MGB42" s="423"/>
      <c r="MGC42" s="419"/>
      <c r="MGD42" s="419"/>
      <c r="MGE42" s="418"/>
      <c r="MGF42" s="420"/>
      <c r="MGG42" s="421"/>
      <c r="MGH42" s="422"/>
      <c r="MGI42" s="423"/>
      <c r="MGJ42" s="419"/>
      <c r="MGK42" s="419"/>
      <c r="MGL42" s="418"/>
      <c r="MGM42" s="420"/>
      <c r="MGN42" s="421"/>
      <c r="MGO42" s="422"/>
      <c r="MGP42" s="423"/>
      <c r="MGQ42" s="419"/>
      <c r="MGR42" s="419"/>
      <c r="MGS42" s="418"/>
      <c r="MGT42" s="420"/>
      <c r="MGU42" s="421"/>
      <c r="MGV42" s="422"/>
      <c r="MGW42" s="423"/>
      <c r="MGX42" s="419"/>
      <c r="MGY42" s="419"/>
      <c r="MGZ42" s="418"/>
      <c r="MHA42" s="420"/>
      <c r="MHB42" s="421"/>
      <c r="MHC42" s="422"/>
      <c r="MHD42" s="423"/>
      <c r="MHE42" s="419"/>
      <c r="MHF42" s="419"/>
      <c r="MHG42" s="418"/>
      <c r="MHH42" s="420"/>
      <c r="MHI42" s="421"/>
      <c r="MHJ42" s="422"/>
      <c r="MHK42" s="423"/>
      <c r="MHL42" s="419"/>
      <c r="MHM42" s="419"/>
      <c r="MHN42" s="418"/>
      <c r="MHO42" s="420"/>
      <c r="MHP42" s="421"/>
      <c r="MHQ42" s="422"/>
      <c r="MHR42" s="423"/>
      <c r="MHS42" s="419"/>
      <c r="MHT42" s="419"/>
      <c r="MHU42" s="418"/>
      <c r="MHV42" s="420"/>
      <c r="MHW42" s="421"/>
      <c r="MHX42" s="422"/>
      <c r="MHY42" s="423"/>
      <c r="MHZ42" s="419"/>
      <c r="MIA42" s="419"/>
      <c r="MIB42" s="418"/>
      <c r="MIC42" s="420"/>
      <c r="MID42" s="421"/>
      <c r="MIE42" s="422"/>
      <c r="MIF42" s="423"/>
      <c r="MIG42" s="419"/>
      <c r="MIH42" s="419"/>
      <c r="MII42" s="418"/>
      <c r="MIJ42" s="420"/>
      <c r="MIK42" s="421"/>
      <c r="MIL42" s="422"/>
      <c r="MIM42" s="423"/>
      <c r="MIN42" s="419"/>
      <c r="MIO42" s="419"/>
      <c r="MIP42" s="418"/>
      <c r="MIQ42" s="420"/>
      <c r="MIR42" s="421"/>
      <c r="MIS42" s="422"/>
      <c r="MIT42" s="423"/>
      <c r="MIU42" s="419"/>
      <c r="MIV42" s="419"/>
      <c r="MIW42" s="418"/>
      <c r="MIX42" s="420"/>
      <c r="MIY42" s="421"/>
      <c r="MIZ42" s="422"/>
      <c r="MJA42" s="423"/>
      <c r="MJB42" s="419"/>
      <c r="MJC42" s="419"/>
      <c r="MJD42" s="418"/>
      <c r="MJE42" s="420"/>
      <c r="MJF42" s="421"/>
      <c r="MJG42" s="422"/>
      <c r="MJH42" s="423"/>
      <c r="MJI42" s="419"/>
      <c r="MJJ42" s="419"/>
      <c r="MJK42" s="418"/>
      <c r="MJL42" s="420"/>
      <c r="MJM42" s="421"/>
      <c r="MJN42" s="422"/>
      <c r="MJO42" s="423"/>
      <c r="MJP42" s="419"/>
      <c r="MJQ42" s="419"/>
      <c r="MJR42" s="418"/>
      <c r="MJS42" s="420"/>
      <c r="MJT42" s="421"/>
      <c r="MJU42" s="422"/>
      <c r="MJV42" s="423"/>
      <c r="MJW42" s="419"/>
      <c r="MJX42" s="419"/>
      <c r="MJY42" s="418"/>
      <c r="MJZ42" s="420"/>
      <c r="MKA42" s="421"/>
      <c r="MKB42" s="422"/>
      <c r="MKC42" s="423"/>
      <c r="MKD42" s="419"/>
      <c r="MKE42" s="419"/>
      <c r="MKF42" s="418"/>
      <c r="MKG42" s="420"/>
      <c r="MKH42" s="421"/>
      <c r="MKI42" s="422"/>
      <c r="MKJ42" s="423"/>
      <c r="MKK42" s="419"/>
      <c r="MKL42" s="419"/>
      <c r="MKM42" s="418"/>
      <c r="MKN42" s="420"/>
      <c r="MKO42" s="421"/>
      <c r="MKP42" s="422"/>
      <c r="MKQ42" s="423"/>
      <c r="MKR42" s="419"/>
      <c r="MKS42" s="419"/>
      <c r="MKT42" s="418"/>
      <c r="MKU42" s="420"/>
      <c r="MKV42" s="421"/>
      <c r="MKW42" s="422"/>
      <c r="MKX42" s="423"/>
      <c r="MKY42" s="419"/>
      <c r="MKZ42" s="419"/>
      <c r="MLA42" s="418"/>
      <c r="MLB42" s="420"/>
      <c r="MLC42" s="421"/>
      <c r="MLD42" s="422"/>
      <c r="MLE42" s="423"/>
      <c r="MLF42" s="419"/>
      <c r="MLG42" s="419"/>
      <c r="MLH42" s="418"/>
      <c r="MLI42" s="420"/>
      <c r="MLJ42" s="421"/>
      <c r="MLK42" s="422"/>
      <c r="MLL42" s="423"/>
      <c r="MLM42" s="419"/>
      <c r="MLN42" s="419"/>
      <c r="MLO42" s="418"/>
      <c r="MLP42" s="420"/>
      <c r="MLQ42" s="421"/>
      <c r="MLR42" s="422"/>
      <c r="MLS42" s="423"/>
      <c r="MLT42" s="419"/>
      <c r="MLU42" s="419"/>
      <c r="MLV42" s="418"/>
      <c r="MLW42" s="420"/>
      <c r="MLX42" s="421"/>
      <c r="MLY42" s="422"/>
      <c r="MLZ42" s="423"/>
      <c r="MMA42" s="419"/>
      <c r="MMB42" s="419"/>
      <c r="MMC42" s="418"/>
      <c r="MMD42" s="420"/>
      <c r="MME42" s="421"/>
      <c r="MMF42" s="422"/>
      <c r="MMG42" s="423"/>
      <c r="MMH42" s="419"/>
      <c r="MMI42" s="419"/>
      <c r="MMJ42" s="418"/>
      <c r="MMK42" s="420"/>
      <c r="MML42" s="421"/>
      <c r="MMM42" s="422"/>
      <c r="MMN42" s="423"/>
      <c r="MMO42" s="419"/>
      <c r="MMP42" s="419"/>
      <c r="MMQ42" s="418"/>
      <c r="MMR42" s="420"/>
      <c r="MMS42" s="421"/>
      <c r="MMT42" s="422"/>
      <c r="MMU42" s="423"/>
      <c r="MMV42" s="419"/>
      <c r="MMW42" s="419"/>
      <c r="MMX42" s="418"/>
      <c r="MMY42" s="420"/>
      <c r="MMZ42" s="421"/>
      <c r="MNA42" s="422"/>
      <c r="MNB42" s="423"/>
      <c r="MNC42" s="419"/>
      <c r="MND42" s="419"/>
      <c r="MNE42" s="418"/>
      <c r="MNF42" s="420"/>
      <c r="MNG42" s="421"/>
      <c r="MNH42" s="422"/>
      <c r="MNI42" s="423"/>
      <c r="MNJ42" s="419"/>
      <c r="MNK42" s="419"/>
      <c r="MNL42" s="418"/>
      <c r="MNM42" s="420"/>
      <c r="MNN42" s="421"/>
      <c r="MNO42" s="422"/>
      <c r="MNP42" s="423"/>
      <c r="MNQ42" s="419"/>
      <c r="MNR42" s="419"/>
      <c r="MNS42" s="418"/>
      <c r="MNT42" s="420"/>
      <c r="MNU42" s="421"/>
      <c r="MNV42" s="422"/>
      <c r="MNW42" s="423"/>
      <c r="MNX42" s="419"/>
      <c r="MNY42" s="419"/>
      <c r="MNZ42" s="418"/>
      <c r="MOA42" s="420"/>
      <c r="MOB42" s="421"/>
      <c r="MOC42" s="422"/>
      <c r="MOD42" s="423"/>
      <c r="MOE42" s="419"/>
      <c r="MOF42" s="419"/>
      <c r="MOG42" s="418"/>
      <c r="MOH42" s="420"/>
      <c r="MOI42" s="421"/>
      <c r="MOJ42" s="422"/>
      <c r="MOK42" s="423"/>
      <c r="MOL42" s="419"/>
      <c r="MOM42" s="419"/>
      <c r="MON42" s="418"/>
      <c r="MOO42" s="420"/>
      <c r="MOP42" s="421"/>
      <c r="MOQ42" s="422"/>
      <c r="MOR42" s="423"/>
      <c r="MOS42" s="419"/>
      <c r="MOT42" s="419"/>
      <c r="MOU42" s="418"/>
      <c r="MOV42" s="420"/>
      <c r="MOW42" s="421"/>
      <c r="MOX42" s="422"/>
      <c r="MOY42" s="423"/>
      <c r="MOZ42" s="419"/>
      <c r="MPA42" s="419"/>
      <c r="MPB42" s="418"/>
      <c r="MPC42" s="420"/>
      <c r="MPD42" s="421"/>
      <c r="MPE42" s="422"/>
      <c r="MPF42" s="423"/>
      <c r="MPG42" s="419"/>
      <c r="MPH42" s="419"/>
      <c r="MPI42" s="418"/>
      <c r="MPJ42" s="420"/>
      <c r="MPK42" s="421"/>
      <c r="MPL42" s="422"/>
      <c r="MPM42" s="423"/>
      <c r="MPN42" s="419"/>
      <c r="MPO42" s="419"/>
      <c r="MPP42" s="418"/>
      <c r="MPQ42" s="420"/>
      <c r="MPR42" s="421"/>
      <c r="MPS42" s="422"/>
      <c r="MPT42" s="423"/>
      <c r="MPU42" s="419"/>
      <c r="MPV42" s="419"/>
      <c r="MPW42" s="418"/>
      <c r="MPX42" s="420"/>
      <c r="MPY42" s="421"/>
      <c r="MPZ42" s="422"/>
      <c r="MQA42" s="423"/>
      <c r="MQB42" s="419"/>
      <c r="MQC42" s="419"/>
      <c r="MQD42" s="418"/>
      <c r="MQE42" s="420"/>
      <c r="MQF42" s="421"/>
      <c r="MQG42" s="422"/>
      <c r="MQH42" s="423"/>
      <c r="MQI42" s="419"/>
      <c r="MQJ42" s="419"/>
      <c r="MQK42" s="418"/>
      <c r="MQL42" s="420"/>
      <c r="MQM42" s="421"/>
      <c r="MQN42" s="422"/>
      <c r="MQO42" s="423"/>
      <c r="MQP42" s="419"/>
      <c r="MQQ42" s="419"/>
      <c r="MQR42" s="418"/>
      <c r="MQS42" s="420"/>
      <c r="MQT42" s="421"/>
      <c r="MQU42" s="422"/>
      <c r="MQV42" s="423"/>
      <c r="MQW42" s="419"/>
      <c r="MQX42" s="419"/>
      <c r="MQY42" s="418"/>
      <c r="MQZ42" s="420"/>
      <c r="MRA42" s="421"/>
      <c r="MRB42" s="422"/>
      <c r="MRC42" s="423"/>
      <c r="MRD42" s="419"/>
      <c r="MRE42" s="419"/>
      <c r="MRF42" s="418"/>
      <c r="MRG42" s="420"/>
      <c r="MRH42" s="421"/>
      <c r="MRI42" s="422"/>
      <c r="MRJ42" s="423"/>
      <c r="MRK42" s="419"/>
      <c r="MRL42" s="419"/>
      <c r="MRM42" s="418"/>
      <c r="MRN42" s="420"/>
      <c r="MRO42" s="421"/>
      <c r="MRP42" s="422"/>
      <c r="MRQ42" s="423"/>
      <c r="MRR42" s="419"/>
      <c r="MRS42" s="419"/>
      <c r="MRT42" s="418"/>
      <c r="MRU42" s="420"/>
      <c r="MRV42" s="421"/>
      <c r="MRW42" s="422"/>
      <c r="MRX42" s="423"/>
      <c r="MRY42" s="419"/>
      <c r="MRZ42" s="419"/>
      <c r="MSA42" s="418"/>
      <c r="MSB42" s="420"/>
      <c r="MSC42" s="421"/>
      <c r="MSD42" s="422"/>
      <c r="MSE42" s="423"/>
      <c r="MSF42" s="419"/>
      <c r="MSG42" s="419"/>
      <c r="MSH42" s="418"/>
      <c r="MSI42" s="420"/>
      <c r="MSJ42" s="421"/>
      <c r="MSK42" s="422"/>
      <c r="MSL42" s="423"/>
      <c r="MSM42" s="419"/>
      <c r="MSN42" s="419"/>
      <c r="MSO42" s="418"/>
      <c r="MSP42" s="420"/>
      <c r="MSQ42" s="421"/>
      <c r="MSR42" s="422"/>
      <c r="MSS42" s="423"/>
      <c r="MST42" s="419"/>
      <c r="MSU42" s="419"/>
      <c r="MSV42" s="418"/>
      <c r="MSW42" s="420"/>
      <c r="MSX42" s="421"/>
      <c r="MSY42" s="422"/>
      <c r="MSZ42" s="423"/>
      <c r="MTA42" s="419"/>
      <c r="MTB42" s="419"/>
      <c r="MTC42" s="418"/>
      <c r="MTD42" s="420"/>
      <c r="MTE42" s="421"/>
      <c r="MTF42" s="422"/>
      <c r="MTG42" s="423"/>
      <c r="MTH42" s="419"/>
      <c r="MTI42" s="419"/>
      <c r="MTJ42" s="418"/>
      <c r="MTK42" s="420"/>
      <c r="MTL42" s="421"/>
      <c r="MTM42" s="422"/>
      <c r="MTN42" s="423"/>
      <c r="MTO42" s="419"/>
      <c r="MTP42" s="419"/>
      <c r="MTQ42" s="418"/>
      <c r="MTR42" s="420"/>
      <c r="MTS42" s="421"/>
      <c r="MTT42" s="422"/>
      <c r="MTU42" s="423"/>
      <c r="MTV42" s="419"/>
      <c r="MTW42" s="419"/>
      <c r="MTX42" s="418"/>
      <c r="MTY42" s="420"/>
      <c r="MTZ42" s="421"/>
      <c r="MUA42" s="422"/>
      <c r="MUB42" s="423"/>
      <c r="MUC42" s="419"/>
      <c r="MUD42" s="419"/>
      <c r="MUE42" s="418"/>
      <c r="MUF42" s="420"/>
      <c r="MUG42" s="421"/>
      <c r="MUH42" s="422"/>
      <c r="MUI42" s="423"/>
      <c r="MUJ42" s="419"/>
      <c r="MUK42" s="419"/>
      <c r="MUL42" s="418"/>
      <c r="MUM42" s="420"/>
      <c r="MUN42" s="421"/>
      <c r="MUO42" s="422"/>
      <c r="MUP42" s="423"/>
      <c r="MUQ42" s="419"/>
      <c r="MUR42" s="419"/>
      <c r="MUS42" s="418"/>
      <c r="MUT42" s="420"/>
      <c r="MUU42" s="421"/>
      <c r="MUV42" s="422"/>
      <c r="MUW42" s="423"/>
      <c r="MUX42" s="419"/>
      <c r="MUY42" s="419"/>
      <c r="MUZ42" s="418"/>
      <c r="MVA42" s="420"/>
      <c r="MVB42" s="421"/>
      <c r="MVC42" s="422"/>
      <c r="MVD42" s="423"/>
      <c r="MVE42" s="419"/>
      <c r="MVF42" s="419"/>
      <c r="MVG42" s="418"/>
      <c r="MVH42" s="420"/>
      <c r="MVI42" s="421"/>
      <c r="MVJ42" s="422"/>
      <c r="MVK42" s="423"/>
      <c r="MVL42" s="419"/>
      <c r="MVM42" s="419"/>
      <c r="MVN42" s="418"/>
      <c r="MVO42" s="420"/>
      <c r="MVP42" s="421"/>
      <c r="MVQ42" s="422"/>
      <c r="MVR42" s="423"/>
      <c r="MVS42" s="419"/>
      <c r="MVT42" s="419"/>
      <c r="MVU42" s="418"/>
      <c r="MVV42" s="420"/>
      <c r="MVW42" s="421"/>
      <c r="MVX42" s="422"/>
      <c r="MVY42" s="423"/>
      <c r="MVZ42" s="419"/>
      <c r="MWA42" s="419"/>
      <c r="MWB42" s="418"/>
      <c r="MWC42" s="420"/>
      <c r="MWD42" s="421"/>
      <c r="MWE42" s="422"/>
      <c r="MWF42" s="423"/>
      <c r="MWG42" s="419"/>
      <c r="MWH42" s="419"/>
      <c r="MWI42" s="418"/>
      <c r="MWJ42" s="420"/>
      <c r="MWK42" s="421"/>
      <c r="MWL42" s="422"/>
      <c r="MWM42" s="423"/>
      <c r="MWN42" s="419"/>
      <c r="MWO42" s="419"/>
      <c r="MWP42" s="418"/>
      <c r="MWQ42" s="420"/>
      <c r="MWR42" s="421"/>
      <c r="MWS42" s="422"/>
      <c r="MWT42" s="423"/>
      <c r="MWU42" s="419"/>
      <c r="MWV42" s="419"/>
      <c r="MWW42" s="418"/>
      <c r="MWX42" s="420"/>
      <c r="MWY42" s="421"/>
      <c r="MWZ42" s="422"/>
      <c r="MXA42" s="423"/>
      <c r="MXB42" s="419"/>
      <c r="MXC42" s="419"/>
      <c r="MXD42" s="418"/>
      <c r="MXE42" s="420"/>
      <c r="MXF42" s="421"/>
      <c r="MXG42" s="422"/>
      <c r="MXH42" s="423"/>
      <c r="MXI42" s="419"/>
      <c r="MXJ42" s="419"/>
      <c r="MXK42" s="418"/>
      <c r="MXL42" s="420"/>
      <c r="MXM42" s="421"/>
      <c r="MXN42" s="422"/>
      <c r="MXO42" s="423"/>
      <c r="MXP42" s="419"/>
      <c r="MXQ42" s="419"/>
      <c r="MXR42" s="418"/>
      <c r="MXS42" s="420"/>
      <c r="MXT42" s="421"/>
      <c r="MXU42" s="422"/>
      <c r="MXV42" s="423"/>
      <c r="MXW42" s="419"/>
      <c r="MXX42" s="419"/>
      <c r="MXY42" s="418"/>
      <c r="MXZ42" s="420"/>
      <c r="MYA42" s="421"/>
      <c r="MYB42" s="422"/>
      <c r="MYC42" s="423"/>
      <c r="MYD42" s="419"/>
      <c r="MYE42" s="419"/>
      <c r="MYF42" s="418"/>
      <c r="MYG42" s="420"/>
      <c r="MYH42" s="421"/>
      <c r="MYI42" s="422"/>
      <c r="MYJ42" s="423"/>
      <c r="MYK42" s="419"/>
      <c r="MYL42" s="419"/>
      <c r="MYM42" s="418"/>
      <c r="MYN42" s="420"/>
      <c r="MYO42" s="421"/>
      <c r="MYP42" s="422"/>
      <c r="MYQ42" s="423"/>
      <c r="MYR42" s="419"/>
      <c r="MYS42" s="419"/>
      <c r="MYT42" s="418"/>
      <c r="MYU42" s="420"/>
      <c r="MYV42" s="421"/>
      <c r="MYW42" s="422"/>
      <c r="MYX42" s="423"/>
      <c r="MYY42" s="419"/>
      <c r="MYZ42" s="419"/>
      <c r="MZA42" s="418"/>
      <c r="MZB42" s="420"/>
      <c r="MZC42" s="421"/>
      <c r="MZD42" s="422"/>
      <c r="MZE42" s="423"/>
      <c r="MZF42" s="419"/>
      <c r="MZG42" s="419"/>
      <c r="MZH42" s="418"/>
      <c r="MZI42" s="420"/>
      <c r="MZJ42" s="421"/>
      <c r="MZK42" s="422"/>
      <c r="MZL42" s="423"/>
      <c r="MZM42" s="419"/>
      <c r="MZN42" s="419"/>
      <c r="MZO42" s="418"/>
      <c r="MZP42" s="420"/>
      <c r="MZQ42" s="421"/>
      <c r="MZR42" s="422"/>
      <c r="MZS42" s="423"/>
      <c r="MZT42" s="419"/>
      <c r="MZU42" s="419"/>
      <c r="MZV42" s="418"/>
      <c r="MZW42" s="420"/>
      <c r="MZX42" s="421"/>
      <c r="MZY42" s="422"/>
      <c r="MZZ42" s="423"/>
      <c r="NAA42" s="419"/>
      <c r="NAB42" s="419"/>
      <c r="NAC42" s="418"/>
      <c r="NAD42" s="420"/>
      <c r="NAE42" s="421"/>
      <c r="NAF42" s="422"/>
      <c r="NAG42" s="423"/>
      <c r="NAH42" s="419"/>
      <c r="NAI42" s="419"/>
      <c r="NAJ42" s="418"/>
      <c r="NAK42" s="420"/>
      <c r="NAL42" s="421"/>
      <c r="NAM42" s="422"/>
      <c r="NAN42" s="423"/>
      <c r="NAO42" s="419"/>
      <c r="NAP42" s="419"/>
      <c r="NAQ42" s="418"/>
      <c r="NAR42" s="420"/>
      <c r="NAS42" s="421"/>
      <c r="NAT42" s="422"/>
      <c r="NAU42" s="423"/>
      <c r="NAV42" s="419"/>
      <c r="NAW42" s="419"/>
      <c r="NAX42" s="418"/>
      <c r="NAY42" s="420"/>
      <c r="NAZ42" s="421"/>
      <c r="NBA42" s="422"/>
      <c r="NBB42" s="423"/>
      <c r="NBC42" s="419"/>
      <c r="NBD42" s="419"/>
      <c r="NBE42" s="418"/>
      <c r="NBF42" s="420"/>
      <c r="NBG42" s="421"/>
      <c r="NBH42" s="422"/>
      <c r="NBI42" s="423"/>
      <c r="NBJ42" s="419"/>
      <c r="NBK42" s="419"/>
      <c r="NBL42" s="418"/>
      <c r="NBM42" s="420"/>
      <c r="NBN42" s="421"/>
      <c r="NBO42" s="422"/>
      <c r="NBP42" s="423"/>
      <c r="NBQ42" s="419"/>
      <c r="NBR42" s="419"/>
      <c r="NBS42" s="418"/>
      <c r="NBT42" s="420"/>
      <c r="NBU42" s="421"/>
      <c r="NBV42" s="422"/>
      <c r="NBW42" s="423"/>
      <c r="NBX42" s="419"/>
      <c r="NBY42" s="419"/>
      <c r="NBZ42" s="418"/>
      <c r="NCA42" s="420"/>
      <c r="NCB42" s="421"/>
      <c r="NCC42" s="422"/>
      <c r="NCD42" s="423"/>
      <c r="NCE42" s="419"/>
      <c r="NCF42" s="419"/>
      <c r="NCG42" s="418"/>
      <c r="NCH42" s="420"/>
      <c r="NCI42" s="421"/>
      <c r="NCJ42" s="422"/>
      <c r="NCK42" s="423"/>
      <c r="NCL42" s="419"/>
      <c r="NCM42" s="419"/>
      <c r="NCN42" s="418"/>
      <c r="NCO42" s="420"/>
      <c r="NCP42" s="421"/>
      <c r="NCQ42" s="422"/>
      <c r="NCR42" s="423"/>
      <c r="NCS42" s="419"/>
      <c r="NCT42" s="419"/>
      <c r="NCU42" s="418"/>
      <c r="NCV42" s="420"/>
      <c r="NCW42" s="421"/>
      <c r="NCX42" s="422"/>
      <c r="NCY42" s="423"/>
      <c r="NCZ42" s="419"/>
      <c r="NDA42" s="419"/>
      <c r="NDB42" s="418"/>
      <c r="NDC42" s="420"/>
      <c r="NDD42" s="421"/>
      <c r="NDE42" s="422"/>
      <c r="NDF42" s="423"/>
      <c r="NDG42" s="419"/>
      <c r="NDH42" s="419"/>
      <c r="NDI42" s="418"/>
      <c r="NDJ42" s="420"/>
      <c r="NDK42" s="421"/>
      <c r="NDL42" s="422"/>
      <c r="NDM42" s="423"/>
      <c r="NDN42" s="419"/>
      <c r="NDO42" s="419"/>
      <c r="NDP42" s="418"/>
      <c r="NDQ42" s="420"/>
      <c r="NDR42" s="421"/>
      <c r="NDS42" s="422"/>
      <c r="NDT42" s="423"/>
      <c r="NDU42" s="419"/>
      <c r="NDV42" s="419"/>
      <c r="NDW42" s="418"/>
      <c r="NDX42" s="420"/>
      <c r="NDY42" s="421"/>
      <c r="NDZ42" s="422"/>
      <c r="NEA42" s="423"/>
      <c r="NEB42" s="419"/>
      <c r="NEC42" s="419"/>
      <c r="NED42" s="418"/>
      <c r="NEE42" s="420"/>
      <c r="NEF42" s="421"/>
      <c r="NEG42" s="422"/>
      <c r="NEH42" s="423"/>
      <c r="NEI42" s="419"/>
      <c r="NEJ42" s="419"/>
      <c r="NEK42" s="418"/>
      <c r="NEL42" s="420"/>
      <c r="NEM42" s="421"/>
      <c r="NEN42" s="422"/>
      <c r="NEO42" s="423"/>
      <c r="NEP42" s="419"/>
      <c r="NEQ42" s="419"/>
      <c r="NER42" s="418"/>
      <c r="NES42" s="420"/>
      <c r="NET42" s="421"/>
      <c r="NEU42" s="422"/>
      <c r="NEV42" s="423"/>
      <c r="NEW42" s="419"/>
      <c r="NEX42" s="419"/>
      <c r="NEY42" s="418"/>
      <c r="NEZ42" s="420"/>
      <c r="NFA42" s="421"/>
      <c r="NFB42" s="422"/>
      <c r="NFC42" s="423"/>
      <c r="NFD42" s="419"/>
      <c r="NFE42" s="419"/>
      <c r="NFF42" s="418"/>
      <c r="NFG42" s="420"/>
      <c r="NFH42" s="421"/>
      <c r="NFI42" s="422"/>
      <c r="NFJ42" s="423"/>
      <c r="NFK42" s="419"/>
      <c r="NFL42" s="419"/>
      <c r="NFM42" s="418"/>
      <c r="NFN42" s="420"/>
      <c r="NFO42" s="421"/>
      <c r="NFP42" s="422"/>
      <c r="NFQ42" s="423"/>
      <c r="NFR42" s="419"/>
      <c r="NFS42" s="419"/>
      <c r="NFT42" s="418"/>
      <c r="NFU42" s="420"/>
      <c r="NFV42" s="421"/>
      <c r="NFW42" s="422"/>
      <c r="NFX42" s="423"/>
      <c r="NFY42" s="419"/>
      <c r="NFZ42" s="419"/>
      <c r="NGA42" s="418"/>
      <c r="NGB42" s="420"/>
      <c r="NGC42" s="421"/>
      <c r="NGD42" s="422"/>
      <c r="NGE42" s="423"/>
      <c r="NGF42" s="419"/>
      <c r="NGG42" s="419"/>
      <c r="NGH42" s="418"/>
      <c r="NGI42" s="420"/>
      <c r="NGJ42" s="421"/>
      <c r="NGK42" s="422"/>
      <c r="NGL42" s="423"/>
      <c r="NGM42" s="419"/>
      <c r="NGN42" s="419"/>
      <c r="NGO42" s="418"/>
      <c r="NGP42" s="420"/>
      <c r="NGQ42" s="421"/>
      <c r="NGR42" s="422"/>
      <c r="NGS42" s="423"/>
      <c r="NGT42" s="419"/>
      <c r="NGU42" s="419"/>
      <c r="NGV42" s="418"/>
      <c r="NGW42" s="420"/>
      <c r="NGX42" s="421"/>
      <c r="NGY42" s="422"/>
      <c r="NGZ42" s="423"/>
      <c r="NHA42" s="419"/>
      <c r="NHB42" s="419"/>
      <c r="NHC42" s="418"/>
      <c r="NHD42" s="420"/>
      <c r="NHE42" s="421"/>
      <c r="NHF42" s="422"/>
      <c r="NHG42" s="423"/>
      <c r="NHH42" s="419"/>
      <c r="NHI42" s="419"/>
      <c r="NHJ42" s="418"/>
      <c r="NHK42" s="420"/>
      <c r="NHL42" s="421"/>
      <c r="NHM42" s="422"/>
      <c r="NHN42" s="423"/>
      <c r="NHO42" s="419"/>
      <c r="NHP42" s="419"/>
      <c r="NHQ42" s="418"/>
      <c r="NHR42" s="420"/>
      <c r="NHS42" s="421"/>
      <c r="NHT42" s="422"/>
      <c r="NHU42" s="423"/>
      <c r="NHV42" s="419"/>
      <c r="NHW42" s="419"/>
      <c r="NHX42" s="418"/>
      <c r="NHY42" s="420"/>
      <c r="NHZ42" s="421"/>
      <c r="NIA42" s="422"/>
      <c r="NIB42" s="423"/>
      <c r="NIC42" s="419"/>
      <c r="NID42" s="419"/>
      <c r="NIE42" s="418"/>
      <c r="NIF42" s="420"/>
      <c r="NIG42" s="421"/>
      <c r="NIH42" s="422"/>
      <c r="NII42" s="423"/>
      <c r="NIJ42" s="419"/>
      <c r="NIK42" s="419"/>
      <c r="NIL42" s="418"/>
      <c r="NIM42" s="420"/>
      <c r="NIN42" s="421"/>
      <c r="NIO42" s="422"/>
      <c r="NIP42" s="423"/>
      <c r="NIQ42" s="419"/>
      <c r="NIR42" s="419"/>
      <c r="NIS42" s="418"/>
      <c r="NIT42" s="420"/>
      <c r="NIU42" s="421"/>
      <c r="NIV42" s="422"/>
      <c r="NIW42" s="423"/>
      <c r="NIX42" s="419"/>
      <c r="NIY42" s="419"/>
      <c r="NIZ42" s="418"/>
      <c r="NJA42" s="420"/>
      <c r="NJB42" s="421"/>
      <c r="NJC42" s="422"/>
      <c r="NJD42" s="423"/>
      <c r="NJE42" s="419"/>
      <c r="NJF42" s="419"/>
      <c r="NJG42" s="418"/>
      <c r="NJH42" s="420"/>
      <c r="NJI42" s="421"/>
      <c r="NJJ42" s="422"/>
      <c r="NJK42" s="423"/>
      <c r="NJL42" s="419"/>
      <c r="NJM42" s="419"/>
      <c r="NJN42" s="418"/>
      <c r="NJO42" s="420"/>
      <c r="NJP42" s="421"/>
      <c r="NJQ42" s="422"/>
      <c r="NJR42" s="423"/>
      <c r="NJS42" s="419"/>
      <c r="NJT42" s="419"/>
      <c r="NJU42" s="418"/>
      <c r="NJV42" s="420"/>
      <c r="NJW42" s="421"/>
      <c r="NJX42" s="422"/>
      <c r="NJY42" s="423"/>
      <c r="NJZ42" s="419"/>
      <c r="NKA42" s="419"/>
      <c r="NKB42" s="418"/>
      <c r="NKC42" s="420"/>
      <c r="NKD42" s="421"/>
      <c r="NKE42" s="422"/>
      <c r="NKF42" s="423"/>
      <c r="NKG42" s="419"/>
      <c r="NKH42" s="419"/>
      <c r="NKI42" s="418"/>
      <c r="NKJ42" s="420"/>
      <c r="NKK42" s="421"/>
      <c r="NKL42" s="422"/>
      <c r="NKM42" s="423"/>
      <c r="NKN42" s="419"/>
      <c r="NKO42" s="419"/>
      <c r="NKP42" s="418"/>
      <c r="NKQ42" s="420"/>
      <c r="NKR42" s="421"/>
      <c r="NKS42" s="422"/>
      <c r="NKT42" s="423"/>
      <c r="NKU42" s="419"/>
      <c r="NKV42" s="419"/>
      <c r="NKW42" s="418"/>
      <c r="NKX42" s="420"/>
      <c r="NKY42" s="421"/>
      <c r="NKZ42" s="422"/>
      <c r="NLA42" s="423"/>
      <c r="NLB42" s="419"/>
      <c r="NLC42" s="419"/>
      <c r="NLD42" s="418"/>
      <c r="NLE42" s="420"/>
      <c r="NLF42" s="421"/>
      <c r="NLG42" s="422"/>
      <c r="NLH42" s="423"/>
      <c r="NLI42" s="419"/>
      <c r="NLJ42" s="419"/>
      <c r="NLK42" s="418"/>
      <c r="NLL42" s="420"/>
      <c r="NLM42" s="421"/>
      <c r="NLN42" s="422"/>
      <c r="NLO42" s="423"/>
      <c r="NLP42" s="419"/>
      <c r="NLQ42" s="419"/>
      <c r="NLR42" s="418"/>
      <c r="NLS42" s="420"/>
      <c r="NLT42" s="421"/>
      <c r="NLU42" s="422"/>
      <c r="NLV42" s="423"/>
      <c r="NLW42" s="419"/>
      <c r="NLX42" s="419"/>
      <c r="NLY42" s="418"/>
      <c r="NLZ42" s="420"/>
      <c r="NMA42" s="421"/>
      <c r="NMB42" s="422"/>
      <c r="NMC42" s="423"/>
      <c r="NMD42" s="419"/>
      <c r="NME42" s="419"/>
      <c r="NMF42" s="418"/>
      <c r="NMG42" s="420"/>
      <c r="NMH42" s="421"/>
      <c r="NMI42" s="422"/>
      <c r="NMJ42" s="423"/>
      <c r="NMK42" s="419"/>
      <c r="NML42" s="419"/>
      <c r="NMM42" s="418"/>
      <c r="NMN42" s="420"/>
      <c r="NMO42" s="421"/>
      <c r="NMP42" s="422"/>
      <c r="NMQ42" s="423"/>
      <c r="NMR42" s="419"/>
      <c r="NMS42" s="419"/>
      <c r="NMT42" s="418"/>
      <c r="NMU42" s="420"/>
      <c r="NMV42" s="421"/>
      <c r="NMW42" s="422"/>
      <c r="NMX42" s="423"/>
      <c r="NMY42" s="419"/>
      <c r="NMZ42" s="419"/>
      <c r="NNA42" s="418"/>
      <c r="NNB42" s="420"/>
      <c r="NNC42" s="421"/>
      <c r="NND42" s="422"/>
      <c r="NNE42" s="423"/>
      <c r="NNF42" s="419"/>
      <c r="NNG42" s="419"/>
      <c r="NNH42" s="418"/>
      <c r="NNI42" s="420"/>
      <c r="NNJ42" s="421"/>
      <c r="NNK42" s="422"/>
      <c r="NNL42" s="423"/>
      <c r="NNM42" s="419"/>
      <c r="NNN42" s="419"/>
      <c r="NNO42" s="418"/>
      <c r="NNP42" s="420"/>
      <c r="NNQ42" s="421"/>
      <c r="NNR42" s="422"/>
      <c r="NNS42" s="423"/>
      <c r="NNT42" s="419"/>
      <c r="NNU42" s="419"/>
      <c r="NNV42" s="418"/>
      <c r="NNW42" s="420"/>
      <c r="NNX42" s="421"/>
      <c r="NNY42" s="422"/>
      <c r="NNZ42" s="423"/>
      <c r="NOA42" s="419"/>
      <c r="NOB42" s="419"/>
      <c r="NOC42" s="418"/>
      <c r="NOD42" s="420"/>
      <c r="NOE42" s="421"/>
      <c r="NOF42" s="422"/>
      <c r="NOG42" s="423"/>
      <c r="NOH42" s="419"/>
      <c r="NOI42" s="419"/>
      <c r="NOJ42" s="418"/>
      <c r="NOK42" s="420"/>
      <c r="NOL42" s="421"/>
      <c r="NOM42" s="422"/>
      <c r="NON42" s="423"/>
      <c r="NOO42" s="419"/>
      <c r="NOP42" s="419"/>
      <c r="NOQ42" s="418"/>
      <c r="NOR42" s="420"/>
      <c r="NOS42" s="421"/>
      <c r="NOT42" s="422"/>
      <c r="NOU42" s="423"/>
      <c r="NOV42" s="419"/>
      <c r="NOW42" s="419"/>
      <c r="NOX42" s="418"/>
      <c r="NOY42" s="420"/>
      <c r="NOZ42" s="421"/>
      <c r="NPA42" s="422"/>
      <c r="NPB42" s="423"/>
      <c r="NPC42" s="419"/>
      <c r="NPD42" s="419"/>
      <c r="NPE42" s="418"/>
      <c r="NPF42" s="420"/>
      <c r="NPG42" s="421"/>
      <c r="NPH42" s="422"/>
      <c r="NPI42" s="423"/>
      <c r="NPJ42" s="419"/>
      <c r="NPK42" s="419"/>
      <c r="NPL42" s="418"/>
      <c r="NPM42" s="420"/>
      <c r="NPN42" s="421"/>
      <c r="NPO42" s="422"/>
      <c r="NPP42" s="423"/>
      <c r="NPQ42" s="419"/>
      <c r="NPR42" s="419"/>
      <c r="NPS42" s="418"/>
      <c r="NPT42" s="420"/>
      <c r="NPU42" s="421"/>
      <c r="NPV42" s="422"/>
      <c r="NPW42" s="423"/>
      <c r="NPX42" s="419"/>
      <c r="NPY42" s="419"/>
      <c r="NPZ42" s="418"/>
      <c r="NQA42" s="420"/>
      <c r="NQB42" s="421"/>
      <c r="NQC42" s="422"/>
      <c r="NQD42" s="423"/>
      <c r="NQE42" s="419"/>
      <c r="NQF42" s="419"/>
      <c r="NQG42" s="418"/>
      <c r="NQH42" s="420"/>
      <c r="NQI42" s="421"/>
      <c r="NQJ42" s="422"/>
      <c r="NQK42" s="423"/>
      <c r="NQL42" s="419"/>
      <c r="NQM42" s="419"/>
      <c r="NQN42" s="418"/>
      <c r="NQO42" s="420"/>
      <c r="NQP42" s="421"/>
      <c r="NQQ42" s="422"/>
      <c r="NQR42" s="423"/>
      <c r="NQS42" s="419"/>
      <c r="NQT42" s="419"/>
      <c r="NQU42" s="418"/>
      <c r="NQV42" s="420"/>
      <c r="NQW42" s="421"/>
      <c r="NQX42" s="422"/>
      <c r="NQY42" s="423"/>
      <c r="NQZ42" s="419"/>
      <c r="NRA42" s="419"/>
      <c r="NRB42" s="418"/>
      <c r="NRC42" s="420"/>
      <c r="NRD42" s="421"/>
      <c r="NRE42" s="422"/>
      <c r="NRF42" s="423"/>
      <c r="NRG42" s="419"/>
      <c r="NRH42" s="419"/>
      <c r="NRI42" s="418"/>
      <c r="NRJ42" s="420"/>
      <c r="NRK42" s="421"/>
      <c r="NRL42" s="422"/>
      <c r="NRM42" s="423"/>
      <c r="NRN42" s="419"/>
      <c r="NRO42" s="419"/>
      <c r="NRP42" s="418"/>
      <c r="NRQ42" s="420"/>
      <c r="NRR42" s="421"/>
      <c r="NRS42" s="422"/>
      <c r="NRT42" s="423"/>
      <c r="NRU42" s="419"/>
      <c r="NRV42" s="419"/>
      <c r="NRW42" s="418"/>
      <c r="NRX42" s="420"/>
      <c r="NRY42" s="421"/>
      <c r="NRZ42" s="422"/>
      <c r="NSA42" s="423"/>
      <c r="NSB42" s="419"/>
      <c r="NSC42" s="419"/>
      <c r="NSD42" s="418"/>
      <c r="NSE42" s="420"/>
      <c r="NSF42" s="421"/>
      <c r="NSG42" s="422"/>
      <c r="NSH42" s="423"/>
      <c r="NSI42" s="419"/>
      <c r="NSJ42" s="419"/>
      <c r="NSK42" s="418"/>
      <c r="NSL42" s="420"/>
      <c r="NSM42" s="421"/>
      <c r="NSN42" s="422"/>
      <c r="NSO42" s="423"/>
      <c r="NSP42" s="419"/>
      <c r="NSQ42" s="419"/>
      <c r="NSR42" s="418"/>
      <c r="NSS42" s="420"/>
      <c r="NST42" s="421"/>
      <c r="NSU42" s="422"/>
      <c r="NSV42" s="423"/>
      <c r="NSW42" s="419"/>
      <c r="NSX42" s="419"/>
      <c r="NSY42" s="418"/>
      <c r="NSZ42" s="420"/>
      <c r="NTA42" s="421"/>
      <c r="NTB42" s="422"/>
      <c r="NTC42" s="423"/>
      <c r="NTD42" s="419"/>
      <c r="NTE42" s="419"/>
      <c r="NTF42" s="418"/>
      <c r="NTG42" s="420"/>
      <c r="NTH42" s="421"/>
      <c r="NTI42" s="422"/>
      <c r="NTJ42" s="423"/>
      <c r="NTK42" s="419"/>
      <c r="NTL42" s="419"/>
      <c r="NTM42" s="418"/>
      <c r="NTN42" s="420"/>
      <c r="NTO42" s="421"/>
      <c r="NTP42" s="422"/>
      <c r="NTQ42" s="423"/>
      <c r="NTR42" s="419"/>
      <c r="NTS42" s="419"/>
      <c r="NTT42" s="418"/>
      <c r="NTU42" s="420"/>
      <c r="NTV42" s="421"/>
      <c r="NTW42" s="422"/>
      <c r="NTX42" s="423"/>
      <c r="NTY42" s="419"/>
      <c r="NTZ42" s="419"/>
      <c r="NUA42" s="418"/>
      <c r="NUB42" s="420"/>
      <c r="NUC42" s="421"/>
      <c r="NUD42" s="422"/>
      <c r="NUE42" s="423"/>
      <c r="NUF42" s="419"/>
      <c r="NUG42" s="419"/>
      <c r="NUH42" s="418"/>
      <c r="NUI42" s="420"/>
      <c r="NUJ42" s="421"/>
      <c r="NUK42" s="422"/>
      <c r="NUL42" s="423"/>
      <c r="NUM42" s="419"/>
      <c r="NUN42" s="419"/>
      <c r="NUO42" s="418"/>
      <c r="NUP42" s="420"/>
      <c r="NUQ42" s="421"/>
      <c r="NUR42" s="422"/>
      <c r="NUS42" s="423"/>
      <c r="NUT42" s="419"/>
      <c r="NUU42" s="419"/>
      <c r="NUV42" s="418"/>
      <c r="NUW42" s="420"/>
      <c r="NUX42" s="421"/>
      <c r="NUY42" s="422"/>
      <c r="NUZ42" s="423"/>
      <c r="NVA42" s="419"/>
      <c r="NVB42" s="419"/>
      <c r="NVC42" s="418"/>
      <c r="NVD42" s="420"/>
      <c r="NVE42" s="421"/>
      <c r="NVF42" s="422"/>
      <c r="NVG42" s="423"/>
      <c r="NVH42" s="419"/>
      <c r="NVI42" s="419"/>
      <c r="NVJ42" s="418"/>
      <c r="NVK42" s="420"/>
      <c r="NVL42" s="421"/>
      <c r="NVM42" s="422"/>
      <c r="NVN42" s="423"/>
      <c r="NVO42" s="419"/>
      <c r="NVP42" s="419"/>
      <c r="NVQ42" s="418"/>
      <c r="NVR42" s="420"/>
      <c r="NVS42" s="421"/>
      <c r="NVT42" s="422"/>
      <c r="NVU42" s="423"/>
      <c r="NVV42" s="419"/>
      <c r="NVW42" s="419"/>
      <c r="NVX42" s="418"/>
      <c r="NVY42" s="420"/>
      <c r="NVZ42" s="421"/>
      <c r="NWA42" s="422"/>
      <c r="NWB42" s="423"/>
      <c r="NWC42" s="419"/>
      <c r="NWD42" s="419"/>
      <c r="NWE42" s="418"/>
      <c r="NWF42" s="420"/>
      <c r="NWG42" s="421"/>
      <c r="NWH42" s="422"/>
      <c r="NWI42" s="423"/>
      <c r="NWJ42" s="419"/>
      <c r="NWK42" s="419"/>
      <c r="NWL42" s="418"/>
      <c r="NWM42" s="420"/>
      <c r="NWN42" s="421"/>
      <c r="NWO42" s="422"/>
      <c r="NWP42" s="423"/>
      <c r="NWQ42" s="419"/>
      <c r="NWR42" s="419"/>
      <c r="NWS42" s="418"/>
      <c r="NWT42" s="420"/>
      <c r="NWU42" s="421"/>
      <c r="NWV42" s="422"/>
      <c r="NWW42" s="423"/>
      <c r="NWX42" s="419"/>
      <c r="NWY42" s="419"/>
      <c r="NWZ42" s="418"/>
      <c r="NXA42" s="420"/>
      <c r="NXB42" s="421"/>
      <c r="NXC42" s="422"/>
      <c r="NXD42" s="423"/>
      <c r="NXE42" s="419"/>
      <c r="NXF42" s="419"/>
      <c r="NXG42" s="418"/>
      <c r="NXH42" s="420"/>
      <c r="NXI42" s="421"/>
      <c r="NXJ42" s="422"/>
      <c r="NXK42" s="423"/>
      <c r="NXL42" s="419"/>
      <c r="NXM42" s="419"/>
      <c r="NXN42" s="418"/>
      <c r="NXO42" s="420"/>
      <c r="NXP42" s="421"/>
      <c r="NXQ42" s="422"/>
      <c r="NXR42" s="423"/>
      <c r="NXS42" s="419"/>
      <c r="NXT42" s="419"/>
      <c r="NXU42" s="418"/>
      <c r="NXV42" s="420"/>
      <c r="NXW42" s="421"/>
      <c r="NXX42" s="422"/>
      <c r="NXY42" s="423"/>
      <c r="NXZ42" s="419"/>
      <c r="NYA42" s="419"/>
      <c r="NYB42" s="418"/>
      <c r="NYC42" s="420"/>
      <c r="NYD42" s="421"/>
      <c r="NYE42" s="422"/>
      <c r="NYF42" s="423"/>
      <c r="NYG42" s="419"/>
      <c r="NYH42" s="419"/>
      <c r="NYI42" s="418"/>
      <c r="NYJ42" s="420"/>
      <c r="NYK42" s="421"/>
      <c r="NYL42" s="422"/>
      <c r="NYM42" s="423"/>
      <c r="NYN42" s="419"/>
      <c r="NYO42" s="419"/>
      <c r="NYP42" s="418"/>
      <c r="NYQ42" s="420"/>
      <c r="NYR42" s="421"/>
      <c r="NYS42" s="422"/>
      <c r="NYT42" s="423"/>
      <c r="NYU42" s="419"/>
      <c r="NYV42" s="419"/>
      <c r="NYW42" s="418"/>
      <c r="NYX42" s="420"/>
      <c r="NYY42" s="421"/>
      <c r="NYZ42" s="422"/>
      <c r="NZA42" s="423"/>
      <c r="NZB42" s="419"/>
      <c r="NZC42" s="419"/>
      <c r="NZD42" s="418"/>
      <c r="NZE42" s="420"/>
      <c r="NZF42" s="421"/>
      <c r="NZG42" s="422"/>
      <c r="NZH42" s="423"/>
      <c r="NZI42" s="419"/>
      <c r="NZJ42" s="419"/>
      <c r="NZK42" s="418"/>
      <c r="NZL42" s="420"/>
      <c r="NZM42" s="421"/>
      <c r="NZN42" s="422"/>
      <c r="NZO42" s="423"/>
      <c r="NZP42" s="419"/>
      <c r="NZQ42" s="419"/>
      <c r="NZR42" s="418"/>
      <c r="NZS42" s="420"/>
      <c r="NZT42" s="421"/>
      <c r="NZU42" s="422"/>
      <c r="NZV42" s="423"/>
      <c r="NZW42" s="419"/>
      <c r="NZX42" s="419"/>
      <c r="NZY42" s="418"/>
      <c r="NZZ42" s="420"/>
      <c r="OAA42" s="421"/>
      <c r="OAB42" s="422"/>
      <c r="OAC42" s="423"/>
      <c r="OAD42" s="419"/>
      <c r="OAE42" s="419"/>
      <c r="OAF42" s="418"/>
      <c r="OAG42" s="420"/>
      <c r="OAH42" s="421"/>
      <c r="OAI42" s="422"/>
      <c r="OAJ42" s="423"/>
      <c r="OAK42" s="419"/>
      <c r="OAL42" s="419"/>
      <c r="OAM42" s="418"/>
      <c r="OAN42" s="420"/>
      <c r="OAO42" s="421"/>
      <c r="OAP42" s="422"/>
      <c r="OAQ42" s="423"/>
      <c r="OAR42" s="419"/>
      <c r="OAS42" s="419"/>
      <c r="OAT42" s="418"/>
      <c r="OAU42" s="420"/>
      <c r="OAV42" s="421"/>
      <c r="OAW42" s="422"/>
      <c r="OAX42" s="423"/>
      <c r="OAY42" s="419"/>
      <c r="OAZ42" s="419"/>
      <c r="OBA42" s="418"/>
      <c r="OBB42" s="420"/>
      <c r="OBC42" s="421"/>
      <c r="OBD42" s="422"/>
      <c r="OBE42" s="423"/>
      <c r="OBF42" s="419"/>
      <c r="OBG42" s="419"/>
      <c r="OBH42" s="418"/>
      <c r="OBI42" s="420"/>
      <c r="OBJ42" s="421"/>
      <c r="OBK42" s="422"/>
      <c r="OBL42" s="423"/>
      <c r="OBM42" s="419"/>
      <c r="OBN42" s="419"/>
      <c r="OBO42" s="418"/>
      <c r="OBP42" s="420"/>
      <c r="OBQ42" s="421"/>
      <c r="OBR42" s="422"/>
      <c r="OBS42" s="423"/>
      <c r="OBT42" s="419"/>
      <c r="OBU42" s="419"/>
      <c r="OBV42" s="418"/>
      <c r="OBW42" s="420"/>
      <c r="OBX42" s="421"/>
      <c r="OBY42" s="422"/>
      <c r="OBZ42" s="423"/>
      <c r="OCA42" s="419"/>
      <c r="OCB42" s="419"/>
      <c r="OCC42" s="418"/>
      <c r="OCD42" s="420"/>
      <c r="OCE42" s="421"/>
      <c r="OCF42" s="422"/>
      <c r="OCG42" s="423"/>
      <c r="OCH42" s="419"/>
      <c r="OCI42" s="419"/>
      <c r="OCJ42" s="418"/>
      <c r="OCK42" s="420"/>
      <c r="OCL42" s="421"/>
      <c r="OCM42" s="422"/>
      <c r="OCN42" s="423"/>
      <c r="OCO42" s="419"/>
      <c r="OCP42" s="419"/>
      <c r="OCQ42" s="418"/>
      <c r="OCR42" s="420"/>
      <c r="OCS42" s="421"/>
      <c r="OCT42" s="422"/>
      <c r="OCU42" s="423"/>
      <c r="OCV42" s="419"/>
      <c r="OCW42" s="419"/>
      <c r="OCX42" s="418"/>
      <c r="OCY42" s="420"/>
      <c r="OCZ42" s="421"/>
      <c r="ODA42" s="422"/>
      <c r="ODB42" s="423"/>
      <c r="ODC42" s="419"/>
      <c r="ODD42" s="419"/>
      <c r="ODE42" s="418"/>
      <c r="ODF42" s="420"/>
      <c r="ODG42" s="421"/>
      <c r="ODH42" s="422"/>
      <c r="ODI42" s="423"/>
      <c r="ODJ42" s="419"/>
      <c r="ODK42" s="419"/>
      <c r="ODL42" s="418"/>
      <c r="ODM42" s="420"/>
      <c r="ODN42" s="421"/>
      <c r="ODO42" s="422"/>
      <c r="ODP42" s="423"/>
      <c r="ODQ42" s="419"/>
      <c r="ODR42" s="419"/>
      <c r="ODS42" s="418"/>
      <c r="ODT42" s="420"/>
      <c r="ODU42" s="421"/>
      <c r="ODV42" s="422"/>
      <c r="ODW42" s="423"/>
      <c r="ODX42" s="419"/>
      <c r="ODY42" s="419"/>
      <c r="ODZ42" s="418"/>
      <c r="OEA42" s="420"/>
      <c r="OEB42" s="421"/>
      <c r="OEC42" s="422"/>
      <c r="OED42" s="423"/>
      <c r="OEE42" s="419"/>
      <c r="OEF42" s="419"/>
      <c r="OEG42" s="418"/>
      <c r="OEH42" s="420"/>
      <c r="OEI42" s="421"/>
      <c r="OEJ42" s="422"/>
      <c r="OEK42" s="423"/>
      <c r="OEL42" s="419"/>
      <c r="OEM42" s="419"/>
      <c r="OEN42" s="418"/>
      <c r="OEO42" s="420"/>
      <c r="OEP42" s="421"/>
      <c r="OEQ42" s="422"/>
      <c r="OER42" s="423"/>
      <c r="OES42" s="419"/>
      <c r="OET42" s="419"/>
      <c r="OEU42" s="418"/>
      <c r="OEV42" s="420"/>
      <c r="OEW42" s="421"/>
      <c r="OEX42" s="422"/>
      <c r="OEY42" s="423"/>
      <c r="OEZ42" s="419"/>
      <c r="OFA42" s="419"/>
      <c r="OFB42" s="418"/>
      <c r="OFC42" s="420"/>
      <c r="OFD42" s="421"/>
      <c r="OFE42" s="422"/>
      <c r="OFF42" s="423"/>
      <c r="OFG42" s="419"/>
      <c r="OFH42" s="419"/>
      <c r="OFI42" s="418"/>
      <c r="OFJ42" s="420"/>
      <c r="OFK42" s="421"/>
      <c r="OFL42" s="422"/>
      <c r="OFM42" s="423"/>
      <c r="OFN42" s="419"/>
      <c r="OFO42" s="419"/>
      <c r="OFP42" s="418"/>
      <c r="OFQ42" s="420"/>
      <c r="OFR42" s="421"/>
      <c r="OFS42" s="422"/>
      <c r="OFT42" s="423"/>
      <c r="OFU42" s="419"/>
      <c r="OFV42" s="419"/>
      <c r="OFW42" s="418"/>
      <c r="OFX42" s="420"/>
      <c r="OFY42" s="421"/>
      <c r="OFZ42" s="422"/>
      <c r="OGA42" s="423"/>
      <c r="OGB42" s="419"/>
      <c r="OGC42" s="419"/>
      <c r="OGD42" s="418"/>
      <c r="OGE42" s="420"/>
      <c r="OGF42" s="421"/>
      <c r="OGG42" s="422"/>
      <c r="OGH42" s="423"/>
      <c r="OGI42" s="419"/>
      <c r="OGJ42" s="419"/>
      <c r="OGK42" s="418"/>
      <c r="OGL42" s="420"/>
      <c r="OGM42" s="421"/>
      <c r="OGN42" s="422"/>
      <c r="OGO42" s="423"/>
      <c r="OGP42" s="419"/>
      <c r="OGQ42" s="419"/>
      <c r="OGR42" s="418"/>
      <c r="OGS42" s="420"/>
      <c r="OGT42" s="421"/>
      <c r="OGU42" s="422"/>
      <c r="OGV42" s="423"/>
      <c r="OGW42" s="419"/>
      <c r="OGX42" s="419"/>
      <c r="OGY42" s="418"/>
      <c r="OGZ42" s="420"/>
      <c r="OHA42" s="421"/>
      <c r="OHB42" s="422"/>
      <c r="OHC42" s="423"/>
      <c r="OHD42" s="419"/>
      <c r="OHE42" s="419"/>
      <c r="OHF42" s="418"/>
      <c r="OHG42" s="420"/>
      <c r="OHH42" s="421"/>
      <c r="OHI42" s="422"/>
      <c r="OHJ42" s="423"/>
      <c r="OHK42" s="419"/>
      <c r="OHL42" s="419"/>
      <c r="OHM42" s="418"/>
      <c r="OHN42" s="420"/>
      <c r="OHO42" s="421"/>
      <c r="OHP42" s="422"/>
      <c r="OHQ42" s="423"/>
      <c r="OHR42" s="419"/>
      <c r="OHS42" s="419"/>
      <c r="OHT42" s="418"/>
      <c r="OHU42" s="420"/>
      <c r="OHV42" s="421"/>
      <c r="OHW42" s="422"/>
      <c r="OHX42" s="423"/>
      <c r="OHY42" s="419"/>
      <c r="OHZ42" s="419"/>
      <c r="OIA42" s="418"/>
      <c r="OIB42" s="420"/>
      <c r="OIC42" s="421"/>
      <c r="OID42" s="422"/>
      <c r="OIE42" s="423"/>
      <c r="OIF42" s="419"/>
      <c r="OIG42" s="419"/>
      <c r="OIH42" s="418"/>
      <c r="OII42" s="420"/>
      <c r="OIJ42" s="421"/>
      <c r="OIK42" s="422"/>
      <c r="OIL42" s="423"/>
      <c r="OIM42" s="419"/>
      <c r="OIN42" s="419"/>
      <c r="OIO42" s="418"/>
      <c r="OIP42" s="420"/>
      <c r="OIQ42" s="421"/>
      <c r="OIR42" s="422"/>
      <c r="OIS42" s="423"/>
      <c r="OIT42" s="419"/>
      <c r="OIU42" s="419"/>
      <c r="OIV42" s="418"/>
      <c r="OIW42" s="420"/>
      <c r="OIX42" s="421"/>
      <c r="OIY42" s="422"/>
      <c r="OIZ42" s="423"/>
      <c r="OJA42" s="419"/>
      <c r="OJB42" s="419"/>
      <c r="OJC42" s="418"/>
      <c r="OJD42" s="420"/>
      <c r="OJE42" s="421"/>
      <c r="OJF42" s="422"/>
      <c r="OJG42" s="423"/>
      <c r="OJH42" s="419"/>
      <c r="OJI42" s="419"/>
      <c r="OJJ42" s="418"/>
      <c r="OJK42" s="420"/>
      <c r="OJL42" s="421"/>
      <c r="OJM42" s="422"/>
      <c r="OJN42" s="423"/>
      <c r="OJO42" s="419"/>
      <c r="OJP42" s="419"/>
      <c r="OJQ42" s="418"/>
      <c r="OJR42" s="420"/>
      <c r="OJS42" s="421"/>
      <c r="OJT42" s="422"/>
      <c r="OJU42" s="423"/>
      <c r="OJV42" s="419"/>
      <c r="OJW42" s="419"/>
      <c r="OJX42" s="418"/>
      <c r="OJY42" s="420"/>
      <c r="OJZ42" s="421"/>
      <c r="OKA42" s="422"/>
      <c r="OKB42" s="423"/>
      <c r="OKC42" s="419"/>
      <c r="OKD42" s="419"/>
      <c r="OKE42" s="418"/>
      <c r="OKF42" s="420"/>
      <c r="OKG42" s="421"/>
      <c r="OKH42" s="422"/>
      <c r="OKI42" s="423"/>
      <c r="OKJ42" s="419"/>
      <c r="OKK42" s="419"/>
      <c r="OKL42" s="418"/>
      <c r="OKM42" s="420"/>
      <c r="OKN42" s="421"/>
      <c r="OKO42" s="422"/>
      <c r="OKP42" s="423"/>
      <c r="OKQ42" s="419"/>
      <c r="OKR42" s="419"/>
      <c r="OKS42" s="418"/>
      <c r="OKT42" s="420"/>
      <c r="OKU42" s="421"/>
      <c r="OKV42" s="422"/>
      <c r="OKW42" s="423"/>
      <c r="OKX42" s="419"/>
      <c r="OKY42" s="419"/>
      <c r="OKZ42" s="418"/>
      <c r="OLA42" s="420"/>
      <c r="OLB42" s="421"/>
      <c r="OLC42" s="422"/>
      <c r="OLD42" s="423"/>
      <c r="OLE42" s="419"/>
      <c r="OLF42" s="419"/>
      <c r="OLG42" s="418"/>
      <c r="OLH42" s="420"/>
      <c r="OLI42" s="421"/>
      <c r="OLJ42" s="422"/>
      <c r="OLK42" s="423"/>
      <c r="OLL42" s="419"/>
      <c r="OLM42" s="419"/>
      <c r="OLN42" s="418"/>
      <c r="OLO42" s="420"/>
      <c r="OLP42" s="421"/>
      <c r="OLQ42" s="422"/>
      <c r="OLR42" s="423"/>
      <c r="OLS42" s="419"/>
      <c r="OLT42" s="419"/>
      <c r="OLU42" s="418"/>
      <c r="OLV42" s="420"/>
      <c r="OLW42" s="421"/>
      <c r="OLX42" s="422"/>
      <c r="OLY42" s="423"/>
      <c r="OLZ42" s="419"/>
      <c r="OMA42" s="419"/>
      <c r="OMB42" s="418"/>
      <c r="OMC42" s="420"/>
      <c r="OMD42" s="421"/>
      <c r="OME42" s="422"/>
      <c r="OMF42" s="423"/>
      <c r="OMG42" s="419"/>
      <c r="OMH42" s="419"/>
      <c r="OMI42" s="418"/>
      <c r="OMJ42" s="420"/>
      <c r="OMK42" s="421"/>
      <c r="OML42" s="422"/>
      <c r="OMM42" s="423"/>
      <c r="OMN42" s="419"/>
      <c r="OMO42" s="419"/>
      <c r="OMP42" s="418"/>
      <c r="OMQ42" s="420"/>
      <c r="OMR42" s="421"/>
      <c r="OMS42" s="422"/>
      <c r="OMT42" s="423"/>
      <c r="OMU42" s="419"/>
      <c r="OMV42" s="419"/>
      <c r="OMW42" s="418"/>
      <c r="OMX42" s="420"/>
      <c r="OMY42" s="421"/>
      <c r="OMZ42" s="422"/>
      <c r="ONA42" s="423"/>
      <c r="ONB42" s="419"/>
      <c r="ONC42" s="419"/>
      <c r="OND42" s="418"/>
      <c r="ONE42" s="420"/>
      <c r="ONF42" s="421"/>
      <c r="ONG42" s="422"/>
      <c r="ONH42" s="423"/>
      <c r="ONI42" s="419"/>
      <c r="ONJ42" s="419"/>
      <c r="ONK42" s="418"/>
      <c r="ONL42" s="420"/>
      <c r="ONM42" s="421"/>
      <c r="ONN42" s="422"/>
      <c r="ONO42" s="423"/>
      <c r="ONP42" s="419"/>
      <c r="ONQ42" s="419"/>
      <c r="ONR42" s="418"/>
      <c r="ONS42" s="420"/>
      <c r="ONT42" s="421"/>
      <c r="ONU42" s="422"/>
      <c r="ONV42" s="423"/>
      <c r="ONW42" s="419"/>
      <c r="ONX42" s="419"/>
      <c r="ONY42" s="418"/>
      <c r="ONZ42" s="420"/>
      <c r="OOA42" s="421"/>
      <c r="OOB42" s="422"/>
      <c r="OOC42" s="423"/>
      <c r="OOD42" s="419"/>
      <c r="OOE42" s="419"/>
      <c r="OOF42" s="418"/>
      <c r="OOG42" s="420"/>
      <c r="OOH42" s="421"/>
      <c r="OOI42" s="422"/>
      <c r="OOJ42" s="423"/>
      <c r="OOK42" s="419"/>
      <c r="OOL42" s="419"/>
      <c r="OOM42" s="418"/>
      <c r="OON42" s="420"/>
      <c r="OOO42" s="421"/>
      <c r="OOP42" s="422"/>
      <c r="OOQ42" s="423"/>
      <c r="OOR42" s="419"/>
      <c r="OOS42" s="419"/>
      <c r="OOT42" s="418"/>
      <c r="OOU42" s="420"/>
      <c r="OOV42" s="421"/>
      <c r="OOW42" s="422"/>
      <c r="OOX42" s="423"/>
      <c r="OOY42" s="419"/>
      <c r="OOZ42" s="419"/>
      <c r="OPA42" s="418"/>
      <c r="OPB42" s="420"/>
      <c r="OPC42" s="421"/>
      <c r="OPD42" s="422"/>
      <c r="OPE42" s="423"/>
      <c r="OPF42" s="419"/>
      <c r="OPG42" s="419"/>
      <c r="OPH42" s="418"/>
      <c r="OPI42" s="420"/>
      <c r="OPJ42" s="421"/>
      <c r="OPK42" s="422"/>
      <c r="OPL42" s="423"/>
      <c r="OPM42" s="419"/>
      <c r="OPN42" s="419"/>
      <c r="OPO42" s="418"/>
      <c r="OPP42" s="420"/>
      <c r="OPQ42" s="421"/>
      <c r="OPR42" s="422"/>
      <c r="OPS42" s="423"/>
      <c r="OPT42" s="419"/>
      <c r="OPU42" s="419"/>
      <c r="OPV42" s="418"/>
      <c r="OPW42" s="420"/>
      <c r="OPX42" s="421"/>
      <c r="OPY42" s="422"/>
      <c r="OPZ42" s="423"/>
      <c r="OQA42" s="419"/>
      <c r="OQB42" s="419"/>
      <c r="OQC42" s="418"/>
      <c r="OQD42" s="420"/>
      <c r="OQE42" s="421"/>
      <c r="OQF42" s="422"/>
      <c r="OQG42" s="423"/>
      <c r="OQH42" s="419"/>
      <c r="OQI42" s="419"/>
      <c r="OQJ42" s="418"/>
      <c r="OQK42" s="420"/>
      <c r="OQL42" s="421"/>
      <c r="OQM42" s="422"/>
      <c r="OQN42" s="423"/>
      <c r="OQO42" s="419"/>
      <c r="OQP42" s="419"/>
      <c r="OQQ42" s="418"/>
      <c r="OQR42" s="420"/>
      <c r="OQS42" s="421"/>
      <c r="OQT42" s="422"/>
      <c r="OQU42" s="423"/>
      <c r="OQV42" s="419"/>
      <c r="OQW42" s="419"/>
      <c r="OQX42" s="418"/>
      <c r="OQY42" s="420"/>
      <c r="OQZ42" s="421"/>
      <c r="ORA42" s="422"/>
      <c r="ORB42" s="423"/>
      <c r="ORC42" s="419"/>
      <c r="ORD42" s="419"/>
      <c r="ORE42" s="418"/>
      <c r="ORF42" s="420"/>
      <c r="ORG42" s="421"/>
      <c r="ORH42" s="422"/>
      <c r="ORI42" s="423"/>
      <c r="ORJ42" s="419"/>
      <c r="ORK42" s="419"/>
      <c r="ORL42" s="418"/>
      <c r="ORM42" s="420"/>
      <c r="ORN42" s="421"/>
      <c r="ORO42" s="422"/>
      <c r="ORP42" s="423"/>
      <c r="ORQ42" s="419"/>
      <c r="ORR42" s="419"/>
      <c r="ORS42" s="418"/>
      <c r="ORT42" s="420"/>
      <c r="ORU42" s="421"/>
      <c r="ORV42" s="422"/>
      <c r="ORW42" s="423"/>
      <c r="ORX42" s="419"/>
      <c r="ORY42" s="419"/>
      <c r="ORZ42" s="418"/>
      <c r="OSA42" s="420"/>
      <c r="OSB42" s="421"/>
      <c r="OSC42" s="422"/>
      <c r="OSD42" s="423"/>
      <c r="OSE42" s="419"/>
      <c r="OSF42" s="419"/>
      <c r="OSG42" s="418"/>
      <c r="OSH42" s="420"/>
      <c r="OSI42" s="421"/>
      <c r="OSJ42" s="422"/>
      <c r="OSK42" s="423"/>
      <c r="OSL42" s="419"/>
      <c r="OSM42" s="419"/>
      <c r="OSN42" s="418"/>
      <c r="OSO42" s="420"/>
      <c r="OSP42" s="421"/>
      <c r="OSQ42" s="422"/>
      <c r="OSR42" s="423"/>
      <c r="OSS42" s="419"/>
      <c r="OST42" s="419"/>
      <c r="OSU42" s="418"/>
      <c r="OSV42" s="420"/>
      <c r="OSW42" s="421"/>
      <c r="OSX42" s="422"/>
      <c r="OSY42" s="423"/>
      <c r="OSZ42" s="419"/>
      <c r="OTA42" s="419"/>
      <c r="OTB42" s="418"/>
      <c r="OTC42" s="420"/>
      <c r="OTD42" s="421"/>
      <c r="OTE42" s="422"/>
      <c r="OTF42" s="423"/>
      <c r="OTG42" s="419"/>
      <c r="OTH42" s="419"/>
      <c r="OTI42" s="418"/>
      <c r="OTJ42" s="420"/>
      <c r="OTK42" s="421"/>
      <c r="OTL42" s="422"/>
      <c r="OTM42" s="423"/>
      <c r="OTN42" s="419"/>
      <c r="OTO42" s="419"/>
      <c r="OTP42" s="418"/>
      <c r="OTQ42" s="420"/>
      <c r="OTR42" s="421"/>
      <c r="OTS42" s="422"/>
      <c r="OTT42" s="423"/>
      <c r="OTU42" s="419"/>
      <c r="OTV42" s="419"/>
      <c r="OTW42" s="418"/>
      <c r="OTX42" s="420"/>
      <c r="OTY42" s="421"/>
      <c r="OTZ42" s="422"/>
      <c r="OUA42" s="423"/>
      <c r="OUB42" s="419"/>
      <c r="OUC42" s="419"/>
      <c r="OUD42" s="418"/>
      <c r="OUE42" s="420"/>
      <c r="OUF42" s="421"/>
      <c r="OUG42" s="422"/>
      <c r="OUH42" s="423"/>
      <c r="OUI42" s="419"/>
      <c r="OUJ42" s="419"/>
      <c r="OUK42" s="418"/>
      <c r="OUL42" s="420"/>
      <c r="OUM42" s="421"/>
      <c r="OUN42" s="422"/>
      <c r="OUO42" s="423"/>
      <c r="OUP42" s="419"/>
      <c r="OUQ42" s="419"/>
      <c r="OUR42" s="418"/>
      <c r="OUS42" s="420"/>
      <c r="OUT42" s="421"/>
      <c r="OUU42" s="422"/>
      <c r="OUV42" s="423"/>
      <c r="OUW42" s="419"/>
      <c r="OUX42" s="419"/>
      <c r="OUY42" s="418"/>
      <c r="OUZ42" s="420"/>
      <c r="OVA42" s="421"/>
      <c r="OVB42" s="422"/>
      <c r="OVC42" s="423"/>
      <c r="OVD42" s="419"/>
      <c r="OVE42" s="419"/>
      <c r="OVF42" s="418"/>
      <c r="OVG42" s="420"/>
      <c r="OVH42" s="421"/>
      <c r="OVI42" s="422"/>
      <c r="OVJ42" s="423"/>
      <c r="OVK42" s="419"/>
      <c r="OVL42" s="419"/>
      <c r="OVM42" s="418"/>
      <c r="OVN42" s="420"/>
      <c r="OVO42" s="421"/>
      <c r="OVP42" s="422"/>
      <c r="OVQ42" s="423"/>
      <c r="OVR42" s="419"/>
      <c r="OVS42" s="419"/>
      <c r="OVT42" s="418"/>
      <c r="OVU42" s="420"/>
      <c r="OVV42" s="421"/>
      <c r="OVW42" s="422"/>
      <c r="OVX42" s="423"/>
      <c r="OVY42" s="419"/>
      <c r="OVZ42" s="419"/>
      <c r="OWA42" s="418"/>
      <c r="OWB42" s="420"/>
      <c r="OWC42" s="421"/>
      <c r="OWD42" s="422"/>
      <c r="OWE42" s="423"/>
      <c r="OWF42" s="419"/>
      <c r="OWG42" s="419"/>
      <c r="OWH42" s="418"/>
      <c r="OWI42" s="420"/>
      <c r="OWJ42" s="421"/>
      <c r="OWK42" s="422"/>
      <c r="OWL42" s="423"/>
      <c r="OWM42" s="419"/>
      <c r="OWN42" s="419"/>
      <c r="OWO42" s="418"/>
      <c r="OWP42" s="420"/>
      <c r="OWQ42" s="421"/>
      <c r="OWR42" s="422"/>
      <c r="OWS42" s="423"/>
      <c r="OWT42" s="419"/>
      <c r="OWU42" s="419"/>
      <c r="OWV42" s="418"/>
      <c r="OWW42" s="420"/>
      <c r="OWX42" s="421"/>
      <c r="OWY42" s="422"/>
      <c r="OWZ42" s="423"/>
      <c r="OXA42" s="419"/>
      <c r="OXB42" s="419"/>
      <c r="OXC42" s="418"/>
      <c r="OXD42" s="420"/>
      <c r="OXE42" s="421"/>
      <c r="OXF42" s="422"/>
      <c r="OXG42" s="423"/>
      <c r="OXH42" s="419"/>
      <c r="OXI42" s="419"/>
      <c r="OXJ42" s="418"/>
      <c r="OXK42" s="420"/>
      <c r="OXL42" s="421"/>
      <c r="OXM42" s="422"/>
      <c r="OXN42" s="423"/>
      <c r="OXO42" s="419"/>
      <c r="OXP42" s="419"/>
      <c r="OXQ42" s="418"/>
      <c r="OXR42" s="420"/>
      <c r="OXS42" s="421"/>
      <c r="OXT42" s="422"/>
      <c r="OXU42" s="423"/>
      <c r="OXV42" s="419"/>
      <c r="OXW42" s="419"/>
      <c r="OXX42" s="418"/>
      <c r="OXY42" s="420"/>
      <c r="OXZ42" s="421"/>
      <c r="OYA42" s="422"/>
      <c r="OYB42" s="423"/>
      <c r="OYC42" s="419"/>
      <c r="OYD42" s="419"/>
      <c r="OYE42" s="418"/>
      <c r="OYF42" s="420"/>
      <c r="OYG42" s="421"/>
      <c r="OYH42" s="422"/>
      <c r="OYI42" s="423"/>
      <c r="OYJ42" s="419"/>
      <c r="OYK42" s="419"/>
      <c r="OYL42" s="418"/>
      <c r="OYM42" s="420"/>
      <c r="OYN42" s="421"/>
      <c r="OYO42" s="422"/>
      <c r="OYP42" s="423"/>
      <c r="OYQ42" s="419"/>
      <c r="OYR42" s="419"/>
      <c r="OYS42" s="418"/>
      <c r="OYT42" s="420"/>
      <c r="OYU42" s="421"/>
      <c r="OYV42" s="422"/>
      <c r="OYW42" s="423"/>
      <c r="OYX42" s="419"/>
      <c r="OYY42" s="419"/>
      <c r="OYZ42" s="418"/>
      <c r="OZA42" s="420"/>
      <c r="OZB42" s="421"/>
      <c r="OZC42" s="422"/>
      <c r="OZD42" s="423"/>
      <c r="OZE42" s="419"/>
      <c r="OZF42" s="419"/>
      <c r="OZG42" s="418"/>
      <c r="OZH42" s="420"/>
      <c r="OZI42" s="421"/>
      <c r="OZJ42" s="422"/>
      <c r="OZK42" s="423"/>
      <c r="OZL42" s="419"/>
      <c r="OZM42" s="419"/>
      <c r="OZN42" s="418"/>
      <c r="OZO42" s="420"/>
      <c r="OZP42" s="421"/>
      <c r="OZQ42" s="422"/>
      <c r="OZR42" s="423"/>
      <c r="OZS42" s="419"/>
      <c r="OZT42" s="419"/>
      <c r="OZU42" s="418"/>
      <c r="OZV42" s="420"/>
      <c r="OZW42" s="421"/>
      <c r="OZX42" s="422"/>
      <c r="OZY42" s="423"/>
      <c r="OZZ42" s="419"/>
      <c r="PAA42" s="419"/>
      <c r="PAB42" s="418"/>
      <c r="PAC42" s="420"/>
      <c r="PAD42" s="421"/>
      <c r="PAE42" s="422"/>
      <c r="PAF42" s="423"/>
      <c r="PAG42" s="419"/>
      <c r="PAH42" s="419"/>
      <c r="PAI42" s="418"/>
      <c r="PAJ42" s="420"/>
      <c r="PAK42" s="421"/>
      <c r="PAL42" s="422"/>
      <c r="PAM42" s="423"/>
      <c r="PAN42" s="419"/>
      <c r="PAO42" s="419"/>
      <c r="PAP42" s="418"/>
      <c r="PAQ42" s="420"/>
      <c r="PAR42" s="421"/>
      <c r="PAS42" s="422"/>
      <c r="PAT42" s="423"/>
      <c r="PAU42" s="419"/>
      <c r="PAV42" s="419"/>
      <c r="PAW42" s="418"/>
      <c r="PAX42" s="420"/>
      <c r="PAY42" s="421"/>
      <c r="PAZ42" s="422"/>
      <c r="PBA42" s="423"/>
      <c r="PBB42" s="419"/>
      <c r="PBC42" s="419"/>
      <c r="PBD42" s="418"/>
      <c r="PBE42" s="420"/>
      <c r="PBF42" s="421"/>
      <c r="PBG42" s="422"/>
      <c r="PBH42" s="423"/>
      <c r="PBI42" s="419"/>
      <c r="PBJ42" s="419"/>
      <c r="PBK42" s="418"/>
      <c r="PBL42" s="420"/>
      <c r="PBM42" s="421"/>
      <c r="PBN42" s="422"/>
      <c r="PBO42" s="423"/>
      <c r="PBP42" s="419"/>
      <c r="PBQ42" s="419"/>
      <c r="PBR42" s="418"/>
      <c r="PBS42" s="420"/>
      <c r="PBT42" s="421"/>
      <c r="PBU42" s="422"/>
      <c r="PBV42" s="423"/>
      <c r="PBW42" s="419"/>
      <c r="PBX42" s="419"/>
      <c r="PBY42" s="418"/>
      <c r="PBZ42" s="420"/>
      <c r="PCA42" s="421"/>
      <c r="PCB42" s="422"/>
      <c r="PCC42" s="423"/>
      <c r="PCD42" s="419"/>
      <c r="PCE42" s="419"/>
      <c r="PCF42" s="418"/>
      <c r="PCG42" s="420"/>
      <c r="PCH42" s="421"/>
      <c r="PCI42" s="422"/>
      <c r="PCJ42" s="423"/>
      <c r="PCK42" s="419"/>
      <c r="PCL42" s="419"/>
      <c r="PCM42" s="418"/>
      <c r="PCN42" s="420"/>
      <c r="PCO42" s="421"/>
      <c r="PCP42" s="422"/>
      <c r="PCQ42" s="423"/>
      <c r="PCR42" s="419"/>
      <c r="PCS42" s="419"/>
      <c r="PCT42" s="418"/>
      <c r="PCU42" s="420"/>
      <c r="PCV42" s="421"/>
      <c r="PCW42" s="422"/>
      <c r="PCX42" s="423"/>
      <c r="PCY42" s="419"/>
      <c r="PCZ42" s="419"/>
      <c r="PDA42" s="418"/>
      <c r="PDB42" s="420"/>
      <c r="PDC42" s="421"/>
      <c r="PDD42" s="422"/>
      <c r="PDE42" s="423"/>
      <c r="PDF42" s="419"/>
      <c r="PDG42" s="419"/>
      <c r="PDH42" s="418"/>
      <c r="PDI42" s="420"/>
      <c r="PDJ42" s="421"/>
      <c r="PDK42" s="422"/>
      <c r="PDL42" s="423"/>
      <c r="PDM42" s="419"/>
      <c r="PDN42" s="419"/>
      <c r="PDO42" s="418"/>
      <c r="PDP42" s="420"/>
      <c r="PDQ42" s="421"/>
      <c r="PDR42" s="422"/>
      <c r="PDS42" s="423"/>
      <c r="PDT42" s="419"/>
      <c r="PDU42" s="419"/>
      <c r="PDV42" s="418"/>
      <c r="PDW42" s="420"/>
      <c r="PDX42" s="421"/>
      <c r="PDY42" s="422"/>
      <c r="PDZ42" s="423"/>
      <c r="PEA42" s="419"/>
      <c r="PEB42" s="419"/>
      <c r="PEC42" s="418"/>
      <c r="PED42" s="420"/>
      <c r="PEE42" s="421"/>
      <c r="PEF42" s="422"/>
      <c r="PEG42" s="423"/>
      <c r="PEH42" s="419"/>
      <c r="PEI42" s="419"/>
      <c r="PEJ42" s="418"/>
      <c r="PEK42" s="420"/>
      <c r="PEL42" s="421"/>
      <c r="PEM42" s="422"/>
      <c r="PEN42" s="423"/>
      <c r="PEO42" s="419"/>
      <c r="PEP42" s="419"/>
      <c r="PEQ42" s="418"/>
      <c r="PER42" s="420"/>
      <c r="PES42" s="421"/>
      <c r="PET42" s="422"/>
      <c r="PEU42" s="423"/>
      <c r="PEV42" s="419"/>
      <c r="PEW42" s="419"/>
      <c r="PEX42" s="418"/>
      <c r="PEY42" s="420"/>
      <c r="PEZ42" s="421"/>
      <c r="PFA42" s="422"/>
      <c r="PFB42" s="423"/>
      <c r="PFC42" s="419"/>
      <c r="PFD42" s="419"/>
      <c r="PFE42" s="418"/>
      <c r="PFF42" s="420"/>
      <c r="PFG42" s="421"/>
      <c r="PFH42" s="422"/>
      <c r="PFI42" s="423"/>
      <c r="PFJ42" s="419"/>
      <c r="PFK42" s="419"/>
      <c r="PFL42" s="418"/>
      <c r="PFM42" s="420"/>
      <c r="PFN42" s="421"/>
      <c r="PFO42" s="422"/>
      <c r="PFP42" s="423"/>
      <c r="PFQ42" s="419"/>
      <c r="PFR42" s="419"/>
      <c r="PFS42" s="418"/>
      <c r="PFT42" s="420"/>
      <c r="PFU42" s="421"/>
      <c r="PFV42" s="422"/>
      <c r="PFW42" s="423"/>
      <c r="PFX42" s="419"/>
      <c r="PFY42" s="419"/>
      <c r="PFZ42" s="418"/>
      <c r="PGA42" s="420"/>
      <c r="PGB42" s="421"/>
      <c r="PGC42" s="422"/>
      <c r="PGD42" s="423"/>
      <c r="PGE42" s="419"/>
      <c r="PGF42" s="419"/>
      <c r="PGG42" s="418"/>
      <c r="PGH42" s="420"/>
      <c r="PGI42" s="421"/>
      <c r="PGJ42" s="422"/>
      <c r="PGK42" s="423"/>
      <c r="PGL42" s="419"/>
      <c r="PGM42" s="419"/>
      <c r="PGN42" s="418"/>
      <c r="PGO42" s="420"/>
      <c r="PGP42" s="421"/>
      <c r="PGQ42" s="422"/>
      <c r="PGR42" s="423"/>
      <c r="PGS42" s="419"/>
      <c r="PGT42" s="419"/>
      <c r="PGU42" s="418"/>
      <c r="PGV42" s="420"/>
      <c r="PGW42" s="421"/>
      <c r="PGX42" s="422"/>
      <c r="PGY42" s="423"/>
      <c r="PGZ42" s="419"/>
      <c r="PHA42" s="419"/>
      <c r="PHB42" s="418"/>
      <c r="PHC42" s="420"/>
      <c r="PHD42" s="421"/>
      <c r="PHE42" s="422"/>
      <c r="PHF42" s="423"/>
      <c r="PHG42" s="419"/>
      <c r="PHH42" s="419"/>
      <c r="PHI42" s="418"/>
      <c r="PHJ42" s="420"/>
      <c r="PHK42" s="421"/>
      <c r="PHL42" s="422"/>
      <c r="PHM42" s="423"/>
      <c r="PHN42" s="419"/>
      <c r="PHO42" s="419"/>
      <c r="PHP42" s="418"/>
      <c r="PHQ42" s="420"/>
      <c r="PHR42" s="421"/>
      <c r="PHS42" s="422"/>
      <c r="PHT42" s="423"/>
      <c r="PHU42" s="419"/>
      <c r="PHV42" s="419"/>
      <c r="PHW42" s="418"/>
      <c r="PHX42" s="420"/>
      <c r="PHY42" s="421"/>
      <c r="PHZ42" s="422"/>
      <c r="PIA42" s="423"/>
      <c r="PIB42" s="419"/>
      <c r="PIC42" s="419"/>
      <c r="PID42" s="418"/>
      <c r="PIE42" s="420"/>
      <c r="PIF42" s="421"/>
      <c r="PIG42" s="422"/>
      <c r="PIH42" s="423"/>
      <c r="PII42" s="419"/>
      <c r="PIJ42" s="419"/>
      <c r="PIK42" s="418"/>
      <c r="PIL42" s="420"/>
      <c r="PIM42" s="421"/>
      <c r="PIN42" s="422"/>
      <c r="PIO42" s="423"/>
      <c r="PIP42" s="419"/>
      <c r="PIQ42" s="419"/>
      <c r="PIR42" s="418"/>
      <c r="PIS42" s="420"/>
      <c r="PIT42" s="421"/>
      <c r="PIU42" s="422"/>
      <c r="PIV42" s="423"/>
      <c r="PIW42" s="419"/>
      <c r="PIX42" s="419"/>
      <c r="PIY42" s="418"/>
      <c r="PIZ42" s="420"/>
      <c r="PJA42" s="421"/>
      <c r="PJB42" s="422"/>
      <c r="PJC42" s="423"/>
      <c r="PJD42" s="419"/>
      <c r="PJE42" s="419"/>
      <c r="PJF42" s="418"/>
      <c r="PJG42" s="420"/>
      <c r="PJH42" s="421"/>
      <c r="PJI42" s="422"/>
      <c r="PJJ42" s="423"/>
      <c r="PJK42" s="419"/>
      <c r="PJL42" s="419"/>
      <c r="PJM42" s="418"/>
      <c r="PJN42" s="420"/>
      <c r="PJO42" s="421"/>
      <c r="PJP42" s="422"/>
      <c r="PJQ42" s="423"/>
      <c r="PJR42" s="419"/>
      <c r="PJS42" s="419"/>
      <c r="PJT42" s="418"/>
      <c r="PJU42" s="420"/>
      <c r="PJV42" s="421"/>
      <c r="PJW42" s="422"/>
      <c r="PJX42" s="423"/>
      <c r="PJY42" s="419"/>
      <c r="PJZ42" s="419"/>
      <c r="PKA42" s="418"/>
      <c r="PKB42" s="420"/>
      <c r="PKC42" s="421"/>
      <c r="PKD42" s="422"/>
      <c r="PKE42" s="423"/>
      <c r="PKF42" s="419"/>
      <c r="PKG42" s="419"/>
      <c r="PKH42" s="418"/>
      <c r="PKI42" s="420"/>
      <c r="PKJ42" s="421"/>
      <c r="PKK42" s="422"/>
      <c r="PKL42" s="423"/>
      <c r="PKM42" s="419"/>
      <c r="PKN42" s="419"/>
      <c r="PKO42" s="418"/>
      <c r="PKP42" s="420"/>
      <c r="PKQ42" s="421"/>
      <c r="PKR42" s="422"/>
      <c r="PKS42" s="423"/>
      <c r="PKT42" s="419"/>
      <c r="PKU42" s="419"/>
      <c r="PKV42" s="418"/>
      <c r="PKW42" s="420"/>
      <c r="PKX42" s="421"/>
      <c r="PKY42" s="422"/>
      <c r="PKZ42" s="423"/>
      <c r="PLA42" s="419"/>
      <c r="PLB42" s="419"/>
      <c r="PLC42" s="418"/>
      <c r="PLD42" s="420"/>
      <c r="PLE42" s="421"/>
      <c r="PLF42" s="422"/>
      <c r="PLG42" s="423"/>
      <c r="PLH42" s="419"/>
      <c r="PLI42" s="419"/>
      <c r="PLJ42" s="418"/>
      <c r="PLK42" s="420"/>
      <c r="PLL42" s="421"/>
      <c r="PLM42" s="422"/>
      <c r="PLN42" s="423"/>
      <c r="PLO42" s="419"/>
      <c r="PLP42" s="419"/>
      <c r="PLQ42" s="418"/>
      <c r="PLR42" s="420"/>
      <c r="PLS42" s="421"/>
      <c r="PLT42" s="422"/>
      <c r="PLU42" s="423"/>
      <c r="PLV42" s="419"/>
      <c r="PLW42" s="419"/>
      <c r="PLX42" s="418"/>
      <c r="PLY42" s="420"/>
      <c r="PLZ42" s="421"/>
      <c r="PMA42" s="422"/>
      <c r="PMB42" s="423"/>
      <c r="PMC42" s="419"/>
      <c r="PMD42" s="419"/>
      <c r="PME42" s="418"/>
      <c r="PMF42" s="420"/>
      <c r="PMG42" s="421"/>
      <c r="PMH42" s="422"/>
      <c r="PMI42" s="423"/>
      <c r="PMJ42" s="419"/>
      <c r="PMK42" s="419"/>
      <c r="PML42" s="418"/>
      <c r="PMM42" s="420"/>
      <c r="PMN42" s="421"/>
      <c r="PMO42" s="422"/>
      <c r="PMP42" s="423"/>
      <c r="PMQ42" s="419"/>
      <c r="PMR42" s="419"/>
      <c r="PMS42" s="418"/>
      <c r="PMT42" s="420"/>
      <c r="PMU42" s="421"/>
      <c r="PMV42" s="422"/>
      <c r="PMW42" s="423"/>
      <c r="PMX42" s="419"/>
      <c r="PMY42" s="419"/>
      <c r="PMZ42" s="418"/>
      <c r="PNA42" s="420"/>
      <c r="PNB42" s="421"/>
      <c r="PNC42" s="422"/>
      <c r="PND42" s="423"/>
      <c r="PNE42" s="419"/>
      <c r="PNF42" s="419"/>
      <c r="PNG42" s="418"/>
      <c r="PNH42" s="420"/>
      <c r="PNI42" s="421"/>
      <c r="PNJ42" s="422"/>
      <c r="PNK42" s="423"/>
      <c r="PNL42" s="419"/>
      <c r="PNM42" s="419"/>
      <c r="PNN42" s="418"/>
      <c r="PNO42" s="420"/>
      <c r="PNP42" s="421"/>
      <c r="PNQ42" s="422"/>
      <c r="PNR42" s="423"/>
      <c r="PNS42" s="419"/>
      <c r="PNT42" s="419"/>
      <c r="PNU42" s="418"/>
      <c r="PNV42" s="420"/>
      <c r="PNW42" s="421"/>
      <c r="PNX42" s="422"/>
      <c r="PNY42" s="423"/>
      <c r="PNZ42" s="419"/>
      <c r="POA42" s="419"/>
      <c r="POB42" s="418"/>
      <c r="POC42" s="420"/>
      <c r="POD42" s="421"/>
      <c r="POE42" s="422"/>
      <c r="POF42" s="423"/>
      <c r="POG42" s="419"/>
      <c r="POH42" s="419"/>
      <c r="POI42" s="418"/>
      <c r="POJ42" s="420"/>
      <c r="POK42" s="421"/>
      <c r="POL42" s="422"/>
      <c r="POM42" s="423"/>
      <c r="PON42" s="419"/>
      <c r="POO42" s="419"/>
      <c r="POP42" s="418"/>
      <c r="POQ42" s="420"/>
      <c r="POR42" s="421"/>
      <c r="POS42" s="422"/>
      <c r="POT42" s="423"/>
      <c r="POU42" s="419"/>
      <c r="POV42" s="419"/>
      <c r="POW42" s="418"/>
      <c r="POX42" s="420"/>
      <c r="POY42" s="421"/>
      <c r="POZ42" s="422"/>
      <c r="PPA42" s="423"/>
      <c r="PPB42" s="419"/>
      <c r="PPC42" s="419"/>
      <c r="PPD42" s="418"/>
      <c r="PPE42" s="420"/>
      <c r="PPF42" s="421"/>
      <c r="PPG42" s="422"/>
      <c r="PPH42" s="423"/>
      <c r="PPI42" s="419"/>
      <c r="PPJ42" s="419"/>
      <c r="PPK42" s="418"/>
      <c r="PPL42" s="420"/>
      <c r="PPM42" s="421"/>
      <c r="PPN42" s="422"/>
      <c r="PPO42" s="423"/>
      <c r="PPP42" s="419"/>
      <c r="PPQ42" s="419"/>
      <c r="PPR42" s="418"/>
      <c r="PPS42" s="420"/>
      <c r="PPT42" s="421"/>
      <c r="PPU42" s="422"/>
      <c r="PPV42" s="423"/>
      <c r="PPW42" s="419"/>
      <c r="PPX42" s="419"/>
      <c r="PPY42" s="418"/>
      <c r="PPZ42" s="420"/>
      <c r="PQA42" s="421"/>
      <c r="PQB42" s="422"/>
      <c r="PQC42" s="423"/>
      <c r="PQD42" s="419"/>
      <c r="PQE42" s="419"/>
      <c r="PQF42" s="418"/>
      <c r="PQG42" s="420"/>
      <c r="PQH42" s="421"/>
      <c r="PQI42" s="422"/>
      <c r="PQJ42" s="423"/>
      <c r="PQK42" s="419"/>
      <c r="PQL42" s="419"/>
      <c r="PQM42" s="418"/>
      <c r="PQN42" s="420"/>
      <c r="PQO42" s="421"/>
      <c r="PQP42" s="422"/>
      <c r="PQQ42" s="423"/>
      <c r="PQR42" s="419"/>
      <c r="PQS42" s="419"/>
      <c r="PQT42" s="418"/>
      <c r="PQU42" s="420"/>
      <c r="PQV42" s="421"/>
      <c r="PQW42" s="422"/>
      <c r="PQX42" s="423"/>
      <c r="PQY42" s="419"/>
      <c r="PQZ42" s="419"/>
      <c r="PRA42" s="418"/>
      <c r="PRB42" s="420"/>
      <c r="PRC42" s="421"/>
      <c r="PRD42" s="422"/>
      <c r="PRE42" s="423"/>
      <c r="PRF42" s="419"/>
      <c r="PRG42" s="419"/>
      <c r="PRH42" s="418"/>
      <c r="PRI42" s="420"/>
      <c r="PRJ42" s="421"/>
      <c r="PRK42" s="422"/>
      <c r="PRL42" s="423"/>
      <c r="PRM42" s="419"/>
      <c r="PRN42" s="419"/>
      <c r="PRO42" s="418"/>
      <c r="PRP42" s="420"/>
      <c r="PRQ42" s="421"/>
      <c r="PRR42" s="422"/>
      <c r="PRS42" s="423"/>
      <c r="PRT42" s="419"/>
      <c r="PRU42" s="419"/>
      <c r="PRV42" s="418"/>
      <c r="PRW42" s="420"/>
      <c r="PRX42" s="421"/>
      <c r="PRY42" s="422"/>
      <c r="PRZ42" s="423"/>
      <c r="PSA42" s="419"/>
      <c r="PSB42" s="419"/>
      <c r="PSC42" s="418"/>
      <c r="PSD42" s="420"/>
      <c r="PSE42" s="421"/>
      <c r="PSF42" s="422"/>
      <c r="PSG42" s="423"/>
      <c r="PSH42" s="419"/>
      <c r="PSI42" s="419"/>
      <c r="PSJ42" s="418"/>
      <c r="PSK42" s="420"/>
      <c r="PSL42" s="421"/>
      <c r="PSM42" s="422"/>
      <c r="PSN42" s="423"/>
      <c r="PSO42" s="419"/>
      <c r="PSP42" s="419"/>
      <c r="PSQ42" s="418"/>
      <c r="PSR42" s="420"/>
      <c r="PSS42" s="421"/>
      <c r="PST42" s="422"/>
      <c r="PSU42" s="423"/>
      <c r="PSV42" s="419"/>
      <c r="PSW42" s="419"/>
      <c r="PSX42" s="418"/>
      <c r="PSY42" s="420"/>
      <c r="PSZ42" s="421"/>
      <c r="PTA42" s="422"/>
      <c r="PTB42" s="423"/>
      <c r="PTC42" s="419"/>
      <c r="PTD42" s="419"/>
      <c r="PTE42" s="418"/>
      <c r="PTF42" s="420"/>
      <c r="PTG42" s="421"/>
      <c r="PTH42" s="422"/>
      <c r="PTI42" s="423"/>
      <c r="PTJ42" s="419"/>
      <c r="PTK42" s="419"/>
      <c r="PTL42" s="418"/>
      <c r="PTM42" s="420"/>
      <c r="PTN42" s="421"/>
      <c r="PTO42" s="422"/>
      <c r="PTP42" s="423"/>
      <c r="PTQ42" s="419"/>
      <c r="PTR42" s="419"/>
      <c r="PTS42" s="418"/>
      <c r="PTT42" s="420"/>
      <c r="PTU42" s="421"/>
      <c r="PTV42" s="422"/>
      <c r="PTW42" s="423"/>
      <c r="PTX42" s="419"/>
      <c r="PTY42" s="419"/>
      <c r="PTZ42" s="418"/>
      <c r="PUA42" s="420"/>
      <c r="PUB42" s="421"/>
      <c r="PUC42" s="422"/>
      <c r="PUD42" s="423"/>
      <c r="PUE42" s="419"/>
      <c r="PUF42" s="419"/>
      <c r="PUG42" s="418"/>
      <c r="PUH42" s="420"/>
      <c r="PUI42" s="421"/>
      <c r="PUJ42" s="422"/>
      <c r="PUK42" s="423"/>
      <c r="PUL42" s="419"/>
      <c r="PUM42" s="419"/>
      <c r="PUN42" s="418"/>
      <c r="PUO42" s="420"/>
      <c r="PUP42" s="421"/>
      <c r="PUQ42" s="422"/>
      <c r="PUR42" s="423"/>
      <c r="PUS42" s="419"/>
      <c r="PUT42" s="419"/>
      <c r="PUU42" s="418"/>
      <c r="PUV42" s="420"/>
      <c r="PUW42" s="421"/>
      <c r="PUX42" s="422"/>
      <c r="PUY42" s="423"/>
      <c r="PUZ42" s="419"/>
      <c r="PVA42" s="419"/>
      <c r="PVB42" s="418"/>
      <c r="PVC42" s="420"/>
      <c r="PVD42" s="421"/>
      <c r="PVE42" s="422"/>
      <c r="PVF42" s="423"/>
      <c r="PVG42" s="419"/>
      <c r="PVH42" s="419"/>
      <c r="PVI42" s="418"/>
      <c r="PVJ42" s="420"/>
      <c r="PVK42" s="421"/>
      <c r="PVL42" s="422"/>
      <c r="PVM42" s="423"/>
      <c r="PVN42" s="419"/>
      <c r="PVO42" s="419"/>
      <c r="PVP42" s="418"/>
      <c r="PVQ42" s="420"/>
      <c r="PVR42" s="421"/>
      <c r="PVS42" s="422"/>
      <c r="PVT42" s="423"/>
      <c r="PVU42" s="419"/>
      <c r="PVV42" s="419"/>
      <c r="PVW42" s="418"/>
      <c r="PVX42" s="420"/>
      <c r="PVY42" s="421"/>
      <c r="PVZ42" s="422"/>
      <c r="PWA42" s="423"/>
      <c r="PWB42" s="419"/>
      <c r="PWC42" s="419"/>
      <c r="PWD42" s="418"/>
      <c r="PWE42" s="420"/>
      <c r="PWF42" s="421"/>
      <c r="PWG42" s="422"/>
      <c r="PWH42" s="423"/>
      <c r="PWI42" s="419"/>
      <c r="PWJ42" s="419"/>
      <c r="PWK42" s="418"/>
      <c r="PWL42" s="420"/>
      <c r="PWM42" s="421"/>
      <c r="PWN42" s="422"/>
      <c r="PWO42" s="423"/>
      <c r="PWP42" s="419"/>
      <c r="PWQ42" s="419"/>
      <c r="PWR42" s="418"/>
      <c r="PWS42" s="420"/>
      <c r="PWT42" s="421"/>
      <c r="PWU42" s="422"/>
      <c r="PWV42" s="423"/>
      <c r="PWW42" s="419"/>
      <c r="PWX42" s="419"/>
      <c r="PWY42" s="418"/>
      <c r="PWZ42" s="420"/>
      <c r="PXA42" s="421"/>
      <c r="PXB42" s="422"/>
      <c r="PXC42" s="423"/>
      <c r="PXD42" s="419"/>
      <c r="PXE42" s="419"/>
      <c r="PXF42" s="418"/>
      <c r="PXG42" s="420"/>
      <c r="PXH42" s="421"/>
      <c r="PXI42" s="422"/>
      <c r="PXJ42" s="423"/>
      <c r="PXK42" s="419"/>
      <c r="PXL42" s="419"/>
      <c r="PXM42" s="418"/>
      <c r="PXN42" s="420"/>
      <c r="PXO42" s="421"/>
      <c r="PXP42" s="422"/>
      <c r="PXQ42" s="423"/>
      <c r="PXR42" s="419"/>
      <c r="PXS42" s="419"/>
      <c r="PXT42" s="418"/>
      <c r="PXU42" s="420"/>
      <c r="PXV42" s="421"/>
      <c r="PXW42" s="422"/>
      <c r="PXX42" s="423"/>
      <c r="PXY42" s="419"/>
      <c r="PXZ42" s="419"/>
      <c r="PYA42" s="418"/>
      <c r="PYB42" s="420"/>
      <c r="PYC42" s="421"/>
      <c r="PYD42" s="422"/>
      <c r="PYE42" s="423"/>
      <c r="PYF42" s="419"/>
      <c r="PYG42" s="419"/>
      <c r="PYH42" s="418"/>
      <c r="PYI42" s="420"/>
      <c r="PYJ42" s="421"/>
      <c r="PYK42" s="422"/>
      <c r="PYL42" s="423"/>
      <c r="PYM42" s="419"/>
      <c r="PYN42" s="419"/>
      <c r="PYO42" s="418"/>
      <c r="PYP42" s="420"/>
      <c r="PYQ42" s="421"/>
      <c r="PYR42" s="422"/>
      <c r="PYS42" s="423"/>
      <c r="PYT42" s="419"/>
      <c r="PYU42" s="419"/>
      <c r="PYV42" s="418"/>
      <c r="PYW42" s="420"/>
      <c r="PYX42" s="421"/>
      <c r="PYY42" s="422"/>
      <c r="PYZ42" s="423"/>
      <c r="PZA42" s="419"/>
      <c r="PZB42" s="419"/>
      <c r="PZC42" s="418"/>
      <c r="PZD42" s="420"/>
      <c r="PZE42" s="421"/>
      <c r="PZF42" s="422"/>
      <c r="PZG42" s="423"/>
      <c r="PZH42" s="419"/>
      <c r="PZI42" s="419"/>
      <c r="PZJ42" s="418"/>
      <c r="PZK42" s="420"/>
      <c r="PZL42" s="421"/>
      <c r="PZM42" s="422"/>
      <c r="PZN42" s="423"/>
      <c r="PZO42" s="419"/>
      <c r="PZP42" s="419"/>
      <c r="PZQ42" s="418"/>
      <c r="PZR42" s="420"/>
      <c r="PZS42" s="421"/>
      <c r="PZT42" s="422"/>
      <c r="PZU42" s="423"/>
      <c r="PZV42" s="419"/>
      <c r="PZW42" s="419"/>
      <c r="PZX42" s="418"/>
      <c r="PZY42" s="420"/>
      <c r="PZZ42" s="421"/>
      <c r="QAA42" s="422"/>
      <c r="QAB42" s="423"/>
      <c r="QAC42" s="419"/>
      <c r="QAD42" s="419"/>
      <c r="QAE42" s="418"/>
      <c r="QAF42" s="420"/>
      <c r="QAG42" s="421"/>
      <c r="QAH42" s="422"/>
      <c r="QAI42" s="423"/>
      <c r="QAJ42" s="419"/>
      <c r="QAK42" s="419"/>
      <c r="QAL42" s="418"/>
      <c r="QAM42" s="420"/>
      <c r="QAN42" s="421"/>
      <c r="QAO42" s="422"/>
      <c r="QAP42" s="423"/>
      <c r="QAQ42" s="419"/>
      <c r="QAR42" s="419"/>
      <c r="QAS42" s="418"/>
      <c r="QAT42" s="420"/>
      <c r="QAU42" s="421"/>
      <c r="QAV42" s="422"/>
      <c r="QAW42" s="423"/>
      <c r="QAX42" s="419"/>
      <c r="QAY42" s="419"/>
      <c r="QAZ42" s="418"/>
      <c r="QBA42" s="420"/>
      <c r="QBB42" s="421"/>
      <c r="QBC42" s="422"/>
      <c r="QBD42" s="423"/>
      <c r="QBE42" s="419"/>
      <c r="QBF42" s="419"/>
      <c r="QBG42" s="418"/>
      <c r="QBH42" s="420"/>
      <c r="QBI42" s="421"/>
      <c r="QBJ42" s="422"/>
      <c r="QBK42" s="423"/>
      <c r="QBL42" s="419"/>
      <c r="QBM42" s="419"/>
      <c r="QBN42" s="418"/>
      <c r="QBO42" s="420"/>
      <c r="QBP42" s="421"/>
      <c r="QBQ42" s="422"/>
      <c r="QBR42" s="423"/>
      <c r="QBS42" s="419"/>
      <c r="QBT42" s="419"/>
      <c r="QBU42" s="418"/>
      <c r="QBV42" s="420"/>
      <c r="QBW42" s="421"/>
      <c r="QBX42" s="422"/>
      <c r="QBY42" s="423"/>
      <c r="QBZ42" s="419"/>
      <c r="QCA42" s="419"/>
      <c r="QCB42" s="418"/>
      <c r="QCC42" s="420"/>
      <c r="QCD42" s="421"/>
      <c r="QCE42" s="422"/>
      <c r="QCF42" s="423"/>
      <c r="QCG42" s="419"/>
      <c r="QCH42" s="419"/>
      <c r="QCI42" s="418"/>
      <c r="QCJ42" s="420"/>
      <c r="QCK42" s="421"/>
      <c r="QCL42" s="422"/>
      <c r="QCM42" s="423"/>
      <c r="QCN42" s="419"/>
      <c r="QCO42" s="419"/>
      <c r="QCP42" s="418"/>
      <c r="QCQ42" s="420"/>
      <c r="QCR42" s="421"/>
      <c r="QCS42" s="422"/>
      <c r="QCT42" s="423"/>
      <c r="QCU42" s="419"/>
      <c r="QCV42" s="419"/>
      <c r="QCW42" s="418"/>
      <c r="QCX42" s="420"/>
      <c r="QCY42" s="421"/>
      <c r="QCZ42" s="422"/>
      <c r="QDA42" s="423"/>
      <c r="QDB42" s="419"/>
      <c r="QDC42" s="419"/>
      <c r="QDD42" s="418"/>
      <c r="QDE42" s="420"/>
      <c r="QDF42" s="421"/>
      <c r="QDG42" s="422"/>
      <c r="QDH42" s="423"/>
      <c r="QDI42" s="419"/>
      <c r="QDJ42" s="419"/>
      <c r="QDK42" s="418"/>
      <c r="QDL42" s="420"/>
      <c r="QDM42" s="421"/>
      <c r="QDN42" s="422"/>
      <c r="QDO42" s="423"/>
      <c r="QDP42" s="419"/>
      <c r="QDQ42" s="419"/>
      <c r="QDR42" s="418"/>
      <c r="QDS42" s="420"/>
      <c r="QDT42" s="421"/>
      <c r="QDU42" s="422"/>
      <c r="QDV42" s="423"/>
      <c r="QDW42" s="419"/>
      <c r="QDX42" s="419"/>
      <c r="QDY42" s="418"/>
      <c r="QDZ42" s="420"/>
      <c r="QEA42" s="421"/>
      <c r="QEB42" s="422"/>
      <c r="QEC42" s="423"/>
      <c r="QED42" s="419"/>
      <c r="QEE42" s="419"/>
      <c r="QEF42" s="418"/>
      <c r="QEG42" s="420"/>
      <c r="QEH42" s="421"/>
      <c r="QEI42" s="422"/>
      <c r="QEJ42" s="423"/>
      <c r="QEK42" s="419"/>
      <c r="QEL42" s="419"/>
      <c r="QEM42" s="418"/>
      <c r="QEN42" s="420"/>
      <c r="QEO42" s="421"/>
      <c r="QEP42" s="422"/>
      <c r="QEQ42" s="423"/>
      <c r="QER42" s="419"/>
      <c r="QES42" s="419"/>
      <c r="QET42" s="418"/>
      <c r="QEU42" s="420"/>
      <c r="QEV42" s="421"/>
      <c r="QEW42" s="422"/>
      <c r="QEX42" s="423"/>
      <c r="QEY42" s="419"/>
      <c r="QEZ42" s="419"/>
      <c r="QFA42" s="418"/>
      <c r="QFB42" s="420"/>
      <c r="QFC42" s="421"/>
      <c r="QFD42" s="422"/>
      <c r="QFE42" s="423"/>
      <c r="QFF42" s="419"/>
      <c r="QFG42" s="419"/>
      <c r="QFH42" s="418"/>
      <c r="QFI42" s="420"/>
      <c r="QFJ42" s="421"/>
      <c r="QFK42" s="422"/>
      <c r="QFL42" s="423"/>
      <c r="QFM42" s="419"/>
      <c r="QFN42" s="419"/>
      <c r="QFO42" s="418"/>
      <c r="QFP42" s="420"/>
      <c r="QFQ42" s="421"/>
      <c r="QFR42" s="422"/>
      <c r="QFS42" s="423"/>
      <c r="QFT42" s="419"/>
      <c r="QFU42" s="419"/>
      <c r="QFV42" s="418"/>
      <c r="QFW42" s="420"/>
      <c r="QFX42" s="421"/>
      <c r="QFY42" s="422"/>
      <c r="QFZ42" s="423"/>
      <c r="QGA42" s="419"/>
      <c r="QGB42" s="419"/>
      <c r="QGC42" s="418"/>
      <c r="QGD42" s="420"/>
      <c r="QGE42" s="421"/>
      <c r="QGF42" s="422"/>
      <c r="QGG42" s="423"/>
      <c r="QGH42" s="419"/>
      <c r="QGI42" s="419"/>
      <c r="QGJ42" s="418"/>
      <c r="QGK42" s="420"/>
      <c r="QGL42" s="421"/>
      <c r="QGM42" s="422"/>
      <c r="QGN42" s="423"/>
      <c r="QGO42" s="419"/>
      <c r="QGP42" s="419"/>
      <c r="QGQ42" s="418"/>
      <c r="QGR42" s="420"/>
      <c r="QGS42" s="421"/>
      <c r="QGT42" s="422"/>
      <c r="QGU42" s="423"/>
      <c r="QGV42" s="419"/>
      <c r="QGW42" s="419"/>
      <c r="QGX42" s="418"/>
      <c r="QGY42" s="420"/>
      <c r="QGZ42" s="421"/>
      <c r="QHA42" s="422"/>
      <c r="QHB42" s="423"/>
      <c r="QHC42" s="419"/>
      <c r="QHD42" s="419"/>
      <c r="QHE42" s="418"/>
      <c r="QHF42" s="420"/>
      <c r="QHG42" s="421"/>
      <c r="QHH42" s="422"/>
      <c r="QHI42" s="423"/>
      <c r="QHJ42" s="419"/>
      <c r="QHK42" s="419"/>
      <c r="QHL42" s="418"/>
      <c r="QHM42" s="420"/>
      <c r="QHN42" s="421"/>
      <c r="QHO42" s="422"/>
      <c r="QHP42" s="423"/>
      <c r="QHQ42" s="419"/>
      <c r="QHR42" s="419"/>
      <c r="QHS42" s="418"/>
      <c r="QHT42" s="420"/>
      <c r="QHU42" s="421"/>
      <c r="QHV42" s="422"/>
      <c r="QHW42" s="423"/>
      <c r="QHX42" s="419"/>
      <c r="QHY42" s="419"/>
      <c r="QHZ42" s="418"/>
      <c r="QIA42" s="420"/>
      <c r="QIB42" s="421"/>
      <c r="QIC42" s="422"/>
      <c r="QID42" s="423"/>
      <c r="QIE42" s="419"/>
      <c r="QIF42" s="419"/>
      <c r="QIG42" s="418"/>
      <c r="QIH42" s="420"/>
      <c r="QII42" s="421"/>
      <c r="QIJ42" s="422"/>
      <c r="QIK42" s="423"/>
      <c r="QIL42" s="419"/>
      <c r="QIM42" s="419"/>
      <c r="QIN42" s="418"/>
      <c r="QIO42" s="420"/>
      <c r="QIP42" s="421"/>
      <c r="QIQ42" s="422"/>
      <c r="QIR42" s="423"/>
      <c r="QIS42" s="419"/>
      <c r="QIT42" s="419"/>
      <c r="QIU42" s="418"/>
      <c r="QIV42" s="420"/>
      <c r="QIW42" s="421"/>
      <c r="QIX42" s="422"/>
      <c r="QIY42" s="423"/>
      <c r="QIZ42" s="419"/>
      <c r="QJA42" s="419"/>
      <c r="QJB42" s="418"/>
      <c r="QJC42" s="420"/>
      <c r="QJD42" s="421"/>
      <c r="QJE42" s="422"/>
      <c r="QJF42" s="423"/>
      <c r="QJG42" s="419"/>
      <c r="QJH42" s="419"/>
      <c r="QJI42" s="418"/>
      <c r="QJJ42" s="420"/>
      <c r="QJK42" s="421"/>
      <c r="QJL42" s="422"/>
      <c r="QJM42" s="423"/>
      <c r="QJN42" s="419"/>
      <c r="QJO42" s="419"/>
      <c r="QJP42" s="418"/>
      <c r="QJQ42" s="420"/>
      <c r="QJR42" s="421"/>
      <c r="QJS42" s="422"/>
      <c r="QJT42" s="423"/>
      <c r="QJU42" s="419"/>
      <c r="QJV42" s="419"/>
      <c r="QJW42" s="418"/>
      <c r="QJX42" s="420"/>
      <c r="QJY42" s="421"/>
      <c r="QJZ42" s="422"/>
      <c r="QKA42" s="423"/>
      <c r="QKB42" s="419"/>
      <c r="QKC42" s="419"/>
      <c r="QKD42" s="418"/>
      <c r="QKE42" s="420"/>
      <c r="QKF42" s="421"/>
      <c r="QKG42" s="422"/>
      <c r="QKH42" s="423"/>
      <c r="QKI42" s="419"/>
      <c r="QKJ42" s="419"/>
      <c r="QKK42" s="418"/>
      <c r="QKL42" s="420"/>
      <c r="QKM42" s="421"/>
      <c r="QKN42" s="422"/>
      <c r="QKO42" s="423"/>
      <c r="QKP42" s="419"/>
      <c r="QKQ42" s="419"/>
      <c r="QKR42" s="418"/>
      <c r="QKS42" s="420"/>
      <c r="QKT42" s="421"/>
      <c r="QKU42" s="422"/>
      <c r="QKV42" s="423"/>
      <c r="QKW42" s="419"/>
      <c r="QKX42" s="419"/>
      <c r="QKY42" s="418"/>
      <c r="QKZ42" s="420"/>
      <c r="QLA42" s="421"/>
      <c r="QLB42" s="422"/>
      <c r="QLC42" s="423"/>
      <c r="QLD42" s="419"/>
      <c r="QLE42" s="419"/>
      <c r="QLF42" s="418"/>
      <c r="QLG42" s="420"/>
      <c r="QLH42" s="421"/>
      <c r="QLI42" s="422"/>
      <c r="QLJ42" s="423"/>
      <c r="QLK42" s="419"/>
      <c r="QLL42" s="419"/>
      <c r="QLM42" s="418"/>
      <c r="QLN42" s="420"/>
      <c r="QLO42" s="421"/>
      <c r="QLP42" s="422"/>
      <c r="QLQ42" s="423"/>
      <c r="QLR42" s="419"/>
      <c r="QLS42" s="419"/>
      <c r="QLT42" s="418"/>
      <c r="QLU42" s="420"/>
      <c r="QLV42" s="421"/>
      <c r="QLW42" s="422"/>
      <c r="QLX42" s="423"/>
      <c r="QLY42" s="419"/>
      <c r="QLZ42" s="419"/>
      <c r="QMA42" s="418"/>
      <c r="QMB42" s="420"/>
      <c r="QMC42" s="421"/>
      <c r="QMD42" s="422"/>
      <c r="QME42" s="423"/>
      <c r="QMF42" s="419"/>
      <c r="QMG42" s="419"/>
      <c r="QMH42" s="418"/>
      <c r="QMI42" s="420"/>
      <c r="QMJ42" s="421"/>
      <c r="QMK42" s="422"/>
      <c r="QML42" s="423"/>
      <c r="QMM42" s="419"/>
      <c r="QMN42" s="419"/>
      <c r="QMO42" s="418"/>
      <c r="QMP42" s="420"/>
      <c r="QMQ42" s="421"/>
      <c r="QMR42" s="422"/>
      <c r="QMS42" s="423"/>
      <c r="QMT42" s="419"/>
      <c r="QMU42" s="419"/>
      <c r="QMV42" s="418"/>
      <c r="QMW42" s="420"/>
      <c r="QMX42" s="421"/>
      <c r="QMY42" s="422"/>
      <c r="QMZ42" s="423"/>
      <c r="QNA42" s="419"/>
      <c r="QNB42" s="419"/>
      <c r="QNC42" s="418"/>
      <c r="QND42" s="420"/>
      <c r="QNE42" s="421"/>
      <c r="QNF42" s="422"/>
      <c r="QNG42" s="423"/>
      <c r="QNH42" s="419"/>
      <c r="QNI42" s="419"/>
      <c r="QNJ42" s="418"/>
      <c r="QNK42" s="420"/>
      <c r="QNL42" s="421"/>
      <c r="QNM42" s="422"/>
      <c r="QNN42" s="423"/>
      <c r="QNO42" s="419"/>
      <c r="QNP42" s="419"/>
      <c r="QNQ42" s="418"/>
      <c r="QNR42" s="420"/>
      <c r="QNS42" s="421"/>
      <c r="QNT42" s="422"/>
      <c r="QNU42" s="423"/>
      <c r="QNV42" s="419"/>
      <c r="QNW42" s="419"/>
      <c r="QNX42" s="418"/>
      <c r="QNY42" s="420"/>
      <c r="QNZ42" s="421"/>
      <c r="QOA42" s="422"/>
      <c r="QOB42" s="423"/>
      <c r="QOC42" s="419"/>
      <c r="QOD42" s="419"/>
      <c r="QOE42" s="418"/>
      <c r="QOF42" s="420"/>
      <c r="QOG42" s="421"/>
      <c r="QOH42" s="422"/>
      <c r="QOI42" s="423"/>
      <c r="QOJ42" s="419"/>
      <c r="QOK42" s="419"/>
      <c r="QOL42" s="418"/>
      <c r="QOM42" s="420"/>
      <c r="QON42" s="421"/>
      <c r="QOO42" s="422"/>
      <c r="QOP42" s="423"/>
      <c r="QOQ42" s="419"/>
      <c r="QOR42" s="419"/>
      <c r="QOS42" s="418"/>
      <c r="QOT42" s="420"/>
      <c r="QOU42" s="421"/>
      <c r="QOV42" s="422"/>
      <c r="QOW42" s="423"/>
      <c r="QOX42" s="419"/>
      <c r="QOY42" s="419"/>
      <c r="QOZ42" s="418"/>
      <c r="QPA42" s="420"/>
      <c r="QPB42" s="421"/>
      <c r="QPC42" s="422"/>
      <c r="QPD42" s="423"/>
      <c r="QPE42" s="419"/>
      <c r="QPF42" s="419"/>
      <c r="QPG42" s="418"/>
      <c r="QPH42" s="420"/>
      <c r="QPI42" s="421"/>
      <c r="QPJ42" s="422"/>
      <c r="QPK42" s="423"/>
      <c r="QPL42" s="419"/>
      <c r="QPM42" s="419"/>
      <c r="QPN42" s="418"/>
      <c r="QPO42" s="420"/>
      <c r="QPP42" s="421"/>
      <c r="QPQ42" s="422"/>
      <c r="QPR42" s="423"/>
      <c r="QPS42" s="419"/>
      <c r="QPT42" s="419"/>
      <c r="QPU42" s="418"/>
      <c r="QPV42" s="420"/>
      <c r="QPW42" s="421"/>
      <c r="QPX42" s="422"/>
      <c r="QPY42" s="423"/>
      <c r="QPZ42" s="419"/>
      <c r="QQA42" s="419"/>
      <c r="QQB42" s="418"/>
      <c r="QQC42" s="420"/>
      <c r="QQD42" s="421"/>
      <c r="QQE42" s="422"/>
      <c r="QQF42" s="423"/>
      <c r="QQG42" s="419"/>
      <c r="QQH42" s="419"/>
      <c r="QQI42" s="418"/>
      <c r="QQJ42" s="420"/>
      <c r="QQK42" s="421"/>
      <c r="QQL42" s="422"/>
      <c r="QQM42" s="423"/>
      <c r="QQN42" s="419"/>
      <c r="QQO42" s="419"/>
      <c r="QQP42" s="418"/>
      <c r="QQQ42" s="420"/>
      <c r="QQR42" s="421"/>
      <c r="QQS42" s="422"/>
      <c r="QQT42" s="423"/>
      <c r="QQU42" s="419"/>
      <c r="QQV42" s="419"/>
      <c r="QQW42" s="418"/>
      <c r="QQX42" s="420"/>
      <c r="QQY42" s="421"/>
      <c r="QQZ42" s="422"/>
      <c r="QRA42" s="423"/>
      <c r="QRB42" s="419"/>
      <c r="QRC42" s="419"/>
      <c r="QRD42" s="418"/>
      <c r="QRE42" s="420"/>
      <c r="QRF42" s="421"/>
      <c r="QRG42" s="422"/>
      <c r="QRH42" s="423"/>
      <c r="QRI42" s="419"/>
      <c r="QRJ42" s="419"/>
      <c r="QRK42" s="418"/>
      <c r="QRL42" s="420"/>
      <c r="QRM42" s="421"/>
      <c r="QRN42" s="422"/>
      <c r="QRO42" s="423"/>
      <c r="QRP42" s="419"/>
      <c r="QRQ42" s="419"/>
      <c r="QRR42" s="418"/>
      <c r="QRS42" s="420"/>
      <c r="QRT42" s="421"/>
      <c r="QRU42" s="422"/>
      <c r="QRV42" s="423"/>
      <c r="QRW42" s="419"/>
      <c r="QRX42" s="419"/>
      <c r="QRY42" s="418"/>
      <c r="QRZ42" s="420"/>
      <c r="QSA42" s="421"/>
      <c r="QSB42" s="422"/>
      <c r="QSC42" s="423"/>
      <c r="QSD42" s="419"/>
      <c r="QSE42" s="419"/>
      <c r="QSF42" s="418"/>
      <c r="QSG42" s="420"/>
      <c r="QSH42" s="421"/>
      <c r="QSI42" s="422"/>
      <c r="QSJ42" s="423"/>
      <c r="QSK42" s="419"/>
      <c r="QSL42" s="419"/>
      <c r="QSM42" s="418"/>
      <c r="QSN42" s="420"/>
      <c r="QSO42" s="421"/>
      <c r="QSP42" s="422"/>
      <c r="QSQ42" s="423"/>
      <c r="QSR42" s="419"/>
      <c r="QSS42" s="419"/>
      <c r="QST42" s="418"/>
      <c r="QSU42" s="420"/>
      <c r="QSV42" s="421"/>
      <c r="QSW42" s="422"/>
      <c r="QSX42" s="423"/>
      <c r="QSY42" s="419"/>
      <c r="QSZ42" s="419"/>
      <c r="QTA42" s="418"/>
      <c r="QTB42" s="420"/>
      <c r="QTC42" s="421"/>
      <c r="QTD42" s="422"/>
      <c r="QTE42" s="423"/>
      <c r="QTF42" s="419"/>
      <c r="QTG42" s="419"/>
      <c r="QTH42" s="418"/>
      <c r="QTI42" s="420"/>
      <c r="QTJ42" s="421"/>
      <c r="QTK42" s="422"/>
      <c r="QTL42" s="423"/>
      <c r="QTM42" s="419"/>
      <c r="QTN42" s="419"/>
      <c r="QTO42" s="418"/>
      <c r="QTP42" s="420"/>
      <c r="QTQ42" s="421"/>
      <c r="QTR42" s="422"/>
      <c r="QTS42" s="423"/>
      <c r="QTT42" s="419"/>
      <c r="QTU42" s="419"/>
      <c r="QTV42" s="418"/>
      <c r="QTW42" s="420"/>
      <c r="QTX42" s="421"/>
      <c r="QTY42" s="422"/>
      <c r="QTZ42" s="423"/>
      <c r="QUA42" s="419"/>
      <c r="QUB42" s="419"/>
      <c r="QUC42" s="418"/>
      <c r="QUD42" s="420"/>
      <c r="QUE42" s="421"/>
      <c r="QUF42" s="422"/>
      <c r="QUG42" s="423"/>
      <c r="QUH42" s="419"/>
      <c r="QUI42" s="419"/>
      <c r="QUJ42" s="418"/>
      <c r="QUK42" s="420"/>
      <c r="QUL42" s="421"/>
      <c r="QUM42" s="422"/>
      <c r="QUN42" s="423"/>
      <c r="QUO42" s="419"/>
      <c r="QUP42" s="419"/>
      <c r="QUQ42" s="418"/>
      <c r="QUR42" s="420"/>
      <c r="QUS42" s="421"/>
      <c r="QUT42" s="422"/>
      <c r="QUU42" s="423"/>
      <c r="QUV42" s="419"/>
      <c r="QUW42" s="419"/>
      <c r="QUX42" s="418"/>
      <c r="QUY42" s="420"/>
      <c r="QUZ42" s="421"/>
      <c r="QVA42" s="422"/>
      <c r="QVB42" s="423"/>
      <c r="QVC42" s="419"/>
      <c r="QVD42" s="419"/>
      <c r="QVE42" s="418"/>
      <c r="QVF42" s="420"/>
      <c r="QVG42" s="421"/>
      <c r="QVH42" s="422"/>
      <c r="QVI42" s="423"/>
      <c r="QVJ42" s="419"/>
      <c r="QVK42" s="419"/>
      <c r="QVL42" s="418"/>
      <c r="QVM42" s="420"/>
      <c r="QVN42" s="421"/>
      <c r="QVO42" s="422"/>
      <c r="QVP42" s="423"/>
      <c r="QVQ42" s="419"/>
      <c r="QVR42" s="419"/>
      <c r="QVS42" s="418"/>
      <c r="QVT42" s="420"/>
      <c r="QVU42" s="421"/>
      <c r="QVV42" s="422"/>
      <c r="QVW42" s="423"/>
      <c r="QVX42" s="419"/>
      <c r="QVY42" s="419"/>
      <c r="QVZ42" s="418"/>
      <c r="QWA42" s="420"/>
      <c r="QWB42" s="421"/>
      <c r="QWC42" s="422"/>
      <c r="QWD42" s="423"/>
      <c r="QWE42" s="419"/>
      <c r="QWF42" s="419"/>
      <c r="QWG42" s="418"/>
      <c r="QWH42" s="420"/>
      <c r="QWI42" s="421"/>
      <c r="QWJ42" s="422"/>
      <c r="QWK42" s="423"/>
      <c r="QWL42" s="419"/>
      <c r="QWM42" s="419"/>
      <c r="QWN42" s="418"/>
      <c r="QWO42" s="420"/>
      <c r="QWP42" s="421"/>
      <c r="QWQ42" s="422"/>
      <c r="QWR42" s="423"/>
      <c r="QWS42" s="419"/>
      <c r="QWT42" s="419"/>
      <c r="QWU42" s="418"/>
      <c r="QWV42" s="420"/>
      <c r="QWW42" s="421"/>
      <c r="QWX42" s="422"/>
      <c r="QWY42" s="423"/>
      <c r="QWZ42" s="419"/>
      <c r="QXA42" s="419"/>
      <c r="QXB42" s="418"/>
      <c r="QXC42" s="420"/>
      <c r="QXD42" s="421"/>
      <c r="QXE42" s="422"/>
      <c r="QXF42" s="423"/>
      <c r="QXG42" s="419"/>
      <c r="QXH42" s="419"/>
      <c r="QXI42" s="418"/>
      <c r="QXJ42" s="420"/>
      <c r="QXK42" s="421"/>
      <c r="QXL42" s="422"/>
      <c r="QXM42" s="423"/>
      <c r="QXN42" s="419"/>
      <c r="QXO42" s="419"/>
      <c r="QXP42" s="418"/>
      <c r="QXQ42" s="420"/>
      <c r="QXR42" s="421"/>
      <c r="QXS42" s="422"/>
      <c r="QXT42" s="423"/>
      <c r="QXU42" s="419"/>
      <c r="QXV42" s="419"/>
      <c r="QXW42" s="418"/>
      <c r="QXX42" s="420"/>
      <c r="QXY42" s="421"/>
      <c r="QXZ42" s="422"/>
      <c r="QYA42" s="423"/>
      <c r="QYB42" s="419"/>
      <c r="QYC42" s="419"/>
      <c r="QYD42" s="418"/>
      <c r="QYE42" s="420"/>
      <c r="QYF42" s="421"/>
      <c r="QYG42" s="422"/>
      <c r="QYH42" s="423"/>
      <c r="QYI42" s="419"/>
      <c r="QYJ42" s="419"/>
      <c r="QYK42" s="418"/>
      <c r="QYL42" s="420"/>
      <c r="QYM42" s="421"/>
      <c r="QYN42" s="422"/>
      <c r="QYO42" s="423"/>
      <c r="QYP42" s="419"/>
      <c r="QYQ42" s="419"/>
      <c r="QYR42" s="418"/>
      <c r="QYS42" s="420"/>
      <c r="QYT42" s="421"/>
      <c r="QYU42" s="422"/>
      <c r="QYV42" s="423"/>
      <c r="QYW42" s="419"/>
      <c r="QYX42" s="419"/>
      <c r="QYY42" s="418"/>
      <c r="QYZ42" s="420"/>
      <c r="QZA42" s="421"/>
      <c r="QZB42" s="422"/>
      <c r="QZC42" s="423"/>
      <c r="QZD42" s="419"/>
      <c r="QZE42" s="419"/>
      <c r="QZF42" s="418"/>
      <c r="QZG42" s="420"/>
      <c r="QZH42" s="421"/>
      <c r="QZI42" s="422"/>
      <c r="QZJ42" s="423"/>
      <c r="QZK42" s="419"/>
      <c r="QZL42" s="419"/>
      <c r="QZM42" s="418"/>
      <c r="QZN42" s="420"/>
      <c r="QZO42" s="421"/>
      <c r="QZP42" s="422"/>
      <c r="QZQ42" s="423"/>
      <c r="QZR42" s="419"/>
      <c r="QZS42" s="419"/>
      <c r="QZT42" s="418"/>
      <c r="QZU42" s="420"/>
      <c r="QZV42" s="421"/>
      <c r="QZW42" s="422"/>
      <c r="QZX42" s="423"/>
      <c r="QZY42" s="419"/>
      <c r="QZZ42" s="419"/>
      <c r="RAA42" s="418"/>
      <c r="RAB42" s="420"/>
      <c r="RAC42" s="421"/>
      <c r="RAD42" s="422"/>
      <c r="RAE42" s="423"/>
      <c r="RAF42" s="419"/>
      <c r="RAG42" s="419"/>
      <c r="RAH42" s="418"/>
      <c r="RAI42" s="420"/>
      <c r="RAJ42" s="421"/>
      <c r="RAK42" s="422"/>
      <c r="RAL42" s="423"/>
      <c r="RAM42" s="419"/>
      <c r="RAN42" s="419"/>
      <c r="RAO42" s="418"/>
      <c r="RAP42" s="420"/>
      <c r="RAQ42" s="421"/>
      <c r="RAR42" s="422"/>
      <c r="RAS42" s="423"/>
      <c r="RAT42" s="419"/>
      <c r="RAU42" s="419"/>
      <c r="RAV42" s="418"/>
      <c r="RAW42" s="420"/>
      <c r="RAX42" s="421"/>
      <c r="RAY42" s="422"/>
      <c r="RAZ42" s="423"/>
      <c r="RBA42" s="419"/>
      <c r="RBB42" s="419"/>
      <c r="RBC42" s="418"/>
      <c r="RBD42" s="420"/>
      <c r="RBE42" s="421"/>
      <c r="RBF42" s="422"/>
      <c r="RBG42" s="423"/>
      <c r="RBH42" s="419"/>
      <c r="RBI42" s="419"/>
      <c r="RBJ42" s="418"/>
      <c r="RBK42" s="420"/>
      <c r="RBL42" s="421"/>
      <c r="RBM42" s="422"/>
      <c r="RBN42" s="423"/>
      <c r="RBO42" s="419"/>
      <c r="RBP42" s="419"/>
      <c r="RBQ42" s="418"/>
      <c r="RBR42" s="420"/>
      <c r="RBS42" s="421"/>
      <c r="RBT42" s="422"/>
      <c r="RBU42" s="423"/>
      <c r="RBV42" s="419"/>
      <c r="RBW42" s="419"/>
      <c r="RBX42" s="418"/>
      <c r="RBY42" s="420"/>
      <c r="RBZ42" s="421"/>
      <c r="RCA42" s="422"/>
      <c r="RCB42" s="423"/>
      <c r="RCC42" s="419"/>
      <c r="RCD42" s="419"/>
      <c r="RCE42" s="418"/>
      <c r="RCF42" s="420"/>
      <c r="RCG42" s="421"/>
      <c r="RCH42" s="422"/>
      <c r="RCI42" s="423"/>
      <c r="RCJ42" s="419"/>
      <c r="RCK42" s="419"/>
      <c r="RCL42" s="418"/>
      <c r="RCM42" s="420"/>
      <c r="RCN42" s="421"/>
      <c r="RCO42" s="422"/>
      <c r="RCP42" s="423"/>
      <c r="RCQ42" s="419"/>
      <c r="RCR42" s="419"/>
      <c r="RCS42" s="418"/>
      <c r="RCT42" s="420"/>
      <c r="RCU42" s="421"/>
      <c r="RCV42" s="422"/>
      <c r="RCW42" s="423"/>
      <c r="RCX42" s="419"/>
      <c r="RCY42" s="419"/>
      <c r="RCZ42" s="418"/>
      <c r="RDA42" s="420"/>
      <c r="RDB42" s="421"/>
      <c r="RDC42" s="422"/>
      <c r="RDD42" s="423"/>
      <c r="RDE42" s="419"/>
      <c r="RDF42" s="419"/>
      <c r="RDG42" s="418"/>
      <c r="RDH42" s="420"/>
      <c r="RDI42" s="421"/>
      <c r="RDJ42" s="422"/>
      <c r="RDK42" s="423"/>
      <c r="RDL42" s="419"/>
      <c r="RDM42" s="419"/>
      <c r="RDN42" s="418"/>
      <c r="RDO42" s="420"/>
      <c r="RDP42" s="421"/>
      <c r="RDQ42" s="422"/>
      <c r="RDR42" s="423"/>
      <c r="RDS42" s="419"/>
      <c r="RDT42" s="419"/>
      <c r="RDU42" s="418"/>
      <c r="RDV42" s="420"/>
      <c r="RDW42" s="421"/>
      <c r="RDX42" s="422"/>
      <c r="RDY42" s="423"/>
      <c r="RDZ42" s="419"/>
      <c r="REA42" s="419"/>
      <c r="REB42" s="418"/>
      <c r="REC42" s="420"/>
      <c r="RED42" s="421"/>
      <c r="REE42" s="422"/>
      <c r="REF42" s="423"/>
      <c r="REG42" s="419"/>
      <c r="REH42" s="419"/>
      <c r="REI42" s="418"/>
      <c r="REJ42" s="420"/>
      <c r="REK42" s="421"/>
      <c r="REL42" s="422"/>
      <c r="REM42" s="423"/>
      <c r="REN42" s="419"/>
      <c r="REO42" s="419"/>
      <c r="REP42" s="418"/>
      <c r="REQ42" s="420"/>
      <c r="RER42" s="421"/>
      <c r="RES42" s="422"/>
      <c r="RET42" s="423"/>
      <c r="REU42" s="419"/>
      <c r="REV42" s="419"/>
      <c r="REW42" s="418"/>
      <c r="REX42" s="420"/>
      <c r="REY42" s="421"/>
      <c r="REZ42" s="422"/>
      <c r="RFA42" s="423"/>
      <c r="RFB42" s="419"/>
      <c r="RFC42" s="419"/>
      <c r="RFD42" s="418"/>
      <c r="RFE42" s="420"/>
      <c r="RFF42" s="421"/>
      <c r="RFG42" s="422"/>
      <c r="RFH42" s="423"/>
      <c r="RFI42" s="419"/>
      <c r="RFJ42" s="419"/>
      <c r="RFK42" s="418"/>
      <c r="RFL42" s="420"/>
      <c r="RFM42" s="421"/>
      <c r="RFN42" s="422"/>
      <c r="RFO42" s="423"/>
      <c r="RFP42" s="419"/>
      <c r="RFQ42" s="419"/>
      <c r="RFR42" s="418"/>
      <c r="RFS42" s="420"/>
      <c r="RFT42" s="421"/>
      <c r="RFU42" s="422"/>
      <c r="RFV42" s="423"/>
      <c r="RFW42" s="419"/>
      <c r="RFX42" s="419"/>
      <c r="RFY42" s="418"/>
      <c r="RFZ42" s="420"/>
      <c r="RGA42" s="421"/>
      <c r="RGB42" s="422"/>
      <c r="RGC42" s="423"/>
      <c r="RGD42" s="419"/>
      <c r="RGE42" s="419"/>
      <c r="RGF42" s="418"/>
      <c r="RGG42" s="420"/>
      <c r="RGH42" s="421"/>
      <c r="RGI42" s="422"/>
      <c r="RGJ42" s="423"/>
      <c r="RGK42" s="419"/>
      <c r="RGL42" s="419"/>
      <c r="RGM42" s="418"/>
      <c r="RGN42" s="420"/>
      <c r="RGO42" s="421"/>
      <c r="RGP42" s="422"/>
      <c r="RGQ42" s="423"/>
      <c r="RGR42" s="419"/>
      <c r="RGS42" s="419"/>
      <c r="RGT42" s="418"/>
      <c r="RGU42" s="420"/>
      <c r="RGV42" s="421"/>
      <c r="RGW42" s="422"/>
      <c r="RGX42" s="423"/>
      <c r="RGY42" s="419"/>
      <c r="RGZ42" s="419"/>
      <c r="RHA42" s="418"/>
      <c r="RHB42" s="420"/>
      <c r="RHC42" s="421"/>
      <c r="RHD42" s="422"/>
      <c r="RHE42" s="423"/>
      <c r="RHF42" s="419"/>
      <c r="RHG42" s="419"/>
      <c r="RHH42" s="418"/>
      <c r="RHI42" s="420"/>
      <c r="RHJ42" s="421"/>
      <c r="RHK42" s="422"/>
      <c r="RHL42" s="423"/>
      <c r="RHM42" s="419"/>
      <c r="RHN42" s="419"/>
      <c r="RHO42" s="418"/>
      <c r="RHP42" s="420"/>
      <c r="RHQ42" s="421"/>
      <c r="RHR42" s="422"/>
      <c r="RHS42" s="423"/>
      <c r="RHT42" s="419"/>
      <c r="RHU42" s="419"/>
      <c r="RHV42" s="418"/>
      <c r="RHW42" s="420"/>
      <c r="RHX42" s="421"/>
      <c r="RHY42" s="422"/>
      <c r="RHZ42" s="423"/>
      <c r="RIA42" s="419"/>
      <c r="RIB42" s="419"/>
      <c r="RIC42" s="418"/>
      <c r="RID42" s="420"/>
      <c r="RIE42" s="421"/>
      <c r="RIF42" s="422"/>
      <c r="RIG42" s="423"/>
      <c r="RIH42" s="419"/>
      <c r="RII42" s="419"/>
      <c r="RIJ42" s="418"/>
      <c r="RIK42" s="420"/>
      <c r="RIL42" s="421"/>
      <c r="RIM42" s="422"/>
      <c r="RIN42" s="423"/>
      <c r="RIO42" s="419"/>
      <c r="RIP42" s="419"/>
      <c r="RIQ42" s="418"/>
      <c r="RIR42" s="420"/>
      <c r="RIS42" s="421"/>
      <c r="RIT42" s="422"/>
      <c r="RIU42" s="423"/>
      <c r="RIV42" s="419"/>
      <c r="RIW42" s="419"/>
      <c r="RIX42" s="418"/>
      <c r="RIY42" s="420"/>
      <c r="RIZ42" s="421"/>
      <c r="RJA42" s="422"/>
      <c r="RJB42" s="423"/>
      <c r="RJC42" s="419"/>
      <c r="RJD42" s="419"/>
      <c r="RJE42" s="418"/>
      <c r="RJF42" s="420"/>
      <c r="RJG42" s="421"/>
      <c r="RJH42" s="422"/>
      <c r="RJI42" s="423"/>
      <c r="RJJ42" s="419"/>
      <c r="RJK42" s="419"/>
      <c r="RJL42" s="418"/>
      <c r="RJM42" s="420"/>
      <c r="RJN42" s="421"/>
      <c r="RJO42" s="422"/>
      <c r="RJP42" s="423"/>
      <c r="RJQ42" s="419"/>
      <c r="RJR42" s="419"/>
      <c r="RJS42" s="418"/>
      <c r="RJT42" s="420"/>
      <c r="RJU42" s="421"/>
      <c r="RJV42" s="422"/>
      <c r="RJW42" s="423"/>
      <c r="RJX42" s="419"/>
      <c r="RJY42" s="419"/>
      <c r="RJZ42" s="418"/>
      <c r="RKA42" s="420"/>
      <c r="RKB42" s="421"/>
      <c r="RKC42" s="422"/>
      <c r="RKD42" s="423"/>
      <c r="RKE42" s="419"/>
      <c r="RKF42" s="419"/>
      <c r="RKG42" s="418"/>
      <c r="RKH42" s="420"/>
      <c r="RKI42" s="421"/>
      <c r="RKJ42" s="422"/>
      <c r="RKK42" s="423"/>
      <c r="RKL42" s="419"/>
      <c r="RKM42" s="419"/>
      <c r="RKN42" s="418"/>
      <c r="RKO42" s="420"/>
      <c r="RKP42" s="421"/>
      <c r="RKQ42" s="422"/>
      <c r="RKR42" s="423"/>
      <c r="RKS42" s="419"/>
      <c r="RKT42" s="419"/>
      <c r="RKU42" s="418"/>
      <c r="RKV42" s="420"/>
      <c r="RKW42" s="421"/>
      <c r="RKX42" s="422"/>
      <c r="RKY42" s="423"/>
      <c r="RKZ42" s="419"/>
      <c r="RLA42" s="419"/>
      <c r="RLB42" s="418"/>
      <c r="RLC42" s="420"/>
      <c r="RLD42" s="421"/>
      <c r="RLE42" s="422"/>
      <c r="RLF42" s="423"/>
      <c r="RLG42" s="419"/>
      <c r="RLH42" s="419"/>
      <c r="RLI42" s="418"/>
      <c r="RLJ42" s="420"/>
      <c r="RLK42" s="421"/>
      <c r="RLL42" s="422"/>
      <c r="RLM42" s="423"/>
      <c r="RLN42" s="419"/>
      <c r="RLO42" s="419"/>
      <c r="RLP42" s="418"/>
      <c r="RLQ42" s="420"/>
      <c r="RLR42" s="421"/>
      <c r="RLS42" s="422"/>
      <c r="RLT42" s="423"/>
      <c r="RLU42" s="419"/>
      <c r="RLV42" s="419"/>
      <c r="RLW42" s="418"/>
      <c r="RLX42" s="420"/>
      <c r="RLY42" s="421"/>
      <c r="RLZ42" s="422"/>
      <c r="RMA42" s="423"/>
      <c r="RMB42" s="419"/>
      <c r="RMC42" s="419"/>
      <c r="RMD42" s="418"/>
      <c r="RME42" s="420"/>
      <c r="RMF42" s="421"/>
      <c r="RMG42" s="422"/>
      <c r="RMH42" s="423"/>
      <c r="RMI42" s="419"/>
      <c r="RMJ42" s="419"/>
      <c r="RMK42" s="418"/>
      <c r="RML42" s="420"/>
      <c r="RMM42" s="421"/>
      <c r="RMN42" s="422"/>
      <c r="RMO42" s="423"/>
      <c r="RMP42" s="419"/>
      <c r="RMQ42" s="419"/>
      <c r="RMR42" s="418"/>
      <c r="RMS42" s="420"/>
      <c r="RMT42" s="421"/>
      <c r="RMU42" s="422"/>
      <c r="RMV42" s="423"/>
      <c r="RMW42" s="419"/>
      <c r="RMX42" s="419"/>
      <c r="RMY42" s="418"/>
      <c r="RMZ42" s="420"/>
      <c r="RNA42" s="421"/>
      <c r="RNB42" s="422"/>
      <c r="RNC42" s="423"/>
      <c r="RND42" s="419"/>
      <c r="RNE42" s="419"/>
      <c r="RNF42" s="418"/>
      <c r="RNG42" s="420"/>
      <c r="RNH42" s="421"/>
      <c r="RNI42" s="422"/>
      <c r="RNJ42" s="423"/>
      <c r="RNK42" s="419"/>
      <c r="RNL42" s="419"/>
      <c r="RNM42" s="418"/>
      <c r="RNN42" s="420"/>
      <c r="RNO42" s="421"/>
      <c r="RNP42" s="422"/>
      <c r="RNQ42" s="423"/>
      <c r="RNR42" s="419"/>
      <c r="RNS42" s="419"/>
      <c r="RNT42" s="418"/>
      <c r="RNU42" s="420"/>
      <c r="RNV42" s="421"/>
      <c r="RNW42" s="422"/>
      <c r="RNX42" s="423"/>
      <c r="RNY42" s="419"/>
      <c r="RNZ42" s="419"/>
      <c r="ROA42" s="418"/>
      <c r="ROB42" s="420"/>
      <c r="ROC42" s="421"/>
      <c r="ROD42" s="422"/>
      <c r="ROE42" s="423"/>
      <c r="ROF42" s="419"/>
      <c r="ROG42" s="419"/>
      <c r="ROH42" s="418"/>
      <c r="ROI42" s="420"/>
      <c r="ROJ42" s="421"/>
      <c r="ROK42" s="422"/>
      <c r="ROL42" s="423"/>
      <c r="ROM42" s="419"/>
      <c r="RON42" s="419"/>
      <c r="ROO42" s="418"/>
      <c r="ROP42" s="420"/>
      <c r="ROQ42" s="421"/>
      <c r="ROR42" s="422"/>
      <c r="ROS42" s="423"/>
      <c r="ROT42" s="419"/>
      <c r="ROU42" s="419"/>
      <c r="ROV42" s="418"/>
      <c r="ROW42" s="420"/>
      <c r="ROX42" s="421"/>
      <c r="ROY42" s="422"/>
      <c r="ROZ42" s="423"/>
      <c r="RPA42" s="419"/>
      <c r="RPB42" s="419"/>
      <c r="RPC42" s="418"/>
      <c r="RPD42" s="420"/>
      <c r="RPE42" s="421"/>
      <c r="RPF42" s="422"/>
      <c r="RPG42" s="423"/>
      <c r="RPH42" s="419"/>
      <c r="RPI42" s="419"/>
      <c r="RPJ42" s="418"/>
      <c r="RPK42" s="420"/>
      <c r="RPL42" s="421"/>
      <c r="RPM42" s="422"/>
      <c r="RPN42" s="423"/>
      <c r="RPO42" s="419"/>
      <c r="RPP42" s="419"/>
      <c r="RPQ42" s="418"/>
      <c r="RPR42" s="420"/>
      <c r="RPS42" s="421"/>
      <c r="RPT42" s="422"/>
      <c r="RPU42" s="423"/>
      <c r="RPV42" s="419"/>
      <c r="RPW42" s="419"/>
      <c r="RPX42" s="418"/>
      <c r="RPY42" s="420"/>
      <c r="RPZ42" s="421"/>
      <c r="RQA42" s="422"/>
      <c r="RQB42" s="423"/>
      <c r="RQC42" s="419"/>
      <c r="RQD42" s="419"/>
      <c r="RQE42" s="418"/>
      <c r="RQF42" s="420"/>
      <c r="RQG42" s="421"/>
      <c r="RQH42" s="422"/>
      <c r="RQI42" s="423"/>
      <c r="RQJ42" s="419"/>
      <c r="RQK42" s="419"/>
      <c r="RQL42" s="418"/>
      <c r="RQM42" s="420"/>
      <c r="RQN42" s="421"/>
      <c r="RQO42" s="422"/>
      <c r="RQP42" s="423"/>
      <c r="RQQ42" s="419"/>
      <c r="RQR42" s="419"/>
      <c r="RQS42" s="418"/>
      <c r="RQT42" s="420"/>
      <c r="RQU42" s="421"/>
      <c r="RQV42" s="422"/>
      <c r="RQW42" s="423"/>
      <c r="RQX42" s="419"/>
      <c r="RQY42" s="419"/>
      <c r="RQZ42" s="418"/>
      <c r="RRA42" s="420"/>
      <c r="RRB42" s="421"/>
      <c r="RRC42" s="422"/>
      <c r="RRD42" s="423"/>
      <c r="RRE42" s="419"/>
      <c r="RRF42" s="419"/>
      <c r="RRG42" s="418"/>
      <c r="RRH42" s="420"/>
      <c r="RRI42" s="421"/>
      <c r="RRJ42" s="422"/>
      <c r="RRK42" s="423"/>
      <c r="RRL42" s="419"/>
      <c r="RRM42" s="419"/>
      <c r="RRN42" s="418"/>
      <c r="RRO42" s="420"/>
      <c r="RRP42" s="421"/>
      <c r="RRQ42" s="422"/>
      <c r="RRR42" s="423"/>
      <c r="RRS42" s="419"/>
      <c r="RRT42" s="419"/>
      <c r="RRU42" s="418"/>
      <c r="RRV42" s="420"/>
      <c r="RRW42" s="421"/>
      <c r="RRX42" s="422"/>
      <c r="RRY42" s="423"/>
      <c r="RRZ42" s="419"/>
      <c r="RSA42" s="419"/>
      <c r="RSB42" s="418"/>
      <c r="RSC42" s="420"/>
      <c r="RSD42" s="421"/>
      <c r="RSE42" s="422"/>
      <c r="RSF42" s="423"/>
      <c r="RSG42" s="419"/>
      <c r="RSH42" s="419"/>
      <c r="RSI42" s="418"/>
      <c r="RSJ42" s="420"/>
      <c r="RSK42" s="421"/>
      <c r="RSL42" s="422"/>
      <c r="RSM42" s="423"/>
      <c r="RSN42" s="419"/>
      <c r="RSO42" s="419"/>
      <c r="RSP42" s="418"/>
      <c r="RSQ42" s="420"/>
      <c r="RSR42" s="421"/>
      <c r="RSS42" s="422"/>
      <c r="RST42" s="423"/>
      <c r="RSU42" s="419"/>
      <c r="RSV42" s="419"/>
      <c r="RSW42" s="418"/>
      <c r="RSX42" s="420"/>
      <c r="RSY42" s="421"/>
      <c r="RSZ42" s="422"/>
      <c r="RTA42" s="423"/>
      <c r="RTB42" s="419"/>
      <c r="RTC42" s="419"/>
      <c r="RTD42" s="418"/>
      <c r="RTE42" s="420"/>
      <c r="RTF42" s="421"/>
      <c r="RTG42" s="422"/>
      <c r="RTH42" s="423"/>
      <c r="RTI42" s="419"/>
      <c r="RTJ42" s="419"/>
      <c r="RTK42" s="418"/>
      <c r="RTL42" s="420"/>
      <c r="RTM42" s="421"/>
      <c r="RTN42" s="422"/>
      <c r="RTO42" s="423"/>
      <c r="RTP42" s="419"/>
      <c r="RTQ42" s="419"/>
      <c r="RTR42" s="418"/>
      <c r="RTS42" s="420"/>
      <c r="RTT42" s="421"/>
      <c r="RTU42" s="422"/>
      <c r="RTV42" s="423"/>
      <c r="RTW42" s="419"/>
      <c r="RTX42" s="419"/>
      <c r="RTY42" s="418"/>
      <c r="RTZ42" s="420"/>
      <c r="RUA42" s="421"/>
      <c r="RUB42" s="422"/>
      <c r="RUC42" s="423"/>
      <c r="RUD42" s="419"/>
      <c r="RUE42" s="419"/>
      <c r="RUF42" s="418"/>
      <c r="RUG42" s="420"/>
      <c r="RUH42" s="421"/>
      <c r="RUI42" s="422"/>
      <c r="RUJ42" s="423"/>
      <c r="RUK42" s="419"/>
      <c r="RUL42" s="419"/>
      <c r="RUM42" s="418"/>
      <c r="RUN42" s="420"/>
      <c r="RUO42" s="421"/>
      <c r="RUP42" s="422"/>
      <c r="RUQ42" s="423"/>
      <c r="RUR42" s="419"/>
      <c r="RUS42" s="419"/>
      <c r="RUT42" s="418"/>
      <c r="RUU42" s="420"/>
      <c r="RUV42" s="421"/>
      <c r="RUW42" s="422"/>
      <c r="RUX42" s="423"/>
      <c r="RUY42" s="419"/>
      <c r="RUZ42" s="419"/>
      <c r="RVA42" s="418"/>
      <c r="RVB42" s="420"/>
      <c r="RVC42" s="421"/>
      <c r="RVD42" s="422"/>
      <c r="RVE42" s="423"/>
      <c r="RVF42" s="419"/>
      <c r="RVG42" s="419"/>
      <c r="RVH42" s="418"/>
      <c r="RVI42" s="420"/>
      <c r="RVJ42" s="421"/>
      <c r="RVK42" s="422"/>
      <c r="RVL42" s="423"/>
      <c r="RVM42" s="419"/>
      <c r="RVN42" s="419"/>
      <c r="RVO42" s="418"/>
      <c r="RVP42" s="420"/>
      <c r="RVQ42" s="421"/>
      <c r="RVR42" s="422"/>
      <c r="RVS42" s="423"/>
      <c r="RVT42" s="419"/>
      <c r="RVU42" s="419"/>
      <c r="RVV42" s="418"/>
      <c r="RVW42" s="420"/>
      <c r="RVX42" s="421"/>
      <c r="RVY42" s="422"/>
      <c r="RVZ42" s="423"/>
      <c r="RWA42" s="419"/>
      <c r="RWB42" s="419"/>
      <c r="RWC42" s="418"/>
      <c r="RWD42" s="420"/>
      <c r="RWE42" s="421"/>
      <c r="RWF42" s="422"/>
      <c r="RWG42" s="423"/>
      <c r="RWH42" s="419"/>
      <c r="RWI42" s="419"/>
      <c r="RWJ42" s="418"/>
      <c r="RWK42" s="420"/>
      <c r="RWL42" s="421"/>
      <c r="RWM42" s="422"/>
      <c r="RWN42" s="423"/>
      <c r="RWO42" s="419"/>
      <c r="RWP42" s="419"/>
      <c r="RWQ42" s="418"/>
      <c r="RWR42" s="420"/>
      <c r="RWS42" s="421"/>
      <c r="RWT42" s="422"/>
      <c r="RWU42" s="423"/>
      <c r="RWV42" s="419"/>
      <c r="RWW42" s="419"/>
      <c r="RWX42" s="418"/>
      <c r="RWY42" s="420"/>
      <c r="RWZ42" s="421"/>
      <c r="RXA42" s="422"/>
      <c r="RXB42" s="423"/>
      <c r="RXC42" s="419"/>
      <c r="RXD42" s="419"/>
      <c r="RXE42" s="418"/>
      <c r="RXF42" s="420"/>
      <c r="RXG42" s="421"/>
      <c r="RXH42" s="422"/>
      <c r="RXI42" s="423"/>
      <c r="RXJ42" s="419"/>
      <c r="RXK42" s="419"/>
      <c r="RXL42" s="418"/>
      <c r="RXM42" s="420"/>
      <c r="RXN42" s="421"/>
      <c r="RXO42" s="422"/>
      <c r="RXP42" s="423"/>
      <c r="RXQ42" s="419"/>
      <c r="RXR42" s="419"/>
      <c r="RXS42" s="418"/>
      <c r="RXT42" s="420"/>
      <c r="RXU42" s="421"/>
      <c r="RXV42" s="422"/>
      <c r="RXW42" s="423"/>
      <c r="RXX42" s="419"/>
      <c r="RXY42" s="419"/>
      <c r="RXZ42" s="418"/>
      <c r="RYA42" s="420"/>
      <c r="RYB42" s="421"/>
      <c r="RYC42" s="422"/>
      <c r="RYD42" s="423"/>
      <c r="RYE42" s="419"/>
      <c r="RYF42" s="419"/>
      <c r="RYG42" s="418"/>
      <c r="RYH42" s="420"/>
      <c r="RYI42" s="421"/>
      <c r="RYJ42" s="422"/>
      <c r="RYK42" s="423"/>
      <c r="RYL42" s="419"/>
      <c r="RYM42" s="419"/>
      <c r="RYN42" s="418"/>
      <c r="RYO42" s="420"/>
      <c r="RYP42" s="421"/>
      <c r="RYQ42" s="422"/>
      <c r="RYR42" s="423"/>
      <c r="RYS42" s="419"/>
      <c r="RYT42" s="419"/>
      <c r="RYU42" s="418"/>
      <c r="RYV42" s="420"/>
      <c r="RYW42" s="421"/>
      <c r="RYX42" s="422"/>
      <c r="RYY42" s="423"/>
      <c r="RYZ42" s="419"/>
      <c r="RZA42" s="419"/>
      <c r="RZB42" s="418"/>
      <c r="RZC42" s="420"/>
      <c r="RZD42" s="421"/>
      <c r="RZE42" s="422"/>
      <c r="RZF42" s="423"/>
      <c r="RZG42" s="419"/>
      <c r="RZH42" s="419"/>
      <c r="RZI42" s="418"/>
      <c r="RZJ42" s="420"/>
      <c r="RZK42" s="421"/>
      <c r="RZL42" s="422"/>
      <c r="RZM42" s="423"/>
      <c r="RZN42" s="419"/>
      <c r="RZO42" s="419"/>
      <c r="RZP42" s="418"/>
      <c r="RZQ42" s="420"/>
      <c r="RZR42" s="421"/>
      <c r="RZS42" s="422"/>
      <c r="RZT42" s="423"/>
      <c r="RZU42" s="419"/>
      <c r="RZV42" s="419"/>
      <c r="RZW42" s="418"/>
      <c r="RZX42" s="420"/>
      <c r="RZY42" s="421"/>
      <c r="RZZ42" s="422"/>
      <c r="SAA42" s="423"/>
      <c r="SAB42" s="419"/>
      <c r="SAC42" s="419"/>
      <c r="SAD42" s="418"/>
      <c r="SAE42" s="420"/>
      <c r="SAF42" s="421"/>
      <c r="SAG42" s="422"/>
      <c r="SAH42" s="423"/>
      <c r="SAI42" s="419"/>
      <c r="SAJ42" s="419"/>
      <c r="SAK42" s="418"/>
      <c r="SAL42" s="420"/>
      <c r="SAM42" s="421"/>
      <c r="SAN42" s="422"/>
      <c r="SAO42" s="423"/>
      <c r="SAP42" s="419"/>
      <c r="SAQ42" s="419"/>
      <c r="SAR42" s="418"/>
      <c r="SAS42" s="420"/>
      <c r="SAT42" s="421"/>
      <c r="SAU42" s="422"/>
      <c r="SAV42" s="423"/>
      <c r="SAW42" s="419"/>
      <c r="SAX42" s="419"/>
      <c r="SAY42" s="418"/>
      <c r="SAZ42" s="420"/>
      <c r="SBA42" s="421"/>
      <c r="SBB42" s="422"/>
      <c r="SBC42" s="423"/>
      <c r="SBD42" s="419"/>
      <c r="SBE42" s="419"/>
      <c r="SBF42" s="418"/>
      <c r="SBG42" s="420"/>
      <c r="SBH42" s="421"/>
      <c r="SBI42" s="422"/>
      <c r="SBJ42" s="423"/>
      <c r="SBK42" s="419"/>
      <c r="SBL42" s="419"/>
      <c r="SBM42" s="418"/>
      <c r="SBN42" s="420"/>
      <c r="SBO42" s="421"/>
      <c r="SBP42" s="422"/>
      <c r="SBQ42" s="423"/>
      <c r="SBR42" s="419"/>
      <c r="SBS42" s="419"/>
      <c r="SBT42" s="418"/>
      <c r="SBU42" s="420"/>
      <c r="SBV42" s="421"/>
      <c r="SBW42" s="422"/>
      <c r="SBX42" s="423"/>
      <c r="SBY42" s="419"/>
      <c r="SBZ42" s="419"/>
      <c r="SCA42" s="418"/>
      <c r="SCB42" s="420"/>
      <c r="SCC42" s="421"/>
      <c r="SCD42" s="422"/>
      <c r="SCE42" s="423"/>
      <c r="SCF42" s="419"/>
      <c r="SCG42" s="419"/>
      <c r="SCH42" s="418"/>
      <c r="SCI42" s="420"/>
      <c r="SCJ42" s="421"/>
      <c r="SCK42" s="422"/>
      <c r="SCL42" s="423"/>
      <c r="SCM42" s="419"/>
      <c r="SCN42" s="419"/>
      <c r="SCO42" s="418"/>
      <c r="SCP42" s="420"/>
      <c r="SCQ42" s="421"/>
      <c r="SCR42" s="422"/>
      <c r="SCS42" s="423"/>
      <c r="SCT42" s="419"/>
      <c r="SCU42" s="419"/>
      <c r="SCV42" s="418"/>
      <c r="SCW42" s="420"/>
      <c r="SCX42" s="421"/>
      <c r="SCY42" s="422"/>
      <c r="SCZ42" s="423"/>
      <c r="SDA42" s="419"/>
      <c r="SDB42" s="419"/>
      <c r="SDC42" s="418"/>
      <c r="SDD42" s="420"/>
      <c r="SDE42" s="421"/>
      <c r="SDF42" s="422"/>
      <c r="SDG42" s="423"/>
      <c r="SDH42" s="419"/>
      <c r="SDI42" s="419"/>
      <c r="SDJ42" s="418"/>
      <c r="SDK42" s="420"/>
      <c r="SDL42" s="421"/>
      <c r="SDM42" s="422"/>
      <c r="SDN42" s="423"/>
      <c r="SDO42" s="419"/>
      <c r="SDP42" s="419"/>
      <c r="SDQ42" s="418"/>
      <c r="SDR42" s="420"/>
      <c r="SDS42" s="421"/>
      <c r="SDT42" s="422"/>
      <c r="SDU42" s="423"/>
      <c r="SDV42" s="419"/>
      <c r="SDW42" s="419"/>
      <c r="SDX42" s="418"/>
      <c r="SDY42" s="420"/>
      <c r="SDZ42" s="421"/>
      <c r="SEA42" s="422"/>
      <c r="SEB42" s="423"/>
      <c r="SEC42" s="419"/>
      <c r="SED42" s="419"/>
      <c r="SEE42" s="418"/>
      <c r="SEF42" s="420"/>
      <c r="SEG42" s="421"/>
      <c r="SEH42" s="422"/>
      <c r="SEI42" s="423"/>
      <c r="SEJ42" s="419"/>
      <c r="SEK42" s="419"/>
      <c r="SEL42" s="418"/>
      <c r="SEM42" s="420"/>
      <c r="SEN42" s="421"/>
      <c r="SEO42" s="422"/>
      <c r="SEP42" s="423"/>
      <c r="SEQ42" s="419"/>
      <c r="SER42" s="419"/>
      <c r="SES42" s="418"/>
      <c r="SET42" s="420"/>
      <c r="SEU42" s="421"/>
      <c r="SEV42" s="422"/>
      <c r="SEW42" s="423"/>
      <c r="SEX42" s="419"/>
      <c r="SEY42" s="419"/>
      <c r="SEZ42" s="418"/>
      <c r="SFA42" s="420"/>
      <c r="SFB42" s="421"/>
      <c r="SFC42" s="422"/>
      <c r="SFD42" s="423"/>
      <c r="SFE42" s="419"/>
      <c r="SFF42" s="419"/>
      <c r="SFG42" s="418"/>
      <c r="SFH42" s="420"/>
      <c r="SFI42" s="421"/>
      <c r="SFJ42" s="422"/>
      <c r="SFK42" s="423"/>
      <c r="SFL42" s="419"/>
      <c r="SFM42" s="419"/>
      <c r="SFN42" s="418"/>
      <c r="SFO42" s="420"/>
      <c r="SFP42" s="421"/>
      <c r="SFQ42" s="422"/>
      <c r="SFR42" s="423"/>
      <c r="SFS42" s="419"/>
      <c r="SFT42" s="419"/>
      <c r="SFU42" s="418"/>
      <c r="SFV42" s="420"/>
      <c r="SFW42" s="421"/>
      <c r="SFX42" s="422"/>
      <c r="SFY42" s="423"/>
      <c r="SFZ42" s="419"/>
      <c r="SGA42" s="419"/>
      <c r="SGB42" s="418"/>
      <c r="SGC42" s="420"/>
      <c r="SGD42" s="421"/>
      <c r="SGE42" s="422"/>
      <c r="SGF42" s="423"/>
      <c r="SGG42" s="419"/>
      <c r="SGH42" s="419"/>
      <c r="SGI42" s="418"/>
      <c r="SGJ42" s="420"/>
      <c r="SGK42" s="421"/>
      <c r="SGL42" s="422"/>
      <c r="SGM42" s="423"/>
      <c r="SGN42" s="419"/>
      <c r="SGO42" s="419"/>
      <c r="SGP42" s="418"/>
      <c r="SGQ42" s="420"/>
      <c r="SGR42" s="421"/>
      <c r="SGS42" s="422"/>
      <c r="SGT42" s="423"/>
      <c r="SGU42" s="419"/>
      <c r="SGV42" s="419"/>
      <c r="SGW42" s="418"/>
      <c r="SGX42" s="420"/>
      <c r="SGY42" s="421"/>
      <c r="SGZ42" s="422"/>
      <c r="SHA42" s="423"/>
      <c r="SHB42" s="419"/>
      <c r="SHC42" s="419"/>
      <c r="SHD42" s="418"/>
      <c r="SHE42" s="420"/>
      <c r="SHF42" s="421"/>
      <c r="SHG42" s="422"/>
      <c r="SHH42" s="423"/>
      <c r="SHI42" s="419"/>
      <c r="SHJ42" s="419"/>
      <c r="SHK42" s="418"/>
      <c r="SHL42" s="420"/>
      <c r="SHM42" s="421"/>
      <c r="SHN42" s="422"/>
      <c r="SHO42" s="423"/>
      <c r="SHP42" s="419"/>
      <c r="SHQ42" s="419"/>
      <c r="SHR42" s="418"/>
      <c r="SHS42" s="420"/>
      <c r="SHT42" s="421"/>
      <c r="SHU42" s="422"/>
      <c r="SHV42" s="423"/>
      <c r="SHW42" s="419"/>
      <c r="SHX42" s="419"/>
      <c r="SHY42" s="418"/>
      <c r="SHZ42" s="420"/>
      <c r="SIA42" s="421"/>
      <c r="SIB42" s="422"/>
      <c r="SIC42" s="423"/>
      <c r="SID42" s="419"/>
      <c r="SIE42" s="419"/>
      <c r="SIF42" s="418"/>
      <c r="SIG42" s="420"/>
      <c r="SIH42" s="421"/>
      <c r="SII42" s="422"/>
      <c r="SIJ42" s="423"/>
      <c r="SIK42" s="419"/>
      <c r="SIL42" s="419"/>
      <c r="SIM42" s="418"/>
      <c r="SIN42" s="420"/>
      <c r="SIO42" s="421"/>
      <c r="SIP42" s="422"/>
      <c r="SIQ42" s="423"/>
      <c r="SIR42" s="419"/>
      <c r="SIS42" s="419"/>
      <c r="SIT42" s="418"/>
      <c r="SIU42" s="420"/>
      <c r="SIV42" s="421"/>
      <c r="SIW42" s="422"/>
      <c r="SIX42" s="423"/>
      <c r="SIY42" s="419"/>
      <c r="SIZ42" s="419"/>
      <c r="SJA42" s="418"/>
      <c r="SJB42" s="420"/>
      <c r="SJC42" s="421"/>
      <c r="SJD42" s="422"/>
      <c r="SJE42" s="423"/>
      <c r="SJF42" s="419"/>
      <c r="SJG42" s="419"/>
      <c r="SJH42" s="418"/>
      <c r="SJI42" s="420"/>
      <c r="SJJ42" s="421"/>
      <c r="SJK42" s="422"/>
      <c r="SJL42" s="423"/>
      <c r="SJM42" s="419"/>
      <c r="SJN42" s="419"/>
      <c r="SJO42" s="418"/>
      <c r="SJP42" s="420"/>
      <c r="SJQ42" s="421"/>
      <c r="SJR42" s="422"/>
      <c r="SJS42" s="423"/>
      <c r="SJT42" s="419"/>
      <c r="SJU42" s="419"/>
      <c r="SJV42" s="418"/>
      <c r="SJW42" s="420"/>
      <c r="SJX42" s="421"/>
      <c r="SJY42" s="422"/>
      <c r="SJZ42" s="423"/>
      <c r="SKA42" s="419"/>
      <c r="SKB42" s="419"/>
      <c r="SKC42" s="418"/>
      <c r="SKD42" s="420"/>
      <c r="SKE42" s="421"/>
      <c r="SKF42" s="422"/>
      <c r="SKG42" s="423"/>
      <c r="SKH42" s="419"/>
      <c r="SKI42" s="419"/>
      <c r="SKJ42" s="418"/>
      <c r="SKK42" s="420"/>
      <c r="SKL42" s="421"/>
      <c r="SKM42" s="422"/>
      <c r="SKN42" s="423"/>
      <c r="SKO42" s="419"/>
      <c r="SKP42" s="419"/>
      <c r="SKQ42" s="418"/>
      <c r="SKR42" s="420"/>
      <c r="SKS42" s="421"/>
      <c r="SKT42" s="422"/>
      <c r="SKU42" s="423"/>
      <c r="SKV42" s="419"/>
      <c r="SKW42" s="419"/>
      <c r="SKX42" s="418"/>
      <c r="SKY42" s="420"/>
      <c r="SKZ42" s="421"/>
      <c r="SLA42" s="422"/>
      <c r="SLB42" s="423"/>
      <c r="SLC42" s="419"/>
      <c r="SLD42" s="419"/>
      <c r="SLE42" s="418"/>
      <c r="SLF42" s="420"/>
      <c r="SLG42" s="421"/>
      <c r="SLH42" s="422"/>
      <c r="SLI42" s="423"/>
      <c r="SLJ42" s="419"/>
      <c r="SLK42" s="419"/>
      <c r="SLL42" s="418"/>
      <c r="SLM42" s="420"/>
      <c r="SLN42" s="421"/>
      <c r="SLO42" s="422"/>
      <c r="SLP42" s="423"/>
      <c r="SLQ42" s="419"/>
      <c r="SLR42" s="419"/>
      <c r="SLS42" s="418"/>
      <c r="SLT42" s="420"/>
      <c r="SLU42" s="421"/>
      <c r="SLV42" s="422"/>
      <c r="SLW42" s="423"/>
      <c r="SLX42" s="419"/>
      <c r="SLY42" s="419"/>
      <c r="SLZ42" s="418"/>
      <c r="SMA42" s="420"/>
      <c r="SMB42" s="421"/>
      <c r="SMC42" s="422"/>
      <c r="SMD42" s="423"/>
      <c r="SME42" s="419"/>
      <c r="SMF42" s="419"/>
      <c r="SMG42" s="418"/>
      <c r="SMH42" s="420"/>
      <c r="SMI42" s="421"/>
      <c r="SMJ42" s="422"/>
      <c r="SMK42" s="423"/>
      <c r="SML42" s="419"/>
      <c r="SMM42" s="419"/>
      <c r="SMN42" s="418"/>
      <c r="SMO42" s="420"/>
      <c r="SMP42" s="421"/>
      <c r="SMQ42" s="422"/>
      <c r="SMR42" s="423"/>
      <c r="SMS42" s="419"/>
      <c r="SMT42" s="419"/>
      <c r="SMU42" s="418"/>
      <c r="SMV42" s="420"/>
      <c r="SMW42" s="421"/>
      <c r="SMX42" s="422"/>
      <c r="SMY42" s="423"/>
      <c r="SMZ42" s="419"/>
      <c r="SNA42" s="419"/>
      <c r="SNB42" s="418"/>
      <c r="SNC42" s="420"/>
      <c r="SND42" s="421"/>
      <c r="SNE42" s="422"/>
      <c r="SNF42" s="423"/>
      <c r="SNG42" s="419"/>
      <c r="SNH42" s="419"/>
      <c r="SNI42" s="418"/>
      <c r="SNJ42" s="420"/>
      <c r="SNK42" s="421"/>
      <c r="SNL42" s="422"/>
      <c r="SNM42" s="423"/>
      <c r="SNN42" s="419"/>
      <c r="SNO42" s="419"/>
      <c r="SNP42" s="418"/>
      <c r="SNQ42" s="420"/>
      <c r="SNR42" s="421"/>
      <c r="SNS42" s="422"/>
      <c r="SNT42" s="423"/>
      <c r="SNU42" s="419"/>
      <c r="SNV42" s="419"/>
      <c r="SNW42" s="418"/>
      <c r="SNX42" s="420"/>
      <c r="SNY42" s="421"/>
      <c r="SNZ42" s="422"/>
      <c r="SOA42" s="423"/>
      <c r="SOB42" s="419"/>
      <c r="SOC42" s="419"/>
      <c r="SOD42" s="418"/>
      <c r="SOE42" s="420"/>
      <c r="SOF42" s="421"/>
      <c r="SOG42" s="422"/>
      <c r="SOH42" s="423"/>
      <c r="SOI42" s="419"/>
      <c r="SOJ42" s="419"/>
      <c r="SOK42" s="418"/>
      <c r="SOL42" s="420"/>
      <c r="SOM42" s="421"/>
      <c r="SON42" s="422"/>
      <c r="SOO42" s="423"/>
      <c r="SOP42" s="419"/>
      <c r="SOQ42" s="419"/>
      <c r="SOR42" s="418"/>
      <c r="SOS42" s="420"/>
      <c r="SOT42" s="421"/>
      <c r="SOU42" s="422"/>
      <c r="SOV42" s="423"/>
      <c r="SOW42" s="419"/>
      <c r="SOX42" s="419"/>
      <c r="SOY42" s="418"/>
      <c r="SOZ42" s="420"/>
      <c r="SPA42" s="421"/>
      <c r="SPB42" s="422"/>
      <c r="SPC42" s="423"/>
      <c r="SPD42" s="419"/>
      <c r="SPE42" s="419"/>
      <c r="SPF42" s="418"/>
      <c r="SPG42" s="420"/>
      <c r="SPH42" s="421"/>
      <c r="SPI42" s="422"/>
      <c r="SPJ42" s="423"/>
      <c r="SPK42" s="419"/>
      <c r="SPL42" s="419"/>
      <c r="SPM42" s="418"/>
      <c r="SPN42" s="420"/>
      <c r="SPO42" s="421"/>
      <c r="SPP42" s="422"/>
      <c r="SPQ42" s="423"/>
      <c r="SPR42" s="419"/>
      <c r="SPS42" s="419"/>
      <c r="SPT42" s="418"/>
      <c r="SPU42" s="420"/>
      <c r="SPV42" s="421"/>
      <c r="SPW42" s="422"/>
      <c r="SPX42" s="423"/>
      <c r="SPY42" s="419"/>
      <c r="SPZ42" s="419"/>
      <c r="SQA42" s="418"/>
      <c r="SQB42" s="420"/>
      <c r="SQC42" s="421"/>
      <c r="SQD42" s="422"/>
      <c r="SQE42" s="423"/>
      <c r="SQF42" s="419"/>
      <c r="SQG42" s="419"/>
      <c r="SQH42" s="418"/>
      <c r="SQI42" s="420"/>
      <c r="SQJ42" s="421"/>
      <c r="SQK42" s="422"/>
      <c r="SQL42" s="423"/>
      <c r="SQM42" s="419"/>
      <c r="SQN42" s="419"/>
      <c r="SQO42" s="418"/>
      <c r="SQP42" s="420"/>
      <c r="SQQ42" s="421"/>
      <c r="SQR42" s="422"/>
      <c r="SQS42" s="423"/>
      <c r="SQT42" s="419"/>
      <c r="SQU42" s="419"/>
      <c r="SQV42" s="418"/>
      <c r="SQW42" s="420"/>
      <c r="SQX42" s="421"/>
      <c r="SQY42" s="422"/>
      <c r="SQZ42" s="423"/>
      <c r="SRA42" s="419"/>
      <c r="SRB42" s="419"/>
      <c r="SRC42" s="418"/>
      <c r="SRD42" s="420"/>
      <c r="SRE42" s="421"/>
      <c r="SRF42" s="422"/>
      <c r="SRG42" s="423"/>
      <c r="SRH42" s="419"/>
      <c r="SRI42" s="419"/>
      <c r="SRJ42" s="418"/>
      <c r="SRK42" s="420"/>
      <c r="SRL42" s="421"/>
      <c r="SRM42" s="422"/>
      <c r="SRN42" s="423"/>
      <c r="SRO42" s="419"/>
      <c r="SRP42" s="419"/>
      <c r="SRQ42" s="418"/>
      <c r="SRR42" s="420"/>
      <c r="SRS42" s="421"/>
      <c r="SRT42" s="422"/>
      <c r="SRU42" s="423"/>
      <c r="SRV42" s="419"/>
      <c r="SRW42" s="419"/>
      <c r="SRX42" s="418"/>
      <c r="SRY42" s="420"/>
      <c r="SRZ42" s="421"/>
      <c r="SSA42" s="422"/>
      <c r="SSB42" s="423"/>
      <c r="SSC42" s="419"/>
      <c r="SSD42" s="419"/>
      <c r="SSE42" s="418"/>
      <c r="SSF42" s="420"/>
      <c r="SSG42" s="421"/>
      <c r="SSH42" s="422"/>
      <c r="SSI42" s="423"/>
      <c r="SSJ42" s="419"/>
      <c r="SSK42" s="419"/>
      <c r="SSL42" s="418"/>
      <c r="SSM42" s="420"/>
      <c r="SSN42" s="421"/>
      <c r="SSO42" s="422"/>
      <c r="SSP42" s="423"/>
      <c r="SSQ42" s="419"/>
      <c r="SSR42" s="419"/>
      <c r="SSS42" s="418"/>
      <c r="SST42" s="420"/>
      <c r="SSU42" s="421"/>
      <c r="SSV42" s="422"/>
      <c r="SSW42" s="423"/>
      <c r="SSX42" s="419"/>
      <c r="SSY42" s="419"/>
      <c r="SSZ42" s="418"/>
      <c r="STA42" s="420"/>
      <c r="STB42" s="421"/>
      <c r="STC42" s="422"/>
      <c r="STD42" s="423"/>
      <c r="STE42" s="419"/>
      <c r="STF42" s="419"/>
      <c r="STG42" s="418"/>
      <c r="STH42" s="420"/>
      <c r="STI42" s="421"/>
      <c r="STJ42" s="422"/>
      <c r="STK42" s="423"/>
      <c r="STL42" s="419"/>
      <c r="STM42" s="419"/>
      <c r="STN42" s="418"/>
      <c r="STO42" s="420"/>
      <c r="STP42" s="421"/>
      <c r="STQ42" s="422"/>
      <c r="STR42" s="423"/>
      <c r="STS42" s="419"/>
      <c r="STT42" s="419"/>
      <c r="STU42" s="418"/>
      <c r="STV42" s="420"/>
      <c r="STW42" s="421"/>
      <c r="STX42" s="422"/>
      <c r="STY42" s="423"/>
      <c r="STZ42" s="419"/>
      <c r="SUA42" s="419"/>
      <c r="SUB42" s="418"/>
      <c r="SUC42" s="420"/>
      <c r="SUD42" s="421"/>
      <c r="SUE42" s="422"/>
      <c r="SUF42" s="423"/>
      <c r="SUG42" s="419"/>
      <c r="SUH42" s="419"/>
      <c r="SUI42" s="418"/>
      <c r="SUJ42" s="420"/>
      <c r="SUK42" s="421"/>
      <c r="SUL42" s="422"/>
      <c r="SUM42" s="423"/>
      <c r="SUN42" s="419"/>
      <c r="SUO42" s="419"/>
      <c r="SUP42" s="418"/>
      <c r="SUQ42" s="420"/>
      <c r="SUR42" s="421"/>
      <c r="SUS42" s="422"/>
      <c r="SUT42" s="423"/>
      <c r="SUU42" s="419"/>
      <c r="SUV42" s="419"/>
      <c r="SUW42" s="418"/>
      <c r="SUX42" s="420"/>
      <c r="SUY42" s="421"/>
      <c r="SUZ42" s="422"/>
      <c r="SVA42" s="423"/>
      <c r="SVB42" s="419"/>
      <c r="SVC42" s="419"/>
      <c r="SVD42" s="418"/>
      <c r="SVE42" s="420"/>
      <c r="SVF42" s="421"/>
      <c r="SVG42" s="422"/>
      <c r="SVH42" s="423"/>
      <c r="SVI42" s="419"/>
      <c r="SVJ42" s="419"/>
      <c r="SVK42" s="418"/>
      <c r="SVL42" s="420"/>
      <c r="SVM42" s="421"/>
      <c r="SVN42" s="422"/>
      <c r="SVO42" s="423"/>
      <c r="SVP42" s="419"/>
      <c r="SVQ42" s="419"/>
      <c r="SVR42" s="418"/>
      <c r="SVS42" s="420"/>
      <c r="SVT42" s="421"/>
      <c r="SVU42" s="422"/>
      <c r="SVV42" s="423"/>
      <c r="SVW42" s="419"/>
      <c r="SVX42" s="419"/>
      <c r="SVY42" s="418"/>
      <c r="SVZ42" s="420"/>
      <c r="SWA42" s="421"/>
      <c r="SWB42" s="422"/>
      <c r="SWC42" s="423"/>
      <c r="SWD42" s="419"/>
      <c r="SWE42" s="419"/>
      <c r="SWF42" s="418"/>
      <c r="SWG42" s="420"/>
      <c r="SWH42" s="421"/>
      <c r="SWI42" s="422"/>
      <c r="SWJ42" s="423"/>
      <c r="SWK42" s="419"/>
      <c r="SWL42" s="419"/>
      <c r="SWM42" s="418"/>
      <c r="SWN42" s="420"/>
      <c r="SWO42" s="421"/>
      <c r="SWP42" s="422"/>
      <c r="SWQ42" s="423"/>
      <c r="SWR42" s="419"/>
      <c r="SWS42" s="419"/>
      <c r="SWT42" s="418"/>
      <c r="SWU42" s="420"/>
      <c r="SWV42" s="421"/>
      <c r="SWW42" s="422"/>
      <c r="SWX42" s="423"/>
      <c r="SWY42" s="419"/>
      <c r="SWZ42" s="419"/>
      <c r="SXA42" s="418"/>
      <c r="SXB42" s="420"/>
      <c r="SXC42" s="421"/>
      <c r="SXD42" s="422"/>
      <c r="SXE42" s="423"/>
      <c r="SXF42" s="419"/>
      <c r="SXG42" s="419"/>
      <c r="SXH42" s="418"/>
      <c r="SXI42" s="420"/>
      <c r="SXJ42" s="421"/>
      <c r="SXK42" s="422"/>
      <c r="SXL42" s="423"/>
      <c r="SXM42" s="419"/>
      <c r="SXN42" s="419"/>
      <c r="SXO42" s="418"/>
      <c r="SXP42" s="420"/>
      <c r="SXQ42" s="421"/>
      <c r="SXR42" s="422"/>
      <c r="SXS42" s="423"/>
      <c r="SXT42" s="419"/>
      <c r="SXU42" s="419"/>
      <c r="SXV42" s="418"/>
      <c r="SXW42" s="420"/>
      <c r="SXX42" s="421"/>
      <c r="SXY42" s="422"/>
      <c r="SXZ42" s="423"/>
      <c r="SYA42" s="419"/>
      <c r="SYB42" s="419"/>
      <c r="SYC42" s="418"/>
      <c r="SYD42" s="420"/>
      <c r="SYE42" s="421"/>
      <c r="SYF42" s="422"/>
      <c r="SYG42" s="423"/>
      <c r="SYH42" s="419"/>
      <c r="SYI42" s="419"/>
      <c r="SYJ42" s="418"/>
      <c r="SYK42" s="420"/>
      <c r="SYL42" s="421"/>
      <c r="SYM42" s="422"/>
      <c r="SYN42" s="423"/>
      <c r="SYO42" s="419"/>
      <c r="SYP42" s="419"/>
      <c r="SYQ42" s="418"/>
      <c r="SYR42" s="420"/>
      <c r="SYS42" s="421"/>
      <c r="SYT42" s="422"/>
      <c r="SYU42" s="423"/>
      <c r="SYV42" s="419"/>
      <c r="SYW42" s="419"/>
      <c r="SYX42" s="418"/>
      <c r="SYY42" s="420"/>
      <c r="SYZ42" s="421"/>
      <c r="SZA42" s="422"/>
      <c r="SZB42" s="423"/>
      <c r="SZC42" s="419"/>
      <c r="SZD42" s="419"/>
      <c r="SZE42" s="418"/>
      <c r="SZF42" s="420"/>
      <c r="SZG42" s="421"/>
      <c r="SZH42" s="422"/>
      <c r="SZI42" s="423"/>
      <c r="SZJ42" s="419"/>
      <c r="SZK42" s="419"/>
      <c r="SZL42" s="418"/>
      <c r="SZM42" s="420"/>
      <c r="SZN42" s="421"/>
      <c r="SZO42" s="422"/>
      <c r="SZP42" s="423"/>
      <c r="SZQ42" s="419"/>
      <c r="SZR42" s="419"/>
      <c r="SZS42" s="418"/>
      <c r="SZT42" s="420"/>
      <c r="SZU42" s="421"/>
      <c r="SZV42" s="422"/>
      <c r="SZW42" s="423"/>
      <c r="SZX42" s="419"/>
      <c r="SZY42" s="419"/>
      <c r="SZZ42" s="418"/>
      <c r="TAA42" s="420"/>
      <c r="TAB42" s="421"/>
      <c r="TAC42" s="422"/>
      <c r="TAD42" s="423"/>
      <c r="TAE42" s="419"/>
      <c r="TAF42" s="419"/>
      <c r="TAG42" s="418"/>
      <c r="TAH42" s="420"/>
      <c r="TAI42" s="421"/>
      <c r="TAJ42" s="422"/>
      <c r="TAK42" s="423"/>
      <c r="TAL42" s="419"/>
      <c r="TAM42" s="419"/>
      <c r="TAN42" s="418"/>
      <c r="TAO42" s="420"/>
      <c r="TAP42" s="421"/>
      <c r="TAQ42" s="422"/>
      <c r="TAR42" s="423"/>
      <c r="TAS42" s="419"/>
      <c r="TAT42" s="419"/>
      <c r="TAU42" s="418"/>
      <c r="TAV42" s="420"/>
      <c r="TAW42" s="421"/>
      <c r="TAX42" s="422"/>
      <c r="TAY42" s="423"/>
      <c r="TAZ42" s="419"/>
      <c r="TBA42" s="419"/>
      <c r="TBB42" s="418"/>
      <c r="TBC42" s="420"/>
      <c r="TBD42" s="421"/>
      <c r="TBE42" s="422"/>
      <c r="TBF42" s="423"/>
      <c r="TBG42" s="419"/>
      <c r="TBH42" s="419"/>
      <c r="TBI42" s="418"/>
      <c r="TBJ42" s="420"/>
      <c r="TBK42" s="421"/>
      <c r="TBL42" s="422"/>
      <c r="TBM42" s="423"/>
      <c r="TBN42" s="419"/>
      <c r="TBO42" s="419"/>
      <c r="TBP42" s="418"/>
      <c r="TBQ42" s="420"/>
      <c r="TBR42" s="421"/>
      <c r="TBS42" s="422"/>
      <c r="TBT42" s="423"/>
      <c r="TBU42" s="419"/>
      <c r="TBV42" s="419"/>
      <c r="TBW42" s="418"/>
      <c r="TBX42" s="420"/>
      <c r="TBY42" s="421"/>
      <c r="TBZ42" s="422"/>
      <c r="TCA42" s="423"/>
      <c r="TCB42" s="419"/>
      <c r="TCC42" s="419"/>
      <c r="TCD42" s="418"/>
      <c r="TCE42" s="420"/>
      <c r="TCF42" s="421"/>
      <c r="TCG42" s="422"/>
      <c r="TCH42" s="423"/>
      <c r="TCI42" s="419"/>
      <c r="TCJ42" s="419"/>
      <c r="TCK42" s="418"/>
      <c r="TCL42" s="420"/>
      <c r="TCM42" s="421"/>
      <c r="TCN42" s="422"/>
      <c r="TCO42" s="423"/>
      <c r="TCP42" s="419"/>
      <c r="TCQ42" s="419"/>
      <c r="TCR42" s="418"/>
      <c r="TCS42" s="420"/>
      <c r="TCT42" s="421"/>
      <c r="TCU42" s="422"/>
      <c r="TCV42" s="423"/>
      <c r="TCW42" s="419"/>
      <c r="TCX42" s="419"/>
      <c r="TCY42" s="418"/>
      <c r="TCZ42" s="420"/>
      <c r="TDA42" s="421"/>
      <c r="TDB42" s="422"/>
      <c r="TDC42" s="423"/>
      <c r="TDD42" s="419"/>
      <c r="TDE42" s="419"/>
      <c r="TDF42" s="418"/>
      <c r="TDG42" s="420"/>
      <c r="TDH42" s="421"/>
      <c r="TDI42" s="422"/>
      <c r="TDJ42" s="423"/>
      <c r="TDK42" s="419"/>
      <c r="TDL42" s="419"/>
      <c r="TDM42" s="418"/>
      <c r="TDN42" s="420"/>
      <c r="TDO42" s="421"/>
      <c r="TDP42" s="422"/>
      <c r="TDQ42" s="423"/>
      <c r="TDR42" s="419"/>
      <c r="TDS42" s="419"/>
      <c r="TDT42" s="418"/>
      <c r="TDU42" s="420"/>
      <c r="TDV42" s="421"/>
      <c r="TDW42" s="422"/>
      <c r="TDX42" s="423"/>
      <c r="TDY42" s="419"/>
      <c r="TDZ42" s="419"/>
      <c r="TEA42" s="418"/>
      <c r="TEB42" s="420"/>
      <c r="TEC42" s="421"/>
      <c r="TED42" s="422"/>
      <c r="TEE42" s="423"/>
      <c r="TEF42" s="419"/>
      <c r="TEG42" s="419"/>
      <c r="TEH42" s="418"/>
      <c r="TEI42" s="420"/>
      <c r="TEJ42" s="421"/>
      <c r="TEK42" s="422"/>
      <c r="TEL42" s="423"/>
      <c r="TEM42" s="419"/>
      <c r="TEN42" s="419"/>
      <c r="TEO42" s="418"/>
      <c r="TEP42" s="420"/>
      <c r="TEQ42" s="421"/>
      <c r="TER42" s="422"/>
      <c r="TES42" s="423"/>
      <c r="TET42" s="419"/>
      <c r="TEU42" s="419"/>
      <c r="TEV42" s="418"/>
      <c r="TEW42" s="420"/>
      <c r="TEX42" s="421"/>
      <c r="TEY42" s="422"/>
      <c r="TEZ42" s="423"/>
      <c r="TFA42" s="419"/>
      <c r="TFB42" s="419"/>
      <c r="TFC42" s="418"/>
      <c r="TFD42" s="420"/>
      <c r="TFE42" s="421"/>
      <c r="TFF42" s="422"/>
      <c r="TFG42" s="423"/>
      <c r="TFH42" s="419"/>
      <c r="TFI42" s="419"/>
      <c r="TFJ42" s="418"/>
      <c r="TFK42" s="420"/>
      <c r="TFL42" s="421"/>
      <c r="TFM42" s="422"/>
      <c r="TFN42" s="423"/>
      <c r="TFO42" s="419"/>
      <c r="TFP42" s="419"/>
      <c r="TFQ42" s="418"/>
      <c r="TFR42" s="420"/>
      <c r="TFS42" s="421"/>
      <c r="TFT42" s="422"/>
      <c r="TFU42" s="423"/>
      <c r="TFV42" s="419"/>
      <c r="TFW42" s="419"/>
      <c r="TFX42" s="418"/>
      <c r="TFY42" s="420"/>
      <c r="TFZ42" s="421"/>
      <c r="TGA42" s="422"/>
      <c r="TGB42" s="423"/>
      <c r="TGC42" s="419"/>
      <c r="TGD42" s="419"/>
      <c r="TGE42" s="418"/>
      <c r="TGF42" s="420"/>
      <c r="TGG42" s="421"/>
      <c r="TGH42" s="422"/>
      <c r="TGI42" s="423"/>
      <c r="TGJ42" s="419"/>
      <c r="TGK42" s="419"/>
      <c r="TGL42" s="418"/>
      <c r="TGM42" s="420"/>
      <c r="TGN42" s="421"/>
      <c r="TGO42" s="422"/>
      <c r="TGP42" s="423"/>
      <c r="TGQ42" s="419"/>
      <c r="TGR42" s="419"/>
      <c r="TGS42" s="418"/>
      <c r="TGT42" s="420"/>
      <c r="TGU42" s="421"/>
      <c r="TGV42" s="422"/>
      <c r="TGW42" s="423"/>
      <c r="TGX42" s="419"/>
      <c r="TGY42" s="419"/>
      <c r="TGZ42" s="418"/>
      <c r="THA42" s="420"/>
      <c r="THB42" s="421"/>
      <c r="THC42" s="422"/>
      <c r="THD42" s="423"/>
      <c r="THE42" s="419"/>
      <c r="THF42" s="419"/>
      <c r="THG42" s="418"/>
      <c r="THH42" s="420"/>
      <c r="THI42" s="421"/>
      <c r="THJ42" s="422"/>
      <c r="THK42" s="423"/>
      <c r="THL42" s="419"/>
      <c r="THM42" s="419"/>
      <c r="THN42" s="418"/>
      <c r="THO42" s="420"/>
      <c r="THP42" s="421"/>
      <c r="THQ42" s="422"/>
      <c r="THR42" s="423"/>
      <c r="THS42" s="419"/>
      <c r="THT42" s="419"/>
      <c r="THU42" s="418"/>
      <c r="THV42" s="420"/>
      <c r="THW42" s="421"/>
      <c r="THX42" s="422"/>
      <c r="THY42" s="423"/>
      <c r="THZ42" s="419"/>
      <c r="TIA42" s="419"/>
      <c r="TIB42" s="418"/>
      <c r="TIC42" s="420"/>
      <c r="TID42" s="421"/>
      <c r="TIE42" s="422"/>
      <c r="TIF42" s="423"/>
      <c r="TIG42" s="419"/>
      <c r="TIH42" s="419"/>
      <c r="TII42" s="418"/>
      <c r="TIJ42" s="420"/>
      <c r="TIK42" s="421"/>
      <c r="TIL42" s="422"/>
      <c r="TIM42" s="423"/>
      <c r="TIN42" s="419"/>
      <c r="TIO42" s="419"/>
      <c r="TIP42" s="418"/>
      <c r="TIQ42" s="420"/>
      <c r="TIR42" s="421"/>
      <c r="TIS42" s="422"/>
      <c r="TIT42" s="423"/>
      <c r="TIU42" s="419"/>
      <c r="TIV42" s="419"/>
      <c r="TIW42" s="418"/>
      <c r="TIX42" s="420"/>
      <c r="TIY42" s="421"/>
      <c r="TIZ42" s="422"/>
      <c r="TJA42" s="423"/>
      <c r="TJB42" s="419"/>
      <c r="TJC42" s="419"/>
      <c r="TJD42" s="418"/>
      <c r="TJE42" s="420"/>
      <c r="TJF42" s="421"/>
      <c r="TJG42" s="422"/>
      <c r="TJH42" s="423"/>
      <c r="TJI42" s="419"/>
      <c r="TJJ42" s="419"/>
      <c r="TJK42" s="418"/>
      <c r="TJL42" s="420"/>
      <c r="TJM42" s="421"/>
      <c r="TJN42" s="422"/>
      <c r="TJO42" s="423"/>
      <c r="TJP42" s="419"/>
      <c r="TJQ42" s="419"/>
      <c r="TJR42" s="418"/>
      <c r="TJS42" s="420"/>
      <c r="TJT42" s="421"/>
      <c r="TJU42" s="422"/>
      <c r="TJV42" s="423"/>
      <c r="TJW42" s="419"/>
      <c r="TJX42" s="419"/>
      <c r="TJY42" s="418"/>
      <c r="TJZ42" s="420"/>
      <c r="TKA42" s="421"/>
      <c r="TKB42" s="422"/>
      <c r="TKC42" s="423"/>
      <c r="TKD42" s="419"/>
      <c r="TKE42" s="419"/>
      <c r="TKF42" s="418"/>
      <c r="TKG42" s="420"/>
      <c r="TKH42" s="421"/>
      <c r="TKI42" s="422"/>
      <c r="TKJ42" s="423"/>
      <c r="TKK42" s="419"/>
      <c r="TKL42" s="419"/>
      <c r="TKM42" s="418"/>
      <c r="TKN42" s="420"/>
      <c r="TKO42" s="421"/>
      <c r="TKP42" s="422"/>
      <c r="TKQ42" s="423"/>
      <c r="TKR42" s="419"/>
      <c r="TKS42" s="419"/>
      <c r="TKT42" s="418"/>
      <c r="TKU42" s="420"/>
      <c r="TKV42" s="421"/>
      <c r="TKW42" s="422"/>
      <c r="TKX42" s="423"/>
      <c r="TKY42" s="419"/>
      <c r="TKZ42" s="419"/>
      <c r="TLA42" s="418"/>
      <c r="TLB42" s="420"/>
      <c r="TLC42" s="421"/>
      <c r="TLD42" s="422"/>
      <c r="TLE42" s="423"/>
      <c r="TLF42" s="419"/>
      <c r="TLG42" s="419"/>
      <c r="TLH42" s="418"/>
      <c r="TLI42" s="420"/>
      <c r="TLJ42" s="421"/>
      <c r="TLK42" s="422"/>
      <c r="TLL42" s="423"/>
      <c r="TLM42" s="419"/>
      <c r="TLN42" s="419"/>
      <c r="TLO42" s="418"/>
      <c r="TLP42" s="420"/>
      <c r="TLQ42" s="421"/>
      <c r="TLR42" s="422"/>
      <c r="TLS42" s="423"/>
      <c r="TLT42" s="419"/>
      <c r="TLU42" s="419"/>
      <c r="TLV42" s="418"/>
      <c r="TLW42" s="420"/>
      <c r="TLX42" s="421"/>
      <c r="TLY42" s="422"/>
      <c r="TLZ42" s="423"/>
      <c r="TMA42" s="419"/>
      <c r="TMB42" s="419"/>
      <c r="TMC42" s="418"/>
      <c r="TMD42" s="420"/>
      <c r="TME42" s="421"/>
      <c r="TMF42" s="422"/>
      <c r="TMG42" s="423"/>
      <c r="TMH42" s="419"/>
      <c r="TMI42" s="419"/>
      <c r="TMJ42" s="418"/>
      <c r="TMK42" s="420"/>
      <c r="TML42" s="421"/>
      <c r="TMM42" s="422"/>
      <c r="TMN42" s="423"/>
      <c r="TMO42" s="419"/>
      <c r="TMP42" s="419"/>
      <c r="TMQ42" s="418"/>
      <c r="TMR42" s="420"/>
      <c r="TMS42" s="421"/>
      <c r="TMT42" s="422"/>
      <c r="TMU42" s="423"/>
      <c r="TMV42" s="419"/>
      <c r="TMW42" s="419"/>
      <c r="TMX42" s="418"/>
      <c r="TMY42" s="420"/>
      <c r="TMZ42" s="421"/>
      <c r="TNA42" s="422"/>
      <c r="TNB42" s="423"/>
      <c r="TNC42" s="419"/>
      <c r="TND42" s="419"/>
      <c r="TNE42" s="418"/>
      <c r="TNF42" s="420"/>
      <c r="TNG42" s="421"/>
      <c r="TNH42" s="422"/>
      <c r="TNI42" s="423"/>
      <c r="TNJ42" s="419"/>
      <c r="TNK42" s="419"/>
      <c r="TNL42" s="418"/>
      <c r="TNM42" s="420"/>
      <c r="TNN42" s="421"/>
      <c r="TNO42" s="422"/>
      <c r="TNP42" s="423"/>
      <c r="TNQ42" s="419"/>
      <c r="TNR42" s="419"/>
      <c r="TNS42" s="418"/>
      <c r="TNT42" s="420"/>
      <c r="TNU42" s="421"/>
      <c r="TNV42" s="422"/>
      <c r="TNW42" s="423"/>
      <c r="TNX42" s="419"/>
      <c r="TNY42" s="419"/>
      <c r="TNZ42" s="418"/>
      <c r="TOA42" s="420"/>
      <c r="TOB42" s="421"/>
      <c r="TOC42" s="422"/>
      <c r="TOD42" s="423"/>
      <c r="TOE42" s="419"/>
      <c r="TOF42" s="419"/>
      <c r="TOG42" s="418"/>
      <c r="TOH42" s="420"/>
      <c r="TOI42" s="421"/>
      <c r="TOJ42" s="422"/>
      <c r="TOK42" s="423"/>
      <c r="TOL42" s="419"/>
      <c r="TOM42" s="419"/>
      <c r="TON42" s="418"/>
      <c r="TOO42" s="420"/>
      <c r="TOP42" s="421"/>
      <c r="TOQ42" s="422"/>
      <c r="TOR42" s="423"/>
      <c r="TOS42" s="419"/>
      <c r="TOT42" s="419"/>
      <c r="TOU42" s="418"/>
      <c r="TOV42" s="420"/>
      <c r="TOW42" s="421"/>
      <c r="TOX42" s="422"/>
      <c r="TOY42" s="423"/>
      <c r="TOZ42" s="419"/>
      <c r="TPA42" s="419"/>
      <c r="TPB42" s="418"/>
      <c r="TPC42" s="420"/>
      <c r="TPD42" s="421"/>
      <c r="TPE42" s="422"/>
      <c r="TPF42" s="423"/>
      <c r="TPG42" s="419"/>
      <c r="TPH42" s="419"/>
      <c r="TPI42" s="418"/>
      <c r="TPJ42" s="420"/>
      <c r="TPK42" s="421"/>
      <c r="TPL42" s="422"/>
      <c r="TPM42" s="423"/>
      <c r="TPN42" s="419"/>
      <c r="TPO42" s="419"/>
      <c r="TPP42" s="418"/>
      <c r="TPQ42" s="420"/>
      <c r="TPR42" s="421"/>
      <c r="TPS42" s="422"/>
      <c r="TPT42" s="423"/>
      <c r="TPU42" s="419"/>
      <c r="TPV42" s="419"/>
      <c r="TPW42" s="418"/>
      <c r="TPX42" s="420"/>
      <c r="TPY42" s="421"/>
      <c r="TPZ42" s="422"/>
      <c r="TQA42" s="423"/>
      <c r="TQB42" s="419"/>
      <c r="TQC42" s="419"/>
      <c r="TQD42" s="418"/>
      <c r="TQE42" s="420"/>
      <c r="TQF42" s="421"/>
      <c r="TQG42" s="422"/>
      <c r="TQH42" s="423"/>
      <c r="TQI42" s="419"/>
      <c r="TQJ42" s="419"/>
      <c r="TQK42" s="418"/>
      <c r="TQL42" s="420"/>
      <c r="TQM42" s="421"/>
      <c r="TQN42" s="422"/>
      <c r="TQO42" s="423"/>
      <c r="TQP42" s="419"/>
      <c r="TQQ42" s="419"/>
      <c r="TQR42" s="418"/>
      <c r="TQS42" s="420"/>
      <c r="TQT42" s="421"/>
      <c r="TQU42" s="422"/>
      <c r="TQV42" s="423"/>
      <c r="TQW42" s="419"/>
      <c r="TQX42" s="419"/>
      <c r="TQY42" s="418"/>
      <c r="TQZ42" s="420"/>
      <c r="TRA42" s="421"/>
      <c r="TRB42" s="422"/>
      <c r="TRC42" s="423"/>
      <c r="TRD42" s="419"/>
      <c r="TRE42" s="419"/>
      <c r="TRF42" s="418"/>
      <c r="TRG42" s="420"/>
      <c r="TRH42" s="421"/>
      <c r="TRI42" s="422"/>
      <c r="TRJ42" s="423"/>
      <c r="TRK42" s="419"/>
      <c r="TRL42" s="419"/>
      <c r="TRM42" s="418"/>
      <c r="TRN42" s="420"/>
      <c r="TRO42" s="421"/>
      <c r="TRP42" s="422"/>
      <c r="TRQ42" s="423"/>
      <c r="TRR42" s="419"/>
      <c r="TRS42" s="419"/>
      <c r="TRT42" s="418"/>
      <c r="TRU42" s="420"/>
      <c r="TRV42" s="421"/>
      <c r="TRW42" s="422"/>
      <c r="TRX42" s="423"/>
      <c r="TRY42" s="419"/>
      <c r="TRZ42" s="419"/>
      <c r="TSA42" s="418"/>
      <c r="TSB42" s="420"/>
      <c r="TSC42" s="421"/>
      <c r="TSD42" s="422"/>
      <c r="TSE42" s="423"/>
      <c r="TSF42" s="419"/>
      <c r="TSG42" s="419"/>
      <c r="TSH42" s="418"/>
      <c r="TSI42" s="420"/>
      <c r="TSJ42" s="421"/>
      <c r="TSK42" s="422"/>
      <c r="TSL42" s="423"/>
      <c r="TSM42" s="419"/>
      <c r="TSN42" s="419"/>
      <c r="TSO42" s="418"/>
      <c r="TSP42" s="420"/>
      <c r="TSQ42" s="421"/>
      <c r="TSR42" s="422"/>
      <c r="TSS42" s="423"/>
      <c r="TST42" s="419"/>
      <c r="TSU42" s="419"/>
      <c r="TSV42" s="418"/>
      <c r="TSW42" s="420"/>
      <c r="TSX42" s="421"/>
      <c r="TSY42" s="422"/>
      <c r="TSZ42" s="423"/>
      <c r="TTA42" s="419"/>
      <c r="TTB42" s="419"/>
      <c r="TTC42" s="418"/>
      <c r="TTD42" s="420"/>
      <c r="TTE42" s="421"/>
      <c r="TTF42" s="422"/>
      <c r="TTG42" s="423"/>
      <c r="TTH42" s="419"/>
      <c r="TTI42" s="419"/>
      <c r="TTJ42" s="418"/>
      <c r="TTK42" s="420"/>
      <c r="TTL42" s="421"/>
      <c r="TTM42" s="422"/>
      <c r="TTN42" s="423"/>
      <c r="TTO42" s="419"/>
      <c r="TTP42" s="419"/>
      <c r="TTQ42" s="418"/>
      <c r="TTR42" s="420"/>
      <c r="TTS42" s="421"/>
      <c r="TTT42" s="422"/>
      <c r="TTU42" s="423"/>
      <c r="TTV42" s="419"/>
      <c r="TTW42" s="419"/>
      <c r="TTX42" s="418"/>
      <c r="TTY42" s="420"/>
      <c r="TTZ42" s="421"/>
      <c r="TUA42" s="422"/>
      <c r="TUB42" s="423"/>
      <c r="TUC42" s="419"/>
      <c r="TUD42" s="419"/>
      <c r="TUE42" s="418"/>
      <c r="TUF42" s="420"/>
      <c r="TUG42" s="421"/>
      <c r="TUH42" s="422"/>
      <c r="TUI42" s="423"/>
      <c r="TUJ42" s="419"/>
      <c r="TUK42" s="419"/>
      <c r="TUL42" s="418"/>
      <c r="TUM42" s="420"/>
      <c r="TUN42" s="421"/>
      <c r="TUO42" s="422"/>
      <c r="TUP42" s="423"/>
      <c r="TUQ42" s="419"/>
      <c r="TUR42" s="419"/>
      <c r="TUS42" s="418"/>
      <c r="TUT42" s="420"/>
      <c r="TUU42" s="421"/>
      <c r="TUV42" s="422"/>
      <c r="TUW42" s="423"/>
      <c r="TUX42" s="419"/>
      <c r="TUY42" s="419"/>
      <c r="TUZ42" s="418"/>
      <c r="TVA42" s="420"/>
      <c r="TVB42" s="421"/>
      <c r="TVC42" s="422"/>
      <c r="TVD42" s="423"/>
      <c r="TVE42" s="419"/>
      <c r="TVF42" s="419"/>
      <c r="TVG42" s="418"/>
      <c r="TVH42" s="420"/>
      <c r="TVI42" s="421"/>
      <c r="TVJ42" s="422"/>
      <c r="TVK42" s="423"/>
      <c r="TVL42" s="419"/>
      <c r="TVM42" s="419"/>
      <c r="TVN42" s="418"/>
      <c r="TVO42" s="420"/>
      <c r="TVP42" s="421"/>
      <c r="TVQ42" s="422"/>
      <c r="TVR42" s="423"/>
      <c r="TVS42" s="419"/>
      <c r="TVT42" s="419"/>
      <c r="TVU42" s="418"/>
      <c r="TVV42" s="420"/>
      <c r="TVW42" s="421"/>
      <c r="TVX42" s="422"/>
      <c r="TVY42" s="423"/>
      <c r="TVZ42" s="419"/>
      <c r="TWA42" s="419"/>
      <c r="TWB42" s="418"/>
      <c r="TWC42" s="420"/>
      <c r="TWD42" s="421"/>
      <c r="TWE42" s="422"/>
      <c r="TWF42" s="423"/>
      <c r="TWG42" s="419"/>
      <c r="TWH42" s="419"/>
      <c r="TWI42" s="418"/>
      <c r="TWJ42" s="420"/>
      <c r="TWK42" s="421"/>
      <c r="TWL42" s="422"/>
      <c r="TWM42" s="423"/>
      <c r="TWN42" s="419"/>
      <c r="TWO42" s="419"/>
      <c r="TWP42" s="418"/>
      <c r="TWQ42" s="420"/>
      <c r="TWR42" s="421"/>
      <c r="TWS42" s="422"/>
      <c r="TWT42" s="423"/>
      <c r="TWU42" s="419"/>
      <c r="TWV42" s="419"/>
      <c r="TWW42" s="418"/>
      <c r="TWX42" s="420"/>
      <c r="TWY42" s="421"/>
      <c r="TWZ42" s="422"/>
      <c r="TXA42" s="423"/>
      <c r="TXB42" s="419"/>
      <c r="TXC42" s="419"/>
      <c r="TXD42" s="418"/>
      <c r="TXE42" s="420"/>
      <c r="TXF42" s="421"/>
      <c r="TXG42" s="422"/>
      <c r="TXH42" s="423"/>
      <c r="TXI42" s="419"/>
      <c r="TXJ42" s="419"/>
      <c r="TXK42" s="418"/>
      <c r="TXL42" s="420"/>
      <c r="TXM42" s="421"/>
      <c r="TXN42" s="422"/>
      <c r="TXO42" s="423"/>
      <c r="TXP42" s="419"/>
      <c r="TXQ42" s="419"/>
      <c r="TXR42" s="418"/>
      <c r="TXS42" s="420"/>
      <c r="TXT42" s="421"/>
      <c r="TXU42" s="422"/>
      <c r="TXV42" s="423"/>
      <c r="TXW42" s="419"/>
      <c r="TXX42" s="419"/>
      <c r="TXY42" s="418"/>
      <c r="TXZ42" s="420"/>
      <c r="TYA42" s="421"/>
      <c r="TYB42" s="422"/>
      <c r="TYC42" s="423"/>
      <c r="TYD42" s="419"/>
      <c r="TYE42" s="419"/>
      <c r="TYF42" s="418"/>
      <c r="TYG42" s="420"/>
      <c r="TYH42" s="421"/>
      <c r="TYI42" s="422"/>
      <c r="TYJ42" s="423"/>
      <c r="TYK42" s="419"/>
      <c r="TYL42" s="419"/>
      <c r="TYM42" s="418"/>
      <c r="TYN42" s="420"/>
      <c r="TYO42" s="421"/>
      <c r="TYP42" s="422"/>
      <c r="TYQ42" s="423"/>
      <c r="TYR42" s="419"/>
      <c r="TYS42" s="419"/>
      <c r="TYT42" s="418"/>
      <c r="TYU42" s="420"/>
      <c r="TYV42" s="421"/>
      <c r="TYW42" s="422"/>
      <c r="TYX42" s="423"/>
      <c r="TYY42" s="419"/>
      <c r="TYZ42" s="419"/>
      <c r="TZA42" s="418"/>
      <c r="TZB42" s="420"/>
      <c r="TZC42" s="421"/>
      <c r="TZD42" s="422"/>
      <c r="TZE42" s="423"/>
      <c r="TZF42" s="419"/>
      <c r="TZG42" s="419"/>
      <c r="TZH42" s="418"/>
      <c r="TZI42" s="420"/>
      <c r="TZJ42" s="421"/>
      <c r="TZK42" s="422"/>
      <c r="TZL42" s="423"/>
      <c r="TZM42" s="419"/>
      <c r="TZN42" s="419"/>
      <c r="TZO42" s="418"/>
      <c r="TZP42" s="420"/>
      <c r="TZQ42" s="421"/>
      <c r="TZR42" s="422"/>
      <c r="TZS42" s="423"/>
      <c r="TZT42" s="419"/>
      <c r="TZU42" s="419"/>
      <c r="TZV42" s="418"/>
      <c r="TZW42" s="420"/>
      <c r="TZX42" s="421"/>
      <c r="TZY42" s="422"/>
      <c r="TZZ42" s="423"/>
      <c r="UAA42" s="419"/>
      <c r="UAB42" s="419"/>
      <c r="UAC42" s="418"/>
      <c r="UAD42" s="420"/>
      <c r="UAE42" s="421"/>
      <c r="UAF42" s="422"/>
      <c r="UAG42" s="423"/>
      <c r="UAH42" s="419"/>
      <c r="UAI42" s="419"/>
      <c r="UAJ42" s="418"/>
      <c r="UAK42" s="420"/>
      <c r="UAL42" s="421"/>
      <c r="UAM42" s="422"/>
      <c r="UAN42" s="423"/>
      <c r="UAO42" s="419"/>
      <c r="UAP42" s="419"/>
      <c r="UAQ42" s="418"/>
      <c r="UAR42" s="420"/>
      <c r="UAS42" s="421"/>
      <c r="UAT42" s="422"/>
      <c r="UAU42" s="423"/>
      <c r="UAV42" s="419"/>
      <c r="UAW42" s="419"/>
      <c r="UAX42" s="418"/>
      <c r="UAY42" s="420"/>
      <c r="UAZ42" s="421"/>
      <c r="UBA42" s="422"/>
      <c r="UBB42" s="423"/>
      <c r="UBC42" s="419"/>
      <c r="UBD42" s="419"/>
      <c r="UBE42" s="418"/>
      <c r="UBF42" s="420"/>
      <c r="UBG42" s="421"/>
      <c r="UBH42" s="422"/>
      <c r="UBI42" s="423"/>
      <c r="UBJ42" s="419"/>
      <c r="UBK42" s="419"/>
      <c r="UBL42" s="418"/>
      <c r="UBM42" s="420"/>
      <c r="UBN42" s="421"/>
      <c r="UBO42" s="422"/>
      <c r="UBP42" s="423"/>
      <c r="UBQ42" s="419"/>
      <c r="UBR42" s="419"/>
      <c r="UBS42" s="418"/>
      <c r="UBT42" s="420"/>
      <c r="UBU42" s="421"/>
      <c r="UBV42" s="422"/>
      <c r="UBW42" s="423"/>
      <c r="UBX42" s="419"/>
      <c r="UBY42" s="419"/>
      <c r="UBZ42" s="418"/>
      <c r="UCA42" s="420"/>
      <c r="UCB42" s="421"/>
      <c r="UCC42" s="422"/>
      <c r="UCD42" s="423"/>
      <c r="UCE42" s="419"/>
      <c r="UCF42" s="419"/>
      <c r="UCG42" s="418"/>
      <c r="UCH42" s="420"/>
      <c r="UCI42" s="421"/>
      <c r="UCJ42" s="422"/>
      <c r="UCK42" s="423"/>
      <c r="UCL42" s="419"/>
      <c r="UCM42" s="419"/>
      <c r="UCN42" s="418"/>
      <c r="UCO42" s="420"/>
      <c r="UCP42" s="421"/>
      <c r="UCQ42" s="422"/>
      <c r="UCR42" s="423"/>
      <c r="UCS42" s="419"/>
      <c r="UCT42" s="419"/>
      <c r="UCU42" s="418"/>
      <c r="UCV42" s="420"/>
      <c r="UCW42" s="421"/>
      <c r="UCX42" s="422"/>
      <c r="UCY42" s="423"/>
      <c r="UCZ42" s="419"/>
      <c r="UDA42" s="419"/>
      <c r="UDB42" s="418"/>
      <c r="UDC42" s="420"/>
      <c r="UDD42" s="421"/>
      <c r="UDE42" s="422"/>
      <c r="UDF42" s="423"/>
      <c r="UDG42" s="419"/>
      <c r="UDH42" s="419"/>
      <c r="UDI42" s="418"/>
      <c r="UDJ42" s="420"/>
      <c r="UDK42" s="421"/>
      <c r="UDL42" s="422"/>
      <c r="UDM42" s="423"/>
      <c r="UDN42" s="419"/>
      <c r="UDO42" s="419"/>
      <c r="UDP42" s="418"/>
      <c r="UDQ42" s="420"/>
      <c r="UDR42" s="421"/>
      <c r="UDS42" s="422"/>
      <c r="UDT42" s="423"/>
      <c r="UDU42" s="419"/>
      <c r="UDV42" s="419"/>
      <c r="UDW42" s="418"/>
      <c r="UDX42" s="420"/>
      <c r="UDY42" s="421"/>
      <c r="UDZ42" s="422"/>
      <c r="UEA42" s="423"/>
      <c r="UEB42" s="419"/>
      <c r="UEC42" s="419"/>
      <c r="UED42" s="418"/>
      <c r="UEE42" s="420"/>
      <c r="UEF42" s="421"/>
      <c r="UEG42" s="422"/>
      <c r="UEH42" s="423"/>
      <c r="UEI42" s="419"/>
      <c r="UEJ42" s="419"/>
      <c r="UEK42" s="418"/>
      <c r="UEL42" s="420"/>
      <c r="UEM42" s="421"/>
      <c r="UEN42" s="422"/>
      <c r="UEO42" s="423"/>
      <c r="UEP42" s="419"/>
      <c r="UEQ42" s="419"/>
      <c r="UER42" s="418"/>
      <c r="UES42" s="420"/>
      <c r="UET42" s="421"/>
      <c r="UEU42" s="422"/>
      <c r="UEV42" s="423"/>
      <c r="UEW42" s="419"/>
      <c r="UEX42" s="419"/>
      <c r="UEY42" s="418"/>
      <c r="UEZ42" s="420"/>
      <c r="UFA42" s="421"/>
      <c r="UFB42" s="422"/>
      <c r="UFC42" s="423"/>
      <c r="UFD42" s="419"/>
      <c r="UFE42" s="419"/>
      <c r="UFF42" s="418"/>
      <c r="UFG42" s="420"/>
      <c r="UFH42" s="421"/>
      <c r="UFI42" s="422"/>
      <c r="UFJ42" s="423"/>
      <c r="UFK42" s="419"/>
      <c r="UFL42" s="419"/>
      <c r="UFM42" s="418"/>
      <c r="UFN42" s="420"/>
      <c r="UFO42" s="421"/>
      <c r="UFP42" s="422"/>
      <c r="UFQ42" s="423"/>
      <c r="UFR42" s="419"/>
      <c r="UFS42" s="419"/>
      <c r="UFT42" s="418"/>
      <c r="UFU42" s="420"/>
      <c r="UFV42" s="421"/>
      <c r="UFW42" s="422"/>
      <c r="UFX42" s="423"/>
      <c r="UFY42" s="419"/>
      <c r="UFZ42" s="419"/>
      <c r="UGA42" s="418"/>
      <c r="UGB42" s="420"/>
      <c r="UGC42" s="421"/>
      <c r="UGD42" s="422"/>
      <c r="UGE42" s="423"/>
      <c r="UGF42" s="419"/>
      <c r="UGG42" s="419"/>
      <c r="UGH42" s="418"/>
      <c r="UGI42" s="420"/>
      <c r="UGJ42" s="421"/>
      <c r="UGK42" s="422"/>
      <c r="UGL42" s="423"/>
      <c r="UGM42" s="419"/>
      <c r="UGN42" s="419"/>
      <c r="UGO42" s="418"/>
      <c r="UGP42" s="420"/>
      <c r="UGQ42" s="421"/>
      <c r="UGR42" s="422"/>
      <c r="UGS42" s="423"/>
      <c r="UGT42" s="419"/>
      <c r="UGU42" s="419"/>
      <c r="UGV42" s="418"/>
      <c r="UGW42" s="420"/>
      <c r="UGX42" s="421"/>
      <c r="UGY42" s="422"/>
      <c r="UGZ42" s="423"/>
      <c r="UHA42" s="419"/>
      <c r="UHB42" s="419"/>
      <c r="UHC42" s="418"/>
      <c r="UHD42" s="420"/>
      <c r="UHE42" s="421"/>
      <c r="UHF42" s="422"/>
      <c r="UHG42" s="423"/>
      <c r="UHH42" s="419"/>
      <c r="UHI42" s="419"/>
      <c r="UHJ42" s="418"/>
      <c r="UHK42" s="420"/>
      <c r="UHL42" s="421"/>
      <c r="UHM42" s="422"/>
      <c r="UHN42" s="423"/>
      <c r="UHO42" s="419"/>
      <c r="UHP42" s="419"/>
      <c r="UHQ42" s="418"/>
      <c r="UHR42" s="420"/>
      <c r="UHS42" s="421"/>
      <c r="UHT42" s="422"/>
      <c r="UHU42" s="423"/>
      <c r="UHV42" s="419"/>
      <c r="UHW42" s="419"/>
      <c r="UHX42" s="418"/>
      <c r="UHY42" s="420"/>
      <c r="UHZ42" s="421"/>
      <c r="UIA42" s="422"/>
      <c r="UIB42" s="423"/>
      <c r="UIC42" s="419"/>
      <c r="UID42" s="419"/>
      <c r="UIE42" s="418"/>
      <c r="UIF42" s="420"/>
      <c r="UIG42" s="421"/>
      <c r="UIH42" s="422"/>
      <c r="UII42" s="423"/>
      <c r="UIJ42" s="419"/>
      <c r="UIK42" s="419"/>
      <c r="UIL42" s="418"/>
      <c r="UIM42" s="420"/>
      <c r="UIN42" s="421"/>
      <c r="UIO42" s="422"/>
      <c r="UIP42" s="423"/>
      <c r="UIQ42" s="419"/>
      <c r="UIR42" s="419"/>
      <c r="UIS42" s="418"/>
      <c r="UIT42" s="420"/>
      <c r="UIU42" s="421"/>
      <c r="UIV42" s="422"/>
      <c r="UIW42" s="423"/>
      <c r="UIX42" s="419"/>
      <c r="UIY42" s="419"/>
      <c r="UIZ42" s="418"/>
      <c r="UJA42" s="420"/>
      <c r="UJB42" s="421"/>
      <c r="UJC42" s="422"/>
      <c r="UJD42" s="423"/>
      <c r="UJE42" s="419"/>
      <c r="UJF42" s="419"/>
      <c r="UJG42" s="418"/>
      <c r="UJH42" s="420"/>
      <c r="UJI42" s="421"/>
      <c r="UJJ42" s="422"/>
      <c r="UJK42" s="423"/>
      <c r="UJL42" s="419"/>
      <c r="UJM42" s="419"/>
      <c r="UJN42" s="418"/>
      <c r="UJO42" s="420"/>
      <c r="UJP42" s="421"/>
      <c r="UJQ42" s="422"/>
      <c r="UJR42" s="423"/>
      <c r="UJS42" s="419"/>
      <c r="UJT42" s="419"/>
      <c r="UJU42" s="418"/>
      <c r="UJV42" s="420"/>
      <c r="UJW42" s="421"/>
      <c r="UJX42" s="422"/>
      <c r="UJY42" s="423"/>
      <c r="UJZ42" s="419"/>
      <c r="UKA42" s="419"/>
      <c r="UKB42" s="418"/>
      <c r="UKC42" s="420"/>
      <c r="UKD42" s="421"/>
      <c r="UKE42" s="422"/>
      <c r="UKF42" s="423"/>
      <c r="UKG42" s="419"/>
      <c r="UKH42" s="419"/>
      <c r="UKI42" s="418"/>
      <c r="UKJ42" s="420"/>
      <c r="UKK42" s="421"/>
      <c r="UKL42" s="422"/>
      <c r="UKM42" s="423"/>
      <c r="UKN42" s="419"/>
      <c r="UKO42" s="419"/>
      <c r="UKP42" s="418"/>
      <c r="UKQ42" s="420"/>
      <c r="UKR42" s="421"/>
      <c r="UKS42" s="422"/>
      <c r="UKT42" s="423"/>
      <c r="UKU42" s="419"/>
      <c r="UKV42" s="419"/>
      <c r="UKW42" s="418"/>
      <c r="UKX42" s="420"/>
      <c r="UKY42" s="421"/>
      <c r="UKZ42" s="422"/>
      <c r="ULA42" s="423"/>
      <c r="ULB42" s="419"/>
      <c r="ULC42" s="419"/>
      <c r="ULD42" s="418"/>
      <c r="ULE42" s="420"/>
      <c r="ULF42" s="421"/>
      <c r="ULG42" s="422"/>
      <c r="ULH42" s="423"/>
      <c r="ULI42" s="419"/>
      <c r="ULJ42" s="419"/>
      <c r="ULK42" s="418"/>
      <c r="ULL42" s="420"/>
      <c r="ULM42" s="421"/>
      <c r="ULN42" s="422"/>
      <c r="ULO42" s="423"/>
      <c r="ULP42" s="419"/>
      <c r="ULQ42" s="419"/>
      <c r="ULR42" s="418"/>
      <c r="ULS42" s="420"/>
      <c r="ULT42" s="421"/>
      <c r="ULU42" s="422"/>
      <c r="ULV42" s="423"/>
      <c r="ULW42" s="419"/>
      <c r="ULX42" s="419"/>
      <c r="ULY42" s="418"/>
      <c r="ULZ42" s="420"/>
      <c r="UMA42" s="421"/>
      <c r="UMB42" s="422"/>
      <c r="UMC42" s="423"/>
      <c r="UMD42" s="419"/>
      <c r="UME42" s="419"/>
      <c r="UMF42" s="418"/>
      <c r="UMG42" s="420"/>
      <c r="UMH42" s="421"/>
      <c r="UMI42" s="422"/>
      <c r="UMJ42" s="423"/>
      <c r="UMK42" s="419"/>
      <c r="UML42" s="419"/>
      <c r="UMM42" s="418"/>
      <c r="UMN42" s="420"/>
      <c r="UMO42" s="421"/>
      <c r="UMP42" s="422"/>
      <c r="UMQ42" s="423"/>
      <c r="UMR42" s="419"/>
      <c r="UMS42" s="419"/>
      <c r="UMT42" s="418"/>
      <c r="UMU42" s="420"/>
      <c r="UMV42" s="421"/>
      <c r="UMW42" s="422"/>
      <c r="UMX42" s="423"/>
      <c r="UMY42" s="419"/>
      <c r="UMZ42" s="419"/>
      <c r="UNA42" s="418"/>
      <c r="UNB42" s="420"/>
      <c r="UNC42" s="421"/>
      <c r="UND42" s="422"/>
      <c r="UNE42" s="423"/>
      <c r="UNF42" s="419"/>
      <c r="UNG42" s="419"/>
      <c r="UNH42" s="418"/>
      <c r="UNI42" s="420"/>
      <c r="UNJ42" s="421"/>
      <c r="UNK42" s="422"/>
      <c r="UNL42" s="423"/>
      <c r="UNM42" s="419"/>
      <c r="UNN42" s="419"/>
      <c r="UNO42" s="418"/>
      <c r="UNP42" s="420"/>
      <c r="UNQ42" s="421"/>
      <c r="UNR42" s="422"/>
      <c r="UNS42" s="423"/>
      <c r="UNT42" s="419"/>
      <c r="UNU42" s="419"/>
      <c r="UNV42" s="418"/>
      <c r="UNW42" s="420"/>
      <c r="UNX42" s="421"/>
      <c r="UNY42" s="422"/>
      <c r="UNZ42" s="423"/>
      <c r="UOA42" s="419"/>
      <c r="UOB42" s="419"/>
      <c r="UOC42" s="418"/>
      <c r="UOD42" s="420"/>
      <c r="UOE42" s="421"/>
      <c r="UOF42" s="422"/>
      <c r="UOG42" s="423"/>
      <c r="UOH42" s="419"/>
      <c r="UOI42" s="419"/>
      <c r="UOJ42" s="418"/>
      <c r="UOK42" s="420"/>
      <c r="UOL42" s="421"/>
      <c r="UOM42" s="422"/>
      <c r="UON42" s="423"/>
      <c r="UOO42" s="419"/>
      <c r="UOP42" s="419"/>
      <c r="UOQ42" s="418"/>
      <c r="UOR42" s="420"/>
      <c r="UOS42" s="421"/>
      <c r="UOT42" s="422"/>
      <c r="UOU42" s="423"/>
      <c r="UOV42" s="419"/>
      <c r="UOW42" s="419"/>
      <c r="UOX42" s="418"/>
      <c r="UOY42" s="420"/>
      <c r="UOZ42" s="421"/>
      <c r="UPA42" s="422"/>
      <c r="UPB42" s="423"/>
      <c r="UPC42" s="419"/>
      <c r="UPD42" s="419"/>
      <c r="UPE42" s="418"/>
      <c r="UPF42" s="420"/>
      <c r="UPG42" s="421"/>
      <c r="UPH42" s="422"/>
      <c r="UPI42" s="423"/>
      <c r="UPJ42" s="419"/>
      <c r="UPK42" s="419"/>
      <c r="UPL42" s="418"/>
      <c r="UPM42" s="420"/>
      <c r="UPN42" s="421"/>
      <c r="UPO42" s="422"/>
      <c r="UPP42" s="423"/>
      <c r="UPQ42" s="419"/>
      <c r="UPR42" s="419"/>
      <c r="UPS42" s="418"/>
      <c r="UPT42" s="420"/>
      <c r="UPU42" s="421"/>
      <c r="UPV42" s="422"/>
      <c r="UPW42" s="423"/>
      <c r="UPX42" s="419"/>
      <c r="UPY42" s="419"/>
      <c r="UPZ42" s="418"/>
      <c r="UQA42" s="420"/>
      <c r="UQB42" s="421"/>
      <c r="UQC42" s="422"/>
      <c r="UQD42" s="423"/>
      <c r="UQE42" s="419"/>
      <c r="UQF42" s="419"/>
      <c r="UQG42" s="418"/>
      <c r="UQH42" s="420"/>
      <c r="UQI42" s="421"/>
      <c r="UQJ42" s="422"/>
      <c r="UQK42" s="423"/>
      <c r="UQL42" s="419"/>
      <c r="UQM42" s="419"/>
      <c r="UQN42" s="418"/>
      <c r="UQO42" s="420"/>
      <c r="UQP42" s="421"/>
      <c r="UQQ42" s="422"/>
      <c r="UQR42" s="423"/>
      <c r="UQS42" s="419"/>
      <c r="UQT42" s="419"/>
      <c r="UQU42" s="418"/>
      <c r="UQV42" s="420"/>
      <c r="UQW42" s="421"/>
      <c r="UQX42" s="422"/>
      <c r="UQY42" s="423"/>
      <c r="UQZ42" s="419"/>
      <c r="URA42" s="419"/>
      <c r="URB42" s="418"/>
      <c r="URC42" s="420"/>
      <c r="URD42" s="421"/>
      <c r="URE42" s="422"/>
      <c r="URF42" s="423"/>
      <c r="URG42" s="419"/>
      <c r="URH42" s="419"/>
      <c r="URI42" s="418"/>
      <c r="URJ42" s="420"/>
      <c r="URK42" s="421"/>
      <c r="URL42" s="422"/>
      <c r="URM42" s="423"/>
      <c r="URN42" s="419"/>
      <c r="URO42" s="419"/>
      <c r="URP42" s="418"/>
      <c r="URQ42" s="420"/>
      <c r="URR42" s="421"/>
      <c r="URS42" s="422"/>
      <c r="URT42" s="423"/>
      <c r="URU42" s="419"/>
      <c r="URV42" s="419"/>
      <c r="URW42" s="418"/>
      <c r="URX42" s="420"/>
      <c r="URY42" s="421"/>
      <c r="URZ42" s="422"/>
      <c r="USA42" s="423"/>
      <c r="USB42" s="419"/>
      <c r="USC42" s="419"/>
      <c r="USD42" s="418"/>
      <c r="USE42" s="420"/>
      <c r="USF42" s="421"/>
      <c r="USG42" s="422"/>
      <c r="USH42" s="423"/>
      <c r="USI42" s="419"/>
      <c r="USJ42" s="419"/>
      <c r="USK42" s="418"/>
      <c r="USL42" s="420"/>
      <c r="USM42" s="421"/>
      <c r="USN42" s="422"/>
      <c r="USO42" s="423"/>
      <c r="USP42" s="419"/>
      <c r="USQ42" s="419"/>
      <c r="USR42" s="418"/>
      <c r="USS42" s="420"/>
      <c r="UST42" s="421"/>
      <c r="USU42" s="422"/>
      <c r="USV42" s="423"/>
      <c r="USW42" s="419"/>
      <c r="USX42" s="419"/>
      <c r="USY42" s="418"/>
      <c r="USZ42" s="420"/>
      <c r="UTA42" s="421"/>
      <c r="UTB42" s="422"/>
      <c r="UTC42" s="423"/>
      <c r="UTD42" s="419"/>
      <c r="UTE42" s="419"/>
      <c r="UTF42" s="418"/>
      <c r="UTG42" s="420"/>
      <c r="UTH42" s="421"/>
      <c r="UTI42" s="422"/>
      <c r="UTJ42" s="423"/>
      <c r="UTK42" s="419"/>
      <c r="UTL42" s="419"/>
      <c r="UTM42" s="418"/>
      <c r="UTN42" s="420"/>
      <c r="UTO42" s="421"/>
      <c r="UTP42" s="422"/>
      <c r="UTQ42" s="423"/>
      <c r="UTR42" s="419"/>
      <c r="UTS42" s="419"/>
      <c r="UTT42" s="418"/>
      <c r="UTU42" s="420"/>
      <c r="UTV42" s="421"/>
      <c r="UTW42" s="422"/>
      <c r="UTX42" s="423"/>
      <c r="UTY42" s="419"/>
      <c r="UTZ42" s="419"/>
      <c r="UUA42" s="418"/>
      <c r="UUB42" s="420"/>
      <c r="UUC42" s="421"/>
      <c r="UUD42" s="422"/>
      <c r="UUE42" s="423"/>
      <c r="UUF42" s="419"/>
      <c r="UUG42" s="419"/>
      <c r="UUH42" s="418"/>
      <c r="UUI42" s="420"/>
      <c r="UUJ42" s="421"/>
      <c r="UUK42" s="422"/>
      <c r="UUL42" s="423"/>
      <c r="UUM42" s="419"/>
      <c r="UUN42" s="419"/>
      <c r="UUO42" s="418"/>
      <c r="UUP42" s="420"/>
      <c r="UUQ42" s="421"/>
      <c r="UUR42" s="422"/>
      <c r="UUS42" s="423"/>
      <c r="UUT42" s="419"/>
      <c r="UUU42" s="419"/>
      <c r="UUV42" s="418"/>
      <c r="UUW42" s="420"/>
      <c r="UUX42" s="421"/>
      <c r="UUY42" s="422"/>
      <c r="UUZ42" s="423"/>
      <c r="UVA42" s="419"/>
      <c r="UVB42" s="419"/>
      <c r="UVC42" s="418"/>
      <c r="UVD42" s="420"/>
      <c r="UVE42" s="421"/>
      <c r="UVF42" s="422"/>
      <c r="UVG42" s="423"/>
      <c r="UVH42" s="419"/>
      <c r="UVI42" s="419"/>
      <c r="UVJ42" s="418"/>
      <c r="UVK42" s="420"/>
      <c r="UVL42" s="421"/>
      <c r="UVM42" s="422"/>
      <c r="UVN42" s="423"/>
      <c r="UVO42" s="419"/>
      <c r="UVP42" s="419"/>
      <c r="UVQ42" s="418"/>
      <c r="UVR42" s="420"/>
      <c r="UVS42" s="421"/>
      <c r="UVT42" s="422"/>
      <c r="UVU42" s="423"/>
      <c r="UVV42" s="419"/>
      <c r="UVW42" s="419"/>
      <c r="UVX42" s="418"/>
      <c r="UVY42" s="420"/>
      <c r="UVZ42" s="421"/>
      <c r="UWA42" s="422"/>
      <c r="UWB42" s="423"/>
      <c r="UWC42" s="419"/>
      <c r="UWD42" s="419"/>
      <c r="UWE42" s="418"/>
      <c r="UWF42" s="420"/>
      <c r="UWG42" s="421"/>
      <c r="UWH42" s="422"/>
      <c r="UWI42" s="423"/>
      <c r="UWJ42" s="419"/>
      <c r="UWK42" s="419"/>
      <c r="UWL42" s="418"/>
      <c r="UWM42" s="420"/>
      <c r="UWN42" s="421"/>
      <c r="UWO42" s="422"/>
      <c r="UWP42" s="423"/>
      <c r="UWQ42" s="419"/>
      <c r="UWR42" s="419"/>
      <c r="UWS42" s="418"/>
      <c r="UWT42" s="420"/>
      <c r="UWU42" s="421"/>
      <c r="UWV42" s="422"/>
      <c r="UWW42" s="423"/>
      <c r="UWX42" s="419"/>
      <c r="UWY42" s="419"/>
      <c r="UWZ42" s="418"/>
      <c r="UXA42" s="420"/>
      <c r="UXB42" s="421"/>
      <c r="UXC42" s="422"/>
      <c r="UXD42" s="423"/>
      <c r="UXE42" s="419"/>
      <c r="UXF42" s="419"/>
      <c r="UXG42" s="418"/>
      <c r="UXH42" s="420"/>
      <c r="UXI42" s="421"/>
      <c r="UXJ42" s="422"/>
      <c r="UXK42" s="423"/>
      <c r="UXL42" s="419"/>
      <c r="UXM42" s="419"/>
      <c r="UXN42" s="418"/>
      <c r="UXO42" s="420"/>
      <c r="UXP42" s="421"/>
      <c r="UXQ42" s="422"/>
      <c r="UXR42" s="423"/>
      <c r="UXS42" s="419"/>
      <c r="UXT42" s="419"/>
      <c r="UXU42" s="418"/>
      <c r="UXV42" s="420"/>
      <c r="UXW42" s="421"/>
      <c r="UXX42" s="422"/>
      <c r="UXY42" s="423"/>
      <c r="UXZ42" s="419"/>
      <c r="UYA42" s="419"/>
      <c r="UYB42" s="418"/>
      <c r="UYC42" s="420"/>
      <c r="UYD42" s="421"/>
      <c r="UYE42" s="422"/>
      <c r="UYF42" s="423"/>
      <c r="UYG42" s="419"/>
      <c r="UYH42" s="419"/>
      <c r="UYI42" s="418"/>
      <c r="UYJ42" s="420"/>
      <c r="UYK42" s="421"/>
      <c r="UYL42" s="422"/>
      <c r="UYM42" s="423"/>
      <c r="UYN42" s="419"/>
      <c r="UYO42" s="419"/>
      <c r="UYP42" s="418"/>
      <c r="UYQ42" s="420"/>
      <c r="UYR42" s="421"/>
      <c r="UYS42" s="422"/>
      <c r="UYT42" s="423"/>
      <c r="UYU42" s="419"/>
      <c r="UYV42" s="419"/>
      <c r="UYW42" s="418"/>
      <c r="UYX42" s="420"/>
      <c r="UYY42" s="421"/>
      <c r="UYZ42" s="422"/>
      <c r="UZA42" s="423"/>
      <c r="UZB42" s="419"/>
      <c r="UZC42" s="419"/>
      <c r="UZD42" s="418"/>
      <c r="UZE42" s="420"/>
      <c r="UZF42" s="421"/>
      <c r="UZG42" s="422"/>
      <c r="UZH42" s="423"/>
      <c r="UZI42" s="419"/>
      <c r="UZJ42" s="419"/>
      <c r="UZK42" s="418"/>
      <c r="UZL42" s="420"/>
      <c r="UZM42" s="421"/>
      <c r="UZN42" s="422"/>
      <c r="UZO42" s="423"/>
      <c r="UZP42" s="419"/>
      <c r="UZQ42" s="419"/>
      <c r="UZR42" s="418"/>
      <c r="UZS42" s="420"/>
      <c r="UZT42" s="421"/>
      <c r="UZU42" s="422"/>
      <c r="UZV42" s="423"/>
      <c r="UZW42" s="419"/>
      <c r="UZX42" s="419"/>
      <c r="UZY42" s="418"/>
      <c r="UZZ42" s="420"/>
      <c r="VAA42" s="421"/>
      <c r="VAB42" s="422"/>
      <c r="VAC42" s="423"/>
      <c r="VAD42" s="419"/>
      <c r="VAE42" s="419"/>
      <c r="VAF42" s="418"/>
      <c r="VAG42" s="420"/>
      <c r="VAH42" s="421"/>
      <c r="VAI42" s="422"/>
      <c r="VAJ42" s="423"/>
      <c r="VAK42" s="419"/>
      <c r="VAL42" s="419"/>
      <c r="VAM42" s="418"/>
      <c r="VAN42" s="420"/>
      <c r="VAO42" s="421"/>
      <c r="VAP42" s="422"/>
      <c r="VAQ42" s="423"/>
      <c r="VAR42" s="419"/>
      <c r="VAS42" s="419"/>
      <c r="VAT42" s="418"/>
      <c r="VAU42" s="420"/>
      <c r="VAV42" s="421"/>
      <c r="VAW42" s="422"/>
      <c r="VAX42" s="423"/>
      <c r="VAY42" s="419"/>
      <c r="VAZ42" s="419"/>
      <c r="VBA42" s="418"/>
      <c r="VBB42" s="420"/>
      <c r="VBC42" s="421"/>
      <c r="VBD42" s="422"/>
      <c r="VBE42" s="423"/>
      <c r="VBF42" s="419"/>
      <c r="VBG42" s="419"/>
      <c r="VBH42" s="418"/>
      <c r="VBI42" s="420"/>
      <c r="VBJ42" s="421"/>
      <c r="VBK42" s="422"/>
      <c r="VBL42" s="423"/>
      <c r="VBM42" s="419"/>
      <c r="VBN42" s="419"/>
      <c r="VBO42" s="418"/>
      <c r="VBP42" s="420"/>
      <c r="VBQ42" s="421"/>
      <c r="VBR42" s="422"/>
      <c r="VBS42" s="423"/>
      <c r="VBT42" s="419"/>
      <c r="VBU42" s="419"/>
      <c r="VBV42" s="418"/>
      <c r="VBW42" s="420"/>
      <c r="VBX42" s="421"/>
      <c r="VBY42" s="422"/>
      <c r="VBZ42" s="423"/>
      <c r="VCA42" s="419"/>
      <c r="VCB42" s="419"/>
      <c r="VCC42" s="418"/>
      <c r="VCD42" s="420"/>
      <c r="VCE42" s="421"/>
      <c r="VCF42" s="422"/>
      <c r="VCG42" s="423"/>
      <c r="VCH42" s="419"/>
      <c r="VCI42" s="419"/>
      <c r="VCJ42" s="418"/>
      <c r="VCK42" s="420"/>
      <c r="VCL42" s="421"/>
      <c r="VCM42" s="422"/>
      <c r="VCN42" s="423"/>
      <c r="VCO42" s="419"/>
      <c r="VCP42" s="419"/>
      <c r="VCQ42" s="418"/>
      <c r="VCR42" s="420"/>
      <c r="VCS42" s="421"/>
      <c r="VCT42" s="422"/>
      <c r="VCU42" s="423"/>
      <c r="VCV42" s="419"/>
      <c r="VCW42" s="419"/>
      <c r="VCX42" s="418"/>
      <c r="VCY42" s="420"/>
      <c r="VCZ42" s="421"/>
      <c r="VDA42" s="422"/>
      <c r="VDB42" s="423"/>
      <c r="VDC42" s="419"/>
      <c r="VDD42" s="419"/>
      <c r="VDE42" s="418"/>
      <c r="VDF42" s="420"/>
      <c r="VDG42" s="421"/>
      <c r="VDH42" s="422"/>
      <c r="VDI42" s="423"/>
      <c r="VDJ42" s="419"/>
      <c r="VDK42" s="419"/>
      <c r="VDL42" s="418"/>
      <c r="VDM42" s="420"/>
      <c r="VDN42" s="421"/>
      <c r="VDO42" s="422"/>
      <c r="VDP42" s="423"/>
      <c r="VDQ42" s="419"/>
      <c r="VDR42" s="419"/>
      <c r="VDS42" s="418"/>
      <c r="VDT42" s="420"/>
      <c r="VDU42" s="421"/>
      <c r="VDV42" s="422"/>
      <c r="VDW42" s="423"/>
      <c r="VDX42" s="419"/>
      <c r="VDY42" s="419"/>
      <c r="VDZ42" s="418"/>
      <c r="VEA42" s="420"/>
      <c r="VEB42" s="421"/>
      <c r="VEC42" s="422"/>
      <c r="VED42" s="423"/>
      <c r="VEE42" s="419"/>
      <c r="VEF42" s="419"/>
      <c r="VEG42" s="418"/>
      <c r="VEH42" s="420"/>
      <c r="VEI42" s="421"/>
      <c r="VEJ42" s="422"/>
      <c r="VEK42" s="423"/>
      <c r="VEL42" s="419"/>
      <c r="VEM42" s="419"/>
      <c r="VEN42" s="418"/>
      <c r="VEO42" s="420"/>
      <c r="VEP42" s="421"/>
      <c r="VEQ42" s="422"/>
      <c r="VER42" s="423"/>
      <c r="VES42" s="419"/>
      <c r="VET42" s="419"/>
      <c r="VEU42" s="418"/>
      <c r="VEV42" s="420"/>
      <c r="VEW42" s="421"/>
      <c r="VEX42" s="422"/>
      <c r="VEY42" s="423"/>
      <c r="VEZ42" s="419"/>
      <c r="VFA42" s="419"/>
      <c r="VFB42" s="418"/>
      <c r="VFC42" s="420"/>
      <c r="VFD42" s="421"/>
      <c r="VFE42" s="422"/>
      <c r="VFF42" s="423"/>
      <c r="VFG42" s="419"/>
      <c r="VFH42" s="419"/>
      <c r="VFI42" s="418"/>
      <c r="VFJ42" s="420"/>
      <c r="VFK42" s="421"/>
      <c r="VFL42" s="422"/>
      <c r="VFM42" s="423"/>
      <c r="VFN42" s="419"/>
      <c r="VFO42" s="419"/>
      <c r="VFP42" s="418"/>
      <c r="VFQ42" s="420"/>
      <c r="VFR42" s="421"/>
      <c r="VFS42" s="422"/>
      <c r="VFT42" s="423"/>
      <c r="VFU42" s="419"/>
      <c r="VFV42" s="419"/>
      <c r="VFW42" s="418"/>
      <c r="VFX42" s="420"/>
      <c r="VFY42" s="421"/>
      <c r="VFZ42" s="422"/>
      <c r="VGA42" s="423"/>
      <c r="VGB42" s="419"/>
      <c r="VGC42" s="419"/>
      <c r="VGD42" s="418"/>
      <c r="VGE42" s="420"/>
      <c r="VGF42" s="421"/>
      <c r="VGG42" s="422"/>
      <c r="VGH42" s="423"/>
      <c r="VGI42" s="419"/>
      <c r="VGJ42" s="419"/>
      <c r="VGK42" s="418"/>
      <c r="VGL42" s="420"/>
      <c r="VGM42" s="421"/>
      <c r="VGN42" s="422"/>
      <c r="VGO42" s="423"/>
      <c r="VGP42" s="419"/>
      <c r="VGQ42" s="419"/>
      <c r="VGR42" s="418"/>
      <c r="VGS42" s="420"/>
      <c r="VGT42" s="421"/>
      <c r="VGU42" s="422"/>
      <c r="VGV42" s="423"/>
      <c r="VGW42" s="419"/>
      <c r="VGX42" s="419"/>
      <c r="VGY42" s="418"/>
      <c r="VGZ42" s="420"/>
      <c r="VHA42" s="421"/>
      <c r="VHB42" s="422"/>
      <c r="VHC42" s="423"/>
      <c r="VHD42" s="419"/>
      <c r="VHE42" s="419"/>
      <c r="VHF42" s="418"/>
      <c r="VHG42" s="420"/>
      <c r="VHH42" s="421"/>
      <c r="VHI42" s="422"/>
      <c r="VHJ42" s="423"/>
      <c r="VHK42" s="419"/>
      <c r="VHL42" s="419"/>
      <c r="VHM42" s="418"/>
      <c r="VHN42" s="420"/>
      <c r="VHO42" s="421"/>
      <c r="VHP42" s="422"/>
      <c r="VHQ42" s="423"/>
      <c r="VHR42" s="419"/>
      <c r="VHS42" s="419"/>
      <c r="VHT42" s="418"/>
      <c r="VHU42" s="420"/>
      <c r="VHV42" s="421"/>
      <c r="VHW42" s="422"/>
      <c r="VHX42" s="423"/>
      <c r="VHY42" s="419"/>
      <c r="VHZ42" s="419"/>
      <c r="VIA42" s="418"/>
      <c r="VIB42" s="420"/>
      <c r="VIC42" s="421"/>
      <c r="VID42" s="422"/>
      <c r="VIE42" s="423"/>
      <c r="VIF42" s="419"/>
      <c r="VIG42" s="419"/>
      <c r="VIH42" s="418"/>
      <c r="VII42" s="420"/>
      <c r="VIJ42" s="421"/>
      <c r="VIK42" s="422"/>
      <c r="VIL42" s="423"/>
      <c r="VIM42" s="419"/>
      <c r="VIN42" s="419"/>
      <c r="VIO42" s="418"/>
      <c r="VIP42" s="420"/>
      <c r="VIQ42" s="421"/>
      <c r="VIR42" s="422"/>
      <c r="VIS42" s="423"/>
      <c r="VIT42" s="419"/>
      <c r="VIU42" s="419"/>
      <c r="VIV42" s="418"/>
      <c r="VIW42" s="420"/>
      <c r="VIX42" s="421"/>
      <c r="VIY42" s="422"/>
      <c r="VIZ42" s="423"/>
      <c r="VJA42" s="419"/>
      <c r="VJB42" s="419"/>
      <c r="VJC42" s="418"/>
      <c r="VJD42" s="420"/>
      <c r="VJE42" s="421"/>
      <c r="VJF42" s="422"/>
      <c r="VJG42" s="423"/>
      <c r="VJH42" s="419"/>
      <c r="VJI42" s="419"/>
      <c r="VJJ42" s="418"/>
      <c r="VJK42" s="420"/>
      <c r="VJL42" s="421"/>
      <c r="VJM42" s="422"/>
      <c r="VJN42" s="423"/>
      <c r="VJO42" s="419"/>
      <c r="VJP42" s="419"/>
      <c r="VJQ42" s="418"/>
      <c r="VJR42" s="420"/>
      <c r="VJS42" s="421"/>
      <c r="VJT42" s="422"/>
      <c r="VJU42" s="423"/>
      <c r="VJV42" s="419"/>
      <c r="VJW42" s="419"/>
      <c r="VJX42" s="418"/>
      <c r="VJY42" s="420"/>
      <c r="VJZ42" s="421"/>
      <c r="VKA42" s="422"/>
      <c r="VKB42" s="423"/>
      <c r="VKC42" s="419"/>
      <c r="VKD42" s="419"/>
      <c r="VKE42" s="418"/>
      <c r="VKF42" s="420"/>
      <c r="VKG42" s="421"/>
      <c r="VKH42" s="422"/>
      <c r="VKI42" s="423"/>
      <c r="VKJ42" s="419"/>
      <c r="VKK42" s="419"/>
      <c r="VKL42" s="418"/>
      <c r="VKM42" s="420"/>
      <c r="VKN42" s="421"/>
      <c r="VKO42" s="422"/>
      <c r="VKP42" s="423"/>
      <c r="VKQ42" s="419"/>
      <c r="VKR42" s="419"/>
      <c r="VKS42" s="418"/>
      <c r="VKT42" s="420"/>
      <c r="VKU42" s="421"/>
      <c r="VKV42" s="422"/>
      <c r="VKW42" s="423"/>
      <c r="VKX42" s="419"/>
      <c r="VKY42" s="419"/>
      <c r="VKZ42" s="418"/>
      <c r="VLA42" s="420"/>
      <c r="VLB42" s="421"/>
      <c r="VLC42" s="422"/>
      <c r="VLD42" s="423"/>
      <c r="VLE42" s="419"/>
      <c r="VLF42" s="419"/>
      <c r="VLG42" s="418"/>
      <c r="VLH42" s="420"/>
      <c r="VLI42" s="421"/>
      <c r="VLJ42" s="422"/>
      <c r="VLK42" s="423"/>
      <c r="VLL42" s="419"/>
      <c r="VLM42" s="419"/>
      <c r="VLN42" s="418"/>
      <c r="VLO42" s="420"/>
      <c r="VLP42" s="421"/>
      <c r="VLQ42" s="422"/>
      <c r="VLR42" s="423"/>
      <c r="VLS42" s="419"/>
      <c r="VLT42" s="419"/>
      <c r="VLU42" s="418"/>
      <c r="VLV42" s="420"/>
      <c r="VLW42" s="421"/>
      <c r="VLX42" s="422"/>
      <c r="VLY42" s="423"/>
      <c r="VLZ42" s="419"/>
      <c r="VMA42" s="419"/>
      <c r="VMB42" s="418"/>
      <c r="VMC42" s="420"/>
      <c r="VMD42" s="421"/>
      <c r="VME42" s="422"/>
      <c r="VMF42" s="423"/>
      <c r="VMG42" s="419"/>
      <c r="VMH42" s="419"/>
      <c r="VMI42" s="418"/>
      <c r="VMJ42" s="420"/>
      <c r="VMK42" s="421"/>
      <c r="VML42" s="422"/>
      <c r="VMM42" s="423"/>
      <c r="VMN42" s="419"/>
      <c r="VMO42" s="419"/>
      <c r="VMP42" s="418"/>
      <c r="VMQ42" s="420"/>
      <c r="VMR42" s="421"/>
      <c r="VMS42" s="422"/>
      <c r="VMT42" s="423"/>
      <c r="VMU42" s="419"/>
      <c r="VMV42" s="419"/>
      <c r="VMW42" s="418"/>
      <c r="VMX42" s="420"/>
      <c r="VMY42" s="421"/>
      <c r="VMZ42" s="422"/>
      <c r="VNA42" s="423"/>
      <c r="VNB42" s="419"/>
      <c r="VNC42" s="419"/>
      <c r="VND42" s="418"/>
      <c r="VNE42" s="420"/>
      <c r="VNF42" s="421"/>
      <c r="VNG42" s="422"/>
      <c r="VNH42" s="423"/>
      <c r="VNI42" s="419"/>
      <c r="VNJ42" s="419"/>
      <c r="VNK42" s="418"/>
      <c r="VNL42" s="420"/>
      <c r="VNM42" s="421"/>
      <c r="VNN42" s="422"/>
      <c r="VNO42" s="423"/>
      <c r="VNP42" s="419"/>
      <c r="VNQ42" s="419"/>
      <c r="VNR42" s="418"/>
      <c r="VNS42" s="420"/>
      <c r="VNT42" s="421"/>
      <c r="VNU42" s="422"/>
      <c r="VNV42" s="423"/>
      <c r="VNW42" s="419"/>
      <c r="VNX42" s="419"/>
      <c r="VNY42" s="418"/>
      <c r="VNZ42" s="420"/>
      <c r="VOA42" s="421"/>
      <c r="VOB42" s="422"/>
      <c r="VOC42" s="423"/>
      <c r="VOD42" s="419"/>
      <c r="VOE42" s="419"/>
      <c r="VOF42" s="418"/>
      <c r="VOG42" s="420"/>
      <c r="VOH42" s="421"/>
      <c r="VOI42" s="422"/>
      <c r="VOJ42" s="423"/>
      <c r="VOK42" s="419"/>
      <c r="VOL42" s="419"/>
      <c r="VOM42" s="418"/>
      <c r="VON42" s="420"/>
      <c r="VOO42" s="421"/>
      <c r="VOP42" s="422"/>
      <c r="VOQ42" s="423"/>
      <c r="VOR42" s="419"/>
      <c r="VOS42" s="419"/>
      <c r="VOT42" s="418"/>
      <c r="VOU42" s="420"/>
      <c r="VOV42" s="421"/>
      <c r="VOW42" s="422"/>
      <c r="VOX42" s="423"/>
      <c r="VOY42" s="419"/>
      <c r="VOZ42" s="419"/>
      <c r="VPA42" s="418"/>
      <c r="VPB42" s="420"/>
      <c r="VPC42" s="421"/>
      <c r="VPD42" s="422"/>
      <c r="VPE42" s="423"/>
      <c r="VPF42" s="419"/>
      <c r="VPG42" s="419"/>
      <c r="VPH42" s="418"/>
      <c r="VPI42" s="420"/>
      <c r="VPJ42" s="421"/>
      <c r="VPK42" s="422"/>
      <c r="VPL42" s="423"/>
      <c r="VPM42" s="419"/>
      <c r="VPN42" s="419"/>
      <c r="VPO42" s="418"/>
      <c r="VPP42" s="420"/>
      <c r="VPQ42" s="421"/>
      <c r="VPR42" s="422"/>
      <c r="VPS42" s="423"/>
      <c r="VPT42" s="419"/>
      <c r="VPU42" s="419"/>
      <c r="VPV42" s="418"/>
      <c r="VPW42" s="420"/>
      <c r="VPX42" s="421"/>
      <c r="VPY42" s="422"/>
      <c r="VPZ42" s="423"/>
      <c r="VQA42" s="419"/>
      <c r="VQB42" s="419"/>
      <c r="VQC42" s="418"/>
      <c r="VQD42" s="420"/>
      <c r="VQE42" s="421"/>
      <c r="VQF42" s="422"/>
      <c r="VQG42" s="423"/>
      <c r="VQH42" s="419"/>
      <c r="VQI42" s="419"/>
      <c r="VQJ42" s="418"/>
      <c r="VQK42" s="420"/>
      <c r="VQL42" s="421"/>
      <c r="VQM42" s="422"/>
      <c r="VQN42" s="423"/>
      <c r="VQO42" s="419"/>
      <c r="VQP42" s="419"/>
      <c r="VQQ42" s="418"/>
      <c r="VQR42" s="420"/>
      <c r="VQS42" s="421"/>
      <c r="VQT42" s="422"/>
      <c r="VQU42" s="423"/>
      <c r="VQV42" s="419"/>
      <c r="VQW42" s="419"/>
      <c r="VQX42" s="418"/>
      <c r="VQY42" s="420"/>
      <c r="VQZ42" s="421"/>
      <c r="VRA42" s="422"/>
      <c r="VRB42" s="423"/>
      <c r="VRC42" s="419"/>
      <c r="VRD42" s="419"/>
      <c r="VRE42" s="418"/>
      <c r="VRF42" s="420"/>
      <c r="VRG42" s="421"/>
      <c r="VRH42" s="422"/>
      <c r="VRI42" s="423"/>
      <c r="VRJ42" s="419"/>
      <c r="VRK42" s="419"/>
      <c r="VRL42" s="418"/>
      <c r="VRM42" s="420"/>
      <c r="VRN42" s="421"/>
      <c r="VRO42" s="422"/>
      <c r="VRP42" s="423"/>
      <c r="VRQ42" s="419"/>
      <c r="VRR42" s="419"/>
      <c r="VRS42" s="418"/>
      <c r="VRT42" s="420"/>
      <c r="VRU42" s="421"/>
      <c r="VRV42" s="422"/>
      <c r="VRW42" s="423"/>
      <c r="VRX42" s="419"/>
      <c r="VRY42" s="419"/>
      <c r="VRZ42" s="418"/>
      <c r="VSA42" s="420"/>
      <c r="VSB42" s="421"/>
      <c r="VSC42" s="422"/>
      <c r="VSD42" s="423"/>
      <c r="VSE42" s="419"/>
      <c r="VSF42" s="419"/>
      <c r="VSG42" s="418"/>
      <c r="VSH42" s="420"/>
      <c r="VSI42" s="421"/>
      <c r="VSJ42" s="422"/>
      <c r="VSK42" s="423"/>
      <c r="VSL42" s="419"/>
      <c r="VSM42" s="419"/>
      <c r="VSN42" s="418"/>
      <c r="VSO42" s="420"/>
      <c r="VSP42" s="421"/>
      <c r="VSQ42" s="422"/>
      <c r="VSR42" s="423"/>
      <c r="VSS42" s="419"/>
      <c r="VST42" s="419"/>
      <c r="VSU42" s="418"/>
      <c r="VSV42" s="420"/>
      <c r="VSW42" s="421"/>
      <c r="VSX42" s="422"/>
      <c r="VSY42" s="423"/>
      <c r="VSZ42" s="419"/>
      <c r="VTA42" s="419"/>
      <c r="VTB42" s="418"/>
      <c r="VTC42" s="420"/>
      <c r="VTD42" s="421"/>
      <c r="VTE42" s="422"/>
      <c r="VTF42" s="423"/>
      <c r="VTG42" s="419"/>
      <c r="VTH42" s="419"/>
      <c r="VTI42" s="418"/>
      <c r="VTJ42" s="420"/>
      <c r="VTK42" s="421"/>
      <c r="VTL42" s="422"/>
      <c r="VTM42" s="423"/>
      <c r="VTN42" s="419"/>
      <c r="VTO42" s="419"/>
      <c r="VTP42" s="418"/>
      <c r="VTQ42" s="420"/>
      <c r="VTR42" s="421"/>
      <c r="VTS42" s="422"/>
      <c r="VTT42" s="423"/>
      <c r="VTU42" s="419"/>
      <c r="VTV42" s="419"/>
      <c r="VTW42" s="418"/>
      <c r="VTX42" s="420"/>
      <c r="VTY42" s="421"/>
      <c r="VTZ42" s="422"/>
      <c r="VUA42" s="423"/>
      <c r="VUB42" s="419"/>
      <c r="VUC42" s="419"/>
      <c r="VUD42" s="418"/>
      <c r="VUE42" s="420"/>
      <c r="VUF42" s="421"/>
      <c r="VUG42" s="422"/>
      <c r="VUH42" s="423"/>
      <c r="VUI42" s="419"/>
      <c r="VUJ42" s="419"/>
      <c r="VUK42" s="418"/>
      <c r="VUL42" s="420"/>
      <c r="VUM42" s="421"/>
      <c r="VUN42" s="422"/>
      <c r="VUO42" s="423"/>
      <c r="VUP42" s="419"/>
      <c r="VUQ42" s="419"/>
      <c r="VUR42" s="418"/>
      <c r="VUS42" s="420"/>
      <c r="VUT42" s="421"/>
      <c r="VUU42" s="422"/>
      <c r="VUV42" s="423"/>
      <c r="VUW42" s="419"/>
      <c r="VUX42" s="419"/>
      <c r="VUY42" s="418"/>
      <c r="VUZ42" s="420"/>
      <c r="VVA42" s="421"/>
      <c r="VVB42" s="422"/>
      <c r="VVC42" s="423"/>
      <c r="VVD42" s="419"/>
      <c r="VVE42" s="419"/>
      <c r="VVF42" s="418"/>
      <c r="VVG42" s="420"/>
      <c r="VVH42" s="421"/>
      <c r="VVI42" s="422"/>
      <c r="VVJ42" s="423"/>
      <c r="VVK42" s="419"/>
      <c r="VVL42" s="419"/>
      <c r="VVM42" s="418"/>
      <c r="VVN42" s="420"/>
      <c r="VVO42" s="421"/>
      <c r="VVP42" s="422"/>
      <c r="VVQ42" s="423"/>
      <c r="VVR42" s="419"/>
      <c r="VVS42" s="419"/>
      <c r="VVT42" s="418"/>
      <c r="VVU42" s="420"/>
      <c r="VVV42" s="421"/>
      <c r="VVW42" s="422"/>
      <c r="VVX42" s="423"/>
      <c r="VVY42" s="419"/>
      <c r="VVZ42" s="419"/>
      <c r="VWA42" s="418"/>
      <c r="VWB42" s="420"/>
      <c r="VWC42" s="421"/>
      <c r="VWD42" s="422"/>
      <c r="VWE42" s="423"/>
      <c r="VWF42" s="419"/>
      <c r="VWG42" s="419"/>
      <c r="VWH42" s="418"/>
      <c r="VWI42" s="420"/>
      <c r="VWJ42" s="421"/>
      <c r="VWK42" s="422"/>
      <c r="VWL42" s="423"/>
      <c r="VWM42" s="419"/>
      <c r="VWN42" s="419"/>
      <c r="VWO42" s="418"/>
      <c r="VWP42" s="420"/>
      <c r="VWQ42" s="421"/>
      <c r="VWR42" s="422"/>
      <c r="VWS42" s="423"/>
      <c r="VWT42" s="419"/>
      <c r="VWU42" s="419"/>
      <c r="VWV42" s="418"/>
      <c r="VWW42" s="420"/>
      <c r="VWX42" s="421"/>
      <c r="VWY42" s="422"/>
      <c r="VWZ42" s="423"/>
      <c r="VXA42" s="419"/>
      <c r="VXB42" s="419"/>
      <c r="VXC42" s="418"/>
      <c r="VXD42" s="420"/>
      <c r="VXE42" s="421"/>
      <c r="VXF42" s="422"/>
      <c r="VXG42" s="423"/>
      <c r="VXH42" s="419"/>
      <c r="VXI42" s="419"/>
      <c r="VXJ42" s="418"/>
      <c r="VXK42" s="420"/>
      <c r="VXL42" s="421"/>
      <c r="VXM42" s="422"/>
      <c r="VXN42" s="423"/>
      <c r="VXO42" s="419"/>
      <c r="VXP42" s="419"/>
      <c r="VXQ42" s="418"/>
      <c r="VXR42" s="420"/>
      <c r="VXS42" s="421"/>
      <c r="VXT42" s="422"/>
      <c r="VXU42" s="423"/>
      <c r="VXV42" s="419"/>
      <c r="VXW42" s="419"/>
      <c r="VXX42" s="418"/>
      <c r="VXY42" s="420"/>
      <c r="VXZ42" s="421"/>
      <c r="VYA42" s="422"/>
      <c r="VYB42" s="423"/>
      <c r="VYC42" s="419"/>
      <c r="VYD42" s="419"/>
      <c r="VYE42" s="418"/>
      <c r="VYF42" s="420"/>
      <c r="VYG42" s="421"/>
      <c r="VYH42" s="422"/>
      <c r="VYI42" s="423"/>
      <c r="VYJ42" s="419"/>
      <c r="VYK42" s="419"/>
      <c r="VYL42" s="418"/>
      <c r="VYM42" s="420"/>
      <c r="VYN42" s="421"/>
      <c r="VYO42" s="422"/>
      <c r="VYP42" s="423"/>
      <c r="VYQ42" s="419"/>
      <c r="VYR42" s="419"/>
      <c r="VYS42" s="418"/>
      <c r="VYT42" s="420"/>
      <c r="VYU42" s="421"/>
      <c r="VYV42" s="422"/>
      <c r="VYW42" s="423"/>
      <c r="VYX42" s="419"/>
      <c r="VYY42" s="419"/>
      <c r="VYZ42" s="418"/>
      <c r="VZA42" s="420"/>
      <c r="VZB42" s="421"/>
      <c r="VZC42" s="422"/>
      <c r="VZD42" s="423"/>
      <c r="VZE42" s="419"/>
      <c r="VZF42" s="419"/>
      <c r="VZG42" s="418"/>
      <c r="VZH42" s="420"/>
      <c r="VZI42" s="421"/>
      <c r="VZJ42" s="422"/>
      <c r="VZK42" s="423"/>
      <c r="VZL42" s="419"/>
      <c r="VZM42" s="419"/>
      <c r="VZN42" s="418"/>
      <c r="VZO42" s="420"/>
      <c r="VZP42" s="421"/>
      <c r="VZQ42" s="422"/>
      <c r="VZR42" s="423"/>
      <c r="VZS42" s="419"/>
      <c r="VZT42" s="419"/>
      <c r="VZU42" s="418"/>
      <c r="VZV42" s="420"/>
      <c r="VZW42" s="421"/>
      <c r="VZX42" s="422"/>
      <c r="VZY42" s="423"/>
      <c r="VZZ42" s="419"/>
      <c r="WAA42" s="419"/>
      <c r="WAB42" s="418"/>
      <c r="WAC42" s="420"/>
      <c r="WAD42" s="421"/>
      <c r="WAE42" s="422"/>
      <c r="WAF42" s="423"/>
      <c r="WAG42" s="419"/>
      <c r="WAH42" s="419"/>
      <c r="WAI42" s="418"/>
      <c r="WAJ42" s="420"/>
      <c r="WAK42" s="421"/>
      <c r="WAL42" s="422"/>
      <c r="WAM42" s="423"/>
      <c r="WAN42" s="419"/>
      <c r="WAO42" s="419"/>
      <c r="WAP42" s="418"/>
      <c r="WAQ42" s="420"/>
      <c r="WAR42" s="421"/>
      <c r="WAS42" s="422"/>
      <c r="WAT42" s="423"/>
      <c r="WAU42" s="419"/>
      <c r="WAV42" s="419"/>
      <c r="WAW42" s="418"/>
      <c r="WAX42" s="420"/>
      <c r="WAY42" s="421"/>
      <c r="WAZ42" s="422"/>
      <c r="WBA42" s="423"/>
      <c r="WBB42" s="419"/>
      <c r="WBC42" s="419"/>
      <c r="WBD42" s="418"/>
      <c r="WBE42" s="420"/>
      <c r="WBF42" s="421"/>
      <c r="WBG42" s="422"/>
      <c r="WBH42" s="423"/>
      <c r="WBI42" s="419"/>
      <c r="WBJ42" s="419"/>
      <c r="WBK42" s="418"/>
      <c r="WBL42" s="420"/>
      <c r="WBM42" s="421"/>
      <c r="WBN42" s="422"/>
      <c r="WBO42" s="423"/>
      <c r="WBP42" s="419"/>
      <c r="WBQ42" s="419"/>
      <c r="WBR42" s="418"/>
      <c r="WBS42" s="420"/>
      <c r="WBT42" s="421"/>
      <c r="WBU42" s="422"/>
      <c r="WBV42" s="423"/>
      <c r="WBW42" s="419"/>
      <c r="WBX42" s="419"/>
      <c r="WBY42" s="418"/>
      <c r="WBZ42" s="420"/>
      <c r="WCA42" s="421"/>
      <c r="WCB42" s="422"/>
      <c r="WCC42" s="423"/>
      <c r="WCD42" s="419"/>
      <c r="WCE42" s="419"/>
      <c r="WCF42" s="418"/>
      <c r="WCG42" s="420"/>
      <c r="WCH42" s="421"/>
      <c r="WCI42" s="422"/>
      <c r="WCJ42" s="423"/>
      <c r="WCK42" s="419"/>
      <c r="WCL42" s="419"/>
      <c r="WCM42" s="418"/>
      <c r="WCN42" s="420"/>
      <c r="WCO42" s="421"/>
      <c r="WCP42" s="422"/>
      <c r="WCQ42" s="423"/>
      <c r="WCR42" s="419"/>
      <c r="WCS42" s="419"/>
      <c r="WCT42" s="418"/>
      <c r="WCU42" s="420"/>
      <c r="WCV42" s="421"/>
      <c r="WCW42" s="422"/>
      <c r="WCX42" s="423"/>
      <c r="WCY42" s="419"/>
      <c r="WCZ42" s="419"/>
      <c r="WDA42" s="418"/>
      <c r="WDB42" s="420"/>
      <c r="WDC42" s="421"/>
      <c r="WDD42" s="422"/>
      <c r="WDE42" s="423"/>
      <c r="WDF42" s="419"/>
      <c r="WDG42" s="419"/>
      <c r="WDH42" s="418"/>
      <c r="WDI42" s="420"/>
      <c r="WDJ42" s="421"/>
      <c r="WDK42" s="422"/>
      <c r="WDL42" s="423"/>
      <c r="WDM42" s="419"/>
      <c r="WDN42" s="419"/>
      <c r="WDO42" s="418"/>
      <c r="WDP42" s="420"/>
      <c r="WDQ42" s="421"/>
      <c r="WDR42" s="422"/>
      <c r="WDS42" s="423"/>
      <c r="WDT42" s="419"/>
      <c r="WDU42" s="419"/>
      <c r="WDV42" s="418"/>
      <c r="WDW42" s="420"/>
      <c r="WDX42" s="421"/>
      <c r="WDY42" s="422"/>
      <c r="WDZ42" s="423"/>
      <c r="WEA42" s="419"/>
      <c r="WEB42" s="419"/>
      <c r="WEC42" s="418"/>
      <c r="WED42" s="420"/>
      <c r="WEE42" s="421"/>
      <c r="WEF42" s="422"/>
      <c r="WEG42" s="423"/>
      <c r="WEH42" s="419"/>
      <c r="WEI42" s="419"/>
      <c r="WEJ42" s="418"/>
      <c r="WEK42" s="420"/>
      <c r="WEL42" s="421"/>
      <c r="WEM42" s="422"/>
      <c r="WEN42" s="423"/>
      <c r="WEO42" s="419"/>
      <c r="WEP42" s="419"/>
      <c r="WEQ42" s="418"/>
      <c r="WER42" s="420"/>
      <c r="WES42" s="421"/>
      <c r="WET42" s="422"/>
      <c r="WEU42" s="423"/>
      <c r="WEV42" s="419"/>
      <c r="WEW42" s="419"/>
      <c r="WEX42" s="418"/>
      <c r="WEY42" s="420"/>
      <c r="WEZ42" s="421"/>
      <c r="WFA42" s="422"/>
      <c r="WFB42" s="423"/>
      <c r="WFC42" s="419"/>
      <c r="WFD42" s="419"/>
      <c r="WFE42" s="418"/>
      <c r="WFF42" s="420"/>
      <c r="WFG42" s="421"/>
      <c r="WFH42" s="422"/>
      <c r="WFI42" s="423"/>
      <c r="WFJ42" s="419"/>
      <c r="WFK42" s="419"/>
      <c r="WFL42" s="418"/>
      <c r="WFM42" s="420"/>
      <c r="WFN42" s="421"/>
      <c r="WFO42" s="422"/>
      <c r="WFP42" s="423"/>
      <c r="WFQ42" s="419"/>
      <c r="WFR42" s="419"/>
      <c r="WFS42" s="418"/>
      <c r="WFT42" s="420"/>
      <c r="WFU42" s="421"/>
      <c r="WFV42" s="422"/>
      <c r="WFW42" s="423"/>
      <c r="WFX42" s="419"/>
      <c r="WFY42" s="419"/>
      <c r="WFZ42" s="418"/>
      <c r="WGA42" s="420"/>
      <c r="WGB42" s="421"/>
      <c r="WGC42" s="422"/>
      <c r="WGD42" s="423"/>
      <c r="WGE42" s="419"/>
      <c r="WGF42" s="419"/>
      <c r="WGG42" s="418"/>
      <c r="WGH42" s="420"/>
      <c r="WGI42" s="421"/>
      <c r="WGJ42" s="422"/>
      <c r="WGK42" s="423"/>
      <c r="WGL42" s="419"/>
      <c r="WGM42" s="419"/>
      <c r="WGN42" s="418"/>
      <c r="WGO42" s="420"/>
      <c r="WGP42" s="421"/>
      <c r="WGQ42" s="422"/>
      <c r="WGR42" s="423"/>
      <c r="WGS42" s="419"/>
      <c r="WGT42" s="419"/>
      <c r="WGU42" s="418"/>
      <c r="WGV42" s="420"/>
      <c r="WGW42" s="421"/>
      <c r="WGX42" s="422"/>
      <c r="WGY42" s="423"/>
      <c r="WGZ42" s="419"/>
      <c r="WHA42" s="419"/>
      <c r="WHB42" s="418"/>
      <c r="WHC42" s="420"/>
      <c r="WHD42" s="421"/>
      <c r="WHE42" s="422"/>
      <c r="WHF42" s="423"/>
      <c r="WHG42" s="419"/>
      <c r="WHH42" s="419"/>
      <c r="WHI42" s="418"/>
      <c r="WHJ42" s="420"/>
      <c r="WHK42" s="421"/>
      <c r="WHL42" s="422"/>
      <c r="WHM42" s="423"/>
      <c r="WHN42" s="419"/>
      <c r="WHO42" s="419"/>
      <c r="WHP42" s="418"/>
      <c r="WHQ42" s="420"/>
      <c r="WHR42" s="421"/>
      <c r="WHS42" s="422"/>
      <c r="WHT42" s="423"/>
      <c r="WHU42" s="419"/>
      <c r="WHV42" s="419"/>
      <c r="WHW42" s="418"/>
      <c r="WHX42" s="420"/>
      <c r="WHY42" s="421"/>
      <c r="WHZ42" s="422"/>
      <c r="WIA42" s="423"/>
      <c r="WIB42" s="419"/>
      <c r="WIC42" s="419"/>
      <c r="WID42" s="418"/>
      <c r="WIE42" s="420"/>
      <c r="WIF42" s="421"/>
      <c r="WIG42" s="422"/>
      <c r="WIH42" s="423"/>
      <c r="WII42" s="419"/>
      <c r="WIJ42" s="419"/>
      <c r="WIK42" s="418"/>
      <c r="WIL42" s="420"/>
      <c r="WIM42" s="421"/>
      <c r="WIN42" s="422"/>
      <c r="WIO42" s="423"/>
      <c r="WIP42" s="419"/>
      <c r="WIQ42" s="419"/>
      <c r="WIR42" s="418"/>
      <c r="WIS42" s="420"/>
      <c r="WIT42" s="421"/>
      <c r="WIU42" s="422"/>
      <c r="WIV42" s="423"/>
      <c r="WIW42" s="419"/>
      <c r="WIX42" s="419"/>
      <c r="WIY42" s="418"/>
      <c r="WIZ42" s="420"/>
      <c r="WJA42" s="421"/>
      <c r="WJB42" s="422"/>
      <c r="WJC42" s="423"/>
      <c r="WJD42" s="419"/>
      <c r="WJE42" s="419"/>
      <c r="WJF42" s="418"/>
      <c r="WJG42" s="420"/>
      <c r="WJH42" s="421"/>
      <c r="WJI42" s="422"/>
      <c r="WJJ42" s="423"/>
      <c r="WJK42" s="419"/>
      <c r="WJL42" s="419"/>
      <c r="WJM42" s="418"/>
      <c r="WJN42" s="420"/>
      <c r="WJO42" s="421"/>
      <c r="WJP42" s="422"/>
      <c r="WJQ42" s="423"/>
      <c r="WJR42" s="419"/>
      <c r="WJS42" s="419"/>
      <c r="WJT42" s="418"/>
      <c r="WJU42" s="420"/>
      <c r="WJV42" s="421"/>
      <c r="WJW42" s="422"/>
      <c r="WJX42" s="423"/>
      <c r="WJY42" s="419"/>
      <c r="WJZ42" s="419"/>
      <c r="WKA42" s="418"/>
      <c r="WKB42" s="420"/>
      <c r="WKC42" s="421"/>
      <c r="WKD42" s="422"/>
      <c r="WKE42" s="423"/>
      <c r="WKF42" s="419"/>
      <c r="WKG42" s="419"/>
      <c r="WKH42" s="418"/>
      <c r="WKI42" s="420"/>
      <c r="WKJ42" s="421"/>
      <c r="WKK42" s="422"/>
      <c r="WKL42" s="423"/>
      <c r="WKM42" s="419"/>
      <c r="WKN42" s="419"/>
      <c r="WKO42" s="418"/>
      <c r="WKP42" s="420"/>
      <c r="WKQ42" s="421"/>
      <c r="WKR42" s="422"/>
      <c r="WKS42" s="423"/>
      <c r="WKT42" s="419"/>
      <c r="WKU42" s="419"/>
      <c r="WKV42" s="418"/>
      <c r="WKW42" s="420"/>
      <c r="WKX42" s="421"/>
      <c r="WKY42" s="422"/>
      <c r="WKZ42" s="423"/>
      <c r="WLA42" s="419"/>
      <c r="WLB42" s="419"/>
      <c r="WLC42" s="418"/>
      <c r="WLD42" s="420"/>
      <c r="WLE42" s="421"/>
      <c r="WLF42" s="422"/>
      <c r="WLG42" s="423"/>
      <c r="WLH42" s="419"/>
      <c r="WLI42" s="419"/>
      <c r="WLJ42" s="418"/>
      <c r="WLK42" s="420"/>
      <c r="WLL42" s="421"/>
      <c r="WLM42" s="422"/>
      <c r="WLN42" s="423"/>
      <c r="WLO42" s="419"/>
      <c r="WLP42" s="419"/>
      <c r="WLQ42" s="418"/>
      <c r="WLR42" s="420"/>
      <c r="WLS42" s="421"/>
      <c r="WLT42" s="422"/>
      <c r="WLU42" s="423"/>
      <c r="WLV42" s="419"/>
      <c r="WLW42" s="419"/>
      <c r="WLX42" s="418"/>
      <c r="WLY42" s="420"/>
      <c r="WLZ42" s="421"/>
      <c r="WMA42" s="422"/>
      <c r="WMB42" s="423"/>
      <c r="WMC42" s="419"/>
      <c r="WMD42" s="419"/>
      <c r="WME42" s="418"/>
      <c r="WMF42" s="420"/>
      <c r="WMG42" s="421"/>
      <c r="WMH42" s="422"/>
      <c r="WMI42" s="423"/>
      <c r="WMJ42" s="419"/>
      <c r="WMK42" s="419"/>
      <c r="WML42" s="418"/>
      <c r="WMM42" s="420"/>
      <c r="WMN42" s="421"/>
      <c r="WMO42" s="422"/>
      <c r="WMP42" s="423"/>
      <c r="WMQ42" s="419"/>
      <c r="WMR42" s="419"/>
      <c r="WMS42" s="418"/>
      <c r="WMT42" s="420"/>
      <c r="WMU42" s="421"/>
      <c r="WMV42" s="422"/>
      <c r="WMW42" s="423"/>
      <c r="WMX42" s="419"/>
      <c r="WMY42" s="419"/>
      <c r="WMZ42" s="418"/>
      <c r="WNA42" s="420"/>
      <c r="WNB42" s="421"/>
      <c r="WNC42" s="422"/>
      <c r="WND42" s="423"/>
      <c r="WNE42" s="419"/>
      <c r="WNF42" s="419"/>
      <c r="WNG42" s="418"/>
      <c r="WNH42" s="420"/>
      <c r="WNI42" s="421"/>
      <c r="WNJ42" s="422"/>
      <c r="WNK42" s="423"/>
      <c r="WNL42" s="419"/>
      <c r="WNM42" s="419"/>
      <c r="WNN42" s="418"/>
      <c r="WNO42" s="420"/>
      <c r="WNP42" s="421"/>
      <c r="WNQ42" s="422"/>
      <c r="WNR42" s="423"/>
      <c r="WNS42" s="419"/>
      <c r="WNT42" s="419"/>
      <c r="WNU42" s="418"/>
      <c r="WNV42" s="420"/>
      <c r="WNW42" s="421"/>
      <c r="WNX42" s="422"/>
      <c r="WNY42" s="423"/>
      <c r="WNZ42" s="419"/>
      <c r="WOA42" s="419"/>
      <c r="WOB42" s="418"/>
      <c r="WOC42" s="420"/>
      <c r="WOD42" s="421"/>
      <c r="WOE42" s="422"/>
      <c r="WOF42" s="423"/>
      <c r="WOG42" s="419"/>
      <c r="WOH42" s="419"/>
      <c r="WOI42" s="418"/>
      <c r="WOJ42" s="420"/>
      <c r="WOK42" s="421"/>
      <c r="WOL42" s="422"/>
      <c r="WOM42" s="423"/>
      <c r="WON42" s="419"/>
      <c r="WOO42" s="419"/>
      <c r="WOP42" s="418"/>
      <c r="WOQ42" s="420"/>
      <c r="WOR42" s="421"/>
      <c r="WOS42" s="422"/>
      <c r="WOT42" s="423"/>
      <c r="WOU42" s="419"/>
      <c r="WOV42" s="419"/>
      <c r="WOW42" s="418"/>
      <c r="WOX42" s="420"/>
      <c r="WOY42" s="421"/>
      <c r="WOZ42" s="422"/>
      <c r="WPA42" s="423"/>
      <c r="WPB42" s="419"/>
      <c r="WPC42" s="419"/>
      <c r="WPD42" s="418"/>
      <c r="WPE42" s="420"/>
      <c r="WPF42" s="421"/>
      <c r="WPG42" s="422"/>
      <c r="WPH42" s="423"/>
      <c r="WPI42" s="419"/>
      <c r="WPJ42" s="419"/>
      <c r="WPK42" s="418"/>
      <c r="WPL42" s="420"/>
      <c r="WPM42" s="421"/>
      <c r="WPN42" s="422"/>
      <c r="WPO42" s="423"/>
      <c r="WPP42" s="419"/>
      <c r="WPQ42" s="419"/>
      <c r="WPR42" s="418"/>
      <c r="WPS42" s="420"/>
      <c r="WPT42" s="421"/>
      <c r="WPU42" s="422"/>
      <c r="WPV42" s="423"/>
      <c r="WPW42" s="419"/>
      <c r="WPX42" s="419"/>
      <c r="WPY42" s="418"/>
      <c r="WPZ42" s="420"/>
      <c r="WQA42" s="421"/>
      <c r="WQB42" s="422"/>
      <c r="WQC42" s="423"/>
      <c r="WQD42" s="419"/>
      <c r="WQE42" s="419"/>
      <c r="WQF42" s="418"/>
      <c r="WQG42" s="420"/>
      <c r="WQH42" s="421"/>
      <c r="WQI42" s="422"/>
      <c r="WQJ42" s="423"/>
      <c r="WQK42" s="419"/>
      <c r="WQL42" s="419"/>
      <c r="WQM42" s="418"/>
      <c r="WQN42" s="420"/>
      <c r="WQO42" s="421"/>
      <c r="WQP42" s="422"/>
      <c r="WQQ42" s="423"/>
      <c r="WQR42" s="419"/>
      <c r="WQS42" s="419"/>
      <c r="WQT42" s="418"/>
      <c r="WQU42" s="420"/>
      <c r="WQV42" s="421"/>
      <c r="WQW42" s="422"/>
      <c r="WQX42" s="423"/>
      <c r="WQY42" s="419"/>
      <c r="WQZ42" s="419"/>
      <c r="WRA42" s="418"/>
      <c r="WRB42" s="420"/>
      <c r="WRC42" s="421"/>
      <c r="WRD42" s="422"/>
      <c r="WRE42" s="423"/>
      <c r="WRF42" s="419"/>
      <c r="WRG42" s="419"/>
      <c r="WRH42" s="418"/>
      <c r="WRI42" s="420"/>
      <c r="WRJ42" s="421"/>
      <c r="WRK42" s="422"/>
      <c r="WRL42" s="423"/>
      <c r="WRM42" s="419"/>
      <c r="WRN42" s="419"/>
      <c r="WRO42" s="418"/>
      <c r="WRP42" s="420"/>
      <c r="WRQ42" s="421"/>
      <c r="WRR42" s="422"/>
      <c r="WRS42" s="423"/>
      <c r="WRT42" s="419"/>
      <c r="WRU42" s="419"/>
      <c r="WRV42" s="418"/>
      <c r="WRW42" s="420"/>
      <c r="WRX42" s="421"/>
      <c r="WRY42" s="422"/>
      <c r="WRZ42" s="423"/>
      <c r="WSA42" s="419"/>
      <c r="WSB42" s="419"/>
      <c r="WSC42" s="418"/>
      <c r="WSD42" s="420"/>
      <c r="WSE42" s="421"/>
      <c r="WSF42" s="422"/>
      <c r="WSG42" s="423"/>
      <c r="WSH42" s="419"/>
      <c r="WSI42" s="419"/>
      <c r="WSJ42" s="418"/>
      <c r="WSK42" s="420"/>
      <c r="WSL42" s="421"/>
      <c r="WSM42" s="422"/>
      <c r="WSN42" s="423"/>
      <c r="WSO42" s="419"/>
      <c r="WSP42" s="419"/>
      <c r="WSQ42" s="418"/>
      <c r="WSR42" s="420"/>
      <c r="WSS42" s="421"/>
      <c r="WST42" s="422"/>
      <c r="WSU42" s="423"/>
      <c r="WSV42" s="419"/>
      <c r="WSW42" s="419"/>
      <c r="WSX42" s="418"/>
      <c r="WSY42" s="420"/>
      <c r="WSZ42" s="421"/>
      <c r="WTA42" s="422"/>
      <c r="WTB42" s="423"/>
      <c r="WTC42" s="419"/>
      <c r="WTD42" s="419"/>
      <c r="WTE42" s="418"/>
      <c r="WTF42" s="420"/>
      <c r="WTG42" s="421"/>
      <c r="WTH42" s="422"/>
      <c r="WTI42" s="423"/>
      <c r="WTJ42" s="419"/>
      <c r="WTK42" s="419"/>
      <c r="WTL42" s="418"/>
      <c r="WTM42" s="420"/>
      <c r="WTN42" s="421"/>
      <c r="WTO42" s="422"/>
      <c r="WTP42" s="423"/>
      <c r="WTQ42" s="419"/>
      <c r="WTR42" s="419"/>
      <c r="WTS42" s="418"/>
      <c r="WTT42" s="420"/>
      <c r="WTU42" s="421"/>
      <c r="WTV42" s="422"/>
      <c r="WTW42" s="423"/>
      <c r="WTX42" s="419"/>
      <c r="WTY42" s="419"/>
      <c r="WTZ42" s="418"/>
      <c r="WUA42" s="420"/>
      <c r="WUB42" s="421"/>
      <c r="WUC42" s="422"/>
      <c r="WUD42" s="423"/>
      <c r="WUE42" s="419"/>
      <c r="WUF42" s="419"/>
      <c r="WUG42" s="418"/>
      <c r="WUH42" s="420"/>
      <c r="WUI42" s="421"/>
      <c r="WUJ42" s="422"/>
      <c r="WUK42" s="423"/>
      <c r="WUL42" s="419"/>
      <c r="WUM42" s="419"/>
      <c r="WUN42" s="418"/>
      <c r="WUO42" s="420"/>
      <c r="WUP42" s="421"/>
      <c r="WUQ42" s="422"/>
      <c r="WUR42" s="423"/>
      <c r="WUS42" s="419"/>
      <c r="WUT42" s="419"/>
      <c r="WUU42" s="418"/>
      <c r="WUV42" s="420"/>
      <c r="WUW42" s="421"/>
      <c r="WUX42" s="422"/>
      <c r="WUY42" s="423"/>
      <c r="WUZ42" s="419"/>
      <c r="WVA42" s="419"/>
      <c r="WVB42" s="418"/>
      <c r="WVC42" s="420"/>
      <c r="WVD42" s="421"/>
      <c r="WVE42" s="422"/>
      <c r="WVF42" s="423"/>
      <c r="WVG42" s="419"/>
      <c r="WVH42" s="419"/>
      <c r="WVI42" s="418"/>
      <c r="WVJ42" s="420"/>
      <c r="WVK42" s="421"/>
      <c r="WVL42" s="422"/>
      <c r="WVM42" s="423"/>
      <c r="WVN42" s="419"/>
      <c r="WVO42" s="419"/>
      <c r="WVP42" s="418"/>
      <c r="WVQ42" s="420"/>
      <c r="WVR42" s="421"/>
      <c r="WVS42" s="422"/>
      <c r="WVT42" s="423"/>
      <c r="WVU42" s="419"/>
      <c r="WVV42" s="419"/>
      <c r="WVW42" s="418"/>
      <c r="WVX42" s="420"/>
      <c r="WVY42" s="421"/>
      <c r="WVZ42" s="422"/>
      <c r="WWA42" s="423"/>
      <c r="WWB42" s="419"/>
      <c r="WWC42" s="419"/>
      <c r="WWD42" s="418"/>
      <c r="WWE42" s="420"/>
      <c r="WWF42" s="421"/>
      <c r="WWG42" s="422"/>
      <c r="WWH42" s="423"/>
      <c r="WWI42" s="419"/>
      <c r="WWJ42" s="419"/>
      <c r="WWK42" s="418"/>
      <c r="WWL42" s="420"/>
      <c r="WWM42" s="421"/>
      <c r="WWN42" s="422"/>
      <c r="WWO42" s="423"/>
      <c r="WWP42" s="419"/>
      <c r="WWQ42" s="419"/>
      <c r="WWR42" s="418"/>
      <c r="WWS42" s="420"/>
      <c r="WWT42" s="421"/>
      <c r="WWU42" s="422"/>
      <c r="WWV42" s="423"/>
      <c r="WWW42" s="419"/>
      <c r="WWX42" s="419"/>
      <c r="WWY42" s="418"/>
      <c r="WWZ42" s="420"/>
      <c r="WXA42" s="421"/>
      <c r="WXB42" s="422"/>
      <c r="WXC42" s="423"/>
      <c r="WXD42" s="419"/>
      <c r="WXE42" s="419"/>
      <c r="WXF42" s="418"/>
      <c r="WXG42" s="420"/>
      <c r="WXH42" s="421"/>
      <c r="WXI42" s="422"/>
      <c r="WXJ42" s="423"/>
      <c r="WXK42" s="419"/>
      <c r="WXL42" s="419"/>
      <c r="WXM42" s="418"/>
      <c r="WXN42" s="420"/>
      <c r="WXO42" s="421"/>
      <c r="WXP42" s="422"/>
      <c r="WXQ42" s="423"/>
      <c r="WXR42" s="419"/>
      <c r="WXS42" s="419"/>
      <c r="WXT42" s="418"/>
      <c r="WXU42" s="420"/>
      <c r="WXV42" s="421"/>
      <c r="WXW42" s="422"/>
      <c r="WXX42" s="423"/>
      <c r="WXY42" s="419"/>
      <c r="WXZ42" s="419"/>
      <c r="WYA42" s="418"/>
      <c r="WYB42" s="420"/>
      <c r="WYC42" s="421"/>
      <c r="WYD42" s="422"/>
      <c r="WYE42" s="423"/>
      <c r="WYF42" s="419"/>
      <c r="WYG42" s="419"/>
      <c r="WYH42" s="418"/>
      <c r="WYI42" s="420"/>
      <c r="WYJ42" s="421"/>
      <c r="WYK42" s="422"/>
      <c r="WYL42" s="423"/>
      <c r="WYM42" s="419"/>
      <c r="WYN42" s="419"/>
      <c r="WYO42" s="418"/>
      <c r="WYP42" s="420"/>
      <c r="WYQ42" s="421"/>
      <c r="WYR42" s="422"/>
      <c r="WYS42" s="423"/>
      <c r="WYT42" s="419"/>
      <c r="WYU42" s="419"/>
      <c r="WYV42" s="418"/>
      <c r="WYW42" s="420"/>
      <c r="WYX42" s="421"/>
      <c r="WYY42" s="422"/>
      <c r="WYZ42" s="423"/>
      <c r="WZA42" s="419"/>
      <c r="WZB42" s="419"/>
      <c r="WZC42" s="418"/>
      <c r="WZD42" s="420"/>
      <c r="WZE42" s="421"/>
      <c r="WZF42" s="422"/>
      <c r="WZG42" s="423"/>
      <c r="WZH42" s="419"/>
      <c r="WZI42" s="419"/>
      <c r="WZJ42" s="418"/>
      <c r="WZK42" s="420"/>
      <c r="WZL42" s="421"/>
      <c r="WZM42" s="422"/>
      <c r="WZN42" s="423"/>
      <c r="WZO42" s="419"/>
      <c r="WZP42" s="419"/>
      <c r="WZQ42" s="418"/>
      <c r="WZR42" s="420"/>
      <c r="WZS42" s="421"/>
      <c r="WZT42" s="422"/>
      <c r="WZU42" s="423"/>
      <c r="WZV42" s="419"/>
      <c r="WZW42" s="419"/>
      <c r="WZX42" s="418"/>
      <c r="WZY42" s="420"/>
      <c r="WZZ42" s="421"/>
      <c r="XAA42" s="422"/>
      <c r="XAB42" s="423"/>
      <c r="XAC42" s="419"/>
      <c r="XAD42" s="419"/>
      <c r="XAE42" s="418"/>
      <c r="XAF42" s="420"/>
      <c r="XAG42" s="421"/>
      <c r="XAH42" s="422"/>
      <c r="XAI42" s="423"/>
      <c r="XAJ42" s="419"/>
      <c r="XAK42" s="419"/>
      <c r="XAL42" s="418"/>
      <c r="XAM42" s="420"/>
      <c r="XAN42" s="421"/>
      <c r="XAO42" s="422"/>
      <c r="XAP42" s="423"/>
      <c r="XAQ42" s="419"/>
      <c r="XAR42" s="419"/>
      <c r="XAS42" s="418"/>
      <c r="XAT42" s="420"/>
      <c r="XAU42" s="421"/>
      <c r="XAV42" s="422"/>
      <c r="XAW42" s="423"/>
      <c r="XAX42" s="419"/>
      <c r="XAY42" s="419"/>
      <c r="XAZ42" s="418"/>
      <c r="XBA42" s="420"/>
      <c r="XBB42" s="421"/>
      <c r="XBC42" s="422"/>
      <c r="XBD42" s="423"/>
      <c r="XBE42" s="419"/>
      <c r="XBF42" s="419"/>
      <c r="XBG42" s="418"/>
      <c r="XBH42" s="420"/>
      <c r="XBI42" s="421"/>
      <c r="XBJ42" s="422"/>
      <c r="XBK42" s="423"/>
      <c r="XBL42" s="419"/>
      <c r="XBM42" s="419"/>
      <c r="XBN42" s="418"/>
      <c r="XBO42" s="420"/>
      <c r="XBP42" s="421"/>
      <c r="XBQ42" s="422"/>
      <c r="XBR42" s="423"/>
      <c r="XBS42" s="419"/>
      <c r="XBT42" s="419"/>
      <c r="XBU42" s="418"/>
      <c r="XBV42" s="420"/>
      <c r="XBW42" s="421"/>
      <c r="XBX42" s="422"/>
      <c r="XBY42" s="423"/>
      <c r="XBZ42" s="419"/>
      <c r="XCA42" s="419"/>
      <c r="XCB42" s="418"/>
      <c r="XCC42" s="420"/>
      <c r="XCD42" s="421"/>
      <c r="XCE42" s="422"/>
      <c r="XCF42" s="423"/>
      <c r="XCG42" s="419"/>
      <c r="XCH42" s="419"/>
      <c r="XCI42" s="418"/>
      <c r="XCJ42" s="420"/>
      <c r="XCK42" s="421"/>
      <c r="XCL42" s="422"/>
      <c r="XCM42" s="423"/>
      <c r="XCN42" s="419"/>
      <c r="XCO42" s="419"/>
      <c r="XCP42" s="418"/>
      <c r="XCQ42" s="420"/>
      <c r="XCR42" s="421"/>
      <c r="XCS42" s="422"/>
      <c r="XCT42" s="423"/>
      <c r="XCU42" s="419"/>
      <c r="XCV42" s="419"/>
      <c r="XCW42" s="418"/>
      <c r="XCX42" s="420"/>
      <c r="XCY42" s="421"/>
      <c r="XCZ42" s="422"/>
      <c r="XDA42" s="423"/>
      <c r="XDB42" s="419"/>
      <c r="XDC42" s="419"/>
      <c r="XDD42" s="418"/>
      <c r="XDE42" s="420"/>
      <c r="XDF42" s="421"/>
      <c r="XDG42" s="422"/>
      <c r="XDH42" s="423"/>
      <c r="XDI42" s="419"/>
      <c r="XDJ42" s="419"/>
      <c r="XDK42" s="418"/>
      <c r="XDL42" s="420"/>
      <c r="XDM42" s="421"/>
      <c r="XDN42" s="422"/>
      <c r="XDO42" s="423"/>
      <c r="XDP42" s="419"/>
      <c r="XDQ42" s="419"/>
      <c r="XDR42" s="418"/>
      <c r="XDS42" s="420"/>
      <c r="XDT42" s="421"/>
      <c r="XDU42" s="422"/>
      <c r="XDV42" s="423"/>
      <c r="XDW42" s="419"/>
      <c r="XDX42" s="419"/>
      <c r="XDY42" s="418"/>
      <c r="XDZ42" s="420"/>
      <c r="XEA42" s="421"/>
      <c r="XEB42" s="422"/>
      <c r="XEC42" s="423"/>
      <c r="XED42" s="419"/>
      <c r="XEE42" s="419"/>
      <c r="XEF42" s="418"/>
      <c r="XEG42" s="420"/>
      <c r="XEH42" s="421"/>
      <c r="XEI42" s="422"/>
      <c r="XEJ42" s="423"/>
      <c r="XEK42" s="419"/>
      <c r="XEL42" s="419"/>
      <c r="XEM42" s="418"/>
      <c r="XEN42" s="420"/>
      <c r="XEO42" s="421"/>
      <c r="XEP42" s="422"/>
      <c r="XEQ42" s="423"/>
      <c r="XER42" s="419"/>
      <c r="XES42" s="419"/>
      <c r="XET42" s="418"/>
      <c r="XEU42" s="420"/>
      <c r="XEV42" s="421"/>
      <c r="XEW42" s="422"/>
      <c r="XEX42" s="423"/>
      <c r="XEY42" s="419"/>
      <c r="XEZ42" s="419"/>
      <c r="XFA42" s="418"/>
      <c r="XFB42" s="420"/>
      <c r="XFC42" s="421"/>
      <c r="XFD42" s="422"/>
    </row>
    <row r="43" spans="1:16384" ht="30" x14ac:dyDescent="0.25">
      <c r="A43" s="737">
        <v>1</v>
      </c>
      <c r="B43" s="738">
        <v>21114</v>
      </c>
      <c r="C43" s="750" t="s">
        <v>43</v>
      </c>
      <c r="D43" s="720">
        <v>554</v>
      </c>
      <c r="E43" s="740" t="s">
        <v>1233</v>
      </c>
      <c r="F43" s="1855"/>
      <c r="G43" s="720">
        <f t="shared" ref="G43" si="3">ROUND(D43*F43,2)</f>
        <v>0</v>
      </c>
      <c r="K43" s="422"/>
    </row>
    <row r="44" spans="1:16384" ht="30" x14ac:dyDescent="0.25">
      <c r="A44" s="737">
        <f>1+A43</f>
        <v>2</v>
      </c>
      <c r="B44" s="738">
        <v>21234</v>
      </c>
      <c r="C44" s="739" t="s">
        <v>46</v>
      </c>
      <c r="D44" s="720">
        <v>164</v>
      </c>
      <c r="E44" s="740" t="s">
        <v>1233</v>
      </c>
      <c r="F44" s="1855"/>
      <c r="G44" s="720">
        <f t="shared" ref="G44:G57" si="4">ROUND(D44*F44,2)</f>
        <v>0</v>
      </c>
      <c r="I44" s="760"/>
      <c r="J44" s="760"/>
      <c r="K44" s="760"/>
    </row>
    <row r="45" spans="1:16384" s="424" customFormat="1" ht="30" x14ac:dyDescent="0.25">
      <c r="A45" s="737">
        <f t="shared" ref="A45:A47" si="5">1+A44</f>
        <v>3</v>
      </c>
      <c r="B45" s="738">
        <v>21243</v>
      </c>
      <c r="C45" s="739" t="s">
        <v>47</v>
      </c>
      <c r="D45" s="720">
        <v>709</v>
      </c>
      <c r="E45" s="740" t="s">
        <v>1233</v>
      </c>
      <c r="F45" s="1855"/>
      <c r="G45" s="720">
        <f t="shared" si="4"/>
        <v>0</v>
      </c>
      <c r="H45" s="838"/>
      <c r="I45" s="422"/>
    </row>
    <row r="46" spans="1:16384" s="424" customFormat="1" ht="30" x14ac:dyDescent="0.25">
      <c r="A46" s="737">
        <f t="shared" si="5"/>
        <v>4</v>
      </c>
      <c r="B46" s="738" t="s">
        <v>184</v>
      </c>
      <c r="C46" s="739" t="s">
        <v>185</v>
      </c>
      <c r="D46" s="720">
        <v>218</v>
      </c>
      <c r="E46" s="740" t="s">
        <v>1233</v>
      </c>
      <c r="F46" s="1855"/>
      <c r="G46" s="720">
        <f t="shared" si="4"/>
        <v>0</v>
      </c>
      <c r="H46" s="838"/>
      <c r="I46" s="422"/>
    </row>
    <row r="47" spans="1:16384" ht="60" x14ac:dyDescent="0.25">
      <c r="A47" s="737">
        <f t="shared" si="5"/>
        <v>5</v>
      </c>
      <c r="B47" s="738">
        <v>21315</v>
      </c>
      <c r="C47" s="739" t="s">
        <v>48</v>
      </c>
      <c r="D47" s="720">
        <v>80</v>
      </c>
      <c r="E47" s="740" t="s">
        <v>1233</v>
      </c>
      <c r="F47" s="1855"/>
      <c r="G47" s="720">
        <f t="shared" si="4"/>
        <v>0</v>
      </c>
      <c r="I47" s="760"/>
      <c r="K47" s="422"/>
    </row>
    <row r="48" spans="1:16384" s="425" customFormat="1" x14ac:dyDescent="0.25">
      <c r="A48" s="818"/>
      <c r="B48" s="819" t="s">
        <v>41</v>
      </c>
      <c r="C48" s="826" t="s">
        <v>49</v>
      </c>
      <c r="D48" s="828"/>
      <c r="E48" s="827"/>
      <c r="F48" s="1869"/>
      <c r="G48" s="827"/>
      <c r="H48" s="839"/>
      <c r="I48" s="764"/>
    </row>
    <row r="49" spans="1:13" ht="30" x14ac:dyDescent="0.25">
      <c r="A49" s="737">
        <f>A47+1</f>
        <v>6</v>
      </c>
      <c r="B49" s="738" t="s">
        <v>50</v>
      </c>
      <c r="C49" s="739" t="s">
        <v>51</v>
      </c>
      <c r="D49" s="720">
        <v>360</v>
      </c>
      <c r="E49" s="740" t="s">
        <v>1232</v>
      </c>
      <c r="F49" s="1855"/>
      <c r="G49" s="720">
        <f t="shared" si="4"/>
        <v>0</v>
      </c>
      <c r="J49" s="760"/>
      <c r="K49" s="760"/>
    </row>
    <row r="50" spans="1:13" ht="30" x14ac:dyDescent="0.25">
      <c r="A50" s="737">
        <f t="shared" ref="A50:A55" si="6">A49+1</f>
        <v>7</v>
      </c>
      <c r="B50" s="738">
        <v>22114</v>
      </c>
      <c r="C50" s="739" t="s">
        <v>52</v>
      </c>
      <c r="D50" s="720">
        <v>840</v>
      </c>
      <c r="E50" s="740" t="s">
        <v>1232</v>
      </c>
      <c r="F50" s="1855"/>
      <c r="G50" s="720">
        <f t="shared" si="4"/>
        <v>0</v>
      </c>
      <c r="J50" s="760"/>
      <c r="K50" s="760"/>
      <c r="M50" s="760"/>
    </row>
    <row r="51" spans="1:13" s="425" customFormat="1" x14ac:dyDescent="0.25">
      <c r="A51" s="818"/>
      <c r="B51" s="819" t="s">
        <v>57</v>
      </c>
      <c r="C51" s="825" t="s">
        <v>58</v>
      </c>
      <c r="D51" s="828"/>
      <c r="E51" s="821"/>
      <c r="F51" s="1869"/>
      <c r="G51" s="827"/>
      <c r="H51" s="839"/>
    </row>
    <row r="52" spans="1:13" ht="30" x14ac:dyDescent="0.25">
      <c r="A52" s="737">
        <f>1+A50</f>
        <v>8</v>
      </c>
      <c r="B52" s="738" t="s">
        <v>16</v>
      </c>
      <c r="C52" s="750" t="s">
        <v>59</v>
      </c>
      <c r="D52" s="720">
        <v>150</v>
      </c>
      <c r="E52" s="740" t="s">
        <v>1233</v>
      </c>
      <c r="F52" s="1855"/>
      <c r="G52" s="720">
        <f t="shared" si="4"/>
        <v>0</v>
      </c>
      <c r="K52" s="422"/>
    </row>
    <row r="53" spans="1:13" s="425" customFormat="1" x14ac:dyDescent="0.25">
      <c r="A53" s="818"/>
      <c r="B53" s="819" t="s">
        <v>62</v>
      </c>
      <c r="C53" s="826" t="s">
        <v>63</v>
      </c>
      <c r="D53" s="828"/>
      <c r="E53" s="821"/>
      <c r="F53" s="1869"/>
      <c r="G53" s="827"/>
      <c r="H53" s="839"/>
    </row>
    <row r="54" spans="1:13" ht="17.25" x14ac:dyDescent="0.25">
      <c r="A54" s="737">
        <f>A52+1</f>
        <v>9</v>
      </c>
      <c r="B54" s="738" t="s">
        <v>64</v>
      </c>
      <c r="C54" s="750" t="s">
        <v>65</v>
      </c>
      <c r="D54" s="720">
        <v>2535</v>
      </c>
      <c r="E54" s="740" t="s">
        <v>1232</v>
      </c>
      <c r="F54" s="1855"/>
      <c r="G54" s="720">
        <f t="shared" si="4"/>
        <v>0</v>
      </c>
      <c r="K54" s="422"/>
    </row>
    <row r="55" spans="1:13" ht="17.25" x14ac:dyDescent="0.25">
      <c r="A55" s="737">
        <f t="shared" si="6"/>
        <v>10</v>
      </c>
      <c r="B55" s="738" t="s">
        <v>66</v>
      </c>
      <c r="C55" s="750" t="s">
        <v>67</v>
      </c>
      <c r="D55" s="720">
        <v>2535</v>
      </c>
      <c r="E55" s="740" t="s">
        <v>1232</v>
      </c>
      <c r="F55" s="1855"/>
      <c r="G55" s="720">
        <f t="shared" si="4"/>
        <v>0</v>
      </c>
      <c r="K55" s="422"/>
    </row>
    <row r="56" spans="1:13" s="425" customFormat="1" x14ac:dyDescent="0.25">
      <c r="A56" s="818"/>
      <c r="B56" s="819" t="s">
        <v>68</v>
      </c>
      <c r="C56" s="826" t="s">
        <v>69</v>
      </c>
      <c r="D56" s="828"/>
      <c r="E56" s="821"/>
      <c r="F56" s="1869"/>
      <c r="G56" s="827"/>
      <c r="H56" s="839"/>
    </row>
    <row r="57" spans="1:13" ht="30" x14ac:dyDescent="0.25">
      <c r="A57" s="2132">
        <f>A55+1</f>
        <v>11</v>
      </c>
      <c r="B57" s="2133" t="s">
        <v>35</v>
      </c>
      <c r="C57" s="2134" t="s">
        <v>70</v>
      </c>
      <c r="D57" s="2135">
        <v>1021</v>
      </c>
      <c r="E57" s="2136" t="s">
        <v>2981</v>
      </c>
      <c r="F57" s="2137"/>
      <c r="G57" s="2135">
        <f t="shared" si="4"/>
        <v>0</v>
      </c>
      <c r="K57" s="422"/>
    </row>
    <row r="58" spans="1:13" x14ac:dyDescent="0.25">
      <c r="A58" s="742"/>
      <c r="B58" s="742"/>
      <c r="C58" s="743" t="s">
        <v>71</v>
      </c>
      <c r="D58" s="733"/>
      <c r="E58" s="744"/>
      <c r="F58" s="1864"/>
      <c r="G58" s="745">
        <f>SUM(G42:G57)</f>
        <v>0</v>
      </c>
      <c r="K58" s="422"/>
    </row>
    <row r="59" spans="1:13" x14ac:dyDescent="0.25">
      <c r="A59" s="737"/>
      <c r="B59" s="737"/>
      <c r="C59" s="746"/>
      <c r="D59" s="720"/>
      <c r="E59" s="740"/>
      <c r="F59" s="1855"/>
      <c r="G59" s="747"/>
      <c r="K59" s="422"/>
    </row>
    <row r="60" spans="1:13" x14ac:dyDescent="0.25">
      <c r="A60" s="742"/>
      <c r="B60" s="748" t="s">
        <v>72</v>
      </c>
      <c r="C60" s="749" t="s">
        <v>73</v>
      </c>
      <c r="D60" s="733"/>
      <c r="E60" s="744"/>
      <c r="F60" s="1864"/>
      <c r="G60" s="733"/>
      <c r="K60" s="422"/>
    </row>
    <row r="61" spans="1:13" s="425" customFormat="1" x14ac:dyDescent="0.25">
      <c r="A61" s="818"/>
      <c r="B61" s="819" t="s">
        <v>74</v>
      </c>
      <c r="C61" s="825" t="s">
        <v>75</v>
      </c>
      <c r="D61" s="828"/>
      <c r="E61" s="821"/>
      <c r="F61" s="1869"/>
      <c r="G61" s="828"/>
      <c r="H61" s="839"/>
    </row>
    <row r="62" spans="1:13" ht="45" x14ac:dyDescent="0.25">
      <c r="A62" s="737">
        <v>1</v>
      </c>
      <c r="B62" s="738" t="s">
        <v>76</v>
      </c>
      <c r="C62" s="739" t="s">
        <v>77</v>
      </c>
      <c r="D62" s="720">
        <v>480</v>
      </c>
      <c r="E62" s="740" t="s">
        <v>1233</v>
      </c>
      <c r="F62" s="1855"/>
      <c r="G62" s="720">
        <f t="shared" ref="G62" si="7">ROUND(D62*F62,2)</f>
        <v>0</v>
      </c>
      <c r="K62" s="422"/>
    </row>
    <row r="63" spans="1:13" ht="45" x14ac:dyDescent="0.25">
      <c r="A63" s="737">
        <f>1+A62</f>
        <v>2</v>
      </c>
      <c r="B63" s="738" t="s">
        <v>78</v>
      </c>
      <c r="C63" s="739" t="s">
        <v>79</v>
      </c>
      <c r="D63" s="720">
        <v>390</v>
      </c>
      <c r="E63" s="740" t="s">
        <v>1233</v>
      </c>
      <c r="F63" s="1855"/>
      <c r="G63" s="720">
        <f t="shared" ref="G63:G72" si="8">ROUND(D63*F63,2)</f>
        <v>0</v>
      </c>
      <c r="K63" s="422"/>
    </row>
    <row r="64" spans="1:13" ht="45" x14ac:dyDescent="0.25">
      <c r="A64" s="737">
        <f>1+A63</f>
        <v>3</v>
      </c>
      <c r="B64" s="738" t="s">
        <v>80</v>
      </c>
      <c r="C64" s="739" t="s">
        <v>81</v>
      </c>
      <c r="D64" s="720">
        <v>730</v>
      </c>
      <c r="E64" s="740" t="s">
        <v>1232</v>
      </c>
      <c r="F64" s="1855"/>
      <c r="G64" s="720">
        <f t="shared" si="8"/>
        <v>0</v>
      </c>
      <c r="K64" s="422"/>
    </row>
    <row r="65" spans="1:11" ht="45" x14ac:dyDescent="0.25">
      <c r="A65" s="737">
        <f>1+A64</f>
        <v>4</v>
      </c>
      <c r="B65" s="738" t="s">
        <v>82</v>
      </c>
      <c r="C65" s="739" t="s">
        <v>1487</v>
      </c>
      <c r="D65" s="720">
        <v>90</v>
      </c>
      <c r="E65" s="740" t="s">
        <v>1232</v>
      </c>
      <c r="F65" s="1855"/>
      <c r="G65" s="720">
        <f t="shared" si="8"/>
        <v>0</v>
      </c>
      <c r="K65" s="422"/>
    </row>
    <row r="66" spans="1:11" x14ac:dyDescent="0.25">
      <c r="A66" s="823"/>
      <c r="B66" s="819" t="s">
        <v>83</v>
      </c>
      <c r="C66" s="825" t="s">
        <v>84</v>
      </c>
      <c r="D66" s="822"/>
      <c r="E66" s="824"/>
      <c r="F66" s="1869"/>
      <c r="G66" s="821"/>
      <c r="K66" s="422"/>
    </row>
    <row r="67" spans="1:11" ht="60" x14ac:dyDescent="0.25">
      <c r="A67" s="2132">
        <f>1+A65</f>
        <v>5</v>
      </c>
      <c r="B67" s="2133" t="s">
        <v>85</v>
      </c>
      <c r="C67" s="2134" t="s">
        <v>2987</v>
      </c>
      <c r="D67" s="2135">
        <v>1560</v>
      </c>
      <c r="E67" s="2136" t="s">
        <v>2984</v>
      </c>
      <c r="F67" s="2137"/>
      <c r="G67" s="2135">
        <f t="shared" si="8"/>
        <v>0</v>
      </c>
    </row>
    <row r="68" spans="1:11" ht="45" x14ac:dyDescent="0.25">
      <c r="A68" s="737">
        <f>1+A67</f>
        <v>6</v>
      </c>
      <c r="B68" s="738" t="s">
        <v>86</v>
      </c>
      <c r="C68" s="739" t="s">
        <v>1488</v>
      </c>
      <c r="D68" s="720">
        <v>90</v>
      </c>
      <c r="E68" s="740" t="s">
        <v>1232</v>
      </c>
      <c r="F68" s="1855"/>
      <c r="G68" s="720">
        <f t="shared" si="8"/>
        <v>0</v>
      </c>
      <c r="K68" s="422"/>
    </row>
    <row r="69" spans="1:11" x14ac:dyDescent="0.25">
      <c r="A69" s="823"/>
      <c r="B69" s="819" t="s">
        <v>87</v>
      </c>
      <c r="C69" s="825" t="s">
        <v>88</v>
      </c>
      <c r="D69" s="822"/>
      <c r="E69" s="824"/>
      <c r="F69" s="1869"/>
      <c r="G69" s="821"/>
      <c r="K69" s="422"/>
    </row>
    <row r="70" spans="1:11" ht="60" x14ac:dyDescent="0.25">
      <c r="A70" s="737">
        <f>1+A68</f>
        <v>7</v>
      </c>
      <c r="B70" s="738" t="s">
        <v>89</v>
      </c>
      <c r="C70" s="739" t="s">
        <v>90</v>
      </c>
      <c r="D70" s="720">
        <v>16</v>
      </c>
      <c r="E70" s="740" t="s">
        <v>1232</v>
      </c>
      <c r="F70" s="1855"/>
      <c r="G70" s="720">
        <f t="shared" si="8"/>
        <v>0</v>
      </c>
      <c r="K70" s="422"/>
    </row>
    <row r="71" spans="1:11" s="425" customFormat="1" x14ac:dyDescent="0.25">
      <c r="A71" s="818"/>
      <c r="B71" s="819" t="s">
        <v>95</v>
      </c>
      <c r="C71" s="825" t="s">
        <v>96</v>
      </c>
      <c r="D71" s="828"/>
      <c r="E71" s="821"/>
      <c r="F71" s="1869"/>
      <c r="G71" s="821"/>
      <c r="H71" s="839"/>
    </row>
    <row r="72" spans="1:11" ht="45" x14ac:dyDescent="0.25">
      <c r="A72" s="737">
        <f>1+A70</f>
        <v>8</v>
      </c>
      <c r="B72" s="738" t="s">
        <v>187</v>
      </c>
      <c r="C72" s="739" t="s">
        <v>188</v>
      </c>
      <c r="D72" s="720">
        <v>600</v>
      </c>
      <c r="E72" s="740" t="s">
        <v>1232</v>
      </c>
      <c r="F72" s="1855"/>
      <c r="G72" s="720">
        <f t="shared" si="8"/>
        <v>0</v>
      </c>
      <c r="K72" s="422"/>
    </row>
    <row r="73" spans="1:11" x14ac:dyDescent="0.25">
      <c r="A73" s="742"/>
      <c r="B73" s="742"/>
      <c r="C73" s="743" t="s">
        <v>99</v>
      </c>
      <c r="D73" s="733"/>
      <c r="E73" s="744"/>
      <c r="F73" s="1864"/>
      <c r="G73" s="745">
        <f>SUM(G62:G72)</f>
        <v>0</v>
      </c>
      <c r="K73" s="422"/>
    </row>
    <row r="74" spans="1:11" x14ac:dyDescent="0.25">
      <c r="A74" s="737"/>
      <c r="B74" s="737"/>
      <c r="C74" s="746"/>
      <c r="D74" s="720"/>
      <c r="E74" s="740"/>
      <c r="F74" s="1855"/>
      <c r="G74" s="747"/>
      <c r="K74" s="422"/>
    </row>
    <row r="75" spans="1:11" x14ac:dyDescent="0.25">
      <c r="A75" s="742"/>
      <c r="B75" s="748" t="s">
        <v>100</v>
      </c>
      <c r="C75" s="749" t="s">
        <v>101</v>
      </c>
      <c r="D75" s="733"/>
      <c r="E75" s="744"/>
      <c r="F75" s="1864"/>
      <c r="G75" s="733"/>
      <c r="K75" s="422"/>
    </row>
    <row r="76" spans="1:11" x14ac:dyDescent="0.25">
      <c r="A76" s="823"/>
      <c r="B76" s="819" t="s">
        <v>102</v>
      </c>
      <c r="C76" s="826" t="s">
        <v>103</v>
      </c>
      <c r="D76" s="822"/>
      <c r="E76" s="824"/>
      <c r="F76" s="1865"/>
      <c r="G76" s="822"/>
      <c r="K76" s="422"/>
    </row>
    <row r="77" spans="1:11" ht="45" x14ac:dyDescent="0.25">
      <c r="A77" s="737">
        <v>1</v>
      </c>
      <c r="B77" s="738" t="s">
        <v>104</v>
      </c>
      <c r="C77" s="739" t="s">
        <v>105</v>
      </c>
      <c r="D77" s="720">
        <v>30</v>
      </c>
      <c r="E77" s="740" t="s">
        <v>1232</v>
      </c>
      <c r="F77" s="1855"/>
      <c r="G77" s="720">
        <f t="shared" ref="G77" si="9">ROUND(D77*F77,2)</f>
        <v>0</v>
      </c>
      <c r="K77" s="422"/>
    </row>
    <row r="78" spans="1:11" ht="60" x14ac:dyDescent="0.25">
      <c r="A78" s="737">
        <f>1+A77</f>
        <v>2</v>
      </c>
      <c r="B78" s="738" t="s">
        <v>16</v>
      </c>
      <c r="C78" s="739" t="s">
        <v>2961</v>
      </c>
      <c r="D78" s="720">
        <v>200</v>
      </c>
      <c r="E78" s="740" t="s">
        <v>12</v>
      </c>
      <c r="F78" s="1855"/>
      <c r="G78" s="720">
        <f t="shared" ref="G78:G86" si="10">ROUND(D78*F78,2)</f>
        <v>0</v>
      </c>
      <c r="K78" s="422"/>
    </row>
    <row r="79" spans="1:11" ht="60" x14ac:dyDescent="0.25">
      <c r="A79" s="737">
        <f>1+A78</f>
        <v>3</v>
      </c>
      <c r="B79" s="738" t="s">
        <v>229</v>
      </c>
      <c r="C79" s="739" t="s">
        <v>230</v>
      </c>
      <c r="D79" s="720">
        <v>220</v>
      </c>
      <c r="E79" s="740" t="s">
        <v>231</v>
      </c>
      <c r="F79" s="1855"/>
      <c r="G79" s="720">
        <f t="shared" si="10"/>
        <v>0</v>
      </c>
      <c r="K79" s="422"/>
    </row>
    <row r="80" spans="1:11" x14ac:dyDescent="0.25">
      <c r="A80" s="823"/>
      <c r="B80" s="829" t="s">
        <v>107</v>
      </c>
      <c r="C80" s="825" t="s">
        <v>108</v>
      </c>
      <c r="D80" s="822"/>
      <c r="E80" s="824"/>
      <c r="F80" s="1865"/>
      <c r="G80" s="824"/>
      <c r="K80" s="422"/>
    </row>
    <row r="81" spans="1:11" ht="45" x14ac:dyDescent="0.25">
      <c r="A81" s="737">
        <f>1+A78</f>
        <v>3</v>
      </c>
      <c r="B81" s="738" t="s">
        <v>109</v>
      </c>
      <c r="C81" s="739" t="s">
        <v>110</v>
      </c>
      <c r="D81" s="720">
        <v>50</v>
      </c>
      <c r="E81" s="740" t="s">
        <v>12</v>
      </c>
      <c r="F81" s="1855"/>
      <c r="G81" s="720">
        <f t="shared" si="10"/>
        <v>0</v>
      </c>
      <c r="K81" s="422"/>
    </row>
    <row r="82" spans="1:11" ht="60" x14ac:dyDescent="0.25">
      <c r="A82" s="737">
        <f>1+A81</f>
        <v>4</v>
      </c>
      <c r="B82" s="738" t="s">
        <v>207</v>
      </c>
      <c r="C82" s="739" t="s">
        <v>208</v>
      </c>
      <c r="D82" s="720">
        <v>15</v>
      </c>
      <c r="E82" s="740" t="s">
        <v>12</v>
      </c>
      <c r="F82" s="1855"/>
      <c r="G82" s="720">
        <f t="shared" si="10"/>
        <v>0</v>
      </c>
      <c r="K82" s="422"/>
    </row>
    <row r="83" spans="1:11" s="425" customFormat="1" x14ac:dyDescent="0.25">
      <c r="A83" s="818"/>
      <c r="B83" s="819" t="s">
        <v>111</v>
      </c>
      <c r="C83" s="825" t="s">
        <v>112</v>
      </c>
      <c r="D83" s="828"/>
      <c r="E83" s="821"/>
      <c r="F83" s="1865"/>
      <c r="G83" s="824"/>
      <c r="H83" s="839"/>
    </row>
    <row r="84" spans="1:11" ht="45" x14ac:dyDescent="0.25">
      <c r="A84" s="737">
        <f>1+A82</f>
        <v>5</v>
      </c>
      <c r="B84" s="738" t="s">
        <v>113</v>
      </c>
      <c r="C84" s="739" t="s">
        <v>114</v>
      </c>
      <c r="D84" s="720">
        <v>5</v>
      </c>
      <c r="E84" s="740" t="s">
        <v>15</v>
      </c>
      <c r="F84" s="1855"/>
      <c r="G84" s="720">
        <f t="shared" si="10"/>
        <v>0</v>
      </c>
      <c r="K84" s="422"/>
    </row>
    <row r="85" spans="1:11" ht="45" x14ac:dyDescent="0.25">
      <c r="A85" s="737">
        <f t="shared" ref="A85:A86" si="11">1+A84</f>
        <v>6</v>
      </c>
      <c r="B85" s="738" t="s">
        <v>209</v>
      </c>
      <c r="C85" s="739" t="s">
        <v>210</v>
      </c>
      <c r="D85" s="720">
        <v>3</v>
      </c>
      <c r="E85" s="740" t="s">
        <v>15</v>
      </c>
      <c r="F85" s="1855"/>
      <c r="G85" s="720">
        <f t="shared" si="10"/>
        <v>0</v>
      </c>
      <c r="K85" s="422"/>
    </row>
    <row r="86" spans="1:11" ht="45" x14ac:dyDescent="0.25">
      <c r="A86" s="737">
        <f t="shared" si="11"/>
        <v>7</v>
      </c>
      <c r="B86" s="738" t="s">
        <v>115</v>
      </c>
      <c r="C86" s="739" t="s">
        <v>116</v>
      </c>
      <c r="D86" s="720">
        <v>8</v>
      </c>
      <c r="E86" s="740" t="s">
        <v>15</v>
      </c>
      <c r="F86" s="1855"/>
      <c r="G86" s="720">
        <f t="shared" si="10"/>
        <v>0</v>
      </c>
      <c r="K86" s="422"/>
    </row>
    <row r="87" spans="1:11" x14ac:dyDescent="0.25">
      <c r="A87" s="742"/>
      <c r="B87" s="742"/>
      <c r="C87" s="743" t="s">
        <v>125</v>
      </c>
      <c r="D87" s="733"/>
      <c r="E87" s="744"/>
      <c r="F87" s="1864"/>
      <c r="G87" s="745">
        <f>SUM(G77:G86)</f>
        <v>0</v>
      </c>
      <c r="K87" s="422"/>
    </row>
    <row r="88" spans="1:11" x14ac:dyDescent="0.25">
      <c r="A88" s="737"/>
      <c r="B88" s="737"/>
      <c r="C88" s="746"/>
      <c r="D88" s="720"/>
      <c r="E88" s="740"/>
      <c r="F88" s="1855"/>
      <c r="G88" s="747"/>
      <c r="K88" s="422"/>
    </row>
    <row r="89" spans="1:11" x14ac:dyDescent="0.25">
      <c r="A89" s="730"/>
      <c r="B89" s="748" t="s">
        <v>126</v>
      </c>
      <c r="C89" s="749" t="s">
        <v>127</v>
      </c>
      <c r="D89" s="745"/>
      <c r="E89" s="732"/>
      <c r="F89" s="1870"/>
      <c r="G89" s="745"/>
      <c r="K89" s="422"/>
    </row>
    <row r="90" spans="1:11" x14ac:dyDescent="0.25">
      <c r="A90" s="818"/>
      <c r="B90" s="819" t="s">
        <v>128</v>
      </c>
      <c r="C90" s="826" t="s">
        <v>129</v>
      </c>
      <c r="D90" s="828"/>
      <c r="E90" s="821"/>
      <c r="F90" s="1869"/>
      <c r="G90" s="828"/>
      <c r="K90" s="422"/>
    </row>
    <row r="91" spans="1:11" ht="30" x14ac:dyDescent="0.25">
      <c r="A91" s="737">
        <v>1</v>
      </c>
      <c r="B91" s="738" t="s">
        <v>130</v>
      </c>
      <c r="C91" s="739" t="s">
        <v>131</v>
      </c>
      <c r="D91" s="720">
        <v>7</v>
      </c>
      <c r="E91" s="740" t="s">
        <v>15</v>
      </c>
      <c r="F91" s="1855"/>
      <c r="G91" s="720">
        <f t="shared" ref="G91" si="12">ROUND(D91*F91,2)</f>
        <v>0</v>
      </c>
      <c r="K91" s="422"/>
    </row>
    <row r="92" spans="1:11" ht="75" x14ac:dyDescent="0.25">
      <c r="A92" s="737">
        <f>1+A91</f>
        <v>2</v>
      </c>
      <c r="B92" s="738" t="s">
        <v>133</v>
      </c>
      <c r="C92" s="739" t="s">
        <v>134</v>
      </c>
      <c r="D92" s="720">
        <v>3</v>
      </c>
      <c r="E92" s="740" t="s">
        <v>15</v>
      </c>
      <c r="F92" s="1855"/>
      <c r="G92" s="720">
        <f t="shared" ref="G92:G105" si="13">ROUND(D92*F92,2)</f>
        <v>0</v>
      </c>
      <c r="K92" s="422"/>
    </row>
    <row r="93" spans="1:11" ht="30" x14ac:dyDescent="0.25">
      <c r="A93" s="737">
        <f t="shared" ref="A93:A101" si="14">A92+1</f>
        <v>3</v>
      </c>
      <c r="B93" s="738" t="s">
        <v>16</v>
      </c>
      <c r="C93" s="739" t="s">
        <v>141</v>
      </c>
      <c r="D93" s="720">
        <v>2</v>
      </c>
      <c r="E93" s="740" t="s">
        <v>15</v>
      </c>
      <c r="F93" s="1855"/>
      <c r="G93" s="720">
        <f t="shared" si="13"/>
        <v>0</v>
      </c>
      <c r="K93" s="422"/>
    </row>
    <row r="94" spans="1:11" ht="45" x14ac:dyDescent="0.25">
      <c r="A94" s="737">
        <f>1+A93</f>
        <v>4</v>
      </c>
      <c r="B94" s="738" t="s">
        <v>139</v>
      </c>
      <c r="C94" s="739" t="s">
        <v>140</v>
      </c>
      <c r="D94" s="720">
        <v>4</v>
      </c>
      <c r="E94" s="740" t="s">
        <v>15</v>
      </c>
      <c r="F94" s="1855"/>
      <c r="G94" s="720">
        <f t="shared" si="13"/>
        <v>0</v>
      </c>
      <c r="K94" s="422"/>
    </row>
    <row r="95" spans="1:11" ht="45" x14ac:dyDescent="0.25">
      <c r="A95" s="737">
        <f t="shared" si="14"/>
        <v>5</v>
      </c>
      <c r="B95" s="738" t="s">
        <v>2960</v>
      </c>
      <c r="C95" s="739" t="s">
        <v>1906</v>
      </c>
      <c r="D95" s="720">
        <v>3</v>
      </c>
      <c r="E95" s="740" t="s">
        <v>15</v>
      </c>
      <c r="F95" s="1855"/>
      <c r="G95" s="720">
        <f t="shared" si="13"/>
        <v>0</v>
      </c>
      <c r="H95" s="841"/>
      <c r="K95" s="422"/>
    </row>
    <row r="96" spans="1:11" s="425" customFormat="1" x14ac:dyDescent="0.25">
      <c r="A96" s="818"/>
      <c r="B96" s="819" t="s">
        <v>142</v>
      </c>
      <c r="C96" s="826" t="s">
        <v>143</v>
      </c>
      <c r="D96" s="828"/>
      <c r="E96" s="821"/>
      <c r="F96" s="1869"/>
      <c r="G96" s="821"/>
      <c r="H96" s="839"/>
    </row>
    <row r="97" spans="1:11" s="425" customFormat="1" ht="60" x14ac:dyDescent="0.25">
      <c r="A97" s="737">
        <f>1+A95</f>
        <v>6</v>
      </c>
      <c r="B97" s="738" t="s">
        <v>144</v>
      </c>
      <c r="C97" s="739" t="s">
        <v>145</v>
      </c>
      <c r="D97" s="720">
        <v>320</v>
      </c>
      <c r="E97" s="740" t="s">
        <v>12</v>
      </c>
      <c r="F97" s="1855"/>
      <c r="G97" s="720">
        <f t="shared" si="13"/>
        <v>0</v>
      </c>
      <c r="H97" s="839"/>
    </row>
    <row r="98" spans="1:11" s="425" customFormat="1" ht="75" x14ac:dyDescent="0.25">
      <c r="A98" s="737">
        <f>1+A97</f>
        <v>7</v>
      </c>
      <c r="B98" s="738" t="s">
        <v>148</v>
      </c>
      <c r="C98" s="739" t="s">
        <v>201</v>
      </c>
      <c r="D98" s="720">
        <v>5</v>
      </c>
      <c r="E98" s="740" t="s">
        <v>12</v>
      </c>
      <c r="F98" s="1855"/>
      <c r="G98" s="720">
        <f t="shared" si="13"/>
        <v>0</v>
      </c>
      <c r="H98" s="839"/>
    </row>
    <row r="99" spans="1:11" s="425" customFormat="1" ht="90" x14ac:dyDescent="0.25">
      <c r="A99" s="737">
        <f>A98+1</f>
        <v>8</v>
      </c>
      <c r="B99" s="738">
        <v>62165</v>
      </c>
      <c r="C99" s="739" t="s">
        <v>202</v>
      </c>
      <c r="D99" s="720">
        <v>2</v>
      </c>
      <c r="E99" s="740" t="s">
        <v>1232</v>
      </c>
      <c r="F99" s="1855"/>
      <c r="G99" s="720">
        <f t="shared" si="13"/>
        <v>0</v>
      </c>
      <c r="H99" s="839"/>
    </row>
    <row r="100" spans="1:11" s="425" customFormat="1" ht="30" x14ac:dyDescent="0.25">
      <c r="A100" s="737">
        <f t="shared" si="14"/>
        <v>9</v>
      </c>
      <c r="B100" s="738">
        <v>62241</v>
      </c>
      <c r="C100" s="739" t="s">
        <v>151</v>
      </c>
      <c r="D100" s="720">
        <v>2</v>
      </c>
      <c r="E100" s="740" t="s">
        <v>1232</v>
      </c>
      <c r="F100" s="1855"/>
      <c r="G100" s="720">
        <f t="shared" si="13"/>
        <v>0</v>
      </c>
      <c r="H100" s="836"/>
    </row>
    <row r="101" spans="1:11" s="425" customFormat="1" ht="45" x14ac:dyDescent="0.25">
      <c r="A101" s="737">
        <f t="shared" si="14"/>
        <v>10</v>
      </c>
      <c r="B101" s="738" t="s">
        <v>152</v>
      </c>
      <c r="C101" s="739" t="s">
        <v>203</v>
      </c>
      <c r="D101" s="720">
        <v>320</v>
      </c>
      <c r="E101" s="740" t="s">
        <v>12</v>
      </c>
      <c r="F101" s="1855"/>
      <c r="G101" s="720">
        <f t="shared" si="13"/>
        <v>0</v>
      </c>
      <c r="H101" s="836"/>
    </row>
    <row r="102" spans="1:11" s="425" customFormat="1" x14ac:dyDescent="0.25">
      <c r="A102" s="818"/>
      <c r="B102" s="819" t="s">
        <v>156</v>
      </c>
      <c r="C102" s="825" t="s">
        <v>157</v>
      </c>
      <c r="D102" s="828"/>
      <c r="E102" s="821"/>
      <c r="F102" s="1869"/>
      <c r="G102" s="821"/>
      <c r="H102" s="839"/>
    </row>
    <row r="103" spans="1:11" x14ac:dyDescent="0.25">
      <c r="A103" s="737">
        <f>1+A101</f>
        <v>11</v>
      </c>
      <c r="B103" s="738" t="s">
        <v>158</v>
      </c>
      <c r="C103" s="739" t="s">
        <v>159</v>
      </c>
      <c r="D103" s="720">
        <v>2</v>
      </c>
      <c r="E103" s="740" t="s">
        <v>15</v>
      </c>
      <c r="F103" s="1855"/>
      <c r="G103" s="720">
        <f t="shared" si="13"/>
        <v>0</v>
      </c>
      <c r="K103" s="422"/>
    </row>
    <row r="104" spans="1:11" ht="60" x14ac:dyDescent="0.25">
      <c r="A104" s="740">
        <f>1+A103</f>
        <v>12</v>
      </c>
      <c r="B104" s="738" t="s">
        <v>164</v>
      </c>
      <c r="C104" s="739" t="s">
        <v>165</v>
      </c>
      <c r="D104" s="720">
        <v>150</v>
      </c>
      <c r="E104" s="740" t="s">
        <v>12</v>
      </c>
      <c r="F104" s="1855"/>
      <c r="G104" s="720">
        <f t="shared" si="13"/>
        <v>0</v>
      </c>
      <c r="K104" s="422"/>
    </row>
    <row r="105" spans="1:11" ht="60" x14ac:dyDescent="0.25">
      <c r="A105" s="740">
        <f>1+A104</f>
        <v>13</v>
      </c>
      <c r="B105" s="738" t="s">
        <v>16</v>
      </c>
      <c r="C105" s="739" t="s">
        <v>2952</v>
      </c>
      <c r="D105" s="720">
        <v>85</v>
      </c>
      <c r="E105" s="740" t="s">
        <v>12</v>
      </c>
      <c r="F105" s="1855"/>
      <c r="G105" s="720">
        <f t="shared" si="13"/>
        <v>0</v>
      </c>
      <c r="K105" s="422"/>
    </row>
    <row r="106" spans="1:11" s="425" customFormat="1" x14ac:dyDescent="0.25">
      <c r="A106" s="730"/>
      <c r="B106" s="730"/>
      <c r="C106" s="743" t="s">
        <v>167</v>
      </c>
      <c r="D106" s="745"/>
      <c r="E106" s="732"/>
      <c r="F106" s="1870"/>
      <c r="G106" s="745">
        <f>SUM(G91:G105)</f>
        <v>0</v>
      </c>
      <c r="H106" s="839"/>
    </row>
    <row r="107" spans="1:11" s="425" customFormat="1" x14ac:dyDescent="0.25">
      <c r="A107" s="734"/>
      <c r="B107" s="734"/>
      <c r="C107" s="746"/>
      <c r="D107" s="747"/>
      <c r="E107" s="736"/>
      <c r="F107" s="1871"/>
      <c r="G107" s="747"/>
      <c r="H107" s="840"/>
    </row>
    <row r="108" spans="1:11" s="425" customFormat="1" x14ac:dyDescent="0.25">
      <c r="A108" s="751"/>
      <c r="B108" s="751">
        <v>8</v>
      </c>
      <c r="C108" s="752" t="s">
        <v>168</v>
      </c>
      <c r="D108" s="835"/>
      <c r="E108" s="754"/>
      <c r="F108" s="1872"/>
      <c r="G108" s="755"/>
      <c r="H108" s="840"/>
    </row>
    <row r="109" spans="1:11" x14ac:dyDescent="0.25">
      <c r="A109" s="737">
        <v>1</v>
      </c>
      <c r="B109" s="726">
        <v>79311</v>
      </c>
      <c r="C109" s="727" t="s">
        <v>169</v>
      </c>
      <c r="D109" s="720">
        <v>100</v>
      </c>
      <c r="E109" s="726" t="s">
        <v>170</v>
      </c>
      <c r="F109" s="1875">
        <v>45</v>
      </c>
      <c r="G109" s="720">
        <f t="shared" ref="G109" si="15">ROUND(D109*F109,2)</f>
        <v>4500</v>
      </c>
      <c r="H109" s="840"/>
      <c r="K109" s="422"/>
    </row>
    <row r="110" spans="1:11" s="425" customFormat="1" x14ac:dyDescent="0.25">
      <c r="A110" s="737">
        <f>1+A109</f>
        <v>2</v>
      </c>
      <c r="B110" s="726">
        <v>79351</v>
      </c>
      <c r="C110" s="727" t="s">
        <v>171</v>
      </c>
      <c r="D110" s="720">
        <v>30</v>
      </c>
      <c r="E110" s="726" t="s">
        <v>170</v>
      </c>
      <c r="F110" s="1875">
        <v>45</v>
      </c>
      <c r="G110" s="720">
        <f t="shared" ref="G110:G111" si="16">ROUND(D110*F110,2)</f>
        <v>1350</v>
      </c>
      <c r="H110" s="840"/>
    </row>
    <row r="111" spans="1:11" s="425" customFormat="1" ht="30" x14ac:dyDescent="0.25">
      <c r="A111" s="737">
        <f t="shared" ref="A111" si="17">A110+1</f>
        <v>3</v>
      </c>
      <c r="B111" s="726">
        <v>79514</v>
      </c>
      <c r="C111" s="727" t="s">
        <v>172</v>
      </c>
      <c r="D111" s="720">
        <v>1</v>
      </c>
      <c r="E111" s="726" t="s">
        <v>435</v>
      </c>
      <c r="F111" s="1855"/>
      <c r="G111" s="720">
        <f t="shared" si="16"/>
        <v>0</v>
      </c>
      <c r="H111" s="840"/>
    </row>
    <row r="112" spans="1:11" x14ac:dyDescent="0.25">
      <c r="A112" s="753"/>
      <c r="B112" s="756"/>
      <c r="C112" s="757" t="s">
        <v>173</v>
      </c>
      <c r="D112" s="755"/>
      <c r="E112" s="756"/>
      <c r="F112" s="1873"/>
      <c r="G112" s="758">
        <f>+SUM(G109:G111)</f>
        <v>5850</v>
      </c>
      <c r="K112" s="422"/>
    </row>
    <row r="113" spans="1:11" x14ac:dyDescent="0.25">
      <c r="A113" s="420"/>
      <c r="B113" s="420"/>
      <c r="C113" s="765"/>
      <c r="K113" s="422"/>
    </row>
    <row r="114" spans="1:11" x14ac:dyDescent="0.25">
      <c r="A114" s="420"/>
      <c r="B114" s="420"/>
      <c r="C114" s="765"/>
    </row>
  </sheetData>
  <dataValidations count="1">
    <dataValidation type="custom" allowBlank="1" showInputMessage="1" showErrorMessage="1" error="Vnos Cena/EM je dovoljen na dve decimalni mesti." sqref="F36:F38 F22:F24 F26:F34 F43:F47 F49:F50 F52 F54:F55 F57 F72 F70 F62:F65 F67:F68 F77:F79 F81:F82 F84:F86 F103:F105 F91:F95 F97:F101 F109:F111" xr:uid="{50FEF0CB-29F0-4F83-A357-7DE5DC895974}">
      <formula1>F22=ROUND(F22,2)</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7"/>
  <dimension ref="A1:XFD109"/>
  <sheetViews>
    <sheetView topLeftCell="A40" zoomScale="70" zoomScaleNormal="70" workbookViewId="0">
      <selection activeCell="C55" sqref="C55"/>
    </sheetView>
  </sheetViews>
  <sheetFormatPr defaultRowHeight="15" x14ac:dyDescent="0.25"/>
  <cols>
    <col min="1" max="1" width="5.7109375" style="418" customWidth="1"/>
    <col min="2" max="2" width="9.7109375" style="418" customWidth="1"/>
    <col min="3" max="3" width="45.7109375" style="782" customWidth="1"/>
    <col min="4" max="4" width="10.7109375" style="419" customWidth="1"/>
    <col min="5" max="5" width="6.7109375" style="423" customWidth="1"/>
    <col min="6" max="6" width="11.7109375" style="1874" customWidth="1"/>
    <col min="7" max="7" width="12.7109375" style="419" customWidth="1"/>
    <col min="8" max="8" width="9.140625" style="836"/>
    <col min="9" max="10" width="13.42578125" style="422" bestFit="1" customWidth="1"/>
    <col min="11" max="11" width="15.85546875" style="419" bestFit="1" customWidth="1"/>
    <col min="12" max="16384" width="9.140625" style="422"/>
  </cols>
  <sheetData>
    <row r="1" spans="1:8" ht="15.75" x14ac:dyDescent="0.25">
      <c r="A1" s="830" t="s">
        <v>1486</v>
      </c>
      <c r="B1" s="716"/>
      <c r="C1" s="717"/>
      <c r="D1" s="832"/>
      <c r="E1" s="718"/>
      <c r="F1" s="1857"/>
    </row>
    <row r="2" spans="1:8" ht="16.5" customHeight="1" x14ac:dyDescent="0.25">
      <c r="A2" s="830" t="s">
        <v>428</v>
      </c>
      <c r="B2" s="722"/>
      <c r="C2" s="723"/>
      <c r="D2" s="832"/>
      <c r="E2" s="718"/>
      <c r="F2" s="1857"/>
    </row>
    <row r="3" spans="1:8" ht="15.75" x14ac:dyDescent="0.25">
      <c r="A3" s="724" t="s">
        <v>1245</v>
      </c>
      <c r="B3" s="722"/>
      <c r="C3" s="723"/>
      <c r="D3" s="832"/>
      <c r="E3" s="718"/>
      <c r="F3" s="1857"/>
      <c r="G3" s="719"/>
    </row>
    <row r="4" spans="1:8" ht="15.75" x14ac:dyDescent="0.25">
      <c r="A4" s="721"/>
      <c r="B4" s="722"/>
      <c r="C4" s="723"/>
      <c r="D4" s="832"/>
      <c r="E4" s="718"/>
      <c r="F4" s="1857"/>
      <c r="G4" s="719"/>
    </row>
    <row r="5" spans="1:8" x14ac:dyDescent="0.25">
      <c r="A5" s="767"/>
      <c r="B5" s="767" t="s">
        <v>0</v>
      </c>
      <c r="C5" s="769" t="s">
        <v>174</v>
      </c>
      <c r="D5" s="833"/>
      <c r="E5" s="768"/>
      <c r="F5" s="1858"/>
      <c r="G5" s="771" t="s">
        <v>175</v>
      </c>
    </row>
    <row r="6" spans="1:8" x14ac:dyDescent="0.25">
      <c r="A6" s="772"/>
      <c r="B6" s="772"/>
      <c r="C6" s="773"/>
      <c r="D6" s="775"/>
      <c r="E6" s="768"/>
      <c r="F6" s="1858"/>
      <c r="G6" s="775"/>
    </row>
    <row r="7" spans="1:8" x14ac:dyDescent="0.25">
      <c r="A7" s="776"/>
      <c r="B7" s="776" t="s">
        <v>176</v>
      </c>
      <c r="C7" s="777" t="s">
        <v>7</v>
      </c>
      <c r="D7" s="775"/>
      <c r="E7" s="768"/>
      <c r="F7" s="1858"/>
      <c r="G7" s="770">
        <f>G33</f>
        <v>7300</v>
      </c>
    </row>
    <row r="8" spans="1:8" x14ac:dyDescent="0.25">
      <c r="A8" s="776"/>
      <c r="B8" s="776" t="s">
        <v>39</v>
      </c>
      <c r="C8" s="777" t="s">
        <v>40</v>
      </c>
      <c r="D8" s="775"/>
      <c r="E8" s="768"/>
      <c r="F8" s="1858"/>
      <c r="G8" s="775">
        <f>G47</f>
        <v>0</v>
      </c>
    </row>
    <row r="9" spans="1:8" x14ac:dyDescent="0.25">
      <c r="A9" s="776"/>
      <c r="B9" s="776" t="s">
        <v>72</v>
      </c>
      <c r="C9" s="777" t="s">
        <v>73</v>
      </c>
      <c r="D9" s="775"/>
      <c r="E9" s="768"/>
      <c r="F9" s="1858"/>
      <c r="G9" s="775">
        <f>G58</f>
        <v>0</v>
      </c>
    </row>
    <row r="10" spans="1:8" x14ac:dyDescent="0.25">
      <c r="A10" s="776"/>
      <c r="B10" s="776" t="s">
        <v>100</v>
      </c>
      <c r="C10" s="777" t="s">
        <v>101</v>
      </c>
      <c r="D10" s="775"/>
      <c r="E10" s="768"/>
      <c r="F10" s="1858"/>
      <c r="G10" s="775">
        <f>G70</f>
        <v>0</v>
      </c>
    </row>
    <row r="11" spans="1:8" x14ac:dyDescent="0.25">
      <c r="A11" s="776"/>
      <c r="B11" s="776" t="s">
        <v>126</v>
      </c>
      <c r="C11" s="777" t="s">
        <v>177</v>
      </c>
      <c r="D11" s="775"/>
      <c r="E11" s="768"/>
      <c r="F11" s="1858"/>
      <c r="G11" s="775">
        <f>G89</f>
        <v>0</v>
      </c>
    </row>
    <row r="12" spans="1:8" ht="15.75" thickBot="1" x14ac:dyDescent="0.3">
      <c r="A12" s="783"/>
      <c r="B12" s="783">
        <v>8</v>
      </c>
      <c r="C12" s="1118" t="s">
        <v>168</v>
      </c>
      <c r="D12" s="834"/>
      <c r="E12" s="784"/>
      <c r="F12" s="1859"/>
      <c r="G12" s="785">
        <f>G95</f>
        <v>900</v>
      </c>
      <c r="H12" s="842"/>
    </row>
    <row r="13" spans="1:8" x14ac:dyDescent="0.25">
      <c r="A13" s="772"/>
      <c r="B13" s="778" t="s">
        <v>178</v>
      </c>
      <c r="C13" s="779"/>
      <c r="D13" s="775"/>
      <c r="E13" s="774"/>
      <c r="F13" s="1858"/>
      <c r="G13" s="780">
        <f>SUM(G7:G12)</f>
        <v>8200</v>
      </c>
    </row>
    <row r="14" spans="1:8" ht="15.75" thickBot="1" x14ac:dyDescent="0.3">
      <c r="A14" s="786"/>
      <c r="B14" s="787" t="s">
        <v>179</v>
      </c>
      <c r="C14" s="788"/>
      <c r="D14" s="790"/>
      <c r="E14" s="789"/>
      <c r="F14" s="1860"/>
      <c r="G14" s="790">
        <f>ROUND(G13*0.22,2)</f>
        <v>1804</v>
      </c>
    </row>
    <row r="15" spans="1:8" x14ac:dyDescent="0.25">
      <c r="B15" s="781" t="s">
        <v>180</v>
      </c>
      <c r="C15" s="762"/>
      <c r="D15" s="763"/>
      <c r="E15" s="761"/>
      <c r="F15" s="1861"/>
      <c r="G15" s="763">
        <f>+G14+G13</f>
        <v>10004</v>
      </c>
    </row>
    <row r="16" spans="1:8" ht="15.75" x14ac:dyDescent="0.25">
      <c r="A16" s="721"/>
      <c r="B16" s="722"/>
      <c r="C16" s="723"/>
      <c r="D16" s="832"/>
      <c r="E16" s="718"/>
      <c r="F16" s="1857"/>
      <c r="G16" s="719"/>
    </row>
    <row r="17" spans="1:11" ht="15.75" x14ac:dyDescent="0.25">
      <c r="A17" s="721"/>
      <c r="B17" s="722"/>
      <c r="C17" s="723"/>
      <c r="D17" s="832"/>
      <c r="E17" s="718"/>
      <c r="F17" s="1857"/>
      <c r="G17" s="719"/>
    </row>
    <row r="18" spans="1:11" ht="15.75" x14ac:dyDescent="0.25">
      <c r="A18" s="724" t="s">
        <v>1245</v>
      </c>
      <c r="B18" s="722"/>
      <c r="C18" s="723"/>
      <c r="D18" s="832"/>
      <c r="E18" s="718"/>
      <c r="F18" s="1857"/>
      <c r="G18" s="719"/>
    </row>
    <row r="19" spans="1:11" x14ac:dyDescent="0.25">
      <c r="A19" s="725" t="s">
        <v>0</v>
      </c>
      <c r="B19" s="726" t="s">
        <v>1</v>
      </c>
      <c r="C19" s="727" t="s">
        <v>2</v>
      </c>
      <c r="D19" s="728" t="s">
        <v>3</v>
      </c>
      <c r="E19" s="728" t="s">
        <v>4</v>
      </c>
      <c r="F19" s="1863" t="s">
        <v>5</v>
      </c>
      <c r="G19" s="729" t="s">
        <v>6</v>
      </c>
      <c r="K19" s="422"/>
    </row>
    <row r="20" spans="1:11" x14ac:dyDescent="0.25">
      <c r="A20" s="730"/>
      <c r="B20" s="730">
        <v>1</v>
      </c>
      <c r="C20" s="731" t="s">
        <v>7</v>
      </c>
      <c r="D20" s="733"/>
      <c r="E20" s="732"/>
      <c r="F20" s="1864"/>
      <c r="G20" s="733"/>
      <c r="K20" s="422"/>
    </row>
    <row r="21" spans="1:11" x14ac:dyDescent="0.25">
      <c r="A21" s="818"/>
      <c r="B21" s="819" t="s">
        <v>8</v>
      </c>
      <c r="C21" s="820" t="s">
        <v>9</v>
      </c>
      <c r="D21" s="822"/>
      <c r="E21" s="821"/>
      <c r="F21" s="1865"/>
      <c r="G21" s="822"/>
      <c r="K21" s="422"/>
    </row>
    <row r="22" spans="1:11" ht="30" x14ac:dyDescent="0.25">
      <c r="A22" s="737">
        <v>1</v>
      </c>
      <c r="B22" s="738" t="s">
        <v>181</v>
      </c>
      <c r="C22" s="739" t="s">
        <v>11</v>
      </c>
      <c r="D22" s="720">
        <v>100</v>
      </c>
      <c r="E22" s="740" t="s">
        <v>12</v>
      </c>
      <c r="F22" s="1855"/>
      <c r="G22" s="720">
        <f>ROUND(D22*F22,2)</f>
        <v>0</v>
      </c>
      <c r="K22" s="422"/>
    </row>
    <row r="23" spans="1:11" ht="30" x14ac:dyDescent="0.25">
      <c r="A23" s="737">
        <f t="shared" ref="A23:A24" si="0">A22+1</f>
        <v>2</v>
      </c>
      <c r="B23" s="741" t="s">
        <v>13</v>
      </c>
      <c r="C23" s="739" t="s">
        <v>14</v>
      </c>
      <c r="D23" s="720">
        <v>5</v>
      </c>
      <c r="E23" s="740" t="s">
        <v>15</v>
      </c>
      <c r="F23" s="1855"/>
      <c r="G23" s="720">
        <f t="shared" ref="G23:G32" si="1">ROUND(D23*F23,2)</f>
        <v>0</v>
      </c>
      <c r="K23" s="422"/>
    </row>
    <row r="24" spans="1:11" ht="30" x14ac:dyDescent="0.25">
      <c r="A24" s="737">
        <f t="shared" si="0"/>
        <v>3</v>
      </c>
      <c r="B24" s="741" t="s">
        <v>16</v>
      </c>
      <c r="C24" s="739" t="s">
        <v>17</v>
      </c>
      <c r="D24" s="720">
        <v>1</v>
      </c>
      <c r="E24" s="740" t="s">
        <v>15</v>
      </c>
      <c r="F24" s="1855"/>
      <c r="G24" s="720">
        <f t="shared" si="1"/>
        <v>0</v>
      </c>
      <c r="K24" s="422"/>
    </row>
    <row r="25" spans="1:11" x14ac:dyDescent="0.25">
      <c r="A25" s="823"/>
      <c r="B25" s="819" t="s">
        <v>18</v>
      </c>
      <c r="C25" s="820" t="s">
        <v>19</v>
      </c>
      <c r="D25" s="822"/>
      <c r="E25" s="824"/>
      <c r="F25" s="1865"/>
      <c r="G25" s="824"/>
      <c r="K25" s="422"/>
    </row>
    <row r="26" spans="1:11" ht="30" x14ac:dyDescent="0.25">
      <c r="A26" s="737">
        <f>1+A24</f>
        <v>4</v>
      </c>
      <c r="B26" s="738" t="s">
        <v>25</v>
      </c>
      <c r="C26" s="739" t="s">
        <v>26</v>
      </c>
      <c r="D26" s="720">
        <v>4</v>
      </c>
      <c r="E26" s="740" t="s">
        <v>15</v>
      </c>
      <c r="F26" s="1855"/>
      <c r="G26" s="720">
        <f t="shared" si="1"/>
        <v>0</v>
      </c>
      <c r="K26" s="422"/>
    </row>
    <row r="27" spans="1:11" ht="30" x14ac:dyDescent="0.25">
      <c r="A27" s="737">
        <f t="shared" ref="A27:A29" si="2">1+A26</f>
        <v>5</v>
      </c>
      <c r="B27" s="738" t="s">
        <v>27</v>
      </c>
      <c r="C27" s="739" t="s">
        <v>28</v>
      </c>
      <c r="D27" s="720">
        <v>250</v>
      </c>
      <c r="E27" s="740" t="s">
        <v>1232</v>
      </c>
      <c r="F27" s="1855"/>
      <c r="G27" s="720">
        <f t="shared" si="1"/>
        <v>0</v>
      </c>
      <c r="K27" s="422"/>
    </row>
    <row r="28" spans="1:11" ht="33" customHeight="1" x14ac:dyDescent="0.25">
      <c r="A28" s="737">
        <f t="shared" si="2"/>
        <v>6</v>
      </c>
      <c r="B28" s="738">
        <v>12231</v>
      </c>
      <c r="C28" s="739" t="s">
        <v>29</v>
      </c>
      <c r="D28" s="720">
        <v>20</v>
      </c>
      <c r="E28" s="740" t="s">
        <v>12</v>
      </c>
      <c r="F28" s="1855"/>
      <c r="G28" s="720">
        <f t="shared" si="1"/>
        <v>0</v>
      </c>
      <c r="K28" s="422"/>
    </row>
    <row r="29" spans="1:11" ht="30" x14ac:dyDescent="0.25">
      <c r="A29" s="737">
        <f t="shared" si="2"/>
        <v>7</v>
      </c>
      <c r="B29" s="738" t="s">
        <v>30</v>
      </c>
      <c r="C29" s="739" t="s">
        <v>31</v>
      </c>
      <c r="D29" s="720">
        <v>250</v>
      </c>
      <c r="E29" s="740" t="s">
        <v>12</v>
      </c>
      <c r="F29" s="1855"/>
      <c r="G29" s="720">
        <f t="shared" si="1"/>
        <v>0</v>
      </c>
      <c r="K29" s="422"/>
    </row>
    <row r="30" spans="1:11" x14ac:dyDescent="0.25">
      <c r="A30" s="823"/>
      <c r="B30" s="819" t="s">
        <v>32</v>
      </c>
      <c r="C30" s="825" t="s">
        <v>33</v>
      </c>
      <c r="D30" s="822"/>
      <c r="E30" s="824"/>
      <c r="F30" s="1865"/>
      <c r="G30" s="824"/>
      <c r="K30" s="422"/>
    </row>
    <row r="31" spans="1:11" ht="75" x14ac:dyDescent="0.25">
      <c r="A31" s="737">
        <f>1+A29</f>
        <v>8</v>
      </c>
      <c r="B31" s="738" t="s">
        <v>34</v>
      </c>
      <c r="C31" s="739" t="s">
        <v>2942</v>
      </c>
      <c r="D31" s="720">
        <v>1</v>
      </c>
      <c r="E31" s="740" t="s">
        <v>15</v>
      </c>
      <c r="F31" s="1875">
        <v>7300</v>
      </c>
      <c r="G31" s="720">
        <f t="shared" si="1"/>
        <v>7300</v>
      </c>
      <c r="K31" s="422"/>
    </row>
    <row r="32" spans="1:11" ht="30" x14ac:dyDescent="0.25">
      <c r="A32" s="737">
        <f>1+A31</f>
        <v>9</v>
      </c>
      <c r="B32" s="738" t="s">
        <v>35</v>
      </c>
      <c r="C32" s="739" t="s">
        <v>36</v>
      </c>
      <c r="D32" s="720">
        <v>25</v>
      </c>
      <c r="E32" s="740" t="s">
        <v>1233</v>
      </c>
      <c r="F32" s="1855"/>
      <c r="G32" s="720">
        <f t="shared" si="1"/>
        <v>0</v>
      </c>
      <c r="H32" s="422"/>
      <c r="K32" s="422"/>
    </row>
    <row r="33" spans="1:16384" x14ac:dyDescent="0.25">
      <c r="A33" s="742"/>
      <c r="B33" s="742"/>
      <c r="C33" s="743" t="s">
        <v>38</v>
      </c>
      <c r="D33" s="733"/>
      <c r="E33" s="744"/>
      <c r="F33" s="1864"/>
      <c r="G33" s="745">
        <f>SUM(G22:G32)</f>
        <v>7300</v>
      </c>
      <c r="K33" s="422"/>
    </row>
    <row r="34" spans="1:16384" x14ac:dyDescent="0.25">
      <c r="A34" s="737"/>
      <c r="B34" s="737"/>
      <c r="C34" s="746"/>
      <c r="D34" s="720"/>
      <c r="E34" s="740"/>
      <c r="F34" s="1855"/>
      <c r="G34" s="747"/>
      <c r="K34" s="422"/>
    </row>
    <row r="35" spans="1:16384" x14ac:dyDescent="0.25">
      <c r="A35" s="742"/>
      <c r="B35" s="748" t="s">
        <v>39</v>
      </c>
      <c r="C35" s="749" t="s">
        <v>40</v>
      </c>
      <c r="D35" s="733"/>
      <c r="E35" s="744"/>
      <c r="F35" s="1864"/>
      <c r="G35" s="733"/>
      <c r="K35" s="422"/>
    </row>
    <row r="36" spans="1:16384" s="424" customFormat="1" x14ac:dyDescent="0.25">
      <c r="A36" s="823"/>
      <c r="B36" s="819" t="s">
        <v>41</v>
      </c>
      <c r="C36" s="826" t="s">
        <v>42</v>
      </c>
      <c r="D36" s="822"/>
      <c r="E36" s="824"/>
      <c r="F36" s="1865"/>
      <c r="G36" s="822"/>
      <c r="H36" s="837"/>
      <c r="I36" s="422"/>
      <c r="J36" s="422"/>
      <c r="K36" s="422"/>
      <c r="L36" s="423"/>
      <c r="M36" s="419"/>
      <c r="N36" s="419"/>
      <c r="O36" s="418"/>
      <c r="P36" s="420"/>
      <c r="Q36" s="421"/>
      <c r="R36" s="422"/>
      <c r="S36" s="423"/>
      <c r="T36" s="419"/>
      <c r="U36" s="419"/>
      <c r="V36" s="418"/>
      <c r="W36" s="420"/>
      <c r="X36" s="421"/>
      <c r="Y36" s="422"/>
      <c r="Z36" s="423"/>
      <c r="AA36" s="419"/>
      <c r="AB36" s="419"/>
      <c r="AC36" s="418"/>
      <c r="AD36" s="420"/>
      <c r="AE36" s="421"/>
      <c r="AF36" s="422"/>
      <c r="AG36" s="423"/>
      <c r="AH36" s="419"/>
      <c r="AI36" s="419"/>
      <c r="AJ36" s="418"/>
      <c r="AK36" s="420"/>
      <c r="AL36" s="421"/>
      <c r="AM36" s="422"/>
      <c r="AN36" s="423"/>
      <c r="AO36" s="419"/>
      <c r="AP36" s="419"/>
      <c r="AQ36" s="418"/>
      <c r="AR36" s="420"/>
      <c r="AS36" s="421"/>
      <c r="AT36" s="422"/>
      <c r="AU36" s="423"/>
      <c r="AV36" s="419"/>
      <c r="AW36" s="419"/>
      <c r="AX36" s="418"/>
      <c r="AY36" s="420"/>
      <c r="AZ36" s="421"/>
      <c r="BA36" s="422"/>
      <c r="BB36" s="423"/>
      <c r="BC36" s="419"/>
      <c r="BD36" s="419"/>
      <c r="BE36" s="418"/>
      <c r="BF36" s="420"/>
      <c r="BG36" s="421"/>
      <c r="BH36" s="422"/>
      <c r="BI36" s="423"/>
      <c r="BJ36" s="419"/>
      <c r="BK36" s="419"/>
      <c r="BL36" s="418"/>
      <c r="BM36" s="420"/>
      <c r="BN36" s="421"/>
      <c r="BO36" s="422"/>
      <c r="BP36" s="423"/>
      <c r="BQ36" s="419"/>
      <c r="BR36" s="419"/>
      <c r="BS36" s="418"/>
      <c r="BT36" s="420"/>
      <c r="BU36" s="421"/>
      <c r="BV36" s="422"/>
      <c r="BW36" s="423"/>
      <c r="BX36" s="419"/>
      <c r="BY36" s="419"/>
      <c r="BZ36" s="418"/>
      <c r="CA36" s="420"/>
      <c r="CB36" s="421"/>
      <c r="CC36" s="422"/>
      <c r="CD36" s="423"/>
      <c r="CE36" s="419"/>
      <c r="CF36" s="419"/>
      <c r="CG36" s="418"/>
      <c r="CH36" s="420"/>
      <c r="CI36" s="421"/>
      <c r="CJ36" s="422"/>
      <c r="CK36" s="423"/>
      <c r="CL36" s="419"/>
      <c r="CM36" s="419"/>
      <c r="CN36" s="418"/>
      <c r="CO36" s="420"/>
      <c r="CP36" s="421"/>
      <c r="CQ36" s="422"/>
      <c r="CR36" s="423"/>
      <c r="CS36" s="419"/>
      <c r="CT36" s="419"/>
      <c r="CU36" s="418"/>
      <c r="CV36" s="420"/>
      <c r="CW36" s="421"/>
      <c r="CX36" s="422"/>
      <c r="CY36" s="423"/>
      <c r="CZ36" s="419"/>
      <c r="DA36" s="419"/>
      <c r="DB36" s="418"/>
      <c r="DC36" s="420"/>
      <c r="DD36" s="421"/>
      <c r="DE36" s="422"/>
      <c r="DF36" s="423"/>
      <c r="DG36" s="419"/>
      <c r="DH36" s="419"/>
      <c r="DI36" s="418"/>
      <c r="DJ36" s="420"/>
      <c r="DK36" s="421"/>
      <c r="DL36" s="422"/>
      <c r="DM36" s="423"/>
      <c r="DN36" s="419"/>
      <c r="DO36" s="419"/>
      <c r="DP36" s="418"/>
      <c r="DQ36" s="420"/>
      <c r="DR36" s="421"/>
      <c r="DS36" s="422"/>
      <c r="DT36" s="423"/>
      <c r="DU36" s="419"/>
      <c r="DV36" s="419"/>
      <c r="DW36" s="418"/>
      <c r="DX36" s="420"/>
      <c r="DY36" s="421"/>
      <c r="DZ36" s="422"/>
      <c r="EA36" s="423"/>
      <c r="EB36" s="419"/>
      <c r="EC36" s="419"/>
      <c r="ED36" s="418"/>
      <c r="EE36" s="420"/>
      <c r="EF36" s="421"/>
      <c r="EG36" s="422"/>
      <c r="EH36" s="423"/>
      <c r="EI36" s="419"/>
      <c r="EJ36" s="419"/>
      <c r="EK36" s="418"/>
      <c r="EL36" s="420"/>
      <c r="EM36" s="421"/>
      <c r="EN36" s="422"/>
      <c r="EO36" s="423"/>
      <c r="EP36" s="419"/>
      <c r="EQ36" s="419"/>
      <c r="ER36" s="418"/>
      <c r="ES36" s="420"/>
      <c r="ET36" s="421"/>
      <c r="EU36" s="422"/>
      <c r="EV36" s="423"/>
      <c r="EW36" s="419"/>
      <c r="EX36" s="419"/>
      <c r="EY36" s="418"/>
      <c r="EZ36" s="420"/>
      <c r="FA36" s="421"/>
      <c r="FB36" s="422"/>
      <c r="FC36" s="423"/>
      <c r="FD36" s="419"/>
      <c r="FE36" s="419"/>
      <c r="FF36" s="418"/>
      <c r="FG36" s="420"/>
      <c r="FH36" s="421"/>
      <c r="FI36" s="422"/>
      <c r="FJ36" s="423"/>
      <c r="FK36" s="419"/>
      <c r="FL36" s="419"/>
      <c r="FM36" s="418"/>
      <c r="FN36" s="420"/>
      <c r="FO36" s="421"/>
      <c r="FP36" s="422"/>
      <c r="FQ36" s="423"/>
      <c r="FR36" s="419"/>
      <c r="FS36" s="419"/>
      <c r="FT36" s="418"/>
      <c r="FU36" s="420"/>
      <c r="FV36" s="421"/>
      <c r="FW36" s="422"/>
      <c r="FX36" s="423"/>
      <c r="FY36" s="419"/>
      <c r="FZ36" s="419"/>
      <c r="GA36" s="418"/>
      <c r="GB36" s="420"/>
      <c r="GC36" s="421"/>
      <c r="GD36" s="422"/>
      <c r="GE36" s="423"/>
      <c r="GF36" s="419"/>
      <c r="GG36" s="419"/>
      <c r="GH36" s="418"/>
      <c r="GI36" s="420"/>
      <c r="GJ36" s="421"/>
      <c r="GK36" s="422"/>
      <c r="GL36" s="423"/>
      <c r="GM36" s="419"/>
      <c r="GN36" s="419"/>
      <c r="GO36" s="418"/>
      <c r="GP36" s="420"/>
      <c r="GQ36" s="421"/>
      <c r="GR36" s="422"/>
      <c r="GS36" s="423"/>
      <c r="GT36" s="419"/>
      <c r="GU36" s="419"/>
      <c r="GV36" s="418"/>
      <c r="GW36" s="420"/>
      <c r="GX36" s="421"/>
      <c r="GY36" s="422"/>
      <c r="GZ36" s="423"/>
      <c r="HA36" s="419"/>
      <c r="HB36" s="419"/>
      <c r="HC36" s="418"/>
      <c r="HD36" s="420"/>
      <c r="HE36" s="421"/>
      <c r="HF36" s="422"/>
      <c r="HG36" s="423"/>
      <c r="HH36" s="419"/>
      <c r="HI36" s="419"/>
      <c r="HJ36" s="418"/>
      <c r="HK36" s="420"/>
      <c r="HL36" s="421"/>
      <c r="HM36" s="422"/>
      <c r="HN36" s="423"/>
      <c r="HO36" s="419"/>
      <c r="HP36" s="419"/>
      <c r="HQ36" s="418"/>
      <c r="HR36" s="420"/>
      <c r="HS36" s="421"/>
      <c r="HT36" s="422"/>
      <c r="HU36" s="423"/>
      <c r="HV36" s="419"/>
      <c r="HW36" s="419"/>
      <c r="HX36" s="418"/>
      <c r="HY36" s="420"/>
      <c r="HZ36" s="421"/>
      <c r="IA36" s="422"/>
      <c r="IB36" s="423"/>
      <c r="IC36" s="419"/>
      <c r="ID36" s="419"/>
      <c r="IE36" s="418"/>
      <c r="IF36" s="420"/>
      <c r="IG36" s="421"/>
      <c r="IH36" s="422"/>
      <c r="II36" s="423"/>
      <c r="IJ36" s="419"/>
      <c r="IK36" s="419"/>
      <c r="IL36" s="418"/>
      <c r="IM36" s="420"/>
      <c r="IN36" s="421"/>
      <c r="IO36" s="422"/>
      <c r="IP36" s="423"/>
      <c r="IQ36" s="419"/>
      <c r="IR36" s="419"/>
      <c r="IS36" s="418"/>
      <c r="IT36" s="420"/>
      <c r="IU36" s="421"/>
      <c r="IV36" s="422"/>
      <c r="IW36" s="423"/>
      <c r="IX36" s="419"/>
      <c r="IY36" s="419"/>
      <c r="IZ36" s="418"/>
      <c r="JA36" s="420"/>
      <c r="JB36" s="421"/>
      <c r="JC36" s="422"/>
      <c r="JD36" s="423"/>
      <c r="JE36" s="419"/>
      <c r="JF36" s="419"/>
      <c r="JG36" s="418"/>
      <c r="JH36" s="420"/>
      <c r="JI36" s="421"/>
      <c r="JJ36" s="422"/>
      <c r="JK36" s="423"/>
      <c r="JL36" s="419"/>
      <c r="JM36" s="419"/>
      <c r="JN36" s="418"/>
      <c r="JO36" s="420"/>
      <c r="JP36" s="421"/>
      <c r="JQ36" s="422"/>
      <c r="JR36" s="423"/>
      <c r="JS36" s="419"/>
      <c r="JT36" s="419"/>
      <c r="JU36" s="418"/>
      <c r="JV36" s="420"/>
      <c r="JW36" s="421"/>
      <c r="JX36" s="422"/>
      <c r="JY36" s="423"/>
      <c r="JZ36" s="419"/>
      <c r="KA36" s="419"/>
      <c r="KB36" s="418"/>
      <c r="KC36" s="420"/>
      <c r="KD36" s="421"/>
      <c r="KE36" s="422"/>
      <c r="KF36" s="423"/>
      <c r="KG36" s="419"/>
      <c r="KH36" s="419"/>
      <c r="KI36" s="418"/>
      <c r="KJ36" s="420"/>
      <c r="KK36" s="421"/>
      <c r="KL36" s="422"/>
      <c r="KM36" s="423"/>
      <c r="KN36" s="419"/>
      <c r="KO36" s="419"/>
      <c r="KP36" s="418"/>
      <c r="KQ36" s="420"/>
      <c r="KR36" s="421"/>
      <c r="KS36" s="422"/>
      <c r="KT36" s="423"/>
      <c r="KU36" s="419"/>
      <c r="KV36" s="419"/>
      <c r="KW36" s="418"/>
      <c r="KX36" s="420"/>
      <c r="KY36" s="421"/>
      <c r="KZ36" s="422"/>
      <c r="LA36" s="423"/>
      <c r="LB36" s="419"/>
      <c r="LC36" s="419"/>
      <c r="LD36" s="418"/>
      <c r="LE36" s="420"/>
      <c r="LF36" s="421"/>
      <c r="LG36" s="422"/>
      <c r="LH36" s="423"/>
      <c r="LI36" s="419"/>
      <c r="LJ36" s="419"/>
      <c r="LK36" s="418"/>
      <c r="LL36" s="420"/>
      <c r="LM36" s="421"/>
      <c r="LN36" s="422"/>
      <c r="LO36" s="423"/>
      <c r="LP36" s="419"/>
      <c r="LQ36" s="419"/>
      <c r="LR36" s="418"/>
      <c r="LS36" s="420"/>
      <c r="LT36" s="421"/>
      <c r="LU36" s="422"/>
      <c r="LV36" s="423"/>
      <c r="LW36" s="419"/>
      <c r="LX36" s="419"/>
      <c r="LY36" s="418"/>
      <c r="LZ36" s="420"/>
      <c r="MA36" s="421"/>
      <c r="MB36" s="422"/>
      <c r="MC36" s="423"/>
      <c r="MD36" s="419"/>
      <c r="ME36" s="419"/>
      <c r="MF36" s="418"/>
      <c r="MG36" s="420"/>
      <c r="MH36" s="421"/>
      <c r="MI36" s="422"/>
      <c r="MJ36" s="423"/>
      <c r="MK36" s="419"/>
      <c r="ML36" s="419"/>
      <c r="MM36" s="418"/>
      <c r="MN36" s="420"/>
      <c r="MO36" s="421"/>
      <c r="MP36" s="422"/>
      <c r="MQ36" s="423"/>
      <c r="MR36" s="419"/>
      <c r="MS36" s="419"/>
      <c r="MT36" s="418"/>
      <c r="MU36" s="420"/>
      <c r="MV36" s="421"/>
      <c r="MW36" s="422"/>
      <c r="MX36" s="423"/>
      <c r="MY36" s="419"/>
      <c r="MZ36" s="419"/>
      <c r="NA36" s="418"/>
      <c r="NB36" s="420"/>
      <c r="NC36" s="421"/>
      <c r="ND36" s="422"/>
      <c r="NE36" s="423"/>
      <c r="NF36" s="419"/>
      <c r="NG36" s="419"/>
      <c r="NH36" s="418"/>
      <c r="NI36" s="420"/>
      <c r="NJ36" s="421"/>
      <c r="NK36" s="422"/>
      <c r="NL36" s="423"/>
      <c r="NM36" s="419"/>
      <c r="NN36" s="419"/>
      <c r="NO36" s="418"/>
      <c r="NP36" s="420"/>
      <c r="NQ36" s="421"/>
      <c r="NR36" s="422"/>
      <c r="NS36" s="423"/>
      <c r="NT36" s="419"/>
      <c r="NU36" s="419"/>
      <c r="NV36" s="418"/>
      <c r="NW36" s="420"/>
      <c r="NX36" s="421"/>
      <c r="NY36" s="422"/>
      <c r="NZ36" s="423"/>
      <c r="OA36" s="419"/>
      <c r="OB36" s="419"/>
      <c r="OC36" s="418"/>
      <c r="OD36" s="420"/>
      <c r="OE36" s="421"/>
      <c r="OF36" s="422"/>
      <c r="OG36" s="423"/>
      <c r="OH36" s="419"/>
      <c r="OI36" s="419"/>
      <c r="OJ36" s="418"/>
      <c r="OK36" s="420"/>
      <c r="OL36" s="421"/>
      <c r="OM36" s="422"/>
      <c r="ON36" s="423"/>
      <c r="OO36" s="419"/>
      <c r="OP36" s="419"/>
      <c r="OQ36" s="418"/>
      <c r="OR36" s="420"/>
      <c r="OS36" s="421"/>
      <c r="OT36" s="422"/>
      <c r="OU36" s="423"/>
      <c r="OV36" s="419"/>
      <c r="OW36" s="419"/>
      <c r="OX36" s="418"/>
      <c r="OY36" s="420"/>
      <c r="OZ36" s="421"/>
      <c r="PA36" s="422"/>
      <c r="PB36" s="423"/>
      <c r="PC36" s="419"/>
      <c r="PD36" s="419"/>
      <c r="PE36" s="418"/>
      <c r="PF36" s="420"/>
      <c r="PG36" s="421"/>
      <c r="PH36" s="422"/>
      <c r="PI36" s="423"/>
      <c r="PJ36" s="419"/>
      <c r="PK36" s="419"/>
      <c r="PL36" s="418"/>
      <c r="PM36" s="420"/>
      <c r="PN36" s="421"/>
      <c r="PO36" s="422"/>
      <c r="PP36" s="423"/>
      <c r="PQ36" s="419"/>
      <c r="PR36" s="419"/>
      <c r="PS36" s="418"/>
      <c r="PT36" s="420"/>
      <c r="PU36" s="421"/>
      <c r="PV36" s="422"/>
      <c r="PW36" s="423"/>
      <c r="PX36" s="419"/>
      <c r="PY36" s="419"/>
      <c r="PZ36" s="418"/>
      <c r="QA36" s="420"/>
      <c r="QB36" s="421"/>
      <c r="QC36" s="422"/>
      <c r="QD36" s="423"/>
      <c r="QE36" s="419"/>
      <c r="QF36" s="419"/>
      <c r="QG36" s="418"/>
      <c r="QH36" s="420"/>
      <c r="QI36" s="421"/>
      <c r="QJ36" s="422"/>
      <c r="QK36" s="423"/>
      <c r="QL36" s="419"/>
      <c r="QM36" s="419"/>
      <c r="QN36" s="418"/>
      <c r="QO36" s="420"/>
      <c r="QP36" s="421"/>
      <c r="QQ36" s="422"/>
      <c r="QR36" s="423"/>
      <c r="QS36" s="419"/>
      <c r="QT36" s="419"/>
      <c r="QU36" s="418"/>
      <c r="QV36" s="420"/>
      <c r="QW36" s="421"/>
      <c r="QX36" s="422"/>
      <c r="QY36" s="423"/>
      <c r="QZ36" s="419"/>
      <c r="RA36" s="419"/>
      <c r="RB36" s="418"/>
      <c r="RC36" s="420"/>
      <c r="RD36" s="421"/>
      <c r="RE36" s="422"/>
      <c r="RF36" s="423"/>
      <c r="RG36" s="419"/>
      <c r="RH36" s="419"/>
      <c r="RI36" s="418"/>
      <c r="RJ36" s="420"/>
      <c r="RK36" s="421"/>
      <c r="RL36" s="422"/>
      <c r="RM36" s="423"/>
      <c r="RN36" s="419"/>
      <c r="RO36" s="419"/>
      <c r="RP36" s="418"/>
      <c r="RQ36" s="420"/>
      <c r="RR36" s="421"/>
      <c r="RS36" s="422"/>
      <c r="RT36" s="423"/>
      <c r="RU36" s="419"/>
      <c r="RV36" s="419"/>
      <c r="RW36" s="418"/>
      <c r="RX36" s="420"/>
      <c r="RY36" s="421"/>
      <c r="RZ36" s="422"/>
      <c r="SA36" s="423"/>
      <c r="SB36" s="419"/>
      <c r="SC36" s="419"/>
      <c r="SD36" s="418"/>
      <c r="SE36" s="420"/>
      <c r="SF36" s="421"/>
      <c r="SG36" s="422"/>
      <c r="SH36" s="423"/>
      <c r="SI36" s="419"/>
      <c r="SJ36" s="419"/>
      <c r="SK36" s="418"/>
      <c r="SL36" s="420"/>
      <c r="SM36" s="421"/>
      <c r="SN36" s="422"/>
      <c r="SO36" s="423"/>
      <c r="SP36" s="419"/>
      <c r="SQ36" s="419"/>
      <c r="SR36" s="418"/>
      <c r="SS36" s="420"/>
      <c r="ST36" s="421"/>
      <c r="SU36" s="422"/>
      <c r="SV36" s="423"/>
      <c r="SW36" s="419"/>
      <c r="SX36" s="419"/>
      <c r="SY36" s="418"/>
      <c r="SZ36" s="420"/>
      <c r="TA36" s="421"/>
      <c r="TB36" s="422"/>
      <c r="TC36" s="423"/>
      <c r="TD36" s="419"/>
      <c r="TE36" s="419"/>
      <c r="TF36" s="418"/>
      <c r="TG36" s="420"/>
      <c r="TH36" s="421"/>
      <c r="TI36" s="422"/>
      <c r="TJ36" s="423"/>
      <c r="TK36" s="419"/>
      <c r="TL36" s="419"/>
      <c r="TM36" s="418"/>
      <c r="TN36" s="420"/>
      <c r="TO36" s="421"/>
      <c r="TP36" s="422"/>
      <c r="TQ36" s="423"/>
      <c r="TR36" s="419"/>
      <c r="TS36" s="419"/>
      <c r="TT36" s="418"/>
      <c r="TU36" s="420"/>
      <c r="TV36" s="421"/>
      <c r="TW36" s="422"/>
      <c r="TX36" s="423"/>
      <c r="TY36" s="419"/>
      <c r="TZ36" s="419"/>
      <c r="UA36" s="418"/>
      <c r="UB36" s="420"/>
      <c r="UC36" s="421"/>
      <c r="UD36" s="422"/>
      <c r="UE36" s="423"/>
      <c r="UF36" s="419"/>
      <c r="UG36" s="419"/>
      <c r="UH36" s="418"/>
      <c r="UI36" s="420"/>
      <c r="UJ36" s="421"/>
      <c r="UK36" s="422"/>
      <c r="UL36" s="423"/>
      <c r="UM36" s="419"/>
      <c r="UN36" s="419"/>
      <c r="UO36" s="418"/>
      <c r="UP36" s="420"/>
      <c r="UQ36" s="421"/>
      <c r="UR36" s="422"/>
      <c r="US36" s="423"/>
      <c r="UT36" s="419"/>
      <c r="UU36" s="419"/>
      <c r="UV36" s="418"/>
      <c r="UW36" s="420"/>
      <c r="UX36" s="421"/>
      <c r="UY36" s="422"/>
      <c r="UZ36" s="423"/>
      <c r="VA36" s="419"/>
      <c r="VB36" s="419"/>
      <c r="VC36" s="418"/>
      <c r="VD36" s="420"/>
      <c r="VE36" s="421"/>
      <c r="VF36" s="422"/>
      <c r="VG36" s="423"/>
      <c r="VH36" s="419"/>
      <c r="VI36" s="419"/>
      <c r="VJ36" s="418"/>
      <c r="VK36" s="420"/>
      <c r="VL36" s="421"/>
      <c r="VM36" s="422"/>
      <c r="VN36" s="423"/>
      <c r="VO36" s="419"/>
      <c r="VP36" s="419"/>
      <c r="VQ36" s="418"/>
      <c r="VR36" s="420"/>
      <c r="VS36" s="421"/>
      <c r="VT36" s="422"/>
      <c r="VU36" s="423"/>
      <c r="VV36" s="419"/>
      <c r="VW36" s="419"/>
      <c r="VX36" s="418"/>
      <c r="VY36" s="420"/>
      <c r="VZ36" s="421"/>
      <c r="WA36" s="422"/>
      <c r="WB36" s="423"/>
      <c r="WC36" s="419"/>
      <c r="WD36" s="419"/>
      <c r="WE36" s="418"/>
      <c r="WF36" s="420"/>
      <c r="WG36" s="421"/>
      <c r="WH36" s="422"/>
      <c r="WI36" s="423"/>
      <c r="WJ36" s="419"/>
      <c r="WK36" s="419"/>
      <c r="WL36" s="418"/>
      <c r="WM36" s="420"/>
      <c r="WN36" s="421"/>
      <c r="WO36" s="422"/>
      <c r="WP36" s="423"/>
      <c r="WQ36" s="419"/>
      <c r="WR36" s="419"/>
      <c r="WS36" s="418"/>
      <c r="WT36" s="420"/>
      <c r="WU36" s="421"/>
      <c r="WV36" s="422"/>
      <c r="WW36" s="423"/>
      <c r="WX36" s="419"/>
      <c r="WY36" s="419"/>
      <c r="WZ36" s="418"/>
      <c r="XA36" s="420"/>
      <c r="XB36" s="421"/>
      <c r="XC36" s="422"/>
      <c r="XD36" s="423"/>
      <c r="XE36" s="419"/>
      <c r="XF36" s="419"/>
      <c r="XG36" s="418"/>
      <c r="XH36" s="420"/>
      <c r="XI36" s="421"/>
      <c r="XJ36" s="422"/>
      <c r="XK36" s="423"/>
      <c r="XL36" s="419"/>
      <c r="XM36" s="419"/>
      <c r="XN36" s="418"/>
      <c r="XO36" s="420"/>
      <c r="XP36" s="421"/>
      <c r="XQ36" s="422"/>
      <c r="XR36" s="423"/>
      <c r="XS36" s="419"/>
      <c r="XT36" s="419"/>
      <c r="XU36" s="418"/>
      <c r="XV36" s="420"/>
      <c r="XW36" s="421"/>
      <c r="XX36" s="422"/>
      <c r="XY36" s="423"/>
      <c r="XZ36" s="419"/>
      <c r="YA36" s="419"/>
      <c r="YB36" s="418"/>
      <c r="YC36" s="420"/>
      <c r="YD36" s="421"/>
      <c r="YE36" s="422"/>
      <c r="YF36" s="423"/>
      <c r="YG36" s="419"/>
      <c r="YH36" s="419"/>
      <c r="YI36" s="418"/>
      <c r="YJ36" s="420"/>
      <c r="YK36" s="421"/>
      <c r="YL36" s="422"/>
      <c r="YM36" s="423"/>
      <c r="YN36" s="419"/>
      <c r="YO36" s="419"/>
      <c r="YP36" s="418"/>
      <c r="YQ36" s="420"/>
      <c r="YR36" s="421"/>
      <c r="YS36" s="422"/>
      <c r="YT36" s="423"/>
      <c r="YU36" s="419"/>
      <c r="YV36" s="419"/>
      <c r="YW36" s="418"/>
      <c r="YX36" s="420"/>
      <c r="YY36" s="421"/>
      <c r="YZ36" s="422"/>
      <c r="ZA36" s="423"/>
      <c r="ZB36" s="419"/>
      <c r="ZC36" s="419"/>
      <c r="ZD36" s="418"/>
      <c r="ZE36" s="420"/>
      <c r="ZF36" s="421"/>
      <c r="ZG36" s="422"/>
      <c r="ZH36" s="423"/>
      <c r="ZI36" s="419"/>
      <c r="ZJ36" s="419"/>
      <c r="ZK36" s="418"/>
      <c r="ZL36" s="420"/>
      <c r="ZM36" s="421"/>
      <c r="ZN36" s="422"/>
      <c r="ZO36" s="423"/>
      <c r="ZP36" s="419"/>
      <c r="ZQ36" s="419"/>
      <c r="ZR36" s="418"/>
      <c r="ZS36" s="420"/>
      <c r="ZT36" s="421"/>
      <c r="ZU36" s="422"/>
      <c r="ZV36" s="423"/>
      <c r="ZW36" s="419"/>
      <c r="ZX36" s="419"/>
      <c r="ZY36" s="418"/>
      <c r="ZZ36" s="420"/>
      <c r="AAA36" s="421"/>
      <c r="AAB36" s="422"/>
      <c r="AAC36" s="423"/>
      <c r="AAD36" s="419"/>
      <c r="AAE36" s="419"/>
      <c r="AAF36" s="418"/>
      <c r="AAG36" s="420"/>
      <c r="AAH36" s="421"/>
      <c r="AAI36" s="422"/>
      <c r="AAJ36" s="423"/>
      <c r="AAK36" s="419"/>
      <c r="AAL36" s="419"/>
      <c r="AAM36" s="418"/>
      <c r="AAN36" s="420"/>
      <c r="AAO36" s="421"/>
      <c r="AAP36" s="422"/>
      <c r="AAQ36" s="423"/>
      <c r="AAR36" s="419"/>
      <c r="AAS36" s="419"/>
      <c r="AAT36" s="418"/>
      <c r="AAU36" s="420"/>
      <c r="AAV36" s="421"/>
      <c r="AAW36" s="422"/>
      <c r="AAX36" s="423"/>
      <c r="AAY36" s="419"/>
      <c r="AAZ36" s="419"/>
      <c r="ABA36" s="418"/>
      <c r="ABB36" s="420"/>
      <c r="ABC36" s="421"/>
      <c r="ABD36" s="422"/>
      <c r="ABE36" s="423"/>
      <c r="ABF36" s="419"/>
      <c r="ABG36" s="419"/>
      <c r="ABH36" s="418"/>
      <c r="ABI36" s="420"/>
      <c r="ABJ36" s="421"/>
      <c r="ABK36" s="422"/>
      <c r="ABL36" s="423"/>
      <c r="ABM36" s="419"/>
      <c r="ABN36" s="419"/>
      <c r="ABO36" s="418"/>
      <c r="ABP36" s="420"/>
      <c r="ABQ36" s="421"/>
      <c r="ABR36" s="422"/>
      <c r="ABS36" s="423"/>
      <c r="ABT36" s="419"/>
      <c r="ABU36" s="419"/>
      <c r="ABV36" s="418"/>
      <c r="ABW36" s="420"/>
      <c r="ABX36" s="421"/>
      <c r="ABY36" s="422"/>
      <c r="ABZ36" s="423"/>
      <c r="ACA36" s="419"/>
      <c r="ACB36" s="419"/>
      <c r="ACC36" s="418"/>
      <c r="ACD36" s="420"/>
      <c r="ACE36" s="421"/>
      <c r="ACF36" s="422"/>
      <c r="ACG36" s="423"/>
      <c r="ACH36" s="419"/>
      <c r="ACI36" s="419"/>
      <c r="ACJ36" s="418"/>
      <c r="ACK36" s="420"/>
      <c r="ACL36" s="421"/>
      <c r="ACM36" s="422"/>
      <c r="ACN36" s="423"/>
      <c r="ACO36" s="419"/>
      <c r="ACP36" s="419"/>
      <c r="ACQ36" s="418"/>
      <c r="ACR36" s="420"/>
      <c r="ACS36" s="421"/>
      <c r="ACT36" s="422"/>
      <c r="ACU36" s="423"/>
      <c r="ACV36" s="419"/>
      <c r="ACW36" s="419"/>
      <c r="ACX36" s="418"/>
      <c r="ACY36" s="420"/>
      <c r="ACZ36" s="421"/>
      <c r="ADA36" s="422"/>
      <c r="ADB36" s="423"/>
      <c r="ADC36" s="419"/>
      <c r="ADD36" s="419"/>
      <c r="ADE36" s="418"/>
      <c r="ADF36" s="420"/>
      <c r="ADG36" s="421"/>
      <c r="ADH36" s="422"/>
      <c r="ADI36" s="423"/>
      <c r="ADJ36" s="419"/>
      <c r="ADK36" s="419"/>
      <c r="ADL36" s="418"/>
      <c r="ADM36" s="420"/>
      <c r="ADN36" s="421"/>
      <c r="ADO36" s="422"/>
      <c r="ADP36" s="423"/>
      <c r="ADQ36" s="419"/>
      <c r="ADR36" s="419"/>
      <c r="ADS36" s="418"/>
      <c r="ADT36" s="420"/>
      <c r="ADU36" s="421"/>
      <c r="ADV36" s="422"/>
      <c r="ADW36" s="423"/>
      <c r="ADX36" s="419"/>
      <c r="ADY36" s="419"/>
      <c r="ADZ36" s="418"/>
      <c r="AEA36" s="420"/>
      <c r="AEB36" s="421"/>
      <c r="AEC36" s="422"/>
      <c r="AED36" s="423"/>
      <c r="AEE36" s="419"/>
      <c r="AEF36" s="419"/>
      <c r="AEG36" s="418"/>
      <c r="AEH36" s="420"/>
      <c r="AEI36" s="421"/>
      <c r="AEJ36" s="422"/>
      <c r="AEK36" s="423"/>
      <c r="AEL36" s="419"/>
      <c r="AEM36" s="419"/>
      <c r="AEN36" s="418"/>
      <c r="AEO36" s="420"/>
      <c r="AEP36" s="421"/>
      <c r="AEQ36" s="422"/>
      <c r="AER36" s="423"/>
      <c r="AES36" s="419"/>
      <c r="AET36" s="419"/>
      <c r="AEU36" s="418"/>
      <c r="AEV36" s="420"/>
      <c r="AEW36" s="421"/>
      <c r="AEX36" s="422"/>
      <c r="AEY36" s="423"/>
      <c r="AEZ36" s="419"/>
      <c r="AFA36" s="419"/>
      <c r="AFB36" s="418"/>
      <c r="AFC36" s="420"/>
      <c r="AFD36" s="421"/>
      <c r="AFE36" s="422"/>
      <c r="AFF36" s="423"/>
      <c r="AFG36" s="419"/>
      <c r="AFH36" s="419"/>
      <c r="AFI36" s="418"/>
      <c r="AFJ36" s="420"/>
      <c r="AFK36" s="421"/>
      <c r="AFL36" s="422"/>
      <c r="AFM36" s="423"/>
      <c r="AFN36" s="419"/>
      <c r="AFO36" s="419"/>
      <c r="AFP36" s="418"/>
      <c r="AFQ36" s="420"/>
      <c r="AFR36" s="421"/>
      <c r="AFS36" s="422"/>
      <c r="AFT36" s="423"/>
      <c r="AFU36" s="419"/>
      <c r="AFV36" s="419"/>
      <c r="AFW36" s="418"/>
      <c r="AFX36" s="420"/>
      <c r="AFY36" s="421"/>
      <c r="AFZ36" s="422"/>
      <c r="AGA36" s="423"/>
      <c r="AGB36" s="419"/>
      <c r="AGC36" s="419"/>
      <c r="AGD36" s="418"/>
      <c r="AGE36" s="420"/>
      <c r="AGF36" s="421"/>
      <c r="AGG36" s="422"/>
      <c r="AGH36" s="423"/>
      <c r="AGI36" s="419"/>
      <c r="AGJ36" s="419"/>
      <c r="AGK36" s="418"/>
      <c r="AGL36" s="420"/>
      <c r="AGM36" s="421"/>
      <c r="AGN36" s="422"/>
      <c r="AGO36" s="423"/>
      <c r="AGP36" s="419"/>
      <c r="AGQ36" s="419"/>
      <c r="AGR36" s="418"/>
      <c r="AGS36" s="420"/>
      <c r="AGT36" s="421"/>
      <c r="AGU36" s="422"/>
      <c r="AGV36" s="423"/>
      <c r="AGW36" s="419"/>
      <c r="AGX36" s="419"/>
      <c r="AGY36" s="418"/>
      <c r="AGZ36" s="420"/>
      <c r="AHA36" s="421"/>
      <c r="AHB36" s="422"/>
      <c r="AHC36" s="423"/>
      <c r="AHD36" s="419"/>
      <c r="AHE36" s="419"/>
      <c r="AHF36" s="418"/>
      <c r="AHG36" s="420"/>
      <c r="AHH36" s="421"/>
      <c r="AHI36" s="422"/>
      <c r="AHJ36" s="423"/>
      <c r="AHK36" s="419"/>
      <c r="AHL36" s="419"/>
      <c r="AHM36" s="418"/>
      <c r="AHN36" s="420"/>
      <c r="AHO36" s="421"/>
      <c r="AHP36" s="422"/>
      <c r="AHQ36" s="423"/>
      <c r="AHR36" s="419"/>
      <c r="AHS36" s="419"/>
      <c r="AHT36" s="418"/>
      <c r="AHU36" s="420"/>
      <c r="AHV36" s="421"/>
      <c r="AHW36" s="422"/>
      <c r="AHX36" s="423"/>
      <c r="AHY36" s="419"/>
      <c r="AHZ36" s="419"/>
      <c r="AIA36" s="418"/>
      <c r="AIB36" s="420"/>
      <c r="AIC36" s="421"/>
      <c r="AID36" s="422"/>
      <c r="AIE36" s="423"/>
      <c r="AIF36" s="419"/>
      <c r="AIG36" s="419"/>
      <c r="AIH36" s="418"/>
      <c r="AII36" s="420"/>
      <c r="AIJ36" s="421"/>
      <c r="AIK36" s="422"/>
      <c r="AIL36" s="423"/>
      <c r="AIM36" s="419"/>
      <c r="AIN36" s="419"/>
      <c r="AIO36" s="418"/>
      <c r="AIP36" s="420"/>
      <c r="AIQ36" s="421"/>
      <c r="AIR36" s="422"/>
      <c r="AIS36" s="423"/>
      <c r="AIT36" s="419"/>
      <c r="AIU36" s="419"/>
      <c r="AIV36" s="418"/>
      <c r="AIW36" s="420"/>
      <c r="AIX36" s="421"/>
      <c r="AIY36" s="422"/>
      <c r="AIZ36" s="423"/>
      <c r="AJA36" s="419"/>
      <c r="AJB36" s="419"/>
      <c r="AJC36" s="418"/>
      <c r="AJD36" s="420"/>
      <c r="AJE36" s="421"/>
      <c r="AJF36" s="422"/>
      <c r="AJG36" s="423"/>
      <c r="AJH36" s="419"/>
      <c r="AJI36" s="419"/>
      <c r="AJJ36" s="418"/>
      <c r="AJK36" s="420"/>
      <c r="AJL36" s="421"/>
      <c r="AJM36" s="422"/>
      <c r="AJN36" s="423"/>
      <c r="AJO36" s="419"/>
      <c r="AJP36" s="419"/>
      <c r="AJQ36" s="418"/>
      <c r="AJR36" s="420"/>
      <c r="AJS36" s="421"/>
      <c r="AJT36" s="422"/>
      <c r="AJU36" s="423"/>
      <c r="AJV36" s="419"/>
      <c r="AJW36" s="419"/>
      <c r="AJX36" s="418"/>
      <c r="AJY36" s="420"/>
      <c r="AJZ36" s="421"/>
      <c r="AKA36" s="422"/>
      <c r="AKB36" s="423"/>
      <c r="AKC36" s="419"/>
      <c r="AKD36" s="419"/>
      <c r="AKE36" s="418"/>
      <c r="AKF36" s="420"/>
      <c r="AKG36" s="421"/>
      <c r="AKH36" s="422"/>
      <c r="AKI36" s="423"/>
      <c r="AKJ36" s="419"/>
      <c r="AKK36" s="419"/>
      <c r="AKL36" s="418"/>
      <c r="AKM36" s="420"/>
      <c r="AKN36" s="421"/>
      <c r="AKO36" s="422"/>
      <c r="AKP36" s="423"/>
      <c r="AKQ36" s="419"/>
      <c r="AKR36" s="419"/>
      <c r="AKS36" s="418"/>
      <c r="AKT36" s="420"/>
      <c r="AKU36" s="421"/>
      <c r="AKV36" s="422"/>
      <c r="AKW36" s="423"/>
      <c r="AKX36" s="419"/>
      <c r="AKY36" s="419"/>
      <c r="AKZ36" s="418"/>
      <c r="ALA36" s="420"/>
      <c r="ALB36" s="421"/>
      <c r="ALC36" s="422"/>
      <c r="ALD36" s="423"/>
      <c r="ALE36" s="419"/>
      <c r="ALF36" s="419"/>
      <c r="ALG36" s="418"/>
      <c r="ALH36" s="420"/>
      <c r="ALI36" s="421"/>
      <c r="ALJ36" s="422"/>
      <c r="ALK36" s="423"/>
      <c r="ALL36" s="419"/>
      <c r="ALM36" s="419"/>
      <c r="ALN36" s="418"/>
      <c r="ALO36" s="420"/>
      <c r="ALP36" s="421"/>
      <c r="ALQ36" s="422"/>
      <c r="ALR36" s="423"/>
      <c r="ALS36" s="419"/>
      <c r="ALT36" s="419"/>
      <c r="ALU36" s="418"/>
      <c r="ALV36" s="420"/>
      <c r="ALW36" s="421"/>
      <c r="ALX36" s="422"/>
      <c r="ALY36" s="423"/>
      <c r="ALZ36" s="419"/>
      <c r="AMA36" s="419"/>
      <c r="AMB36" s="418"/>
      <c r="AMC36" s="420"/>
      <c r="AMD36" s="421"/>
      <c r="AME36" s="422"/>
      <c r="AMF36" s="423"/>
      <c r="AMG36" s="419"/>
      <c r="AMH36" s="419"/>
      <c r="AMI36" s="418"/>
      <c r="AMJ36" s="420"/>
      <c r="AMK36" s="421"/>
      <c r="AML36" s="422"/>
      <c r="AMM36" s="423"/>
      <c r="AMN36" s="419"/>
      <c r="AMO36" s="419"/>
      <c r="AMP36" s="418"/>
      <c r="AMQ36" s="420"/>
      <c r="AMR36" s="421"/>
      <c r="AMS36" s="422"/>
      <c r="AMT36" s="423"/>
      <c r="AMU36" s="419"/>
      <c r="AMV36" s="419"/>
      <c r="AMW36" s="418"/>
      <c r="AMX36" s="420"/>
      <c r="AMY36" s="421"/>
      <c r="AMZ36" s="422"/>
      <c r="ANA36" s="423"/>
      <c r="ANB36" s="419"/>
      <c r="ANC36" s="419"/>
      <c r="AND36" s="418"/>
      <c r="ANE36" s="420"/>
      <c r="ANF36" s="421"/>
      <c r="ANG36" s="422"/>
      <c r="ANH36" s="423"/>
      <c r="ANI36" s="419"/>
      <c r="ANJ36" s="419"/>
      <c r="ANK36" s="418"/>
      <c r="ANL36" s="420"/>
      <c r="ANM36" s="421"/>
      <c r="ANN36" s="422"/>
      <c r="ANO36" s="423"/>
      <c r="ANP36" s="419"/>
      <c r="ANQ36" s="419"/>
      <c r="ANR36" s="418"/>
      <c r="ANS36" s="420"/>
      <c r="ANT36" s="421"/>
      <c r="ANU36" s="422"/>
      <c r="ANV36" s="423"/>
      <c r="ANW36" s="419"/>
      <c r="ANX36" s="419"/>
      <c r="ANY36" s="418"/>
      <c r="ANZ36" s="420"/>
      <c r="AOA36" s="421"/>
      <c r="AOB36" s="422"/>
      <c r="AOC36" s="423"/>
      <c r="AOD36" s="419"/>
      <c r="AOE36" s="419"/>
      <c r="AOF36" s="418"/>
      <c r="AOG36" s="420"/>
      <c r="AOH36" s="421"/>
      <c r="AOI36" s="422"/>
      <c r="AOJ36" s="423"/>
      <c r="AOK36" s="419"/>
      <c r="AOL36" s="419"/>
      <c r="AOM36" s="418"/>
      <c r="AON36" s="420"/>
      <c r="AOO36" s="421"/>
      <c r="AOP36" s="422"/>
      <c r="AOQ36" s="423"/>
      <c r="AOR36" s="419"/>
      <c r="AOS36" s="419"/>
      <c r="AOT36" s="418"/>
      <c r="AOU36" s="420"/>
      <c r="AOV36" s="421"/>
      <c r="AOW36" s="422"/>
      <c r="AOX36" s="423"/>
      <c r="AOY36" s="419"/>
      <c r="AOZ36" s="419"/>
      <c r="APA36" s="418"/>
      <c r="APB36" s="420"/>
      <c r="APC36" s="421"/>
      <c r="APD36" s="422"/>
      <c r="APE36" s="423"/>
      <c r="APF36" s="419"/>
      <c r="APG36" s="419"/>
      <c r="APH36" s="418"/>
      <c r="API36" s="420"/>
      <c r="APJ36" s="421"/>
      <c r="APK36" s="422"/>
      <c r="APL36" s="423"/>
      <c r="APM36" s="419"/>
      <c r="APN36" s="419"/>
      <c r="APO36" s="418"/>
      <c r="APP36" s="420"/>
      <c r="APQ36" s="421"/>
      <c r="APR36" s="422"/>
      <c r="APS36" s="423"/>
      <c r="APT36" s="419"/>
      <c r="APU36" s="419"/>
      <c r="APV36" s="418"/>
      <c r="APW36" s="420"/>
      <c r="APX36" s="421"/>
      <c r="APY36" s="422"/>
      <c r="APZ36" s="423"/>
      <c r="AQA36" s="419"/>
      <c r="AQB36" s="419"/>
      <c r="AQC36" s="418"/>
      <c r="AQD36" s="420"/>
      <c r="AQE36" s="421"/>
      <c r="AQF36" s="422"/>
      <c r="AQG36" s="423"/>
      <c r="AQH36" s="419"/>
      <c r="AQI36" s="419"/>
      <c r="AQJ36" s="418"/>
      <c r="AQK36" s="420"/>
      <c r="AQL36" s="421"/>
      <c r="AQM36" s="422"/>
      <c r="AQN36" s="423"/>
      <c r="AQO36" s="419"/>
      <c r="AQP36" s="419"/>
      <c r="AQQ36" s="418"/>
      <c r="AQR36" s="420"/>
      <c r="AQS36" s="421"/>
      <c r="AQT36" s="422"/>
      <c r="AQU36" s="423"/>
      <c r="AQV36" s="419"/>
      <c r="AQW36" s="419"/>
      <c r="AQX36" s="418"/>
      <c r="AQY36" s="420"/>
      <c r="AQZ36" s="421"/>
      <c r="ARA36" s="422"/>
      <c r="ARB36" s="423"/>
      <c r="ARC36" s="419"/>
      <c r="ARD36" s="419"/>
      <c r="ARE36" s="418"/>
      <c r="ARF36" s="420"/>
      <c r="ARG36" s="421"/>
      <c r="ARH36" s="422"/>
      <c r="ARI36" s="423"/>
      <c r="ARJ36" s="419"/>
      <c r="ARK36" s="419"/>
      <c r="ARL36" s="418"/>
      <c r="ARM36" s="420"/>
      <c r="ARN36" s="421"/>
      <c r="ARO36" s="422"/>
      <c r="ARP36" s="423"/>
      <c r="ARQ36" s="419"/>
      <c r="ARR36" s="419"/>
      <c r="ARS36" s="418"/>
      <c r="ART36" s="420"/>
      <c r="ARU36" s="421"/>
      <c r="ARV36" s="422"/>
      <c r="ARW36" s="423"/>
      <c r="ARX36" s="419"/>
      <c r="ARY36" s="419"/>
      <c r="ARZ36" s="418"/>
      <c r="ASA36" s="420"/>
      <c r="ASB36" s="421"/>
      <c r="ASC36" s="422"/>
      <c r="ASD36" s="423"/>
      <c r="ASE36" s="419"/>
      <c r="ASF36" s="419"/>
      <c r="ASG36" s="418"/>
      <c r="ASH36" s="420"/>
      <c r="ASI36" s="421"/>
      <c r="ASJ36" s="422"/>
      <c r="ASK36" s="423"/>
      <c r="ASL36" s="419"/>
      <c r="ASM36" s="419"/>
      <c r="ASN36" s="418"/>
      <c r="ASO36" s="420"/>
      <c r="ASP36" s="421"/>
      <c r="ASQ36" s="422"/>
      <c r="ASR36" s="423"/>
      <c r="ASS36" s="419"/>
      <c r="AST36" s="419"/>
      <c r="ASU36" s="418"/>
      <c r="ASV36" s="420"/>
      <c r="ASW36" s="421"/>
      <c r="ASX36" s="422"/>
      <c r="ASY36" s="423"/>
      <c r="ASZ36" s="419"/>
      <c r="ATA36" s="419"/>
      <c r="ATB36" s="418"/>
      <c r="ATC36" s="420"/>
      <c r="ATD36" s="421"/>
      <c r="ATE36" s="422"/>
      <c r="ATF36" s="423"/>
      <c r="ATG36" s="419"/>
      <c r="ATH36" s="419"/>
      <c r="ATI36" s="418"/>
      <c r="ATJ36" s="420"/>
      <c r="ATK36" s="421"/>
      <c r="ATL36" s="422"/>
      <c r="ATM36" s="423"/>
      <c r="ATN36" s="419"/>
      <c r="ATO36" s="419"/>
      <c r="ATP36" s="418"/>
      <c r="ATQ36" s="420"/>
      <c r="ATR36" s="421"/>
      <c r="ATS36" s="422"/>
      <c r="ATT36" s="423"/>
      <c r="ATU36" s="419"/>
      <c r="ATV36" s="419"/>
      <c r="ATW36" s="418"/>
      <c r="ATX36" s="420"/>
      <c r="ATY36" s="421"/>
      <c r="ATZ36" s="422"/>
      <c r="AUA36" s="423"/>
      <c r="AUB36" s="419"/>
      <c r="AUC36" s="419"/>
      <c r="AUD36" s="418"/>
      <c r="AUE36" s="420"/>
      <c r="AUF36" s="421"/>
      <c r="AUG36" s="422"/>
      <c r="AUH36" s="423"/>
      <c r="AUI36" s="419"/>
      <c r="AUJ36" s="419"/>
      <c r="AUK36" s="418"/>
      <c r="AUL36" s="420"/>
      <c r="AUM36" s="421"/>
      <c r="AUN36" s="422"/>
      <c r="AUO36" s="423"/>
      <c r="AUP36" s="419"/>
      <c r="AUQ36" s="419"/>
      <c r="AUR36" s="418"/>
      <c r="AUS36" s="420"/>
      <c r="AUT36" s="421"/>
      <c r="AUU36" s="422"/>
      <c r="AUV36" s="423"/>
      <c r="AUW36" s="419"/>
      <c r="AUX36" s="419"/>
      <c r="AUY36" s="418"/>
      <c r="AUZ36" s="420"/>
      <c r="AVA36" s="421"/>
      <c r="AVB36" s="422"/>
      <c r="AVC36" s="423"/>
      <c r="AVD36" s="419"/>
      <c r="AVE36" s="419"/>
      <c r="AVF36" s="418"/>
      <c r="AVG36" s="420"/>
      <c r="AVH36" s="421"/>
      <c r="AVI36" s="422"/>
      <c r="AVJ36" s="423"/>
      <c r="AVK36" s="419"/>
      <c r="AVL36" s="419"/>
      <c r="AVM36" s="418"/>
      <c r="AVN36" s="420"/>
      <c r="AVO36" s="421"/>
      <c r="AVP36" s="422"/>
      <c r="AVQ36" s="423"/>
      <c r="AVR36" s="419"/>
      <c r="AVS36" s="419"/>
      <c r="AVT36" s="418"/>
      <c r="AVU36" s="420"/>
      <c r="AVV36" s="421"/>
      <c r="AVW36" s="422"/>
      <c r="AVX36" s="423"/>
      <c r="AVY36" s="419"/>
      <c r="AVZ36" s="419"/>
      <c r="AWA36" s="418"/>
      <c r="AWB36" s="420"/>
      <c r="AWC36" s="421"/>
      <c r="AWD36" s="422"/>
      <c r="AWE36" s="423"/>
      <c r="AWF36" s="419"/>
      <c r="AWG36" s="419"/>
      <c r="AWH36" s="418"/>
      <c r="AWI36" s="420"/>
      <c r="AWJ36" s="421"/>
      <c r="AWK36" s="422"/>
      <c r="AWL36" s="423"/>
      <c r="AWM36" s="419"/>
      <c r="AWN36" s="419"/>
      <c r="AWO36" s="418"/>
      <c r="AWP36" s="420"/>
      <c r="AWQ36" s="421"/>
      <c r="AWR36" s="422"/>
      <c r="AWS36" s="423"/>
      <c r="AWT36" s="419"/>
      <c r="AWU36" s="419"/>
      <c r="AWV36" s="418"/>
      <c r="AWW36" s="420"/>
      <c r="AWX36" s="421"/>
      <c r="AWY36" s="422"/>
      <c r="AWZ36" s="423"/>
      <c r="AXA36" s="419"/>
      <c r="AXB36" s="419"/>
      <c r="AXC36" s="418"/>
      <c r="AXD36" s="420"/>
      <c r="AXE36" s="421"/>
      <c r="AXF36" s="422"/>
      <c r="AXG36" s="423"/>
      <c r="AXH36" s="419"/>
      <c r="AXI36" s="419"/>
      <c r="AXJ36" s="418"/>
      <c r="AXK36" s="420"/>
      <c r="AXL36" s="421"/>
      <c r="AXM36" s="422"/>
      <c r="AXN36" s="423"/>
      <c r="AXO36" s="419"/>
      <c r="AXP36" s="419"/>
      <c r="AXQ36" s="418"/>
      <c r="AXR36" s="420"/>
      <c r="AXS36" s="421"/>
      <c r="AXT36" s="422"/>
      <c r="AXU36" s="423"/>
      <c r="AXV36" s="419"/>
      <c r="AXW36" s="419"/>
      <c r="AXX36" s="418"/>
      <c r="AXY36" s="420"/>
      <c r="AXZ36" s="421"/>
      <c r="AYA36" s="422"/>
      <c r="AYB36" s="423"/>
      <c r="AYC36" s="419"/>
      <c r="AYD36" s="419"/>
      <c r="AYE36" s="418"/>
      <c r="AYF36" s="420"/>
      <c r="AYG36" s="421"/>
      <c r="AYH36" s="422"/>
      <c r="AYI36" s="423"/>
      <c r="AYJ36" s="419"/>
      <c r="AYK36" s="419"/>
      <c r="AYL36" s="418"/>
      <c r="AYM36" s="420"/>
      <c r="AYN36" s="421"/>
      <c r="AYO36" s="422"/>
      <c r="AYP36" s="423"/>
      <c r="AYQ36" s="419"/>
      <c r="AYR36" s="419"/>
      <c r="AYS36" s="418"/>
      <c r="AYT36" s="420"/>
      <c r="AYU36" s="421"/>
      <c r="AYV36" s="422"/>
      <c r="AYW36" s="423"/>
      <c r="AYX36" s="419"/>
      <c r="AYY36" s="419"/>
      <c r="AYZ36" s="418"/>
      <c r="AZA36" s="420"/>
      <c r="AZB36" s="421"/>
      <c r="AZC36" s="422"/>
      <c r="AZD36" s="423"/>
      <c r="AZE36" s="419"/>
      <c r="AZF36" s="419"/>
      <c r="AZG36" s="418"/>
      <c r="AZH36" s="420"/>
      <c r="AZI36" s="421"/>
      <c r="AZJ36" s="422"/>
      <c r="AZK36" s="423"/>
      <c r="AZL36" s="419"/>
      <c r="AZM36" s="419"/>
      <c r="AZN36" s="418"/>
      <c r="AZO36" s="420"/>
      <c r="AZP36" s="421"/>
      <c r="AZQ36" s="422"/>
      <c r="AZR36" s="423"/>
      <c r="AZS36" s="419"/>
      <c r="AZT36" s="419"/>
      <c r="AZU36" s="418"/>
      <c r="AZV36" s="420"/>
      <c r="AZW36" s="421"/>
      <c r="AZX36" s="422"/>
      <c r="AZY36" s="423"/>
      <c r="AZZ36" s="419"/>
      <c r="BAA36" s="419"/>
      <c r="BAB36" s="418"/>
      <c r="BAC36" s="420"/>
      <c r="BAD36" s="421"/>
      <c r="BAE36" s="422"/>
      <c r="BAF36" s="423"/>
      <c r="BAG36" s="419"/>
      <c r="BAH36" s="419"/>
      <c r="BAI36" s="418"/>
      <c r="BAJ36" s="420"/>
      <c r="BAK36" s="421"/>
      <c r="BAL36" s="422"/>
      <c r="BAM36" s="423"/>
      <c r="BAN36" s="419"/>
      <c r="BAO36" s="419"/>
      <c r="BAP36" s="418"/>
      <c r="BAQ36" s="420"/>
      <c r="BAR36" s="421"/>
      <c r="BAS36" s="422"/>
      <c r="BAT36" s="423"/>
      <c r="BAU36" s="419"/>
      <c r="BAV36" s="419"/>
      <c r="BAW36" s="418"/>
      <c r="BAX36" s="420"/>
      <c r="BAY36" s="421"/>
      <c r="BAZ36" s="422"/>
      <c r="BBA36" s="423"/>
      <c r="BBB36" s="419"/>
      <c r="BBC36" s="419"/>
      <c r="BBD36" s="418"/>
      <c r="BBE36" s="420"/>
      <c r="BBF36" s="421"/>
      <c r="BBG36" s="422"/>
      <c r="BBH36" s="423"/>
      <c r="BBI36" s="419"/>
      <c r="BBJ36" s="419"/>
      <c r="BBK36" s="418"/>
      <c r="BBL36" s="420"/>
      <c r="BBM36" s="421"/>
      <c r="BBN36" s="422"/>
      <c r="BBO36" s="423"/>
      <c r="BBP36" s="419"/>
      <c r="BBQ36" s="419"/>
      <c r="BBR36" s="418"/>
      <c r="BBS36" s="420"/>
      <c r="BBT36" s="421"/>
      <c r="BBU36" s="422"/>
      <c r="BBV36" s="423"/>
      <c r="BBW36" s="419"/>
      <c r="BBX36" s="419"/>
      <c r="BBY36" s="418"/>
      <c r="BBZ36" s="420"/>
      <c r="BCA36" s="421"/>
      <c r="BCB36" s="422"/>
      <c r="BCC36" s="423"/>
      <c r="BCD36" s="419"/>
      <c r="BCE36" s="419"/>
      <c r="BCF36" s="418"/>
      <c r="BCG36" s="420"/>
      <c r="BCH36" s="421"/>
      <c r="BCI36" s="422"/>
      <c r="BCJ36" s="423"/>
      <c r="BCK36" s="419"/>
      <c r="BCL36" s="419"/>
      <c r="BCM36" s="418"/>
      <c r="BCN36" s="420"/>
      <c r="BCO36" s="421"/>
      <c r="BCP36" s="422"/>
      <c r="BCQ36" s="423"/>
      <c r="BCR36" s="419"/>
      <c r="BCS36" s="419"/>
      <c r="BCT36" s="418"/>
      <c r="BCU36" s="420"/>
      <c r="BCV36" s="421"/>
      <c r="BCW36" s="422"/>
      <c r="BCX36" s="423"/>
      <c r="BCY36" s="419"/>
      <c r="BCZ36" s="419"/>
      <c r="BDA36" s="418"/>
      <c r="BDB36" s="420"/>
      <c r="BDC36" s="421"/>
      <c r="BDD36" s="422"/>
      <c r="BDE36" s="423"/>
      <c r="BDF36" s="419"/>
      <c r="BDG36" s="419"/>
      <c r="BDH36" s="418"/>
      <c r="BDI36" s="420"/>
      <c r="BDJ36" s="421"/>
      <c r="BDK36" s="422"/>
      <c r="BDL36" s="423"/>
      <c r="BDM36" s="419"/>
      <c r="BDN36" s="419"/>
      <c r="BDO36" s="418"/>
      <c r="BDP36" s="420"/>
      <c r="BDQ36" s="421"/>
      <c r="BDR36" s="422"/>
      <c r="BDS36" s="423"/>
      <c r="BDT36" s="419"/>
      <c r="BDU36" s="419"/>
      <c r="BDV36" s="418"/>
      <c r="BDW36" s="420"/>
      <c r="BDX36" s="421"/>
      <c r="BDY36" s="422"/>
      <c r="BDZ36" s="423"/>
      <c r="BEA36" s="419"/>
      <c r="BEB36" s="419"/>
      <c r="BEC36" s="418"/>
      <c r="BED36" s="420"/>
      <c r="BEE36" s="421"/>
      <c r="BEF36" s="422"/>
      <c r="BEG36" s="423"/>
      <c r="BEH36" s="419"/>
      <c r="BEI36" s="419"/>
      <c r="BEJ36" s="418"/>
      <c r="BEK36" s="420"/>
      <c r="BEL36" s="421"/>
      <c r="BEM36" s="422"/>
      <c r="BEN36" s="423"/>
      <c r="BEO36" s="419"/>
      <c r="BEP36" s="419"/>
      <c r="BEQ36" s="418"/>
      <c r="BER36" s="420"/>
      <c r="BES36" s="421"/>
      <c r="BET36" s="422"/>
      <c r="BEU36" s="423"/>
      <c r="BEV36" s="419"/>
      <c r="BEW36" s="419"/>
      <c r="BEX36" s="418"/>
      <c r="BEY36" s="420"/>
      <c r="BEZ36" s="421"/>
      <c r="BFA36" s="422"/>
      <c r="BFB36" s="423"/>
      <c r="BFC36" s="419"/>
      <c r="BFD36" s="419"/>
      <c r="BFE36" s="418"/>
      <c r="BFF36" s="420"/>
      <c r="BFG36" s="421"/>
      <c r="BFH36" s="422"/>
      <c r="BFI36" s="423"/>
      <c r="BFJ36" s="419"/>
      <c r="BFK36" s="419"/>
      <c r="BFL36" s="418"/>
      <c r="BFM36" s="420"/>
      <c r="BFN36" s="421"/>
      <c r="BFO36" s="422"/>
      <c r="BFP36" s="423"/>
      <c r="BFQ36" s="419"/>
      <c r="BFR36" s="419"/>
      <c r="BFS36" s="418"/>
      <c r="BFT36" s="420"/>
      <c r="BFU36" s="421"/>
      <c r="BFV36" s="422"/>
      <c r="BFW36" s="423"/>
      <c r="BFX36" s="419"/>
      <c r="BFY36" s="419"/>
      <c r="BFZ36" s="418"/>
      <c r="BGA36" s="420"/>
      <c r="BGB36" s="421"/>
      <c r="BGC36" s="422"/>
      <c r="BGD36" s="423"/>
      <c r="BGE36" s="419"/>
      <c r="BGF36" s="419"/>
      <c r="BGG36" s="418"/>
      <c r="BGH36" s="420"/>
      <c r="BGI36" s="421"/>
      <c r="BGJ36" s="422"/>
      <c r="BGK36" s="423"/>
      <c r="BGL36" s="419"/>
      <c r="BGM36" s="419"/>
      <c r="BGN36" s="418"/>
      <c r="BGO36" s="420"/>
      <c r="BGP36" s="421"/>
      <c r="BGQ36" s="422"/>
      <c r="BGR36" s="423"/>
      <c r="BGS36" s="419"/>
      <c r="BGT36" s="419"/>
      <c r="BGU36" s="418"/>
      <c r="BGV36" s="420"/>
      <c r="BGW36" s="421"/>
      <c r="BGX36" s="422"/>
      <c r="BGY36" s="423"/>
      <c r="BGZ36" s="419"/>
      <c r="BHA36" s="419"/>
      <c r="BHB36" s="418"/>
      <c r="BHC36" s="420"/>
      <c r="BHD36" s="421"/>
      <c r="BHE36" s="422"/>
      <c r="BHF36" s="423"/>
      <c r="BHG36" s="419"/>
      <c r="BHH36" s="419"/>
      <c r="BHI36" s="418"/>
      <c r="BHJ36" s="420"/>
      <c r="BHK36" s="421"/>
      <c r="BHL36" s="422"/>
      <c r="BHM36" s="423"/>
      <c r="BHN36" s="419"/>
      <c r="BHO36" s="419"/>
      <c r="BHP36" s="418"/>
      <c r="BHQ36" s="420"/>
      <c r="BHR36" s="421"/>
      <c r="BHS36" s="422"/>
      <c r="BHT36" s="423"/>
      <c r="BHU36" s="419"/>
      <c r="BHV36" s="419"/>
      <c r="BHW36" s="418"/>
      <c r="BHX36" s="420"/>
      <c r="BHY36" s="421"/>
      <c r="BHZ36" s="422"/>
      <c r="BIA36" s="423"/>
      <c r="BIB36" s="419"/>
      <c r="BIC36" s="419"/>
      <c r="BID36" s="418"/>
      <c r="BIE36" s="420"/>
      <c r="BIF36" s="421"/>
      <c r="BIG36" s="422"/>
      <c r="BIH36" s="423"/>
      <c r="BII36" s="419"/>
      <c r="BIJ36" s="419"/>
      <c r="BIK36" s="418"/>
      <c r="BIL36" s="420"/>
      <c r="BIM36" s="421"/>
      <c r="BIN36" s="422"/>
      <c r="BIO36" s="423"/>
      <c r="BIP36" s="419"/>
      <c r="BIQ36" s="419"/>
      <c r="BIR36" s="418"/>
      <c r="BIS36" s="420"/>
      <c r="BIT36" s="421"/>
      <c r="BIU36" s="422"/>
      <c r="BIV36" s="423"/>
      <c r="BIW36" s="419"/>
      <c r="BIX36" s="419"/>
      <c r="BIY36" s="418"/>
      <c r="BIZ36" s="420"/>
      <c r="BJA36" s="421"/>
      <c r="BJB36" s="422"/>
      <c r="BJC36" s="423"/>
      <c r="BJD36" s="419"/>
      <c r="BJE36" s="419"/>
      <c r="BJF36" s="418"/>
      <c r="BJG36" s="420"/>
      <c r="BJH36" s="421"/>
      <c r="BJI36" s="422"/>
      <c r="BJJ36" s="423"/>
      <c r="BJK36" s="419"/>
      <c r="BJL36" s="419"/>
      <c r="BJM36" s="418"/>
      <c r="BJN36" s="420"/>
      <c r="BJO36" s="421"/>
      <c r="BJP36" s="422"/>
      <c r="BJQ36" s="423"/>
      <c r="BJR36" s="419"/>
      <c r="BJS36" s="419"/>
      <c r="BJT36" s="418"/>
      <c r="BJU36" s="420"/>
      <c r="BJV36" s="421"/>
      <c r="BJW36" s="422"/>
      <c r="BJX36" s="423"/>
      <c r="BJY36" s="419"/>
      <c r="BJZ36" s="419"/>
      <c r="BKA36" s="418"/>
      <c r="BKB36" s="420"/>
      <c r="BKC36" s="421"/>
      <c r="BKD36" s="422"/>
      <c r="BKE36" s="423"/>
      <c r="BKF36" s="419"/>
      <c r="BKG36" s="419"/>
      <c r="BKH36" s="418"/>
      <c r="BKI36" s="420"/>
      <c r="BKJ36" s="421"/>
      <c r="BKK36" s="422"/>
      <c r="BKL36" s="423"/>
      <c r="BKM36" s="419"/>
      <c r="BKN36" s="419"/>
      <c r="BKO36" s="418"/>
      <c r="BKP36" s="420"/>
      <c r="BKQ36" s="421"/>
      <c r="BKR36" s="422"/>
      <c r="BKS36" s="423"/>
      <c r="BKT36" s="419"/>
      <c r="BKU36" s="419"/>
      <c r="BKV36" s="418"/>
      <c r="BKW36" s="420"/>
      <c r="BKX36" s="421"/>
      <c r="BKY36" s="422"/>
      <c r="BKZ36" s="423"/>
      <c r="BLA36" s="419"/>
      <c r="BLB36" s="419"/>
      <c r="BLC36" s="418"/>
      <c r="BLD36" s="420"/>
      <c r="BLE36" s="421"/>
      <c r="BLF36" s="422"/>
      <c r="BLG36" s="423"/>
      <c r="BLH36" s="419"/>
      <c r="BLI36" s="419"/>
      <c r="BLJ36" s="418"/>
      <c r="BLK36" s="420"/>
      <c r="BLL36" s="421"/>
      <c r="BLM36" s="422"/>
      <c r="BLN36" s="423"/>
      <c r="BLO36" s="419"/>
      <c r="BLP36" s="419"/>
      <c r="BLQ36" s="418"/>
      <c r="BLR36" s="420"/>
      <c r="BLS36" s="421"/>
      <c r="BLT36" s="422"/>
      <c r="BLU36" s="423"/>
      <c r="BLV36" s="419"/>
      <c r="BLW36" s="419"/>
      <c r="BLX36" s="418"/>
      <c r="BLY36" s="420"/>
      <c r="BLZ36" s="421"/>
      <c r="BMA36" s="422"/>
      <c r="BMB36" s="423"/>
      <c r="BMC36" s="419"/>
      <c r="BMD36" s="419"/>
      <c r="BME36" s="418"/>
      <c r="BMF36" s="420"/>
      <c r="BMG36" s="421"/>
      <c r="BMH36" s="422"/>
      <c r="BMI36" s="423"/>
      <c r="BMJ36" s="419"/>
      <c r="BMK36" s="419"/>
      <c r="BML36" s="418"/>
      <c r="BMM36" s="420"/>
      <c r="BMN36" s="421"/>
      <c r="BMO36" s="422"/>
      <c r="BMP36" s="423"/>
      <c r="BMQ36" s="419"/>
      <c r="BMR36" s="419"/>
      <c r="BMS36" s="418"/>
      <c r="BMT36" s="420"/>
      <c r="BMU36" s="421"/>
      <c r="BMV36" s="422"/>
      <c r="BMW36" s="423"/>
      <c r="BMX36" s="419"/>
      <c r="BMY36" s="419"/>
      <c r="BMZ36" s="418"/>
      <c r="BNA36" s="420"/>
      <c r="BNB36" s="421"/>
      <c r="BNC36" s="422"/>
      <c r="BND36" s="423"/>
      <c r="BNE36" s="419"/>
      <c r="BNF36" s="419"/>
      <c r="BNG36" s="418"/>
      <c r="BNH36" s="420"/>
      <c r="BNI36" s="421"/>
      <c r="BNJ36" s="422"/>
      <c r="BNK36" s="423"/>
      <c r="BNL36" s="419"/>
      <c r="BNM36" s="419"/>
      <c r="BNN36" s="418"/>
      <c r="BNO36" s="420"/>
      <c r="BNP36" s="421"/>
      <c r="BNQ36" s="422"/>
      <c r="BNR36" s="423"/>
      <c r="BNS36" s="419"/>
      <c r="BNT36" s="419"/>
      <c r="BNU36" s="418"/>
      <c r="BNV36" s="420"/>
      <c r="BNW36" s="421"/>
      <c r="BNX36" s="422"/>
      <c r="BNY36" s="423"/>
      <c r="BNZ36" s="419"/>
      <c r="BOA36" s="419"/>
      <c r="BOB36" s="418"/>
      <c r="BOC36" s="420"/>
      <c r="BOD36" s="421"/>
      <c r="BOE36" s="422"/>
      <c r="BOF36" s="423"/>
      <c r="BOG36" s="419"/>
      <c r="BOH36" s="419"/>
      <c r="BOI36" s="418"/>
      <c r="BOJ36" s="420"/>
      <c r="BOK36" s="421"/>
      <c r="BOL36" s="422"/>
      <c r="BOM36" s="423"/>
      <c r="BON36" s="419"/>
      <c r="BOO36" s="419"/>
      <c r="BOP36" s="418"/>
      <c r="BOQ36" s="420"/>
      <c r="BOR36" s="421"/>
      <c r="BOS36" s="422"/>
      <c r="BOT36" s="423"/>
      <c r="BOU36" s="419"/>
      <c r="BOV36" s="419"/>
      <c r="BOW36" s="418"/>
      <c r="BOX36" s="420"/>
      <c r="BOY36" s="421"/>
      <c r="BOZ36" s="422"/>
      <c r="BPA36" s="423"/>
      <c r="BPB36" s="419"/>
      <c r="BPC36" s="419"/>
      <c r="BPD36" s="418"/>
      <c r="BPE36" s="420"/>
      <c r="BPF36" s="421"/>
      <c r="BPG36" s="422"/>
      <c r="BPH36" s="423"/>
      <c r="BPI36" s="419"/>
      <c r="BPJ36" s="419"/>
      <c r="BPK36" s="418"/>
      <c r="BPL36" s="420"/>
      <c r="BPM36" s="421"/>
      <c r="BPN36" s="422"/>
      <c r="BPO36" s="423"/>
      <c r="BPP36" s="419"/>
      <c r="BPQ36" s="419"/>
      <c r="BPR36" s="418"/>
      <c r="BPS36" s="420"/>
      <c r="BPT36" s="421"/>
      <c r="BPU36" s="422"/>
      <c r="BPV36" s="423"/>
      <c r="BPW36" s="419"/>
      <c r="BPX36" s="419"/>
      <c r="BPY36" s="418"/>
      <c r="BPZ36" s="420"/>
      <c r="BQA36" s="421"/>
      <c r="BQB36" s="422"/>
      <c r="BQC36" s="423"/>
      <c r="BQD36" s="419"/>
      <c r="BQE36" s="419"/>
      <c r="BQF36" s="418"/>
      <c r="BQG36" s="420"/>
      <c r="BQH36" s="421"/>
      <c r="BQI36" s="422"/>
      <c r="BQJ36" s="423"/>
      <c r="BQK36" s="419"/>
      <c r="BQL36" s="419"/>
      <c r="BQM36" s="418"/>
      <c r="BQN36" s="420"/>
      <c r="BQO36" s="421"/>
      <c r="BQP36" s="422"/>
      <c r="BQQ36" s="423"/>
      <c r="BQR36" s="419"/>
      <c r="BQS36" s="419"/>
      <c r="BQT36" s="418"/>
      <c r="BQU36" s="420"/>
      <c r="BQV36" s="421"/>
      <c r="BQW36" s="422"/>
      <c r="BQX36" s="423"/>
      <c r="BQY36" s="419"/>
      <c r="BQZ36" s="419"/>
      <c r="BRA36" s="418"/>
      <c r="BRB36" s="420"/>
      <c r="BRC36" s="421"/>
      <c r="BRD36" s="422"/>
      <c r="BRE36" s="423"/>
      <c r="BRF36" s="419"/>
      <c r="BRG36" s="419"/>
      <c r="BRH36" s="418"/>
      <c r="BRI36" s="420"/>
      <c r="BRJ36" s="421"/>
      <c r="BRK36" s="422"/>
      <c r="BRL36" s="423"/>
      <c r="BRM36" s="419"/>
      <c r="BRN36" s="419"/>
      <c r="BRO36" s="418"/>
      <c r="BRP36" s="420"/>
      <c r="BRQ36" s="421"/>
      <c r="BRR36" s="422"/>
      <c r="BRS36" s="423"/>
      <c r="BRT36" s="419"/>
      <c r="BRU36" s="419"/>
      <c r="BRV36" s="418"/>
      <c r="BRW36" s="420"/>
      <c r="BRX36" s="421"/>
      <c r="BRY36" s="422"/>
      <c r="BRZ36" s="423"/>
      <c r="BSA36" s="419"/>
      <c r="BSB36" s="419"/>
      <c r="BSC36" s="418"/>
      <c r="BSD36" s="420"/>
      <c r="BSE36" s="421"/>
      <c r="BSF36" s="422"/>
      <c r="BSG36" s="423"/>
      <c r="BSH36" s="419"/>
      <c r="BSI36" s="419"/>
      <c r="BSJ36" s="418"/>
      <c r="BSK36" s="420"/>
      <c r="BSL36" s="421"/>
      <c r="BSM36" s="422"/>
      <c r="BSN36" s="423"/>
      <c r="BSO36" s="419"/>
      <c r="BSP36" s="419"/>
      <c r="BSQ36" s="418"/>
      <c r="BSR36" s="420"/>
      <c r="BSS36" s="421"/>
      <c r="BST36" s="422"/>
      <c r="BSU36" s="423"/>
      <c r="BSV36" s="419"/>
      <c r="BSW36" s="419"/>
      <c r="BSX36" s="418"/>
      <c r="BSY36" s="420"/>
      <c r="BSZ36" s="421"/>
      <c r="BTA36" s="422"/>
      <c r="BTB36" s="423"/>
      <c r="BTC36" s="419"/>
      <c r="BTD36" s="419"/>
      <c r="BTE36" s="418"/>
      <c r="BTF36" s="420"/>
      <c r="BTG36" s="421"/>
      <c r="BTH36" s="422"/>
      <c r="BTI36" s="423"/>
      <c r="BTJ36" s="419"/>
      <c r="BTK36" s="419"/>
      <c r="BTL36" s="418"/>
      <c r="BTM36" s="420"/>
      <c r="BTN36" s="421"/>
      <c r="BTO36" s="422"/>
      <c r="BTP36" s="423"/>
      <c r="BTQ36" s="419"/>
      <c r="BTR36" s="419"/>
      <c r="BTS36" s="418"/>
      <c r="BTT36" s="420"/>
      <c r="BTU36" s="421"/>
      <c r="BTV36" s="422"/>
      <c r="BTW36" s="423"/>
      <c r="BTX36" s="419"/>
      <c r="BTY36" s="419"/>
      <c r="BTZ36" s="418"/>
      <c r="BUA36" s="420"/>
      <c r="BUB36" s="421"/>
      <c r="BUC36" s="422"/>
      <c r="BUD36" s="423"/>
      <c r="BUE36" s="419"/>
      <c r="BUF36" s="419"/>
      <c r="BUG36" s="418"/>
      <c r="BUH36" s="420"/>
      <c r="BUI36" s="421"/>
      <c r="BUJ36" s="422"/>
      <c r="BUK36" s="423"/>
      <c r="BUL36" s="419"/>
      <c r="BUM36" s="419"/>
      <c r="BUN36" s="418"/>
      <c r="BUO36" s="420"/>
      <c r="BUP36" s="421"/>
      <c r="BUQ36" s="422"/>
      <c r="BUR36" s="423"/>
      <c r="BUS36" s="419"/>
      <c r="BUT36" s="419"/>
      <c r="BUU36" s="418"/>
      <c r="BUV36" s="420"/>
      <c r="BUW36" s="421"/>
      <c r="BUX36" s="422"/>
      <c r="BUY36" s="423"/>
      <c r="BUZ36" s="419"/>
      <c r="BVA36" s="419"/>
      <c r="BVB36" s="418"/>
      <c r="BVC36" s="420"/>
      <c r="BVD36" s="421"/>
      <c r="BVE36" s="422"/>
      <c r="BVF36" s="423"/>
      <c r="BVG36" s="419"/>
      <c r="BVH36" s="419"/>
      <c r="BVI36" s="418"/>
      <c r="BVJ36" s="420"/>
      <c r="BVK36" s="421"/>
      <c r="BVL36" s="422"/>
      <c r="BVM36" s="423"/>
      <c r="BVN36" s="419"/>
      <c r="BVO36" s="419"/>
      <c r="BVP36" s="418"/>
      <c r="BVQ36" s="420"/>
      <c r="BVR36" s="421"/>
      <c r="BVS36" s="422"/>
      <c r="BVT36" s="423"/>
      <c r="BVU36" s="419"/>
      <c r="BVV36" s="419"/>
      <c r="BVW36" s="418"/>
      <c r="BVX36" s="420"/>
      <c r="BVY36" s="421"/>
      <c r="BVZ36" s="422"/>
      <c r="BWA36" s="423"/>
      <c r="BWB36" s="419"/>
      <c r="BWC36" s="419"/>
      <c r="BWD36" s="418"/>
      <c r="BWE36" s="420"/>
      <c r="BWF36" s="421"/>
      <c r="BWG36" s="422"/>
      <c r="BWH36" s="423"/>
      <c r="BWI36" s="419"/>
      <c r="BWJ36" s="419"/>
      <c r="BWK36" s="418"/>
      <c r="BWL36" s="420"/>
      <c r="BWM36" s="421"/>
      <c r="BWN36" s="422"/>
      <c r="BWO36" s="423"/>
      <c r="BWP36" s="419"/>
      <c r="BWQ36" s="419"/>
      <c r="BWR36" s="418"/>
      <c r="BWS36" s="420"/>
      <c r="BWT36" s="421"/>
      <c r="BWU36" s="422"/>
      <c r="BWV36" s="423"/>
      <c r="BWW36" s="419"/>
      <c r="BWX36" s="419"/>
      <c r="BWY36" s="418"/>
      <c r="BWZ36" s="420"/>
      <c r="BXA36" s="421"/>
      <c r="BXB36" s="422"/>
      <c r="BXC36" s="423"/>
      <c r="BXD36" s="419"/>
      <c r="BXE36" s="419"/>
      <c r="BXF36" s="418"/>
      <c r="BXG36" s="420"/>
      <c r="BXH36" s="421"/>
      <c r="BXI36" s="422"/>
      <c r="BXJ36" s="423"/>
      <c r="BXK36" s="419"/>
      <c r="BXL36" s="419"/>
      <c r="BXM36" s="418"/>
      <c r="BXN36" s="420"/>
      <c r="BXO36" s="421"/>
      <c r="BXP36" s="422"/>
      <c r="BXQ36" s="423"/>
      <c r="BXR36" s="419"/>
      <c r="BXS36" s="419"/>
      <c r="BXT36" s="418"/>
      <c r="BXU36" s="420"/>
      <c r="BXV36" s="421"/>
      <c r="BXW36" s="422"/>
      <c r="BXX36" s="423"/>
      <c r="BXY36" s="419"/>
      <c r="BXZ36" s="419"/>
      <c r="BYA36" s="418"/>
      <c r="BYB36" s="420"/>
      <c r="BYC36" s="421"/>
      <c r="BYD36" s="422"/>
      <c r="BYE36" s="423"/>
      <c r="BYF36" s="419"/>
      <c r="BYG36" s="419"/>
      <c r="BYH36" s="418"/>
      <c r="BYI36" s="420"/>
      <c r="BYJ36" s="421"/>
      <c r="BYK36" s="422"/>
      <c r="BYL36" s="423"/>
      <c r="BYM36" s="419"/>
      <c r="BYN36" s="419"/>
      <c r="BYO36" s="418"/>
      <c r="BYP36" s="420"/>
      <c r="BYQ36" s="421"/>
      <c r="BYR36" s="422"/>
      <c r="BYS36" s="423"/>
      <c r="BYT36" s="419"/>
      <c r="BYU36" s="419"/>
      <c r="BYV36" s="418"/>
      <c r="BYW36" s="420"/>
      <c r="BYX36" s="421"/>
      <c r="BYY36" s="422"/>
      <c r="BYZ36" s="423"/>
      <c r="BZA36" s="419"/>
      <c r="BZB36" s="419"/>
      <c r="BZC36" s="418"/>
      <c r="BZD36" s="420"/>
      <c r="BZE36" s="421"/>
      <c r="BZF36" s="422"/>
      <c r="BZG36" s="423"/>
      <c r="BZH36" s="419"/>
      <c r="BZI36" s="419"/>
      <c r="BZJ36" s="418"/>
      <c r="BZK36" s="420"/>
      <c r="BZL36" s="421"/>
      <c r="BZM36" s="422"/>
      <c r="BZN36" s="423"/>
      <c r="BZO36" s="419"/>
      <c r="BZP36" s="419"/>
      <c r="BZQ36" s="418"/>
      <c r="BZR36" s="420"/>
      <c r="BZS36" s="421"/>
      <c r="BZT36" s="422"/>
      <c r="BZU36" s="423"/>
      <c r="BZV36" s="419"/>
      <c r="BZW36" s="419"/>
      <c r="BZX36" s="418"/>
      <c r="BZY36" s="420"/>
      <c r="BZZ36" s="421"/>
      <c r="CAA36" s="422"/>
      <c r="CAB36" s="423"/>
      <c r="CAC36" s="419"/>
      <c r="CAD36" s="419"/>
      <c r="CAE36" s="418"/>
      <c r="CAF36" s="420"/>
      <c r="CAG36" s="421"/>
      <c r="CAH36" s="422"/>
      <c r="CAI36" s="423"/>
      <c r="CAJ36" s="419"/>
      <c r="CAK36" s="419"/>
      <c r="CAL36" s="418"/>
      <c r="CAM36" s="420"/>
      <c r="CAN36" s="421"/>
      <c r="CAO36" s="422"/>
      <c r="CAP36" s="423"/>
      <c r="CAQ36" s="419"/>
      <c r="CAR36" s="419"/>
      <c r="CAS36" s="418"/>
      <c r="CAT36" s="420"/>
      <c r="CAU36" s="421"/>
      <c r="CAV36" s="422"/>
      <c r="CAW36" s="423"/>
      <c r="CAX36" s="419"/>
      <c r="CAY36" s="419"/>
      <c r="CAZ36" s="418"/>
      <c r="CBA36" s="420"/>
      <c r="CBB36" s="421"/>
      <c r="CBC36" s="422"/>
      <c r="CBD36" s="423"/>
      <c r="CBE36" s="419"/>
      <c r="CBF36" s="419"/>
      <c r="CBG36" s="418"/>
      <c r="CBH36" s="420"/>
      <c r="CBI36" s="421"/>
      <c r="CBJ36" s="422"/>
      <c r="CBK36" s="423"/>
      <c r="CBL36" s="419"/>
      <c r="CBM36" s="419"/>
      <c r="CBN36" s="418"/>
      <c r="CBO36" s="420"/>
      <c r="CBP36" s="421"/>
      <c r="CBQ36" s="422"/>
      <c r="CBR36" s="423"/>
      <c r="CBS36" s="419"/>
      <c r="CBT36" s="419"/>
      <c r="CBU36" s="418"/>
      <c r="CBV36" s="420"/>
      <c r="CBW36" s="421"/>
      <c r="CBX36" s="422"/>
      <c r="CBY36" s="423"/>
      <c r="CBZ36" s="419"/>
      <c r="CCA36" s="419"/>
      <c r="CCB36" s="418"/>
      <c r="CCC36" s="420"/>
      <c r="CCD36" s="421"/>
      <c r="CCE36" s="422"/>
      <c r="CCF36" s="423"/>
      <c r="CCG36" s="419"/>
      <c r="CCH36" s="419"/>
      <c r="CCI36" s="418"/>
      <c r="CCJ36" s="420"/>
      <c r="CCK36" s="421"/>
      <c r="CCL36" s="422"/>
      <c r="CCM36" s="423"/>
      <c r="CCN36" s="419"/>
      <c r="CCO36" s="419"/>
      <c r="CCP36" s="418"/>
      <c r="CCQ36" s="420"/>
      <c r="CCR36" s="421"/>
      <c r="CCS36" s="422"/>
      <c r="CCT36" s="423"/>
      <c r="CCU36" s="419"/>
      <c r="CCV36" s="419"/>
      <c r="CCW36" s="418"/>
      <c r="CCX36" s="420"/>
      <c r="CCY36" s="421"/>
      <c r="CCZ36" s="422"/>
      <c r="CDA36" s="423"/>
      <c r="CDB36" s="419"/>
      <c r="CDC36" s="419"/>
      <c r="CDD36" s="418"/>
      <c r="CDE36" s="420"/>
      <c r="CDF36" s="421"/>
      <c r="CDG36" s="422"/>
      <c r="CDH36" s="423"/>
      <c r="CDI36" s="419"/>
      <c r="CDJ36" s="419"/>
      <c r="CDK36" s="418"/>
      <c r="CDL36" s="420"/>
      <c r="CDM36" s="421"/>
      <c r="CDN36" s="422"/>
      <c r="CDO36" s="423"/>
      <c r="CDP36" s="419"/>
      <c r="CDQ36" s="419"/>
      <c r="CDR36" s="418"/>
      <c r="CDS36" s="420"/>
      <c r="CDT36" s="421"/>
      <c r="CDU36" s="422"/>
      <c r="CDV36" s="423"/>
      <c r="CDW36" s="419"/>
      <c r="CDX36" s="419"/>
      <c r="CDY36" s="418"/>
      <c r="CDZ36" s="420"/>
      <c r="CEA36" s="421"/>
      <c r="CEB36" s="422"/>
      <c r="CEC36" s="423"/>
      <c r="CED36" s="419"/>
      <c r="CEE36" s="419"/>
      <c r="CEF36" s="418"/>
      <c r="CEG36" s="420"/>
      <c r="CEH36" s="421"/>
      <c r="CEI36" s="422"/>
      <c r="CEJ36" s="423"/>
      <c r="CEK36" s="419"/>
      <c r="CEL36" s="419"/>
      <c r="CEM36" s="418"/>
      <c r="CEN36" s="420"/>
      <c r="CEO36" s="421"/>
      <c r="CEP36" s="422"/>
      <c r="CEQ36" s="423"/>
      <c r="CER36" s="419"/>
      <c r="CES36" s="419"/>
      <c r="CET36" s="418"/>
      <c r="CEU36" s="420"/>
      <c r="CEV36" s="421"/>
      <c r="CEW36" s="422"/>
      <c r="CEX36" s="423"/>
      <c r="CEY36" s="419"/>
      <c r="CEZ36" s="419"/>
      <c r="CFA36" s="418"/>
      <c r="CFB36" s="420"/>
      <c r="CFC36" s="421"/>
      <c r="CFD36" s="422"/>
      <c r="CFE36" s="423"/>
      <c r="CFF36" s="419"/>
      <c r="CFG36" s="419"/>
      <c r="CFH36" s="418"/>
      <c r="CFI36" s="420"/>
      <c r="CFJ36" s="421"/>
      <c r="CFK36" s="422"/>
      <c r="CFL36" s="423"/>
      <c r="CFM36" s="419"/>
      <c r="CFN36" s="419"/>
      <c r="CFO36" s="418"/>
      <c r="CFP36" s="420"/>
      <c r="CFQ36" s="421"/>
      <c r="CFR36" s="422"/>
      <c r="CFS36" s="423"/>
      <c r="CFT36" s="419"/>
      <c r="CFU36" s="419"/>
      <c r="CFV36" s="418"/>
      <c r="CFW36" s="420"/>
      <c r="CFX36" s="421"/>
      <c r="CFY36" s="422"/>
      <c r="CFZ36" s="423"/>
      <c r="CGA36" s="419"/>
      <c r="CGB36" s="419"/>
      <c r="CGC36" s="418"/>
      <c r="CGD36" s="420"/>
      <c r="CGE36" s="421"/>
      <c r="CGF36" s="422"/>
      <c r="CGG36" s="423"/>
      <c r="CGH36" s="419"/>
      <c r="CGI36" s="419"/>
      <c r="CGJ36" s="418"/>
      <c r="CGK36" s="420"/>
      <c r="CGL36" s="421"/>
      <c r="CGM36" s="422"/>
      <c r="CGN36" s="423"/>
      <c r="CGO36" s="419"/>
      <c r="CGP36" s="419"/>
      <c r="CGQ36" s="418"/>
      <c r="CGR36" s="420"/>
      <c r="CGS36" s="421"/>
      <c r="CGT36" s="422"/>
      <c r="CGU36" s="423"/>
      <c r="CGV36" s="419"/>
      <c r="CGW36" s="419"/>
      <c r="CGX36" s="418"/>
      <c r="CGY36" s="420"/>
      <c r="CGZ36" s="421"/>
      <c r="CHA36" s="422"/>
      <c r="CHB36" s="423"/>
      <c r="CHC36" s="419"/>
      <c r="CHD36" s="419"/>
      <c r="CHE36" s="418"/>
      <c r="CHF36" s="420"/>
      <c r="CHG36" s="421"/>
      <c r="CHH36" s="422"/>
      <c r="CHI36" s="423"/>
      <c r="CHJ36" s="419"/>
      <c r="CHK36" s="419"/>
      <c r="CHL36" s="418"/>
      <c r="CHM36" s="420"/>
      <c r="CHN36" s="421"/>
      <c r="CHO36" s="422"/>
      <c r="CHP36" s="423"/>
      <c r="CHQ36" s="419"/>
      <c r="CHR36" s="419"/>
      <c r="CHS36" s="418"/>
      <c r="CHT36" s="420"/>
      <c r="CHU36" s="421"/>
      <c r="CHV36" s="422"/>
      <c r="CHW36" s="423"/>
      <c r="CHX36" s="419"/>
      <c r="CHY36" s="419"/>
      <c r="CHZ36" s="418"/>
      <c r="CIA36" s="420"/>
      <c r="CIB36" s="421"/>
      <c r="CIC36" s="422"/>
      <c r="CID36" s="423"/>
      <c r="CIE36" s="419"/>
      <c r="CIF36" s="419"/>
      <c r="CIG36" s="418"/>
      <c r="CIH36" s="420"/>
      <c r="CII36" s="421"/>
      <c r="CIJ36" s="422"/>
      <c r="CIK36" s="423"/>
      <c r="CIL36" s="419"/>
      <c r="CIM36" s="419"/>
      <c r="CIN36" s="418"/>
      <c r="CIO36" s="420"/>
      <c r="CIP36" s="421"/>
      <c r="CIQ36" s="422"/>
      <c r="CIR36" s="423"/>
      <c r="CIS36" s="419"/>
      <c r="CIT36" s="419"/>
      <c r="CIU36" s="418"/>
      <c r="CIV36" s="420"/>
      <c r="CIW36" s="421"/>
      <c r="CIX36" s="422"/>
      <c r="CIY36" s="423"/>
      <c r="CIZ36" s="419"/>
      <c r="CJA36" s="419"/>
      <c r="CJB36" s="418"/>
      <c r="CJC36" s="420"/>
      <c r="CJD36" s="421"/>
      <c r="CJE36" s="422"/>
      <c r="CJF36" s="423"/>
      <c r="CJG36" s="419"/>
      <c r="CJH36" s="419"/>
      <c r="CJI36" s="418"/>
      <c r="CJJ36" s="420"/>
      <c r="CJK36" s="421"/>
      <c r="CJL36" s="422"/>
      <c r="CJM36" s="423"/>
      <c r="CJN36" s="419"/>
      <c r="CJO36" s="419"/>
      <c r="CJP36" s="418"/>
      <c r="CJQ36" s="420"/>
      <c r="CJR36" s="421"/>
      <c r="CJS36" s="422"/>
      <c r="CJT36" s="423"/>
      <c r="CJU36" s="419"/>
      <c r="CJV36" s="419"/>
      <c r="CJW36" s="418"/>
      <c r="CJX36" s="420"/>
      <c r="CJY36" s="421"/>
      <c r="CJZ36" s="422"/>
      <c r="CKA36" s="423"/>
      <c r="CKB36" s="419"/>
      <c r="CKC36" s="419"/>
      <c r="CKD36" s="418"/>
      <c r="CKE36" s="420"/>
      <c r="CKF36" s="421"/>
      <c r="CKG36" s="422"/>
      <c r="CKH36" s="423"/>
      <c r="CKI36" s="419"/>
      <c r="CKJ36" s="419"/>
      <c r="CKK36" s="418"/>
      <c r="CKL36" s="420"/>
      <c r="CKM36" s="421"/>
      <c r="CKN36" s="422"/>
      <c r="CKO36" s="423"/>
      <c r="CKP36" s="419"/>
      <c r="CKQ36" s="419"/>
      <c r="CKR36" s="418"/>
      <c r="CKS36" s="420"/>
      <c r="CKT36" s="421"/>
      <c r="CKU36" s="422"/>
      <c r="CKV36" s="423"/>
      <c r="CKW36" s="419"/>
      <c r="CKX36" s="419"/>
      <c r="CKY36" s="418"/>
      <c r="CKZ36" s="420"/>
      <c r="CLA36" s="421"/>
      <c r="CLB36" s="422"/>
      <c r="CLC36" s="423"/>
      <c r="CLD36" s="419"/>
      <c r="CLE36" s="419"/>
      <c r="CLF36" s="418"/>
      <c r="CLG36" s="420"/>
      <c r="CLH36" s="421"/>
      <c r="CLI36" s="422"/>
      <c r="CLJ36" s="423"/>
      <c r="CLK36" s="419"/>
      <c r="CLL36" s="419"/>
      <c r="CLM36" s="418"/>
      <c r="CLN36" s="420"/>
      <c r="CLO36" s="421"/>
      <c r="CLP36" s="422"/>
      <c r="CLQ36" s="423"/>
      <c r="CLR36" s="419"/>
      <c r="CLS36" s="419"/>
      <c r="CLT36" s="418"/>
      <c r="CLU36" s="420"/>
      <c r="CLV36" s="421"/>
      <c r="CLW36" s="422"/>
      <c r="CLX36" s="423"/>
      <c r="CLY36" s="419"/>
      <c r="CLZ36" s="419"/>
      <c r="CMA36" s="418"/>
      <c r="CMB36" s="420"/>
      <c r="CMC36" s="421"/>
      <c r="CMD36" s="422"/>
      <c r="CME36" s="423"/>
      <c r="CMF36" s="419"/>
      <c r="CMG36" s="419"/>
      <c r="CMH36" s="418"/>
      <c r="CMI36" s="420"/>
      <c r="CMJ36" s="421"/>
      <c r="CMK36" s="422"/>
      <c r="CML36" s="423"/>
      <c r="CMM36" s="419"/>
      <c r="CMN36" s="419"/>
      <c r="CMO36" s="418"/>
      <c r="CMP36" s="420"/>
      <c r="CMQ36" s="421"/>
      <c r="CMR36" s="422"/>
      <c r="CMS36" s="423"/>
      <c r="CMT36" s="419"/>
      <c r="CMU36" s="419"/>
      <c r="CMV36" s="418"/>
      <c r="CMW36" s="420"/>
      <c r="CMX36" s="421"/>
      <c r="CMY36" s="422"/>
      <c r="CMZ36" s="423"/>
      <c r="CNA36" s="419"/>
      <c r="CNB36" s="419"/>
      <c r="CNC36" s="418"/>
      <c r="CND36" s="420"/>
      <c r="CNE36" s="421"/>
      <c r="CNF36" s="422"/>
      <c r="CNG36" s="423"/>
      <c r="CNH36" s="419"/>
      <c r="CNI36" s="419"/>
      <c r="CNJ36" s="418"/>
      <c r="CNK36" s="420"/>
      <c r="CNL36" s="421"/>
      <c r="CNM36" s="422"/>
      <c r="CNN36" s="423"/>
      <c r="CNO36" s="419"/>
      <c r="CNP36" s="419"/>
      <c r="CNQ36" s="418"/>
      <c r="CNR36" s="420"/>
      <c r="CNS36" s="421"/>
      <c r="CNT36" s="422"/>
      <c r="CNU36" s="423"/>
      <c r="CNV36" s="419"/>
      <c r="CNW36" s="419"/>
      <c r="CNX36" s="418"/>
      <c r="CNY36" s="420"/>
      <c r="CNZ36" s="421"/>
      <c r="COA36" s="422"/>
      <c r="COB36" s="423"/>
      <c r="COC36" s="419"/>
      <c r="COD36" s="419"/>
      <c r="COE36" s="418"/>
      <c r="COF36" s="420"/>
      <c r="COG36" s="421"/>
      <c r="COH36" s="422"/>
      <c r="COI36" s="423"/>
      <c r="COJ36" s="419"/>
      <c r="COK36" s="419"/>
      <c r="COL36" s="418"/>
      <c r="COM36" s="420"/>
      <c r="CON36" s="421"/>
      <c r="COO36" s="422"/>
      <c r="COP36" s="423"/>
      <c r="COQ36" s="419"/>
      <c r="COR36" s="419"/>
      <c r="COS36" s="418"/>
      <c r="COT36" s="420"/>
      <c r="COU36" s="421"/>
      <c r="COV36" s="422"/>
      <c r="COW36" s="423"/>
      <c r="COX36" s="419"/>
      <c r="COY36" s="419"/>
      <c r="COZ36" s="418"/>
      <c r="CPA36" s="420"/>
      <c r="CPB36" s="421"/>
      <c r="CPC36" s="422"/>
      <c r="CPD36" s="423"/>
      <c r="CPE36" s="419"/>
      <c r="CPF36" s="419"/>
      <c r="CPG36" s="418"/>
      <c r="CPH36" s="420"/>
      <c r="CPI36" s="421"/>
      <c r="CPJ36" s="422"/>
      <c r="CPK36" s="423"/>
      <c r="CPL36" s="419"/>
      <c r="CPM36" s="419"/>
      <c r="CPN36" s="418"/>
      <c r="CPO36" s="420"/>
      <c r="CPP36" s="421"/>
      <c r="CPQ36" s="422"/>
      <c r="CPR36" s="423"/>
      <c r="CPS36" s="419"/>
      <c r="CPT36" s="419"/>
      <c r="CPU36" s="418"/>
      <c r="CPV36" s="420"/>
      <c r="CPW36" s="421"/>
      <c r="CPX36" s="422"/>
      <c r="CPY36" s="423"/>
      <c r="CPZ36" s="419"/>
      <c r="CQA36" s="419"/>
      <c r="CQB36" s="418"/>
      <c r="CQC36" s="420"/>
      <c r="CQD36" s="421"/>
      <c r="CQE36" s="422"/>
      <c r="CQF36" s="423"/>
      <c r="CQG36" s="419"/>
      <c r="CQH36" s="419"/>
      <c r="CQI36" s="418"/>
      <c r="CQJ36" s="420"/>
      <c r="CQK36" s="421"/>
      <c r="CQL36" s="422"/>
      <c r="CQM36" s="423"/>
      <c r="CQN36" s="419"/>
      <c r="CQO36" s="419"/>
      <c r="CQP36" s="418"/>
      <c r="CQQ36" s="420"/>
      <c r="CQR36" s="421"/>
      <c r="CQS36" s="422"/>
      <c r="CQT36" s="423"/>
      <c r="CQU36" s="419"/>
      <c r="CQV36" s="419"/>
      <c r="CQW36" s="418"/>
      <c r="CQX36" s="420"/>
      <c r="CQY36" s="421"/>
      <c r="CQZ36" s="422"/>
      <c r="CRA36" s="423"/>
      <c r="CRB36" s="419"/>
      <c r="CRC36" s="419"/>
      <c r="CRD36" s="418"/>
      <c r="CRE36" s="420"/>
      <c r="CRF36" s="421"/>
      <c r="CRG36" s="422"/>
      <c r="CRH36" s="423"/>
      <c r="CRI36" s="419"/>
      <c r="CRJ36" s="419"/>
      <c r="CRK36" s="418"/>
      <c r="CRL36" s="420"/>
      <c r="CRM36" s="421"/>
      <c r="CRN36" s="422"/>
      <c r="CRO36" s="423"/>
      <c r="CRP36" s="419"/>
      <c r="CRQ36" s="419"/>
      <c r="CRR36" s="418"/>
      <c r="CRS36" s="420"/>
      <c r="CRT36" s="421"/>
      <c r="CRU36" s="422"/>
      <c r="CRV36" s="423"/>
      <c r="CRW36" s="419"/>
      <c r="CRX36" s="419"/>
      <c r="CRY36" s="418"/>
      <c r="CRZ36" s="420"/>
      <c r="CSA36" s="421"/>
      <c r="CSB36" s="422"/>
      <c r="CSC36" s="423"/>
      <c r="CSD36" s="419"/>
      <c r="CSE36" s="419"/>
      <c r="CSF36" s="418"/>
      <c r="CSG36" s="420"/>
      <c r="CSH36" s="421"/>
      <c r="CSI36" s="422"/>
      <c r="CSJ36" s="423"/>
      <c r="CSK36" s="419"/>
      <c r="CSL36" s="419"/>
      <c r="CSM36" s="418"/>
      <c r="CSN36" s="420"/>
      <c r="CSO36" s="421"/>
      <c r="CSP36" s="422"/>
      <c r="CSQ36" s="423"/>
      <c r="CSR36" s="419"/>
      <c r="CSS36" s="419"/>
      <c r="CST36" s="418"/>
      <c r="CSU36" s="420"/>
      <c r="CSV36" s="421"/>
      <c r="CSW36" s="422"/>
      <c r="CSX36" s="423"/>
      <c r="CSY36" s="419"/>
      <c r="CSZ36" s="419"/>
      <c r="CTA36" s="418"/>
      <c r="CTB36" s="420"/>
      <c r="CTC36" s="421"/>
      <c r="CTD36" s="422"/>
      <c r="CTE36" s="423"/>
      <c r="CTF36" s="419"/>
      <c r="CTG36" s="419"/>
      <c r="CTH36" s="418"/>
      <c r="CTI36" s="420"/>
      <c r="CTJ36" s="421"/>
      <c r="CTK36" s="422"/>
      <c r="CTL36" s="423"/>
      <c r="CTM36" s="419"/>
      <c r="CTN36" s="419"/>
      <c r="CTO36" s="418"/>
      <c r="CTP36" s="420"/>
      <c r="CTQ36" s="421"/>
      <c r="CTR36" s="422"/>
      <c r="CTS36" s="423"/>
      <c r="CTT36" s="419"/>
      <c r="CTU36" s="419"/>
      <c r="CTV36" s="418"/>
      <c r="CTW36" s="420"/>
      <c r="CTX36" s="421"/>
      <c r="CTY36" s="422"/>
      <c r="CTZ36" s="423"/>
      <c r="CUA36" s="419"/>
      <c r="CUB36" s="419"/>
      <c r="CUC36" s="418"/>
      <c r="CUD36" s="420"/>
      <c r="CUE36" s="421"/>
      <c r="CUF36" s="422"/>
      <c r="CUG36" s="423"/>
      <c r="CUH36" s="419"/>
      <c r="CUI36" s="419"/>
      <c r="CUJ36" s="418"/>
      <c r="CUK36" s="420"/>
      <c r="CUL36" s="421"/>
      <c r="CUM36" s="422"/>
      <c r="CUN36" s="423"/>
      <c r="CUO36" s="419"/>
      <c r="CUP36" s="419"/>
      <c r="CUQ36" s="418"/>
      <c r="CUR36" s="420"/>
      <c r="CUS36" s="421"/>
      <c r="CUT36" s="422"/>
      <c r="CUU36" s="423"/>
      <c r="CUV36" s="419"/>
      <c r="CUW36" s="419"/>
      <c r="CUX36" s="418"/>
      <c r="CUY36" s="420"/>
      <c r="CUZ36" s="421"/>
      <c r="CVA36" s="422"/>
      <c r="CVB36" s="423"/>
      <c r="CVC36" s="419"/>
      <c r="CVD36" s="419"/>
      <c r="CVE36" s="418"/>
      <c r="CVF36" s="420"/>
      <c r="CVG36" s="421"/>
      <c r="CVH36" s="422"/>
      <c r="CVI36" s="423"/>
      <c r="CVJ36" s="419"/>
      <c r="CVK36" s="419"/>
      <c r="CVL36" s="418"/>
      <c r="CVM36" s="420"/>
      <c r="CVN36" s="421"/>
      <c r="CVO36" s="422"/>
      <c r="CVP36" s="423"/>
      <c r="CVQ36" s="419"/>
      <c r="CVR36" s="419"/>
      <c r="CVS36" s="418"/>
      <c r="CVT36" s="420"/>
      <c r="CVU36" s="421"/>
      <c r="CVV36" s="422"/>
      <c r="CVW36" s="423"/>
      <c r="CVX36" s="419"/>
      <c r="CVY36" s="419"/>
      <c r="CVZ36" s="418"/>
      <c r="CWA36" s="420"/>
      <c r="CWB36" s="421"/>
      <c r="CWC36" s="422"/>
      <c r="CWD36" s="423"/>
      <c r="CWE36" s="419"/>
      <c r="CWF36" s="419"/>
      <c r="CWG36" s="418"/>
      <c r="CWH36" s="420"/>
      <c r="CWI36" s="421"/>
      <c r="CWJ36" s="422"/>
      <c r="CWK36" s="423"/>
      <c r="CWL36" s="419"/>
      <c r="CWM36" s="419"/>
      <c r="CWN36" s="418"/>
      <c r="CWO36" s="420"/>
      <c r="CWP36" s="421"/>
      <c r="CWQ36" s="422"/>
      <c r="CWR36" s="423"/>
      <c r="CWS36" s="419"/>
      <c r="CWT36" s="419"/>
      <c r="CWU36" s="418"/>
      <c r="CWV36" s="420"/>
      <c r="CWW36" s="421"/>
      <c r="CWX36" s="422"/>
      <c r="CWY36" s="423"/>
      <c r="CWZ36" s="419"/>
      <c r="CXA36" s="419"/>
      <c r="CXB36" s="418"/>
      <c r="CXC36" s="420"/>
      <c r="CXD36" s="421"/>
      <c r="CXE36" s="422"/>
      <c r="CXF36" s="423"/>
      <c r="CXG36" s="419"/>
      <c r="CXH36" s="419"/>
      <c r="CXI36" s="418"/>
      <c r="CXJ36" s="420"/>
      <c r="CXK36" s="421"/>
      <c r="CXL36" s="422"/>
      <c r="CXM36" s="423"/>
      <c r="CXN36" s="419"/>
      <c r="CXO36" s="419"/>
      <c r="CXP36" s="418"/>
      <c r="CXQ36" s="420"/>
      <c r="CXR36" s="421"/>
      <c r="CXS36" s="422"/>
      <c r="CXT36" s="423"/>
      <c r="CXU36" s="419"/>
      <c r="CXV36" s="419"/>
      <c r="CXW36" s="418"/>
      <c r="CXX36" s="420"/>
      <c r="CXY36" s="421"/>
      <c r="CXZ36" s="422"/>
      <c r="CYA36" s="423"/>
      <c r="CYB36" s="419"/>
      <c r="CYC36" s="419"/>
      <c r="CYD36" s="418"/>
      <c r="CYE36" s="420"/>
      <c r="CYF36" s="421"/>
      <c r="CYG36" s="422"/>
      <c r="CYH36" s="423"/>
      <c r="CYI36" s="419"/>
      <c r="CYJ36" s="419"/>
      <c r="CYK36" s="418"/>
      <c r="CYL36" s="420"/>
      <c r="CYM36" s="421"/>
      <c r="CYN36" s="422"/>
      <c r="CYO36" s="423"/>
      <c r="CYP36" s="419"/>
      <c r="CYQ36" s="419"/>
      <c r="CYR36" s="418"/>
      <c r="CYS36" s="420"/>
      <c r="CYT36" s="421"/>
      <c r="CYU36" s="422"/>
      <c r="CYV36" s="423"/>
      <c r="CYW36" s="419"/>
      <c r="CYX36" s="419"/>
      <c r="CYY36" s="418"/>
      <c r="CYZ36" s="420"/>
      <c r="CZA36" s="421"/>
      <c r="CZB36" s="422"/>
      <c r="CZC36" s="423"/>
      <c r="CZD36" s="419"/>
      <c r="CZE36" s="419"/>
      <c r="CZF36" s="418"/>
      <c r="CZG36" s="420"/>
      <c r="CZH36" s="421"/>
      <c r="CZI36" s="422"/>
      <c r="CZJ36" s="423"/>
      <c r="CZK36" s="419"/>
      <c r="CZL36" s="419"/>
      <c r="CZM36" s="418"/>
      <c r="CZN36" s="420"/>
      <c r="CZO36" s="421"/>
      <c r="CZP36" s="422"/>
      <c r="CZQ36" s="423"/>
      <c r="CZR36" s="419"/>
      <c r="CZS36" s="419"/>
      <c r="CZT36" s="418"/>
      <c r="CZU36" s="420"/>
      <c r="CZV36" s="421"/>
      <c r="CZW36" s="422"/>
      <c r="CZX36" s="423"/>
      <c r="CZY36" s="419"/>
      <c r="CZZ36" s="419"/>
      <c r="DAA36" s="418"/>
      <c r="DAB36" s="420"/>
      <c r="DAC36" s="421"/>
      <c r="DAD36" s="422"/>
      <c r="DAE36" s="423"/>
      <c r="DAF36" s="419"/>
      <c r="DAG36" s="419"/>
      <c r="DAH36" s="418"/>
      <c r="DAI36" s="420"/>
      <c r="DAJ36" s="421"/>
      <c r="DAK36" s="422"/>
      <c r="DAL36" s="423"/>
      <c r="DAM36" s="419"/>
      <c r="DAN36" s="419"/>
      <c r="DAO36" s="418"/>
      <c r="DAP36" s="420"/>
      <c r="DAQ36" s="421"/>
      <c r="DAR36" s="422"/>
      <c r="DAS36" s="423"/>
      <c r="DAT36" s="419"/>
      <c r="DAU36" s="419"/>
      <c r="DAV36" s="418"/>
      <c r="DAW36" s="420"/>
      <c r="DAX36" s="421"/>
      <c r="DAY36" s="422"/>
      <c r="DAZ36" s="423"/>
      <c r="DBA36" s="419"/>
      <c r="DBB36" s="419"/>
      <c r="DBC36" s="418"/>
      <c r="DBD36" s="420"/>
      <c r="DBE36" s="421"/>
      <c r="DBF36" s="422"/>
      <c r="DBG36" s="423"/>
      <c r="DBH36" s="419"/>
      <c r="DBI36" s="419"/>
      <c r="DBJ36" s="418"/>
      <c r="DBK36" s="420"/>
      <c r="DBL36" s="421"/>
      <c r="DBM36" s="422"/>
      <c r="DBN36" s="423"/>
      <c r="DBO36" s="419"/>
      <c r="DBP36" s="419"/>
      <c r="DBQ36" s="418"/>
      <c r="DBR36" s="420"/>
      <c r="DBS36" s="421"/>
      <c r="DBT36" s="422"/>
      <c r="DBU36" s="423"/>
      <c r="DBV36" s="419"/>
      <c r="DBW36" s="419"/>
      <c r="DBX36" s="418"/>
      <c r="DBY36" s="420"/>
      <c r="DBZ36" s="421"/>
      <c r="DCA36" s="422"/>
      <c r="DCB36" s="423"/>
      <c r="DCC36" s="419"/>
      <c r="DCD36" s="419"/>
      <c r="DCE36" s="418"/>
      <c r="DCF36" s="420"/>
      <c r="DCG36" s="421"/>
      <c r="DCH36" s="422"/>
      <c r="DCI36" s="423"/>
      <c r="DCJ36" s="419"/>
      <c r="DCK36" s="419"/>
      <c r="DCL36" s="418"/>
      <c r="DCM36" s="420"/>
      <c r="DCN36" s="421"/>
      <c r="DCO36" s="422"/>
      <c r="DCP36" s="423"/>
      <c r="DCQ36" s="419"/>
      <c r="DCR36" s="419"/>
      <c r="DCS36" s="418"/>
      <c r="DCT36" s="420"/>
      <c r="DCU36" s="421"/>
      <c r="DCV36" s="422"/>
      <c r="DCW36" s="423"/>
      <c r="DCX36" s="419"/>
      <c r="DCY36" s="419"/>
      <c r="DCZ36" s="418"/>
      <c r="DDA36" s="420"/>
      <c r="DDB36" s="421"/>
      <c r="DDC36" s="422"/>
      <c r="DDD36" s="423"/>
      <c r="DDE36" s="419"/>
      <c r="DDF36" s="419"/>
      <c r="DDG36" s="418"/>
      <c r="DDH36" s="420"/>
      <c r="DDI36" s="421"/>
      <c r="DDJ36" s="422"/>
      <c r="DDK36" s="423"/>
      <c r="DDL36" s="419"/>
      <c r="DDM36" s="419"/>
      <c r="DDN36" s="418"/>
      <c r="DDO36" s="420"/>
      <c r="DDP36" s="421"/>
      <c r="DDQ36" s="422"/>
      <c r="DDR36" s="423"/>
      <c r="DDS36" s="419"/>
      <c r="DDT36" s="419"/>
      <c r="DDU36" s="418"/>
      <c r="DDV36" s="420"/>
      <c r="DDW36" s="421"/>
      <c r="DDX36" s="422"/>
      <c r="DDY36" s="423"/>
      <c r="DDZ36" s="419"/>
      <c r="DEA36" s="419"/>
      <c r="DEB36" s="418"/>
      <c r="DEC36" s="420"/>
      <c r="DED36" s="421"/>
      <c r="DEE36" s="422"/>
      <c r="DEF36" s="423"/>
      <c r="DEG36" s="419"/>
      <c r="DEH36" s="419"/>
      <c r="DEI36" s="418"/>
      <c r="DEJ36" s="420"/>
      <c r="DEK36" s="421"/>
      <c r="DEL36" s="422"/>
      <c r="DEM36" s="423"/>
      <c r="DEN36" s="419"/>
      <c r="DEO36" s="419"/>
      <c r="DEP36" s="418"/>
      <c r="DEQ36" s="420"/>
      <c r="DER36" s="421"/>
      <c r="DES36" s="422"/>
      <c r="DET36" s="423"/>
      <c r="DEU36" s="419"/>
      <c r="DEV36" s="419"/>
      <c r="DEW36" s="418"/>
      <c r="DEX36" s="420"/>
      <c r="DEY36" s="421"/>
      <c r="DEZ36" s="422"/>
      <c r="DFA36" s="423"/>
      <c r="DFB36" s="419"/>
      <c r="DFC36" s="419"/>
      <c r="DFD36" s="418"/>
      <c r="DFE36" s="420"/>
      <c r="DFF36" s="421"/>
      <c r="DFG36" s="422"/>
      <c r="DFH36" s="423"/>
      <c r="DFI36" s="419"/>
      <c r="DFJ36" s="419"/>
      <c r="DFK36" s="418"/>
      <c r="DFL36" s="420"/>
      <c r="DFM36" s="421"/>
      <c r="DFN36" s="422"/>
      <c r="DFO36" s="423"/>
      <c r="DFP36" s="419"/>
      <c r="DFQ36" s="419"/>
      <c r="DFR36" s="418"/>
      <c r="DFS36" s="420"/>
      <c r="DFT36" s="421"/>
      <c r="DFU36" s="422"/>
      <c r="DFV36" s="423"/>
      <c r="DFW36" s="419"/>
      <c r="DFX36" s="419"/>
      <c r="DFY36" s="418"/>
      <c r="DFZ36" s="420"/>
      <c r="DGA36" s="421"/>
      <c r="DGB36" s="422"/>
      <c r="DGC36" s="423"/>
      <c r="DGD36" s="419"/>
      <c r="DGE36" s="419"/>
      <c r="DGF36" s="418"/>
      <c r="DGG36" s="420"/>
      <c r="DGH36" s="421"/>
      <c r="DGI36" s="422"/>
      <c r="DGJ36" s="423"/>
      <c r="DGK36" s="419"/>
      <c r="DGL36" s="419"/>
      <c r="DGM36" s="418"/>
      <c r="DGN36" s="420"/>
      <c r="DGO36" s="421"/>
      <c r="DGP36" s="422"/>
      <c r="DGQ36" s="423"/>
      <c r="DGR36" s="419"/>
      <c r="DGS36" s="419"/>
      <c r="DGT36" s="418"/>
      <c r="DGU36" s="420"/>
      <c r="DGV36" s="421"/>
      <c r="DGW36" s="422"/>
      <c r="DGX36" s="423"/>
      <c r="DGY36" s="419"/>
      <c r="DGZ36" s="419"/>
      <c r="DHA36" s="418"/>
      <c r="DHB36" s="420"/>
      <c r="DHC36" s="421"/>
      <c r="DHD36" s="422"/>
      <c r="DHE36" s="423"/>
      <c r="DHF36" s="419"/>
      <c r="DHG36" s="419"/>
      <c r="DHH36" s="418"/>
      <c r="DHI36" s="420"/>
      <c r="DHJ36" s="421"/>
      <c r="DHK36" s="422"/>
      <c r="DHL36" s="423"/>
      <c r="DHM36" s="419"/>
      <c r="DHN36" s="419"/>
      <c r="DHO36" s="418"/>
      <c r="DHP36" s="420"/>
      <c r="DHQ36" s="421"/>
      <c r="DHR36" s="422"/>
      <c r="DHS36" s="423"/>
      <c r="DHT36" s="419"/>
      <c r="DHU36" s="419"/>
      <c r="DHV36" s="418"/>
      <c r="DHW36" s="420"/>
      <c r="DHX36" s="421"/>
      <c r="DHY36" s="422"/>
      <c r="DHZ36" s="423"/>
      <c r="DIA36" s="419"/>
      <c r="DIB36" s="419"/>
      <c r="DIC36" s="418"/>
      <c r="DID36" s="420"/>
      <c r="DIE36" s="421"/>
      <c r="DIF36" s="422"/>
      <c r="DIG36" s="423"/>
      <c r="DIH36" s="419"/>
      <c r="DII36" s="419"/>
      <c r="DIJ36" s="418"/>
      <c r="DIK36" s="420"/>
      <c r="DIL36" s="421"/>
      <c r="DIM36" s="422"/>
      <c r="DIN36" s="423"/>
      <c r="DIO36" s="419"/>
      <c r="DIP36" s="419"/>
      <c r="DIQ36" s="418"/>
      <c r="DIR36" s="420"/>
      <c r="DIS36" s="421"/>
      <c r="DIT36" s="422"/>
      <c r="DIU36" s="423"/>
      <c r="DIV36" s="419"/>
      <c r="DIW36" s="419"/>
      <c r="DIX36" s="418"/>
      <c r="DIY36" s="420"/>
      <c r="DIZ36" s="421"/>
      <c r="DJA36" s="422"/>
      <c r="DJB36" s="423"/>
      <c r="DJC36" s="419"/>
      <c r="DJD36" s="419"/>
      <c r="DJE36" s="418"/>
      <c r="DJF36" s="420"/>
      <c r="DJG36" s="421"/>
      <c r="DJH36" s="422"/>
      <c r="DJI36" s="423"/>
      <c r="DJJ36" s="419"/>
      <c r="DJK36" s="419"/>
      <c r="DJL36" s="418"/>
      <c r="DJM36" s="420"/>
      <c r="DJN36" s="421"/>
      <c r="DJO36" s="422"/>
      <c r="DJP36" s="423"/>
      <c r="DJQ36" s="419"/>
      <c r="DJR36" s="419"/>
      <c r="DJS36" s="418"/>
      <c r="DJT36" s="420"/>
      <c r="DJU36" s="421"/>
      <c r="DJV36" s="422"/>
      <c r="DJW36" s="423"/>
      <c r="DJX36" s="419"/>
      <c r="DJY36" s="419"/>
      <c r="DJZ36" s="418"/>
      <c r="DKA36" s="420"/>
      <c r="DKB36" s="421"/>
      <c r="DKC36" s="422"/>
      <c r="DKD36" s="423"/>
      <c r="DKE36" s="419"/>
      <c r="DKF36" s="419"/>
      <c r="DKG36" s="418"/>
      <c r="DKH36" s="420"/>
      <c r="DKI36" s="421"/>
      <c r="DKJ36" s="422"/>
      <c r="DKK36" s="423"/>
      <c r="DKL36" s="419"/>
      <c r="DKM36" s="419"/>
      <c r="DKN36" s="418"/>
      <c r="DKO36" s="420"/>
      <c r="DKP36" s="421"/>
      <c r="DKQ36" s="422"/>
      <c r="DKR36" s="423"/>
      <c r="DKS36" s="419"/>
      <c r="DKT36" s="419"/>
      <c r="DKU36" s="418"/>
      <c r="DKV36" s="420"/>
      <c r="DKW36" s="421"/>
      <c r="DKX36" s="422"/>
      <c r="DKY36" s="423"/>
      <c r="DKZ36" s="419"/>
      <c r="DLA36" s="419"/>
      <c r="DLB36" s="418"/>
      <c r="DLC36" s="420"/>
      <c r="DLD36" s="421"/>
      <c r="DLE36" s="422"/>
      <c r="DLF36" s="423"/>
      <c r="DLG36" s="419"/>
      <c r="DLH36" s="419"/>
      <c r="DLI36" s="418"/>
      <c r="DLJ36" s="420"/>
      <c r="DLK36" s="421"/>
      <c r="DLL36" s="422"/>
      <c r="DLM36" s="423"/>
      <c r="DLN36" s="419"/>
      <c r="DLO36" s="419"/>
      <c r="DLP36" s="418"/>
      <c r="DLQ36" s="420"/>
      <c r="DLR36" s="421"/>
      <c r="DLS36" s="422"/>
      <c r="DLT36" s="423"/>
      <c r="DLU36" s="419"/>
      <c r="DLV36" s="419"/>
      <c r="DLW36" s="418"/>
      <c r="DLX36" s="420"/>
      <c r="DLY36" s="421"/>
      <c r="DLZ36" s="422"/>
      <c r="DMA36" s="423"/>
      <c r="DMB36" s="419"/>
      <c r="DMC36" s="419"/>
      <c r="DMD36" s="418"/>
      <c r="DME36" s="420"/>
      <c r="DMF36" s="421"/>
      <c r="DMG36" s="422"/>
      <c r="DMH36" s="423"/>
      <c r="DMI36" s="419"/>
      <c r="DMJ36" s="419"/>
      <c r="DMK36" s="418"/>
      <c r="DML36" s="420"/>
      <c r="DMM36" s="421"/>
      <c r="DMN36" s="422"/>
      <c r="DMO36" s="423"/>
      <c r="DMP36" s="419"/>
      <c r="DMQ36" s="419"/>
      <c r="DMR36" s="418"/>
      <c r="DMS36" s="420"/>
      <c r="DMT36" s="421"/>
      <c r="DMU36" s="422"/>
      <c r="DMV36" s="423"/>
      <c r="DMW36" s="419"/>
      <c r="DMX36" s="419"/>
      <c r="DMY36" s="418"/>
      <c r="DMZ36" s="420"/>
      <c r="DNA36" s="421"/>
      <c r="DNB36" s="422"/>
      <c r="DNC36" s="423"/>
      <c r="DND36" s="419"/>
      <c r="DNE36" s="419"/>
      <c r="DNF36" s="418"/>
      <c r="DNG36" s="420"/>
      <c r="DNH36" s="421"/>
      <c r="DNI36" s="422"/>
      <c r="DNJ36" s="423"/>
      <c r="DNK36" s="419"/>
      <c r="DNL36" s="419"/>
      <c r="DNM36" s="418"/>
      <c r="DNN36" s="420"/>
      <c r="DNO36" s="421"/>
      <c r="DNP36" s="422"/>
      <c r="DNQ36" s="423"/>
      <c r="DNR36" s="419"/>
      <c r="DNS36" s="419"/>
      <c r="DNT36" s="418"/>
      <c r="DNU36" s="420"/>
      <c r="DNV36" s="421"/>
      <c r="DNW36" s="422"/>
      <c r="DNX36" s="423"/>
      <c r="DNY36" s="419"/>
      <c r="DNZ36" s="419"/>
      <c r="DOA36" s="418"/>
      <c r="DOB36" s="420"/>
      <c r="DOC36" s="421"/>
      <c r="DOD36" s="422"/>
      <c r="DOE36" s="423"/>
      <c r="DOF36" s="419"/>
      <c r="DOG36" s="419"/>
      <c r="DOH36" s="418"/>
      <c r="DOI36" s="420"/>
      <c r="DOJ36" s="421"/>
      <c r="DOK36" s="422"/>
      <c r="DOL36" s="423"/>
      <c r="DOM36" s="419"/>
      <c r="DON36" s="419"/>
      <c r="DOO36" s="418"/>
      <c r="DOP36" s="420"/>
      <c r="DOQ36" s="421"/>
      <c r="DOR36" s="422"/>
      <c r="DOS36" s="423"/>
      <c r="DOT36" s="419"/>
      <c r="DOU36" s="419"/>
      <c r="DOV36" s="418"/>
      <c r="DOW36" s="420"/>
      <c r="DOX36" s="421"/>
      <c r="DOY36" s="422"/>
      <c r="DOZ36" s="423"/>
      <c r="DPA36" s="419"/>
      <c r="DPB36" s="419"/>
      <c r="DPC36" s="418"/>
      <c r="DPD36" s="420"/>
      <c r="DPE36" s="421"/>
      <c r="DPF36" s="422"/>
      <c r="DPG36" s="423"/>
      <c r="DPH36" s="419"/>
      <c r="DPI36" s="419"/>
      <c r="DPJ36" s="418"/>
      <c r="DPK36" s="420"/>
      <c r="DPL36" s="421"/>
      <c r="DPM36" s="422"/>
      <c r="DPN36" s="423"/>
      <c r="DPO36" s="419"/>
      <c r="DPP36" s="419"/>
      <c r="DPQ36" s="418"/>
      <c r="DPR36" s="420"/>
      <c r="DPS36" s="421"/>
      <c r="DPT36" s="422"/>
      <c r="DPU36" s="423"/>
      <c r="DPV36" s="419"/>
      <c r="DPW36" s="419"/>
      <c r="DPX36" s="418"/>
      <c r="DPY36" s="420"/>
      <c r="DPZ36" s="421"/>
      <c r="DQA36" s="422"/>
      <c r="DQB36" s="423"/>
      <c r="DQC36" s="419"/>
      <c r="DQD36" s="419"/>
      <c r="DQE36" s="418"/>
      <c r="DQF36" s="420"/>
      <c r="DQG36" s="421"/>
      <c r="DQH36" s="422"/>
      <c r="DQI36" s="423"/>
      <c r="DQJ36" s="419"/>
      <c r="DQK36" s="419"/>
      <c r="DQL36" s="418"/>
      <c r="DQM36" s="420"/>
      <c r="DQN36" s="421"/>
      <c r="DQO36" s="422"/>
      <c r="DQP36" s="423"/>
      <c r="DQQ36" s="419"/>
      <c r="DQR36" s="419"/>
      <c r="DQS36" s="418"/>
      <c r="DQT36" s="420"/>
      <c r="DQU36" s="421"/>
      <c r="DQV36" s="422"/>
      <c r="DQW36" s="423"/>
      <c r="DQX36" s="419"/>
      <c r="DQY36" s="419"/>
      <c r="DQZ36" s="418"/>
      <c r="DRA36" s="420"/>
      <c r="DRB36" s="421"/>
      <c r="DRC36" s="422"/>
      <c r="DRD36" s="423"/>
      <c r="DRE36" s="419"/>
      <c r="DRF36" s="419"/>
      <c r="DRG36" s="418"/>
      <c r="DRH36" s="420"/>
      <c r="DRI36" s="421"/>
      <c r="DRJ36" s="422"/>
      <c r="DRK36" s="423"/>
      <c r="DRL36" s="419"/>
      <c r="DRM36" s="419"/>
      <c r="DRN36" s="418"/>
      <c r="DRO36" s="420"/>
      <c r="DRP36" s="421"/>
      <c r="DRQ36" s="422"/>
      <c r="DRR36" s="423"/>
      <c r="DRS36" s="419"/>
      <c r="DRT36" s="419"/>
      <c r="DRU36" s="418"/>
      <c r="DRV36" s="420"/>
      <c r="DRW36" s="421"/>
      <c r="DRX36" s="422"/>
      <c r="DRY36" s="423"/>
      <c r="DRZ36" s="419"/>
      <c r="DSA36" s="419"/>
      <c r="DSB36" s="418"/>
      <c r="DSC36" s="420"/>
      <c r="DSD36" s="421"/>
      <c r="DSE36" s="422"/>
      <c r="DSF36" s="423"/>
      <c r="DSG36" s="419"/>
      <c r="DSH36" s="419"/>
      <c r="DSI36" s="418"/>
      <c r="DSJ36" s="420"/>
      <c r="DSK36" s="421"/>
      <c r="DSL36" s="422"/>
      <c r="DSM36" s="423"/>
      <c r="DSN36" s="419"/>
      <c r="DSO36" s="419"/>
      <c r="DSP36" s="418"/>
      <c r="DSQ36" s="420"/>
      <c r="DSR36" s="421"/>
      <c r="DSS36" s="422"/>
      <c r="DST36" s="423"/>
      <c r="DSU36" s="419"/>
      <c r="DSV36" s="419"/>
      <c r="DSW36" s="418"/>
      <c r="DSX36" s="420"/>
      <c r="DSY36" s="421"/>
      <c r="DSZ36" s="422"/>
      <c r="DTA36" s="423"/>
      <c r="DTB36" s="419"/>
      <c r="DTC36" s="419"/>
      <c r="DTD36" s="418"/>
      <c r="DTE36" s="420"/>
      <c r="DTF36" s="421"/>
      <c r="DTG36" s="422"/>
      <c r="DTH36" s="423"/>
      <c r="DTI36" s="419"/>
      <c r="DTJ36" s="419"/>
      <c r="DTK36" s="418"/>
      <c r="DTL36" s="420"/>
      <c r="DTM36" s="421"/>
      <c r="DTN36" s="422"/>
      <c r="DTO36" s="423"/>
      <c r="DTP36" s="419"/>
      <c r="DTQ36" s="419"/>
      <c r="DTR36" s="418"/>
      <c r="DTS36" s="420"/>
      <c r="DTT36" s="421"/>
      <c r="DTU36" s="422"/>
      <c r="DTV36" s="423"/>
      <c r="DTW36" s="419"/>
      <c r="DTX36" s="419"/>
      <c r="DTY36" s="418"/>
      <c r="DTZ36" s="420"/>
      <c r="DUA36" s="421"/>
      <c r="DUB36" s="422"/>
      <c r="DUC36" s="423"/>
      <c r="DUD36" s="419"/>
      <c r="DUE36" s="419"/>
      <c r="DUF36" s="418"/>
      <c r="DUG36" s="420"/>
      <c r="DUH36" s="421"/>
      <c r="DUI36" s="422"/>
      <c r="DUJ36" s="423"/>
      <c r="DUK36" s="419"/>
      <c r="DUL36" s="419"/>
      <c r="DUM36" s="418"/>
      <c r="DUN36" s="420"/>
      <c r="DUO36" s="421"/>
      <c r="DUP36" s="422"/>
      <c r="DUQ36" s="423"/>
      <c r="DUR36" s="419"/>
      <c r="DUS36" s="419"/>
      <c r="DUT36" s="418"/>
      <c r="DUU36" s="420"/>
      <c r="DUV36" s="421"/>
      <c r="DUW36" s="422"/>
      <c r="DUX36" s="423"/>
      <c r="DUY36" s="419"/>
      <c r="DUZ36" s="419"/>
      <c r="DVA36" s="418"/>
      <c r="DVB36" s="420"/>
      <c r="DVC36" s="421"/>
      <c r="DVD36" s="422"/>
      <c r="DVE36" s="423"/>
      <c r="DVF36" s="419"/>
      <c r="DVG36" s="419"/>
      <c r="DVH36" s="418"/>
      <c r="DVI36" s="420"/>
      <c r="DVJ36" s="421"/>
      <c r="DVK36" s="422"/>
      <c r="DVL36" s="423"/>
      <c r="DVM36" s="419"/>
      <c r="DVN36" s="419"/>
      <c r="DVO36" s="418"/>
      <c r="DVP36" s="420"/>
      <c r="DVQ36" s="421"/>
      <c r="DVR36" s="422"/>
      <c r="DVS36" s="423"/>
      <c r="DVT36" s="419"/>
      <c r="DVU36" s="419"/>
      <c r="DVV36" s="418"/>
      <c r="DVW36" s="420"/>
      <c r="DVX36" s="421"/>
      <c r="DVY36" s="422"/>
      <c r="DVZ36" s="423"/>
      <c r="DWA36" s="419"/>
      <c r="DWB36" s="419"/>
      <c r="DWC36" s="418"/>
      <c r="DWD36" s="420"/>
      <c r="DWE36" s="421"/>
      <c r="DWF36" s="422"/>
      <c r="DWG36" s="423"/>
      <c r="DWH36" s="419"/>
      <c r="DWI36" s="419"/>
      <c r="DWJ36" s="418"/>
      <c r="DWK36" s="420"/>
      <c r="DWL36" s="421"/>
      <c r="DWM36" s="422"/>
      <c r="DWN36" s="423"/>
      <c r="DWO36" s="419"/>
      <c r="DWP36" s="419"/>
      <c r="DWQ36" s="418"/>
      <c r="DWR36" s="420"/>
      <c r="DWS36" s="421"/>
      <c r="DWT36" s="422"/>
      <c r="DWU36" s="423"/>
      <c r="DWV36" s="419"/>
      <c r="DWW36" s="419"/>
      <c r="DWX36" s="418"/>
      <c r="DWY36" s="420"/>
      <c r="DWZ36" s="421"/>
      <c r="DXA36" s="422"/>
      <c r="DXB36" s="423"/>
      <c r="DXC36" s="419"/>
      <c r="DXD36" s="419"/>
      <c r="DXE36" s="418"/>
      <c r="DXF36" s="420"/>
      <c r="DXG36" s="421"/>
      <c r="DXH36" s="422"/>
      <c r="DXI36" s="423"/>
      <c r="DXJ36" s="419"/>
      <c r="DXK36" s="419"/>
      <c r="DXL36" s="418"/>
      <c r="DXM36" s="420"/>
      <c r="DXN36" s="421"/>
      <c r="DXO36" s="422"/>
      <c r="DXP36" s="423"/>
      <c r="DXQ36" s="419"/>
      <c r="DXR36" s="419"/>
      <c r="DXS36" s="418"/>
      <c r="DXT36" s="420"/>
      <c r="DXU36" s="421"/>
      <c r="DXV36" s="422"/>
      <c r="DXW36" s="423"/>
      <c r="DXX36" s="419"/>
      <c r="DXY36" s="419"/>
      <c r="DXZ36" s="418"/>
      <c r="DYA36" s="420"/>
      <c r="DYB36" s="421"/>
      <c r="DYC36" s="422"/>
      <c r="DYD36" s="423"/>
      <c r="DYE36" s="419"/>
      <c r="DYF36" s="419"/>
      <c r="DYG36" s="418"/>
      <c r="DYH36" s="420"/>
      <c r="DYI36" s="421"/>
      <c r="DYJ36" s="422"/>
      <c r="DYK36" s="423"/>
      <c r="DYL36" s="419"/>
      <c r="DYM36" s="419"/>
      <c r="DYN36" s="418"/>
      <c r="DYO36" s="420"/>
      <c r="DYP36" s="421"/>
      <c r="DYQ36" s="422"/>
      <c r="DYR36" s="423"/>
      <c r="DYS36" s="419"/>
      <c r="DYT36" s="419"/>
      <c r="DYU36" s="418"/>
      <c r="DYV36" s="420"/>
      <c r="DYW36" s="421"/>
      <c r="DYX36" s="422"/>
      <c r="DYY36" s="423"/>
      <c r="DYZ36" s="419"/>
      <c r="DZA36" s="419"/>
      <c r="DZB36" s="418"/>
      <c r="DZC36" s="420"/>
      <c r="DZD36" s="421"/>
      <c r="DZE36" s="422"/>
      <c r="DZF36" s="423"/>
      <c r="DZG36" s="419"/>
      <c r="DZH36" s="419"/>
      <c r="DZI36" s="418"/>
      <c r="DZJ36" s="420"/>
      <c r="DZK36" s="421"/>
      <c r="DZL36" s="422"/>
      <c r="DZM36" s="423"/>
      <c r="DZN36" s="419"/>
      <c r="DZO36" s="419"/>
      <c r="DZP36" s="418"/>
      <c r="DZQ36" s="420"/>
      <c r="DZR36" s="421"/>
      <c r="DZS36" s="422"/>
      <c r="DZT36" s="423"/>
      <c r="DZU36" s="419"/>
      <c r="DZV36" s="419"/>
      <c r="DZW36" s="418"/>
      <c r="DZX36" s="420"/>
      <c r="DZY36" s="421"/>
      <c r="DZZ36" s="422"/>
      <c r="EAA36" s="423"/>
      <c r="EAB36" s="419"/>
      <c r="EAC36" s="419"/>
      <c r="EAD36" s="418"/>
      <c r="EAE36" s="420"/>
      <c r="EAF36" s="421"/>
      <c r="EAG36" s="422"/>
      <c r="EAH36" s="423"/>
      <c r="EAI36" s="419"/>
      <c r="EAJ36" s="419"/>
      <c r="EAK36" s="418"/>
      <c r="EAL36" s="420"/>
      <c r="EAM36" s="421"/>
      <c r="EAN36" s="422"/>
      <c r="EAO36" s="423"/>
      <c r="EAP36" s="419"/>
      <c r="EAQ36" s="419"/>
      <c r="EAR36" s="418"/>
      <c r="EAS36" s="420"/>
      <c r="EAT36" s="421"/>
      <c r="EAU36" s="422"/>
      <c r="EAV36" s="423"/>
      <c r="EAW36" s="419"/>
      <c r="EAX36" s="419"/>
      <c r="EAY36" s="418"/>
      <c r="EAZ36" s="420"/>
      <c r="EBA36" s="421"/>
      <c r="EBB36" s="422"/>
      <c r="EBC36" s="423"/>
      <c r="EBD36" s="419"/>
      <c r="EBE36" s="419"/>
      <c r="EBF36" s="418"/>
      <c r="EBG36" s="420"/>
      <c r="EBH36" s="421"/>
      <c r="EBI36" s="422"/>
      <c r="EBJ36" s="423"/>
      <c r="EBK36" s="419"/>
      <c r="EBL36" s="419"/>
      <c r="EBM36" s="418"/>
      <c r="EBN36" s="420"/>
      <c r="EBO36" s="421"/>
      <c r="EBP36" s="422"/>
      <c r="EBQ36" s="423"/>
      <c r="EBR36" s="419"/>
      <c r="EBS36" s="419"/>
      <c r="EBT36" s="418"/>
      <c r="EBU36" s="420"/>
      <c r="EBV36" s="421"/>
      <c r="EBW36" s="422"/>
      <c r="EBX36" s="423"/>
      <c r="EBY36" s="419"/>
      <c r="EBZ36" s="419"/>
      <c r="ECA36" s="418"/>
      <c r="ECB36" s="420"/>
      <c r="ECC36" s="421"/>
      <c r="ECD36" s="422"/>
      <c r="ECE36" s="423"/>
      <c r="ECF36" s="419"/>
      <c r="ECG36" s="419"/>
      <c r="ECH36" s="418"/>
      <c r="ECI36" s="420"/>
      <c r="ECJ36" s="421"/>
      <c r="ECK36" s="422"/>
      <c r="ECL36" s="423"/>
      <c r="ECM36" s="419"/>
      <c r="ECN36" s="419"/>
      <c r="ECO36" s="418"/>
      <c r="ECP36" s="420"/>
      <c r="ECQ36" s="421"/>
      <c r="ECR36" s="422"/>
      <c r="ECS36" s="423"/>
      <c r="ECT36" s="419"/>
      <c r="ECU36" s="419"/>
      <c r="ECV36" s="418"/>
      <c r="ECW36" s="420"/>
      <c r="ECX36" s="421"/>
      <c r="ECY36" s="422"/>
      <c r="ECZ36" s="423"/>
      <c r="EDA36" s="419"/>
      <c r="EDB36" s="419"/>
      <c r="EDC36" s="418"/>
      <c r="EDD36" s="420"/>
      <c r="EDE36" s="421"/>
      <c r="EDF36" s="422"/>
      <c r="EDG36" s="423"/>
      <c r="EDH36" s="419"/>
      <c r="EDI36" s="419"/>
      <c r="EDJ36" s="418"/>
      <c r="EDK36" s="420"/>
      <c r="EDL36" s="421"/>
      <c r="EDM36" s="422"/>
      <c r="EDN36" s="423"/>
      <c r="EDO36" s="419"/>
      <c r="EDP36" s="419"/>
      <c r="EDQ36" s="418"/>
      <c r="EDR36" s="420"/>
      <c r="EDS36" s="421"/>
      <c r="EDT36" s="422"/>
      <c r="EDU36" s="423"/>
      <c r="EDV36" s="419"/>
      <c r="EDW36" s="419"/>
      <c r="EDX36" s="418"/>
      <c r="EDY36" s="420"/>
      <c r="EDZ36" s="421"/>
      <c r="EEA36" s="422"/>
      <c r="EEB36" s="423"/>
      <c r="EEC36" s="419"/>
      <c r="EED36" s="419"/>
      <c r="EEE36" s="418"/>
      <c r="EEF36" s="420"/>
      <c r="EEG36" s="421"/>
      <c r="EEH36" s="422"/>
      <c r="EEI36" s="423"/>
      <c r="EEJ36" s="419"/>
      <c r="EEK36" s="419"/>
      <c r="EEL36" s="418"/>
      <c r="EEM36" s="420"/>
      <c r="EEN36" s="421"/>
      <c r="EEO36" s="422"/>
      <c r="EEP36" s="423"/>
      <c r="EEQ36" s="419"/>
      <c r="EER36" s="419"/>
      <c r="EES36" s="418"/>
      <c r="EET36" s="420"/>
      <c r="EEU36" s="421"/>
      <c r="EEV36" s="422"/>
      <c r="EEW36" s="423"/>
      <c r="EEX36" s="419"/>
      <c r="EEY36" s="419"/>
      <c r="EEZ36" s="418"/>
      <c r="EFA36" s="420"/>
      <c r="EFB36" s="421"/>
      <c r="EFC36" s="422"/>
      <c r="EFD36" s="423"/>
      <c r="EFE36" s="419"/>
      <c r="EFF36" s="419"/>
      <c r="EFG36" s="418"/>
      <c r="EFH36" s="420"/>
      <c r="EFI36" s="421"/>
      <c r="EFJ36" s="422"/>
      <c r="EFK36" s="423"/>
      <c r="EFL36" s="419"/>
      <c r="EFM36" s="419"/>
      <c r="EFN36" s="418"/>
      <c r="EFO36" s="420"/>
      <c r="EFP36" s="421"/>
      <c r="EFQ36" s="422"/>
      <c r="EFR36" s="423"/>
      <c r="EFS36" s="419"/>
      <c r="EFT36" s="419"/>
      <c r="EFU36" s="418"/>
      <c r="EFV36" s="420"/>
      <c r="EFW36" s="421"/>
      <c r="EFX36" s="422"/>
      <c r="EFY36" s="423"/>
      <c r="EFZ36" s="419"/>
      <c r="EGA36" s="419"/>
      <c r="EGB36" s="418"/>
      <c r="EGC36" s="420"/>
      <c r="EGD36" s="421"/>
      <c r="EGE36" s="422"/>
      <c r="EGF36" s="423"/>
      <c r="EGG36" s="419"/>
      <c r="EGH36" s="419"/>
      <c r="EGI36" s="418"/>
      <c r="EGJ36" s="420"/>
      <c r="EGK36" s="421"/>
      <c r="EGL36" s="422"/>
      <c r="EGM36" s="423"/>
      <c r="EGN36" s="419"/>
      <c r="EGO36" s="419"/>
      <c r="EGP36" s="418"/>
      <c r="EGQ36" s="420"/>
      <c r="EGR36" s="421"/>
      <c r="EGS36" s="422"/>
      <c r="EGT36" s="423"/>
      <c r="EGU36" s="419"/>
      <c r="EGV36" s="419"/>
      <c r="EGW36" s="418"/>
      <c r="EGX36" s="420"/>
      <c r="EGY36" s="421"/>
      <c r="EGZ36" s="422"/>
      <c r="EHA36" s="423"/>
      <c r="EHB36" s="419"/>
      <c r="EHC36" s="419"/>
      <c r="EHD36" s="418"/>
      <c r="EHE36" s="420"/>
      <c r="EHF36" s="421"/>
      <c r="EHG36" s="422"/>
      <c r="EHH36" s="423"/>
      <c r="EHI36" s="419"/>
      <c r="EHJ36" s="419"/>
      <c r="EHK36" s="418"/>
      <c r="EHL36" s="420"/>
      <c r="EHM36" s="421"/>
      <c r="EHN36" s="422"/>
      <c r="EHO36" s="423"/>
      <c r="EHP36" s="419"/>
      <c r="EHQ36" s="419"/>
      <c r="EHR36" s="418"/>
      <c r="EHS36" s="420"/>
      <c r="EHT36" s="421"/>
      <c r="EHU36" s="422"/>
      <c r="EHV36" s="423"/>
      <c r="EHW36" s="419"/>
      <c r="EHX36" s="419"/>
      <c r="EHY36" s="418"/>
      <c r="EHZ36" s="420"/>
      <c r="EIA36" s="421"/>
      <c r="EIB36" s="422"/>
      <c r="EIC36" s="423"/>
      <c r="EID36" s="419"/>
      <c r="EIE36" s="419"/>
      <c r="EIF36" s="418"/>
      <c r="EIG36" s="420"/>
      <c r="EIH36" s="421"/>
      <c r="EII36" s="422"/>
      <c r="EIJ36" s="423"/>
      <c r="EIK36" s="419"/>
      <c r="EIL36" s="419"/>
      <c r="EIM36" s="418"/>
      <c r="EIN36" s="420"/>
      <c r="EIO36" s="421"/>
      <c r="EIP36" s="422"/>
      <c r="EIQ36" s="423"/>
      <c r="EIR36" s="419"/>
      <c r="EIS36" s="419"/>
      <c r="EIT36" s="418"/>
      <c r="EIU36" s="420"/>
      <c r="EIV36" s="421"/>
      <c r="EIW36" s="422"/>
      <c r="EIX36" s="423"/>
      <c r="EIY36" s="419"/>
      <c r="EIZ36" s="419"/>
      <c r="EJA36" s="418"/>
      <c r="EJB36" s="420"/>
      <c r="EJC36" s="421"/>
      <c r="EJD36" s="422"/>
      <c r="EJE36" s="423"/>
      <c r="EJF36" s="419"/>
      <c r="EJG36" s="419"/>
      <c r="EJH36" s="418"/>
      <c r="EJI36" s="420"/>
      <c r="EJJ36" s="421"/>
      <c r="EJK36" s="422"/>
      <c r="EJL36" s="423"/>
      <c r="EJM36" s="419"/>
      <c r="EJN36" s="419"/>
      <c r="EJO36" s="418"/>
      <c r="EJP36" s="420"/>
      <c r="EJQ36" s="421"/>
      <c r="EJR36" s="422"/>
      <c r="EJS36" s="423"/>
      <c r="EJT36" s="419"/>
      <c r="EJU36" s="419"/>
      <c r="EJV36" s="418"/>
      <c r="EJW36" s="420"/>
      <c r="EJX36" s="421"/>
      <c r="EJY36" s="422"/>
      <c r="EJZ36" s="423"/>
      <c r="EKA36" s="419"/>
      <c r="EKB36" s="419"/>
      <c r="EKC36" s="418"/>
      <c r="EKD36" s="420"/>
      <c r="EKE36" s="421"/>
      <c r="EKF36" s="422"/>
      <c r="EKG36" s="423"/>
      <c r="EKH36" s="419"/>
      <c r="EKI36" s="419"/>
      <c r="EKJ36" s="418"/>
      <c r="EKK36" s="420"/>
      <c r="EKL36" s="421"/>
      <c r="EKM36" s="422"/>
      <c r="EKN36" s="423"/>
      <c r="EKO36" s="419"/>
      <c r="EKP36" s="419"/>
      <c r="EKQ36" s="418"/>
      <c r="EKR36" s="420"/>
      <c r="EKS36" s="421"/>
      <c r="EKT36" s="422"/>
      <c r="EKU36" s="423"/>
      <c r="EKV36" s="419"/>
      <c r="EKW36" s="419"/>
      <c r="EKX36" s="418"/>
      <c r="EKY36" s="420"/>
      <c r="EKZ36" s="421"/>
      <c r="ELA36" s="422"/>
      <c r="ELB36" s="423"/>
      <c r="ELC36" s="419"/>
      <c r="ELD36" s="419"/>
      <c r="ELE36" s="418"/>
      <c r="ELF36" s="420"/>
      <c r="ELG36" s="421"/>
      <c r="ELH36" s="422"/>
      <c r="ELI36" s="423"/>
      <c r="ELJ36" s="419"/>
      <c r="ELK36" s="419"/>
      <c r="ELL36" s="418"/>
      <c r="ELM36" s="420"/>
      <c r="ELN36" s="421"/>
      <c r="ELO36" s="422"/>
      <c r="ELP36" s="423"/>
      <c r="ELQ36" s="419"/>
      <c r="ELR36" s="419"/>
      <c r="ELS36" s="418"/>
      <c r="ELT36" s="420"/>
      <c r="ELU36" s="421"/>
      <c r="ELV36" s="422"/>
      <c r="ELW36" s="423"/>
      <c r="ELX36" s="419"/>
      <c r="ELY36" s="419"/>
      <c r="ELZ36" s="418"/>
      <c r="EMA36" s="420"/>
      <c r="EMB36" s="421"/>
      <c r="EMC36" s="422"/>
      <c r="EMD36" s="423"/>
      <c r="EME36" s="419"/>
      <c r="EMF36" s="419"/>
      <c r="EMG36" s="418"/>
      <c r="EMH36" s="420"/>
      <c r="EMI36" s="421"/>
      <c r="EMJ36" s="422"/>
      <c r="EMK36" s="423"/>
      <c r="EML36" s="419"/>
      <c r="EMM36" s="419"/>
      <c r="EMN36" s="418"/>
      <c r="EMO36" s="420"/>
      <c r="EMP36" s="421"/>
      <c r="EMQ36" s="422"/>
      <c r="EMR36" s="423"/>
      <c r="EMS36" s="419"/>
      <c r="EMT36" s="419"/>
      <c r="EMU36" s="418"/>
      <c r="EMV36" s="420"/>
      <c r="EMW36" s="421"/>
      <c r="EMX36" s="422"/>
      <c r="EMY36" s="423"/>
      <c r="EMZ36" s="419"/>
      <c r="ENA36" s="419"/>
      <c r="ENB36" s="418"/>
      <c r="ENC36" s="420"/>
      <c r="END36" s="421"/>
      <c r="ENE36" s="422"/>
      <c r="ENF36" s="423"/>
      <c r="ENG36" s="419"/>
      <c r="ENH36" s="419"/>
      <c r="ENI36" s="418"/>
      <c r="ENJ36" s="420"/>
      <c r="ENK36" s="421"/>
      <c r="ENL36" s="422"/>
      <c r="ENM36" s="423"/>
      <c r="ENN36" s="419"/>
      <c r="ENO36" s="419"/>
      <c r="ENP36" s="418"/>
      <c r="ENQ36" s="420"/>
      <c r="ENR36" s="421"/>
      <c r="ENS36" s="422"/>
      <c r="ENT36" s="423"/>
      <c r="ENU36" s="419"/>
      <c r="ENV36" s="419"/>
      <c r="ENW36" s="418"/>
      <c r="ENX36" s="420"/>
      <c r="ENY36" s="421"/>
      <c r="ENZ36" s="422"/>
      <c r="EOA36" s="423"/>
      <c r="EOB36" s="419"/>
      <c r="EOC36" s="419"/>
      <c r="EOD36" s="418"/>
      <c r="EOE36" s="420"/>
      <c r="EOF36" s="421"/>
      <c r="EOG36" s="422"/>
      <c r="EOH36" s="423"/>
      <c r="EOI36" s="419"/>
      <c r="EOJ36" s="419"/>
      <c r="EOK36" s="418"/>
      <c r="EOL36" s="420"/>
      <c r="EOM36" s="421"/>
      <c r="EON36" s="422"/>
      <c r="EOO36" s="423"/>
      <c r="EOP36" s="419"/>
      <c r="EOQ36" s="419"/>
      <c r="EOR36" s="418"/>
      <c r="EOS36" s="420"/>
      <c r="EOT36" s="421"/>
      <c r="EOU36" s="422"/>
      <c r="EOV36" s="423"/>
      <c r="EOW36" s="419"/>
      <c r="EOX36" s="419"/>
      <c r="EOY36" s="418"/>
      <c r="EOZ36" s="420"/>
      <c r="EPA36" s="421"/>
      <c r="EPB36" s="422"/>
      <c r="EPC36" s="423"/>
      <c r="EPD36" s="419"/>
      <c r="EPE36" s="419"/>
      <c r="EPF36" s="418"/>
      <c r="EPG36" s="420"/>
      <c r="EPH36" s="421"/>
      <c r="EPI36" s="422"/>
      <c r="EPJ36" s="423"/>
      <c r="EPK36" s="419"/>
      <c r="EPL36" s="419"/>
      <c r="EPM36" s="418"/>
      <c r="EPN36" s="420"/>
      <c r="EPO36" s="421"/>
      <c r="EPP36" s="422"/>
      <c r="EPQ36" s="423"/>
      <c r="EPR36" s="419"/>
      <c r="EPS36" s="419"/>
      <c r="EPT36" s="418"/>
      <c r="EPU36" s="420"/>
      <c r="EPV36" s="421"/>
      <c r="EPW36" s="422"/>
      <c r="EPX36" s="423"/>
      <c r="EPY36" s="419"/>
      <c r="EPZ36" s="419"/>
      <c r="EQA36" s="418"/>
      <c r="EQB36" s="420"/>
      <c r="EQC36" s="421"/>
      <c r="EQD36" s="422"/>
      <c r="EQE36" s="423"/>
      <c r="EQF36" s="419"/>
      <c r="EQG36" s="419"/>
      <c r="EQH36" s="418"/>
      <c r="EQI36" s="420"/>
      <c r="EQJ36" s="421"/>
      <c r="EQK36" s="422"/>
      <c r="EQL36" s="423"/>
      <c r="EQM36" s="419"/>
      <c r="EQN36" s="419"/>
      <c r="EQO36" s="418"/>
      <c r="EQP36" s="420"/>
      <c r="EQQ36" s="421"/>
      <c r="EQR36" s="422"/>
      <c r="EQS36" s="423"/>
      <c r="EQT36" s="419"/>
      <c r="EQU36" s="419"/>
      <c r="EQV36" s="418"/>
      <c r="EQW36" s="420"/>
      <c r="EQX36" s="421"/>
      <c r="EQY36" s="422"/>
      <c r="EQZ36" s="423"/>
      <c r="ERA36" s="419"/>
      <c r="ERB36" s="419"/>
      <c r="ERC36" s="418"/>
      <c r="ERD36" s="420"/>
      <c r="ERE36" s="421"/>
      <c r="ERF36" s="422"/>
      <c r="ERG36" s="423"/>
      <c r="ERH36" s="419"/>
      <c r="ERI36" s="419"/>
      <c r="ERJ36" s="418"/>
      <c r="ERK36" s="420"/>
      <c r="ERL36" s="421"/>
      <c r="ERM36" s="422"/>
      <c r="ERN36" s="423"/>
      <c r="ERO36" s="419"/>
      <c r="ERP36" s="419"/>
      <c r="ERQ36" s="418"/>
      <c r="ERR36" s="420"/>
      <c r="ERS36" s="421"/>
      <c r="ERT36" s="422"/>
      <c r="ERU36" s="423"/>
      <c r="ERV36" s="419"/>
      <c r="ERW36" s="419"/>
      <c r="ERX36" s="418"/>
      <c r="ERY36" s="420"/>
      <c r="ERZ36" s="421"/>
      <c r="ESA36" s="422"/>
      <c r="ESB36" s="423"/>
      <c r="ESC36" s="419"/>
      <c r="ESD36" s="419"/>
      <c r="ESE36" s="418"/>
      <c r="ESF36" s="420"/>
      <c r="ESG36" s="421"/>
      <c r="ESH36" s="422"/>
      <c r="ESI36" s="423"/>
      <c r="ESJ36" s="419"/>
      <c r="ESK36" s="419"/>
      <c r="ESL36" s="418"/>
      <c r="ESM36" s="420"/>
      <c r="ESN36" s="421"/>
      <c r="ESO36" s="422"/>
      <c r="ESP36" s="423"/>
      <c r="ESQ36" s="419"/>
      <c r="ESR36" s="419"/>
      <c r="ESS36" s="418"/>
      <c r="EST36" s="420"/>
      <c r="ESU36" s="421"/>
      <c r="ESV36" s="422"/>
      <c r="ESW36" s="423"/>
      <c r="ESX36" s="419"/>
      <c r="ESY36" s="419"/>
      <c r="ESZ36" s="418"/>
      <c r="ETA36" s="420"/>
      <c r="ETB36" s="421"/>
      <c r="ETC36" s="422"/>
      <c r="ETD36" s="423"/>
      <c r="ETE36" s="419"/>
      <c r="ETF36" s="419"/>
      <c r="ETG36" s="418"/>
      <c r="ETH36" s="420"/>
      <c r="ETI36" s="421"/>
      <c r="ETJ36" s="422"/>
      <c r="ETK36" s="423"/>
      <c r="ETL36" s="419"/>
      <c r="ETM36" s="419"/>
      <c r="ETN36" s="418"/>
      <c r="ETO36" s="420"/>
      <c r="ETP36" s="421"/>
      <c r="ETQ36" s="422"/>
      <c r="ETR36" s="423"/>
      <c r="ETS36" s="419"/>
      <c r="ETT36" s="419"/>
      <c r="ETU36" s="418"/>
      <c r="ETV36" s="420"/>
      <c r="ETW36" s="421"/>
      <c r="ETX36" s="422"/>
      <c r="ETY36" s="423"/>
      <c r="ETZ36" s="419"/>
      <c r="EUA36" s="419"/>
      <c r="EUB36" s="418"/>
      <c r="EUC36" s="420"/>
      <c r="EUD36" s="421"/>
      <c r="EUE36" s="422"/>
      <c r="EUF36" s="423"/>
      <c r="EUG36" s="419"/>
      <c r="EUH36" s="419"/>
      <c r="EUI36" s="418"/>
      <c r="EUJ36" s="420"/>
      <c r="EUK36" s="421"/>
      <c r="EUL36" s="422"/>
      <c r="EUM36" s="423"/>
      <c r="EUN36" s="419"/>
      <c r="EUO36" s="419"/>
      <c r="EUP36" s="418"/>
      <c r="EUQ36" s="420"/>
      <c r="EUR36" s="421"/>
      <c r="EUS36" s="422"/>
      <c r="EUT36" s="423"/>
      <c r="EUU36" s="419"/>
      <c r="EUV36" s="419"/>
      <c r="EUW36" s="418"/>
      <c r="EUX36" s="420"/>
      <c r="EUY36" s="421"/>
      <c r="EUZ36" s="422"/>
      <c r="EVA36" s="423"/>
      <c r="EVB36" s="419"/>
      <c r="EVC36" s="419"/>
      <c r="EVD36" s="418"/>
      <c r="EVE36" s="420"/>
      <c r="EVF36" s="421"/>
      <c r="EVG36" s="422"/>
      <c r="EVH36" s="423"/>
      <c r="EVI36" s="419"/>
      <c r="EVJ36" s="419"/>
      <c r="EVK36" s="418"/>
      <c r="EVL36" s="420"/>
      <c r="EVM36" s="421"/>
      <c r="EVN36" s="422"/>
      <c r="EVO36" s="423"/>
      <c r="EVP36" s="419"/>
      <c r="EVQ36" s="419"/>
      <c r="EVR36" s="418"/>
      <c r="EVS36" s="420"/>
      <c r="EVT36" s="421"/>
      <c r="EVU36" s="422"/>
      <c r="EVV36" s="423"/>
      <c r="EVW36" s="419"/>
      <c r="EVX36" s="419"/>
      <c r="EVY36" s="418"/>
      <c r="EVZ36" s="420"/>
      <c r="EWA36" s="421"/>
      <c r="EWB36" s="422"/>
      <c r="EWC36" s="423"/>
      <c r="EWD36" s="419"/>
      <c r="EWE36" s="419"/>
      <c r="EWF36" s="418"/>
      <c r="EWG36" s="420"/>
      <c r="EWH36" s="421"/>
      <c r="EWI36" s="422"/>
      <c r="EWJ36" s="423"/>
      <c r="EWK36" s="419"/>
      <c r="EWL36" s="419"/>
      <c r="EWM36" s="418"/>
      <c r="EWN36" s="420"/>
      <c r="EWO36" s="421"/>
      <c r="EWP36" s="422"/>
      <c r="EWQ36" s="423"/>
      <c r="EWR36" s="419"/>
      <c r="EWS36" s="419"/>
      <c r="EWT36" s="418"/>
      <c r="EWU36" s="420"/>
      <c r="EWV36" s="421"/>
      <c r="EWW36" s="422"/>
      <c r="EWX36" s="423"/>
      <c r="EWY36" s="419"/>
      <c r="EWZ36" s="419"/>
      <c r="EXA36" s="418"/>
      <c r="EXB36" s="420"/>
      <c r="EXC36" s="421"/>
      <c r="EXD36" s="422"/>
      <c r="EXE36" s="423"/>
      <c r="EXF36" s="419"/>
      <c r="EXG36" s="419"/>
      <c r="EXH36" s="418"/>
      <c r="EXI36" s="420"/>
      <c r="EXJ36" s="421"/>
      <c r="EXK36" s="422"/>
      <c r="EXL36" s="423"/>
      <c r="EXM36" s="419"/>
      <c r="EXN36" s="419"/>
      <c r="EXO36" s="418"/>
      <c r="EXP36" s="420"/>
      <c r="EXQ36" s="421"/>
      <c r="EXR36" s="422"/>
      <c r="EXS36" s="423"/>
      <c r="EXT36" s="419"/>
      <c r="EXU36" s="419"/>
      <c r="EXV36" s="418"/>
      <c r="EXW36" s="420"/>
      <c r="EXX36" s="421"/>
      <c r="EXY36" s="422"/>
      <c r="EXZ36" s="423"/>
      <c r="EYA36" s="419"/>
      <c r="EYB36" s="419"/>
      <c r="EYC36" s="418"/>
      <c r="EYD36" s="420"/>
      <c r="EYE36" s="421"/>
      <c r="EYF36" s="422"/>
      <c r="EYG36" s="423"/>
      <c r="EYH36" s="419"/>
      <c r="EYI36" s="419"/>
      <c r="EYJ36" s="418"/>
      <c r="EYK36" s="420"/>
      <c r="EYL36" s="421"/>
      <c r="EYM36" s="422"/>
      <c r="EYN36" s="423"/>
      <c r="EYO36" s="419"/>
      <c r="EYP36" s="419"/>
      <c r="EYQ36" s="418"/>
      <c r="EYR36" s="420"/>
      <c r="EYS36" s="421"/>
      <c r="EYT36" s="422"/>
      <c r="EYU36" s="423"/>
      <c r="EYV36" s="419"/>
      <c r="EYW36" s="419"/>
      <c r="EYX36" s="418"/>
      <c r="EYY36" s="420"/>
      <c r="EYZ36" s="421"/>
      <c r="EZA36" s="422"/>
      <c r="EZB36" s="423"/>
      <c r="EZC36" s="419"/>
      <c r="EZD36" s="419"/>
      <c r="EZE36" s="418"/>
      <c r="EZF36" s="420"/>
      <c r="EZG36" s="421"/>
      <c r="EZH36" s="422"/>
      <c r="EZI36" s="423"/>
      <c r="EZJ36" s="419"/>
      <c r="EZK36" s="419"/>
      <c r="EZL36" s="418"/>
      <c r="EZM36" s="420"/>
      <c r="EZN36" s="421"/>
      <c r="EZO36" s="422"/>
      <c r="EZP36" s="423"/>
      <c r="EZQ36" s="419"/>
      <c r="EZR36" s="419"/>
      <c r="EZS36" s="418"/>
      <c r="EZT36" s="420"/>
      <c r="EZU36" s="421"/>
      <c r="EZV36" s="422"/>
      <c r="EZW36" s="423"/>
      <c r="EZX36" s="419"/>
      <c r="EZY36" s="419"/>
      <c r="EZZ36" s="418"/>
      <c r="FAA36" s="420"/>
      <c r="FAB36" s="421"/>
      <c r="FAC36" s="422"/>
      <c r="FAD36" s="423"/>
      <c r="FAE36" s="419"/>
      <c r="FAF36" s="419"/>
      <c r="FAG36" s="418"/>
      <c r="FAH36" s="420"/>
      <c r="FAI36" s="421"/>
      <c r="FAJ36" s="422"/>
      <c r="FAK36" s="423"/>
      <c r="FAL36" s="419"/>
      <c r="FAM36" s="419"/>
      <c r="FAN36" s="418"/>
      <c r="FAO36" s="420"/>
      <c r="FAP36" s="421"/>
      <c r="FAQ36" s="422"/>
      <c r="FAR36" s="423"/>
      <c r="FAS36" s="419"/>
      <c r="FAT36" s="419"/>
      <c r="FAU36" s="418"/>
      <c r="FAV36" s="420"/>
      <c r="FAW36" s="421"/>
      <c r="FAX36" s="422"/>
      <c r="FAY36" s="423"/>
      <c r="FAZ36" s="419"/>
      <c r="FBA36" s="419"/>
      <c r="FBB36" s="418"/>
      <c r="FBC36" s="420"/>
      <c r="FBD36" s="421"/>
      <c r="FBE36" s="422"/>
      <c r="FBF36" s="423"/>
      <c r="FBG36" s="419"/>
      <c r="FBH36" s="419"/>
      <c r="FBI36" s="418"/>
      <c r="FBJ36" s="420"/>
      <c r="FBK36" s="421"/>
      <c r="FBL36" s="422"/>
      <c r="FBM36" s="423"/>
      <c r="FBN36" s="419"/>
      <c r="FBO36" s="419"/>
      <c r="FBP36" s="418"/>
      <c r="FBQ36" s="420"/>
      <c r="FBR36" s="421"/>
      <c r="FBS36" s="422"/>
      <c r="FBT36" s="423"/>
      <c r="FBU36" s="419"/>
      <c r="FBV36" s="419"/>
      <c r="FBW36" s="418"/>
      <c r="FBX36" s="420"/>
      <c r="FBY36" s="421"/>
      <c r="FBZ36" s="422"/>
      <c r="FCA36" s="423"/>
      <c r="FCB36" s="419"/>
      <c r="FCC36" s="419"/>
      <c r="FCD36" s="418"/>
      <c r="FCE36" s="420"/>
      <c r="FCF36" s="421"/>
      <c r="FCG36" s="422"/>
      <c r="FCH36" s="423"/>
      <c r="FCI36" s="419"/>
      <c r="FCJ36" s="419"/>
      <c r="FCK36" s="418"/>
      <c r="FCL36" s="420"/>
      <c r="FCM36" s="421"/>
      <c r="FCN36" s="422"/>
      <c r="FCO36" s="423"/>
      <c r="FCP36" s="419"/>
      <c r="FCQ36" s="419"/>
      <c r="FCR36" s="418"/>
      <c r="FCS36" s="420"/>
      <c r="FCT36" s="421"/>
      <c r="FCU36" s="422"/>
      <c r="FCV36" s="423"/>
      <c r="FCW36" s="419"/>
      <c r="FCX36" s="419"/>
      <c r="FCY36" s="418"/>
      <c r="FCZ36" s="420"/>
      <c r="FDA36" s="421"/>
      <c r="FDB36" s="422"/>
      <c r="FDC36" s="423"/>
      <c r="FDD36" s="419"/>
      <c r="FDE36" s="419"/>
      <c r="FDF36" s="418"/>
      <c r="FDG36" s="420"/>
      <c r="FDH36" s="421"/>
      <c r="FDI36" s="422"/>
      <c r="FDJ36" s="423"/>
      <c r="FDK36" s="419"/>
      <c r="FDL36" s="419"/>
      <c r="FDM36" s="418"/>
      <c r="FDN36" s="420"/>
      <c r="FDO36" s="421"/>
      <c r="FDP36" s="422"/>
      <c r="FDQ36" s="423"/>
      <c r="FDR36" s="419"/>
      <c r="FDS36" s="419"/>
      <c r="FDT36" s="418"/>
      <c r="FDU36" s="420"/>
      <c r="FDV36" s="421"/>
      <c r="FDW36" s="422"/>
      <c r="FDX36" s="423"/>
      <c r="FDY36" s="419"/>
      <c r="FDZ36" s="419"/>
      <c r="FEA36" s="418"/>
      <c r="FEB36" s="420"/>
      <c r="FEC36" s="421"/>
      <c r="FED36" s="422"/>
      <c r="FEE36" s="423"/>
      <c r="FEF36" s="419"/>
      <c r="FEG36" s="419"/>
      <c r="FEH36" s="418"/>
      <c r="FEI36" s="420"/>
      <c r="FEJ36" s="421"/>
      <c r="FEK36" s="422"/>
      <c r="FEL36" s="423"/>
      <c r="FEM36" s="419"/>
      <c r="FEN36" s="419"/>
      <c r="FEO36" s="418"/>
      <c r="FEP36" s="420"/>
      <c r="FEQ36" s="421"/>
      <c r="FER36" s="422"/>
      <c r="FES36" s="423"/>
      <c r="FET36" s="419"/>
      <c r="FEU36" s="419"/>
      <c r="FEV36" s="418"/>
      <c r="FEW36" s="420"/>
      <c r="FEX36" s="421"/>
      <c r="FEY36" s="422"/>
      <c r="FEZ36" s="423"/>
      <c r="FFA36" s="419"/>
      <c r="FFB36" s="419"/>
      <c r="FFC36" s="418"/>
      <c r="FFD36" s="420"/>
      <c r="FFE36" s="421"/>
      <c r="FFF36" s="422"/>
      <c r="FFG36" s="423"/>
      <c r="FFH36" s="419"/>
      <c r="FFI36" s="419"/>
      <c r="FFJ36" s="418"/>
      <c r="FFK36" s="420"/>
      <c r="FFL36" s="421"/>
      <c r="FFM36" s="422"/>
      <c r="FFN36" s="423"/>
      <c r="FFO36" s="419"/>
      <c r="FFP36" s="419"/>
      <c r="FFQ36" s="418"/>
      <c r="FFR36" s="420"/>
      <c r="FFS36" s="421"/>
      <c r="FFT36" s="422"/>
      <c r="FFU36" s="423"/>
      <c r="FFV36" s="419"/>
      <c r="FFW36" s="419"/>
      <c r="FFX36" s="418"/>
      <c r="FFY36" s="420"/>
      <c r="FFZ36" s="421"/>
      <c r="FGA36" s="422"/>
      <c r="FGB36" s="423"/>
      <c r="FGC36" s="419"/>
      <c r="FGD36" s="419"/>
      <c r="FGE36" s="418"/>
      <c r="FGF36" s="420"/>
      <c r="FGG36" s="421"/>
      <c r="FGH36" s="422"/>
      <c r="FGI36" s="423"/>
      <c r="FGJ36" s="419"/>
      <c r="FGK36" s="419"/>
      <c r="FGL36" s="418"/>
      <c r="FGM36" s="420"/>
      <c r="FGN36" s="421"/>
      <c r="FGO36" s="422"/>
      <c r="FGP36" s="423"/>
      <c r="FGQ36" s="419"/>
      <c r="FGR36" s="419"/>
      <c r="FGS36" s="418"/>
      <c r="FGT36" s="420"/>
      <c r="FGU36" s="421"/>
      <c r="FGV36" s="422"/>
      <c r="FGW36" s="423"/>
      <c r="FGX36" s="419"/>
      <c r="FGY36" s="419"/>
      <c r="FGZ36" s="418"/>
      <c r="FHA36" s="420"/>
      <c r="FHB36" s="421"/>
      <c r="FHC36" s="422"/>
      <c r="FHD36" s="423"/>
      <c r="FHE36" s="419"/>
      <c r="FHF36" s="419"/>
      <c r="FHG36" s="418"/>
      <c r="FHH36" s="420"/>
      <c r="FHI36" s="421"/>
      <c r="FHJ36" s="422"/>
      <c r="FHK36" s="423"/>
      <c r="FHL36" s="419"/>
      <c r="FHM36" s="419"/>
      <c r="FHN36" s="418"/>
      <c r="FHO36" s="420"/>
      <c r="FHP36" s="421"/>
      <c r="FHQ36" s="422"/>
      <c r="FHR36" s="423"/>
      <c r="FHS36" s="419"/>
      <c r="FHT36" s="419"/>
      <c r="FHU36" s="418"/>
      <c r="FHV36" s="420"/>
      <c r="FHW36" s="421"/>
      <c r="FHX36" s="422"/>
      <c r="FHY36" s="423"/>
      <c r="FHZ36" s="419"/>
      <c r="FIA36" s="419"/>
      <c r="FIB36" s="418"/>
      <c r="FIC36" s="420"/>
      <c r="FID36" s="421"/>
      <c r="FIE36" s="422"/>
      <c r="FIF36" s="423"/>
      <c r="FIG36" s="419"/>
      <c r="FIH36" s="419"/>
      <c r="FII36" s="418"/>
      <c r="FIJ36" s="420"/>
      <c r="FIK36" s="421"/>
      <c r="FIL36" s="422"/>
      <c r="FIM36" s="423"/>
      <c r="FIN36" s="419"/>
      <c r="FIO36" s="419"/>
      <c r="FIP36" s="418"/>
      <c r="FIQ36" s="420"/>
      <c r="FIR36" s="421"/>
      <c r="FIS36" s="422"/>
      <c r="FIT36" s="423"/>
      <c r="FIU36" s="419"/>
      <c r="FIV36" s="419"/>
      <c r="FIW36" s="418"/>
      <c r="FIX36" s="420"/>
      <c r="FIY36" s="421"/>
      <c r="FIZ36" s="422"/>
      <c r="FJA36" s="423"/>
      <c r="FJB36" s="419"/>
      <c r="FJC36" s="419"/>
      <c r="FJD36" s="418"/>
      <c r="FJE36" s="420"/>
      <c r="FJF36" s="421"/>
      <c r="FJG36" s="422"/>
      <c r="FJH36" s="423"/>
      <c r="FJI36" s="419"/>
      <c r="FJJ36" s="419"/>
      <c r="FJK36" s="418"/>
      <c r="FJL36" s="420"/>
      <c r="FJM36" s="421"/>
      <c r="FJN36" s="422"/>
      <c r="FJO36" s="423"/>
      <c r="FJP36" s="419"/>
      <c r="FJQ36" s="419"/>
      <c r="FJR36" s="418"/>
      <c r="FJS36" s="420"/>
      <c r="FJT36" s="421"/>
      <c r="FJU36" s="422"/>
      <c r="FJV36" s="423"/>
      <c r="FJW36" s="419"/>
      <c r="FJX36" s="419"/>
      <c r="FJY36" s="418"/>
      <c r="FJZ36" s="420"/>
      <c r="FKA36" s="421"/>
      <c r="FKB36" s="422"/>
      <c r="FKC36" s="423"/>
      <c r="FKD36" s="419"/>
      <c r="FKE36" s="419"/>
      <c r="FKF36" s="418"/>
      <c r="FKG36" s="420"/>
      <c r="FKH36" s="421"/>
      <c r="FKI36" s="422"/>
      <c r="FKJ36" s="423"/>
      <c r="FKK36" s="419"/>
      <c r="FKL36" s="419"/>
      <c r="FKM36" s="418"/>
      <c r="FKN36" s="420"/>
      <c r="FKO36" s="421"/>
      <c r="FKP36" s="422"/>
      <c r="FKQ36" s="423"/>
      <c r="FKR36" s="419"/>
      <c r="FKS36" s="419"/>
      <c r="FKT36" s="418"/>
      <c r="FKU36" s="420"/>
      <c r="FKV36" s="421"/>
      <c r="FKW36" s="422"/>
      <c r="FKX36" s="423"/>
      <c r="FKY36" s="419"/>
      <c r="FKZ36" s="419"/>
      <c r="FLA36" s="418"/>
      <c r="FLB36" s="420"/>
      <c r="FLC36" s="421"/>
      <c r="FLD36" s="422"/>
      <c r="FLE36" s="423"/>
      <c r="FLF36" s="419"/>
      <c r="FLG36" s="419"/>
      <c r="FLH36" s="418"/>
      <c r="FLI36" s="420"/>
      <c r="FLJ36" s="421"/>
      <c r="FLK36" s="422"/>
      <c r="FLL36" s="423"/>
      <c r="FLM36" s="419"/>
      <c r="FLN36" s="419"/>
      <c r="FLO36" s="418"/>
      <c r="FLP36" s="420"/>
      <c r="FLQ36" s="421"/>
      <c r="FLR36" s="422"/>
      <c r="FLS36" s="423"/>
      <c r="FLT36" s="419"/>
      <c r="FLU36" s="419"/>
      <c r="FLV36" s="418"/>
      <c r="FLW36" s="420"/>
      <c r="FLX36" s="421"/>
      <c r="FLY36" s="422"/>
      <c r="FLZ36" s="423"/>
      <c r="FMA36" s="419"/>
      <c r="FMB36" s="419"/>
      <c r="FMC36" s="418"/>
      <c r="FMD36" s="420"/>
      <c r="FME36" s="421"/>
      <c r="FMF36" s="422"/>
      <c r="FMG36" s="423"/>
      <c r="FMH36" s="419"/>
      <c r="FMI36" s="419"/>
      <c r="FMJ36" s="418"/>
      <c r="FMK36" s="420"/>
      <c r="FML36" s="421"/>
      <c r="FMM36" s="422"/>
      <c r="FMN36" s="423"/>
      <c r="FMO36" s="419"/>
      <c r="FMP36" s="419"/>
      <c r="FMQ36" s="418"/>
      <c r="FMR36" s="420"/>
      <c r="FMS36" s="421"/>
      <c r="FMT36" s="422"/>
      <c r="FMU36" s="423"/>
      <c r="FMV36" s="419"/>
      <c r="FMW36" s="419"/>
      <c r="FMX36" s="418"/>
      <c r="FMY36" s="420"/>
      <c r="FMZ36" s="421"/>
      <c r="FNA36" s="422"/>
      <c r="FNB36" s="423"/>
      <c r="FNC36" s="419"/>
      <c r="FND36" s="419"/>
      <c r="FNE36" s="418"/>
      <c r="FNF36" s="420"/>
      <c r="FNG36" s="421"/>
      <c r="FNH36" s="422"/>
      <c r="FNI36" s="423"/>
      <c r="FNJ36" s="419"/>
      <c r="FNK36" s="419"/>
      <c r="FNL36" s="418"/>
      <c r="FNM36" s="420"/>
      <c r="FNN36" s="421"/>
      <c r="FNO36" s="422"/>
      <c r="FNP36" s="423"/>
      <c r="FNQ36" s="419"/>
      <c r="FNR36" s="419"/>
      <c r="FNS36" s="418"/>
      <c r="FNT36" s="420"/>
      <c r="FNU36" s="421"/>
      <c r="FNV36" s="422"/>
      <c r="FNW36" s="423"/>
      <c r="FNX36" s="419"/>
      <c r="FNY36" s="419"/>
      <c r="FNZ36" s="418"/>
      <c r="FOA36" s="420"/>
      <c r="FOB36" s="421"/>
      <c r="FOC36" s="422"/>
      <c r="FOD36" s="423"/>
      <c r="FOE36" s="419"/>
      <c r="FOF36" s="419"/>
      <c r="FOG36" s="418"/>
      <c r="FOH36" s="420"/>
      <c r="FOI36" s="421"/>
      <c r="FOJ36" s="422"/>
      <c r="FOK36" s="423"/>
      <c r="FOL36" s="419"/>
      <c r="FOM36" s="419"/>
      <c r="FON36" s="418"/>
      <c r="FOO36" s="420"/>
      <c r="FOP36" s="421"/>
      <c r="FOQ36" s="422"/>
      <c r="FOR36" s="423"/>
      <c r="FOS36" s="419"/>
      <c r="FOT36" s="419"/>
      <c r="FOU36" s="418"/>
      <c r="FOV36" s="420"/>
      <c r="FOW36" s="421"/>
      <c r="FOX36" s="422"/>
      <c r="FOY36" s="423"/>
      <c r="FOZ36" s="419"/>
      <c r="FPA36" s="419"/>
      <c r="FPB36" s="418"/>
      <c r="FPC36" s="420"/>
      <c r="FPD36" s="421"/>
      <c r="FPE36" s="422"/>
      <c r="FPF36" s="423"/>
      <c r="FPG36" s="419"/>
      <c r="FPH36" s="419"/>
      <c r="FPI36" s="418"/>
      <c r="FPJ36" s="420"/>
      <c r="FPK36" s="421"/>
      <c r="FPL36" s="422"/>
      <c r="FPM36" s="423"/>
      <c r="FPN36" s="419"/>
      <c r="FPO36" s="419"/>
      <c r="FPP36" s="418"/>
      <c r="FPQ36" s="420"/>
      <c r="FPR36" s="421"/>
      <c r="FPS36" s="422"/>
      <c r="FPT36" s="423"/>
      <c r="FPU36" s="419"/>
      <c r="FPV36" s="419"/>
      <c r="FPW36" s="418"/>
      <c r="FPX36" s="420"/>
      <c r="FPY36" s="421"/>
      <c r="FPZ36" s="422"/>
      <c r="FQA36" s="423"/>
      <c r="FQB36" s="419"/>
      <c r="FQC36" s="419"/>
      <c r="FQD36" s="418"/>
      <c r="FQE36" s="420"/>
      <c r="FQF36" s="421"/>
      <c r="FQG36" s="422"/>
      <c r="FQH36" s="423"/>
      <c r="FQI36" s="419"/>
      <c r="FQJ36" s="419"/>
      <c r="FQK36" s="418"/>
      <c r="FQL36" s="420"/>
      <c r="FQM36" s="421"/>
      <c r="FQN36" s="422"/>
      <c r="FQO36" s="423"/>
      <c r="FQP36" s="419"/>
      <c r="FQQ36" s="419"/>
      <c r="FQR36" s="418"/>
      <c r="FQS36" s="420"/>
      <c r="FQT36" s="421"/>
      <c r="FQU36" s="422"/>
      <c r="FQV36" s="423"/>
      <c r="FQW36" s="419"/>
      <c r="FQX36" s="419"/>
      <c r="FQY36" s="418"/>
      <c r="FQZ36" s="420"/>
      <c r="FRA36" s="421"/>
      <c r="FRB36" s="422"/>
      <c r="FRC36" s="423"/>
      <c r="FRD36" s="419"/>
      <c r="FRE36" s="419"/>
      <c r="FRF36" s="418"/>
      <c r="FRG36" s="420"/>
      <c r="FRH36" s="421"/>
      <c r="FRI36" s="422"/>
      <c r="FRJ36" s="423"/>
      <c r="FRK36" s="419"/>
      <c r="FRL36" s="419"/>
      <c r="FRM36" s="418"/>
      <c r="FRN36" s="420"/>
      <c r="FRO36" s="421"/>
      <c r="FRP36" s="422"/>
      <c r="FRQ36" s="423"/>
      <c r="FRR36" s="419"/>
      <c r="FRS36" s="419"/>
      <c r="FRT36" s="418"/>
      <c r="FRU36" s="420"/>
      <c r="FRV36" s="421"/>
      <c r="FRW36" s="422"/>
      <c r="FRX36" s="423"/>
      <c r="FRY36" s="419"/>
      <c r="FRZ36" s="419"/>
      <c r="FSA36" s="418"/>
      <c r="FSB36" s="420"/>
      <c r="FSC36" s="421"/>
      <c r="FSD36" s="422"/>
      <c r="FSE36" s="423"/>
      <c r="FSF36" s="419"/>
      <c r="FSG36" s="419"/>
      <c r="FSH36" s="418"/>
      <c r="FSI36" s="420"/>
      <c r="FSJ36" s="421"/>
      <c r="FSK36" s="422"/>
      <c r="FSL36" s="423"/>
      <c r="FSM36" s="419"/>
      <c r="FSN36" s="419"/>
      <c r="FSO36" s="418"/>
      <c r="FSP36" s="420"/>
      <c r="FSQ36" s="421"/>
      <c r="FSR36" s="422"/>
      <c r="FSS36" s="423"/>
      <c r="FST36" s="419"/>
      <c r="FSU36" s="419"/>
      <c r="FSV36" s="418"/>
      <c r="FSW36" s="420"/>
      <c r="FSX36" s="421"/>
      <c r="FSY36" s="422"/>
      <c r="FSZ36" s="423"/>
      <c r="FTA36" s="419"/>
      <c r="FTB36" s="419"/>
      <c r="FTC36" s="418"/>
      <c r="FTD36" s="420"/>
      <c r="FTE36" s="421"/>
      <c r="FTF36" s="422"/>
      <c r="FTG36" s="423"/>
      <c r="FTH36" s="419"/>
      <c r="FTI36" s="419"/>
      <c r="FTJ36" s="418"/>
      <c r="FTK36" s="420"/>
      <c r="FTL36" s="421"/>
      <c r="FTM36" s="422"/>
      <c r="FTN36" s="423"/>
      <c r="FTO36" s="419"/>
      <c r="FTP36" s="419"/>
      <c r="FTQ36" s="418"/>
      <c r="FTR36" s="420"/>
      <c r="FTS36" s="421"/>
      <c r="FTT36" s="422"/>
      <c r="FTU36" s="423"/>
      <c r="FTV36" s="419"/>
      <c r="FTW36" s="419"/>
      <c r="FTX36" s="418"/>
      <c r="FTY36" s="420"/>
      <c r="FTZ36" s="421"/>
      <c r="FUA36" s="422"/>
      <c r="FUB36" s="423"/>
      <c r="FUC36" s="419"/>
      <c r="FUD36" s="419"/>
      <c r="FUE36" s="418"/>
      <c r="FUF36" s="420"/>
      <c r="FUG36" s="421"/>
      <c r="FUH36" s="422"/>
      <c r="FUI36" s="423"/>
      <c r="FUJ36" s="419"/>
      <c r="FUK36" s="419"/>
      <c r="FUL36" s="418"/>
      <c r="FUM36" s="420"/>
      <c r="FUN36" s="421"/>
      <c r="FUO36" s="422"/>
      <c r="FUP36" s="423"/>
      <c r="FUQ36" s="419"/>
      <c r="FUR36" s="419"/>
      <c r="FUS36" s="418"/>
      <c r="FUT36" s="420"/>
      <c r="FUU36" s="421"/>
      <c r="FUV36" s="422"/>
      <c r="FUW36" s="423"/>
      <c r="FUX36" s="419"/>
      <c r="FUY36" s="419"/>
      <c r="FUZ36" s="418"/>
      <c r="FVA36" s="420"/>
      <c r="FVB36" s="421"/>
      <c r="FVC36" s="422"/>
      <c r="FVD36" s="423"/>
      <c r="FVE36" s="419"/>
      <c r="FVF36" s="419"/>
      <c r="FVG36" s="418"/>
      <c r="FVH36" s="420"/>
      <c r="FVI36" s="421"/>
      <c r="FVJ36" s="422"/>
      <c r="FVK36" s="423"/>
      <c r="FVL36" s="419"/>
      <c r="FVM36" s="419"/>
      <c r="FVN36" s="418"/>
      <c r="FVO36" s="420"/>
      <c r="FVP36" s="421"/>
      <c r="FVQ36" s="422"/>
      <c r="FVR36" s="423"/>
      <c r="FVS36" s="419"/>
      <c r="FVT36" s="419"/>
      <c r="FVU36" s="418"/>
      <c r="FVV36" s="420"/>
      <c r="FVW36" s="421"/>
      <c r="FVX36" s="422"/>
      <c r="FVY36" s="423"/>
      <c r="FVZ36" s="419"/>
      <c r="FWA36" s="419"/>
      <c r="FWB36" s="418"/>
      <c r="FWC36" s="420"/>
      <c r="FWD36" s="421"/>
      <c r="FWE36" s="422"/>
      <c r="FWF36" s="423"/>
      <c r="FWG36" s="419"/>
      <c r="FWH36" s="419"/>
      <c r="FWI36" s="418"/>
      <c r="FWJ36" s="420"/>
      <c r="FWK36" s="421"/>
      <c r="FWL36" s="422"/>
      <c r="FWM36" s="423"/>
      <c r="FWN36" s="419"/>
      <c r="FWO36" s="419"/>
      <c r="FWP36" s="418"/>
      <c r="FWQ36" s="420"/>
      <c r="FWR36" s="421"/>
      <c r="FWS36" s="422"/>
      <c r="FWT36" s="423"/>
      <c r="FWU36" s="419"/>
      <c r="FWV36" s="419"/>
      <c r="FWW36" s="418"/>
      <c r="FWX36" s="420"/>
      <c r="FWY36" s="421"/>
      <c r="FWZ36" s="422"/>
      <c r="FXA36" s="423"/>
      <c r="FXB36" s="419"/>
      <c r="FXC36" s="419"/>
      <c r="FXD36" s="418"/>
      <c r="FXE36" s="420"/>
      <c r="FXF36" s="421"/>
      <c r="FXG36" s="422"/>
      <c r="FXH36" s="423"/>
      <c r="FXI36" s="419"/>
      <c r="FXJ36" s="419"/>
      <c r="FXK36" s="418"/>
      <c r="FXL36" s="420"/>
      <c r="FXM36" s="421"/>
      <c r="FXN36" s="422"/>
      <c r="FXO36" s="423"/>
      <c r="FXP36" s="419"/>
      <c r="FXQ36" s="419"/>
      <c r="FXR36" s="418"/>
      <c r="FXS36" s="420"/>
      <c r="FXT36" s="421"/>
      <c r="FXU36" s="422"/>
      <c r="FXV36" s="423"/>
      <c r="FXW36" s="419"/>
      <c r="FXX36" s="419"/>
      <c r="FXY36" s="418"/>
      <c r="FXZ36" s="420"/>
      <c r="FYA36" s="421"/>
      <c r="FYB36" s="422"/>
      <c r="FYC36" s="423"/>
      <c r="FYD36" s="419"/>
      <c r="FYE36" s="419"/>
      <c r="FYF36" s="418"/>
      <c r="FYG36" s="420"/>
      <c r="FYH36" s="421"/>
      <c r="FYI36" s="422"/>
      <c r="FYJ36" s="423"/>
      <c r="FYK36" s="419"/>
      <c r="FYL36" s="419"/>
      <c r="FYM36" s="418"/>
      <c r="FYN36" s="420"/>
      <c r="FYO36" s="421"/>
      <c r="FYP36" s="422"/>
      <c r="FYQ36" s="423"/>
      <c r="FYR36" s="419"/>
      <c r="FYS36" s="419"/>
      <c r="FYT36" s="418"/>
      <c r="FYU36" s="420"/>
      <c r="FYV36" s="421"/>
      <c r="FYW36" s="422"/>
      <c r="FYX36" s="423"/>
      <c r="FYY36" s="419"/>
      <c r="FYZ36" s="419"/>
      <c r="FZA36" s="418"/>
      <c r="FZB36" s="420"/>
      <c r="FZC36" s="421"/>
      <c r="FZD36" s="422"/>
      <c r="FZE36" s="423"/>
      <c r="FZF36" s="419"/>
      <c r="FZG36" s="419"/>
      <c r="FZH36" s="418"/>
      <c r="FZI36" s="420"/>
      <c r="FZJ36" s="421"/>
      <c r="FZK36" s="422"/>
      <c r="FZL36" s="423"/>
      <c r="FZM36" s="419"/>
      <c r="FZN36" s="419"/>
      <c r="FZO36" s="418"/>
      <c r="FZP36" s="420"/>
      <c r="FZQ36" s="421"/>
      <c r="FZR36" s="422"/>
      <c r="FZS36" s="423"/>
      <c r="FZT36" s="419"/>
      <c r="FZU36" s="419"/>
      <c r="FZV36" s="418"/>
      <c r="FZW36" s="420"/>
      <c r="FZX36" s="421"/>
      <c r="FZY36" s="422"/>
      <c r="FZZ36" s="423"/>
      <c r="GAA36" s="419"/>
      <c r="GAB36" s="419"/>
      <c r="GAC36" s="418"/>
      <c r="GAD36" s="420"/>
      <c r="GAE36" s="421"/>
      <c r="GAF36" s="422"/>
      <c r="GAG36" s="423"/>
      <c r="GAH36" s="419"/>
      <c r="GAI36" s="419"/>
      <c r="GAJ36" s="418"/>
      <c r="GAK36" s="420"/>
      <c r="GAL36" s="421"/>
      <c r="GAM36" s="422"/>
      <c r="GAN36" s="423"/>
      <c r="GAO36" s="419"/>
      <c r="GAP36" s="419"/>
      <c r="GAQ36" s="418"/>
      <c r="GAR36" s="420"/>
      <c r="GAS36" s="421"/>
      <c r="GAT36" s="422"/>
      <c r="GAU36" s="423"/>
      <c r="GAV36" s="419"/>
      <c r="GAW36" s="419"/>
      <c r="GAX36" s="418"/>
      <c r="GAY36" s="420"/>
      <c r="GAZ36" s="421"/>
      <c r="GBA36" s="422"/>
      <c r="GBB36" s="423"/>
      <c r="GBC36" s="419"/>
      <c r="GBD36" s="419"/>
      <c r="GBE36" s="418"/>
      <c r="GBF36" s="420"/>
      <c r="GBG36" s="421"/>
      <c r="GBH36" s="422"/>
      <c r="GBI36" s="423"/>
      <c r="GBJ36" s="419"/>
      <c r="GBK36" s="419"/>
      <c r="GBL36" s="418"/>
      <c r="GBM36" s="420"/>
      <c r="GBN36" s="421"/>
      <c r="GBO36" s="422"/>
      <c r="GBP36" s="423"/>
      <c r="GBQ36" s="419"/>
      <c r="GBR36" s="419"/>
      <c r="GBS36" s="418"/>
      <c r="GBT36" s="420"/>
      <c r="GBU36" s="421"/>
      <c r="GBV36" s="422"/>
      <c r="GBW36" s="423"/>
      <c r="GBX36" s="419"/>
      <c r="GBY36" s="419"/>
      <c r="GBZ36" s="418"/>
      <c r="GCA36" s="420"/>
      <c r="GCB36" s="421"/>
      <c r="GCC36" s="422"/>
      <c r="GCD36" s="423"/>
      <c r="GCE36" s="419"/>
      <c r="GCF36" s="419"/>
      <c r="GCG36" s="418"/>
      <c r="GCH36" s="420"/>
      <c r="GCI36" s="421"/>
      <c r="GCJ36" s="422"/>
      <c r="GCK36" s="423"/>
      <c r="GCL36" s="419"/>
      <c r="GCM36" s="419"/>
      <c r="GCN36" s="418"/>
      <c r="GCO36" s="420"/>
      <c r="GCP36" s="421"/>
      <c r="GCQ36" s="422"/>
      <c r="GCR36" s="423"/>
      <c r="GCS36" s="419"/>
      <c r="GCT36" s="419"/>
      <c r="GCU36" s="418"/>
      <c r="GCV36" s="420"/>
      <c r="GCW36" s="421"/>
      <c r="GCX36" s="422"/>
      <c r="GCY36" s="423"/>
      <c r="GCZ36" s="419"/>
      <c r="GDA36" s="419"/>
      <c r="GDB36" s="418"/>
      <c r="GDC36" s="420"/>
      <c r="GDD36" s="421"/>
      <c r="GDE36" s="422"/>
      <c r="GDF36" s="423"/>
      <c r="GDG36" s="419"/>
      <c r="GDH36" s="419"/>
      <c r="GDI36" s="418"/>
      <c r="GDJ36" s="420"/>
      <c r="GDK36" s="421"/>
      <c r="GDL36" s="422"/>
      <c r="GDM36" s="423"/>
      <c r="GDN36" s="419"/>
      <c r="GDO36" s="419"/>
      <c r="GDP36" s="418"/>
      <c r="GDQ36" s="420"/>
      <c r="GDR36" s="421"/>
      <c r="GDS36" s="422"/>
      <c r="GDT36" s="423"/>
      <c r="GDU36" s="419"/>
      <c r="GDV36" s="419"/>
      <c r="GDW36" s="418"/>
      <c r="GDX36" s="420"/>
      <c r="GDY36" s="421"/>
      <c r="GDZ36" s="422"/>
      <c r="GEA36" s="423"/>
      <c r="GEB36" s="419"/>
      <c r="GEC36" s="419"/>
      <c r="GED36" s="418"/>
      <c r="GEE36" s="420"/>
      <c r="GEF36" s="421"/>
      <c r="GEG36" s="422"/>
      <c r="GEH36" s="423"/>
      <c r="GEI36" s="419"/>
      <c r="GEJ36" s="419"/>
      <c r="GEK36" s="418"/>
      <c r="GEL36" s="420"/>
      <c r="GEM36" s="421"/>
      <c r="GEN36" s="422"/>
      <c r="GEO36" s="423"/>
      <c r="GEP36" s="419"/>
      <c r="GEQ36" s="419"/>
      <c r="GER36" s="418"/>
      <c r="GES36" s="420"/>
      <c r="GET36" s="421"/>
      <c r="GEU36" s="422"/>
      <c r="GEV36" s="423"/>
      <c r="GEW36" s="419"/>
      <c r="GEX36" s="419"/>
      <c r="GEY36" s="418"/>
      <c r="GEZ36" s="420"/>
      <c r="GFA36" s="421"/>
      <c r="GFB36" s="422"/>
      <c r="GFC36" s="423"/>
      <c r="GFD36" s="419"/>
      <c r="GFE36" s="419"/>
      <c r="GFF36" s="418"/>
      <c r="GFG36" s="420"/>
      <c r="GFH36" s="421"/>
      <c r="GFI36" s="422"/>
      <c r="GFJ36" s="423"/>
      <c r="GFK36" s="419"/>
      <c r="GFL36" s="419"/>
      <c r="GFM36" s="418"/>
      <c r="GFN36" s="420"/>
      <c r="GFO36" s="421"/>
      <c r="GFP36" s="422"/>
      <c r="GFQ36" s="423"/>
      <c r="GFR36" s="419"/>
      <c r="GFS36" s="419"/>
      <c r="GFT36" s="418"/>
      <c r="GFU36" s="420"/>
      <c r="GFV36" s="421"/>
      <c r="GFW36" s="422"/>
      <c r="GFX36" s="423"/>
      <c r="GFY36" s="419"/>
      <c r="GFZ36" s="419"/>
      <c r="GGA36" s="418"/>
      <c r="GGB36" s="420"/>
      <c r="GGC36" s="421"/>
      <c r="GGD36" s="422"/>
      <c r="GGE36" s="423"/>
      <c r="GGF36" s="419"/>
      <c r="GGG36" s="419"/>
      <c r="GGH36" s="418"/>
      <c r="GGI36" s="420"/>
      <c r="GGJ36" s="421"/>
      <c r="GGK36" s="422"/>
      <c r="GGL36" s="423"/>
      <c r="GGM36" s="419"/>
      <c r="GGN36" s="419"/>
      <c r="GGO36" s="418"/>
      <c r="GGP36" s="420"/>
      <c r="GGQ36" s="421"/>
      <c r="GGR36" s="422"/>
      <c r="GGS36" s="423"/>
      <c r="GGT36" s="419"/>
      <c r="GGU36" s="419"/>
      <c r="GGV36" s="418"/>
      <c r="GGW36" s="420"/>
      <c r="GGX36" s="421"/>
      <c r="GGY36" s="422"/>
      <c r="GGZ36" s="423"/>
      <c r="GHA36" s="419"/>
      <c r="GHB36" s="419"/>
      <c r="GHC36" s="418"/>
      <c r="GHD36" s="420"/>
      <c r="GHE36" s="421"/>
      <c r="GHF36" s="422"/>
      <c r="GHG36" s="423"/>
      <c r="GHH36" s="419"/>
      <c r="GHI36" s="419"/>
      <c r="GHJ36" s="418"/>
      <c r="GHK36" s="420"/>
      <c r="GHL36" s="421"/>
      <c r="GHM36" s="422"/>
      <c r="GHN36" s="423"/>
      <c r="GHO36" s="419"/>
      <c r="GHP36" s="419"/>
      <c r="GHQ36" s="418"/>
      <c r="GHR36" s="420"/>
      <c r="GHS36" s="421"/>
      <c r="GHT36" s="422"/>
      <c r="GHU36" s="423"/>
      <c r="GHV36" s="419"/>
      <c r="GHW36" s="419"/>
      <c r="GHX36" s="418"/>
      <c r="GHY36" s="420"/>
      <c r="GHZ36" s="421"/>
      <c r="GIA36" s="422"/>
      <c r="GIB36" s="423"/>
      <c r="GIC36" s="419"/>
      <c r="GID36" s="419"/>
      <c r="GIE36" s="418"/>
      <c r="GIF36" s="420"/>
      <c r="GIG36" s="421"/>
      <c r="GIH36" s="422"/>
      <c r="GII36" s="423"/>
      <c r="GIJ36" s="419"/>
      <c r="GIK36" s="419"/>
      <c r="GIL36" s="418"/>
      <c r="GIM36" s="420"/>
      <c r="GIN36" s="421"/>
      <c r="GIO36" s="422"/>
      <c r="GIP36" s="423"/>
      <c r="GIQ36" s="419"/>
      <c r="GIR36" s="419"/>
      <c r="GIS36" s="418"/>
      <c r="GIT36" s="420"/>
      <c r="GIU36" s="421"/>
      <c r="GIV36" s="422"/>
      <c r="GIW36" s="423"/>
      <c r="GIX36" s="419"/>
      <c r="GIY36" s="419"/>
      <c r="GIZ36" s="418"/>
      <c r="GJA36" s="420"/>
      <c r="GJB36" s="421"/>
      <c r="GJC36" s="422"/>
      <c r="GJD36" s="423"/>
      <c r="GJE36" s="419"/>
      <c r="GJF36" s="419"/>
      <c r="GJG36" s="418"/>
      <c r="GJH36" s="420"/>
      <c r="GJI36" s="421"/>
      <c r="GJJ36" s="422"/>
      <c r="GJK36" s="423"/>
      <c r="GJL36" s="419"/>
      <c r="GJM36" s="419"/>
      <c r="GJN36" s="418"/>
      <c r="GJO36" s="420"/>
      <c r="GJP36" s="421"/>
      <c r="GJQ36" s="422"/>
      <c r="GJR36" s="423"/>
      <c r="GJS36" s="419"/>
      <c r="GJT36" s="419"/>
      <c r="GJU36" s="418"/>
      <c r="GJV36" s="420"/>
      <c r="GJW36" s="421"/>
      <c r="GJX36" s="422"/>
      <c r="GJY36" s="423"/>
      <c r="GJZ36" s="419"/>
      <c r="GKA36" s="419"/>
      <c r="GKB36" s="418"/>
      <c r="GKC36" s="420"/>
      <c r="GKD36" s="421"/>
      <c r="GKE36" s="422"/>
      <c r="GKF36" s="423"/>
      <c r="GKG36" s="419"/>
      <c r="GKH36" s="419"/>
      <c r="GKI36" s="418"/>
      <c r="GKJ36" s="420"/>
      <c r="GKK36" s="421"/>
      <c r="GKL36" s="422"/>
      <c r="GKM36" s="423"/>
      <c r="GKN36" s="419"/>
      <c r="GKO36" s="419"/>
      <c r="GKP36" s="418"/>
      <c r="GKQ36" s="420"/>
      <c r="GKR36" s="421"/>
      <c r="GKS36" s="422"/>
      <c r="GKT36" s="423"/>
      <c r="GKU36" s="419"/>
      <c r="GKV36" s="419"/>
      <c r="GKW36" s="418"/>
      <c r="GKX36" s="420"/>
      <c r="GKY36" s="421"/>
      <c r="GKZ36" s="422"/>
      <c r="GLA36" s="423"/>
      <c r="GLB36" s="419"/>
      <c r="GLC36" s="419"/>
      <c r="GLD36" s="418"/>
      <c r="GLE36" s="420"/>
      <c r="GLF36" s="421"/>
      <c r="GLG36" s="422"/>
      <c r="GLH36" s="423"/>
      <c r="GLI36" s="419"/>
      <c r="GLJ36" s="419"/>
      <c r="GLK36" s="418"/>
      <c r="GLL36" s="420"/>
      <c r="GLM36" s="421"/>
      <c r="GLN36" s="422"/>
      <c r="GLO36" s="423"/>
      <c r="GLP36" s="419"/>
      <c r="GLQ36" s="419"/>
      <c r="GLR36" s="418"/>
      <c r="GLS36" s="420"/>
      <c r="GLT36" s="421"/>
      <c r="GLU36" s="422"/>
      <c r="GLV36" s="423"/>
      <c r="GLW36" s="419"/>
      <c r="GLX36" s="419"/>
      <c r="GLY36" s="418"/>
      <c r="GLZ36" s="420"/>
      <c r="GMA36" s="421"/>
      <c r="GMB36" s="422"/>
      <c r="GMC36" s="423"/>
      <c r="GMD36" s="419"/>
      <c r="GME36" s="419"/>
      <c r="GMF36" s="418"/>
      <c r="GMG36" s="420"/>
      <c r="GMH36" s="421"/>
      <c r="GMI36" s="422"/>
      <c r="GMJ36" s="423"/>
      <c r="GMK36" s="419"/>
      <c r="GML36" s="419"/>
      <c r="GMM36" s="418"/>
      <c r="GMN36" s="420"/>
      <c r="GMO36" s="421"/>
      <c r="GMP36" s="422"/>
      <c r="GMQ36" s="423"/>
      <c r="GMR36" s="419"/>
      <c r="GMS36" s="419"/>
      <c r="GMT36" s="418"/>
      <c r="GMU36" s="420"/>
      <c r="GMV36" s="421"/>
      <c r="GMW36" s="422"/>
      <c r="GMX36" s="423"/>
      <c r="GMY36" s="419"/>
      <c r="GMZ36" s="419"/>
      <c r="GNA36" s="418"/>
      <c r="GNB36" s="420"/>
      <c r="GNC36" s="421"/>
      <c r="GND36" s="422"/>
      <c r="GNE36" s="423"/>
      <c r="GNF36" s="419"/>
      <c r="GNG36" s="419"/>
      <c r="GNH36" s="418"/>
      <c r="GNI36" s="420"/>
      <c r="GNJ36" s="421"/>
      <c r="GNK36" s="422"/>
      <c r="GNL36" s="423"/>
      <c r="GNM36" s="419"/>
      <c r="GNN36" s="419"/>
      <c r="GNO36" s="418"/>
      <c r="GNP36" s="420"/>
      <c r="GNQ36" s="421"/>
      <c r="GNR36" s="422"/>
      <c r="GNS36" s="423"/>
      <c r="GNT36" s="419"/>
      <c r="GNU36" s="419"/>
      <c r="GNV36" s="418"/>
      <c r="GNW36" s="420"/>
      <c r="GNX36" s="421"/>
      <c r="GNY36" s="422"/>
      <c r="GNZ36" s="423"/>
      <c r="GOA36" s="419"/>
      <c r="GOB36" s="419"/>
      <c r="GOC36" s="418"/>
      <c r="GOD36" s="420"/>
      <c r="GOE36" s="421"/>
      <c r="GOF36" s="422"/>
      <c r="GOG36" s="423"/>
      <c r="GOH36" s="419"/>
      <c r="GOI36" s="419"/>
      <c r="GOJ36" s="418"/>
      <c r="GOK36" s="420"/>
      <c r="GOL36" s="421"/>
      <c r="GOM36" s="422"/>
      <c r="GON36" s="423"/>
      <c r="GOO36" s="419"/>
      <c r="GOP36" s="419"/>
      <c r="GOQ36" s="418"/>
      <c r="GOR36" s="420"/>
      <c r="GOS36" s="421"/>
      <c r="GOT36" s="422"/>
      <c r="GOU36" s="423"/>
      <c r="GOV36" s="419"/>
      <c r="GOW36" s="419"/>
      <c r="GOX36" s="418"/>
      <c r="GOY36" s="420"/>
      <c r="GOZ36" s="421"/>
      <c r="GPA36" s="422"/>
      <c r="GPB36" s="423"/>
      <c r="GPC36" s="419"/>
      <c r="GPD36" s="419"/>
      <c r="GPE36" s="418"/>
      <c r="GPF36" s="420"/>
      <c r="GPG36" s="421"/>
      <c r="GPH36" s="422"/>
      <c r="GPI36" s="423"/>
      <c r="GPJ36" s="419"/>
      <c r="GPK36" s="419"/>
      <c r="GPL36" s="418"/>
      <c r="GPM36" s="420"/>
      <c r="GPN36" s="421"/>
      <c r="GPO36" s="422"/>
      <c r="GPP36" s="423"/>
      <c r="GPQ36" s="419"/>
      <c r="GPR36" s="419"/>
      <c r="GPS36" s="418"/>
      <c r="GPT36" s="420"/>
      <c r="GPU36" s="421"/>
      <c r="GPV36" s="422"/>
      <c r="GPW36" s="423"/>
      <c r="GPX36" s="419"/>
      <c r="GPY36" s="419"/>
      <c r="GPZ36" s="418"/>
      <c r="GQA36" s="420"/>
      <c r="GQB36" s="421"/>
      <c r="GQC36" s="422"/>
      <c r="GQD36" s="423"/>
      <c r="GQE36" s="419"/>
      <c r="GQF36" s="419"/>
      <c r="GQG36" s="418"/>
      <c r="GQH36" s="420"/>
      <c r="GQI36" s="421"/>
      <c r="GQJ36" s="422"/>
      <c r="GQK36" s="423"/>
      <c r="GQL36" s="419"/>
      <c r="GQM36" s="419"/>
      <c r="GQN36" s="418"/>
      <c r="GQO36" s="420"/>
      <c r="GQP36" s="421"/>
      <c r="GQQ36" s="422"/>
      <c r="GQR36" s="423"/>
      <c r="GQS36" s="419"/>
      <c r="GQT36" s="419"/>
      <c r="GQU36" s="418"/>
      <c r="GQV36" s="420"/>
      <c r="GQW36" s="421"/>
      <c r="GQX36" s="422"/>
      <c r="GQY36" s="423"/>
      <c r="GQZ36" s="419"/>
      <c r="GRA36" s="419"/>
      <c r="GRB36" s="418"/>
      <c r="GRC36" s="420"/>
      <c r="GRD36" s="421"/>
      <c r="GRE36" s="422"/>
      <c r="GRF36" s="423"/>
      <c r="GRG36" s="419"/>
      <c r="GRH36" s="419"/>
      <c r="GRI36" s="418"/>
      <c r="GRJ36" s="420"/>
      <c r="GRK36" s="421"/>
      <c r="GRL36" s="422"/>
      <c r="GRM36" s="423"/>
      <c r="GRN36" s="419"/>
      <c r="GRO36" s="419"/>
      <c r="GRP36" s="418"/>
      <c r="GRQ36" s="420"/>
      <c r="GRR36" s="421"/>
      <c r="GRS36" s="422"/>
      <c r="GRT36" s="423"/>
      <c r="GRU36" s="419"/>
      <c r="GRV36" s="419"/>
      <c r="GRW36" s="418"/>
      <c r="GRX36" s="420"/>
      <c r="GRY36" s="421"/>
      <c r="GRZ36" s="422"/>
      <c r="GSA36" s="423"/>
      <c r="GSB36" s="419"/>
      <c r="GSC36" s="419"/>
      <c r="GSD36" s="418"/>
      <c r="GSE36" s="420"/>
      <c r="GSF36" s="421"/>
      <c r="GSG36" s="422"/>
      <c r="GSH36" s="423"/>
      <c r="GSI36" s="419"/>
      <c r="GSJ36" s="419"/>
      <c r="GSK36" s="418"/>
      <c r="GSL36" s="420"/>
      <c r="GSM36" s="421"/>
      <c r="GSN36" s="422"/>
      <c r="GSO36" s="423"/>
      <c r="GSP36" s="419"/>
      <c r="GSQ36" s="419"/>
      <c r="GSR36" s="418"/>
      <c r="GSS36" s="420"/>
      <c r="GST36" s="421"/>
      <c r="GSU36" s="422"/>
      <c r="GSV36" s="423"/>
      <c r="GSW36" s="419"/>
      <c r="GSX36" s="419"/>
      <c r="GSY36" s="418"/>
      <c r="GSZ36" s="420"/>
      <c r="GTA36" s="421"/>
      <c r="GTB36" s="422"/>
      <c r="GTC36" s="423"/>
      <c r="GTD36" s="419"/>
      <c r="GTE36" s="419"/>
      <c r="GTF36" s="418"/>
      <c r="GTG36" s="420"/>
      <c r="GTH36" s="421"/>
      <c r="GTI36" s="422"/>
      <c r="GTJ36" s="423"/>
      <c r="GTK36" s="419"/>
      <c r="GTL36" s="419"/>
      <c r="GTM36" s="418"/>
      <c r="GTN36" s="420"/>
      <c r="GTO36" s="421"/>
      <c r="GTP36" s="422"/>
      <c r="GTQ36" s="423"/>
      <c r="GTR36" s="419"/>
      <c r="GTS36" s="419"/>
      <c r="GTT36" s="418"/>
      <c r="GTU36" s="420"/>
      <c r="GTV36" s="421"/>
      <c r="GTW36" s="422"/>
      <c r="GTX36" s="423"/>
      <c r="GTY36" s="419"/>
      <c r="GTZ36" s="419"/>
      <c r="GUA36" s="418"/>
      <c r="GUB36" s="420"/>
      <c r="GUC36" s="421"/>
      <c r="GUD36" s="422"/>
      <c r="GUE36" s="423"/>
      <c r="GUF36" s="419"/>
      <c r="GUG36" s="419"/>
      <c r="GUH36" s="418"/>
      <c r="GUI36" s="420"/>
      <c r="GUJ36" s="421"/>
      <c r="GUK36" s="422"/>
      <c r="GUL36" s="423"/>
      <c r="GUM36" s="419"/>
      <c r="GUN36" s="419"/>
      <c r="GUO36" s="418"/>
      <c r="GUP36" s="420"/>
      <c r="GUQ36" s="421"/>
      <c r="GUR36" s="422"/>
      <c r="GUS36" s="423"/>
      <c r="GUT36" s="419"/>
      <c r="GUU36" s="419"/>
      <c r="GUV36" s="418"/>
      <c r="GUW36" s="420"/>
      <c r="GUX36" s="421"/>
      <c r="GUY36" s="422"/>
      <c r="GUZ36" s="423"/>
      <c r="GVA36" s="419"/>
      <c r="GVB36" s="419"/>
      <c r="GVC36" s="418"/>
      <c r="GVD36" s="420"/>
      <c r="GVE36" s="421"/>
      <c r="GVF36" s="422"/>
      <c r="GVG36" s="423"/>
      <c r="GVH36" s="419"/>
      <c r="GVI36" s="419"/>
      <c r="GVJ36" s="418"/>
      <c r="GVK36" s="420"/>
      <c r="GVL36" s="421"/>
      <c r="GVM36" s="422"/>
      <c r="GVN36" s="423"/>
      <c r="GVO36" s="419"/>
      <c r="GVP36" s="419"/>
      <c r="GVQ36" s="418"/>
      <c r="GVR36" s="420"/>
      <c r="GVS36" s="421"/>
      <c r="GVT36" s="422"/>
      <c r="GVU36" s="423"/>
      <c r="GVV36" s="419"/>
      <c r="GVW36" s="419"/>
      <c r="GVX36" s="418"/>
      <c r="GVY36" s="420"/>
      <c r="GVZ36" s="421"/>
      <c r="GWA36" s="422"/>
      <c r="GWB36" s="423"/>
      <c r="GWC36" s="419"/>
      <c r="GWD36" s="419"/>
      <c r="GWE36" s="418"/>
      <c r="GWF36" s="420"/>
      <c r="GWG36" s="421"/>
      <c r="GWH36" s="422"/>
      <c r="GWI36" s="423"/>
      <c r="GWJ36" s="419"/>
      <c r="GWK36" s="419"/>
      <c r="GWL36" s="418"/>
      <c r="GWM36" s="420"/>
      <c r="GWN36" s="421"/>
      <c r="GWO36" s="422"/>
      <c r="GWP36" s="423"/>
      <c r="GWQ36" s="419"/>
      <c r="GWR36" s="419"/>
      <c r="GWS36" s="418"/>
      <c r="GWT36" s="420"/>
      <c r="GWU36" s="421"/>
      <c r="GWV36" s="422"/>
      <c r="GWW36" s="423"/>
      <c r="GWX36" s="419"/>
      <c r="GWY36" s="419"/>
      <c r="GWZ36" s="418"/>
      <c r="GXA36" s="420"/>
      <c r="GXB36" s="421"/>
      <c r="GXC36" s="422"/>
      <c r="GXD36" s="423"/>
      <c r="GXE36" s="419"/>
      <c r="GXF36" s="419"/>
      <c r="GXG36" s="418"/>
      <c r="GXH36" s="420"/>
      <c r="GXI36" s="421"/>
      <c r="GXJ36" s="422"/>
      <c r="GXK36" s="423"/>
      <c r="GXL36" s="419"/>
      <c r="GXM36" s="419"/>
      <c r="GXN36" s="418"/>
      <c r="GXO36" s="420"/>
      <c r="GXP36" s="421"/>
      <c r="GXQ36" s="422"/>
      <c r="GXR36" s="423"/>
      <c r="GXS36" s="419"/>
      <c r="GXT36" s="419"/>
      <c r="GXU36" s="418"/>
      <c r="GXV36" s="420"/>
      <c r="GXW36" s="421"/>
      <c r="GXX36" s="422"/>
      <c r="GXY36" s="423"/>
      <c r="GXZ36" s="419"/>
      <c r="GYA36" s="419"/>
      <c r="GYB36" s="418"/>
      <c r="GYC36" s="420"/>
      <c r="GYD36" s="421"/>
      <c r="GYE36" s="422"/>
      <c r="GYF36" s="423"/>
      <c r="GYG36" s="419"/>
      <c r="GYH36" s="419"/>
      <c r="GYI36" s="418"/>
      <c r="GYJ36" s="420"/>
      <c r="GYK36" s="421"/>
      <c r="GYL36" s="422"/>
      <c r="GYM36" s="423"/>
      <c r="GYN36" s="419"/>
      <c r="GYO36" s="419"/>
      <c r="GYP36" s="418"/>
      <c r="GYQ36" s="420"/>
      <c r="GYR36" s="421"/>
      <c r="GYS36" s="422"/>
      <c r="GYT36" s="423"/>
      <c r="GYU36" s="419"/>
      <c r="GYV36" s="419"/>
      <c r="GYW36" s="418"/>
      <c r="GYX36" s="420"/>
      <c r="GYY36" s="421"/>
      <c r="GYZ36" s="422"/>
      <c r="GZA36" s="423"/>
      <c r="GZB36" s="419"/>
      <c r="GZC36" s="419"/>
      <c r="GZD36" s="418"/>
      <c r="GZE36" s="420"/>
      <c r="GZF36" s="421"/>
      <c r="GZG36" s="422"/>
      <c r="GZH36" s="423"/>
      <c r="GZI36" s="419"/>
      <c r="GZJ36" s="419"/>
      <c r="GZK36" s="418"/>
      <c r="GZL36" s="420"/>
      <c r="GZM36" s="421"/>
      <c r="GZN36" s="422"/>
      <c r="GZO36" s="423"/>
      <c r="GZP36" s="419"/>
      <c r="GZQ36" s="419"/>
      <c r="GZR36" s="418"/>
      <c r="GZS36" s="420"/>
      <c r="GZT36" s="421"/>
      <c r="GZU36" s="422"/>
      <c r="GZV36" s="423"/>
      <c r="GZW36" s="419"/>
      <c r="GZX36" s="419"/>
      <c r="GZY36" s="418"/>
      <c r="GZZ36" s="420"/>
      <c r="HAA36" s="421"/>
      <c r="HAB36" s="422"/>
      <c r="HAC36" s="423"/>
      <c r="HAD36" s="419"/>
      <c r="HAE36" s="419"/>
      <c r="HAF36" s="418"/>
      <c r="HAG36" s="420"/>
      <c r="HAH36" s="421"/>
      <c r="HAI36" s="422"/>
      <c r="HAJ36" s="423"/>
      <c r="HAK36" s="419"/>
      <c r="HAL36" s="419"/>
      <c r="HAM36" s="418"/>
      <c r="HAN36" s="420"/>
      <c r="HAO36" s="421"/>
      <c r="HAP36" s="422"/>
      <c r="HAQ36" s="423"/>
      <c r="HAR36" s="419"/>
      <c r="HAS36" s="419"/>
      <c r="HAT36" s="418"/>
      <c r="HAU36" s="420"/>
      <c r="HAV36" s="421"/>
      <c r="HAW36" s="422"/>
      <c r="HAX36" s="423"/>
      <c r="HAY36" s="419"/>
      <c r="HAZ36" s="419"/>
      <c r="HBA36" s="418"/>
      <c r="HBB36" s="420"/>
      <c r="HBC36" s="421"/>
      <c r="HBD36" s="422"/>
      <c r="HBE36" s="423"/>
      <c r="HBF36" s="419"/>
      <c r="HBG36" s="419"/>
      <c r="HBH36" s="418"/>
      <c r="HBI36" s="420"/>
      <c r="HBJ36" s="421"/>
      <c r="HBK36" s="422"/>
      <c r="HBL36" s="423"/>
      <c r="HBM36" s="419"/>
      <c r="HBN36" s="419"/>
      <c r="HBO36" s="418"/>
      <c r="HBP36" s="420"/>
      <c r="HBQ36" s="421"/>
      <c r="HBR36" s="422"/>
      <c r="HBS36" s="423"/>
      <c r="HBT36" s="419"/>
      <c r="HBU36" s="419"/>
      <c r="HBV36" s="418"/>
      <c r="HBW36" s="420"/>
      <c r="HBX36" s="421"/>
      <c r="HBY36" s="422"/>
      <c r="HBZ36" s="423"/>
      <c r="HCA36" s="419"/>
      <c r="HCB36" s="419"/>
      <c r="HCC36" s="418"/>
      <c r="HCD36" s="420"/>
      <c r="HCE36" s="421"/>
      <c r="HCF36" s="422"/>
      <c r="HCG36" s="423"/>
      <c r="HCH36" s="419"/>
      <c r="HCI36" s="419"/>
      <c r="HCJ36" s="418"/>
      <c r="HCK36" s="420"/>
      <c r="HCL36" s="421"/>
      <c r="HCM36" s="422"/>
      <c r="HCN36" s="423"/>
      <c r="HCO36" s="419"/>
      <c r="HCP36" s="419"/>
      <c r="HCQ36" s="418"/>
      <c r="HCR36" s="420"/>
      <c r="HCS36" s="421"/>
      <c r="HCT36" s="422"/>
      <c r="HCU36" s="423"/>
      <c r="HCV36" s="419"/>
      <c r="HCW36" s="419"/>
      <c r="HCX36" s="418"/>
      <c r="HCY36" s="420"/>
      <c r="HCZ36" s="421"/>
      <c r="HDA36" s="422"/>
      <c r="HDB36" s="423"/>
      <c r="HDC36" s="419"/>
      <c r="HDD36" s="419"/>
      <c r="HDE36" s="418"/>
      <c r="HDF36" s="420"/>
      <c r="HDG36" s="421"/>
      <c r="HDH36" s="422"/>
      <c r="HDI36" s="423"/>
      <c r="HDJ36" s="419"/>
      <c r="HDK36" s="419"/>
      <c r="HDL36" s="418"/>
      <c r="HDM36" s="420"/>
      <c r="HDN36" s="421"/>
      <c r="HDO36" s="422"/>
      <c r="HDP36" s="423"/>
      <c r="HDQ36" s="419"/>
      <c r="HDR36" s="419"/>
      <c r="HDS36" s="418"/>
      <c r="HDT36" s="420"/>
      <c r="HDU36" s="421"/>
      <c r="HDV36" s="422"/>
      <c r="HDW36" s="423"/>
      <c r="HDX36" s="419"/>
      <c r="HDY36" s="419"/>
      <c r="HDZ36" s="418"/>
      <c r="HEA36" s="420"/>
      <c r="HEB36" s="421"/>
      <c r="HEC36" s="422"/>
      <c r="HED36" s="423"/>
      <c r="HEE36" s="419"/>
      <c r="HEF36" s="419"/>
      <c r="HEG36" s="418"/>
      <c r="HEH36" s="420"/>
      <c r="HEI36" s="421"/>
      <c r="HEJ36" s="422"/>
      <c r="HEK36" s="423"/>
      <c r="HEL36" s="419"/>
      <c r="HEM36" s="419"/>
      <c r="HEN36" s="418"/>
      <c r="HEO36" s="420"/>
      <c r="HEP36" s="421"/>
      <c r="HEQ36" s="422"/>
      <c r="HER36" s="423"/>
      <c r="HES36" s="419"/>
      <c r="HET36" s="419"/>
      <c r="HEU36" s="418"/>
      <c r="HEV36" s="420"/>
      <c r="HEW36" s="421"/>
      <c r="HEX36" s="422"/>
      <c r="HEY36" s="423"/>
      <c r="HEZ36" s="419"/>
      <c r="HFA36" s="419"/>
      <c r="HFB36" s="418"/>
      <c r="HFC36" s="420"/>
      <c r="HFD36" s="421"/>
      <c r="HFE36" s="422"/>
      <c r="HFF36" s="423"/>
      <c r="HFG36" s="419"/>
      <c r="HFH36" s="419"/>
      <c r="HFI36" s="418"/>
      <c r="HFJ36" s="420"/>
      <c r="HFK36" s="421"/>
      <c r="HFL36" s="422"/>
      <c r="HFM36" s="423"/>
      <c r="HFN36" s="419"/>
      <c r="HFO36" s="419"/>
      <c r="HFP36" s="418"/>
      <c r="HFQ36" s="420"/>
      <c r="HFR36" s="421"/>
      <c r="HFS36" s="422"/>
      <c r="HFT36" s="423"/>
      <c r="HFU36" s="419"/>
      <c r="HFV36" s="419"/>
      <c r="HFW36" s="418"/>
      <c r="HFX36" s="420"/>
      <c r="HFY36" s="421"/>
      <c r="HFZ36" s="422"/>
      <c r="HGA36" s="423"/>
      <c r="HGB36" s="419"/>
      <c r="HGC36" s="419"/>
      <c r="HGD36" s="418"/>
      <c r="HGE36" s="420"/>
      <c r="HGF36" s="421"/>
      <c r="HGG36" s="422"/>
      <c r="HGH36" s="423"/>
      <c r="HGI36" s="419"/>
      <c r="HGJ36" s="419"/>
      <c r="HGK36" s="418"/>
      <c r="HGL36" s="420"/>
      <c r="HGM36" s="421"/>
      <c r="HGN36" s="422"/>
      <c r="HGO36" s="423"/>
      <c r="HGP36" s="419"/>
      <c r="HGQ36" s="419"/>
      <c r="HGR36" s="418"/>
      <c r="HGS36" s="420"/>
      <c r="HGT36" s="421"/>
      <c r="HGU36" s="422"/>
      <c r="HGV36" s="423"/>
      <c r="HGW36" s="419"/>
      <c r="HGX36" s="419"/>
      <c r="HGY36" s="418"/>
      <c r="HGZ36" s="420"/>
      <c r="HHA36" s="421"/>
      <c r="HHB36" s="422"/>
      <c r="HHC36" s="423"/>
      <c r="HHD36" s="419"/>
      <c r="HHE36" s="419"/>
      <c r="HHF36" s="418"/>
      <c r="HHG36" s="420"/>
      <c r="HHH36" s="421"/>
      <c r="HHI36" s="422"/>
      <c r="HHJ36" s="423"/>
      <c r="HHK36" s="419"/>
      <c r="HHL36" s="419"/>
      <c r="HHM36" s="418"/>
      <c r="HHN36" s="420"/>
      <c r="HHO36" s="421"/>
      <c r="HHP36" s="422"/>
      <c r="HHQ36" s="423"/>
      <c r="HHR36" s="419"/>
      <c r="HHS36" s="419"/>
      <c r="HHT36" s="418"/>
      <c r="HHU36" s="420"/>
      <c r="HHV36" s="421"/>
      <c r="HHW36" s="422"/>
      <c r="HHX36" s="423"/>
      <c r="HHY36" s="419"/>
      <c r="HHZ36" s="419"/>
      <c r="HIA36" s="418"/>
      <c r="HIB36" s="420"/>
      <c r="HIC36" s="421"/>
      <c r="HID36" s="422"/>
      <c r="HIE36" s="423"/>
      <c r="HIF36" s="419"/>
      <c r="HIG36" s="419"/>
      <c r="HIH36" s="418"/>
      <c r="HII36" s="420"/>
      <c r="HIJ36" s="421"/>
      <c r="HIK36" s="422"/>
      <c r="HIL36" s="423"/>
      <c r="HIM36" s="419"/>
      <c r="HIN36" s="419"/>
      <c r="HIO36" s="418"/>
      <c r="HIP36" s="420"/>
      <c r="HIQ36" s="421"/>
      <c r="HIR36" s="422"/>
      <c r="HIS36" s="423"/>
      <c r="HIT36" s="419"/>
      <c r="HIU36" s="419"/>
      <c r="HIV36" s="418"/>
      <c r="HIW36" s="420"/>
      <c r="HIX36" s="421"/>
      <c r="HIY36" s="422"/>
      <c r="HIZ36" s="423"/>
      <c r="HJA36" s="419"/>
      <c r="HJB36" s="419"/>
      <c r="HJC36" s="418"/>
      <c r="HJD36" s="420"/>
      <c r="HJE36" s="421"/>
      <c r="HJF36" s="422"/>
      <c r="HJG36" s="423"/>
      <c r="HJH36" s="419"/>
      <c r="HJI36" s="419"/>
      <c r="HJJ36" s="418"/>
      <c r="HJK36" s="420"/>
      <c r="HJL36" s="421"/>
      <c r="HJM36" s="422"/>
      <c r="HJN36" s="423"/>
      <c r="HJO36" s="419"/>
      <c r="HJP36" s="419"/>
      <c r="HJQ36" s="418"/>
      <c r="HJR36" s="420"/>
      <c r="HJS36" s="421"/>
      <c r="HJT36" s="422"/>
      <c r="HJU36" s="423"/>
      <c r="HJV36" s="419"/>
      <c r="HJW36" s="419"/>
      <c r="HJX36" s="418"/>
      <c r="HJY36" s="420"/>
      <c r="HJZ36" s="421"/>
      <c r="HKA36" s="422"/>
      <c r="HKB36" s="423"/>
      <c r="HKC36" s="419"/>
      <c r="HKD36" s="419"/>
      <c r="HKE36" s="418"/>
      <c r="HKF36" s="420"/>
      <c r="HKG36" s="421"/>
      <c r="HKH36" s="422"/>
      <c r="HKI36" s="423"/>
      <c r="HKJ36" s="419"/>
      <c r="HKK36" s="419"/>
      <c r="HKL36" s="418"/>
      <c r="HKM36" s="420"/>
      <c r="HKN36" s="421"/>
      <c r="HKO36" s="422"/>
      <c r="HKP36" s="423"/>
      <c r="HKQ36" s="419"/>
      <c r="HKR36" s="419"/>
      <c r="HKS36" s="418"/>
      <c r="HKT36" s="420"/>
      <c r="HKU36" s="421"/>
      <c r="HKV36" s="422"/>
      <c r="HKW36" s="423"/>
      <c r="HKX36" s="419"/>
      <c r="HKY36" s="419"/>
      <c r="HKZ36" s="418"/>
      <c r="HLA36" s="420"/>
      <c r="HLB36" s="421"/>
      <c r="HLC36" s="422"/>
      <c r="HLD36" s="423"/>
      <c r="HLE36" s="419"/>
      <c r="HLF36" s="419"/>
      <c r="HLG36" s="418"/>
      <c r="HLH36" s="420"/>
      <c r="HLI36" s="421"/>
      <c r="HLJ36" s="422"/>
      <c r="HLK36" s="423"/>
      <c r="HLL36" s="419"/>
      <c r="HLM36" s="419"/>
      <c r="HLN36" s="418"/>
      <c r="HLO36" s="420"/>
      <c r="HLP36" s="421"/>
      <c r="HLQ36" s="422"/>
      <c r="HLR36" s="423"/>
      <c r="HLS36" s="419"/>
      <c r="HLT36" s="419"/>
      <c r="HLU36" s="418"/>
      <c r="HLV36" s="420"/>
      <c r="HLW36" s="421"/>
      <c r="HLX36" s="422"/>
      <c r="HLY36" s="423"/>
      <c r="HLZ36" s="419"/>
      <c r="HMA36" s="419"/>
      <c r="HMB36" s="418"/>
      <c r="HMC36" s="420"/>
      <c r="HMD36" s="421"/>
      <c r="HME36" s="422"/>
      <c r="HMF36" s="423"/>
      <c r="HMG36" s="419"/>
      <c r="HMH36" s="419"/>
      <c r="HMI36" s="418"/>
      <c r="HMJ36" s="420"/>
      <c r="HMK36" s="421"/>
      <c r="HML36" s="422"/>
      <c r="HMM36" s="423"/>
      <c r="HMN36" s="419"/>
      <c r="HMO36" s="419"/>
      <c r="HMP36" s="418"/>
      <c r="HMQ36" s="420"/>
      <c r="HMR36" s="421"/>
      <c r="HMS36" s="422"/>
      <c r="HMT36" s="423"/>
      <c r="HMU36" s="419"/>
      <c r="HMV36" s="419"/>
      <c r="HMW36" s="418"/>
      <c r="HMX36" s="420"/>
      <c r="HMY36" s="421"/>
      <c r="HMZ36" s="422"/>
      <c r="HNA36" s="423"/>
      <c r="HNB36" s="419"/>
      <c r="HNC36" s="419"/>
      <c r="HND36" s="418"/>
      <c r="HNE36" s="420"/>
      <c r="HNF36" s="421"/>
      <c r="HNG36" s="422"/>
      <c r="HNH36" s="423"/>
      <c r="HNI36" s="419"/>
      <c r="HNJ36" s="419"/>
      <c r="HNK36" s="418"/>
      <c r="HNL36" s="420"/>
      <c r="HNM36" s="421"/>
      <c r="HNN36" s="422"/>
      <c r="HNO36" s="423"/>
      <c r="HNP36" s="419"/>
      <c r="HNQ36" s="419"/>
      <c r="HNR36" s="418"/>
      <c r="HNS36" s="420"/>
      <c r="HNT36" s="421"/>
      <c r="HNU36" s="422"/>
      <c r="HNV36" s="423"/>
      <c r="HNW36" s="419"/>
      <c r="HNX36" s="419"/>
      <c r="HNY36" s="418"/>
      <c r="HNZ36" s="420"/>
      <c r="HOA36" s="421"/>
      <c r="HOB36" s="422"/>
      <c r="HOC36" s="423"/>
      <c r="HOD36" s="419"/>
      <c r="HOE36" s="419"/>
      <c r="HOF36" s="418"/>
      <c r="HOG36" s="420"/>
      <c r="HOH36" s="421"/>
      <c r="HOI36" s="422"/>
      <c r="HOJ36" s="423"/>
      <c r="HOK36" s="419"/>
      <c r="HOL36" s="419"/>
      <c r="HOM36" s="418"/>
      <c r="HON36" s="420"/>
      <c r="HOO36" s="421"/>
      <c r="HOP36" s="422"/>
      <c r="HOQ36" s="423"/>
      <c r="HOR36" s="419"/>
      <c r="HOS36" s="419"/>
      <c r="HOT36" s="418"/>
      <c r="HOU36" s="420"/>
      <c r="HOV36" s="421"/>
      <c r="HOW36" s="422"/>
      <c r="HOX36" s="423"/>
      <c r="HOY36" s="419"/>
      <c r="HOZ36" s="419"/>
      <c r="HPA36" s="418"/>
      <c r="HPB36" s="420"/>
      <c r="HPC36" s="421"/>
      <c r="HPD36" s="422"/>
      <c r="HPE36" s="423"/>
      <c r="HPF36" s="419"/>
      <c r="HPG36" s="419"/>
      <c r="HPH36" s="418"/>
      <c r="HPI36" s="420"/>
      <c r="HPJ36" s="421"/>
      <c r="HPK36" s="422"/>
      <c r="HPL36" s="423"/>
      <c r="HPM36" s="419"/>
      <c r="HPN36" s="419"/>
      <c r="HPO36" s="418"/>
      <c r="HPP36" s="420"/>
      <c r="HPQ36" s="421"/>
      <c r="HPR36" s="422"/>
      <c r="HPS36" s="423"/>
      <c r="HPT36" s="419"/>
      <c r="HPU36" s="419"/>
      <c r="HPV36" s="418"/>
      <c r="HPW36" s="420"/>
      <c r="HPX36" s="421"/>
      <c r="HPY36" s="422"/>
      <c r="HPZ36" s="423"/>
      <c r="HQA36" s="419"/>
      <c r="HQB36" s="419"/>
      <c r="HQC36" s="418"/>
      <c r="HQD36" s="420"/>
      <c r="HQE36" s="421"/>
      <c r="HQF36" s="422"/>
      <c r="HQG36" s="423"/>
      <c r="HQH36" s="419"/>
      <c r="HQI36" s="419"/>
      <c r="HQJ36" s="418"/>
      <c r="HQK36" s="420"/>
      <c r="HQL36" s="421"/>
      <c r="HQM36" s="422"/>
      <c r="HQN36" s="423"/>
      <c r="HQO36" s="419"/>
      <c r="HQP36" s="419"/>
      <c r="HQQ36" s="418"/>
      <c r="HQR36" s="420"/>
      <c r="HQS36" s="421"/>
      <c r="HQT36" s="422"/>
      <c r="HQU36" s="423"/>
      <c r="HQV36" s="419"/>
      <c r="HQW36" s="419"/>
      <c r="HQX36" s="418"/>
      <c r="HQY36" s="420"/>
      <c r="HQZ36" s="421"/>
      <c r="HRA36" s="422"/>
      <c r="HRB36" s="423"/>
      <c r="HRC36" s="419"/>
      <c r="HRD36" s="419"/>
      <c r="HRE36" s="418"/>
      <c r="HRF36" s="420"/>
      <c r="HRG36" s="421"/>
      <c r="HRH36" s="422"/>
      <c r="HRI36" s="423"/>
      <c r="HRJ36" s="419"/>
      <c r="HRK36" s="419"/>
      <c r="HRL36" s="418"/>
      <c r="HRM36" s="420"/>
      <c r="HRN36" s="421"/>
      <c r="HRO36" s="422"/>
      <c r="HRP36" s="423"/>
      <c r="HRQ36" s="419"/>
      <c r="HRR36" s="419"/>
      <c r="HRS36" s="418"/>
      <c r="HRT36" s="420"/>
      <c r="HRU36" s="421"/>
      <c r="HRV36" s="422"/>
      <c r="HRW36" s="423"/>
      <c r="HRX36" s="419"/>
      <c r="HRY36" s="419"/>
      <c r="HRZ36" s="418"/>
      <c r="HSA36" s="420"/>
      <c r="HSB36" s="421"/>
      <c r="HSC36" s="422"/>
      <c r="HSD36" s="423"/>
      <c r="HSE36" s="419"/>
      <c r="HSF36" s="419"/>
      <c r="HSG36" s="418"/>
      <c r="HSH36" s="420"/>
      <c r="HSI36" s="421"/>
      <c r="HSJ36" s="422"/>
      <c r="HSK36" s="423"/>
      <c r="HSL36" s="419"/>
      <c r="HSM36" s="419"/>
      <c r="HSN36" s="418"/>
      <c r="HSO36" s="420"/>
      <c r="HSP36" s="421"/>
      <c r="HSQ36" s="422"/>
      <c r="HSR36" s="423"/>
      <c r="HSS36" s="419"/>
      <c r="HST36" s="419"/>
      <c r="HSU36" s="418"/>
      <c r="HSV36" s="420"/>
      <c r="HSW36" s="421"/>
      <c r="HSX36" s="422"/>
      <c r="HSY36" s="423"/>
      <c r="HSZ36" s="419"/>
      <c r="HTA36" s="419"/>
      <c r="HTB36" s="418"/>
      <c r="HTC36" s="420"/>
      <c r="HTD36" s="421"/>
      <c r="HTE36" s="422"/>
      <c r="HTF36" s="423"/>
      <c r="HTG36" s="419"/>
      <c r="HTH36" s="419"/>
      <c r="HTI36" s="418"/>
      <c r="HTJ36" s="420"/>
      <c r="HTK36" s="421"/>
      <c r="HTL36" s="422"/>
      <c r="HTM36" s="423"/>
      <c r="HTN36" s="419"/>
      <c r="HTO36" s="419"/>
      <c r="HTP36" s="418"/>
      <c r="HTQ36" s="420"/>
      <c r="HTR36" s="421"/>
      <c r="HTS36" s="422"/>
      <c r="HTT36" s="423"/>
      <c r="HTU36" s="419"/>
      <c r="HTV36" s="419"/>
      <c r="HTW36" s="418"/>
      <c r="HTX36" s="420"/>
      <c r="HTY36" s="421"/>
      <c r="HTZ36" s="422"/>
      <c r="HUA36" s="423"/>
      <c r="HUB36" s="419"/>
      <c r="HUC36" s="419"/>
      <c r="HUD36" s="418"/>
      <c r="HUE36" s="420"/>
      <c r="HUF36" s="421"/>
      <c r="HUG36" s="422"/>
      <c r="HUH36" s="423"/>
      <c r="HUI36" s="419"/>
      <c r="HUJ36" s="419"/>
      <c r="HUK36" s="418"/>
      <c r="HUL36" s="420"/>
      <c r="HUM36" s="421"/>
      <c r="HUN36" s="422"/>
      <c r="HUO36" s="423"/>
      <c r="HUP36" s="419"/>
      <c r="HUQ36" s="419"/>
      <c r="HUR36" s="418"/>
      <c r="HUS36" s="420"/>
      <c r="HUT36" s="421"/>
      <c r="HUU36" s="422"/>
      <c r="HUV36" s="423"/>
      <c r="HUW36" s="419"/>
      <c r="HUX36" s="419"/>
      <c r="HUY36" s="418"/>
      <c r="HUZ36" s="420"/>
      <c r="HVA36" s="421"/>
      <c r="HVB36" s="422"/>
      <c r="HVC36" s="423"/>
      <c r="HVD36" s="419"/>
      <c r="HVE36" s="419"/>
      <c r="HVF36" s="418"/>
      <c r="HVG36" s="420"/>
      <c r="HVH36" s="421"/>
      <c r="HVI36" s="422"/>
      <c r="HVJ36" s="423"/>
      <c r="HVK36" s="419"/>
      <c r="HVL36" s="419"/>
      <c r="HVM36" s="418"/>
      <c r="HVN36" s="420"/>
      <c r="HVO36" s="421"/>
      <c r="HVP36" s="422"/>
      <c r="HVQ36" s="423"/>
      <c r="HVR36" s="419"/>
      <c r="HVS36" s="419"/>
      <c r="HVT36" s="418"/>
      <c r="HVU36" s="420"/>
      <c r="HVV36" s="421"/>
      <c r="HVW36" s="422"/>
      <c r="HVX36" s="423"/>
      <c r="HVY36" s="419"/>
      <c r="HVZ36" s="419"/>
      <c r="HWA36" s="418"/>
      <c r="HWB36" s="420"/>
      <c r="HWC36" s="421"/>
      <c r="HWD36" s="422"/>
      <c r="HWE36" s="423"/>
      <c r="HWF36" s="419"/>
      <c r="HWG36" s="419"/>
      <c r="HWH36" s="418"/>
      <c r="HWI36" s="420"/>
      <c r="HWJ36" s="421"/>
      <c r="HWK36" s="422"/>
      <c r="HWL36" s="423"/>
      <c r="HWM36" s="419"/>
      <c r="HWN36" s="419"/>
      <c r="HWO36" s="418"/>
      <c r="HWP36" s="420"/>
      <c r="HWQ36" s="421"/>
      <c r="HWR36" s="422"/>
      <c r="HWS36" s="423"/>
      <c r="HWT36" s="419"/>
      <c r="HWU36" s="419"/>
      <c r="HWV36" s="418"/>
      <c r="HWW36" s="420"/>
      <c r="HWX36" s="421"/>
      <c r="HWY36" s="422"/>
      <c r="HWZ36" s="423"/>
      <c r="HXA36" s="419"/>
      <c r="HXB36" s="419"/>
      <c r="HXC36" s="418"/>
      <c r="HXD36" s="420"/>
      <c r="HXE36" s="421"/>
      <c r="HXF36" s="422"/>
      <c r="HXG36" s="423"/>
      <c r="HXH36" s="419"/>
      <c r="HXI36" s="419"/>
      <c r="HXJ36" s="418"/>
      <c r="HXK36" s="420"/>
      <c r="HXL36" s="421"/>
      <c r="HXM36" s="422"/>
      <c r="HXN36" s="423"/>
      <c r="HXO36" s="419"/>
      <c r="HXP36" s="419"/>
      <c r="HXQ36" s="418"/>
      <c r="HXR36" s="420"/>
      <c r="HXS36" s="421"/>
      <c r="HXT36" s="422"/>
      <c r="HXU36" s="423"/>
      <c r="HXV36" s="419"/>
      <c r="HXW36" s="419"/>
      <c r="HXX36" s="418"/>
      <c r="HXY36" s="420"/>
      <c r="HXZ36" s="421"/>
      <c r="HYA36" s="422"/>
      <c r="HYB36" s="423"/>
      <c r="HYC36" s="419"/>
      <c r="HYD36" s="419"/>
      <c r="HYE36" s="418"/>
      <c r="HYF36" s="420"/>
      <c r="HYG36" s="421"/>
      <c r="HYH36" s="422"/>
      <c r="HYI36" s="423"/>
      <c r="HYJ36" s="419"/>
      <c r="HYK36" s="419"/>
      <c r="HYL36" s="418"/>
      <c r="HYM36" s="420"/>
      <c r="HYN36" s="421"/>
      <c r="HYO36" s="422"/>
      <c r="HYP36" s="423"/>
      <c r="HYQ36" s="419"/>
      <c r="HYR36" s="419"/>
      <c r="HYS36" s="418"/>
      <c r="HYT36" s="420"/>
      <c r="HYU36" s="421"/>
      <c r="HYV36" s="422"/>
      <c r="HYW36" s="423"/>
      <c r="HYX36" s="419"/>
      <c r="HYY36" s="419"/>
      <c r="HYZ36" s="418"/>
      <c r="HZA36" s="420"/>
      <c r="HZB36" s="421"/>
      <c r="HZC36" s="422"/>
      <c r="HZD36" s="423"/>
      <c r="HZE36" s="419"/>
      <c r="HZF36" s="419"/>
      <c r="HZG36" s="418"/>
      <c r="HZH36" s="420"/>
      <c r="HZI36" s="421"/>
      <c r="HZJ36" s="422"/>
      <c r="HZK36" s="423"/>
      <c r="HZL36" s="419"/>
      <c r="HZM36" s="419"/>
      <c r="HZN36" s="418"/>
      <c r="HZO36" s="420"/>
      <c r="HZP36" s="421"/>
      <c r="HZQ36" s="422"/>
      <c r="HZR36" s="423"/>
      <c r="HZS36" s="419"/>
      <c r="HZT36" s="419"/>
      <c r="HZU36" s="418"/>
      <c r="HZV36" s="420"/>
      <c r="HZW36" s="421"/>
      <c r="HZX36" s="422"/>
      <c r="HZY36" s="423"/>
      <c r="HZZ36" s="419"/>
      <c r="IAA36" s="419"/>
      <c r="IAB36" s="418"/>
      <c r="IAC36" s="420"/>
      <c r="IAD36" s="421"/>
      <c r="IAE36" s="422"/>
      <c r="IAF36" s="423"/>
      <c r="IAG36" s="419"/>
      <c r="IAH36" s="419"/>
      <c r="IAI36" s="418"/>
      <c r="IAJ36" s="420"/>
      <c r="IAK36" s="421"/>
      <c r="IAL36" s="422"/>
      <c r="IAM36" s="423"/>
      <c r="IAN36" s="419"/>
      <c r="IAO36" s="419"/>
      <c r="IAP36" s="418"/>
      <c r="IAQ36" s="420"/>
      <c r="IAR36" s="421"/>
      <c r="IAS36" s="422"/>
      <c r="IAT36" s="423"/>
      <c r="IAU36" s="419"/>
      <c r="IAV36" s="419"/>
      <c r="IAW36" s="418"/>
      <c r="IAX36" s="420"/>
      <c r="IAY36" s="421"/>
      <c r="IAZ36" s="422"/>
      <c r="IBA36" s="423"/>
      <c r="IBB36" s="419"/>
      <c r="IBC36" s="419"/>
      <c r="IBD36" s="418"/>
      <c r="IBE36" s="420"/>
      <c r="IBF36" s="421"/>
      <c r="IBG36" s="422"/>
      <c r="IBH36" s="423"/>
      <c r="IBI36" s="419"/>
      <c r="IBJ36" s="419"/>
      <c r="IBK36" s="418"/>
      <c r="IBL36" s="420"/>
      <c r="IBM36" s="421"/>
      <c r="IBN36" s="422"/>
      <c r="IBO36" s="423"/>
      <c r="IBP36" s="419"/>
      <c r="IBQ36" s="419"/>
      <c r="IBR36" s="418"/>
      <c r="IBS36" s="420"/>
      <c r="IBT36" s="421"/>
      <c r="IBU36" s="422"/>
      <c r="IBV36" s="423"/>
      <c r="IBW36" s="419"/>
      <c r="IBX36" s="419"/>
      <c r="IBY36" s="418"/>
      <c r="IBZ36" s="420"/>
      <c r="ICA36" s="421"/>
      <c r="ICB36" s="422"/>
      <c r="ICC36" s="423"/>
      <c r="ICD36" s="419"/>
      <c r="ICE36" s="419"/>
      <c r="ICF36" s="418"/>
      <c r="ICG36" s="420"/>
      <c r="ICH36" s="421"/>
      <c r="ICI36" s="422"/>
      <c r="ICJ36" s="423"/>
      <c r="ICK36" s="419"/>
      <c r="ICL36" s="419"/>
      <c r="ICM36" s="418"/>
      <c r="ICN36" s="420"/>
      <c r="ICO36" s="421"/>
      <c r="ICP36" s="422"/>
      <c r="ICQ36" s="423"/>
      <c r="ICR36" s="419"/>
      <c r="ICS36" s="419"/>
      <c r="ICT36" s="418"/>
      <c r="ICU36" s="420"/>
      <c r="ICV36" s="421"/>
      <c r="ICW36" s="422"/>
      <c r="ICX36" s="423"/>
      <c r="ICY36" s="419"/>
      <c r="ICZ36" s="419"/>
      <c r="IDA36" s="418"/>
      <c r="IDB36" s="420"/>
      <c r="IDC36" s="421"/>
      <c r="IDD36" s="422"/>
      <c r="IDE36" s="423"/>
      <c r="IDF36" s="419"/>
      <c r="IDG36" s="419"/>
      <c r="IDH36" s="418"/>
      <c r="IDI36" s="420"/>
      <c r="IDJ36" s="421"/>
      <c r="IDK36" s="422"/>
      <c r="IDL36" s="423"/>
      <c r="IDM36" s="419"/>
      <c r="IDN36" s="419"/>
      <c r="IDO36" s="418"/>
      <c r="IDP36" s="420"/>
      <c r="IDQ36" s="421"/>
      <c r="IDR36" s="422"/>
      <c r="IDS36" s="423"/>
      <c r="IDT36" s="419"/>
      <c r="IDU36" s="419"/>
      <c r="IDV36" s="418"/>
      <c r="IDW36" s="420"/>
      <c r="IDX36" s="421"/>
      <c r="IDY36" s="422"/>
      <c r="IDZ36" s="423"/>
      <c r="IEA36" s="419"/>
      <c r="IEB36" s="419"/>
      <c r="IEC36" s="418"/>
      <c r="IED36" s="420"/>
      <c r="IEE36" s="421"/>
      <c r="IEF36" s="422"/>
      <c r="IEG36" s="423"/>
      <c r="IEH36" s="419"/>
      <c r="IEI36" s="419"/>
      <c r="IEJ36" s="418"/>
      <c r="IEK36" s="420"/>
      <c r="IEL36" s="421"/>
      <c r="IEM36" s="422"/>
      <c r="IEN36" s="423"/>
      <c r="IEO36" s="419"/>
      <c r="IEP36" s="419"/>
      <c r="IEQ36" s="418"/>
      <c r="IER36" s="420"/>
      <c r="IES36" s="421"/>
      <c r="IET36" s="422"/>
      <c r="IEU36" s="423"/>
      <c r="IEV36" s="419"/>
      <c r="IEW36" s="419"/>
      <c r="IEX36" s="418"/>
      <c r="IEY36" s="420"/>
      <c r="IEZ36" s="421"/>
      <c r="IFA36" s="422"/>
      <c r="IFB36" s="423"/>
      <c r="IFC36" s="419"/>
      <c r="IFD36" s="419"/>
      <c r="IFE36" s="418"/>
      <c r="IFF36" s="420"/>
      <c r="IFG36" s="421"/>
      <c r="IFH36" s="422"/>
      <c r="IFI36" s="423"/>
      <c r="IFJ36" s="419"/>
      <c r="IFK36" s="419"/>
      <c r="IFL36" s="418"/>
      <c r="IFM36" s="420"/>
      <c r="IFN36" s="421"/>
      <c r="IFO36" s="422"/>
      <c r="IFP36" s="423"/>
      <c r="IFQ36" s="419"/>
      <c r="IFR36" s="419"/>
      <c r="IFS36" s="418"/>
      <c r="IFT36" s="420"/>
      <c r="IFU36" s="421"/>
      <c r="IFV36" s="422"/>
      <c r="IFW36" s="423"/>
      <c r="IFX36" s="419"/>
      <c r="IFY36" s="419"/>
      <c r="IFZ36" s="418"/>
      <c r="IGA36" s="420"/>
      <c r="IGB36" s="421"/>
      <c r="IGC36" s="422"/>
      <c r="IGD36" s="423"/>
      <c r="IGE36" s="419"/>
      <c r="IGF36" s="419"/>
      <c r="IGG36" s="418"/>
      <c r="IGH36" s="420"/>
      <c r="IGI36" s="421"/>
      <c r="IGJ36" s="422"/>
      <c r="IGK36" s="423"/>
      <c r="IGL36" s="419"/>
      <c r="IGM36" s="419"/>
      <c r="IGN36" s="418"/>
      <c r="IGO36" s="420"/>
      <c r="IGP36" s="421"/>
      <c r="IGQ36" s="422"/>
      <c r="IGR36" s="423"/>
      <c r="IGS36" s="419"/>
      <c r="IGT36" s="419"/>
      <c r="IGU36" s="418"/>
      <c r="IGV36" s="420"/>
      <c r="IGW36" s="421"/>
      <c r="IGX36" s="422"/>
      <c r="IGY36" s="423"/>
      <c r="IGZ36" s="419"/>
      <c r="IHA36" s="419"/>
      <c r="IHB36" s="418"/>
      <c r="IHC36" s="420"/>
      <c r="IHD36" s="421"/>
      <c r="IHE36" s="422"/>
      <c r="IHF36" s="423"/>
      <c r="IHG36" s="419"/>
      <c r="IHH36" s="419"/>
      <c r="IHI36" s="418"/>
      <c r="IHJ36" s="420"/>
      <c r="IHK36" s="421"/>
      <c r="IHL36" s="422"/>
      <c r="IHM36" s="423"/>
      <c r="IHN36" s="419"/>
      <c r="IHO36" s="419"/>
      <c r="IHP36" s="418"/>
      <c r="IHQ36" s="420"/>
      <c r="IHR36" s="421"/>
      <c r="IHS36" s="422"/>
      <c r="IHT36" s="423"/>
      <c r="IHU36" s="419"/>
      <c r="IHV36" s="419"/>
      <c r="IHW36" s="418"/>
      <c r="IHX36" s="420"/>
      <c r="IHY36" s="421"/>
      <c r="IHZ36" s="422"/>
      <c r="IIA36" s="423"/>
      <c r="IIB36" s="419"/>
      <c r="IIC36" s="419"/>
      <c r="IID36" s="418"/>
      <c r="IIE36" s="420"/>
      <c r="IIF36" s="421"/>
      <c r="IIG36" s="422"/>
      <c r="IIH36" s="423"/>
      <c r="III36" s="419"/>
      <c r="IIJ36" s="419"/>
      <c r="IIK36" s="418"/>
      <c r="IIL36" s="420"/>
      <c r="IIM36" s="421"/>
      <c r="IIN36" s="422"/>
      <c r="IIO36" s="423"/>
      <c r="IIP36" s="419"/>
      <c r="IIQ36" s="419"/>
      <c r="IIR36" s="418"/>
      <c r="IIS36" s="420"/>
      <c r="IIT36" s="421"/>
      <c r="IIU36" s="422"/>
      <c r="IIV36" s="423"/>
      <c r="IIW36" s="419"/>
      <c r="IIX36" s="419"/>
      <c r="IIY36" s="418"/>
      <c r="IIZ36" s="420"/>
      <c r="IJA36" s="421"/>
      <c r="IJB36" s="422"/>
      <c r="IJC36" s="423"/>
      <c r="IJD36" s="419"/>
      <c r="IJE36" s="419"/>
      <c r="IJF36" s="418"/>
      <c r="IJG36" s="420"/>
      <c r="IJH36" s="421"/>
      <c r="IJI36" s="422"/>
      <c r="IJJ36" s="423"/>
      <c r="IJK36" s="419"/>
      <c r="IJL36" s="419"/>
      <c r="IJM36" s="418"/>
      <c r="IJN36" s="420"/>
      <c r="IJO36" s="421"/>
      <c r="IJP36" s="422"/>
      <c r="IJQ36" s="423"/>
      <c r="IJR36" s="419"/>
      <c r="IJS36" s="419"/>
      <c r="IJT36" s="418"/>
      <c r="IJU36" s="420"/>
      <c r="IJV36" s="421"/>
      <c r="IJW36" s="422"/>
      <c r="IJX36" s="423"/>
      <c r="IJY36" s="419"/>
      <c r="IJZ36" s="419"/>
      <c r="IKA36" s="418"/>
      <c r="IKB36" s="420"/>
      <c r="IKC36" s="421"/>
      <c r="IKD36" s="422"/>
      <c r="IKE36" s="423"/>
      <c r="IKF36" s="419"/>
      <c r="IKG36" s="419"/>
      <c r="IKH36" s="418"/>
      <c r="IKI36" s="420"/>
      <c r="IKJ36" s="421"/>
      <c r="IKK36" s="422"/>
      <c r="IKL36" s="423"/>
      <c r="IKM36" s="419"/>
      <c r="IKN36" s="419"/>
      <c r="IKO36" s="418"/>
      <c r="IKP36" s="420"/>
      <c r="IKQ36" s="421"/>
      <c r="IKR36" s="422"/>
      <c r="IKS36" s="423"/>
      <c r="IKT36" s="419"/>
      <c r="IKU36" s="419"/>
      <c r="IKV36" s="418"/>
      <c r="IKW36" s="420"/>
      <c r="IKX36" s="421"/>
      <c r="IKY36" s="422"/>
      <c r="IKZ36" s="423"/>
      <c r="ILA36" s="419"/>
      <c r="ILB36" s="419"/>
      <c r="ILC36" s="418"/>
      <c r="ILD36" s="420"/>
      <c r="ILE36" s="421"/>
      <c r="ILF36" s="422"/>
      <c r="ILG36" s="423"/>
      <c r="ILH36" s="419"/>
      <c r="ILI36" s="419"/>
      <c r="ILJ36" s="418"/>
      <c r="ILK36" s="420"/>
      <c r="ILL36" s="421"/>
      <c r="ILM36" s="422"/>
      <c r="ILN36" s="423"/>
      <c r="ILO36" s="419"/>
      <c r="ILP36" s="419"/>
      <c r="ILQ36" s="418"/>
      <c r="ILR36" s="420"/>
      <c r="ILS36" s="421"/>
      <c r="ILT36" s="422"/>
      <c r="ILU36" s="423"/>
      <c r="ILV36" s="419"/>
      <c r="ILW36" s="419"/>
      <c r="ILX36" s="418"/>
      <c r="ILY36" s="420"/>
      <c r="ILZ36" s="421"/>
      <c r="IMA36" s="422"/>
      <c r="IMB36" s="423"/>
      <c r="IMC36" s="419"/>
      <c r="IMD36" s="419"/>
      <c r="IME36" s="418"/>
      <c r="IMF36" s="420"/>
      <c r="IMG36" s="421"/>
      <c r="IMH36" s="422"/>
      <c r="IMI36" s="423"/>
      <c r="IMJ36" s="419"/>
      <c r="IMK36" s="419"/>
      <c r="IML36" s="418"/>
      <c r="IMM36" s="420"/>
      <c r="IMN36" s="421"/>
      <c r="IMO36" s="422"/>
      <c r="IMP36" s="423"/>
      <c r="IMQ36" s="419"/>
      <c r="IMR36" s="419"/>
      <c r="IMS36" s="418"/>
      <c r="IMT36" s="420"/>
      <c r="IMU36" s="421"/>
      <c r="IMV36" s="422"/>
      <c r="IMW36" s="423"/>
      <c r="IMX36" s="419"/>
      <c r="IMY36" s="419"/>
      <c r="IMZ36" s="418"/>
      <c r="INA36" s="420"/>
      <c r="INB36" s="421"/>
      <c r="INC36" s="422"/>
      <c r="IND36" s="423"/>
      <c r="INE36" s="419"/>
      <c r="INF36" s="419"/>
      <c r="ING36" s="418"/>
      <c r="INH36" s="420"/>
      <c r="INI36" s="421"/>
      <c r="INJ36" s="422"/>
      <c r="INK36" s="423"/>
      <c r="INL36" s="419"/>
      <c r="INM36" s="419"/>
      <c r="INN36" s="418"/>
      <c r="INO36" s="420"/>
      <c r="INP36" s="421"/>
      <c r="INQ36" s="422"/>
      <c r="INR36" s="423"/>
      <c r="INS36" s="419"/>
      <c r="INT36" s="419"/>
      <c r="INU36" s="418"/>
      <c r="INV36" s="420"/>
      <c r="INW36" s="421"/>
      <c r="INX36" s="422"/>
      <c r="INY36" s="423"/>
      <c r="INZ36" s="419"/>
      <c r="IOA36" s="419"/>
      <c r="IOB36" s="418"/>
      <c r="IOC36" s="420"/>
      <c r="IOD36" s="421"/>
      <c r="IOE36" s="422"/>
      <c r="IOF36" s="423"/>
      <c r="IOG36" s="419"/>
      <c r="IOH36" s="419"/>
      <c r="IOI36" s="418"/>
      <c r="IOJ36" s="420"/>
      <c r="IOK36" s="421"/>
      <c r="IOL36" s="422"/>
      <c r="IOM36" s="423"/>
      <c r="ION36" s="419"/>
      <c r="IOO36" s="419"/>
      <c r="IOP36" s="418"/>
      <c r="IOQ36" s="420"/>
      <c r="IOR36" s="421"/>
      <c r="IOS36" s="422"/>
      <c r="IOT36" s="423"/>
      <c r="IOU36" s="419"/>
      <c r="IOV36" s="419"/>
      <c r="IOW36" s="418"/>
      <c r="IOX36" s="420"/>
      <c r="IOY36" s="421"/>
      <c r="IOZ36" s="422"/>
      <c r="IPA36" s="423"/>
      <c r="IPB36" s="419"/>
      <c r="IPC36" s="419"/>
      <c r="IPD36" s="418"/>
      <c r="IPE36" s="420"/>
      <c r="IPF36" s="421"/>
      <c r="IPG36" s="422"/>
      <c r="IPH36" s="423"/>
      <c r="IPI36" s="419"/>
      <c r="IPJ36" s="419"/>
      <c r="IPK36" s="418"/>
      <c r="IPL36" s="420"/>
      <c r="IPM36" s="421"/>
      <c r="IPN36" s="422"/>
      <c r="IPO36" s="423"/>
      <c r="IPP36" s="419"/>
      <c r="IPQ36" s="419"/>
      <c r="IPR36" s="418"/>
      <c r="IPS36" s="420"/>
      <c r="IPT36" s="421"/>
      <c r="IPU36" s="422"/>
      <c r="IPV36" s="423"/>
      <c r="IPW36" s="419"/>
      <c r="IPX36" s="419"/>
      <c r="IPY36" s="418"/>
      <c r="IPZ36" s="420"/>
      <c r="IQA36" s="421"/>
      <c r="IQB36" s="422"/>
      <c r="IQC36" s="423"/>
      <c r="IQD36" s="419"/>
      <c r="IQE36" s="419"/>
      <c r="IQF36" s="418"/>
      <c r="IQG36" s="420"/>
      <c r="IQH36" s="421"/>
      <c r="IQI36" s="422"/>
      <c r="IQJ36" s="423"/>
      <c r="IQK36" s="419"/>
      <c r="IQL36" s="419"/>
      <c r="IQM36" s="418"/>
      <c r="IQN36" s="420"/>
      <c r="IQO36" s="421"/>
      <c r="IQP36" s="422"/>
      <c r="IQQ36" s="423"/>
      <c r="IQR36" s="419"/>
      <c r="IQS36" s="419"/>
      <c r="IQT36" s="418"/>
      <c r="IQU36" s="420"/>
      <c r="IQV36" s="421"/>
      <c r="IQW36" s="422"/>
      <c r="IQX36" s="423"/>
      <c r="IQY36" s="419"/>
      <c r="IQZ36" s="419"/>
      <c r="IRA36" s="418"/>
      <c r="IRB36" s="420"/>
      <c r="IRC36" s="421"/>
      <c r="IRD36" s="422"/>
      <c r="IRE36" s="423"/>
      <c r="IRF36" s="419"/>
      <c r="IRG36" s="419"/>
      <c r="IRH36" s="418"/>
      <c r="IRI36" s="420"/>
      <c r="IRJ36" s="421"/>
      <c r="IRK36" s="422"/>
      <c r="IRL36" s="423"/>
      <c r="IRM36" s="419"/>
      <c r="IRN36" s="419"/>
      <c r="IRO36" s="418"/>
      <c r="IRP36" s="420"/>
      <c r="IRQ36" s="421"/>
      <c r="IRR36" s="422"/>
      <c r="IRS36" s="423"/>
      <c r="IRT36" s="419"/>
      <c r="IRU36" s="419"/>
      <c r="IRV36" s="418"/>
      <c r="IRW36" s="420"/>
      <c r="IRX36" s="421"/>
      <c r="IRY36" s="422"/>
      <c r="IRZ36" s="423"/>
      <c r="ISA36" s="419"/>
      <c r="ISB36" s="419"/>
      <c r="ISC36" s="418"/>
      <c r="ISD36" s="420"/>
      <c r="ISE36" s="421"/>
      <c r="ISF36" s="422"/>
      <c r="ISG36" s="423"/>
      <c r="ISH36" s="419"/>
      <c r="ISI36" s="419"/>
      <c r="ISJ36" s="418"/>
      <c r="ISK36" s="420"/>
      <c r="ISL36" s="421"/>
      <c r="ISM36" s="422"/>
      <c r="ISN36" s="423"/>
      <c r="ISO36" s="419"/>
      <c r="ISP36" s="419"/>
      <c r="ISQ36" s="418"/>
      <c r="ISR36" s="420"/>
      <c r="ISS36" s="421"/>
      <c r="IST36" s="422"/>
      <c r="ISU36" s="423"/>
      <c r="ISV36" s="419"/>
      <c r="ISW36" s="419"/>
      <c r="ISX36" s="418"/>
      <c r="ISY36" s="420"/>
      <c r="ISZ36" s="421"/>
      <c r="ITA36" s="422"/>
      <c r="ITB36" s="423"/>
      <c r="ITC36" s="419"/>
      <c r="ITD36" s="419"/>
      <c r="ITE36" s="418"/>
      <c r="ITF36" s="420"/>
      <c r="ITG36" s="421"/>
      <c r="ITH36" s="422"/>
      <c r="ITI36" s="423"/>
      <c r="ITJ36" s="419"/>
      <c r="ITK36" s="419"/>
      <c r="ITL36" s="418"/>
      <c r="ITM36" s="420"/>
      <c r="ITN36" s="421"/>
      <c r="ITO36" s="422"/>
      <c r="ITP36" s="423"/>
      <c r="ITQ36" s="419"/>
      <c r="ITR36" s="419"/>
      <c r="ITS36" s="418"/>
      <c r="ITT36" s="420"/>
      <c r="ITU36" s="421"/>
      <c r="ITV36" s="422"/>
      <c r="ITW36" s="423"/>
      <c r="ITX36" s="419"/>
      <c r="ITY36" s="419"/>
      <c r="ITZ36" s="418"/>
      <c r="IUA36" s="420"/>
      <c r="IUB36" s="421"/>
      <c r="IUC36" s="422"/>
      <c r="IUD36" s="423"/>
      <c r="IUE36" s="419"/>
      <c r="IUF36" s="419"/>
      <c r="IUG36" s="418"/>
      <c r="IUH36" s="420"/>
      <c r="IUI36" s="421"/>
      <c r="IUJ36" s="422"/>
      <c r="IUK36" s="423"/>
      <c r="IUL36" s="419"/>
      <c r="IUM36" s="419"/>
      <c r="IUN36" s="418"/>
      <c r="IUO36" s="420"/>
      <c r="IUP36" s="421"/>
      <c r="IUQ36" s="422"/>
      <c r="IUR36" s="423"/>
      <c r="IUS36" s="419"/>
      <c r="IUT36" s="419"/>
      <c r="IUU36" s="418"/>
      <c r="IUV36" s="420"/>
      <c r="IUW36" s="421"/>
      <c r="IUX36" s="422"/>
      <c r="IUY36" s="423"/>
      <c r="IUZ36" s="419"/>
      <c r="IVA36" s="419"/>
      <c r="IVB36" s="418"/>
      <c r="IVC36" s="420"/>
      <c r="IVD36" s="421"/>
      <c r="IVE36" s="422"/>
      <c r="IVF36" s="423"/>
      <c r="IVG36" s="419"/>
      <c r="IVH36" s="419"/>
      <c r="IVI36" s="418"/>
      <c r="IVJ36" s="420"/>
      <c r="IVK36" s="421"/>
      <c r="IVL36" s="422"/>
      <c r="IVM36" s="423"/>
      <c r="IVN36" s="419"/>
      <c r="IVO36" s="419"/>
      <c r="IVP36" s="418"/>
      <c r="IVQ36" s="420"/>
      <c r="IVR36" s="421"/>
      <c r="IVS36" s="422"/>
      <c r="IVT36" s="423"/>
      <c r="IVU36" s="419"/>
      <c r="IVV36" s="419"/>
      <c r="IVW36" s="418"/>
      <c r="IVX36" s="420"/>
      <c r="IVY36" s="421"/>
      <c r="IVZ36" s="422"/>
      <c r="IWA36" s="423"/>
      <c r="IWB36" s="419"/>
      <c r="IWC36" s="419"/>
      <c r="IWD36" s="418"/>
      <c r="IWE36" s="420"/>
      <c r="IWF36" s="421"/>
      <c r="IWG36" s="422"/>
      <c r="IWH36" s="423"/>
      <c r="IWI36" s="419"/>
      <c r="IWJ36" s="419"/>
      <c r="IWK36" s="418"/>
      <c r="IWL36" s="420"/>
      <c r="IWM36" s="421"/>
      <c r="IWN36" s="422"/>
      <c r="IWO36" s="423"/>
      <c r="IWP36" s="419"/>
      <c r="IWQ36" s="419"/>
      <c r="IWR36" s="418"/>
      <c r="IWS36" s="420"/>
      <c r="IWT36" s="421"/>
      <c r="IWU36" s="422"/>
      <c r="IWV36" s="423"/>
      <c r="IWW36" s="419"/>
      <c r="IWX36" s="419"/>
      <c r="IWY36" s="418"/>
      <c r="IWZ36" s="420"/>
      <c r="IXA36" s="421"/>
      <c r="IXB36" s="422"/>
      <c r="IXC36" s="423"/>
      <c r="IXD36" s="419"/>
      <c r="IXE36" s="419"/>
      <c r="IXF36" s="418"/>
      <c r="IXG36" s="420"/>
      <c r="IXH36" s="421"/>
      <c r="IXI36" s="422"/>
      <c r="IXJ36" s="423"/>
      <c r="IXK36" s="419"/>
      <c r="IXL36" s="419"/>
      <c r="IXM36" s="418"/>
      <c r="IXN36" s="420"/>
      <c r="IXO36" s="421"/>
      <c r="IXP36" s="422"/>
      <c r="IXQ36" s="423"/>
      <c r="IXR36" s="419"/>
      <c r="IXS36" s="419"/>
      <c r="IXT36" s="418"/>
      <c r="IXU36" s="420"/>
      <c r="IXV36" s="421"/>
      <c r="IXW36" s="422"/>
      <c r="IXX36" s="423"/>
      <c r="IXY36" s="419"/>
      <c r="IXZ36" s="419"/>
      <c r="IYA36" s="418"/>
      <c r="IYB36" s="420"/>
      <c r="IYC36" s="421"/>
      <c r="IYD36" s="422"/>
      <c r="IYE36" s="423"/>
      <c r="IYF36" s="419"/>
      <c r="IYG36" s="419"/>
      <c r="IYH36" s="418"/>
      <c r="IYI36" s="420"/>
      <c r="IYJ36" s="421"/>
      <c r="IYK36" s="422"/>
      <c r="IYL36" s="423"/>
      <c r="IYM36" s="419"/>
      <c r="IYN36" s="419"/>
      <c r="IYO36" s="418"/>
      <c r="IYP36" s="420"/>
      <c r="IYQ36" s="421"/>
      <c r="IYR36" s="422"/>
      <c r="IYS36" s="423"/>
      <c r="IYT36" s="419"/>
      <c r="IYU36" s="419"/>
      <c r="IYV36" s="418"/>
      <c r="IYW36" s="420"/>
      <c r="IYX36" s="421"/>
      <c r="IYY36" s="422"/>
      <c r="IYZ36" s="423"/>
      <c r="IZA36" s="419"/>
      <c r="IZB36" s="419"/>
      <c r="IZC36" s="418"/>
      <c r="IZD36" s="420"/>
      <c r="IZE36" s="421"/>
      <c r="IZF36" s="422"/>
      <c r="IZG36" s="423"/>
      <c r="IZH36" s="419"/>
      <c r="IZI36" s="419"/>
      <c r="IZJ36" s="418"/>
      <c r="IZK36" s="420"/>
      <c r="IZL36" s="421"/>
      <c r="IZM36" s="422"/>
      <c r="IZN36" s="423"/>
      <c r="IZO36" s="419"/>
      <c r="IZP36" s="419"/>
      <c r="IZQ36" s="418"/>
      <c r="IZR36" s="420"/>
      <c r="IZS36" s="421"/>
      <c r="IZT36" s="422"/>
      <c r="IZU36" s="423"/>
      <c r="IZV36" s="419"/>
      <c r="IZW36" s="419"/>
      <c r="IZX36" s="418"/>
      <c r="IZY36" s="420"/>
      <c r="IZZ36" s="421"/>
      <c r="JAA36" s="422"/>
      <c r="JAB36" s="423"/>
      <c r="JAC36" s="419"/>
      <c r="JAD36" s="419"/>
      <c r="JAE36" s="418"/>
      <c r="JAF36" s="420"/>
      <c r="JAG36" s="421"/>
      <c r="JAH36" s="422"/>
      <c r="JAI36" s="423"/>
      <c r="JAJ36" s="419"/>
      <c r="JAK36" s="419"/>
      <c r="JAL36" s="418"/>
      <c r="JAM36" s="420"/>
      <c r="JAN36" s="421"/>
      <c r="JAO36" s="422"/>
      <c r="JAP36" s="423"/>
      <c r="JAQ36" s="419"/>
      <c r="JAR36" s="419"/>
      <c r="JAS36" s="418"/>
      <c r="JAT36" s="420"/>
      <c r="JAU36" s="421"/>
      <c r="JAV36" s="422"/>
      <c r="JAW36" s="423"/>
      <c r="JAX36" s="419"/>
      <c r="JAY36" s="419"/>
      <c r="JAZ36" s="418"/>
      <c r="JBA36" s="420"/>
      <c r="JBB36" s="421"/>
      <c r="JBC36" s="422"/>
      <c r="JBD36" s="423"/>
      <c r="JBE36" s="419"/>
      <c r="JBF36" s="419"/>
      <c r="JBG36" s="418"/>
      <c r="JBH36" s="420"/>
      <c r="JBI36" s="421"/>
      <c r="JBJ36" s="422"/>
      <c r="JBK36" s="423"/>
      <c r="JBL36" s="419"/>
      <c r="JBM36" s="419"/>
      <c r="JBN36" s="418"/>
      <c r="JBO36" s="420"/>
      <c r="JBP36" s="421"/>
      <c r="JBQ36" s="422"/>
      <c r="JBR36" s="423"/>
      <c r="JBS36" s="419"/>
      <c r="JBT36" s="419"/>
      <c r="JBU36" s="418"/>
      <c r="JBV36" s="420"/>
      <c r="JBW36" s="421"/>
      <c r="JBX36" s="422"/>
      <c r="JBY36" s="423"/>
      <c r="JBZ36" s="419"/>
      <c r="JCA36" s="419"/>
      <c r="JCB36" s="418"/>
      <c r="JCC36" s="420"/>
      <c r="JCD36" s="421"/>
      <c r="JCE36" s="422"/>
      <c r="JCF36" s="423"/>
      <c r="JCG36" s="419"/>
      <c r="JCH36" s="419"/>
      <c r="JCI36" s="418"/>
      <c r="JCJ36" s="420"/>
      <c r="JCK36" s="421"/>
      <c r="JCL36" s="422"/>
      <c r="JCM36" s="423"/>
      <c r="JCN36" s="419"/>
      <c r="JCO36" s="419"/>
      <c r="JCP36" s="418"/>
      <c r="JCQ36" s="420"/>
      <c r="JCR36" s="421"/>
      <c r="JCS36" s="422"/>
      <c r="JCT36" s="423"/>
      <c r="JCU36" s="419"/>
      <c r="JCV36" s="419"/>
      <c r="JCW36" s="418"/>
      <c r="JCX36" s="420"/>
      <c r="JCY36" s="421"/>
      <c r="JCZ36" s="422"/>
      <c r="JDA36" s="423"/>
      <c r="JDB36" s="419"/>
      <c r="JDC36" s="419"/>
      <c r="JDD36" s="418"/>
      <c r="JDE36" s="420"/>
      <c r="JDF36" s="421"/>
      <c r="JDG36" s="422"/>
      <c r="JDH36" s="423"/>
      <c r="JDI36" s="419"/>
      <c r="JDJ36" s="419"/>
      <c r="JDK36" s="418"/>
      <c r="JDL36" s="420"/>
      <c r="JDM36" s="421"/>
      <c r="JDN36" s="422"/>
      <c r="JDO36" s="423"/>
      <c r="JDP36" s="419"/>
      <c r="JDQ36" s="419"/>
      <c r="JDR36" s="418"/>
      <c r="JDS36" s="420"/>
      <c r="JDT36" s="421"/>
      <c r="JDU36" s="422"/>
      <c r="JDV36" s="423"/>
      <c r="JDW36" s="419"/>
      <c r="JDX36" s="419"/>
      <c r="JDY36" s="418"/>
      <c r="JDZ36" s="420"/>
      <c r="JEA36" s="421"/>
      <c r="JEB36" s="422"/>
      <c r="JEC36" s="423"/>
      <c r="JED36" s="419"/>
      <c r="JEE36" s="419"/>
      <c r="JEF36" s="418"/>
      <c r="JEG36" s="420"/>
      <c r="JEH36" s="421"/>
      <c r="JEI36" s="422"/>
      <c r="JEJ36" s="423"/>
      <c r="JEK36" s="419"/>
      <c r="JEL36" s="419"/>
      <c r="JEM36" s="418"/>
      <c r="JEN36" s="420"/>
      <c r="JEO36" s="421"/>
      <c r="JEP36" s="422"/>
      <c r="JEQ36" s="423"/>
      <c r="JER36" s="419"/>
      <c r="JES36" s="419"/>
      <c r="JET36" s="418"/>
      <c r="JEU36" s="420"/>
      <c r="JEV36" s="421"/>
      <c r="JEW36" s="422"/>
      <c r="JEX36" s="423"/>
      <c r="JEY36" s="419"/>
      <c r="JEZ36" s="419"/>
      <c r="JFA36" s="418"/>
      <c r="JFB36" s="420"/>
      <c r="JFC36" s="421"/>
      <c r="JFD36" s="422"/>
      <c r="JFE36" s="423"/>
      <c r="JFF36" s="419"/>
      <c r="JFG36" s="419"/>
      <c r="JFH36" s="418"/>
      <c r="JFI36" s="420"/>
      <c r="JFJ36" s="421"/>
      <c r="JFK36" s="422"/>
      <c r="JFL36" s="423"/>
      <c r="JFM36" s="419"/>
      <c r="JFN36" s="419"/>
      <c r="JFO36" s="418"/>
      <c r="JFP36" s="420"/>
      <c r="JFQ36" s="421"/>
      <c r="JFR36" s="422"/>
      <c r="JFS36" s="423"/>
      <c r="JFT36" s="419"/>
      <c r="JFU36" s="419"/>
      <c r="JFV36" s="418"/>
      <c r="JFW36" s="420"/>
      <c r="JFX36" s="421"/>
      <c r="JFY36" s="422"/>
      <c r="JFZ36" s="423"/>
      <c r="JGA36" s="419"/>
      <c r="JGB36" s="419"/>
      <c r="JGC36" s="418"/>
      <c r="JGD36" s="420"/>
      <c r="JGE36" s="421"/>
      <c r="JGF36" s="422"/>
      <c r="JGG36" s="423"/>
      <c r="JGH36" s="419"/>
      <c r="JGI36" s="419"/>
      <c r="JGJ36" s="418"/>
      <c r="JGK36" s="420"/>
      <c r="JGL36" s="421"/>
      <c r="JGM36" s="422"/>
      <c r="JGN36" s="423"/>
      <c r="JGO36" s="419"/>
      <c r="JGP36" s="419"/>
      <c r="JGQ36" s="418"/>
      <c r="JGR36" s="420"/>
      <c r="JGS36" s="421"/>
      <c r="JGT36" s="422"/>
      <c r="JGU36" s="423"/>
      <c r="JGV36" s="419"/>
      <c r="JGW36" s="419"/>
      <c r="JGX36" s="418"/>
      <c r="JGY36" s="420"/>
      <c r="JGZ36" s="421"/>
      <c r="JHA36" s="422"/>
      <c r="JHB36" s="423"/>
      <c r="JHC36" s="419"/>
      <c r="JHD36" s="419"/>
      <c r="JHE36" s="418"/>
      <c r="JHF36" s="420"/>
      <c r="JHG36" s="421"/>
      <c r="JHH36" s="422"/>
      <c r="JHI36" s="423"/>
      <c r="JHJ36" s="419"/>
      <c r="JHK36" s="419"/>
      <c r="JHL36" s="418"/>
      <c r="JHM36" s="420"/>
      <c r="JHN36" s="421"/>
      <c r="JHO36" s="422"/>
      <c r="JHP36" s="423"/>
      <c r="JHQ36" s="419"/>
      <c r="JHR36" s="419"/>
      <c r="JHS36" s="418"/>
      <c r="JHT36" s="420"/>
      <c r="JHU36" s="421"/>
      <c r="JHV36" s="422"/>
      <c r="JHW36" s="423"/>
      <c r="JHX36" s="419"/>
      <c r="JHY36" s="419"/>
      <c r="JHZ36" s="418"/>
      <c r="JIA36" s="420"/>
      <c r="JIB36" s="421"/>
      <c r="JIC36" s="422"/>
      <c r="JID36" s="423"/>
      <c r="JIE36" s="419"/>
      <c r="JIF36" s="419"/>
      <c r="JIG36" s="418"/>
      <c r="JIH36" s="420"/>
      <c r="JII36" s="421"/>
      <c r="JIJ36" s="422"/>
      <c r="JIK36" s="423"/>
      <c r="JIL36" s="419"/>
      <c r="JIM36" s="419"/>
      <c r="JIN36" s="418"/>
      <c r="JIO36" s="420"/>
      <c r="JIP36" s="421"/>
      <c r="JIQ36" s="422"/>
      <c r="JIR36" s="423"/>
      <c r="JIS36" s="419"/>
      <c r="JIT36" s="419"/>
      <c r="JIU36" s="418"/>
      <c r="JIV36" s="420"/>
      <c r="JIW36" s="421"/>
      <c r="JIX36" s="422"/>
      <c r="JIY36" s="423"/>
      <c r="JIZ36" s="419"/>
      <c r="JJA36" s="419"/>
      <c r="JJB36" s="418"/>
      <c r="JJC36" s="420"/>
      <c r="JJD36" s="421"/>
      <c r="JJE36" s="422"/>
      <c r="JJF36" s="423"/>
      <c r="JJG36" s="419"/>
      <c r="JJH36" s="419"/>
      <c r="JJI36" s="418"/>
      <c r="JJJ36" s="420"/>
      <c r="JJK36" s="421"/>
      <c r="JJL36" s="422"/>
      <c r="JJM36" s="423"/>
      <c r="JJN36" s="419"/>
      <c r="JJO36" s="419"/>
      <c r="JJP36" s="418"/>
      <c r="JJQ36" s="420"/>
      <c r="JJR36" s="421"/>
      <c r="JJS36" s="422"/>
      <c r="JJT36" s="423"/>
      <c r="JJU36" s="419"/>
      <c r="JJV36" s="419"/>
      <c r="JJW36" s="418"/>
      <c r="JJX36" s="420"/>
      <c r="JJY36" s="421"/>
      <c r="JJZ36" s="422"/>
      <c r="JKA36" s="423"/>
      <c r="JKB36" s="419"/>
      <c r="JKC36" s="419"/>
      <c r="JKD36" s="418"/>
      <c r="JKE36" s="420"/>
      <c r="JKF36" s="421"/>
      <c r="JKG36" s="422"/>
      <c r="JKH36" s="423"/>
      <c r="JKI36" s="419"/>
      <c r="JKJ36" s="419"/>
      <c r="JKK36" s="418"/>
      <c r="JKL36" s="420"/>
      <c r="JKM36" s="421"/>
      <c r="JKN36" s="422"/>
      <c r="JKO36" s="423"/>
      <c r="JKP36" s="419"/>
      <c r="JKQ36" s="419"/>
      <c r="JKR36" s="418"/>
      <c r="JKS36" s="420"/>
      <c r="JKT36" s="421"/>
      <c r="JKU36" s="422"/>
      <c r="JKV36" s="423"/>
      <c r="JKW36" s="419"/>
      <c r="JKX36" s="419"/>
      <c r="JKY36" s="418"/>
      <c r="JKZ36" s="420"/>
      <c r="JLA36" s="421"/>
      <c r="JLB36" s="422"/>
      <c r="JLC36" s="423"/>
      <c r="JLD36" s="419"/>
      <c r="JLE36" s="419"/>
      <c r="JLF36" s="418"/>
      <c r="JLG36" s="420"/>
      <c r="JLH36" s="421"/>
      <c r="JLI36" s="422"/>
      <c r="JLJ36" s="423"/>
      <c r="JLK36" s="419"/>
      <c r="JLL36" s="419"/>
      <c r="JLM36" s="418"/>
      <c r="JLN36" s="420"/>
      <c r="JLO36" s="421"/>
      <c r="JLP36" s="422"/>
      <c r="JLQ36" s="423"/>
      <c r="JLR36" s="419"/>
      <c r="JLS36" s="419"/>
      <c r="JLT36" s="418"/>
      <c r="JLU36" s="420"/>
      <c r="JLV36" s="421"/>
      <c r="JLW36" s="422"/>
      <c r="JLX36" s="423"/>
      <c r="JLY36" s="419"/>
      <c r="JLZ36" s="419"/>
      <c r="JMA36" s="418"/>
      <c r="JMB36" s="420"/>
      <c r="JMC36" s="421"/>
      <c r="JMD36" s="422"/>
      <c r="JME36" s="423"/>
      <c r="JMF36" s="419"/>
      <c r="JMG36" s="419"/>
      <c r="JMH36" s="418"/>
      <c r="JMI36" s="420"/>
      <c r="JMJ36" s="421"/>
      <c r="JMK36" s="422"/>
      <c r="JML36" s="423"/>
      <c r="JMM36" s="419"/>
      <c r="JMN36" s="419"/>
      <c r="JMO36" s="418"/>
      <c r="JMP36" s="420"/>
      <c r="JMQ36" s="421"/>
      <c r="JMR36" s="422"/>
      <c r="JMS36" s="423"/>
      <c r="JMT36" s="419"/>
      <c r="JMU36" s="419"/>
      <c r="JMV36" s="418"/>
      <c r="JMW36" s="420"/>
      <c r="JMX36" s="421"/>
      <c r="JMY36" s="422"/>
      <c r="JMZ36" s="423"/>
      <c r="JNA36" s="419"/>
      <c r="JNB36" s="419"/>
      <c r="JNC36" s="418"/>
      <c r="JND36" s="420"/>
      <c r="JNE36" s="421"/>
      <c r="JNF36" s="422"/>
      <c r="JNG36" s="423"/>
      <c r="JNH36" s="419"/>
      <c r="JNI36" s="419"/>
      <c r="JNJ36" s="418"/>
      <c r="JNK36" s="420"/>
      <c r="JNL36" s="421"/>
      <c r="JNM36" s="422"/>
      <c r="JNN36" s="423"/>
      <c r="JNO36" s="419"/>
      <c r="JNP36" s="419"/>
      <c r="JNQ36" s="418"/>
      <c r="JNR36" s="420"/>
      <c r="JNS36" s="421"/>
      <c r="JNT36" s="422"/>
      <c r="JNU36" s="423"/>
      <c r="JNV36" s="419"/>
      <c r="JNW36" s="419"/>
      <c r="JNX36" s="418"/>
      <c r="JNY36" s="420"/>
      <c r="JNZ36" s="421"/>
      <c r="JOA36" s="422"/>
      <c r="JOB36" s="423"/>
      <c r="JOC36" s="419"/>
      <c r="JOD36" s="419"/>
      <c r="JOE36" s="418"/>
      <c r="JOF36" s="420"/>
      <c r="JOG36" s="421"/>
      <c r="JOH36" s="422"/>
      <c r="JOI36" s="423"/>
      <c r="JOJ36" s="419"/>
      <c r="JOK36" s="419"/>
      <c r="JOL36" s="418"/>
      <c r="JOM36" s="420"/>
      <c r="JON36" s="421"/>
      <c r="JOO36" s="422"/>
      <c r="JOP36" s="423"/>
      <c r="JOQ36" s="419"/>
      <c r="JOR36" s="419"/>
      <c r="JOS36" s="418"/>
      <c r="JOT36" s="420"/>
      <c r="JOU36" s="421"/>
      <c r="JOV36" s="422"/>
      <c r="JOW36" s="423"/>
      <c r="JOX36" s="419"/>
      <c r="JOY36" s="419"/>
      <c r="JOZ36" s="418"/>
      <c r="JPA36" s="420"/>
      <c r="JPB36" s="421"/>
      <c r="JPC36" s="422"/>
      <c r="JPD36" s="423"/>
      <c r="JPE36" s="419"/>
      <c r="JPF36" s="419"/>
      <c r="JPG36" s="418"/>
      <c r="JPH36" s="420"/>
      <c r="JPI36" s="421"/>
      <c r="JPJ36" s="422"/>
      <c r="JPK36" s="423"/>
      <c r="JPL36" s="419"/>
      <c r="JPM36" s="419"/>
      <c r="JPN36" s="418"/>
      <c r="JPO36" s="420"/>
      <c r="JPP36" s="421"/>
      <c r="JPQ36" s="422"/>
      <c r="JPR36" s="423"/>
      <c r="JPS36" s="419"/>
      <c r="JPT36" s="419"/>
      <c r="JPU36" s="418"/>
      <c r="JPV36" s="420"/>
      <c r="JPW36" s="421"/>
      <c r="JPX36" s="422"/>
      <c r="JPY36" s="423"/>
      <c r="JPZ36" s="419"/>
      <c r="JQA36" s="419"/>
      <c r="JQB36" s="418"/>
      <c r="JQC36" s="420"/>
      <c r="JQD36" s="421"/>
      <c r="JQE36" s="422"/>
      <c r="JQF36" s="423"/>
      <c r="JQG36" s="419"/>
      <c r="JQH36" s="419"/>
      <c r="JQI36" s="418"/>
      <c r="JQJ36" s="420"/>
      <c r="JQK36" s="421"/>
      <c r="JQL36" s="422"/>
      <c r="JQM36" s="423"/>
      <c r="JQN36" s="419"/>
      <c r="JQO36" s="419"/>
      <c r="JQP36" s="418"/>
      <c r="JQQ36" s="420"/>
      <c r="JQR36" s="421"/>
      <c r="JQS36" s="422"/>
      <c r="JQT36" s="423"/>
      <c r="JQU36" s="419"/>
      <c r="JQV36" s="419"/>
      <c r="JQW36" s="418"/>
      <c r="JQX36" s="420"/>
      <c r="JQY36" s="421"/>
      <c r="JQZ36" s="422"/>
      <c r="JRA36" s="423"/>
      <c r="JRB36" s="419"/>
      <c r="JRC36" s="419"/>
      <c r="JRD36" s="418"/>
      <c r="JRE36" s="420"/>
      <c r="JRF36" s="421"/>
      <c r="JRG36" s="422"/>
      <c r="JRH36" s="423"/>
      <c r="JRI36" s="419"/>
      <c r="JRJ36" s="419"/>
      <c r="JRK36" s="418"/>
      <c r="JRL36" s="420"/>
      <c r="JRM36" s="421"/>
      <c r="JRN36" s="422"/>
      <c r="JRO36" s="423"/>
      <c r="JRP36" s="419"/>
      <c r="JRQ36" s="419"/>
      <c r="JRR36" s="418"/>
      <c r="JRS36" s="420"/>
      <c r="JRT36" s="421"/>
      <c r="JRU36" s="422"/>
      <c r="JRV36" s="423"/>
      <c r="JRW36" s="419"/>
      <c r="JRX36" s="419"/>
      <c r="JRY36" s="418"/>
      <c r="JRZ36" s="420"/>
      <c r="JSA36" s="421"/>
      <c r="JSB36" s="422"/>
      <c r="JSC36" s="423"/>
      <c r="JSD36" s="419"/>
      <c r="JSE36" s="419"/>
      <c r="JSF36" s="418"/>
      <c r="JSG36" s="420"/>
      <c r="JSH36" s="421"/>
      <c r="JSI36" s="422"/>
      <c r="JSJ36" s="423"/>
      <c r="JSK36" s="419"/>
      <c r="JSL36" s="419"/>
      <c r="JSM36" s="418"/>
      <c r="JSN36" s="420"/>
      <c r="JSO36" s="421"/>
      <c r="JSP36" s="422"/>
      <c r="JSQ36" s="423"/>
      <c r="JSR36" s="419"/>
      <c r="JSS36" s="419"/>
      <c r="JST36" s="418"/>
      <c r="JSU36" s="420"/>
      <c r="JSV36" s="421"/>
      <c r="JSW36" s="422"/>
      <c r="JSX36" s="423"/>
      <c r="JSY36" s="419"/>
      <c r="JSZ36" s="419"/>
      <c r="JTA36" s="418"/>
      <c r="JTB36" s="420"/>
      <c r="JTC36" s="421"/>
      <c r="JTD36" s="422"/>
      <c r="JTE36" s="423"/>
      <c r="JTF36" s="419"/>
      <c r="JTG36" s="419"/>
      <c r="JTH36" s="418"/>
      <c r="JTI36" s="420"/>
      <c r="JTJ36" s="421"/>
      <c r="JTK36" s="422"/>
      <c r="JTL36" s="423"/>
      <c r="JTM36" s="419"/>
      <c r="JTN36" s="419"/>
      <c r="JTO36" s="418"/>
      <c r="JTP36" s="420"/>
      <c r="JTQ36" s="421"/>
      <c r="JTR36" s="422"/>
      <c r="JTS36" s="423"/>
      <c r="JTT36" s="419"/>
      <c r="JTU36" s="419"/>
      <c r="JTV36" s="418"/>
      <c r="JTW36" s="420"/>
      <c r="JTX36" s="421"/>
      <c r="JTY36" s="422"/>
      <c r="JTZ36" s="423"/>
      <c r="JUA36" s="419"/>
      <c r="JUB36" s="419"/>
      <c r="JUC36" s="418"/>
      <c r="JUD36" s="420"/>
      <c r="JUE36" s="421"/>
      <c r="JUF36" s="422"/>
      <c r="JUG36" s="423"/>
      <c r="JUH36" s="419"/>
      <c r="JUI36" s="419"/>
      <c r="JUJ36" s="418"/>
      <c r="JUK36" s="420"/>
      <c r="JUL36" s="421"/>
      <c r="JUM36" s="422"/>
      <c r="JUN36" s="423"/>
      <c r="JUO36" s="419"/>
      <c r="JUP36" s="419"/>
      <c r="JUQ36" s="418"/>
      <c r="JUR36" s="420"/>
      <c r="JUS36" s="421"/>
      <c r="JUT36" s="422"/>
      <c r="JUU36" s="423"/>
      <c r="JUV36" s="419"/>
      <c r="JUW36" s="419"/>
      <c r="JUX36" s="418"/>
      <c r="JUY36" s="420"/>
      <c r="JUZ36" s="421"/>
      <c r="JVA36" s="422"/>
      <c r="JVB36" s="423"/>
      <c r="JVC36" s="419"/>
      <c r="JVD36" s="419"/>
      <c r="JVE36" s="418"/>
      <c r="JVF36" s="420"/>
      <c r="JVG36" s="421"/>
      <c r="JVH36" s="422"/>
      <c r="JVI36" s="423"/>
      <c r="JVJ36" s="419"/>
      <c r="JVK36" s="419"/>
      <c r="JVL36" s="418"/>
      <c r="JVM36" s="420"/>
      <c r="JVN36" s="421"/>
      <c r="JVO36" s="422"/>
      <c r="JVP36" s="423"/>
      <c r="JVQ36" s="419"/>
      <c r="JVR36" s="419"/>
      <c r="JVS36" s="418"/>
      <c r="JVT36" s="420"/>
      <c r="JVU36" s="421"/>
      <c r="JVV36" s="422"/>
      <c r="JVW36" s="423"/>
      <c r="JVX36" s="419"/>
      <c r="JVY36" s="419"/>
      <c r="JVZ36" s="418"/>
      <c r="JWA36" s="420"/>
      <c r="JWB36" s="421"/>
      <c r="JWC36" s="422"/>
      <c r="JWD36" s="423"/>
      <c r="JWE36" s="419"/>
      <c r="JWF36" s="419"/>
      <c r="JWG36" s="418"/>
      <c r="JWH36" s="420"/>
      <c r="JWI36" s="421"/>
      <c r="JWJ36" s="422"/>
      <c r="JWK36" s="423"/>
      <c r="JWL36" s="419"/>
      <c r="JWM36" s="419"/>
      <c r="JWN36" s="418"/>
      <c r="JWO36" s="420"/>
      <c r="JWP36" s="421"/>
      <c r="JWQ36" s="422"/>
      <c r="JWR36" s="423"/>
      <c r="JWS36" s="419"/>
      <c r="JWT36" s="419"/>
      <c r="JWU36" s="418"/>
      <c r="JWV36" s="420"/>
      <c r="JWW36" s="421"/>
      <c r="JWX36" s="422"/>
      <c r="JWY36" s="423"/>
      <c r="JWZ36" s="419"/>
      <c r="JXA36" s="419"/>
      <c r="JXB36" s="418"/>
      <c r="JXC36" s="420"/>
      <c r="JXD36" s="421"/>
      <c r="JXE36" s="422"/>
      <c r="JXF36" s="423"/>
      <c r="JXG36" s="419"/>
      <c r="JXH36" s="419"/>
      <c r="JXI36" s="418"/>
      <c r="JXJ36" s="420"/>
      <c r="JXK36" s="421"/>
      <c r="JXL36" s="422"/>
      <c r="JXM36" s="423"/>
      <c r="JXN36" s="419"/>
      <c r="JXO36" s="419"/>
      <c r="JXP36" s="418"/>
      <c r="JXQ36" s="420"/>
      <c r="JXR36" s="421"/>
      <c r="JXS36" s="422"/>
      <c r="JXT36" s="423"/>
      <c r="JXU36" s="419"/>
      <c r="JXV36" s="419"/>
      <c r="JXW36" s="418"/>
      <c r="JXX36" s="420"/>
      <c r="JXY36" s="421"/>
      <c r="JXZ36" s="422"/>
      <c r="JYA36" s="423"/>
      <c r="JYB36" s="419"/>
      <c r="JYC36" s="419"/>
      <c r="JYD36" s="418"/>
      <c r="JYE36" s="420"/>
      <c r="JYF36" s="421"/>
      <c r="JYG36" s="422"/>
      <c r="JYH36" s="423"/>
      <c r="JYI36" s="419"/>
      <c r="JYJ36" s="419"/>
      <c r="JYK36" s="418"/>
      <c r="JYL36" s="420"/>
      <c r="JYM36" s="421"/>
      <c r="JYN36" s="422"/>
      <c r="JYO36" s="423"/>
      <c r="JYP36" s="419"/>
      <c r="JYQ36" s="419"/>
      <c r="JYR36" s="418"/>
      <c r="JYS36" s="420"/>
      <c r="JYT36" s="421"/>
      <c r="JYU36" s="422"/>
      <c r="JYV36" s="423"/>
      <c r="JYW36" s="419"/>
      <c r="JYX36" s="419"/>
      <c r="JYY36" s="418"/>
      <c r="JYZ36" s="420"/>
      <c r="JZA36" s="421"/>
      <c r="JZB36" s="422"/>
      <c r="JZC36" s="423"/>
      <c r="JZD36" s="419"/>
      <c r="JZE36" s="419"/>
      <c r="JZF36" s="418"/>
      <c r="JZG36" s="420"/>
      <c r="JZH36" s="421"/>
      <c r="JZI36" s="422"/>
      <c r="JZJ36" s="423"/>
      <c r="JZK36" s="419"/>
      <c r="JZL36" s="419"/>
      <c r="JZM36" s="418"/>
      <c r="JZN36" s="420"/>
      <c r="JZO36" s="421"/>
      <c r="JZP36" s="422"/>
      <c r="JZQ36" s="423"/>
      <c r="JZR36" s="419"/>
      <c r="JZS36" s="419"/>
      <c r="JZT36" s="418"/>
      <c r="JZU36" s="420"/>
      <c r="JZV36" s="421"/>
      <c r="JZW36" s="422"/>
      <c r="JZX36" s="423"/>
      <c r="JZY36" s="419"/>
      <c r="JZZ36" s="419"/>
      <c r="KAA36" s="418"/>
      <c r="KAB36" s="420"/>
      <c r="KAC36" s="421"/>
      <c r="KAD36" s="422"/>
      <c r="KAE36" s="423"/>
      <c r="KAF36" s="419"/>
      <c r="KAG36" s="419"/>
      <c r="KAH36" s="418"/>
      <c r="KAI36" s="420"/>
      <c r="KAJ36" s="421"/>
      <c r="KAK36" s="422"/>
      <c r="KAL36" s="423"/>
      <c r="KAM36" s="419"/>
      <c r="KAN36" s="419"/>
      <c r="KAO36" s="418"/>
      <c r="KAP36" s="420"/>
      <c r="KAQ36" s="421"/>
      <c r="KAR36" s="422"/>
      <c r="KAS36" s="423"/>
      <c r="KAT36" s="419"/>
      <c r="KAU36" s="419"/>
      <c r="KAV36" s="418"/>
      <c r="KAW36" s="420"/>
      <c r="KAX36" s="421"/>
      <c r="KAY36" s="422"/>
      <c r="KAZ36" s="423"/>
      <c r="KBA36" s="419"/>
      <c r="KBB36" s="419"/>
      <c r="KBC36" s="418"/>
      <c r="KBD36" s="420"/>
      <c r="KBE36" s="421"/>
      <c r="KBF36" s="422"/>
      <c r="KBG36" s="423"/>
      <c r="KBH36" s="419"/>
      <c r="KBI36" s="419"/>
      <c r="KBJ36" s="418"/>
      <c r="KBK36" s="420"/>
      <c r="KBL36" s="421"/>
      <c r="KBM36" s="422"/>
      <c r="KBN36" s="423"/>
      <c r="KBO36" s="419"/>
      <c r="KBP36" s="419"/>
      <c r="KBQ36" s="418"/>
      <c r="KBR36" s="420"/>
      <c r="KBS36" s="421"/>
      <c r="KBT36" s="422"/>
      <c r="KBU36" s="423"/>
      <c r="KBV36" s="419"/>
      <c r="KBW36" s="419"/>
      <c r="KBX36" s="418"/>
      <c r="KBY36" s="420"/>
      <c r="KBZ36" s="421"/>
      <c r="KCA36" s="422"/>
      <c r="KCB36" s="423"/>
      <c r="KCC36" s="419"/>
      <c r="KCD36" s="419"/>
      <c r="KCE36" s="418"/>
      <c r="KCF36" s="420"/>
      <c r="KCG36" s="421"/>
      <c r="KCH36" s="422"/>
      <c r="KCI36" s="423"/>
      <c r="KCJ36" s="419"/>
      <c r="KCK36" s="419"/>
      <c r="KCL36" s="418"/>
      <c r="KCM36" s="420"/>
      <c r="KCN36" s="421"/>
      <c r="KCO36" s="422"/>
      <c r="KCP36" s="423"/>
      <c r="KCQ36" s="419"/>
      <c r="KCR36" s="419"/>
      <c r="KCS36" s="418"/>
      <c r="KCT36" s="420"/>
      <c r="KCU36" s="421"/>
      <c r="KCV36" s="422"/>
      <c r="KCW36" s="423"/>
      <c r="KCX36" s="419"/>
      <c r="KCY36" s="419"/>
      <c r="KCZ36" s="418"/>
      <c r="KDA36" s="420"/>
      <c r="KDB36" s="421"/>
      <c r="KDC36" s="422"/>
      <c r="KDD36" s="423"/>
      <c r="KDE36" s="419"/>
      <c r="KDF36" s="419"/>
      <c r="KDG36" s="418"/>
      <c r="KDH36" s="420"/>
      <c r="KDI36" s="421"/>
      <c r="KDJ36" s="422"/>
      <c r="KDK36" s="423"/>
      <c r="KDL36" s="419"/>
      <c r="KDM36" s="419"/>
      <c r="KDN36" s="418"/>
      <c r="KDO36" s="420"/>
      <c r="KDP36" s="421"/>
      <c r="KDQ36" s="422"/>
      <c r="KDR36" s="423"/>
      <c r="KDS36" s="419"/>
      <c r="KDT36" s="419"/>
      <c r="KDU36" s="418"/>
      <c r="KDV36" s="420"/>
      <c r="KDW36" s="421"/>
      <c r="KDX36" s="422"/>
      <c r="KDY36" s="423"/>
      <c r="KDZ36" s="419"/>
      <c r="KEA36" s="419"/>
      <c r="KEB36" s="418"/>
      <c r="KEC36" s="420"/>
      <c r="KED36" s="421"/>
      <c r="KEE36" s="422"/>
      <c r="KEF36" s="423"/>
      <c r="KEG36" s="419"/>
      <c r="KEH36" s="419"/>
      <c r="KEI36" s="418"/>
      <c r="KEJ36" s="420"/>
      <c r="KEK36" s="421"/>
      <c r="KEL36" s="422"/>
      <c r="KEM36" s="423"/>
      <c r="KEN36" s="419"/>
      <c r="KEO36" s="419"/>
      <c r="KEP36" s="418"/>
      <c r="KEQ36" s="420"/>
      <c r="KER36" s="421"/>
      <c r="KES36" s="422"/>
      <c r="KET36" s="423"/>
      <c r="KEU36" s="419"/>
      <c r="KEV36" s="419"/>
      <c r="KEW36" s="418"/>
      <c r="KEX36" s="420"/>
      <c r="KEY36" s="421"/>
      <c r="KEZ36" s="422"/>
      <c r="KFA36" s="423"/>
      <c r="KFB36" s="419"/>
      <c r="KFC36" s="419"/>
      <c r="KFD36" s="418"/>
      <c r="KFE36" s="420"/>
      <c r="KFF36" s="421"/>
      <c r="KFG36" s="422"/>
      <c r="KFH36" s="423"/>
      <c r="KFI36" s="419"/>
      <c r="KFJ36" s="419"/>
      <c r="KFK36" s="418"/>
      <c r="KFL36" s="420"/>
      <c r="KFM36" s="421"/>
      <c r="KFN36" s="422"/>
      <c r="KFO36" s="423"/>
      <c r="KFP36" s="419"/>
      <c r="KFQ36" s="419"/>
      <c r="KFR36" s="418"/>
      <c r="KFS36" s="420"/>
      <c r="KFT36" s="421"/>
      <c r="KFU36" s="422"/>
      <c r="KFV36" s="423"/>
      <c r="KFW36" s="419"/>
      <c r="KFX36" s="419"/>
      <c r="KFY36" s="418"/>
      <c r="KFZ36" s="420"/>
      <c r="KGA36" s="421"/>
      <c r="KGB36" s="422"/>
      <c r="KGC36" s="423"/>
      <c r="KGD36" s="419"/>
      <c r="KGE36" s="419"/>
      <c r="KGF36" s="418"/>
      <c r="KGG36" s="420"/>
      <c r="KGH36" s="421"/>
      <c r="KGI36" s="422"/>
      <c r="KGJ36" s="423"/>
      <c r="KGK36" s="419"/>
      <c r="KGL36" s="419"/>
      <c r="KGM36" s="418"/>
      <c r="KGN36" s="420"/>
      <c r="KGO36" s="421"/>
      <c r="KGP36" s="422"/>
      <c r="KGQ36" s="423"/>
      <c r="KGR36" s="419"/>
      <c r="KGS36" s="419"/>
      <c r="KGT36" s="418"/>
      <c r="KGU36" s="420"/>
      <c r="KGV36" s="421"/>
      <c r="KGW36" s="422"/>
      <c r="KGX36" s="423"/>
      <c r="KGY36" s="419"/>
      <c r="KGZ36" s="419"/>
      <c r="KHA36" s="418"/>
      <c r="KHB36" s="420"/>
      <c r="KHC36" s="421"/>
      <c r="KHD36" s="422"/>
      <c r="KHE36" s="423"/>
      <c r="KHF36" s="419"/>
      <c r="KHG36" s="419"/>
      <c r="KHH36" s="418"/>
      <c r="KHI36" s="420"/>
      <c r="KHJ36" s="421"/>
      <c r="KHK36" s="422"/>
      <c r="KHL36" s="423"/>
      <c r="KHM36" s="419"/>
      <c r="KHN36" s="419"/>
      <c r="KHO36" s="418"/>
      <c r="KHP36" s="420"/>
      <c r="KHQ36" s="421"/>
      <c r="KHR36" s="422"/>
      <c r="KHS36" s="423"/>
      <c r="KHT36" s="419"/>
      <c r="KHU36" s="419"/>
      <c r="KHV36" s="418"/>
      <c r="KHW36" s="420"/>
      <c r="KHX36" s="421"/>
      <c r="KHY36" s="422"/>
      <c r="KHZ36" s="423"/>
      <c r="KIA36" s="419"/>
      <c r="KIB36" s="419"/>
      <c r="KIC36" s="418"/>
      <c r="KID36" s="420"/>
      <c r="KIE36" s="421"/>
      <c r="KIF36" s="422"/>
      <c r="KIG36" s="423"/>
      <c r="KIH36" s="419"/>
      <c r="KII36" s="419"/>
      <c r="KIJ36" s="418"/>
      <c r="KIK36" s="420"/>
      <c r="KIL36" s="421"/>
      <c r="KIM36" s="422"/>
      <c r="KIN36" s="423"/>
      <c r="KIO36" s="419"/>
      <c r="KIP36" s="419"/>
      <c r="KIQ36" s="418"/>
      <c r="KIR36" s="420"/>
      <c r="KIS36" s="421"/>
      <c r="KIT36" s="422"/>
      <c r="KIU36" s="423"/>
      <c r="KIV36" s="419"/>
      <c r="KIW36" s="419"/>
      <c r="KIX36" s="418"/>
      <c r="KIY36" s="420"/>
      <c r="KIZ36" s="421"/>
      <c r="KJA36" s="422"/>
      <c r="KJB36" s="423"/>
      <c r="KJC36" s="419"/>
      <c r="KJD36" s="419"/>
      <c r="KJE36" s="418"/>
      <c r="KJF36" s="420"/>
      <c r="KJG36" s="421"/>
      <c r="KJH36" s="422"/>
      <c r="KJI36" s="423"/>
      <c r="KJJ36" s="419"/>
      <c r="KJK36" s="419"/>
      <c r="KJL36" s="418"/>
      <c r="KJM36" s="420"/>
      <c r="KJN36" s="421"/>
      <c r="KJO36" s="422"/>
      <c r="KJP36" s="423"/>
      <c r="KJQ36" s="419"/>
      <c r="KJR36" s="419"/>
      <c r="KJS36" s="418"/>
      <c r="KJT36" s="420"/>
      <c r="KJU36" s="421"/>
      <c r="KJV36" s="422"/>
      <c r="KJW36" s="423"/>
      <c r="KJX36" s="419"/>
      <c r="KJY36" s="419"/>
      <c r="KJZ36" s="418"/>
      <c r="KKA36" s="420"/>
      <c r="KKB36" s="421"/>
      <c r="KKC36" s="422"/>
      <c r="KKD36" s="423"/>
      <c r="KKE36" s="419"/>
      <c r="KKF36" s="419"/>
      <c r="KKG36" s="418"/>
      <c r="KKH36" s="420"/>
      <c r="KKI36" s="421"/>
      <c r="KKJ36" s="422"/>
      <c r="KKK36" s="423"/>
      <c r="KKL36" s="419"/>
      <c r="KKM36" s="419"/>
      <c r="KKN36" s="418"/>
      <c r="KKO36" s="420"/>
      <c r="KKP36" s="421"/>
      <c r="KKQ36" s="422"/>
      <c r="KKR36" s="423"/>
      <c r="KKS36" s="419"/>
      <c r="KKT36" s="419"/>
      <c r="KKU36" s="418"/>
      <c r="KKV36" s="420"/>
      <c r="KKW36" s="421"/>
      <c r="KKX36" s="422"/>
      <c r="KKY36" s="423"/>
      <c r="KKZ36" s="419"/>
      <c r="KLA36" s="419"/>
      <c r="KLB36" s="418"/>
      <c r="KLC36" s="420"/>
      <c r="KLD36" s="421"/>
      <c r="KLE36" s="422"/>
      <c r="KLF36" s="423"/>
      <c r="KLG36" s="419"/>
      <c r="KLH36" s="419"/>
      <c r="KLI36" s="418"/>
      <c r="KLJ36" s="420"/>
      <c r="KLK36" s="421"/>
      <c r="KLL36" s="422"/>
      <c r="KLM36" s="423"/>
      <c r="KLN36" s="419"/>
      <c r="KLO36" s="419"/>
      <c r="KLP36" s="418"/>
      <c r="KLQ36" s="420"/>
      <c r="KLR36" s="421"/>
      <c r="KLS36" s="422"/>
      <c r="KLT36" s="423"/>
      <c r="KLU36" s="419"/>
      <c r="KLV36" s="419"/>
      <c r="KLW36" s="418"/>
      <c r="KLX36" s="420"/>
      <c r="KLY36" s="421"/>
      <c r="KLZ36" s="422"/>
      <c r="KMA36" s="423"/>
      <c r="KMB36" s="419"/>
      <c r="KMC36" s="419"/>
      <c r="KMD36" s="418"/>
      <c r="KME36" s="420"/>
      <c r="KMF36" s="421"/>
      <c r="KMG36" s="422"/>
      <c r="KMH36" s="423"/>
      <c r="KMI36" s="419"/>
      <c r="KMJ36" s="419"/>
      <c r="KMK36" s="418"/>
      <c r="KML36" s="420"/>
      <c r="KMM36" s="421"/>
      <c r="KMN36" s="422"/>
      <c r="KMO36" s="423"/>
      <c r="KMP36" s="419"/>
      <c r="KMQ36" s="419"/>
      <c r="KMR36" s="418"/>
      <c r="KMS36" s="420"/>
      <c r="KMT36" s="421"/>
      <c r="KMU36" s="422"/>
      <c r="KMV36" s="423"/>
      <c r="KMW36" s="419"/>
      <c r="KMX36" s="419"/>
      <c r="KMY36" s="418"/>
      <c r="KMZ36" s="420"/>
      <c r="KNA36" s="421"/>
      <c r="KNB36" s="422"/>
      <c r="KNC36" s="423"/>
      <c r="KND36" s="419"/>
      <c r="KNE36" s="419"/>
      <c r="KNF36" s="418"/>
      <c r="KNG36" s="420"/>
      <c r="KNH36" s="421"/>
      <c r="KNI36" s="422"/>
      <c r="KNJ36" s="423"/>
      <c r="KNK36" s="419"/>
      <c r="KNL36" s="419"/>
      <c r="KNM36" s="418"/>
      <c r="KNN36" s="420"/>
      <c r="KNO36" s="421"/>
      <c r="KNP36" s="422"/>
      <c r="KNQ36" s="423"/>
      <c r="KNR36" s="419"/>
      <c r="KNS36" s="419"/>
      <c r="KNT36" s="418"/>
      <c r="KNU36" s="420"/>
      <c r="KNV36" s="421"/>
      <c r="KNW36" s="422"/>
      <c r="KNX36" s="423"/>
      <c r="KNY36" s="419"/>
      <c r="KNZ36" s="419"/>
      <c r="KOA36" s="418"/>
      <c r="KOB36" s="420"/>
      <c r="KOC36" s="421"/>
      <c r="KOD36" s="422"/>
      <c r="KOE36" s="423"/>
      <c r="KOF36" s="419"/>
      <c r="KOG36" s="419"/>
      <c r="KOH36" s="418"/>
      <c r="KOI36" s="420"/>
      <c r="KOJ36" s="421"/>
      <c r="KOK36" s="422"/>
      <c r="KOL36" s="423"/>
      <c r="KOM36" s="419"/>
      <c r="KON36" s="419"/>
      <c r="KOO36" s="418"/>
      <c r="KOP36" s="420"/>
      <c r="KOQ36" s="421"/>
      <c r="KOR36" s="422"/>
      <c r="KOS36" s="423"/>
      <c r="KOT36" s="419"/>
      <c r="KOU36" s="419"/>
      <c r="KOV36" s="418"/>
      <c r="KOW36" s="420"/>
      <c r="KOX36" s="421"/>
      <c r="KOY36" s="422"/>
      <c r="KOZ36" s="423"/>
      <c r="KPA36" s="419"/>
      <c r="KPB36" s="419"/>
      <c r="KPC36" s="418"/>
      <c r="KPD36" s="420"/>
      <c r="KPE36" s="421"/>
      <c r="KPF36" s="422"/>
      <c r="KPG36" s="423"/>
      <c r="KPH36" s="419"/>
      <c r="KPI36" s="419"/>
      <c r="KPJ36" s="418"/>
      <c r="KPK36" s="420"/>
      <c r="KPL36" s="421"/>
      <c r="KPM36" s="422"/>
      <c r="KPN36" s="423"/>
      <c r="KPO36" s="419"/>
      <c r="KPP36" s="419"/>
      <c r="KPQ36" s="418"/>
      <c r="KPR36" s="420"/>
      <c r="KPS36" s="421"/>
      <c r="KPT36" s="422"/>
      <c r="KPU36" s="423"/>
      <c r="KPV36" s="419"/>
      <c r="KPW36" s="419"/>
      <c r="KPX36" s="418"/>
      <c r="KPY36" s="420"/>
      <c r="KPZ36" s="421"/>
      <c r="KQA36" s="422"/>
      <c r="KQB36" s="423"/>
      <c r="KQC36" s="419"/>
      <c r="KQD36" s="419"/>
      <c r="KQE36" s="418"/>
      <c r="KQF36" s="420"/>
      <c r="KQG36" s="421"/>
      <c r="KQH36" s="422"/>
      <c r="KQI36" s="423"/>
      <c r="KQJ36" s="419"/>
      <c r="KQK36" s="419"/>
      <c r="KQL36" s="418"/>
      <c r="KQM36" s="420"/>
      <c r="KQN36" s="421"/>
      <c r="KQO36" s="422"/>
      <c r="KQP36" s="423"/>
      <c r="KQQ36" s="419"/>
      <c r="KQR36" s="419"/>
      <c r="KQS36" s="418"/>
      <c r="KQT36" s="420"/>
      <c r="KQU36" s="421"/>
      <c r="KQV36" s="422"/>
      <c r="KQW36" s="423"/>
      <c r="KQX36" s="419"/>
      <c r="KQY36" s="419"/>
      <c r="KQZ36" s="418"/>
      <c r="KRA36" s="420"/>
      <c r="KRB36" s="421"/>
      <c r="KRC36" s="422"/>
      <c r="KRD36" s="423"/>
      <c r="KRE36" s="419"/>
      <c r="KRF36" s="419"/>
      <c r="KRG36" s="418"/>
      <c r="KRH36" s="420"/>
      <c r="KRI36" s="421"/>
      <c r="KRJ36" s="422"/>
      <c r="KRK36" s="423"/>
      <c r="KRL36" s="419"/>
      <c r="KRM36" s="419"/>
      <c r="KRN36" s="418"/>
      <c r="KRO36" s="420"/>
      <c r="KRP36" s="421"/>
      <c r="KRQ36" s="422"/>
      <c r="KRR36" s="423"/>
      <c r="KRS36" s="419"/>
      <c r="KRT36" s="419"/>
      <c r="KRU36" s="418"/>
      <c r="KRV36" s="420"/>
      <c r="KRW36" s="421"/>
      <c r="KRX36" s="422"/>
      <c r="KRY36" s="423"/>
      <c r="KRZ36" s="419"/>
      <c r="KSA36" s="419"/>
      <c r="KSB36" s="418"/>
      <c r="KSC36" s="420"/>
      <c r="KSD36" s="421"/>
      <c r="KSE36" s="422"/>
      <c r="KSF36" s="423"/>
      <c r="KSG36" s="419"/>
      <c r="KSH36" s="419"/>
      <c r="KSI36" s="418"/>
      <c r="KSJ36" s="420"/>
      <c r="KSK36" s="421"/>
      <c r="KSL36" s="422"/>
      <c r="KSM36" s="423"/>
      <c r="KSN36" s="419"/>
      <c r="KSO36" s="419"/>
      <c r="KSP36" s="418"/>
      <c r="KSQ36" s="420"/>
      <c r="KSR36" s="421"/>
      <c r="KSS36" s="422"/>
      <c r="KST36" s="423"/>
      <c r="KSU36" s="419"/>
      <c r="KSV36" s="419"/>
      <c r="KSW36" s="418"/>
      <c r="KSX36" s="420"/>
      <c r="KSY36" s="421"/>
      <c r="KSZ36" s="422"/>
      <c r="KTA36" s="423"/>
      <c r="KTB36" s="419"/>
      <c r="KTC36" s="419"/>
      <c r="KTD36" s="418"/>
      <c r="KTE36" s="420"/>
      <c r="KTF36" s="421"/>
      <c r="KTG36" s="422"/>
      <c r="KTH36" s="423"/>
      <c r="KTI36" s="419"/>
      <c r="KTJ36" s="419"/>
      <c r="KTK36" s="418"/>
      <c r="KTL36" s="420"/>
      <c r="KTM36" s="421"/>
      <c r="KTN36" s="422"/>
      <c r="KTO36" s="423"/>
      <c r="KTP36" s="419"/>
      <c r="KTQ36" s="419"/>
      <c r="KTR36" s="418"/>
      <c r="KTS36" s="420"/>
      <c r="KTT36" s="421"/>
      <c r="KTU36" s="422"/>
      <c r="KTV36" s="423"/>
      <c r="KTW36" s="419"/>
      <c r="KTX36" s="419"/>
      <c r="KTY36" s="418"/>
      <c r="KTZ36" s="420"/>
      <c r="KUA36" s="421"/>
      <c r="KUB36" s="422"/>
      <c r="KUC36" s="423"/>
      <c r="KUD36" s="419"/>
      <c r="KUE36" s="419"/>
      <c r="KUF36" s="418"/>
      <c r="KUG36" s="420"/>
      <c r="KUH36" s="421"/>
      <c r="KUI36" s="422"/>
      <c r="KUJ36" s="423"/>
      <c r="KUK36" s="419"/>
      <c r="KUL36" s="419"/>
      <c r="KUM36" s="418"/>
      <c r="KUN36" s="420"/>
      <c r="KUO36" s="421"/>
      <c r="KUP36" s="422"/>
      <c r="KUQ36" s="423"/>
      <c r="KUR36" s="419"/>
      <c r="KUS36" s="419"/>
      <c r="KUT36" s="418"/>
      <c r="KUU36" s="420"/>
      <c r="KUV36" s="421"/>
      <c r="KUW36" s="422"/>
      <c r="KUX36" s="423"/>
      <c r="KUY36" s="419"/>
      <c r="KUZ36" s="419"/>
      <c r="KVA36" s="418"/>
      <c r="KVB36" s="420"/>
      <c r="KVC36" s="421"/>
      <c r="KVD36" s="422"/>
      <c r="KVE36" s="423"/>
      <c r="KVF36" s="419"/>
      <c r="KVG36" s="419"/>
      <c r="KVH36" s="418"/>
      <c r="KVI36" s="420"/>
      <c r="KVJ36" s="421"/>
      <c r="KVK36" s="422"/>
      <c r="KVL36" s="423"/>
      <c r="KVM36" s="419"/>
      <c r="KVN36" s="419"/>
      <c r="KVO36" s="418"/>
      <c r="KVP36" s="420"/>
      <c r="KVQ36" s="421"/>
      <c r="KVR36" s="422"/>
      <c r="KVS36" s="423"/>
      <c r="KVT36" s="419"/>
      <c r="KVU36" s="419"/>
      <c r="KVV36" s="418"/>
      <c r="KVW36" s="420"/>
      <c r="KVX36" s="421"/>
      <c r="KVY36" s="422"/>
      <c r="KVZ36" s="423"/>
      <c r="KWA36" s="419"/>
      <c r="KWB36" s="419"/>
      <c r="KWC36" s="418"/>
      <c r="KWD36" s="420"/>
      <c r="KWE36" s="421"/>
      <c r="KWF36" s="422"/>
      <c r="KWG36" s="423"/>
      <c r="KWH36" s="419"/>
      <c r="KWI36" s="419"/>
      <c r="KWJ36" s="418"/>
      <c r="KWK36" s="420"/>
      <c r="KWL36" s="421"/>
      <c r="KWM36" s="422"/>
      <c r="KWN36" s="423"/>
      <c r="KWO36" s="419"/>
      <c r="KWP36" s="419"/>
      <c r="KWQ36" s="418"/>
      <c r="KWR36" s="420"/>
      <c r="KWS36" s="421"/>
      <c r="KWT36" s="422"/>
      <c r="KWU36" s="423"/>
      <c r="KWV36" s="419"/>
      <c r="KWW36" s="419"/>
      <c r="KWX36" s="418"/>
      <c r="KWY36" s="420"/>
      <c r="KWZ36" s="421"/>
      <c r="KXA36" s="422"/>
      <c r="KXB36" s="423"/>
      <c r="KXC36" s="419"/>
      <c r="KXD36" s="419"/>
      <c r="KXE36" s="418"/>
      <c r="KXF36" s="420"/>
      <c r="KXG36" s="421"/>
      <c r="KXH36" s="422"/>
      <c r="KXI36" s="423"/>
      <c r="KXJ36" s="419"/>
      <c r="KXK36" s="419"/>
      <c r="KXL36" s="418"/>
      <c r="KXM36" s="420"/>
      <c r="KXN36" s="421"/>
      <c r="KXO36" s="422"/>
      <c r="KXP36" s="423"/>
      <c r="KXQ36" s="419"/>
      <c r="KXR36" s="419"/>
      <c r="KXS36" s="418"/>
      <c r="KXT36" s="420"/>
      <c r="KXU36" s="421"/>
      <c r="KXV36" s="422"/>
      <c r="KXW36" s="423"/>
      <c r="KXX36" s="419"/>
      <c r="KXY36" s="419"/>
      <c r="KXZ36" s="418"/>
      <c r="KYA36" s="420"/>
      <c r="KYB36" s="421"/>
      <c r="KYC36" s="422"/>
      <c r="KYD36" s="423"/>
      <c r="KYE36" s="419"/>
      <c r="KYF36" s="419"/>
      <c r="KYG36" s="418"/>
      <c r="KYH36" s="420"/>
      <c r="KYI36" s="421"/>
      <c r="KYJ36" s="422"/>
      <c r="KYK36" s="423"/>
      <c r="KYL36" s="419"/>
      <c r="KYM36" s="419"/>
      <c r="KYN36" s="418"/>
      <c r="KYO36" s="420"/>
      <c r="KYP36" s="421"/>
      <c r="KYQ36" s="422"/>
      <c r="KYR36" s="423"/>
      <c r="KYS36" s="419"/>
      <c r="KYT36" s="419"/>
      <c r="KYU36" s="418"/>
      <c r="KYV36" s="420"/>
      <c r="KYW36" s="421"/>
      <c r="KYX36" s="422"/>
      <c r="KYY36" s="423"/>
      <c r="KYZ36" s="419"/>
      <c r="KZA36" s="419"/>
      <c r="KZB36" s="418"/>
      <c r="KZC36" s="420"/>
      <c r="KZD36" s="421"/>
      <c r="KZE36" s="422"/>
      <c r="KZF36" s="423"/>
      <c r="KZG36" s="419"/>
      <c r="KZH36" s="419"/>
      <c r="KZI36" s="418"/>
      <c r="KZJ36" s="420"/>
      <c r="KZK36" s="421"/>
      <c r="KZL36" s="422"/>
      <c r="KZM36" s="423"/>
      <c r="KZN36" s="419"/>
      <c r="KZO36" s="419"/>
      <c r="KZP36" s="418"/>
      <c r="KZQ36" s="420"/>
      <c r="KZR36" s="421"/>
      <c r="KZS36" s="422"/>
      <c r="KZT36" s="423"/>
      <c r="KZU36" s="419"/>
      <c r="KZV36" s="419"/>
      <c r="KZW36" s="418"/>
      <c r="KZX36" s="420"/>
      <c r="KZY36" s="421"/>
      <c r="KZZ36" s="422"/>
      <c r="LAA36" s="423"/>
      <c r="LAB36" s="419"/>
      <c r="LAC36" s="419"/>
      <c r="LAD36" s="418"/>
      <c r="LAE36" s="420"/>
      <c r="LAF36" s="421"/>
      <c r="LAG36" s="422"/>
      <c r="LAH36" s="423"/>
      <c r="LAI36" s="419"/>
      <c r="LAJ36" s="419"/>
      <c r="LAK36" s="418"/>
      <c r="LAL36" s="420"/>
      <c r="LAM36" s="421"/>
      <c r="LAN36" s="422"/>
      <c r="LAO36" s="423"/>
      <c r="LAP36" s="419"/>
      <c r="LAQ36" s="419"/>
      <c r="LAR36" s="418"/>
      <c r="LAS36" s="420"/>
      <c r="LAT36" s="421"/>
      <c r="LAU36" s="422"/>
      <c r="LAV36" s="423"/>
      <c r="LAW36" s="419"/>
      <c r="LAX36" s="419"/>
      <c r="LAY36" s="418"/>
      <c r="LAZ36" s="420"/>
      <c r="LBA36" s="421"/>
      <c r="LBB36" s="422"/>
      <c r="LBC36" s="423"/>
      <c r="LBD36" s="419"/>
      <c r="LBE36" s="419"/>
      <c r="LBF36" s="418"/>
      <c r="LBG36" s="420"/>
      <c r="LBH36" s="421"/>
      <c r="LBI36" s="422"/>
      <c r="LBJ36" s="423"/>
      <c r="LBK36" s="419"/>
      <c r="LBL36" s="419"/>
      <c r="LBM36" s="418"/>
      <c r="LBN36" s="420"/>
      <c r="LBO36" s="421"/>
      <c r="LBP36" s="422"/>
      <c r="LBQ36" s="423"/>
      <c r="LBR36" s="419"/>
      <c r="LBS36" s="419"/>
      <c r="LBT36" s="418"/>
      <c r="LBU36" s="420"/>
      <c r="LBV36" s="421"/>
      <c r="LBW36" s="422"/>
      <c r="LBX36" s="423"/>
      <c r="LBY36" s="419"/>
      <c r="LBZ36" s="419"/>
      <c r="LCA36" s="418"/>
      <c r="LCB36" s="420"/>
      <c r="LCC36" s="421"/>
      <c r="LCD36" s="422"/>
      <c r="LCE36" s="423"/>
      <c r="LCF36" s="419"/>
      <c r="LCG36" s="419"/>
      <c r="LCH36" s="418"/>
      <c r="LCI36" s="420"/>
      <c r="LCJ36" s="421"/>
      <c r="LCK36" s="422"/>
      <c r="LCL36" s="423"/>
      <c r="LCM36" s="419"/>
      <c r="LCN36" s="419"/>
      <c r="LCO36" s="418"/>
      <c r="LCP36" s="420"/>
      <c r="LCQ36" s="421"/>
      <c r="LCR36" s="422"/>
      <c r="LCS36" s="423"/>
      <c r="LCT36" s="419"/>
      <c r="LCU36" s="419"/>
      <c r="LCV36" s="418"/>
      <c r="LCW36" s="420"/>
      <c r="LCX36" s="421"/>
      <c r="LCY36" s="422"/>
      <c r="LCZ36" s="423"/>
      <c r="LDA36" s="419"/>
      <c r="LDB36" s="419"/>
      <c r="LDC36" s="418"/>
      <c r="LDD36" s="420"/>
      <c r="LDE36" s="421"/>
      <c r="LDF36" s="422"/>
      <c r="LDG36" s="423"/>
      <c r="LDH36" s="419"/>
      <c r="LDI36" s="419"/>
      <c r="LDJ36" s="418"/>
      <c r="LDK36" s="420"/>
      <c r="LDL36" s="421"/>
      <c r="LDM36" s="422"/>
      <c r="LDN36" s="423"/>
      <c r="LDO36" s="419"/>
      <c r="LDP36" s="419"/>
      <c r="LDQ36" s="418"/>
      <c r="LDR36" s="420"/>
      <c r="LDS36" s="421"/>
      <c r="LDT36" s="422"/>
      <c r="LDU36" s="423"/>
      <c r="LDV36" s="419"/>
      <c r="LDW36" s="419"/>
      <c r="LDX36" s="418"/>
      <c r="LDY36" s="420"/>
      <c r="LDZ36" s="421"/>
      <c r="LEA36" s="422"/>
      <c r="LEB36" s="423"/>
      <c r="LEC36" s="419"/>
      <c r="LED36" s="419"/>
      <c r="LEE36" s="418"/>
      <c r="LEF36" s="420"/>
      <c r="LEG36" s="421"/>
      <c r="LEH36" s="422"/>
      <c r="LEI36" s="423"/>
      <c r="LEJ36" s="419"/>
      <c r="LEK36" s="419"/>
      <c r="LEL36" s="418"/>
      <c r="LEM36" s="420"/>
      <c r="LEN36" s="421"/>
      <c r="LEO36" s="422"/>
      <c r="LEP36" s="423"/>
      <c r="LEQ36" s="419"/>
      <c r="LER36" s="419"/>
      <c r="LES36" s="418"/>
      <c r="LET36" s="420"/>
      <c r="LEU36" s="421"/>
      <c r="LEV36" s="422"/>
      <c r="LEW36" s="423"/>
      <c r="LEX36" s="419"/>
      <c r="LEY36" s="419"/>
      <c r="LEZ36" s="418"/>
      <c r="LFA36" s="420"/>
      <c r="LFB36" s="421"/>
      <c r="LFC36" s="422"/>
      <c r="LFD36" s="423"/>
      <c r="LFE36" s="419"/>
      <c r="LFF36" s="419"/>
      <c r="LFG36" s="418"/>
      <c r="LFH36" s="420"/>
      <c r="LFI36" s="421"/>
      <c r="LFJ36" s="422"/>
      <c r="LFK36" s="423"/>
      <c r="LFL36" s="419"/>
      <c r="LFM36" s="419"/>
      <c r="LFN36" s="418"/>
      <c r="LFO36" s="420"/>
      <c r="LFP36" s="421"/>
      <c r="LFQ36" s="422"/>
      <c r="LFR36" s="423"/>
      <c r="LFS36" s="419"/>
      <c r="LFT36" s="419"/>
      <c r="LFU36" s="418"/>
      <c r="LFV36" s="420"/>
      <c r="LFW36" s="421"/>
      <c r="LFX36" s="422"/>
      <c r="LFY36" s="423"/>
      <c r="LFZ36" s="419"/>
      <c r="LGA36" s="419"/>
      <c r="LGB36" s="418"/>
      <c r="LGC36" s="420"/>
      <c r="LGD36" s="421"/>
      <c r="LGE36" s="422"/>
      <c r="LGF36" s="423"/>
      <c r="LGG36" s="419"/>
      <c r="LGH36" s="419"/>
      <c r="LGI36" s="418"/>
      <c r="LGJ36" s="420"/>
      <c r="LGK36" s="421"/>
      <c r="LGL36" s="422"/>
      <c r="LGM36" s="423"/>
      <c r="LGN36" s="419"/>
      <c r="LGO36" s="419"/>
      <c r="LGP36" s="418"/>
      <c r="LGQ36" s="420"/>
      <c r="LGR36" s="421"/>
      <c r="LGS36" s="422"/>
      <c r="LGT36" s="423"/>
      <c r="LGU36" s="419"/>
      <c r="LGV36" s="419"/>
      <c r="LGW36" s="418"/>
      <c r="LGX36" s="420"/>
      <c r="LGY36" s="421"/>
      <c r="LGZ36" s="422"/>
      <c r="LHA36" s="423"/>
      <c r="LHB36" s="419"/>
      <c r="LHC36" s="419"/>
      <c r="LHD36" s="418"/>
      <c r="LHE36" s="420"/>
      <c r="LHF36" s="421"/>
      <c r="LHG36" s="422"/>
      <c r="LHH36" s="423"/>
      <c r="LHI36" s="419"/>
      <c r="LHJ36" s="419"/>
      <c r="LHK36" s="418"/>
      <c r="LHL36" s="420"/>
      <c r="LHM36" s="421"/>
      <c r="LHN36" s="422"/>
      <c r="LHO36" s="423"/>
      <c r="LHP36" s="419"/>
      <c r="LHQ36" s="419"/>
      <c r="LHR36" s="418"/>
      <c r="LHS36" s="420"/>
      <c r="LHT36" s="421"/>
      <c r="LHU36" s="422"/>
      <c r="LHV36" s="423"/>
      <c r="LHW36" s="419"/>
      <c r="LHX36" s="419"/>
      <c r="LHY36" s="418"/>
      <c r="LHZ36" s="420"/>
      <c r="LIA36" s="421"/>
      <c r="LIB36" s="422"/>
      <c r="LIC36" s="423"/>
      <c r="LID36" s="419"/>
      <c r="LIE36" s="419"/>
      <c r="LIF36" s="418"/>
      <c r="LIG36" s="420"/>
      <c r="LIH36" s="421"/>
      <c r="LII36" s="422"/>
      <c r="LIJ36" s="423"/>
      <c r="LIK36" s="419"/>
      <c r="LIL36" s="419"/>
      <c r="LIM36" s="418"/>
      <c r="LIN36" s="420"/>
      <c r="LIO36" s="421"/>
      <c r="LIP36" s="422"/>
      <c r="LIQ36" s="423"/>
      <c r="LIR36" s="419"/>
      <c r="LIS36" s="419"/>
      <c r="LIT36" s="418"/>
      <c r="LIU36" s="420"/>
      <c r="LIV36" s="421"/>
      <c r="LIW36" s="422"/>
      <c r="LIX36" s="423"/>
      <c r="LIY36" s="419"/>
      <c r="LIZ36" s="419"/>
      <c r="LJA36" s="418"/>
      <c r="LJB36" s="420"/>
      <c r="LJC36" s="421"/>
      <c r="LJD36" s="422"/>
      <c r="LJE36" s="423"/>
      <c r="LJF36" s="419"/>
      <c r="LJG36" s="419"/>
      <c r="LJH36" s="418"/>
      <c r="LJI36" s="420"/>
      <c r="LJJ36" s="421"/>
      <c r="LJK36" s="422"/>
      <c r="LJL36" s="423"/>
      <c r="LJM36" s="419"/>
      <c r="LJN36" s="419"/>
      <c r="LJO36" s="418"/>
      <c r="LJP36" s="420"/>
      <c r="LJQ36" s="421"/>
      <c r="LJR36" s="422"/>
      <c r="LJS36" s="423"/>
      <c r="LJT36" s="419"/>
      <c r="LJU36" s="419"/>
      <c r="LJV36" s="418"/>
      <c r="LJW36" s="420"/>
      <c r="LJX36" s="421"/>
      <c r="LJY36" s="422"/>
      <c r="LJZ36" s="423"/>
      <c r="LKA36" s="419"/>
      <c r="LKB36" s="419"/>
      <c r="LKC36" s="418"/>
      <c r="LKD36" s="420"/>
      <c r="LKE36" s="421"/>
      <c r="LKF36" s="422"/>
      <c r="LKG36" s="423"/>
      <c r="LKH36" s="419"/>
      <c r="LKI36" s="419"/>
      <c r="LKJ36" s="418"/>
      <c r="LKK36" s="420"/>
      <c r="LKL36" s="421"/>
      <c r="LKM36" s="422"/>
      <c r="LKN36" s="423"/>
      <c r="LKO36" s="419"/>
      <c r="LKP36" s="419"/>
      <c r="LKQ36" s="418"/>
      <c r="LKR36" s="420"/>
      <c r="LKS36" s="421"/>
      <c r="LKT36" s="422"/>
      <c r="LKU36" s="423"/>
      <c r="LKV36" s="419"/>
      <c r="LKW36" s="419"/>
      <c r="LKX36" s="418"/>
      <c r="LKY36" s="420"/>
      <c r="LKZ36" s="421"/>
      <c r="LLA36" s="422"/>
      <c r="LLB36" s="423"/>
      <c r="LLC36" s="419"/>
      <c r="LLD36" s="419"/>
      <c r="LLE36" s="418"/>
      <c r="LLF36" s="420"/>
      <c r="LLG36" s="421"/>
      <c r="LLH36" s="422"/>
      <c r="LLI36" s="423"/>
      <c r="LLJ36" s="419"/>
      <c r="LLK36" s="419"/>
      <c r="LLL36" s="418"/>
      <c r="LLM36" s="420"/>
      <c r="LLN36" s="421"/>
      <c r="LLO36" s="422"/>
      <c r="LLP36" s="423"/>
      <c r="LLQ36" s="419"/>
      <c r="LLR36" s="419"/>
      <c r="LLS36" s="418"/>
      <c r="LLT36" s="420"/>
      <c r="LLU36" s="421"/>
      <c r="LLV36" s="422"/>
      <c r="LLW36" s="423"/>
      <c r="LLX36" s="419"/>
      <c r="LLY36" s="419"/>
      <c r="LLZ36" s="418"/>
      <c r="LMA36" s="420"/>
      <c r="LMB36" s="421"/>
      <c r="LMC36" s="422"/>
      <c r="LMD36" s="423"/>
      <c r="LME36" s="419"/>
      <c r="LMF36" s="419"/>
      <c r="LMG36" s="418"/>
      <c r="LMH36" s="420"/>
      <c r="LMI36" s="421"/>
      <c r="LMJ36" s="422"/>
      <c r="LMK36" s="423"/>
      <c r="LML36" s="419"/>
      <c r="LMM36" s="419"/>
      <c r="LMN36" s="418"/>
      <c r="LMO36" s="420"/>
      <c r="LMP36" s="421"/>
      <c r="LMQ36" s="422"/>
      <c r="LMR36" s="423"/>
      <c r="LMS36" s="419"/>
      <c r="LMT36" s="419"/>
      <c r="LMU36" s="418"/>
      <c r="LMV36" s="420"/>
      <c r="LMW36" s="421"/>
      <c r="LMX36" s="422"/>
      <c r="LMY36" s="423"/>
      <c r="LMZ36" s="419"/>
      <c r="LNA36" s="419"/>
      <c r="LNB36" s="418"/>
      <c r="LNC36" s="420"/>
      <c r="LND36" s="421"/>
      <c r="LNE36" s="422"/>
      <c r="LNF36" s="423"/>
      <c r="LNG36" s="419"/>
      <c r="LNH36" s="419"/>
      <c r="LNI36" s="418"/>
      <c r="LNJ36" s="420"/>
      <c r="LNK36" s="421"/>
      <c r="LNL36" s="422"/>
      <c r="LNM36" s="423"/>
      <c r="LNN36" s="419"/>
      <c r="LNO36" s="419"/>
      <c r="LNP36" s="418"/>
      <c r="LNQ36" s="420"/>
      <c r="LNR36" s="421"/>
      <c r="LNS36" s="422"/>
      <c r="LNT36" s="423"/>
      <c r="LNU36" s="419"/>
      <c r="LNV36" s="419"/>
      <c r="LNW36" s="418"/>
      <c r="LNX36" s="420"/>
      <c r="LNY36" s="421"/>
      <c r="LNZ36" s="422"/>
      <c r="LOA36" s="423"/>
      <c r="LOB36" s="419"/>
      <c r="LOC36" s="419"/>
      <c r="LOD36" s="418"/>
      <c r="LOE36" s="420"/>
      <c r="LOF36" s="421"/>
      <c r="LOG36" s="422"/>
      <c r="LOH36" s="423"/>
      <c r="LOI36" s="419"/>
      <c r="LOJ36" s="419"/>
      <c r="LOK36" s="418"/>
      <c r="LOL36" s="420"/>
      <c r="LOM36" s="421"/>
      <c r="LON36" s="422"/>
      <c r="LOO36" s="423"/>
      <c r="LOP36" s="419"/>
      <c r="LOQ36" s="419"/>
      <c r="LOR36" s="418"/>
      <c r="LOS36" s="420"/>
      <c r="LOT36" s="421"/>
      <c r="LOU36" s="422"/>
      <c r="LOV36" s="423"/>
      <c r="LOW36" s="419"/>
      <c r="LOX36" s="419"/>
      <c r="LOY36" s="418"/>
      <c r="LOZ36" s="420"/>
      <c r="LPA36" s="421"/>
      <c r="LPB36" s="422"/>
      <c r="LPC36" s="423"/>
      <c r="LPD36" s="419"/>
      <c r="LPE36" s="419"/>
      <c r="LPF36" s="418"/>
      <c r="LPG36" s="420"/>
      <c r="LPH36" s="421"/>
      <c r="LPI36" s="422"/>
      <c r="LPJ36" s="423"/>
      <c r="LPK36" s="419"/>
      <c r="LPL36" s="419"/>
      <c r="LPM36" s="418"/>
      <c r="LPN36" s="420"/>
      <c r="LPO36" s="421"/>
      <c r="LPP36" s="422"/>
      <c r="LPQ36" s="423"/>
      <c r="LPR36" s="419"/>
      <c r="LPS36" s="419"/>
      <c r="LPT36" s="418"/>
      <c r="LPU36" s="420"/>
      <c r="LPV36" s="421"/>
      <c r="LPW36" s="422"/>
      <c r="LPX36" s="423"/>
      <c r="LPY36" s="419"/>
      <c r="LPZ36" s="419"/>
      <c r="LQA36" s="418"/>
      <c r="LQB36" s="420"/>
      <c r="LQC36" s="421"/>
      <c r="LQD36" s="422"/>
      <c r="LQE36" s="423"/>
      <c r="LQF36" s="419"/>
      <c r="LQG36" s="419"/>
      <c r="LQH36" s="418"/>
      <c r="LQI36" s="420"/>
      <c r="LQJ36" s="421"/>
      <c r="LQK36" s="422"/>
      <c r="LQL36" s="423"/>
      <c r="LQM36" s="419"/>
      <c r="LQN36" s="419"/>
      <c r="LQO36" s="418"/>
      <c r="LQP36" s="420"/>
      <c r="LQQ36" s="421"/>
      <c r="LQR36" s="422"/>
      <c r="LQS36" s="423"/>
      <c r="LQT36" s="419"/>
      <c r="LQU36" s="419"/>
      <c r="LQV36" s="418"/>
      <c r="LQW36" s="420"/>
      <c r="LQX36" s="421"/>
      <c r="LQY36" s="422"/>
      <c r="LQZ36" s="423"/>
      <c r="LRA36" s="419"/>
      <c r="LRB36" s="419"/>
      <c r="LRC36" s="418"/>
      <c r="LRD36" s="420"/>
      <c r="LRE36" s="421"/>
      <c r="LRF36" s="422"/>
      <c r="LRG36" s="423"/>
      <c r="LRH36" s="419"/>
      <c r="LRI36" s="419"/>
      <c r="LRJ36" s="418"/>
      <c r="LRK36" s="420"/>
      <c r="LRL36" s="421"/>
      <c r="LRM36" s="422"/>
      <c r="LRN36" s="423"/>
      <c r="LRO36" s="419"/>
      <c r="LRP36" s="419"/>
      <c r="LRQ36" s="418"/>
      <c r="LRR36" s="420"/>
      <c r="LRS36" s="421"/>
      <c r="LRT36" s="422"/>
      <c r="LRU36" s="423"/>
      <c r="LRV36" s="419"/>
      <c r="LRW36" s="419"/>
      <c r="LRX36" s="418"/>
      <c r="LRY36" s="420"/>
      <c r="LRZ36" s="421"/>
      <c r="LSA36" s="422"/>
      <c r="LSB36" s="423"/>
      <c r="LSC36" s="419"/>
      <c r="LSD36" s="419"/>
      <c r="LSE36" s="418"/>
      <c r="LSF36" s="420"/>
      <c r="LSG36" s="421"/>
      <c r="LSH36" s="422"/>
      <c r="LSI36" s="423"/>
      <c r="LSJ36" s="419"/>
      <c r="LSK36" s="419"/>
      <c r="LSL36" s="418"/>
      <c r="LSM36" s="420"/>
      <c r="LSN36" s="421"/>
      <c r="LSO36" s="422"/>
      <c r="LSP36" s="423"/>
      <c r="LSQ36" s="419"/>
      <c r="LSR36" s="419"/>
      <c r="LSS36" s="418"/>
      <c r="LST36" s="420"/>
      <c r="LSU36" s="421"/>
      <c r="LSV36" s="422"/>
      <c r="LSW36" s="423"/>
      <c r="LSX36" s="419"/>
      <c r="LSY36" s="419"/>
      <c r="LSZ36" s="418"/>
      <c r="LTA36" s="420"/>
      <c r="LTB36" s="421"/>
      <c r="LTC36" s="422"/>
      <c r="LTD36" s="423"/>
      <c r="LTE36" s="419"/>
      <c r="LTF36" s="419"/>
      <c r="LTG36" s="418"/>
      <c r="LTH36" s="420"/>
      <c r="LTI36" s="421"/>
      <c r="LTJ36" s="422"/>
      <c r="LTK36" s="423"/>
      <c r="LTL36" s="419"/>
      <c r="LTM36" s="419"/>
      <c r="LTN36" s="418"/>
      <c r="LTO36" s="420"/>
      <c r="LTP36" s="421"/>
      <c r="LTQ36" s="422"/>
      <c r="LTR36" s="423"/>
      <c r="LTS36" s="419"/>
      <c r="LTT36" s="419"/>
      <c r="LTU36" s="418"/>
      <c r="LTV36" s="420"/>
      <c r="LTW36" s="421"/>
      <c r="LTX36" s="422"/>
      <c r="LTY36" s="423"/>
      <c r="LTZ36" s="419"/>
      <c r="LUA36" s="419"/>
      <c r="LUB36" s="418"/>
      <c r="LUC36" s="420"/>
      <c r="LUD36" s="421"/>
      <c r="LUE36" s="422"/>
      <c r="LUF36" s="423"/>
      <c r="LUG36" s="419"/>
      <c r="LUH36" s="419"/>
      <c r="LUI36" s="418"/>
      <c r="LUJ36" s="420"/>
      <c r="LUK36" s="421"/>
      <c r="LUL36" s="422"/>
      <c r="LUM36" s="423"/>
      <c r="LUN36" s="419"/>
      <c r="LUO36" s="419"/>
      <c r="LUP36" s="418"/>
      <c r="LUQ36" s="420"/>
      <c r="LUR36" s="421"/>
      <c r="LUS36" s="422"/>
      <c r="LUT36" s="423"/>
      <c r="LUU36" s="419"/>
      <c r="LUV36" s="419"/>
      <c r="LUW36" s="418"/>
      <c r="LUX36" s="420"/>
      <c r="LUY36" s="421"/>
      <c r="LUZ36" s="422"/>
      <c r="LVA36" s="423"/>
      <c r="LVB36" s="419"/>
      <c r="LVC36" s="419"/>
      <c r="LVD36" s="418"/>
      <c r="LVE36" s="420"/>
      <c r="LVF36" s="421"/>
      <c r="LVG36" s="422"/>
      <c r="LVH36" s="423"/>
      <c r="LVI36" s="419"/>
      <c r="LVJ36" s="419"/>
      <c r="LVK36" s="418"/>
      <c r="LVL36" s="420"/>
      <c r="LVM36" s="421"/>
      <c r="LVN36" s="422"/>
      <c r="LVO36" s="423"/>
      <c r="LVP36" s="419"/>
      <c r="LVQ36" s="419"/>
      <c r="LVR36" s="418"/>
      <c r="LVS36" s="420"/>
      <c r="LVT36" s="421"/>
      <c r="LVU36" s="422"/>
      <c r="LVV36" s="423"/>
      <c r="LVW36" s="419"/>
      <c r="LVX36" s="419"/>
      <c r="LVY36" s="418"/>
      <c r="LVZ36" s="420"/>
      <c r="LWA36" s="421"/>
      <c r="LWB36" s="422"/>
      <c r="LWC36" s="423"/>
      <c r="LWD36" s="419"/>
      <c r="LWE36" s="419"/>
      <c r="LWF36" s="418"/>
      <c r="LWG36" s="420"/>
      <c r="LWH36" s="421"/>
      <c r="LWI36" s="422"/>
      <c r="LWJ36" s="423"/>
      <c r="LWK36" s="419"/>
      <c r="LWL36" s="419"/>
      <c r="LWM36" s="418"/>
      <c r="LWN36" s="420"/>
      <c r="LWO36" s="421"/>
      <c r="LWP36" s="422"/>
      <c r="LWQ36" s="423"/>
      <c r="LWR36" s="419"/>
      <c r="LWS36" s="419"/>
      <c r="LWT36" s="418"/>
      <c r="LWU36" s="420"/>
      <c r="LWV36" s="421"/>
      <c r="LWW36" s="422"/>
      <c r="LWX36" s="423"/>
      <c r="LWY36" s="419"/>
      <c r="LWZ36" s="419"/>
      <c r="LXA36" s="418"/>
      <c r="LXB36" s="420"/>
      <c r="LXC36" s="421"/>
      <c r="LXD36" s="422"/>
      <c r="LXE36" s="423"/>
      <c r="LXF36" s="419"/>
      <c r="LXG36" s="419"/>
      <c r="LXH36" s="418"/>
      <c r="LXI36" s="420"/>
      <c r="LXJ36" s="421"/>
      <c r="LXK36" s="422"/>
      <c r="LXL36" s="423"/>
      <c r="LXM36" s="419"/>
      <c r="LXN36" s="419"/>
      <c r="LXO36" s="418"/>
      <c r="LXP36" s="420"/>
      <c r="LXQ36" s="421"/>
      <c r="LXR36" s="422"/>
      <c r="LXS36" s="423"/>
      <c r="LXT36" s="419"/>
      <c r="LXU36" s="419"/>
      <c r="LXV36" s="418"/>
      <c r="LXW36" s="420"/>
      <c r="LXX36" s="421"/>
      <c r="LXY36" s="422"/>
      <c r="LXZ36" s="423"/>
      <c r="LYA36" s="419"/>
      <c r="LYB36" s="419"/>
      <c r="LYC36" s="418"/>
      <c r="LYD36" s="420"/>
      <c r="LYE36" s="421"/>
      <c r="LYF36" s="422"/>
      <c r="LYG36" s="423"/>
      <c r="LYH36" s="419"/>
      <c r="LYI36" s="419"/>
      <c r="LYJ36" s="418"/>
      <c r="LYK36" s="420"/>
      <c r="LYL36" s="421"/>
      <c r="LYM36" s="422"/>
      <c r="LYN36" s="423"/>
      <c r="LYO36" s="419"/>
      <c r="LYP36" s="419"/>
      <c r="LYQ36" s="418"/>
      <c r="LYR36" s="420"/>
      <c r="LYS36" s="421"/>
      <c r="LYT36" s="422"/>
      <c r="LYU36" s="423"/>
      <c r="LYV36" s="419"/>
      <c r="LYW36" s="419"/>
      <c r="LYX36" s="418"/>
      <c r="LYY36" s="420"/>
      <c r="LYZ36" s="421"/>
      <c r="LZA36" s="422"/>
      <c r="LZB36" s="423"/>
      <c r="LZC36" s="419"/>
      <c r="LZD36" s="419"/>
      <c r="LZE36" s="418"/>
      <c r="LZF36" s="420"/>
      <c r="LZG36" s="421"/>
      <c r="LZH36" s="422"/>
      <c r="LZI36" s="423"/>
      <c r="LZJ36" s="419"/>
      <c r="LZK36" s="419"/>
      <c r="LZL36" s="418"/>
      <c r="LZM36" s="420"/>
      <c r="LZN36" s="421"/>
      <c r="LZO36" s="422"/>
      <c r="LZP36" s="423"/>
      <c r="LZQ36" s="419"/>
      <c r="LZR36" s="419"/>
      <c r="LZS36" s="418"/>
      <c r="LZT36" s="420"/>
      <c r="LZU36" s="421"/>
      <c r="LZV36" s="422"/>
      <c r="LZW36" s="423"/>
      <c r="LZX36" s="419"/>
      <c r="LZY36" s="419"/>
      <c r="LZZ36" s="418"/>
      <c r="MAA36" s="420"/>
      <c r="MAB36" s="421"/>
      <c r="MAC36" s="422"/>
      <c r="MAD36" s="423"/>
      <c r="MAE36" s="419"/>
      <c r="MAF36" s="419"/>
      <c r="MAG36" s="418"/>
      <c r="MAH36" s="420"/>
      <c r="MAI36" s="421"/>
      <c r="MAJ36" s="422"/>
      <c r="MAK36" s="423"/>
      <c r="MAL36" s="419"/>
      <c r="MAM36" s="419"/>
      <c r="MAN36" s="418"/>
      <c r="MAO36" s="420"/>
      <c r="MAP36" s="421"/>
      <c r="MAQ36" s="422"/>
      <c r="MAR36" s="423"/>
      <c r="MAS36" s="419"/>
      <c r="MAT36" s="419"/>
      <c r="MAU36" s="418"/>
      <c r="MAV36" s="420"/>
      <c r="MAW36" s="421"/>
      <c r="MAX36" s="422"/>
      <c r="MAY36" s="423"/>
      <c r="MAZ36" s="419"/>
      <c r="MBA36" s="419"/>
      <c r="MBB36" s="418"/>
      <c r="MBC36" s="420"/>
      <c r="MBD36" s="421"/>
      <c r="MBE36" s="422"/>
      <c r="MBF36" s="423"/>
      <c r="MBG36" s="419"/>
      <c r="MBH36" s="419"/>
      <c r="MBI36" s="418"/>
      <c r="MBJ36" s="420"/>
      <c r="MBK36" s="421"/>
      <c r="MBL36" s="422"/>
      <c r="MBM36" s="423"/>
      <c r="MBN36" s="419"/>
      <c r="MBO36" s="419"/>
      <c r="MBP36" s="418"/>
      <c r="MBQ36" s="420"/>
      <c r="MBR36" s="421"/>
      <c r="MBS36" s="422"/>
      <c r="MBT36" s="423"/>
      <c r="MBU36" s="419"/>
      <c r="MBV36" s="419"/>
      <c r="MBW36" s="418"/>
      <c r="MBX36" s="420"/>
      <c r="MBY36" s="421"/>
      <c r="MBZ36" s="422"/>
      <c r="MCA36" s="423"/>
      <c r="MCB36" s="419"/>
      <c r="MCC36" s="419"/>
      <c r="MCD36" s="418"/>
      <c r="MCE36" s="420"/>
      <c r="MCF36" s="421"/>
      <c r="MCG36" s="422"/>
      <c r="MCH36" s="423"/>
      <c r="MCI36" s="419"/>
      <c r="MCJ36" s="419"/>
      <c r="MCK36" s="418"/>
      <c r="MCL36" s="420"/>
      <c r="MCM36" s="421"/>
      <c r="MCN36" s="422"/>
      <c r="MCO36" s="423"/>
      <c r="MCP36" s="419"/>
      <c r="MCQ36" s="419"/>
      <c r="MCR36" s="418"/>
      <c r="MCS36" s="420"/>
      <c r="MCT36" s="421"/>
      <c r="MCU36" s="422"/>
      <c r="MCV36" s="423"/>
      <c r="MCW36" s="419"/>
      <c r="MCX36" s="419"/>
      <c r="MCY36" s="418"/>
      <c r="MCZ36" s="420"/>
      <c r="MDA36" s="421"/>
      <c r="MDB36" s="422"/>
      <c r="MDC36" s="423"/>
      <c r="MDD36" s="419"/>
      <c r="MDE36" s="419"/>
      <c r="MDF36" s="418"/>
      <c r="MDG36" s="420"/>
      <c r="MDH36" s="421"/>
      <c r="MDI36" s="422"/>
      <c r="MDJ36" s="423"/>
      <c r="MDK36" s="419"/>
      <c r="MDL36" s="419"/>
      <c r="MDM36" s="418"/>
      <c r="MDN36" s="420"/>
      <c r="MDO36" s="421"/>
      <c r="MDP36" s="422"/>
      <c r="MDQ36" s="423"/>
      <c r="MDR36" s="419"/>
      <c r="MDS36" s="419"/>
      <c r="MDT36" s="418"/>
      <c r="MDU36" s="420"/>
      <c r="MDV36" s="421"/>
      <c r="MDW36" s="422"/>
      <c r="MDX36" s="423"/>
      <c r="MDY36" s="419"/>
      <c r="MDZ36" s="419"/>
      <c r="MEA36" s="418"/>
      <c r="MEB36" s="420"/>
      <c r="MEC36" s="421"/>
      <c r="MED36" s="422"/>
      <c r="MEE36" s="423"/>
      <c r="MEF36" s="419"/>
      <c r="MEG36" s="419"/>
      <c r="MEH36" s="418"/>
      <c r="MEI36" s="420"/>
      <c r="MEJ36" s="421"/>
      <c r="MEK36" s="422"/>
      <c r="MEL36" s="423"/>
      <c r="MEM36" s="419"/>
      <c r="MEN36" s="419"/>
      <c r="MEO36" s="418"/>
      <c r="MEP36" s="420"/>
      <c r="MEQ36" s="421"/>
      <c r="MER36" s="422"/>
      <c r="MES36" s="423"/>
      <c r="MET36" s="419"/>
      <c r="MEU36" s="419"/>
      <c r="MEV36" s="418"/>
      <c r="MEW36" s="420"/>
      <c r="MEX36" s="421"/>
      <c r="MEY36" s="422"/>
      <c r="MEZ36" s="423"/>
      <c r="MFA36" s="419"/>
      <c r="MFB36" s="419"/>
      <c r="MFC36" s="418"/>
      <c r="MFD36" s="420"/>
      <c r="MFE36" s="421"/>
      <c r="MFF36" s="422"/>
      <c r="MFG36" s="423"/>
      <c r="MFH36" s="419"/>
      <c r="MFI36" s="419"/>
      <c r="MFJ36" s="418"/>
      <c r="MFK36" s="420"/>
      <c r="MFL36" s="421"/>
      <c r="MFM36" s="422"/>
      <c r="MFN36" s="423"/>
      <c r="MFO36" s="419"/>
      <c r="MFP36" s="419"/>
      <c r="MFQ36" s="418"/>
      <c r="MFR36" s="420"/>
      <c r="MFS36" s="421"/>
      <c r="MFT36" s="422"/>
      <c r="MFU36" s="423"/>
      <c r="MFV36" s="419"/>
      <c r="MFW36" s="419"/>
      <c r="MFX36" s="418"/>
      <c r="MFY36" s="420"/>
      <c r="MFZ36" s="421"/>
      <c r="MGA36" s="422"/>
      <c r="MGB36" s="423"/>
      <c r="MGC36" s="419"/>
      <c r="MGD36" s="419"/>
      <c r="MGE36" s="418"/>
      <c r="MGF36" s="420"/>
      <c r="MGG36" s="421"/>
      <c r="MGH36" s="422"/>
      <c r="MGI36" s="423"/>
      <c r="MGJ36" s="419"/>
      <c r="MGK36" s="419"/>
      <c r="MGL36" s="418"/>
      <c r="MGM36" s="420"/>
      <c r="MGN36" s="421"/>
      <c r="MGO36" s="422"/>
      <c r="MGP36" s="423"/>
      <c r="MGQ36" s="419"/>
      <c r="MGR36" s="419"/>
      <c r="MGS36" s="418"/>
      <c r="MGT36" s="420"/>
      <c r="MGU36" s="421"/>
      <c r="MGV36" s="422"/>
      <c r="MGW36" s="423"/>
      <c r="MGX36" s="419"/>
      <c r="MGY36" s="419"/>
      <c r="MGZ36" s="418"/>
      <c r="MHA36" s="420"/>
      <c r="MHB36" s="421"/>
      <c r="MHC36" s="422"/>
      <c r="MHD36" s="423"/>
      <c r="MHE36" s="419"/>
      <c r="MHF36" s="419"/>
      <c r="MHG36" s="418"/>
      <c r="MHH36" s="420"/>
      <c r="MHI36" s="421"/>
      <c r="MHJ36" s="422"/>
      <c r="MHK36" s="423"/>
      <c r="MHL36" s="419"/>
      <c r="MHM36" s="419"/>
      <c r="MHN36" s="418"/>
      <c r="MHO36" s="420"/>
      <c r="MHP36" s="421"/>
      <c r="MHQ36" s="422"/>
      <c r="MHR36" s="423"/>
      <c r="MHS36" s="419"/>
      <c r="MHT36" s="419"/>
      <c r="MHU36" s="418"/>
      <c r="MHV36" s="420"/>
      <c r="MHW36" s="421"/>
      <c r="MHX36" s="422"/>
      <c r="MHY36" s="423"/>
      <c r="MHZ36" s="419"/>
      <c r="MIA36" s="419"/>
      <c r="MIB36" s="418"/>
      <c r="MIC36" s="420"/>
      <c r="MID36" s="421"/>
      <c r="MIE36" s="422"/>
      <c r="MIF36" s="423"/>
      <c r="MIG36" s="419"/>
      <c r="MIH36" s="419"/>
      <c r="MII36" s="418"/>
      <c r="MIJ36" s="420"/>
      <c r="MIK36" s="421"/>
      <c r="MIL36" s="422"/>
      <c r="MIM36" s="423"/>
      <c r="MIN36" s="419"/>
      <c r="MIO36" s="419"/>
      <c r="MIP36" s="418"/>
      <c r="MIQ36" s="420"/>
      <c r="MIR36" s="421"/>
      <c r="MIS36" s="422"/>
      <c r="MIT36" s="423"/>
      <c r="MIU36" s="419"/>
      <c r="MIV36" s="419"/>
      <c r="MIW36" s="418"/>
      <c r="MIX36" s="420"/>
      <c r="MIY36" s="421"/>
      <c r="MIZ36" s="422"/>
      <c r="MJA36" s="423"/>
      <c r="MJB36" s="419"/>
      <c r="MJC36" s="419"/>
      <c r="MJD36" s="418"/>
      <c r="MJE36" s="420"/>
      <c r="MJF36" s="421"/>
      <c r="MJG36" s="422"/>
      <c r="MJH36" s="423"/>
      <c r="MJI36" s="419"/>
      <c r="MJJ36" s="419"/>
      <c r="MJK36" s="418"/>
      <c r="MJL36" s="420"/>
      <c r="MJM36" s="421"/>
      <c r="MJN36" s="422"/>
      <c r="MJO36" s="423"/>
      <c r="MJP36" s="419"/>
      <c r="MJQ36" s="419"/>
      <c r="MJR36" s="418"/>
      <c r="MJS36" s="420"/>
      <c r="MJT36" s="421"/>
      <c r="MJU36" s="422"/>
      <c r="MJV36" s="423"/>
      <c r="MJW36" s="419"/>
      <c r="MJX36" s="419"/>
      <c r="MJY36" s="418"/>
      <c r="MJZ36" s="420"/>
      <c r="MKA36" s="421"/>
      <c r="MKB36" s="422"/>
      <c r="MKC36" s="423"/>
      <c r="MKD36" s="419"/>
      <c r="MKE36" s="419"/>
      <c r="MKF36" s="418"/>
      <c r="MKG36" s="420"/>
      <c r="MKH36" s="421"/>
      <c r="MKI36" s="422"/>
      <c r="MKJ36" s="423"/>
      <c r="MKK36" s="419"/>
      <c r="MKL36" s="419"/>
      <c r="MKM36" s="418"/>
      <c r="MKN36" s="420"/>
      <c r="MKO36" s="421"/>
      <c r="MKP36" s="422"/>
      <c r="MKQ36" s="423"/>
      <c r="MKR36" s="419"/>
      <c r="MKS36" s="419"/>
      <c r="MKT36" s="418"/>
      <c r="MKU36" s="420"/>
      <c r="MKV36" s="421"/>
      <c r="MKW36" s="422"/>
      <c r="MKX36" s="423"/>
      <c r="MKY36" s="419"/>
      <c r="MKZ36" s="419"/>
      <c r="MLA36" s="418"/>
      <c r="MLB36" s="420"/>
      <c r="MLC36" s="421"/>
      <c r="MLD36" s="422"/>
      <c r="MLE36" s="423"/>
      <c r="MLF36" s="419"/>
      <c r="MLG36" s="419"/>
      <c r="MLH36" s="418"/>
      <c r="MLI36" s="420"/>
      <c r="MLJ36" s="421"/>
      <c r="MLK36" s="422"/>
      <c r="MLL36" s="423"/>
      <c r="MLM36" s="419"/>
      <c r="MLN36" s="419"/>
      <c r="MLO36" s="418"/>
      <c r="MLP36" s="420"/>
      <c r="MLQ36" s="421"/>
      <c r="MLR36" s="422"/>
      <c r="MLS36" s="423"/>
      <c r="MLT36" s="419"/>
      <c r="MLU36" s="419"/>
      <c r="MLV36" s="418"/>
      <c r="MLW36" s="420"/>
      <c r="MLX36" s="421"/>
      <c r="MLY36" s="422"/>
      <c r="MLZ36" s="423"/>
      <c r="MMA36" s="419"/>
      <c r="MMB36" s="419"/>
      <c r="MMC36" s="418"/>
      <c r="MMD36" s="420"/>
      <c r="MME36" s="421"/>
      <c r="MMF36" s="422"/>
      <c r="MMG36" s="423"/>
      <c r="MMH36" s="419"/>
      <c r="MMI36" s="419"/>
      <c r="MMJ36" s="418"/>
      <c r="MMK36" s="420"/>
      <c r="MML36" s="421"/>
      <c r="MMM36" s="422"/>
      <c r="MMN36" s="423"/>
      <c r="MMO36" s="419"/>
      <c r="MMP36" s="419"/>
      <c r="MMQ36" s="418"/>
      <c r="MMR36" s="420"/>
      <c r="MMS36" s="421"/>
      <c r="MMT36" s="422"/>
      <c r="MMU36" s="423"/>
      <c r="MMV36" s="419"/>
      <c r="MMW36" s="419"/>
      <c r="MMX36" s="418"/>
      <c r="MMY36" s="420"/>
      <c r="MMZ36" s="421"/>
      <c r="MNA36" s="422"/>
      <c r="MNB36" s="423"/>
      <c r="MNC36" s="419"/>
      <c r="MND36" s="419"/>
      <c r="MNE36" s="418"/>
      <c r="MNF36" s="420"/>
      <c r="MNG36" s="421"/>
      <c r="MNH36" s="422"/>
      <c r="MNI36" s="423"/>
      <c r="MNJ36" s="419"/>
      <c r="MNK36" s="419"/>
      <c r="MNL36" s="418"/>
      <c r="MNM36" s="420"/>
      <c r="MNN36" s="421"/>
      <c r="MNO36" s="422"/>
      <c r="MNP36" s="423"/>
      <c r="MNQ36" s="419"/>
      <c r="MNR36" s="419"/>
      <c r="MNS36" s="418"/>
      <c r="MNT36" s="420"/>
      <c r="MNU36" s="421"/>
      <c r="MNV36" s="422"/>
      <c r="MNW36" s="423"/>
      <c r="MNX36" s="419"/>
      <c r="MNY36" s="419"/>
      <c r="MNZ36" s="418"/>
      <c r="MOA36" s="420"/>
      <c r="MOB36" s="421"/>
      <c r="MOC36" s="422"/>
      <c r="MOD36" s="423"/>
      <c r="MOE36" s="419"/>
      <c r="MOF36" s="419"/>
      <c r="MOG36" s="418"/>
      <c r="MOH36" s="420"/>
      <c r="MOI36" s="421"/>
      <c r="MOJ36" s="422"/>
      <c r="MOK36" s="423"/>
      <c r="MOL36" s="419"/>
      <c r="MOM36" s="419"/>
      <c r="MON36" s="418"/>
      <c r="MOO36" s="420"/>
      <c r="MOP36" s="421"/>
      <c r="MOQ36" s="422"/>
      <c r="MOR36" s="423"/>
      <c r="MOS36" s="419"/>
      <c r="MOT36" s="419"/>
      <c r="MOU36" s="418"/>
      <c r="MOV36" s="420"/>
      <c r="MOW36" s="421"/>
      <c r="MOX36" s="422"/>
      <c r="MOY36" s="423"/>
      <c r="MOZ36" s="419"/>
      <c r="MPA36" s="419"/>
      <c r="MPB36" s="418"/>
      <c r="MPC36" s="420"/>
      <c r="MPD36" s="421"/>
      <c r="MPE36" s="422"/>
      <c r="MPF36" s="423"/>
      <c r="MPG36" s="419"/>
      <c r="MPH36" s="419"/>
      <c r="MPI36" s="418"/>
      <c r="MPJ36" s="420"/>
      <c r="MPK36" s="421"/>
      <c r="MPL36" s="422"/>
      <c r="MPM36" s="423"/>
      <c r="MPN36" s="419"/>
      <c r="MPO36" s="419"/>
      <c r="MPP36" s="418"/>
      <c r="MPQ36" s="420"/>
      <c r="MPR36" s="421"/>
      <c r="MPS36" s="422"/>
      <c r="MPT36" s="423"/>
      <c r="MPU36" s="419"/>
      <c r="MPV36" s="419"/>
      <c r="MPW36" s="418"/>
      <c r="MPX36" s="420"/>
      <c r="MPY36" s="421"/>
      <c r="MPZ36" s="422"/>
      <c r="MQA36" s="423"/>
      <c r="MQB36" s="419"/>
      <c r="MQC36" s="419"/>
      <c r="MQD36" s="418"/>
      <c r="MQE36" s="420"/>
      <c r="MQF36" s="421"/>
      <c r="MQG36" s="422"/>
      <c r="MQH36" s="423"/>
      <c r="MQI36" s="419"/>
      <c r="MQJ36" s="419"/>
      <c r="MQK36" s="418"/>
      <c r="MQL36" s="420"/>
      <c r="MQM36" s="421"/>
      <c r="MQN36" s="422"/>
      <c r="MQO36" s="423"/>
      <c r="MQP36" s="419"/>
      <c r="MQQ36" s="419"/>
      <c r="MQR36" s="418"/>
      <c r="MQS36" s="420"/>
      <c r="MQT36" s="421"/>
      <c r="MQU36" s="422"/>
      <c r="MQV36" s="423"/>
      <c r="MQW36" s="419"/>
      <c r="MQX36" s="419"/>
      <c r="MQY36" s="418"/>
      <c r="MQZ36" s="420"/>
      <c r="MRA36" s="421"/>
      <c r="MRB36" s="422"/>
      <c r="MRC36" s="423"/>
      <c r="MRD36" s="419"/>
      <c r="MRE36" s="419"/>
      <c r="MRF36" s="418"/>
      <c r="MRG36" s="420"/>
      <c r="MRH36" s="421"/>
      <c r="MRI36" s="422"/>
      <c r="MRJ36" s="423"/>
      <c r="MRK36" s="419"/>
      <c r="MRL36" s="419"/>
      <c r="MRM36" s="418"/>
      <c r="MRN36" s="420"/>
      <c r="MRO36" s="421"/>
      <c r="MRP36" s="422"/>
      <c r="MRQ36" s="423"/>
      <c r="MRR36" s="419"/>
      <c r="MRS36" s="419"/>
      <c r="MRT36" s="418"/>
      <c r="MRU36" s="420"/>
      <c r="MRV36" s="421"/>
      <c r="MRW36" s="422"/>
      <c r="MRX36" s="423"/>
      <c r="MRY36" s="419"/>
      <c r="MRZ36" s="419"/>
      <c r="MSA36" s="418"/>
      <c r="MSB36" s="420"/>
      <c r="MSC36" s="421"/>
      <c r="MSD36" s="422"/>
      <c r="MSE36" s="423"/>
      <c r="MSF36" s="419"/>
      <c r="MSG36" s="419"/>
      <c r="MSH36" s="418"/>
      <c r="MSI36" s="420"/>
      <c r="MSJ36" s="421"/>
      <c r="MSK36" s="422"/>
      <c r="MSL36" s="423"/>
      <c r="MSM36" s="419"/>
      <c r="MSN36" s="419"/>
      <c r="MSO36" s="418"/>
      <c r="MSP36" s="420"/>
      <c r="MSQ36" s="421"/>
      <c r="MSR36" s="422"/>
      <c r="MSS36" s="423"/>
      <c r="MST36" s="419"/>
      <c r="MSU36" s="419"/>
      <c r="MSV36" s="418"/>
      <c r="MSW36" s="420"/>
      <c r="MSX36" s="421"/>
      <c r="MSY36" s="422"/>
      <c r="MSZ36" s="423"/>
      <c r="MTA36" s="419"/>
      <c r="MTB36" s="419"/>
      <c r="MTC36" s="418"/>
      <c r="MTD36" s="420"/>
      <c r="MTE36" s="421"/>
      <c r="MTF36" s="422"/>
      <c r="MTG36" s="423"/>
      <c r="MTH36" s="419"/>
      <c r="MTI36" s="419"/>
      <c r="MTJ36" s="418"/>
      <c r="MTK36" s="420"/>
      <c r="MTL36" s="421"/>
      <c r="MTM36" s="422"/>
      <c r="MTN36" s="423"/>
      <c r="MTO36" s="419"/>
      <c r="MTP36" s="419"/>
      <c r="MTQ36" s="418"/>
      <c r="MTR36" s="420"/>
      <c r="MTS36" s="421"/>
      <c r="MTT36" s="422"/>
      <c r="MTU36" s="423"/>
      <c r="MTV36" s="419"/>
      <c r="MTW36" s="419"/>
      <c r="MTX36" s="418"/>
      <c r="MTY36" s="420"/>
      <c r="MTZ36" s="421"/>
      <c r="MUA36" s="422"/>
      <c r="MUB36" s="423"/>
      <c r="MUC36" s="419"/>
      <c r="MUD36" s="419"/>
      <c r="MUE36" s="418"/>
      <c r="MUF36" s="420"/>
      <c r="MUG36" s="421"/>
      <c r="MUH36" s="422"/>
      <c r="MUI36" s="423"/>
      <c r="MUJ36" s="419"/>
      <c r="MUK36" s="419"/>
      <c r="MUL36" s="418"/>
      <c r="MUM36" s="420"/>
      <c r="MUN36" s="421"/>
      <c r="MUO36" s="422"/>
      <c r="MUP36" s="423"/>
      <c r="MUQ36" s="419"/>
      <c r="MUR36" s="419"/>
      <c r="MUS36" s="418"/>
      <c r="MUT36" s="420"/>
      <c r="MUU36" s="421"/>
      <c r="MUV36" s="422"/>
      <c r="MUW36" s="423"/>
      <c r="MUX36" s="419"/>
      <c r="MUY36" s="419"/>
      <c r="MUZ36" s="418"/>
      <c r="MVA36" s="420"/>
      <c r="MVB36" s="421"/>
      <c r="MVC36" s="422"/>
      <c r="MVD36" s="423"/>
      <c r="MVE36" s="419"/>
      <c r="MVF36" s="419"/>
      <c r="MVG36" s="418"/>
      <c r="MVH36" s="420"/>
      <c r="MVI36" s="421"/>
      <c r="MVJ36" s="422"/>
      <c r="MVK36" s="423"/>
      <c r="MVL36" s="419"/>
      <c r="MVM36" s="419"/>
      <c r="MVN36" s="418"/>
      <c r="MVO36" s="420"/>
      <c r="MVP36" s="421"/>
      <c r="MVQ36" s="422"/>
      <c r="MVR36" s="423"/>
      <c r="MVS36" s="419"/>
      <c r="MVT36" s="419"/>
      <c r="MVU36" s="418"/>
      <c r="MVV36" s="420"/>
      <c r="MVW36" s="421"/>
      <c r="MVX36" s="422"/>
      <c r="MVY36" s="423"/>
      <c r="MVZ36" s="419"/>
      <c r="MWA36" s="419"/>
      <c r="MWB36" s="418"/>
      <c r="MWC36" s="420"/>
      <c r="MWD36" s="421"/>
      <c r="MWE36" s="422"/>
      <c r="MWF36" s="423"/>
      <c r="MWG36" s="419"/>
      <c r="MWH36" s="419"/>
      <c r="MWI36" s="418"/>
      <c r="MWJ36" s="420"/>
      <c r="MWK36" s="421"/>
      <c r="MWL36" s="422"/>
      <c r="MWM36" s="423"/>
      <c r="MWN36" s="419"/>
      <c r="MWO36" s="419"/>
      <c r="MWP36" s="418"/>
      <c r="MWQ36" s="420"/>
      <c r="MWR36" s="421"/>
      <c r="MWS36" s="422"/>
      <c r="MWT36" s="423"/>
      <c r="MWU36" s="419"/>
      <c r="MWV36" s="419"/>
      <c r="MWW36" s="418"/>
      <c r="MWX36" s="420"/>
      <c r="MWY36" s="421"/>
      <c r="MWZ36" s="422"/>
      <c r="MXA36" s="423"/>
      <c r="MXB36" s="419"/>
      <c r="MXC36" s="419"/>
      <c r="MXD36" s="418"/>
      <c r="MXE36" s="420"/>
      <c r="MXF36" s="421"/>
      <c r="MXG36" s="422"/>
      <c r="MXH36" s="423"/>
      <c r="MXI36" s="419"/>
      <c r="MXJ36" s="419"/>
      <c r="MXK36" s="418"/>
      <c r="MXL36" s="420"/>
      <c r="MXM36" s="421"/>
      <c r="MXN36" s="422"/>
      <c r="MXO36" s="423"/>
      <c r="MXP36" s="419"/>
      <c r="MXQ36" s="419"/>
      <c r="MXR36" s="418"/>
      <c r="MXS36" s="420"/>
      <c r="MXT36" s="421"/>
      <c r="MXU36" s="422"/>
      <c r="MXV36" s="423"/>
      <c r="MXW36" s="419"/>
      <c r="MXX36" s="419"/>
      <c r="MXY36" s="418"/>
      <c r="MXZ36" s="420"/>
      <c r="MYA36" s="421"/>
      <c r="MYB36" s="422"/>
      <c r="MYC36" s="423"/>
      <c r="MYD36" s="419"/>
      <c r="MYE36" s="419"/>
      <c r="MYF36" s="418"/>
      <c r="MYG36" s="420"/>
      <c r="MYH36" s="421"/>
      <c r="MYI36" s="422"/>
      <c r="MYJ36" s="423"/>
      <c r="MYK36" s="419"/>
      <c r="MYL36" s="419"/>
      <c r="MYM36" s="418"/>
      <c r="MYN36" s="420"/>
      <c r="MYO36" s="421"/>
      <c r="MYP36" s="422"/>
      <c r="MYQ36" s="423"/>
      <c r="MYR36" s="419"/>
      <c r="MYS36" s="419"/>
      <c r="MYT36" s="418"/>
      <c r="MYU36" s="420"/>
      <c r="MYV36" s="421"/>
      <c r="MYW36" s="422"/>
      <c r="MYX36" s="423"/>
      <c r="MYY36" s="419"/>
      <c r="MYZ36" s="419"/>
      <c r="MZA36" s="418"/>
      <c r="MZB36" s="420"/>
      <c r="MZC36" s="421"/>
      <c r="MZD36" s="422"/>
      <c r="MZE36" s="423"/>
      <c r="MZF36" s="419"/>
      <c r="MZG36" s="419"/>
      <c r="MZH36" s="418"/>
      <c r="MZI36" s="420"/>
      <c r="MZJ36" s="421"/>
      <c r="MZK36" s="422"/>
      <c r="MZL36" s="423"/>
      <c r="MZM36" s="419"/>
      <c r="MZN36" s="419"/>
      <c r="MZO36" s="418"/>
      <c r="MZP36" s="420"/>
      <c r="MZQ36" s="421"/>
      <c r="MZR36" s="422"/>
      <c r="MZS36" s="423"/>
      <c r="MZT36" s="419"/>
      <c r="MZU36" s="419"/>
      <c r="MZV36" s="418"/>
      <c r="MZW36" s="420"/>
      <c r="MZX36" s="421"/>
      <c r="MZY36" s="422"/>
      <c r="MZZ36" s="423"/>
      <c r="NAA36" s="419"/>
      <c r="NAB36" s="419"/>
      <c r="NAC36" s="418"/>
      <c r="NAD36" s="420"/>
      <c r="NAE36" s="421"/>
      <c r="NAF36" s="422"/>
      <c r="NAG36" s="423"/>
      <c r="NAH36" s="419"/>
      <c r="NAI36" s="419"/>
      <c r="NAJ36" s="418"/>
      <c r="NAK36" s="420"/>
      <c r="NAL36" s="421"/>
      <c r="NAM36" s="422"/>
      <c r="NAN36" s="423"/>
      <c r="NAO36" s="419"/>
      <c r="NAP36" s="419"/>
      <c r="NAQ36" s="418"/>
      <c r="NAR36" s="420"/>
      <c r="NAS36" s="421"/>
      <c r="NAT36" s="422"/>
      <c r="NAU36" s="423"/>
      <c r="NAV36" s="419"/>
      <c r="NAW36" s="419"/>
      <c r="NAX36" s="418"/>
      <c r="NAY36" s="420"/>
      <c r="NAZ36" s="421"/>
      <c r="NBA36" s="422"/>
      <c r="NBB36" s="423"/>
      <c r="NBC36" s="419"/>
      <c r="NBD36" s="419"/>
      <c r="NBE36" s="418"/>
      <c r="NBF36" s="420"/>
      <c r="NBG36" s="421"/>
      <c r="NBH36" s="422"/>
      <c r="NBI36" s="423"/>
      <c r="NBJ36" s="419"/>
      <c r="NBK36" s="419"/>
      <c r="NBL36" s="418"/>
      <c r="NBM36" s="420"/>
      <c r="NBN36" s="421"/>
      <c r="NBO36" s="422"/>
      <c r="NBP36" s="423"/>
      <c r="NBQ36" s="419"/>
      <c r="NBR36" s="419"/>
      <c r="NBS36" s="418"/>
      <c r="NBT36" s="420"/>
      <c r="NBU36" s="421"/>
      <c r="NBV36" s="422"/>
      <c r="NBW36" s="423"/>
      <c r="NBX36" s="419"/>
      <c r="NBY36" s="419"/>
      <c r="NBZ36" s="418"/>
      <c r="NCA36" s="420"/>
      <c r="NCB36" s="421"/>
      <c r="NCC36" s="422"/>
      <c r="NCD36" s="423"/>
      <c r="NCE36" s="419"/>
      <c r="NCF36" s="419"/>
      <c r="NCG36" s="418"/>
      <c r="NCH36" s="420"/>
      <c r="NCI36" s="421"/>
      <c r="NCJ36" s="422"/>
      <c r="NCK36" s="423"/>
      <c r="NCL36" s="419"/>
      <c r="NCM36" s="419"/>
      <c r="NCN36" s="418"/>
      <c r="NCO36" s="420"/>
      <c r="NCP36" s="421"/>
      <c r="NCQ36" s="422"/>
      <c r="NCR36" s="423"/>
      <c r="NCS36" s="419"/>
      <c r="NCT36" s="419"/>
      <c r="NCU36" s="418"/>
      <c r="NCV36" s="420"/>
      <c r="NCW36" s="421"/>
      <c r="NCX36" s="422"/>
      <c r="NCY36" s="423"/>
      <c r="NCZ36" s="419"/>
      <c r="NDA36" s="419"/>
      <c r="NDB36" s="418"/>
      <c r="NDC36" s="420"/>
      <c r="NDD36" s="421"/>
      <c r="NDE36" s="422"/>
      <c r="NDF36" s="423"/>
      <c r="NDG36" s="419"/>
      <c r="NDH36" s="419"/>
      <c r="NDI36" s="418"/>
      <c r="NDJ36" s="420"/>
      <c r="NDK36" s="421"/>
      <c r="NDL36" s="422"/>
      <c r="NDM36" s="423"/>
      <c r="NDN36" s="419"/>
      <c r="NDO36" s="419"/>
      <c r="NDP36" s="418"/>
      <c r="NDQ36" s="420"/>
      <c r="NDR36" s="421"/>
      <c r="NDS36" s="422"/>
      <c r="NDT36" s="423"/>
      <c r="NDU36" s="419"/>
      <c r="NDV36" s="419"/>
      <c r="NDW36" s="418"/>
      <c r="NDX36" s="420"/>
      <c r="NDY36" s="421"/>
      <c r="NDZ36" s="422"/>
      <c r="NEA36" s="423"/>
      <c r="NEB36" s="419"/>
      <c r="NEC36" s="419"/>
      <c r="NED36" s="418"/>
      <c r="NEE36" s="420"/>
      <c r="NEF36" s="421"/>
      <c r="NEG36" s="422"/>
      <c r="NEH36" s="423"/>
      <c r="NEI36" s="419"/>
      <c r="NEJ36" s="419"/>
      <c r="NEK36" s="418"/>
      <c r="NEL36" s="420"/>
      <c r="NEM36" s="421"/>
      <c r="NEN36" s="422"/>
      <c r="NEO36" s="423"/>
      <c r="NEP36" s="419"/>
      <c r="NEQ36" s="419"/>
      <c r="NER36" s="418"/>
      <c r="NES36" s="420"/>
      <c r="NET36" s="421"/>
      <c r="NEU36" s="422"/>
      <c r="NEV36" s="423"/>
      <c r="NEW36" s="419"/>
      <c r="NEX36" s="419"/>
      <c r="NEY36" s="418"/>
      <c r="NEZ36" s="420"/>
      <c r="NFA36" s="421"/>
      <c r="NFB36" s="422"/>
      <c r="NFC36" s="423"/>
      <c r="NFD36" s="419"/>
      <c r="NFE36" s="419"/>
      <c r="NFF36" s="418"/>
      <c r="NFG36" s="420"/>
      <c r="NFH36" s="421"/>
      <c r="NFI36" s="422"/>
      <c r="NFJ36" s="423"/>
      <c r="NFK36" s="419"/>
      <c r="NFL36" s="419"/>
      <c r="NFM36" s="418"/>
      <c r="NFN36" s="420"/>
      <c r="NFO36" s="421"/>
      <c r="NFP36" s="422"/>
      <c r="NFQ36" s="423"/>
      <c r="NFR36" s="419"/>
      <c r="NFS36" s="419"/>
      <c r="NFT36" s="418"/>
      <c r="NFU36" s="420"/>
      <c r="NFV36" s="421"/>
      <c r="NFW36" s="422"/>
      <c r="NFX36" s="423"/>
      <c r="NFY36" s="419"/>
      <c r="NFZ36" s="419"/>
      <c r="NGA36" s="418"/>
      <c r="NGB36" s="420"/>
      <c r="NGC36" s="421"/>
      <c r="NGD36" s="422"/>
      <c r="NGE36" s="423"/>
      <c r="NGF36" s="419"/>
      <c r="NGG36" s="419"/>
      <c r="NGH36" s="418"/>
      <c r="NGI36" s="420"/>
      <c r="NGJ36" s="421"/>
      <c r="NGK36" s="422"/>
      <c r="NGL36" s="423"/>
      <c r="NGM36" s="419"/>
      <c r="NGN36" s="419"/>
      <c r="NGO36" s="418"/>
      <c r="NGP36" s="420"/>
      <c r="NGQ36" s="421"/>
      <c r="NGR36" s="422"/>
      <c r="NGS36" s="423"/>
      <c r="NGT36" s="419"/>
      <c r="NGU36" s="419"/>
      <c r="NGV36" s="418"/>
      <c r="NGW36" s="420"/>
      <c r="NGX36" s="421"/>
      <c r="NGY36" s="422"/>
      <c r="NGZ36" s="423"/>
      <c r="NHA36" s="419"/>
      <c r="NHB36" s="419"/>
      <c r="NHC36" s="418"/>
      <c r="NHD36" s="420"/>
      <c r="NHE36" s="421"/>
      <c r="NHF36" s="422"/>
      <c r="NHG36" s="423"/>
      <c r="NHH36" s="419"/>
      <c r="NHI36" s="419"/>
      <c r="NHJ36" s="418"/>
      <c r="NHK36" s="420"/>
      <c r="NHL36" s="421"/>
      <c r="NHM36" s="422"/>
      <c r="NHN36" s="423"/>
      <c r="NHO36" s="419"/>
      <c r="NHP36" s="419"/>
      <c r="NHQ36" s="418"/>
      <c r="NHR36" s="420"/>
      <c r="NHS36" s="421"/>
      <c r="NHT36" s="422"/>
      <c r="NHU36" s="423"/>
      <c r="NHV36" s="419"/>
      <c r="NHW36" s="419"/>
      <c r="NHX36" s="418"/>
      <c r="NHY36" s="420"/>
      <c r="NHZ36" s="421"/>
      <c r="NIA36" s="422"/>
      <c r="NIB36" s="423"/>
      <c r="NIC36" s="419"/>
      <c r="NID36" s="419"/>
      <c r="NIE36" s="418"/>
      <c r="NIF36" s="420"/>
      <c r="NIG36" s="421"/>
      <c r="NIH36" s="422"/>
      <c r="NII36" s="423"/>
      <c r="NIJ36" s="419"/>
      <c r="NIK36" s="419"/>
      <c r="NIL36" s="418"/>
      <c r="NIM36" s="420"/>
      <c r="NIN36" s="421"/>
      <c r="NIO36" s="422"/>
      <c r="NIP36" s="423"/>
      <c r="NIQ36" s="419"/>
      <c r="NIR36" s="419"/>
      <c r="NIS36" s="418"/>
      <c r="NIT36" s="420"/>
      <c r="NIU36" s="421"/>
      <c r="NIV36" s="422"/>
      <c r="NIW36" s="423"/>
      <c r="NIX36" s="419"/>
      <c r="NIY36" s="419"/>
      <c r="NIZ36" s="418"/>
      <c r="NJA36" s="420"/>
      <c r="NJB36" s="421"/>
      <c r="NJC36" s="422"/>
      <c r="NJD36" s="423"/>
      <c r="NJE36" s="419"/>
      <c r="NJF36" s="419"/>
      <c r="NJG36" s="418"/>
      <c r="NJH36" s="420"/>
      <c r="NJI36" s="421"/>
      <c r="NJJ36" s="422"/>
      <c r="NJK36" s="423"/>
      <c r="NJL36" s="419"/>
      <c r="NJM36" s="419"/>
      <c r="NJN36" s="418"/>
      <c r="NJO36" s="420"/>
      <c r="NJP36" s="421"/>
      <c r="NJQ36" s="422"/>
      <c r="NJR36" s="423"/>
      <c r="NJS36" s="419"/>
      <c r="NJT36" s="419"/>
      <c r="NJU36" s="418"/>
      <c r="NJV36" s="420"/>
      <c r="NJW36" s="421"/>
      <c r="NJX36" s="422"/>
      <c r="NJY36" s="423"/>
      <c r="NJZ36" s="419"/>
      <c r="NKA36" s="419"/>
      <c r="NKB36" s="418"/>
      <c r="NKC36" s="420"/>
      <c r="NKD36" s="421"/>
      <c r="NKE36" s="422"/>
      <c r="NKF36" s="423"/>
      <c r="NKG36" s="419"/>
      <c r="NKH36" s="419"/>
      <c r="NKI36" s="418"/>
      <c r="NKJ36" s="420"/>
      <c r="NKK36" s="421"/>
      <c r="NKL36" s="422"/>
      <c r="NKM36" s="423"/>
      <c r="NKN36" s="419"/>
      <c r="NKO36" s="419"/>
      <c r="NKP36" s="418"/>
      <c r="NKQ36" s="420"/>
      <c r="NKR36" s="421"/>
      <c r="NKS36" s="422"/>
      <c r="NKT36" s="423"/>
      <c r="NKU36" s="419"/>
      <c r="NKV36" s="419"/>
      <c r="NKW36" s="418"/>
      <c r="NKX36" s="420"/>
      <c r="NKY36" s="421"/>
      <c r="NKZ36" s="422"/>
      <c r="NLA36" s="423"/>
      <c r="NLB36" s="419"/>
      <c r="NLC36" s="419"/>
      <c r="NLD36" s="418"/>
      <c r="NLE36" s="420"/>
      <c r="NLF36" s="421"/>
      <c r="NLG36" s="422"/>
      <c r="NLH36" s="423"/>
      <c r="NLI36" s="419"/>
      <c r="NLJ36" s="419"/>
      <c r="NLK36" s="418"/>
      <c r="NLL36" s="420"/>
      <c r="NLM36" s="421"/>
      <c r="NLN36" s="422"/>
      <c r="NLO36" s="423"/>
      <c r="NLP36" s="419"/>
      <c r="NLQ36" s="419"/>
      <c r="NLR36" s="418"/>
      <c r="NLS36" s="420"/>
      <c r="NLT36" s="421"/>
      <c r="NLU36" s="422"/>
      <c r="NLV36" s="423"/>
      <c r="NLW36" s="419"/>
      <c r="NLX36" s="419"/>
      <c r="NLY36" s="418"/>
      <c r="NLZ36" s="420"/>
      <c r="NMA36" s="421"/>
      <c r="NMB36" s="422"/>
      <c r="NMC36" s="423"/>
      <c r="NMD36" s="419"/>
      <c r="NME36" s="419"/>
      <c r="NMF36" s="418"/>
      <c r="NMG36" s="420"/>
      <c r="NMH36" s="421"/>
      <c r="NMI36" s="422"/>
      <c r="NMJ36" s="423"/>
      <c r="NMK36" s="419"/>
      <c r="NML36" s="419"/>
      <c r="NMM36" s="418"/>
      <c r="NMN36" s="420"/>
      <c r="NMO36" s="421"/>
      <c r="NMP36" s="422"/>
      <c r="NMQ36" s="423"/>
      <c r="NMR36" s="419"/>
      <c r="NMS36" s="419"/>
      <c r="NMT36" s="418"/>
      <c r="NMU36" s="420"/>
      <c r="NMV36" s="421"/>
      <c r="NMW36" s="422"/>
      <c r="NMX36" s="423"/>
      <c r="NMY36" s="419"/>
      <c r="NMZ36" s="419"/>
      <c r="NNA36" s="418"/>
      <c r="NNB36" s="420"/>
      <c r="NNC36" s="421"/>
      <c r="NND36" s="422"/>
      <c r="NNE36" s="423"/>
      <c r="NNF36" s="419"/>
      <c r="NNG36" s="419"/>
      <c r="NNH36" s="418"/>
      <c r="NNI36" s="420"/>
      <c r="NNJ36" s="421"/>
      <c r="NNK36" s="422"/>
      <c r="NNL36" s="423"/>
      <c r="NNM36" s="419"/>
      <c r="NNN36" s="419"/>
      <c r="NNO36" s="418"/>
      <c r="NNP36" s="420"/>
      <c r="NNQ36" s="421"/>
      <c r="NNR36" s="422"/>
      <c r="NNS36" s="423"/>
      <c r="NNT36" s="419"/>
      <c r="NNU36" s="419"/>
      <c r="NNV36" s="418"/>
      <c r="NNW36" s="420"/>
      <c r="NNX36" s="421"/>
      <c r="NNY36" s="422"/>
      <c r="NNZ36" s="423"/>
      <c r="NOA36" s="419"/>
      <c r="NOB36" s="419"/>
      <c r="NOC36" s="418"/>
      <c r="NOD36" s="420"/>
      <c r="NOE36" s="421"/>
      <c r="NOF36" s="422"/>
      <c r="NOG36" s="423"/>
      <c r="NOH36" s="419"/>
      <c r="NOI36" s="419"/>
      <c r="NOJ36" s="418"/>
      <c r="NOK36" s="420"/>
      <c r="NOL36" s="421"/>
      <c r="NOM36" s="422"/>
      <c r="NON36" s="423"/>
      <c r="NOO36" s="419"/>
      <c r="NOP36" s="419"/>
      <c r="NOQ36" s="418"/>
      <c r="NOR36" s="420"/>
      <c r="NOS36" s="421"/>
      <c r="NOT36" s="422"/>
      <c r="NOU36" s="423"/>
      <c r="NOV36" s="419"/>
      <c r="NOW36" s="419"/>
      <c r="NOX36" s="418"/>
      <c r="NOY36" s="420"/>
      <c r="NOZ36" s="421"/>
      <c r="NPA36" s="422"/>
      <c r="NPB36" s="423"/>
      <c r="NPC36" s="419"/>
      <c r="NPD36" s="419"/>
      <c r="NPE36" s="418"/>
      <c r="NPF36" s="420"/>
      <c r="NPG36" s="421"/>
      <c r="NPH36" s="422"/>
      <c r="NPI36" s="423"/>
      <c r="NPJ36" s="419"/>
      <c r="NPK36" s="419"/>
      <c r="NPL36" s="418"/>
      <c r="NPM36" s="420"/>
      <c r="NPN36" s="421"/>
      <c r="NPO36" s="422"/>
      <c r="NPP36" s="423"/>
      <c r="NPQ36" s="419"/>
      <c r="NPR36" s="419"/>
      <c r="NPS36" s="418"/>
      <c r="NPT36" s="420"/>
      <c r="NPU36" s="421"/>
      <c r="NPV36" s="422"/>
      <c r="NPW36" s="423"/>
      <c r="NPX36" s="419"/>
      <c r="NPY36" s="419"/>
      <c r="NPZ36" s="418"/>
      <c r="NQA36" s="420"/>
      <c r="NQB36" s="421"/>
      <c r="NQC36" s="422"/>
      <c r="NQD36" s="423"/>
      <c r="NQE36" s="419"/>
      <c r="NQF36" s="419"/>
      <c r="NQG36" s="418"/>
      <c r="NQH36" s="420"/>
      <c r="NQI36" s="421"/>
      <c r="NQJ36" s="422"/>
      <c r="NQK36" s="423"/>
      <c r="NQL36" s="419"/>
      <c r="NQM36" s="419"/>
      <c r="NQN36" s="418"/>
      <c r="NQO36" s="420"/>
      <c r="NQP36" s="421"/>
      <c r="NQQ36" s="422"/>
      <c r="NQR36" s="423"/>
      <c r="NQS36" s="419"/>
      <c r="NQT36" s="419"/>
      <c r="NQU36" s="418"/>
      <c r="NQV36" s="420"/>
      <c r="NQW36" s="421"/>
      <c r="NQX36" s="422"/>
      <c r="NQY36" s="423"/>
      <c r="NQZ36" s="419"/>
      <c r="NRA36" s="419"/>
      <c r="NRB36" s="418"/>
      <c r="NRC36" s="420"/>
      <c r="NRD36" s="421"/>
      <c r="NRE36" s="422"/>
      <c r="NRF36" s="423"/>
      <c r="NRG36" s="419"/>
      <c r="NRH36" s="419"/>
      <c r="NRI36" s="418"/>
      <c r="NRJ36" s="420"/>
      <c r="NRK36" s="421"/>
      <c r="NRL36" s="422"/>
      <c r="NRM36" s="423"/>
      <c r="NRN36" s="419"/>
      <c r="NRO36" s="419"/>
      <c r="NRP36" s="418"/>
      <c r="NRQ36" s="420"/>
      <c r="NRR36" s="421"/>
      <c r="NRS36" s="422"/>
      <c r="NRT36" s="423"/>
      <c r="NRU36" s="419"/>
      <c r="NRV36" s="419"/>
      <c r="NRW36" s="418"/>
      <c r="NRX36" s="420"/>
      <c r="NRY36" s="421"/>
      <c r="NRZ36" s="422"/>
      <c r="NSA36" s="423"/>
      <c r="NSB36" s="419"/>
      <c r="NSC36" s="419"/>
      <c r="NSD36" s="418"/>
      <c r="NSE36" s="420"/>
      <c r="NSF36" s="421"/>
      <c r="NSG36" s="422"/>
      <c r="NSH36" s="423"/>
      <c r="NSI36" s="419"/>
      <c r="NSJ36" s="419"/>
      <c r="NSK36" s="418"/>
      <c r="NSL36" s="420"/>
      <c r="NSM36" s="421"/>
      <c r="NSN36" s="422"/>
      <c r="NSO36" s="423"/>
      <c r="NSP36" s="419"/>
      <c r="NSQ36" s="419"/>
      <c r="NSR36" s="418"/>
      <c r="NSS36" s="420"/>
      <c r="NST36" s="421"/>
      <c r="NSU36" s="422"/>
      <c r="NSV36" s="423"/>
      <c r="NSW36" s="419"/>
      <c r="NSX36" s="419"/>
      <c r="NSY36" s="418"/>
      <c r="NSZ36" s="420"/>
      <c r="NTA36" s="421"/>
      <c r="NTB36" s="422"/>
      <c r="NTC36" s="423"/>
      <c r="NTD36" s="419"/>
      <c r="NTE36" s="419"/>
      <c r="NTF36" s="418"/>
      <c r="NTG36" s="420"/>
      <c r="NTH36" s="421"/>
      <c r="NTI36" s="422"/>
      <c r="NTJ36" s="423"/>
      <c r="NTK36" s="419"/>
      <c r="NTL36" s="419"/>
      <c r="NTM36" s="418"/>
      <c r="NTN36" s="420"/>
      <c r="NTO36" s="421"/>
      <c r="NTP36" s="422"/>
      <c r="NTQ36" s="423"/>
      <c r="NTR36" s="419"/>
      <c r="NTS36" s="419"/>
      <c r="NTT36" s="418"/>
      <c r="NTU36" s="420"/>
      <c r="NTV36" s="421"/>
      <c r="NTW36" s="422"/>
      <c r="NTX36" s="423"/>
      <c r="NTY36" s="419"/>
      <c r="NTZ36" s="419"/>
      <c r="NUA36" s="418"/>
      <c r="NUB36" s="420"/>
      <c r="NUC36" s="421"/>
      <c r="NUD36" s="422"/>
      <c r="NUE36" s="423"/>
      <c r="NUF36" s="419"/>
      <c r="NUG36" s="419"/>
      <c r="NUH36" s="418"/>
      <c r="NUI36" s="420"/>
      <c r="NUJ36" s="421"/>
      <c r="NUK36" s="422"/>
      <c r="NUL36" s="423"/>
      <c r="NUM36" s="419"/>
      <c r="NUN36" s="419"/>
      <c r="NUO36" s="418"/>
      <c r="NUP36" s="420"/>
      <c r="NUQ36" s="421"/>
      <c r="NUR36" s="422"/>
      <c r="NUS36" s="423"/>
      <c r="NUT36" s="419"/>
      <c r="NUU36" s="419"/>
      <c r="NUV36" s="418"/>
      <c r="NUW36" s="420"/>
      <c r="NUX36" s="421"/>
      <c r="NUY36" s="422"/>
      <c r="NUZ36" s="423"/>
      <c r="NVA36" s="419"/>
      <c r="NVB36" s="419"/>
      <c r="NVC36" s="418"/>
      <c r="NVD36" s="420"/>
      <c r="NVE36" s="421"/>
      <c r="NVF36" s="422"/>
      <c r="NVG36" s="423"/>
      <c r="NVH36" s="419"/>
      <c r="NVI36" s="419"/>
      <c r="NVJ36" s="418"/>
      <c r="NVK36" s="420"/>
      <c r="NVL36" s="421"/>
      <c r="NVM36" s="422"/>
      <c r="NVN36" s="423"/>
      <c r="NVO36" s="419"/>
      <c r="NVP36" s="419"/>
      <c r="NVQ36" s="418"/>
      <c r="NVR36" s="420"/>
      <c r="NVS36" s="421"/>
      <c r="NVT36" s="422"/>
      <c r="NVU36" s="423"/>
      <c r="NVV36" s="419"/>
      <c r="NVW36" s="419"/>
      <c r="NVX36" s="418"/>
      <c r="NVY36" s="420"/>
      <c r="NVZ36" s="421"/>
      <c r="NWA36" s="422"/>
      <c r="NWB36" s="423"/>
      <c r="NWC36" s="419"/>
      <c r="NWD36" s="419"/>
      <c r="NWE36" s="418"/>
      <c r="NWF36" s="420"/>
      <c r="NWG36" s="421"/>
      <c r="NWH36" s="422"/>
      <c r="NWI36" s="423"/>
      <c r="NWJ36" s="419"/>
      <c r="NWK36" s="419"/>
      <c r="NWL36" s="418"/>
      <c r="NWM36" s="420"/>
      <c r="NWN36" s="421"/>
      <c r="NWO36" s="422"/>
      <c r="NWP36" s="423"/>
      <c r="NWQ36" s="419"/>
      <c r="NWR36" s="419"/>
      <c r="NWS36" s="418"/>
      <c r="NWT36" s="420"/>
      <c r="NWU36" s="421"/>
      <c r="NWV36" s="422"/>
      <c r="NWW36" s="423"/>
      <c r="NWX36" s="419"/>
      <c r="NWY36" s="419"/>
      <c r="NWZ36" s="418"/>
      <c r="NXA36" s="420"/>
      <c r="NXB36" s="421"/>
      <c r="NXC36" s="422"/>
      <c r="NXD36" s="423"/>
      <c r="NXE36" s="419"/>
      <c r="NXF36" s="419"/>
      <c r="NXG36" s="418"/>
      <c r="NXH36" s="420"/>
      <c r="NXI36" s="421"/>
      <c r="NXJ36" s="422"/>
      <c r="NXK36" s="423"/>
      <c r="NXL36" s="419"/>
      <c r="NXM36" s="419"/>
      <c r="NXN36" s="418"/>
      <c r="NXO36" s="420"/>
      <c r="NXP36" s="421"/>
      <c r="NXQ36" s="422"/>
      <c r="NXR36" s="423"/>
      <c r="NXS36" s="419"/>
      <c r="NXT36" s="419"/>
      <c r="NXU36" s="418"/>
      <c r="NXV36" s="420"/>
      <c r="NXW36" s="421"/>
      <c r="NXX36" s="422"/>
      <c r="NXY36" s="423"/>
      <c r="NXZ36" s="419"/>
      <c r="NYA36" s="419"/>
      <c r="NYB36" s="418"/>
      <c r="NYC36" s="420"/>
      <c r="NYD36" s="421"/>
      <c r="NYE36" s="422"/>
      <c r="NYF36" s="423"/>
      <c r="NYG36" s="419"/>
      <c r="NYH36" s="419"/>
      <c r="NYI36" s="418"/>
      <c r="NYJ36" s="420"/>
      <c r="NYK36" s="421"/>
      <c r="NYL36" s="422"/>
      <c r="NYM36" s="423"/>
      <c r="NYN36" s="419"/>
      <c r="NYO36" s="419"/>
      <c r="NYP36" s="418"/>
      <c r="NYQ36" s="420"/>
      <c r="NYR36" s="421"/>
      <c r="NYS36" s="422"/>
      <c r="NYT36" s="423"/>
      <c r="NYU36" s="419"/>
      <c r="NYV36" s="419"/>
      <c r="NYW36" s="418"/>
      <c r="NYX36" s="420"/>
      <c r="NYY36" s="421"/>
      <c r="NYZ36" s="422"/>
      <c r="NZA36" s="423"/>
      <c r="NZB36" s="419"/>
      <c r="NZC36" s="419"/>
      <c r="NZD36" s="418"/>
      <c r="NZE36" s="420"/>
      <c r="NZF36" s="421"/>
      <c r="NZG36" s="422"/>
      <c r="NZH36" s="423"/>
      <c r="NZI36" s="419"/>
      <c r="NZJ36" s="419"/>
      <c r="NZK36" s="418"/>
      <c r="NZL36" s="420"/>
      <c r="NZM36" s="421"/>
      <c r="NZN36" s="422"/>
      <c r="NZO36" s="423"/>
      <c r="NZP36" s="419"/>
      <c r="NZQ36" s="419"/>
      <c r="NZR36" s="418"/>
      <c r="NZS36" s="420"/>
      <c r="NZT36" s="421"/>
      <c r="NZU36" s="422"/>
      <c r="NZV36" s="423"/>
      <c r="NZW36" s="419"/>
      <c r="NZX36" s="419"/>
      <c r="NZY36" s="418"/>
      <c r="NZZ36" s="420"/>
      <c r="OAA36" s="421"/>
      <c r="OAB36" s="422"/>
      <c r="OAC36" s="423"/>
      <c r="OAD36" s="419"/>
      <c r="OAE36" s="419"/>
      <c r="OAF36" s="418"/>
      <c r="OAG36" s="420"/>
      <c r="OAH36" s="421"/>
      <c r="OAI36" s="422"/>
      <c r="OAJ36" s="423"/>
      <c r="OAK36" s="419"/>
      <c r="OAL36" s="419"/>
      <c r="OAM36" s="418"/>
      <c r="OAN36" s="420"/>
      <c r="OAO36" s="421"/>
      <c r="OAP36" s="422"/>
      <c r="OAQ36" s="423"/>
      <c r="OAR36" s="419"/>
      <c r="OAS36" s="419"/>
      <c r="OAT36" s="418"/>
      <c r="OAU36" s="420"/>
      <c r="OAV36" s="421"/>
      <c r="OAW36" s="422"/>
      <c r="OAX36" s="423"/>
      <c r="OAY36" s="419"/>
      <c r="OAZ36" s="419"/>
      <c r="OBA36" s="418"/>
      <c r="OBB36" s="420"/>
      <c r="OBC36" s="421"/>
      <c r="OBD36" s="422"/>
      <c r="OBE36" s="423"/>
      <c r="OBF36" s="419"/>
      <c r="OBG36" s="419"/>
      <c r="OBH36" s="418"/>
      <c r="OBI36" s="420"/>
      <c r="OBJ36" s="421"/>
      <c r="OBK36" s="422"/>
      <c r="OBL36" s="423"/>
      <c r="OBM36" s="419"/>
      <c r="OBN36" s="419"/>
      <c r="OBO36" s="418"/>
      <c r="OBP36" s="420"/>
      <c r="OBQ36" s="421"/>
      <c r="OBR36" s="422"/>
      <c r="OBS36" s="423"/>
      <c r="OBT36" s="419"/>
      <c r="OBU36" s="419"/>
      <c r="OBV36" s="418"/>
      <c r="OBW36" s="420"/>
      <c r="OBX36" s="421"/>
      <c r="OBY36" s="422"/>
      <c r="OBZ36" s="423"/>
      <c r="OCA36" s="419"/>
      <c r="OCB36" s="419"/>
      <c r="OCC36" s="418"/>
      <c r="OCD36" s="420"/>
      <c r="OCE36" s="421"/>
      <c r="OCF36" s="422"/>
      <c r="OCG36" s="423"/>
      <c r="OCH36" s="419"/>
      <c r="OCI36" s="419"/>
      <c r="OCJ36" s="418"/>
      <c r="OCK36" s="420"/>
      <c r="OCL36" s="421"/>
      <c r="OCM36" s="422"/>
      <c r="OCN36" s="423"/>
      <c r="OCO36" s="419"/>
      <c r="OCP36" s="419"/>
      <c r="OCQ36" s="418"/>
      <c r="OCR36" s="420"/>
      <c r="OCS36" s="421"/>
      <c r="OCT36" s="422"/>
      <c r="OCU36" s="423"/>
      <c r="OCV36" s="419"/>
      <c r="OCW36" s="419"/>
      <c r="OCX36" s="418"/>
      <c r="OCY36" s="420"/>
      <c r="OCZ36" s="421"/>
      <c r="ODA36" s="422"/>
      <c r="ODB36" s="423"/>
      <c r="ODC36" s="419"/>
      <c r="ODD36" s="419"/>
      <c r="ODE36" s="418"/>
      <c r="ODF36" s="420"/>
      <c r="ODG36" s="421"/>
      <c r="ODH36" s="422"/>
      <c r="ODI36" s="423"/>
      <c r="ODJ36" s="419"/>
      <c r="ODK36" s="419"/>
      <c r="ODL36" s="418"/>
      <c r="ODM36" s="420"/>
      <c r="ODN36" s="421"/>
      <c r="ODO36" s="422"/>
      <c r="ODP36" s="423"/>
      <c r="ODQ36" s="419"/>
      <c r="ODR36" s="419"/>
      <c r="ODS36" s="418"/>
      <c r="ODT36" s="420"/>
      <c r="ODU36" s="421"/>
      <c r="ODV36" s="422"/>
      <c r="ODW36" s="423"/>
      <c r="ODX36" s="419"/>
      <c r="ODY36" s="419"/>
      <c r="ODZ36" s="418"/>
      <c r="OEA36" s="420"/>
      <c r="OEB36" s="421"/>
      <c r="OEC36" s="422"/>
      <c r="OED36" s="423"/>
      <c r="OEE36" s="419"/>
      <c r="OEF36" s="419"/>
      <c r="OEG36" s="418"/>
      <c r="OEH36" s="420"/>
      <c r="OEI36" s="421"/>
      <c r="OEJ36" s="422"/>
      <c r="OEK36" s="423"/>
      <c r="OEL36" s="419"/>
      <c r="OEM36" s="419"/>
      <c r="OEN36" s="418"/>
      <c r="OEO36" s="420"/>
      <c r="OEP36" s="421"/>
      <c r="OEQ36" s="422"/>
      <c r="OER36" s="423"/>
      <c r="OES36" s="419"/>
      <c r="OET36" s="419"/>
      <c r="OEU36" s="418"/>
      <c r="OEV36" s="420"/>
      <c r="OEW36" s="421"/>
      <c r="OEX36" s="422"/>
      <c r="OEY36" s="423"/>
      <c r="OEZ36" s="419"/>
      <c r="OFA36" s="419"/>
      <c r="OFB36" s="418"/>
      <c r="OFC36" s="420"/>
      <c r="OFD36" s="421"/>
      <c r="OFE36" s="422"/>
      <c r="OFF36" s="423"/>
      <c r="OFG36" s="419"/>
      <c r="OFH36" s="419"/>
      <c r="OFI36" s="418"/>
      <c r="OFJ36" s="420"/>
      <c r="OFK36" s="421"/>
      <c r="OFL36" s="422"/>
      <c r="OFM36" s="423"/>
      <c r="OFN36" s="419"/>
      <c r="OFO36" s="419"/>
      <c r="OFP36" s="418"/>
      <c r="OFQ36" s="420"/>
      <c r="OFR36" s="421"/>
      <c r="OFS36" s="422"/>
      <c r="OFT36" s="423"/>
      <c r="OFU36" s="419"/>
      <c r="OFV36" s="419"/>
      <c r="OFW36" s="418"/>
      <c r="OFX36" s="420"/>
      <c r="OFY36" s="421"/>
      <c r="OFZ36" s="422"/>
      <c r="OGA36" s="423"/>
      <c r="OGB36" s="419"/>
      <c r="OGC36" s="419"/>
      <c r="OGD36" s="418"/>
      <c r="OGE36" s="420"/>
      <c r="OGF36" s="421"/>
      <c r="OGG36" s="422"/>
      <c r="OGH36" s="423"/>
      <c r="OGI36" s="419"/>
      <c r="OGJ36" s="419"/>
      <c r="OGK36" s="418"/>
      <c r="OGL36" s="420"/>
      <c r="OGM36" s="421"/>
      <c r="OGN36" s="422"/>
      <c r="OGO36" s="423"/>
      <c r="OGP36" s="419"/>
      <c r="OGQ36" s="419"/>
      <c r="OGR36" s="418"/>
      <c r="OGS36" s="420"/>
      <c r="OGT36" s="421"/>
      <c r="OGU36" s="422"/>
      <c r="OGV36" s="423"/>
      <c r="OGW36" s="419"/>
      <c r="OGX36" s="419"/>
      <c r="OGY36" s="418"/>
      <c r="OGZ36" s="420"/>
      <c r="OHA36" s="421"/>
      <c r="OHB36" s="422"/>
      <c r="OHC36" s="423"/>
      <c r="OHD36" s="419"/>
      <c r="OHE36" s="419"/>
      <c r="OHF36" s="418"/>
      <c r="OHG36" s="420"/>
      <c r="OHH36" s="421"/>
      <c r="OHI36" s="422"/>
      <c r="OHJ36" s="423"/>
      <c r="OHK36" s="419"/>
      <c r="OHL36" s="419"/>
      <c r="OHM36" s="418"/>
      <c r="OHN36" s="420"/>
      <c r="OHO36" s="421"/>
      <c r="OHP36" s="422"/>
      <c r="OHQ36" s="423"/>
      <c r="OHR36" s="419"/>
      <c r="OHS36" s="419"/>
      <c r="OHT36" s="418"/>
      <c r="OHU36" s="420"/>
      <c r="OHV36" s="421"/>
      <c r="OHW36" s="422"/>
      <c r="OHX36" s="423"/>
      <c r="OHY36" s="419"/>
      <c r="OHZ36" s="419"/>
      <c r="OIA36" s="418"/>
      <c r="OIB36" s="420"/>
      <c r="OIC36" s="421"/>
      <c r="OID36" s="422"/>
      <c r="OIE36" s="423"/>
      <c r="OIF36" s="419"/>
      <c r="OIG36" s="419"/>
      <c r="OIH36" s="418"/>
      <c r="OII36" s="420"/>
      <c r="OIJ36" s="421"/>
      <c r="OIK36" s="422"/>
      <c r="OIL36" s="423"/>
      <c r="OIM36" s="419"/>
      <c r="OIN36" s="419"/>
      <c r="OIO36" s="418"/>
      <c r="OIP36" s="420"/>
      <c r="OIQ36" s="421"/>
      <c r="OIR36" s="422"/>
      <c r="OIS36" s="423"/>
      <c r="OIT36" s="419"/>
      <c r="OIU36" s="419"/>
      <c r="OIV36" s="418"/>
      <c r="OIW36" s="420"/>
      <c r="OIX36" s="421"/>
      <c r="OIY36" s="422"/>
      <c r="OIZ36" s="423"/>
      <c r="OJA36" s="419"/>
      <c r="OJB36" s="419"/>
      <c r="OJC36" s="418"/>
      <c r="OJD36" s="420"/>
      <c r="OJE36" s="421"/>
      <c r="OJF36" s="422"/>
      <c r="OJG36" s="423"/>
      <c r="OJH36" s="419"/>
      <c r="OJI36" s="419"/>
      <c r="OJJ36" s="418"/>
      <c r="OJK36" s="420"/>
      <c r="OJL36" s="421"/>
      <c r="OJM36" s="422"/>
      <c r="OJN36" s="423"/>
      <c r="OJO36" s="419"/>
      <c r="OJP36" s="419"/>
      <c r="OJQ36" s="418"/>
      <c r="OJR36" s="420"/>
      <c r="OJS36" s="421"/>
      <c r="OJT36" s="422"/>
      <c r="OJU36" s="423"/>
      <c r="OJV36" s="419"/>
      <c r="OJW36" s="419"/>
      <c r="OJX36" s="418"/>
      <c r="OJY36" s="420"/>
      <c r="OJZ36" s="421"/>
      <c r="OKA36" s="422"/>
      <c r="OKB36" s="423"/>
      <c r="OKC36" s="419"/>
      <c r="OKD36" s="419"/>
      <c r="OKE36" s="418"/>
      <c r="OKF36" s="420"/>
      <c r="OKG36" s="421"/>
      <c r="OKH36" s="422"/>
      <c r="OKI36" s="423"/>
      <c r="OKJ36" s="419"/>
      <c r="OKK36" s="419"/>
      <c r="OKL36" s="418"/>
      <c r="OKM36" s="420"/>
      <c r="OKN36" s="421"/>
      <c r="OKO36" s="422"/>
      <c r="OKP36" s="423"/>
      <c r="OKQ36" s="419"/>
      <c r="OKR36" s="419"/>
      <c r="OKS36" s="418"/>
      <c r="OKT36" s="420"/>
      <c r="OKU36" s="421"/>
      <c r="OKV36" s="422"/>
      <c r="OKW36" s="423"/>
      <c r="OKX36" s="419"/>
      <c r="OKY36" s="419"/>
      <c r="OKZ36" s="418"/>
      <c r="OLA36" s="420"/>
      <c r="OLB36" s="421"/>
      <c r="OLC36" s="422"/>
      <c r="OLD36" s="423"/>
      <c r="OLE36" s="419"/>
      <c r="OLF36" s="419"/>
      <c r="OLG36" s="418"/>
      <c r="OLH36" s="420"/>
      <c r="OLI36" s="421"/>
      <c r="OLJ36" s="422"/>
      <c r="OLK36" s="423"/>
      <c r="OLL36" s="419"/>
      <c r="OLM36" s="419"/>
      <c r="OLN36" s="418"/>
      <c r="OLO36" s="420"/>
      <c r="OLP36" s="421"/>
      <c r="OLQ36" s="422"/>
      <c r="OLR36" s="423"/>
      <c r="OLS36" s="419"/>
      <c r="OLT36" s="419"/>
      <c r="OLU36" s="418"/>
      <c r="OLV36" s="420"/>
      <c r="OLW36" s="421"/>
      <c r="OLX36" s="422"/>
      <c r="OLY36" s="423"/>
      <c r="OLZ36" s="419"/>
      <c r="OMA36" s="419"/>
      <c r="OMB36" s="418"/>
      <c r="OMC36" s="420"/>
      <c r="OMD36" s="421"/>
      <c r="OME36" s="422"/>
      <c r="OMF36" s="423"/>
      <c r="OMG36" s="419"/>
      <c r="OMH36" s="419"/>
      <c r="OMI36" s="418"/>
      <c r="OMJ36" s="420"/>
      <c r="OMK36" s="421"/>
      <c r="OML36" s="422"/>
      <c r="OMM36" s="423"/>
      <c r="OMN36" s="419"/>
      <c r="OMO36" s="419"/>
      <c r="OMP36" s="418"/>
      <c r="OMQ36" s="420"/>
      <c r="OMR36" s="421"/>
      <c r="OMS36" s="422"/>
      <c r="OMT36" s="423"/>
      <c r="OMU36" s="419"/>
      <c r="OMV36" s="419"/>
      <c r="OMW36" s="418"/>
      <c r="OMX36" s="420"/>
      <c r="OMY36" s="421"/>
      <c r="OMZ36" s="422"/>
      <c r="ONA36" s="423"/>
      <c r="ONB36" s="419"/>
      <c r="ONC36" s="419"/>
      <c r="OND36" s="418"/>
      <c r="ONE36" s="420"/>
      <c r="ONF36" s="421"/>
      <c r="ONG36" s="422"/>
      <c r="ONH36" s="423"/>
      <c r="ONI36" s="419"/>
      <c r="ONJ36" s="419"/>
      <c r="ONK36" s="418"/>
      <c r="ONL36" s="420"/>
      <c r="ONM36" s="421"/>
      <c r="ONN36" s="422"/>
      <c r="ONO36" s="423"/>
      <c r="ONP36" s="419"/>
      <c r="ONQ36" s="419"/>
      <c r="ONR36" s="418"/>
      <c r="ONS36" s="420"/>
      <c r="ONT36" s="421"/>
      <c r="ONU36" s="422"/>
      <c r="ONV36" s="423"/>
      <c r="ONW36" s="419"/>
      <c r="ONX36" s="419"/>
      <c r="ONY36" s="418"/>
      <c r="ONZ36" s="420"/>
      <c r="OOA36" s="421"/>
      <c r="OOB36" s="422"/>
      <c r="OOC36" s="423"/>
      <c r="OOD36" s="419"/>
      <c r="OOE36" s="419"/>
      <c r="OOF36" s="418"/>
      <c r="OOG36" s="420"/>
      <c r="OOH36" s="421"/>
      <c r="OOI36" s="422"/>
      <c r="OOJ36" s="423"/>
      <c r="OOK36" s="419"/>
      <c r="OOL36" s="419"/>
      <c r="OOM36" s="418"/>
      <c r="OON36" s="420"/>
      <c r="OOO36" s="421"/>
      <c r="OOP36" s="422"/>
      <c r="OOQ36" s="423"/>
      <c r="OOR36" s="419"/>
      <c r="OOS36" s="419"/>
      <c r="OOT36" s="418"/>
      <c r="OOU36" s="420"/>
      <c r="OOV36" s="421"/>
      <c r="OOW36" s="422"/>
      <c r="OOX36" s="423"/>
      <c r="OOY36" s="419"/>
      <c r="OOZ36" s="419"/>
      <c r="OPA36" s="418"/>
      <c r="OPB36" s="420"/>
      <c r="OPC36" s="421"/>
      <c r="OPD36" s="422"/>
      <c r="OPE36" s="423"/>
      <c r="OPF36" s="419"/>
      <c r="OPG36" s="419"/>
      <c r="OPH36" s="418"/>
      <c r="OPI36" s="420"/>
      <c r="OPJ36" s="421"/>
      <c r="OPK36" s="422"/>
      <c r="OPL36" s="423"/>
      <c r="OPM36" s="419"/>
      <c r="OPN36" s="419"/>
      <c r="OPO36" s="418"/>
      <c r="OPP36" s="420"/>
      <c r="OPQ36" s="421"/>
      <c r="OPR36" s="422"/>
      <c r="OPS36" s="423"/>
      <c r="OPT36" s="419"/>
      <c r="OPU36" s="419"/>
      <c r="OPV36" s="418"/>
      <c r="OPW36" s="420"/>
      <c r="OPX36" s="421"/>
      <c r="OPY36" s="422"/>
      <c r="OPZ36" s="423"/>
      <c r="OQA36" s="419"/>
      <c r="OQB36" s="419"/>
      <c r="OQC36" s="418"/>
      <c r="OQD36" s="420"/>
      <c r="OQE36" s="421"/>
      <c r="OQF36" s="422"/>
      <c r="OQG36" s="423"/>
      <c r="OQH36" s="419"/>
      <c r="OQI36" s="419"/>
      <c r="OQJ36" s="418"/>
      <c r="OQK36" s="420"/>
      <c r="OQL36" s="421"/>
      <c r="OQM36" s="422"/>
      <c r="OQN36" s="423"/>
      <c r="OQO36" s="419"/>
      <c r="OQP36" s="419"/>
      <c r="OQQ36" s="418"/>
      <c r="OQR36" s="420"/>
      <c r="OQS36" s="421"/>
      <c r="OQT36" s="422"/>
      <c r="OQU36" s="423"/>
      <c r="OQV36" s="419"/>
      <c r="OQW36" s="419"/>
      <c r="OQX36" s="418"/>
      <c r="OQY36" s="420"/>
      <c r="OQZ36" s="421"/>
      <c r="ORA36" s="422"/>
      <c r="ORB36" s="423"/>
      <c r="ORC36" s="419"/>
      <c r="ORD36" s="419"/>
      <c r="ORE36" s="418"/>
      <c r="ORF36" s="420"/>
      <c r="ORG36" s="421"/>
      <c r="ORH36" s="422"/>
      <c r="ORI36" s="423"/>
      <c r="ORJ36" s="419"/>
      <c r="ORK36" s="419"/>
      <c r="ORL36" s="418"/>
      <c r="ORM36" s="420"/>
      <c r="ORN36" s="421"/>
      <c r="ORO36" s="422"/>
      <c r="ORP36" s="423"/>
      <c r="ORQ36" s="419"/>
      <c r="ORR36" s="419"/>
      <c r="ORS36" s="418"/>
      <c r="ORT36" s="420"/>
      <c r="ORU36" s="421"/>
      <c r="ORV36" s="422"/>
      <c r="ORW36" s="423"/>
      <c r="ORX36" s="419"/>
      <c r="ORY36" s="419"/>
      <c r="ORZ36" s="418"/>
      <c r="OSA36" s="420"/>
      <c r="OSB36" s="421"/>
      <c r="OSC36" s="422"/>
      <c r="OSD36" s="423"/>
      <c r="OSE36" s="419"/>
      <c r="OSF36" s="419"/>
      <c r="OSG36" s="418"/>
      <c r="OSH36" s="420"/>
      <c r="OSI36" s="421"/>
      <c r="OSJ36" s="422"/>
      <c r="OSK36" s="423"/>
      <c r="OSL36" s="419"/>
      <c r="OSM36" s="419"/>
      <c r="OSN36" s="418"/>
      <c r="OSO36" s="420"/>
      <c r="OSP36" s="421"/>
      <c r="OSQ36" s="422"/>
      <c r="OSR36" s="423"/>
      <c r="OSS36" s="419"/>
      <c r="OST36" s="419"/>
      <c r="OSU36" s="418"/>
      <c r="OSV36" s="420"/>
      <c r="OSW36" s="421"/>
      <c r="OSX36" s="422"/>
      <c r="OSY36" s="423"/>
      <c r="OSZ36" s="419"/>
      <c r="OTA36" s="419"/>
      <c r="OTB36" s="418"/>
      <c r="OTC36" s="420"/>
      <c r="OTD36" s="421"/>
      <c r="OTE36" s="422"/>
      <c r="OTF36" s="423"/>
      <c r="OTG36" s="419"/>
      <c r="OTH36" s="419"/>
      <c r="OTI36" s="418"/>
      <c r="OTJ36" s="420"/>
      <c r="OTK36" s="421"/>
      <c r="OTL36" s="422"/>
      <c r="OTM36" s="423"/>
      <c r="OTN36" s="419"/>
      <c r="OTO36" s="419"/>
      <c r="OTP36" s="418"/>
      <c r="OTQ36" s="420"/>
      <c r="OTR36" s="421"/>
      <c r="OTS36" s="422"/>
      <c r="OTT36" s="423"/>
      <c r="OTU36" s="419"/>
      <c r="OTV36" s="419"/>
      <c r="OTW36" s="418"/>
      <c r="OTX36" s="420"/>
      <c r="OTY36" s="421"/>
      <c r="OTZ36" s="422"/>
      <c r="OUA36" s="423"/>
      <c r="OUB36" s="419"/>
      <c r="OUC36" s="419"/>
      <c r="OUD36" s="418"/>
      <c r="OUE36" s="420"/>
      <c r="OUF36" s="421"/>
      <c r="OUG36" s="422"/>
      <c r="OUH36" s="423"/>
      <c r="OUI36" s="419"/>
      <c r="OUJ36" s="419"/>
      <c r="OUK36" s="418"/>
      <c r="OUL36" s="420"/>
      <c r="OUM36" s="421"/>
      <c r="OUN36" s="422"/>
      <c r="OUO36" s="423"/>
      <c r="OUP36" s="419"/>
      <c r="OUQ36" s="419"/>
      <c r="OUR36" s="418"/>
      <c r="OUS36" s="420"/>
      <c r="OUT36" s="421"/>
      <c r="OUU36" s="422"/>
      <c r="OUV36" s="423"/>
      <c r="OUW36" s="419"/>
      <c r="OUX36" s="419"/>
      <c r="OUY36" s="418"/>
      <c r="OUZ36" s="420"/>
      <c r="OVA36" s="421"/>
      <c r="OVB36" s="422"/>
      <c r="OVC36" s="423"/>
      <c r="OVD36" s="419"/>
      <c r="OVE36" s="419"/>
      <c r="OVF36" s="418"/>
      <c r="OVG36" s="420"/>
      <c r="OVH36" s="421"/>
      <c r="OVI36" s="422"/>
      <c r="OVJ36" s="423"/>
      <c r="OVK36" s="419"/>
      <c r="OVL36" s="419"/>
      <c r="OVM36" s="418"/>
      <c r="OVN36" s="420"/>
      <c r="OVO36" s="421"/>
      <c r="OVP36" s="422"/>
      <c r="OVQ36" s="423"/>
      <c r="OVR36" s="419"/>
      <c r="OVS36" s="419"/>
      <c r="OVT36" s="418"/>
      <c r="OVU36" s="420"/>
      <c r="OVV36" s="421"/>
      <c r="OVW36" s="422"/>
      <c r="OVX36" s="423"/>
      <c r="OVY36" s="419"/>
      <c r="OVZ36" s="419"/>
      <c r="OWA36" s="418"/>
      <c r="OWB36" s="420"/>
      <c r="OWC36" s="421"/>
      <c r="OWD36" s="422"/>
      <c r="OWE36" s="423"/>
      <c r="OWF36" s="419"/>
      <c r="OWG36" s="419"/>
      <c r="OWH36" s="418"/>
      <c r="OWI36" s="420"/>
      <c r="OWJ36" s="421"/>
      <c r="OWK36" s="422"/>
      <c r="OWL36" s="423"/>
      <c r="OWM36" s="419"/>
      <c r="OWN36" s="419"/>
      <c r="OWO36" s="418"/>
      <c r="OWP36" s="420"/>
      <c r="OWQ36" s="421"/>
      <c r="OWR36" s="422"/>
      <c r="OWS36" s="423"/>
      <c r="OWT36" s="419"/>
      <c r="OWU36" s="419"/>
      <c r="OWV36" s="418"/>
      <c r="OWW36" s="420"/>
      <c r="OWX36" s="421"/>
      <c r="OWY36" s="422"/>
      <c r="OWZ36" s="423"/>
      <c r="OXA36" s="419"/>
      <c r="OXB36" s="419"/>
      <c r="OXC36" s="418"/>
      <c r="OXD36" s="420"/>
      <c r="OXE36" s="421"/>
      <c r="OXF36" s="422"/>
      <c r="OXG36" s="423"/>
      <c r="OXH36" s="419"/>
      <c r="OXI36" s="419"/>
      <c r="OXJ36" s="418"/>
      <c r="OXK36" s="420"/>
      <c r="OXL36" s="421"/>
      <c r="OXM36" s="422"/>
      <c r="OXN36" s="423"/>
      <c r="OXO36" s="419"/>
      <c r="OXP36" s="419"/>
      <c r="OXQ36" s="418"/>
      <c r="OXR36" s="420"/>
      <c r="OXS36" s="421"/>
      <c r="OXT36" s="422"/>
      <c r="OXU36" s="423"/>
      <c r="OXV36" s="419"/>
      <c r="OXW36" s="419"/>
      <c r="OXX36" s="418"/>
      <c r="OXY36" s="420"/>
      <c r="OXZ36" s="421"/>
      <c r="OYA36" s="422"/>
      <c r="OYB36" s="423"/>
      <c r="OYC36" s="419"/>
      <c r="OYD36" s="419"/>
      <c r="OYE36" s="418"/>
      <c r="OYF36" s="420"/>
      <c r="OYG36" s="421"/>
      <c r="OYH36" s="422"/>
      <c r="OYI36" s="423"/>
      <c r="OYJ36" s="419"/>
      <c r="OYK36" s="419"/>
      <c r="OYL36" s="418"/>
      <c r="OYM36" s="420"/>
      <c r="OYN36" s="421"/>
      <c r="OYO36" s="422"/>
      <c r="OYP36" s="423"/>
      <c r="OYQ36" s="419"/>
      <c r="OYR36" s="419"/>
      <c r="OYS36" s="418"/>
      <c r="OYT36" s="420"/>
      <c r="OYU36" s="421"/>
      <c r="OYV36" s="422"/>
      <c r="OYW36" s="423"/>
      <c r="OYX36" s="419"/>
      <c r="OYY36" s="419"/>
      <c r="OYZ36" s="418"/>
      <c r="OZA36" s="420"/>
      <c r="OZB36" s="421"/>
      <c r="OZC36" s="422"/>
      <c r="OZD36" s="423"/>
      <c r="OZE36" s="419"/>
      <c r="OZF36" s="419"/>
      <c r="OZG36" s="418"/>
      <c r="OZH36" s="420"/>
      <c r="OZI36" s="421"/>
      <c r="OZJ36" s="422"/>
      <c r="OZK36" s="423"/>
      <c r="OZL36" s="419"/>
      <c r="OZM36" s="419"/>
      <c r="OZN36" s="418"/>
      <c r="OZO36" s="420"/>
      <c r="OZP36" s="421"/>
      <c r="OZQ36" s="422"/>
      <c r="OZR36" s="423"/>
      <c r="OZS36" s="419"/>
      <c r="OZT36" s="419"/>
      <c r="OZU36" s="418"/>
      <c r="OZV36" s="420"/>
      <c r="OZW36" s="421"/>
      <c r="OZX36" s="422"/>
      <c r="OZY36" s="423"/>
      <c r="OZZ36" s="419"/>
      <c r="PAA36" s="419"/>
      <c r="PAB36" s="418"/>
      <c r="PAC36" s="420"/>
      <c r="PAD36" s="421"/>
      <c r="PAE36" s="422"/>
      <c r="PAF36" s="423"/>
      <c r="PAG36" s="419"/>
      <c r="PAH36" s="419"/>
      <c r="PAI36" s="418"/>
      <c r="PAJ36" s="420"/>
      <c r="PAK36" s="421"/>
      <c r="PAL36" s="422"/>
      <c r="PAM36" s="423"/>
      <c r="PAN36" s="419"/>
      <c r="PAO36" s="419"/>
      <c r="PAP36" s="418"/>
      <c r="PAQ36" s="420"/>
      <c r="PAR36" s="421"/>
      <c r="PAS36" s="422"/>
      <c r="PAT36" s="423"/>
      <c r="PAU36" s="419"/>
      <c r="PAV36" s="419"/>
      <c r="PAW36" s="418"/>
      <c r="PAX36" s="420"/>
      <c r="PAY36" s="421"/>
      <c r="PAZ36" s="422"/>
      <c r="PBA36" s="423"/>
      <c r="PBB36" s="419"/>
      <c r="PBC36" s="419"/>
      <c r="PBD36" s="418"/>
      <c r="PBE36" s="420"/>
      <c r="PBF36" s="421"/>
      <c r="PBG36" s="422"/>
      <c r="PBH36" s="423"/>
      <c r="PBI36" s="419"/>
      <c r="PBJ36" s="419"/>
      <c r="PBK36" s="418"/>
      <c r="PBL36" s="420"/>
      <c r="PBM36" s="421"/>
      <c r="PBN36" s="422"/>
      <c r="PBO36" s="423"/>
      <c r="PBP36" s="419"/>
      <c r="PBQ36" s="419"/>
      <c r="PBR36" s="418"/>
      <c r="PBS36" s="420"/>
      <c r="PBT36" s="421"/>
      <c r="PBU36" s="422"/>
      <c r="PBV36" s="423"/>
      <c r="PBW36" s="419"/>
      <c r="PBX36" s="419"/>
      <c r="PBY36" s="418"/>
      <c r="PBZ36" s="420"/>
      <c r="PCA36" s="421"/>
      <c r="PCB36" s="422"/>
      <c r="PCC36" s="423"/>
      <c r="PCD36" s="419"/>
      <c r="PCE36" s="419"/>
      <c r="PCF36" s="418"/>
      <c r="PCG36" s="420"/>
      <c r="PCH36" s="421"/>
      <c r="PCI36" s="422"/>
      <c r="PCJ36" s="423"/>
      <c r="PCK36" s="419"/>
      <c r="PCL36" s="419"/>
      <c r="PCM36" s="418"/>
      <c r="PCN36" s="420"/>
      <c r="PCO36" s="421"/>
      <c r="PCP36" s="422"/>
      <c r="PCQ36" s="423"/>
      <c r="PCR36" s="419"/>
      <c r="PCS36" s="419"/>
      <c r="PCT36" s="418"/>
      <c r="PCU36" s="420"/>
      <c r="PCV36" s="421"/>
      <c r="PCW36" s="422"/>
      <c r="PCX36" s="423"/>
      <c r="PCY36" s="419"/>
      <c r="PCZ36" s="419"/>
      <c r="PDA36" s="418"/>
      <c r="PDB36" s="420"/>
      <c r="PDC36" s="421"/>
      <c r="PDD36" s="422"/>
      <c r="PDE36" s="423"/>
      <c r="PDF36" s="419"/>
      <c r="PDG36" s="419"/>
      <c r="PDH36" s="418"/>
      <c r="PDI36" s="420"/>
      <c r="PDJ36" s="421"/>
      <c r="PDK36" s="422"/>
      <c r="PDL36" s="423"/>
      <c r="PDM36" s="419"/>
      <c r="PDN36" s="419"/>
      <c r="PDO36" s="418"/>
      <c r="PDP36" s="420"/>
      <c r="PDQ36" s="421"/>
      <c r="PDR36" s="422"/>
      <c r="PDS36" s="423"/>
      <c r="PDT36" s="419"/>
      <c r="PDU36" s="419"/>
      <c r="PDV36" s="418"/>
      <c r="PDW36" s="420"/>
      <c r="PDX36" s="421"/>
      <c r="PDY36" s="422"/>
      <c r="PDZ36" s="423"/>
      <c r="PEA36" s="419"/>
      <c r="PEB36" s="419"/>
      <c r="PEC36" s="418"/>
      <c r="PED36" s="420"/>
      <c r="PEE36" s="421"/>
      <c r="PEF36" s="422"/>
      <c r="PEG36" s="423"/>
      <c r="PEH36" s="419"/>
      <c r="PEI36" s="419"/>
      <c r="PEJ36" s="418"/>
      <c r="PEK36" s="420"/>
      <c r="PEL36" s="421"/>
      <c r="PEM36" s="422"/>
      <c r="PEN36" s="423"/>
      <c r="PEO36" s="419"/>
      <c r="PEP36" s="419"/>
      <c r="PEQ36" s="418"/>
      <c r="PER36" s="420"/>
      <c r="PES36" s="421"/>
      <c r="PET36" s="422"/>
      <c r="PEU36" s="423"/>
      <c r="PEV36" s="419"/>
      <c r="PEW36" s="419"/>
      <c r="PEX36" s="418"/>
      <c r="PEY36" s="420"/>
      <c r="PEZ36" s="421"/>
      <c r="PFA36" s="422"/>
      <c r="PFB36" s="423"/>
      <c r="PFC36" s="419"/>
      <c r="PFD36" s="419"/>
      <c r="PFE36" s="418"/>
      <c r="PFF36" s="420"/>
      <c r="PFG36" s="421"/>
      <c r="PFH36" s="422"/>
      <c r="PFI36" s="423"/>
      <c r="PFJ36" s="419"/>
      <c r="PFK36" s="419"/>
      <c r="PFL36" s="418"/>
      <c r="PFM36" s="420"/>
      <c r="PFN36" s="421"/>
      <c r="PFO36" s="422"/>
      <c r="PFP36" s="423"/>
      <c r="PFQ36" s="419"/>
      <c r="PFR36" s="419"/>
      <c r="PFS36" s="418"/>
      <c r="PFT36" s="420"/>
      <c r="PFU36" s="421"/>
      <c r="PFV36" s="422"/>
      <c r="PFW36" s="423"/>
      <c r="PFX36" s="419"/>
      <c r="PFY36" s="419"/>
      <c r="PFZ36" s="418"/>
      <c r="PGA36" s="420"/>
      <c r="PGB36" s="421"/>
      <c r="PGC36" s="422"/>
      <c r="PGD36" s="423"/>
      <c r="PGE36" s="419"/>
      <c r="PGF36" s="419"/>
      <c r="PGG36" s="418"/>
      <c r="PGH36" s="420"/>
      <c r="PGI36" s="421"/>
      <c r="PGJ36" s="422"/>
      <c r="PGK36" s="423"/>
      <c r="PGL36" s="419"/>
      <c r="PGM36" s="419"/>
      <c r="PGN36" s="418"/>
      <c r="PGO36" s="420"/>
      <c r="PGP36" s="421"/>
      <c r="PGQ36" s="422"/>
      <c r="PGR36" s="423"/>
      <c r="PGS36" s="419"/>
      <c r="PGT36" s="419"/>
      <c r="PGU36" s="418"/>
      <c r="PGV36" s="420"/>
      <c r="PGW36" s="421"/>
      <c r="PGX36" s="422"/>
      <c r="PGY36" s="423"/>
      <c r="PGZ36" s="419"/>
      <c r="PHA36" s="419"/>
      <c r="PHB36" s="418"/>
      <c r="PHC36" s="420"/>
      <c r="PHD36" s="421"/>
      <c r="PHE36" s="422"/>
      <c r="PHF36" s="423"/>
      <c r="PHG36" s="419"/>
      <c r="PHH36" s="419"/>
      <c r="PHI36" s="418"/>
      <c r="PHJ36" s="420"/>
      <c r="PHK36" s="421"/>
      <c r="PHL36" s="422"/>
      <c r="PHM36" s="423"/>
      <c r="PHN36" s="419"/>
      <c r="PHO36" s="419"/>
      <c r="PHP36" s="418"/>
      <c r="PHQ36" s="420"/>
      <c r="PHR36" s="421"/>
      <c r="PHS36" s="422"/>
      <c r="PHT36" s="423"/>
      <c r="PHU36" s="419"/>
      <c r="PHV36" s="419"/>
      <c r="PHW36" s="418"/>
      <c r="PHX36" s="420"/>
      <c r="PHY36" s="421"/>
      <c r="PHZ36" s="422"/>
      <c r="PIA36" s="423"/>
      <c r="PIB36" s="419"/>
      <c r="PIC36" s="419"/>
      <c r="PID36" s="418"/>
      <c r="PIE36" s="420"/>
      <c r="PIF36" s="421"/>
      <c r="PIG36" s="422"/>
      <c r="PIH36" s="423"/>
      <c r="PII36" s="419"/>
      <c r="PIJ36" s="419"/>
      <c r="PIK36" s="418"/>
      <c r="PIL36" s="420"/>
      <c r="PIM36" s="421"/>
      <c r="PIN36" s="422"/>
      <c r="PIO36" s="423"/>
      <c r="PIP36" s="419"/>
      <c r="PIQ36" s="419"/>
      <c r="PIR36" s="418"/>
      <c r="PIS36" s="420"/>
      <c r="PIT36" s="421"/>
      <c r="PIU36" s="422"/>
      <c r="PIV36" s="423"/>
      <c r="PIW36" s="419"/>
      <c r="PIX36" s="419"/>
      <c r="PIY36" s="418"/>
      <c r="PIZ36" s="420"/>
      <c r="PJA36" s="421"/>
      <c r="PJB36" s="422"/>
      <c r="PJC36" s="423"/>
      <c r="PJD36" s="419"/>
      <c r="PJE36" s="419"/>
      <c r="PJF36" s="418"/>
      <c r="PJG36" s="420"/>
      <c r="PJH36" s="421"/>
      <c r="PJI36" s="422"/>
      <c r="PJJ36" s="423"/>
      <c r="PJK36" s="419"/>
      <c r="PJL36" s="419"/>
      <c r="PJM36" s="418"/>
      <c r="PJN36" s="420"/>
      <c r="PJO36" s="421"/>
      <c r="PJP36" s="422"/>
      <c r="PJQ36" s="423"/>
      <c r="PJR36" s="419"/>
      <c r="PJS36" s="419"/>
      <c r="PJT36" s="418"/>
      <c r="PJU36" s="420"/>
      <c r="PJV36" s="421"/>
      <c r="PJW36" s="422"/>
      <c r="PJX36" s="423"/>
      <c r="PJY36" s="419"/>
      <c r="PJZ36" s="419"/>
      <c r="PKA36" s="418"/>
      <c r="PKB36" s="420"/>
      <c r="PKC36" s="421"/>
      <c r="PKD36" s="422"/>
      <c r="PKE36" s="423"/>
      <c r="PKF36" s="419"/>
      <c r="PKG36" s="419"/>
      <c r="PKH36" s="418"/>
      <c r="PKI36" s="420"/>
      <c r="PKJ36" s="421"/>
      <c r="PKK36" s="422"/>
      <c r="PKL36" s="423"/>
      <c r="PKM36" s="419"/>
      <c r="PKN36" s="419"/>
      <c r="PKO36" s="418"/>
      <c r="PKP36" s="420"/>
      <c r="PKQ36" s="421"/>
      <c r="PKR36" s="422"/>
      <c r="PKS36" s="423"/>
      <c r="PKT36" s="419"/>
      <c r="PKU36" s="419"/>
      <c r="PKV36" s="418"/>
      <c r="PKW36" s="420"/>
      <c r="PKX36" s="421"/>
      <c r="PKY36" s="422"/>
      <c r="PKZ36" s="423"/>
      <c r="PLA36" s="419"/>
      <c r="PLB36" s="419"/>
      <c r="PLC36" s="418"/>
      <c r="PLD36" s="420"/>
      <c r="PLE36" s="421"/>
      <c r="PLF36" s="422"/>
      <c r="PLG36" s="423"/>
      <c r="PLH36" s="419"/>
      <c r="PLI36" s="419"/>
      <c r="PLJ36" s="418"/>
      <c r="PLK36" s="420"/>
      <c r="PLL36" s="421"/>
      <c r="PLM36" s="422"/>
      <c r="PLN36" s="423"/>
      <c r="PLO36" s="419"/>
      <c r="PLP36" s="419"/>
      <c r="PLQ36" s="418"/>
      <c r="PLR36" s="420"/>
      <c r="PLS36" s="421"/>
      <c r="PLT36" s="422"/>
      <c r="PLU36" s="423"/>
      <c r="PLV36" s="419"/>
      <c r="PLW36" s="419"/>
      <c r="PLX36" s="418"/>
      <c r="PLY36" s="420"/>
      <c r="PLZ36" s="421"/>
      <c r="PMA36" s="422"/>
      <c r="PMB36" s="423"/>
      <c r="PMC36" s="419"/>
      <c r="PMD36" s="419"/>
      <c r="PME36" s="418"/>
      <c r="PMF36" s="420"/>
      <c r="PMG36" s="421"/>
      <c r="PMH36" s="422"/>
      <c r="PMI36" s="423"/>
      <c r="PMJ36" s="419"/>
      <c r="PMK36" s="419"/>
      <c r="PML36" s="418"/>
      <c r="PMM36" s="420"/>
      <c r="PMN36" s="421"/>
      <c r="PMO36" s="422"/>
      <c r="PMP36" s="423"/>
      <c r="PMQ36" s="419"/>
      <c r="PMR36" s="419"/>
      <c r="PMS36" s="418"/>
      <c r="PMT36" s="420"/>
      <c r="PMU36" s="421"/>
      <c r="PMV36" s="422"/>
      <c r="PMW36" s="423"/>
      <c r="PMX36" s="419"/>
      <c r="PMY36" s="419"/>
      <c r="PMZ36" s="418"/>
      <c r="PNA36" s="420"/>
      <c r="PNB36" s="421"/>
      <c r="PNC36" s="422"/>
      <c r="PND36" s="423"/>
      <c r="PNE36" s="419"/>
      <c r="PNF36" s="419"/>
      <c r="PNG36" s="418"/>
      <c r="PNH36" s="420"/>
      <c r="PNI36" s="421"/>
      <c r="PNJ36" s="422"/>
      <c r="PNK36" s="423"/>
      <c r="PNL36" s="419"/>
      <c r="PNM36" s="419"/>
      <c r="PNN36" s="418"/>
      <c r="PNO36" s="420"/>
      <c r="PNP36" s="421"/>
      <c r="PNQ36" s="422"/>
      <c r="PNR36" s="423"/>
      <c r="PNS36" s="419"/>
      <c r="PNT36" s="419"/>
      <c r="PNU36" s="418"/>
      <c r="PNV36" s="420"/>
      <c r="PNW36" s="421"/>
      <c r="PNX36" s="422"/>
      <c r="PNY36" s="423"/>
      <c r="PNZ36" s="419"/>
      <c r="POA36" s="419"/>
      <c r="POB36" s="418"/>
      <c r="POC36" s="420"/>
      <c r="POD36" s="421"/>
      <c r="POE36" s="422"/>
      <c r="POF36" s="423"/>
      <c r="POG36" s="419"/>
      <c r="POH36" s="419"/>
      <c r="POI36" s="418"/>
      <c r="POJ36" s="420"/>
      <c r="POK36" s="421"/>
      <c r="POL36" s="422"/>
      <c r="POM36" s="423"/>
      <c r="PON36" s="419"/>
      <c r="POO36" s="419"/>
      <c r="POP36" s="418"/>
      <c r="POQ36" s="420"/>
      <c r="POR36" s="421"/>
      <c r="POS36" s="422"/>
      <c r="POT36" s="423"/>
      <c r="POU36" s="419"/>
      <c r="POV36" s="419"/>
      <c r="POW36" s="418"/>
      <c r="POX36" s="420"/>
      <c r="POY36" s="421"/>
      <c r="POZ36" s="422"/>
      <c r="PPA36" s="423"/>
      <c r="PPB36" s="419"/>
      <c r="PPC36" s="419"/>
      <c r="PPD36" s="418"/>
      <c r="PPE36" s="420"/>
      <c r="PPF36" s="421"/>
      <c r="PPG36" s="422"/>
      <c r="PPH36" s="423"/>
      <c r="PPI36" s="419"/>
      <c r="PPJ36" s="419"/>
      <c r="PPK36" s="418"/>
      <c r="PPL36" s="420"/>
      <c r="PPM36" s="421"/>
      <c r="PPN36" s="422"/>
      <c r="PPO36" s="423"/>
      <c r="PPP36" s="419"/>
      <c r="PPQ36" s="419"/>
      <c r="PPR36" s="418"/>
      <c r="PPS36" s="420"/>
      <c r="PPT36" s="421"/>
      <c r="PPU36" s="422"/>
      <c r="PPV36" s="423"/>
      <c r="PPW36" s="419"/>
      <c r="PPX36" s="419"/>
      <c r="PPY36" s="418"/>
      <c r="PPZ36" s="420"/>
      <c r="PQA36" s="421"/>
      <c r="PQB36" s="422"/>
      <c r="PQC36" s="423"/>
      <c r="PQD36" s="419"/>
      <c r="PQE36" s="419"/>
      <c r="PQF36" s="418"/>
      <c r="PQG36" s="420"/>
      <c r="PQH36" s="421"/>
      <c r="PQI36" s="422"/>
      <c r="PQJ36" s="423"/>
      <c r="PQK36" s="419"/>
      <c r="PQL36" s="419"/>
      <c r="PQM36" s="418"/>
      <c r="PQN36" s="420"/>
      <c r="PQO36" s="421"/>
      <c r="PQP36" s="422"/>
      <c r="PQQ36" s="423"/>
      <c r="PQR36" s="419"/>
      <c r="PQS36" s="419"/>
      <c r="PQT36" s="418"/>
      <c r="PQU36" s="420"/>
      <c r="PQV36" s="421"/>
      <c r="PQW36" s="422"/>
      <c r="PQX36" s="423"/>
      <c r="PQY36" s="419"/>
      <c r="PQZ36" s="419"/>
      <c r="PRA36" s="418"/>
      <c r="PRB36" s="420"/>
      <c r="PRC36" s="421"/>
      <c r="PRD36" s="422"/>
      <c r="PRE36" s="423"/>
      <c r="PRF36" s="419"/>
      <c r="PRG36" s="419"/>
      <c r="PRH36" s="418"/>
      <c r="PRI36" s="420"/>
      <c r="PRJ36" s="421"/>
      <c r="PRK36" s="422"/>
      <c r="PRL36" s="423"/>
      <c r="PRM36" s="419"/>
      <c r="PRN36" s="419"/>
      <c r="PRO36" s="418"/>
      <c r="PRP36" s="420"/>
      <c r="PRQ36" s="421"/>
      <c r="PRR36" s="422"/>
      <c r="PRS36" s="423"/>
      <c r="PRT36" s="419"/>
      <c r="PRU36" s="419"/>
      <c r="PRV36" s="418"/>
      <c r="PRW36" s="420"/>
      <c r="PRX36" s="421"/>
      <c r="PRY36" s="422"/>
      <c r="PRZ36" s="423"/>
      <c r="PSA36" s="419"/>
      <c r="PSB36" s="419"/>
      <c r="PSC36" s="418"/>
      <c r="PSD36" s="420"/>
      <c r="PSE36" s="421"/>
      <c r="PSF36" s="422"/>
      <c r="PSG36" s="423"/>
      <c r="PSH36" s="419"/>
      <c r="PSI36" s="419"/>
      <c r="PSJ36" s="418"/>
      <c r="PSK36" s="420"/>
      <c r="PSL36" s="421"/>
      <c r="PSM36" s="422"/>
      <c r="PSN36" s="423"/>
      <c r="PSO36" s="419"/>
      <c r="PSP36" s="419"/>
      <c r="PSQ36" s="418"/>
      <c r="PSR36" s="420"/>
      <c r="PSS36" s="421"/>
      <c r="PST36" s="422"/>
      <c r="PSU36" s="423"/>
      <c r="PSV36" s="419"/>
      <c r="PSW36" s="419"/>
      <c r="PSX36" s="418"/>
      <c r="PSY36" s="420"/>
      <c r="PSZ36" s="421"/>
      <c r="PTA36" s="422"/>
      <c r="PTB36" s="423"/>
      <c r="PTC36" s="419"/>
      <c r="PTD36" s="419"/>
      <c r="PTE36" s="418"/>
      <c r="PTF36" s="420"/>
      <c r="PTG36" s="421"/>
      <c r="PTH36" s="422"/>
      <c r="PTI36" s="423"/>
      <c r="PTJ36" s="419"/>
      <c r="PTK36" s="419"/>
      <c r="PTL36" s="418"/>
      <c r="PTM36" s="420"/>
      <c r="PTN36" s="421"/>
      <c r="PTO36" s="422"/>
      <c r="PTP36" s="423"/>
      <c r="PTQ36" s="419"/>
      <c r="PTR36" s="419"/>
      <c r="PTS36" s="418"/>
      <c r="PTT36" s="420"/>
      <c r="PTU36" s="421"/>
      <c r="PTV36" s="422"/>
      <c r="PTW36" s="423"/>
      <c r="PTX36" s="419"/>
      <c r="PTY36" s="419"/>
      <c r="PTZ36" s="418"/>
      <c r="PUA36" s="420"/>
      <c r="PUB36" s="421"/>
      <c r="PUC36" s="422"/>
      <c r="PUD36" s="423"/>
      <c r="PUE36" s="419"/>
      <c r="PUF36" s="419"/>
      <c r="PUG36" s="418"/>
      <c r="PUH36" s="420"/>
      <c r="PUI36" s="421"/>
      <c r="PUJ36" s="422"/>
      <c r="PUK36" s="423"/>
      <c r="PUL36" s="419"/>
      <c r="PUM36" s="419"/>
      <c r="PUN36" s="418"/>
      <c r="PUO36" s="420"/>
      <c r="PUP36" s="421"/>
      <c r="PUQ36" s="422"/>
      <c r="PUR36" s="423"/>
      <c r="PUS36" s="419"/>
      <c r="PUT36" s="419"/>
      <c r="PUU36" s="418"/>
      <c r="PUV36" s="420"/>
      <c r="PUW36" s="421"/>
      <c r="PUX36" s="422"/>
      <c r="PUY36" s="423"/>
      <c r="PUZ36" s="419"/>
      <c r="PVA36" s="419"/>
      <c r="PVB36" s="418"/>
      <c r="PVC36" s="420"/>
      <c r="PVD36" s="421"/>
      <c r="PVE36" s="422"/>
      <c r="PVF36" s="423"/>
      <c r="PVG36" s="419"/>
      <c r="PVH36" s="419"/>
      <c r="PVI36" s="418"/>
      <c r="PVJ36" s="420"/>
      <c r="PVK36" s="421"/>
      <c r="PVL36" s="422"/>
      <c r="PVM36" s="423"/>
      <c r="PVN36" s="419"/>
      <c r="PVO36" s="419"/>
      <c r="PVP36" s="418"/>
      <c r="PVQ36" s="420"/>
      <c r="PVR36" s="421"/>
      <c r="PVS36" s="422"/>
      <c r="PVT36" s="423"/>
      <c r="PVU36" s="419"/>
      <c r="PVV36" s="419"/>
      <c r="PVW36" s="418"/>
      <c r="PVX36" s="420"/>
      <c r="PVY36" s="421"/>
      <c r="PVZ36" s="422"/>
      <c r="PWA36" s="423"/>
      <c r="PWB36" s="419"/>
      <c r="PWC36" s="419"/>
      <c r="PWD36" s="418"/>
      <c r="PWE36" s="420"/>
      <c r="PWF36" s="421"/>
      <c r="PWG36" s="422"/>
      <c r="PWH36" s="423"/>
      <c r="PWI36" s="419"/>
      <c r="PWJ36" s="419"/>
      <c r="PWK36" s="418"/>
      <c r="PWL36" s="420"/>
      <c r="PWM36" s="421"/>
      <c r="PWN36" s="422"/>
      <c r="PWO36" s="423"/>
      <c r="PWP36" s="419"/>
      <c r="PWQ36" s="419"/>
      <c r="PWR36" s="418"/>
      <c r="PWS36" s="420"/>
      <c r="PWT36" s="421"/>
      <c r="PWU36" s="422"/>
      <c r="PWV36" s="423"/>
      <c r="PWW36" s="419"/>
      <c r="PWX36" s="419"/>
      <c r="PWY36" s="418"/>
      <c r="PWZ36" s="420"/>
      <c r="PXA36" s="421"/>
      <c r="PXB36" s="422"/>
      <c r="PXC36" s="423"/>
      <c r="PXD36" s="419"/>
      <c r="PXE36" s="419"/>
      <c r="PXF36" s="418"/>
      <c r="PXG36" s="420"/>
      <c r="PXH36" s="421"/>
      <c r="PXI36" s="422"/>
      <c r="PXJ36" s="423"/>
      <c r="PXK36" s="419"/>
      <c r="PXL36" s="419"/>
      <c r="PXM36" s="418"/>
      <c r="PXN36" s="420"/>
      <c r="PXO36" s="421"/>
      <c r="PXP36" s="422"/>
      <c r="PXQ36" s="423"/>
      <c r="PXR36" s="419"/>
      <c r="PXS36" s="419"/>
      <c r="PXT36" s="418"/>
      <c r="PXU36" s="420"/>
      <c r="PXV36" s="421"/>
      <c r="PXW36" s="422"/>
      <c r="PXX36" s="423"/>
      <c r="PXY36" s="419"/>
      <c r="PXZ36" s="419"/>
      <c r="PYA36" s="418"/>
      <c r="PYB36" s="420"/>
      <c r="PYC36" s="421"/>
      <c r="PYD36" s="422"/>
      <c r="PYE36" s="423"/>
      <c r="PYF36" s="419"/>
      <c r="PYG36" s="419"/>
      <c r="PYH36" s="418"/>
      <c r="PYI36" s="420"/>
      <c r="PYJ36" s="421"/>
      <c r="PYK36" s="422"/>
      <c r="PYL36" s="423"/>
      <c r="PYM36" s="419"/>
      <c r="PYN36" s="419"/>
      <c r="PYO36" s="418"/>
      <c r="PYP36" s="420"/>
      <c r="PYQ36" s="421"/>
      <c r="PYR36" s="422"/>
      <c r="PYS36" s="423"/>
      <c r="PYT36" s="419"/>
      <c r="PYU36" s="419"/>
      <c r="PYV36" s="418"/>
      <c r="PYW36" s="420"/>
      <c r="PYX36" s="421"/>
      <c r="PYY36" s="422"/>
      <c r="PYZ36" s="423"/>
      <c r="PZA36" s="419"/>
      <c r="PZB36" s="419"/>
      <c r="PZC36" s="418"/>
      <c r="PZD36" s="420"/>
      <c r="PZE36" s="421"/>
      <c r="PZF36" s="422"/>
      <c r="PZG36" s="423"/>
      <c r="PZH36" s="419"/>
      <c r="PZI36" s="419"/>
      <c r="PZJ36" s="418"/>
      <c r="PZK36" s="420"/>
      <c r="PZL36" s="421"/>
      <c r="PZM36" s="422"/>
      <c r="PZN36" s="423"/>
      <c r="PZO36" s="419"/>
      <c r="PZP36" s="419"/>
      <c r="PZQ36" s="418"/>
      <c r="PZR36" s="420"/>
      <c r="PZS36" s="421"/>
      <c r="PZT36" s="422"/>
      <c r="PZU36" s="423"/>
      <c r="PZV36" s="419"/>
      <c r="PZW36" s="419"/>
      <c r="PZX36" s="418"/>
      <c r="PZY36" s="420"/>
      <c r="PZZ36" s="421"/>
      <c r="QAA36" s="422"/>
      <c r="QAB36" s="423"/>
      <c r="QAC36" s="419"/>
      <c r="QAD36" s="419"/>
      <c r="QAE36" s="418"/>
      <c r="QAF36" s="420"/>
      <c r="QAG36" s="421"/>
      <c r="QAH36" s="422"/>
      <c r="QAI36" s="423"/>
      <c r="QAJ36" s="419"/>
      <c r="QAK36" s="419"/>
      <c r="QAL36" s="418"/>
      <c r="QAM36" s="420"/>
      <c r="QAN36" s="421"/>
      <c r="QAO36" s="422"/>
      <c r="QAP36" s="423"/>
      <c r="QAQ36" s="419"/>
      <c r="QAR36" s="419"/>
      <c r="QAS36" s="418"/>
      <c r="QAT36" s="420"/>
      <c r="QAU36" s="421"/>
      <c r="QAV36" s="422"/>
      <c r="QAW36" s="423"/>
      <c r="QAX36" s="419"/>
      <c r="QAY36" s="419"/>
      <c r="QAZ36" s="418"/>
      <c r="QBA36" s="420"/>
      <c r="QBB36" s="421"/>
      <c r="QBC36" s="422"/>
      <c r="QBD36" s="423"/>
      <c r="QBE36" s="419"/>
      <c r="QBF36" s="419"/>
      <c r="QBG36" s="418"/>
      <c r="QBH36" s="420"/>
      <c r="QBI36" s="421"/>
      <c r="QBJ36" s="422"/>
      <c r="QBK36" s="423"/>
      <c r="QBL36" s="419"/>
      <c r="QBM36" s="419"/>
      <c r="QBN36" s="418"/>
      <c r="QBO36" s="420"/>
      <c r="QBP36" s="421"/>
      <c r="QBQ36" s="422"/>
      <c r="QBR36" s="423"/>
      <c r="QBS36" s="419"/>
      <c r="QBT36" s="419"/>
      <c r="QBU36" s="418"/>
      <c r="QBV36" s="420"/>
      <c r="QBW36" s="421"/>
      <c r="QBX36" s="422"/>
      <c r="QBY36" s="423"/>
      <c r="QBZ36" s="419"/>
      <c r="QCA36" s="419"/>
      <c r="QCB36" s="418"/>
      <c r="QCC36" s="420"/>
      <c r="QCD36" s="421"/>
      <c r="QCE36" s="422"/>
      <c r="QCF36" s="423"/>
      <c r="QCG36" s="419"/>
      <c r="QCH36" s="419"/>
      <c r="QCI36" s="418"/>
      <c r="QCJ36" s="420"/>
      <c r="QCK36" s="421"/>
      <c r="QCL36" s="422"/>
      <c r="QCM36" s="423"/>
      <c r="QCN36" s="419"/>
      <c r="QCO36" s="419"/>
      <c r="QCP36" s="418"/>
      <c r="QCQ36" s="420"/>
      <c r="QCR36" s="421"/>
      <c r="QCS36" s="422"/>
      <c r="QCT36" s="423"/>
      <c r="QCU36" s="419"/>
      <c r="QCV36" s="419"/>
      <c r="QCW36" s="418"/>
      <c r="QCX36" s="420"/>
      <c r="QCY36" s="421"/>
      <c r="QCZ36" s="422"/>
      <c r="QDA36" s="423"/>
      <c r="QDB36" s="419"/>
      <c r="QDC36" s="419"/>
      <c r="QDD36" s="418"/>
      <c r="QDE36" s="420"/>
      <c r="QDF36" s="421"/>
      <c r="QDG36" s="422"/>
      <c r="QDH36" s="423"/>
      <c r="QDI36" s="419"/>
      <c r="QDJ36" s="419"/>
      <c r="QDK36" s="418"/>
      <c r="QDL36" s="420"/>
      <c r="QDM36" s="421"/>
      <c r="QDN36" s="422"/>
      <c r="QDO36" s="423"/>
      <c r="QDP36" s="419"/>
      <c r="QDQ36" s="419"/>
      <c r="QDR36" s="418"/>
      <c r="QDS36" s="420"/>
      <c r="QDT36" s="421"/>
      <c r="QDU36" s="422"/>
      <c r="QDV36" s="423"/>
      <c r="QDW36" s="419"/>
      <c r="QDX36" s="419"/>
      <c r="QDY36" s="418"/>
      <c r="QDZ36" s="420"/>
      <c r="QEA36" s="421"/>
      <c r="QEB36" s="422"/>
      <c r="QEC36" s="423"/>
      <c r="QED36" s="419"/>
      <c r="QEE36" s="419"/>
      <c r="QEF36" s="418"/>
      <c r="QEG36" s="420"/>
      <c r="QEH36" s="421"/>
      <c r="QEI36" s="422"/>
      <c r="QEJ36" s="423"/>
      <c r="QEK36" s="419"/>
      <c r="QEL36" s="419"/>
      <c r="QEM36" s="418"/>
      <c r="QEN36" s="420"/>
      <c r="QEO36" s="421"/>
      <c r="QEP36" s="422"/>
      <c r="QEQ36" s="423"/>
      <c r="QER36" s="419"/>
      <c r="QES36" s="419"/>
      <c r="QET36" s="418"/>
      <c r="QEU36" s="420"/>
      <c r="QEV36" s="421"/>
      <c r="QEW36" s="422"/>
      <c r="QEX36" s="423"/>
      <c r="QEY36" s="419"/>
      <c r="QEZ36" s="419"/>
      <c r="QFA36" s="418"/>
      <c r="QFB36" s="420"/>
      <c r="QFC36" s="421"/>
      <c r="QFD36" s="422"/>
      <c r="QFE36" s="423"/>
      <c r="QFF36" s="419"/>
      <c r="QFG36" s="419"/>
      <c r="QFH36" s="418"/>
      <c r="QFI36" s="420"/>
      <c r="QFJ36" s="421"/>
      <c r="QFK36" s="422"/>
      <c r="QFL36" s="423"/>
      <c r="QFM36" s="419"/>
      <c r="QFN36" s="419"/>
      <c r="QFO36" s="418"/>
      <c r="QFP36" s="420"/>
      <c r="QFQ36" s="421"/>
      <c r="QFR36" s="422"/>
      <c r="QFS36" s="423"/>
      <c r="QFT36" s="419"/>
      <c r="QFU36" s="419"/>
      <c r="QFV36" s="418"/>
      <c r="QFW36" s="420"/>
      <c r="QFX36" s="421"/>
      <c r="QFY36" s="422"/>
      <c r="QFZ36" s="423"/>
      <c r="QGA36" s="419"/>
      <c r="QGB36" s="419"/>
      <c r="QGC36" s="418"/>
      <c r="QGD36" s="420"/>
      <c r="QGE36" s="421"/>
      <c r="QGF36" s="422"/>
      <c r="QGG36" s="423"/>
      <c r="QGH36" s="419"/>
      <c r="QGI36" s="419"/>
      <c r="QGJ36" s="418"/>
      <c r="QGK36" s="420"/>
      <c r="QGL36" s="421"/>
      <c r="QGM36" s="422"/>
      <c r="QGN36" s="423"/>
      <c r="QGO36" s="419"/>
      <c r="QGP36" s="419"/>
      <c r="QGQ36" s="418"/>
      <c r="QGR36" s="420"/>
      <c r="QGS36" s="421"/>
      <c r="QGT36" s="422"/>
      <c r="QGU36" s="423"/>
      <c r="QGV36" s="419"/>
      <c r="QGW36" s="419"/>
      <c r="QGX36" s="418"/>
      <c r="QGY36" s="420"/>
      <c r="QGZ36" s="421"/>
      <c r="QHA36" s="422"/>
      <c r="QHB36" s="423"/>
      <c r="QHC36" s="419"/>
      <c r="QHD36" s="419"/>
      <c r="QHE36" s="418"/>
      <c r="QHF36" s="420"/>
      <c r="QHG36" s="421"/>
      <c r="QHH36" s="422"/>
      <c r="QHI36" s="423"/>
      <c r="QHJ36" s="419"/>
      <c r="QHK36" s="419"/>
      <c r="QHL36" s="418"/>
      <c r="QHM36" s="420"/>
      <c r="QHN36" s="421"/>
      <c r="QHO36" s="422"/>
      <c r="QHP36" s="423"/>
      <c r="QHQ36" s="419"/>
      <c r="QHR36" s="419"/>
      <c r="QHS36" s="418"/>
      <c r="QHT36" s="420"/>
      <c r="QHU36" s="421"/>
      <c r="QHV36" s="422"/>
      <c r="QHW36" s="423"/>
      <c r="QHX36" s="419"/>
      <c r="QHY36" s="419"/>
      <c r="QHZ36" s="418"/>
      <c r="QIA36" s="420"/>
      <c r="QIB36" s="421"/>
      <c r="QIC36" s="422"/>
      <c r="QID36" s="423"/>
      <c r="QIE36" s="419"/>
      <c r="QIF36" s="419"/>
      <c r="QIG36" s="418"/>
      <c r="QIH36" s="420"/>
      <c r="QII36" s="421"/>
      <c r="QIJ36" s="422"/>
      <c r="QIK36" s="423"/>
      <c r="QIL36" s="419"/>
      <c r="QIM36" s="419"/>
      <c r="QIN36" s="418"/>
      <c r="QIO36" s="420"/>
      <c r="QIP36" s="421"/>
      <c r="QIQ36" s="422"/>
      <c r="QIR36" s="423"/>
      <c r="QIS36" s="419"/>
      <c r="QIT36" s="419"/>
      <c r="QIU36" s="418"/>
      <c r="QIV36" s="420"/>
      <c r="QIW36" s="421"/>
      <c r="QIX36" s="422"/>
      <c r="QIY36" s="423"/>
      <c r="QIZ36" s="419"/>
      <c r="QJA36" s="419"/>
      <c r="QJB36" s="418"/>
      <c r="QJC36" s="420"/>
      <c r="QJD36" s="421"/>
      <c r="QJE36" s="422"/>
      <c r="QJF36" s="423"/>
      <c r="QJG36" s="419"/>
      <c r="QJH36" s="419"/>
      <c r="QJI36" s="418"/>
      <c r="QJJ36" s="420"/>
      <c r="QJK36" s="421"/>
      <c r="QJL36" s="422"/>
      <c r="QJM36" s="423"/>
      <c r="QJN36" s="419"/>
      <c r="QJO36" s="419"/>
      <c r="QJP36" s="418"/>
      <c r="QJQ36" s="420"/>
      <c r="QJR36" s="421"/>
      <c r="QJS36" s="422"/>
      <c r="QJT36" s="423"/>
      <c r="QJU36" s="419"/>
      <c r="QJV36" s="419"/>
      <c r="QJW36" s="418"/>
      <c r="QJX36" s="420"/>
      <c r="QJY36" s="421"/>
      <c r="QJZ36" s="422"/>
      <c r="QKA36" s="423"/>
      <c r="QKB36" s="419"/>
      <c r="QKC36" s="419"/>
      <c r="QKD36" s="418"/>
      <c r="QKE36" s="420"/>
      <c r="QKF36" s="421"/>
      <c r="QKG36" s="422"/>
      <c r="QKH36" s="423"/>
      <c r="QKI36" s="419"/>
      <c r="QKJ36" s="419"/>
      <c r="QKK36" s="418"/>
      <c r="QKL36" s="420"/>
      <c r="QKM36" s="421"/>
      <c r="QKN36" s="422"/>
      <c r="QKO36" s="423"/>
      <c r="QKP36" s="419"/>
      <c r="QKQ36" s="419"/>
      <c r="QKR36" s="418"/>
      <c r="QKS36" s="420"/>
      <c r="QKT36" s="421"/>
      <c r="QKU36" s="422"/>
      <c r="QKV36" s="423"/>
      <c r="QKW36" s="419"/>
      <c r="QKX36" s="419"/>
      <c r="QKY36" s="418"/>
      <c r="QKZ36" s="420"/>
      <c r="QLA36" s="421"/>
      <c r="QLB36" s="422"/>
      <c r="QLC36" s="423"/>
      <c r="QLD36" s="419"/>
      <c r="QLE36" s="419"/>
      <c r="QLF36" s="418"/>
      <c r="QLG36" s="420"/>
      <c r="QLH36" s="421"/>
      <c r="QLI36" s="422"/>
      <c r="QLJ36" s="423"/>
      <c r="QLK36" s="419"/>
      <c r="QLL36" s="419"/>
      <c r="QLM36" s="418"/>
      <c r="QLN36" s="420"/>
      <c r="QLO36" s="421"/>
      <c r="QLP36" s="422"/>
      <c r="QLQ36" s="423"/>
      <c r="QLR36" s="419"/>
      <c r="QLS36" s="419"/>
      <c r="QLT36" s="418"/>
      <c r="QLU36" s="420"/>
      <c r="QLV36" s="421"/>
      <c r="QLW36" s="422"/>
      <c r="QLX36" s="423"/>
      <c r="QLY36" s="419"/>
      <c r="QLZ36" s="419"/>
      <c r="QMA36" s="418"/>
      <c r="QMB36" s="420"/>
      <c r="QMC36" s="421"/>
      <c r="QMD36" s="422"/>
      <c r="QME36" s="423"/>
      <c r="QMF36" s="419"/>
      <c r="QMG36" s="419"/>
      <c r="QMH36" s="418"/>
      <c r="QMI36" s="420"/>
      <c r="QMJ36" s="421"/>
      <c r="QMK36" s="422"/>
      <c r="QML36" s="423"/>
      <c r="QMM36" s="419"/>
      <c r="QMN36" s="419"/>
      <c r="QMO36" s="418"/>
      <c r="QMP36" s="420"/>
      <c r="QMQ36" s="421"/>
      <c r="QMR36" s="422"/>
      <c r="QMS36" s="423"/>
      <c r="QMT36" s="419"/>
      <c r="QMU36" s="419"/>
      <c r="QMV36" s="418"/>
      <c r="QMW36" s="420"/>
      <c r="QMX36" s="421"/>
      <c r="QMY36" s="422"/>
      <c r="QMZ36" s="423"/>
      <c r="QNA36" s="419"/>
      <c r="QNB36" s="419"/>
      <c r="QNC36" s="418"/>
      <c r="QND36" s="420"/>
      <c r="QNE36" s="421"/>
      <c r="QNF36" s="422"/>
      <c r="QNG36" s="423"/>
      <c r="QNH36" s="419"/>
      <c r="QNI36" s="419"/>
      <c r="QNJ36" s="418"/>
      <c r="QNK36" s="420"/>
      <c r="QNL36" s="421"/>
      <c r="QNM36" s="422"/>
      <c r="QNN36" s="423"/>
      <c r="QNO36" s="419"/>
      <c r="QNP36" s="419"/>
      <c r="QNQ36" s="418"/>
      <c r="QNR36" s="420"/>
      <c r="QNS36" s="421"/>
      <c r="QNT36" s="422"/>
      <c r="QNU36" s="423"/>
      <c r="QNV36" s="419"/>
      <c r="QNW36" s="419"/>
      <c r="QNX36" s="418"/>
      <c r="QNY36" s="420"/>
      <c r="QNZ36" s="421"/>
      <c r="QOA36" s="422"/>
      <c r="QOB36" s="423"/>
      <c r="QOC36" s="419"/>
      <c r="QOD36" s="419"/>
      <c r="QOE36" s="418"/>
      <c r="QOF36" s="420"/>
      <c r="QOG36" s="421"/>
      <c r="QOH36" s="422"/>
      <c r="QOI36" s="423"/>
      <c r="QOJ36" s="419"/>
      <c r="QOK36" s="419"/>
      <c r="QOL36" s="418"/>
      <c r="QOM36" s="420"/>
      <c r="QON36" s="421"/>
      <c r="QOO36" s="422"/>
      <c r="QOP36" s="423"/>
      <c r="QOQ36" s="419"/>
      <c r="QOR36" s="419"/>
      <c r="QOS36" s="418"/>
      <c r="QOT36" s="420"/>
      <c r="QOU36" s="421"/>
      <c r="QOV36" s="422"/>
      <c r="QOW36" s="423"/>
      <c r="QOX36" s="419"/>
      <c r="QOY36" s="419"/>
      <c r="QOZ36" s="418"/>
      <c r="QPA36" s="420"/>
      <c r="QPB36" s="421"/>
      <c r="QPC36" s="422"/>
      <c r="QPD36" s="423"/>
      <c r="QPE36" s="419"/>
      <c r="QPF36" s="419"/>
      <c r="QPG36" s="418"/>
      <c r="QPH36" s="420"/>
      <c r="QPI36" s="421"/>
      <c r="QPJ36" s="422"/>
      <c r="QPK36" s="423"/>
      <c r="QPL36" s="419"/>
      <c r="QPM36" s="419"/>
      <c r="QPN36" s="418"/>
      <c r="QPO36" s="420"/>
      <c r="QPP36" s="421"/>
      <c r="QPQ36" s="422"/>
      <c r="QPR36" s="423"/>
      <c r="QPS36" s="419"/>
      <c r="QPT36" s="419"/>
      <c r="QPU36" s="418"/>
      <c r="QPV36" s="420"/>
      <c r="QPW36" s="421"/>
      <c r="QPX36" s="422"/>
      <c r="QPY36" s="423"/>
      <c r="QPZ36" s="419"/>
      <c r="QQA36" s="419"/>
      <c r="QQB36" s="418"/>
      <c r="QQC36" s="420"/>
      <c r="QQD36" s="421"/>
      <c r="QQE36" s="422"/>
      <c r="QQF36" s="423"/>
      <c r="QQG36" s="419"/>
      <c r="QQH36" s="419"/>
      <c r="QQI36" s="418"/>
      <c r="QQJ36" s="420"/>
      <c r="QQK36" s="421"/>
      <c r="QQL36" s="422"/>
      <c r="QQM36" s="423"/>
      <c r="QQN36" s="419"/>
      <c r="QQO36" s="419"/>
      <c r="QQP36" s="418"/>
      <c r="QQQ36" s="420"/>
      <c r="QQR36" s="421"/>
      <c r="QQS36" s="422"/>
      <c r="QQT36" s="423"/>
      <c r="QQU36" s="419"/>
      <c r="QQV36" s="419"/>
      <c r="QQW36" s="418"/>
      <c r="QQX36" s="420"/>
      <c r="QQY36" s="421"/>
      <c r="QQZ36" s="422"/>
      <c r="QRA36" s="423"/>
      <c r="QRB36" s="419"/>
      <c r="QRC36" s="419"/>
      <c r="QRD36" s="418"/>
      <c r="QRE36" s="420"/>
      <c r="QRF36" s="421"/>
      <c r="QRG36" s="422"/>
      <c r="QRH36" s="423"/>
      <c r="QRI36" s="419"/>
      <c r="QRJ36" s="419"/>
      <c r="QRK36" s="418"/>
      <c r="QRL36" s="420"/>
      <c r="QRM36" s="421"/>
      <c r="QRN36" s="422"/>
      <c r="QRO36" s="423"/>
      <c r="QRP36" s="419"/>
      <c r="QRQ36" s="419"/>
      <c r="QRR36" s="418"/>
      <c r="QRS36" s="420"/>
      <c r="QRT36" s="421"/>
      <c r="QRU36" s="422"/>
      <c r="QRV36" s="423"/>
      <c r="QRW36" s="419"/>
      <c r="QRX36" s="419"/>
      <c r="QRY36" s="418"/>
      <c r="QRZ36" s="420"/>
      <c r="QSA36" s="421"/>
      <c r="QSB36" s="422"/>
      <c r="QSC36" s="423"/>
      <c r="QSD36" s="419"/>
      <c r="QSE36" s="419"/>
      <c r="QSF36" s="418"/>
      <c r="QSG36" s="420"/>
      <c r="QSH36" s="421"/>
      <c r="QSI36" s="422"/>
      <c r="QSJ36" s="423"/>
      <c r="QSK36" s="419"/>
      <c r="QSL36" s="419"/>
      <c r="QSM36" s="418"/>
      <c r="QSN36" s="420"/>
      <c r="QSO36" s="421"/>
      <c r="QSP36" s="422"/>
      <c r="QSQ36" s="423"/>
      <c r="QSR36" s="419"/>
      <c r="QSS36" s="419"/>
      <c r="QST36" s="418"/>
      <c r="QSU36" s="420"/>
      <c r="QSV36" s="421"/>
      <c r="QSW36" s="422"/>
      <c r="QSX36" s="423"/>
      <c r="QSY36" s="419"/>
      <c r="QSZ36" s="419"/>
      <c r="QTA36" s="418"/>
      <c r="QTB36" s="420"/>
      <c r="QTC36" s="421"/>
      <c r="QTD36" s="422"/>
      <c r="QTE36" s="423"/>
      <c r="QTF36" s="419"/>
      <c r="QTG36" s="419"/>
      <c r="QTH36" s="418"/>
      <c r="QTI36" s="420"/>
      <c r="QTJ36" s="421"/>
      <c r="QTK36" s="422"/>
      <c r="QTL36" s="423"/>
      <c r="QTM36" s="419"/>
      <c r="QTN36" s="419"/>
      <c r="QTO36" s="418"/>
      <c r="QTP36" s="420"/>
      <c r="QTQ36" s="421"/>
      <c r="QTR36" s="422"/>
      <c r="QTS36" s="423"/>
      <c r="QTT36" s="419"/>
      <c r="QTU36" s="419"/>
      <c r="QTV36" s="418"/>
      <c r="QTW36" s="420"/>
      <c r="QTX36" s="421"/>
      <c r="QTY36" s="422"/>
      <c r="QTZ36" s="423"/>
      <c r="QUA36" s="419"/>
      <c r="QUB36" s="419"/>
      <c r="QUC36" s="418"/>
      <c r="QUD36" s="420"/>
      <c r="QUE36" s="421"/>
      <c r="QUF36" s="422"/>
      <c r="QUG36" s="423"/>
      <c r="QUH36" s="419"/>
      <c r="QUI36" s="419"/>
      <c r="QUJ36" s="418"/>
      <c r="QUK36" s="420"/>
      <c r="QUL36" s="421"/>
      <c r="QUM36" s="422"/>
      <c r="QUN36" s="423"/>
      <c r="QUO36" s="419"/>
      <c r="QUP36" s="419"/>
      <c r="QUQ36" s="418"/>
      <c r="QUR36" s="420"/>
      <c r="QUS36" s="421"/>
      <c r="QUT36" s="422"/>
      <c r="QUU36" s="423"/>
      <c r="QUV36" s="419"/>
      <c r="QUW36" s="419"/>
      <c r="QUX36" s="418"/>
      <c r="QUY36" s="420"/>
      <c r="QUZ36" s="421"/>
      <c r="QVA36" s="422"/>
      <c r="QVB36" s="423"/>
      <c r="QVC36" s="419"/>
      <c r="QVD36" s="419"/>
      <c r="QVE36" s="418"/>
      <c r="QVF36" s="420"/>
      <c r="QVG36" s="421"/>
      <c r="QVH36" s="422"/>
      <c r="QVI36" s="423"/>
      <c r="QVJ36" s="419"/>
      <c r="QVK36" s="419"/>
      <c r="QVL36" s="418"/>
      <c r="QVM36" s="420"/>
      <c r="QVN36" s="421"/>
      <c r="QVO36" s="422"/>
      <c r="QVP36" s="423"/>
      <c r="QVQ36" s="419"/>
      <c r="QVR36" s="419"/>
      <c r="QVS36" s="418"/>
      <c r="QVT36" s="420"/>
      <c r="QVU36" s="421"/>
      <c r="QVV36" s="422"/>
      <c r="QVW36" s="423"/>
      <c r="QVX36" s="419"/>
      <c r="QVY36" s="419"/>
      <c r="QVZ36" s="418"/>
      <c r="QWA36" s="420"/>
      <c r="QWB36" s="421"/>
      <c r="QWC36" s="422"/>
      <c r="QWD36" s="423"/>
      <c r="QWE36" s="419"/>
      <c r="QWF36" s="419"/>
      <c r="QWG36" s="418"/>
      <c r="QWH36" s="420"/>
      <c r="QWI36" s="421"/>
      <c r="QWJ36" s="422"/>
      <c r="QWK36" s="423"/>
      <c r="QWL36" s="419"/>
      <c r="QWM36" s="419"/>
      <c r="QWN36" s="418"/>
      <c r="QWO36" s="420"/>
      <c r="QWP36" s="421"/>
      <c r="QWQ36" s="422"/>
      <c r="QWR36" s="423"/>
      <c r="QWS36" s="419"/>
      <c r="QWT36" s="419"/>
      <c r="QWU36" s="418"/>
      <c r="QWV36" s="420"/>
      <c r="QWW36" s="421"/>
      <c r="QWX36" s="422"/>
      <c r="QWY36" s="423"/>
      <c r="QWZ36" s="419"/>
      <c r="QXA36" s="419"/>
      <c r="QXB36" s="418"/>
      <c r="QXC36" s="420"/>
      <c r="QXD36" s="421"/>
      <c r="QXE36" s="422"/>
      <c r="QXF36" s="423"/>
      <c r="QXG36" s="419"/>
      <c r="QXH36" s="419"/>
      <c r="QXI36" s="418"/>
      <c r="QXJ36" s="420"/>
      <c r="QXK36" s="421"/>
      <c r="QXL36" s="422"/>
      <c r="QXM36" s="423"/>
      <c r="QXN36" s="419"/>
      <c r="QXO36" s="419"/>
      <c r="QXP36" s="418"/>
      <c r="QXQ36" s="420"/>
      <c r="QXR36" s="421"/>
      <c r="QXS36" s="422"/>
      <c r="QXT36" s="423"/>
      <c r="QXU36" s="419"/>
      <c r="QXV36" s="419"/>
      <c r="QXW36" s="418"/>
      <c r="QXX36" s="420"/>
      <c r="QXY36" s="421"/>
      <c r="QXZ36" s="422"/>
      <c r="QYA36" s="423"/>
      <c r="QYB36" s="419"/>
      <c r="QYC36" s="419"/>
      <c r="QYD36" s="418"/>
      <c r="QYE36" s="420"/>
      <c r="QYF36" s="421"/>
      <c r="QYG36" s="422"/>
      <c r="QYH36" s="423"/>
      <c r="QYI36" s="419"/>
      <c r="QYJ36" s="419"/>
      <c r="QYK36" s="418"/>
      <c r="QYL36" s="420"/>
      <c r="QYM36" s="421"/>
      <c r="QYN36" s="422"/>
      <c r="QYO36" s="423"/>
      <c r="QYP36" s="419"/>
      <c r="QYQ36" s="419"/>
      <c r="QYR36" s="418"/>
      <c r="QYS36" s="420"/>
      <c r="QYT36" s="421"/>
      <c r="QYU36" s="422"/>
      <c r="QYV36" s="423"/>
      <c r="QYW36" s="419"/>
      <c r="QYX36" s="419"/>
      <c r="QYY36" s="418"/>
      <c r="QYZ36" s="420"/>
      <c r="QZA36" s="421"/>
      <c r="QZB36" s="422"/>
      <c r="QZC36" s="423"/>
      <c r="QZD36" s="419"/>
      <c r="QZE36" s="419"/>
      <c r="QZF36" s="418"/>
      <c r="QZG36" s="420"/>
      <c r="QZH36" s="421"/>
      <c r="QZI36" s="422"/>
      <c r="QZJ36" s="423"/>
      <c r="QZK36" s="419"/>
      <c r="QZL36" s="419"/>
      <c r="QZM36" s="418"/>
      <c r="QZN36" s="420"/>
      <c r="QZO36" s="421"/>
      <c r="QZP36" s="422"/>
      <c r="QZQ36" s="423"/>
      <c r="QZR36" s="419"/>
      <c r="QZS36" s="419"/>
      <c r="QZT36" s="418"/>
      <c r="QZU36" s="420"/>
      <c r="QZV36" s="421"/>
      <c r="QZW36" s="422"/>
      <c r="QZX36" s="423"/>
      <c r="QZY36" s="419"/>
      <c r="QZZ36" s="419"/>
      <c r="RAA36" s="418"/>
      <c r="RAB36" s="420"/>
      <c r="RAC36" s="421"/>
      <c r="RAD36" s="422"/>
      <c r="RAE36" s="423"/>
      <c r="RAF36" s="419"/>
      <c r="RAG36" s="419"/>
      <c r="RAH36" s="418"/>
      <c r="RAI36" s="420"/>
      <c r="RAJ36" s="421"/>
      <c r="RAK36" s="422"/>
      <c r="RAL36" s="423"/>
      <c r="RAM36" s="419"/>
      <c r="RAN36" s="419"/>
      <c r="RAO36" s="418"/>
      <c r="RAP36" s="420"/>
      <c r="RAQ36" s="421"/>
      <c r="RAR36" s="422"/>
      <c r="RAS36" s="423"/>
      <c r="RAT36" s="419"/>
      <c r="RAU36" s="419"/>
      <c r="RAV36" s="418"/>
      <c r="RAW36" s="420"/>
      <c r="RAX36" s="421"/>
      <c r="RAY36" s="422"/>
      <c r="RAZ36" s="423"/>
      <c r="RBA36" s="419"/>
      <c r="RBB36" s="419"/>
      <c r="RBC36" s="418"/>
      <c r="RBD36" s="420"/>
      <c r="RBE36" s="421"/>
      <c r="RBF36" s="422"/>
      <c r="RBG36" s="423"/>
      <c r="RBH36" s="419"/>
      <c r="RBI36" s="419"/>
      <c r="RBJ36" s="418"/>
      <c r="RBK36" s="420"/>
      <c r="RBL36" s="421"/>
      <c r="RBM36" s="422"/>
      <c r="RBN36" s="423"/>
      <c r="RBO36" s="419"/>
      <c r="RBP36" s="419"/>
      <c r="RBQ36" s="418"/>
      <c r="RBR36" s="420"/>
      <c r="RBS36" s="421"/>
      <c r="RBT36" s="422"/>
      <c r="RBU36" s="423"/>
      <c r="RBV36" s="419"/>
      <c r="RBW36" s="419"/>
      <c r="RBX36" s="418"/>
      <c r="RBY36" s="420"/>
      <c r="RBZ36" s="421"/>
      <c r="RCA36" s="422"/>
      <c r="RCB36" s="423"/>
      <c r="RCC36" s="419"/>
      <c r="RCD36" s="419"/>
      <c r="RCE36" s="418"/>
      <c r="RCF36" s="420"/>
      <c r="RCG36" s="421"/>
      <c r="RCH36" s="422"/>
      <c r="RCI36" s="423"/>
      <c r="RCJ36" s="419"/>
      <c r="RCK36" s="419"/>
      <c r="RCL36" s="418"/>
      <c r="RCM36" s="420"/>
      <c r="RCN36" s="421"/>
      <c r="RCO36" s="422"/>
      <c r="RCP36" s="423"/>
      <c r="RCQ36" s="419"/>
      <c r="RCR36" s="419"/>
      <c r="RCS36" s="418"/>
      <c r="RCT36" s="420"/>
      <c r="RCU36" s="421"/>
      <c r="RCV36" s="422"/>
      <c r="RCW36" s="423"/>
      <c r="RCX36" s="419"/>
      <c r="RCY36" s="419"/>
      <c r="RCZ36" s="418"/>
      <c r="RDA36" s="420"/>
      <c r="RDB36" s="421"/>
      <c r="RDC36" s="422"/>
      <c r="RDD36" s="423"/>
      <c r="RDE36" s="419"/>
      <c r="RDF36" s="419"/>
      <c r="RDG36" s="418"/>
      <c r="RDH36" s="420"/>
      <c r="RDI36" s="421"/>
      <c r="RDJ36" s="422"/>
      <c r="RDK36" s="423"/>
      <c r="RDL36" s="419"/>
      <c r="RDM36" s="419"/>
      <c r="RDN36" s="418"/>
      <c r="RDO36" s="420"/>
      <c r="RDP36" s="421"/>
      <c r="RDQ36" s="422"/>
      <c r="RDR36" s="423"/>
      <c r="RDS36" s="419"/>
      <c r="RDT36" s="419"/>
      <c r="RDU36" s="418"/>
      <c r="RDV36" s="420"/>
      <c r="RDW36" s="421"/>
      <c r="RDX36" s="422"/>
      <c r="RDY36" s="423"/>
      <c r="RDZ36" s="419"/>
      <c r="REA36" s="419"/>
      <c r="REB36" s="418"/>
      <c r="REC36" s="420"/>
      <c r="RED36" s="421"/>
      <c r="REE36" s="422"/>
      <c r="REF36" s="423"/>
      <c r="REG36" s="419"/>
      <c r="REH36" s="419"/>
      <c r="REI36" s="418"/>
      <c r="REJ36" s="420"/>
      <c r="REK36" s="421"/>
      <c r="REL36" s="422"/>
      <c r="REM36" s="423"/>
      <c r="REN36" s="419"/>
      <c r="REO36" s="419"/>
      <c r="REP36" s="418"/>
      <c r="REQ36" s="420"/>
      <c r="RER36" s="421"/>
      <c r="RES36" s="422"/>
      <c r="RET36" s="423"/>
      <c r="REU36" s="419"/>
      <c r="REV36" s="419"/>
      <c r="REW36" s="418"/>
      <c r="REX36" s="420"/>
      <c r="REY36" s="421"/>
      <c r="REZ36" s="422"/>
      <c r="RFA36" s="423"/>
      <c r="RFB36" s="419"/>
      <c r="RFC36" s="419"/>
      <c r="RFD36" s="418"/>
      <c r="RFE36" s="420"/>
      <c r="RFF36" s="421"/>
      <c r="RFG36" s="422"/>
      <c r="RFH36" s="423"/>
      <c r="RFI36" s="419"/>
      <c r="RFJ36" s="419"/>
      <c r="RFK36" s="418"/>
      <c r="RFL36" s="420"/>
      <c r="RFM36" s="421"/>
      <c r="RFN36" s="422"/>
      <c r="RFO36" s="423"/>
      <c r="RFP36" s="419"/>
      <c r="RFQ36" s="419"/>
      <c r="RFR36" s="418"/>
      <c r="RFS36" s="420"/>
      <c r="RFT36" s="421"/>
      <c r="RFU36" s="422"/>
      <c r="RFV36" s="423"/>
      <c r="RFW36" s="419"/>
      <c r="RFX36" s="419"/>
      <c r="RFY36" s="418"/>
      <c r="RFZ36" s="420"/>
      <c r="RGA36" s="421"/>
      <c r="RGB36" s="422"/>
      <c r="RGC36" s="423"/>
      <c r="RGD36" s="419"/>
      <c r="RGE36" s="419"/>
      <c r="RGF36" s="418"/>
      <c r="RGG36" s="420"/>
      <c r="RGH36" s="421"/>
      <c r="RGI36" s="422"/>
      <c r="RGJ36" s="423"/>
      <c r="RGK36" s="419"/>
      <c r="RGL36" s="419"/>
      <c r="RGM36" s="418"/>
      <c r="RGN36" s="420"/>
      <c r="RGO36" s="421"/>
      <c r="RGP36" s="422"/>
      <c r="RGQ36" s="423"/>
      <c r="RGR36" s="419"/>
      <c r="RGS36" s="419"/>
      <c r="RGT36" s="418"/>
      <c r="RGU36" s="420"/>
      <c r="RGV36" s="421"/>
      <c r="RGW36" s="422"/>
      <c r="RGX36" s="423"/>
      <c r="RGY36" s="419"/>
      <c r="RGZ36" s="419"/>
      <c r="RHA36" s="418"/>
      <c r="RHB36" s="420"/>
      <c r="RHC36" s="421"/>
      <c r="RHD36" s="422"/>
      <c r="RHE36" s="423"/>
      <c r="RHF36" s="419"/>
      <c r="RHG36" s="419"/>
      <c r="RHH36" s="418"/>
      <c r="RHI36" s="420"/>
      <c r="RHJ36" s="421"/>
      <c r="RHK36" s="422"/>
      <c r="RHL36" s="423"/>
      <c r="RHM36" s="419"/>
      <c r="RHN36" s="419"/>
      <c r="RHO36" s="418"/>
      <c r="RHP36" s="420"/>
      <c r="RHQ36" s="421"/>
      <c r="RHR36" s="422"/>
      <c r="RHS36" s="423"/>
      <c r="RHT36" s="419"/>
      <c r="RHU36" s="419"/>
      <c r="RHV36" s="418"/>
      <c r="RHW36" s="420"/>
      <c r="RHX36" s="421"/>
      <c r="RHY36" s="422"/>
      <c r="RHZ36" s="423"/>
      <c r="RIA36" s="419"/>
      <c r="RIB36" s="419"/>
      <c r="RIC36" s="418"/>
      <c r="RID36" s="420"/>
      <c r="RIE36" s="421"/>
      <c r="RIF36" s="422"/>
      <c r="RIG36" s="423"/>
      <c r="RIH36" s="419"/>
      <c r="RII36" s="419"/>
      <c r="RIJ36" s="418"/>
      <c r="RIK36" s="420"/>
      <c r="RIL36" s="421"/>
      <c r="RIM36" s="422"/>
      <c r="RIN36" s="423"/>
      <c r="RIO36" s="419"/>
      <c r="RIP36" s="419"/>
      <c r="RIQ36" s="418"/>
      <c r="RIR36" s="420"/>
      <c r="RIS36" s="421"/>
      <c r="RIT36" s="422"/>
      <c r="RIU36" s="423"/>
      <c r="RIV36" s="419"/>
      <c r="RIW36" s="419"/>
      <c r="RIX36" s="418"/>
      <c r="RIY36" s="420"/>
      <c r="RIZ36" s="421"/>
      <c r="RJA36" s="422"/>
      <c r="RJB36" s="423"/>
      <c r="RJC36" s="419"/>
      <c r="RJD36" s="419"/>
      <c r="RJE36" s="418"/>
      <c r="RJF36" s="420"/>
      <c r="RJG36" s="421"/>
      <c r="RJH36" s="422"/>
      <c r="RJI36" s="423"/>
      <c r="RJJ36" s="419"/>
      <c r="RJK36" s="419"/>
      <c r="RJL36" s="418"/>
      <c r="RJM36" s="420"/>
      <c r="RJN36" s="421"/>
      <c r="RJO36" s="422"/>
      <c r="RJP36" s="423"/>
      <c r="RJQ36" s="419"/>
      <c r="RJR36" s="419"/>
      <c r="RJS36" s="418"/>
      <c r="RJT36" s="420"/>
      <c r="RJU36" s="421"/>
      <c r="RJV36" s="422"/>
      <c r="RJW36" s="423"/>
      <c r="RJX36" s="419"/>
      <c r="RJY36" s="419"/>
      <c r="RJZ36" s="418"/>
      <c r="RKA36" s="420"/>
      <c r="RKB36" s="421"/>
      <c r="RKC36" s="422"/>
      <c r="RKD36" s="423"/>
      <c r="RKE36" s="419"/>
      <c r="RKF36" s="419"/>
      <c r="RKG36" s="418"/>
      <c r="RKH36" s="420"/>
      <c r="RKI36" s="421"/>
      <c r="RKJ36" s="422"/>
      <c r="RKK36" s="423"/>
      <c r="RKL36" s="419"/>
      <c r="RKM36" s="419"/>
      <c r="RKN36" s="418"/>
      <c r="RKO36" s="420"/>
      <c r="RKP36" s="421"/>
      <c r="RKQ36" s="422"/>
      <c r="RKR36" s="423"/>
      <c r="RKS36" s="419"/>
      <c r="RKT36" s="419"/>
      <c r="RKU36" s="418"/>
      <c r="RKV36" s="420"/>
      <c r="RKW36" s="421"/>
      <c r="RKX36" s="422"/>
      <c r="RKY36" s="423"/>
      <c r="RKZ36" s="419"/>
      <c r="RLA36" s="419"/>
      <c r="RLB36" s="418"/>
      <c r="RLC36" s="420"/>
      <c r="RLD36" s="421"/>
      <c r="RLE36" s="422"/>
      <c r="RLF36" s="423"/>
      <c r="RLG36" s="419"/>
      <c r="RLH36" s="419"/>
      <c r="RLI36" s="418"/>
      <c r="RLJ36" s="420"/>
      <c r="RLK36" s="421"/>
      <c r="RLL36" s="422"/>
      <c r="RLM36" s="423"/>
      <c r="RLN36" s="419"/>
      <c r="RLO36" s="419"/>
      <c r="RLP36" s="418"/>
      <c r="RLQ36" s="420"/>
      <c r="RLR36" s="421"/>
      <c r="RLS36" s="422"/>
      <c r="RLT36" s="423"/>
      <c r="RLU36" s="419"/>
      <c r="RLV36" s="419"/>
      <c r="RLW36" s="418"/>
      <c r="RLX36" s="420"/>
      <c r="RLY36" s="421"/>
      <c r="RLZ36" s="422"/>
      <c r="RMA36" s="423"/>
      <c r="RMB36" s="419"/>
      <c r="RMC36" s="419"/>
      <c r="RMD36" s="418"/>
      <c r="RME36" s="420"/>
      <c r="RMF36" s="421"/>
      <c r="RMG36" s="422"/>
      <c r="RMH36" s="423"/>
      <c r="RMI36" s="419"/>
      <c r="RMJ36" s="419"/>
      <c r="RMK36" s="418"/>
      <c r="RML36" s="420"/>
      <c r="RMM36" s="421"/>
      <c r="RMN36" s="422"/>
      <c r="RMO36" s="423"/>
      <c r="RMP36" s="419"/>
      <c r="RMQ36" s="419"/>
      <c r="RMR36" s="418"/>
      <c r="RMS36" s="420"/>
      <c r="RMT36" s="421"/>
      <c r="RMU36" s="422"/>
      <c r="RMV36" s="423"/>
      <c r="RMW36" s="419"/>
      <c r="RMX36" s="419"/>
      <c r="RMY36" s="418"/>
      <c r="RMZ36" s="420"/>
      <c r="RNA36" s="421"/>
      <c r="RNB36" s="422"/>
      <c r="RNC36" s="423"/>
      <c r="RND36" s="419"/>
      <c r="RNE36" s="419"/>
      <c r="RNF36" s="418"/>
      <c r="RNG36" s="420"/>
      <c r="RNH36" s="421"/>
      <c r="RNI36" s="422"/>
      <c r="RNJ36" s="423"/>
      <c r="RNK36" s="419"/>
      <c r="RNL36" s="419"/>
      <c r="RNM36" s="418"/>
      <c r="RNN36" s="420"/>
      <c r="RNO36" s="421"/>
      <c r="RNP36" s="422"/>
      <c r="RNQ36" s="423"/>
      <c r="RNR36" s="419"/>
      <c r="RNS36" s="419"/>
      <c r="RNT36" s="418"/>
      <c r="RNU36" s="420"/>
      <c r="RNV36" s="421"/>
      <c r="RNW36" s="422"/>
      <c r="RNX36" s="423"/>
      <c r="RNY36" s="419"/>
      <c r="RNZ36" s="419"/>
      <c r="ROA36" s="418"/>
      <c r="ROB36" s="420"/>
      <c r="ROC36" s="421"/>
      <c r="ROD36" s="422"/>
      <c r="ROE36" s="423"/>
      <c r="ROF36" s="419"/>
      <c r="ROG36" s="419"/>
      <c r="ROH36" s="418"/>
      <c r="ROI36" s="420"/>
      <c r="ROJ36" s="421"/>
      <c r="ROK36" s="422"/>
      <c r="ROL36" s="423"/>
      <c r="ROM36" s="419"/>
      <c r="RON36" s="419"/>
      <c r="ROO36" s="418"/>
      <c r="ROP36" s="420"/>
      <c r="ROQ36" s="421"/>
      <c r="ROR36" s="422"/>
      <c r="ROS36" s="423"/>
      <c r="ROT36" s="419"/>
      <c r="ROU36" s="419"/>
      <c r="ROV36" s="418"/>
      <c r="ROW36" s="420"/>
      <c r="ROX36" s="421"/>
      <c r="ROY36" s="422"/>
      <c r="ROZ36" s="423"/>
      <c r="RPA36" s="419"/>
      <c r="RPB36" s="419"/>
      <c r="RPC36" s="418"/>
      <c r="RPD36" s="420"/>
      <c r="RPE36" s="421"/>
      <c r="RPF36" s="422"/>
      <c r="RPG36" s="423"/>
      <c r="RPH36" s="419"/>
      <c r="RPI36" s="419"/>
      <c r="RPJ36" s="418"/>
      <c r="RPK36" s="420"/>
      <c r="RPL36" s="421"/>
      <c r="RPM36" s="422"/>
      <c r="RPN36" s="423"/>
      <c r="RPO36" s="419"/>
      <c r="RPP36" s="419"/>
      <c r="RPQ36" s="418"/>
      <c r="RPR36" s="420"/>
      <c r="RPS36" s="421"/>
      <c r="RPT36" s="422"/>
      <c r="RPU36" s="423"/>
      <c r="RPV36" s="419"/>
      <c r="RPW36" s="419"/>
      <c r="RPX36" s="418"/>
      <c r="RPY36" s="420"/>
      <c r="RPZ36" s="421"/>
      <c r="RQA36" s="422"/>
      <c r="RQB36" s="423"/>
      <c r="RQC36" s="419"/>
      <c r="RQD36" s="419"/>
      <c r="RQE36" s="418"/>
      <c r="RQF36" s="420"/>
      <c r="RQG36" s="421"/>
      <c r="RQH36" s="422"/>
      <c r="RQI36" s="423"/>
      <c r="RQJ36" s="419"/>
      <c r="RQK36" s="419"/>
      <c r="RQL36" s="418"/>
      <c r="RQM36" s="420"/>
      <c r="RQN36" s="421"/>
      <c r="RQO36" s="422"/>
      <c r="RQP36" s="423"/>
      <c r="RQQ36" s="419"/>
      <c r="RQR36" s="419"/>
      <c r="RQS36" s="418"/>
      <c r="RQT36" s="420"/>
      <c r="RQU36" s="421"/>
      <c r="RQV36" s="422"/>
      <c r="RQW36" s="423"/>
      <c r="RQX36" s="419"/>
      <c r="RQY36" s="419"/>
      <c r="RQZ36" s="418"/>
      <c r="RRA36" s="420"/>
      <c r="RRB36" s="421"/>
      <c r="RRC36" s="422"/>
      <c r="RRD36" s="423"/>
      <c r="RRE36" s="419"/>
      <c r="RRF36" s="419"/>
      <c r="RRG36" s="418"/>
      <c r="RRH36" s="420"/>
      <c r="RRI36" s="421"/>
      <c r="RRJ36" s="422"/>
      <c r="RRK36" s="423"/>
      <c r="RRL36" s="419"/>
      <c r="RRM36" s="419"/>
      <c r="RRN36" s="418"/>
      <c r="RRO36" s="420"/>
      <c r="RRP36" s="421"/>
      <c r="RRQ36" s="422"/>
      <c r="RRR36" s="423"/>
      <c r="RRS36" s="419"/>
      <c r="RRT36" s="419"/>
      <c r="RRU36" s="418"/>
      <c r="RRV36" s="420"/>
      <c r="RRW36" s="421"/>
      <c r="RRX36" s="422"/>
      <c r="RRY36" s="423"/>
      <c r="RRZ36" s="419"/>
      <c r="RSA36" s="419"/>
      <c r="RSB36" s="418"/>
      <c r="RSC36" s="420"/>
      <c r="RSD36" s="421"/>
      <c r="RSE36" s="422"/>
      <c r="RSF36" s="423"/>
      <c r="RSG36" s="419"/>
      <c r="RSH36" s="419"/>
      <c r="RSI36" s="418"/>
      <c r="RSJ36" s="420"/>
      <c r="RSK36" s="421"/>
      <c r="RSL36" s="422"/>
      <c r="RSM36" s="423"/>
      <c r="RSN36" s="419"/>
      <c r="RSO36" s="419"/>
      <c r="RSP36" s="418"/>
      <c r="RSQ36" s="420"/>
      <c r="RSR36" s="421"/>
      <c r="RSS36" s="422"/>
      <c r="RST36" s="423"/>
      <c r="RSU36" s="419"/>
      <c r="RSV36" s="419"/>
      <c r="RSW36" s="418"/>
      <c r="RSX36" s="420"/>
      <c r="RSY36" s="421"/>
      <c r="RSZ36" s="422"/>
      <c r="RTA36" s="423"/>
      <c r="RTB36" s="419"/>
      <c r="RTC36" s="419"/>
      <c r="RTD36" s="418"/>
      <c r="RTE36" s="420"/>
      <c r="RTF36" s="421"/>
      <c r="RTG36" s="422"/>
      <c r="RTH36" s="423"/>
      <c r="RTI36" s="419"/>
      <c r="RTJ36" s="419"/>
      <c r="RTK36" s="418"/>
      <c r="RTL36" s="420"/>
      <c r="RTM36" s="421"/>
      <c r="RTN36" s="422"/>
      <c r="RTO36" s="423"/>
      <c r="RTP36" s="419"/>
      <c r="RTQ36" s="419"/>
      <c r="RTR36" s="418"/>
      <c r="RTS36" s="420"/>
      <c r="RTT36" s="421"/>
      <c r="RTU36" s="422"/>
      <c r="RTV36" s="423"/>
      <c r="RTW36" s="419"/>
      <c r="RTX36" s="419"/>
      <c r="RTY36" s="418"/>
      <c r="RTZ36" s="420"/>
      <c r="RUA36" s="421"/>
      <c r="RUB36" s="422"/>
      <c r="RUC36" s="423"/>
      <c r="RUD36" s="419"/>
      <c r="RUE36" s="419"/>
      <c r="RUF36" s="418"/>
      <c r="RUG36" s="420"/>
      <c r="RUH36" s="421"/>
      <c r="RUI36" s="422"/>
      <c r="RUJ36" s="423"/>
      <c r="RUK36" s="419"/>
      <c r="RUL36" s="419"/>
      <c r="RUM36" s="418"/>
      <c r="RUN36" s="420"/>
      <c r="RUO36" s="421"/>
      <c r="RUP36" s="422"/>
      <c r="RUQ36" s="423"/>
      <c r="RUR36" s="419"/>
      <c r="RUS36" s="419"/>
      <c r="RUT36" s="418"/>
      <c r="RUU36" s="420"/>
      <c r="RUV36" s="421"/>
      <c r="RUW36" s="422"/>
      <c r="RUX36" s="423"/>
      <c r="RUY36" s="419"/>
      <c r="RUZ36" s="419"/>
      <c r="RVA36" s="418"/>
      <c r="RVB36" s="420"/>
      <c r="RVC36" s="421"/>
      <c r="RVD36" s="422"/>
      <c r="RVE36" s="423"/>
      <c r="RVF36" s="419"/>
      <c r="RVG36" s="419"/>
      <c r="RVH36" s="418"/>
      <c r="RVI36" s="420"/>
      <c r="RVJ36" s="421"/>
      <c r="RVK36" s="422"/>
      <c r="RVL36" s="423"/>
      <c r="RVM36" s="419"/>
      <c r="RVN36" s="419"/>
      <c r="RVO36" s="418"/>
      <c r="RVP36" s="420"/>
      <c r="RVQ36" s="421"/>
      <c r="RVR36" s="422"/>
      <c r="RVS36" s="423"/>
      <c r="RVT36" s="419"/>
      <c r="RVU36" s="419"/>
      <c r="RVV36" s="418"/>
      <c r="RVW36" s="420"/>
      <c r="RVX36" s="421"/>
      <c r="RVY36" s="422"/>
      <c r="RVZ36" s="423"/>
      <c r="RWA36" s="419"/>
      <c r="RWB36" s="419"/>
      <c r="RWC36" s="418"/>
      <c r="RWD36" s="420"/>
      <c r="RWE36" s="421"/>
      <c r="RWF36" s="422"/>
      <c r="RWG36" s="423"/>
      <c r="RWH36" s="419"/>
      <c r="RWI36" s="419"/>
      <c r="RWJ36" s="418"/>
      <c r="RWK36" s="420"/>
      <c r="RWL36" s="421"/>
      <c r="RWM36" s="422"/>
      <c r="RWN36" s="423"/>
      <c r="RWO36" s="419"/>
      <c r="RWP36" s="419"/>
      <c r="RWQ36" s="418"/>
      <c r="RWR36" s="420"/>
      <c r="RWS36" s="421"/>
      <c r="RWT36" s="422"/>
      <c r="RWU36" s="423"/>
      <c r="RWV36" s="419"/>
      <c r="RWW36" s="419"/>
      <c r="RWX36" s="418"/>
      <c r="RWY36" s="420"/>
      <c r="RWZ36" s="421"/>
      <c r="RXA36" s="422"/>
      <c r="RXB36" s="423"/>
      <c r="RXC36" s="419"/>
      <c r="RXD36" s="419"/>
      <c r="RXE36" s="418"/>
      <c r="RXF36" s="420"/>
      <c r="RXG36" s="421"/>
      <c r="RXH36" s="422"/>
      <c r="RXI36" s="423"/>
      <c r="RXJ36" s="419"/>
      <c r="RXK36" s="419"/>
      <c r="RXL36" s="418"/>
      <c r="RXM36" s="420"/>
      <c r="RXN36" s="421"/>
      <c r="RXO36" s="422"/>
      <c r="RXP36" s="423"/>
      <c r="RXQ36" s="419"/>
      <c r="RXR36" s="419"/>
      <c r="RXS36" s="418"/>
      <c r="RXT36" s="420"/>
      <c r="RXU36" s="421"/>
      <c r="RXV36" s="422"/>
      <c r="RXW36" s="423"/>
      <c r="RXX36" s="419"/>
      <c r="RXY36" s="419"/>
      <c r="RXZ36" s="418"/>
      <c r="RYA36" s="420"/>
      <c r="RYB36" s="421"/>
      <c r="RYC36" s="422"/>
      <c r="RYD36" s="423"/>
      <c r="RYE36" s="419"/>
      <c r="RYF36" s="419"/>
      <c r="RYG36" s="418"/>
      <c r="RYH36" s="420"/>
      <c r="RYI36" s="421"/>
      <c r="RYJ36" s="422"/>
      <c r="RYK36" s="423"/>
      <c r="RYL36" s="419"/>
      <c r="RYM36" s="419"/>
      <c r="RYN36" s="418"/>
      <c r="RYO36" s="420"/>
      <c r="RYP36" s="421"/>
      <c r="RYQ36" s="422"/>
      <c r="RYR36" s="423"/>
      <c r="RYS36" s="419"/>
      <c r="RYT36" s="419"/>
      <c r="RYU36" s="418"/>
      <c r="RYV36" s="420"/>
      <c r="RYW36" s="421"/>
      <c r="RYX36" s="422"/>
      <c r="RYY36" s="423"/>
      <c r="RYZ36" s="419"/>
      <c r="RZA36" s="419"/>
      <c r="RZB36" s="418"/>
      <c r="RZC36" s="420"/>
      <c r="RZD36" s="421"/>
      <c r="RZE36" s="422"/>
      <c r="RZF36" s="423"/>
      <c r="RZG36" s="419"/>
      <c r="RZH36" s="419"/>
      <c r="RZI36" s="418"/>
      <c r="RZJ36" s="420"/>
      <c r="RZK36" s="421"/>
      <c r="RZL36" s="422"/>
      <c r="RZM36" s="423"/>
      <c r="RZN36" s="419"/>
      <c r="RZO36" s="419"/>
      <c r="RZP36" s="418"/>
      <c r="RZQ36" s="420"/>
      <c r="RZR36" s="421"/>
      <c r="RZS36" s="422"/>
      <c r="RZT36" s="423"/>
      <c r="RZU36" s="419"/>
      <c r="RZV36" s="419"/>
      <c r="RZW36" s="418"/>
      <c r="RZX36" s="420"/>
      <c r="RZY36" s="421"/>
      <c r="RZZ36" s="422"/>
      <c r="SAA36" s="423"/>
      <c r="SAB36" s="419"/>
      <c r="SAC36" s="419"/>
      <c r="SAD36" s="418"/>
      <c r="SAE36" s="420"/>
      <c r="SAF36" s="421"/>
      <c r="SAG36" s="422"/>
      <c r="SAH36" s="423"/>
      <c r="SAI36" s="419"/>
      <c r="SAJ36" s="419"/>
      <c r="SAK36" s="418"/>
      <c r="SAL36" s="420"/>
      <c r="SAM36" s="421"/>
      <c r="SAN36" s="422"/>
      <c r="SAO36" s="423"/>
      <c r="SAP36" s="419"/>
      <c r="SAQ36" s="419"/>
      <c r="SAR36" s="418"/>
      <c r="SAS36" s="420"/>
      <c r="SAT36" s="421"/>
      <c r="SAU36" s="422"/>
      <c r="SAV36" s="423"/>
      <c r="SAW36" s="419"/>
      <c r="SAX36" s="419"/>
      <c r="SAY36" s="418"/>
      <c r="SAZ36" s="420"/>
      <c r="SBA36" s="421"/>
      <c r="SBB36" s="422"/>
      <c r="SBC36" s="423"/>
      <c r="SBD36" s="419"/>
      <c r="SBE36" s="419"/>
      <c r="SBF36" s="418"/>
      <c r="SBG36" s="420"/>
      <c r="SBH36" s="421"/>
      <c r="SBI36" s="422"/>
      <c r="SBJ36" s="423"/>
      <c r="SBK36" s="419"/>
      <c r="SBL36" s="419"/>
      <c r="SBM36" s="418"/>
      <c r="SBN36" s="420"/>
      <c r="SBO36" s="421"/>
      <c r="SBP36" s="422"/>
      <c r="SBQ36" s="423"/>
      <c r="SBR36" s="419"/>
      <c r="SBS36" s="419"/>
      <c r="SBT36" s="418"/>
      <c r="SBU36" s="420"/>
      <c r="SBV36" s="421"/>
      <c r="SBW36" s="422"/>
      <c r="SBX36" s="423"/>
      <c r="SBY36" s="419"/>
      <c r="SBZ36" s="419"/>
      <c r="SCA36" s="418"/>
      <c r="SCB36" s="420"/>
      <c r="SCC36" s="421"/>
      <c r="SCD36" s="422"/>
      <c r="SCE36" s="423"/>
      <c r="SCF36" s="419"/>
      <c r="SCG36" s="419"/>
      <c r="SCH36" s="418"/>
      <c r="SCI36" s="420"/>
      <c r="SCJ36" s="421"/>
      <c r="SCK36" s="422"/>
      <c r="SCL36" s="423"/>
      <c r="SCM36" s="419"/>
      <c r="SCN36" s="419"/>
      <c r="SCO36" s="418"/>
      <c r="SCP36" s="420"/>
      <c r="SCQ36" s="421"/>
      <c r="SCR36" s="422"/>
      <c r="SCS36" s="423"/>
      <c r="SCT36" s="419"/>
      <c r="SCU36" s="419"/>
      <c r="SCV36" s="418"/>
      <c r="SCW36" s="420"/>
      <c r="SCX36" s="421"/>
      <c r="SCY36" s="422"/>
      <c r="SCZ36" s="423"/>
      <c r="SDA36" s="419"/>
      <c r="SDB36" s="419"/>
      <c r="SDC36" s="418"/>
      <c r="SDD36" s="420"/>
      <c r="SDE36" s="421"/>
      <c r="SDF36" s="422"/>
      <c r="SDG36" s="423"/>
      <c r="SDH36" s="419"/>
      <c r="SDI36" s="419"/>
      <c r="SDJ36" s="418"/>
      <c r="SDK36" s="420"/>
      <c r="SDL36" s="421"/>
      <c r="SDM36" s="422"/>
      <c r="SDN36" s="423"/>
      <c r="SDO36" s="419"/>
      <c r="SDP36" s="419"/>
      <c r="SDQ36" s="418"/>
      <c r="SDR36" s="420"/>
      <c r="SDS36" s="421"/>
      <c r="SDT36" s="422"/>
      <c r="SDU36" s="423"/>
      <c r="SDV36" s="419"/>
      <c r="SDW36" s="419"/>
      <c r="SDX36" s="418"/>
      <c r="SDY36" s="420"/>
      <c r="SDZ36" s="421"/>
      <c r="SEA36" s="422"/>
      <c r="SEB36" s="423"/>
      <c r="SEC36" s="419"/>
      <c r="SED36" s="419"/>
      <c r="SEE36" s="418"/>
      <c r="SEF36" s="420"/>
      <c r="SEG36" s="421"/>
      <c r="SEH36" s="422"/>
      <c r="SEI36" s="423"/>
      <c r="SEJ36" s="419"/>
      <c r="SEK36" s="419"/>
      <c r="SEL36" s="418"/>
      <c r="SEM36" s="420"/>
      <c r="SEN36" s="421"/>
      <c r="SEO36" s="422"/>
      <c r="SEP36" s="423"/>
      <c r="SEQ36" s="419"/>
      <c r="SER36" s="419"/>
      <c r="SES36" s="418"/>
      <c r="SET36" s="420"/>
      <c r="SEU36" s="421"/>
      <c r="SEV36" s="422"/>
      <c r="SEW36" s="423"/>
      <c r="SEX36" s="419"/>
      <c r="SEY36" s="419"/>
      <c r="SEZ36" s="418"/>
      <c r="SFA36" s="420"/>
      <c r="SFB36" s="421"/>
      <c r="SFC36" s="422"/>
      <c r="SFD36" s="423"/>
      <c r="SFE36" s="419"/>
      <c r="SFF36" s="419"/>
      <c r="SFG36" s="418"/>
      <c r="SFH36" s="420"/>
      <c r="SFI36" s="421"/>
      <c r="SFJ36" s="422"/>
      <c r="SFK36" s="423"/>
      <c r="SFL36" s="419"/>
      <c r="SFM36" s="419"/>
      <c r="SFN36" s="418"/>
      <c r="SFO36" s="420"/>
      <c r="SFP36" s="421"/>
      <c r="SFQ36" s="422"/>
      <c r="SFR36" s="423"/>
      <c r="SFS36" s="419"/>
      <c r="SFT36" s="419"/>
      <c r="SFU36" s="418"/>
      <c r="SFV36" s="420"/>
      <c r="SFW36" s="421"/>
      <c r="SFX36" s="422"/>
      <c r="SFY36" s="423"/>
      <c r="SFZ36" s="419"/>
      <c r="SGA36" s="419"/>
      <c r="SGB36" s="418"/>
      <c r="SGC36" s="420"/>
      <c r="SGD36" s="421"/>
      <c r="SGE36" s="422"/>
      <c r="SGF36" s="423"/>
      <c r="SGG36" s="419"/>
      <c r="SGH36" s="419"/>
      <c r="SGI36" s="418"/>
      <c r="SGJ36" s="420"/>
      <c r="SGK36" s="421"/>
      <c r="SGL36" s="422"/>
      <c r="SGM36" s="423"/>
      <c r="SGN36" s="419"/>
      <c r="SGO36" s="419"/>
      <c r="SGP36" s="418"/>
      <c r="SGQ36" s="420"/>
      <c r="SGR36" s="421"/>
      <c r="SGS36" s="422"/>
      <c r="SGT36" s="423"/>
      <c r="SGU36" s="419"/>
      <c r="SGV36" s="419"/>
      <c r="SGW36" s="418"/>
      <c r="SGX36" s="420"/>
      <c r="SGY36" s="421"/>
      <c r="SGZ36" s="422"/>
      <c r="SHA36" s="423"/>
      <c r="SHB36" s="419"/>
      <c r="SHC36" s="419"/>
      <c r="SHD36" s="418"/>
      <c r="SHE36" s="420"/>
      <c r="SHF36" s="421"/>
      <c r="SHG36" s="422"/>
      <c r="SHH36" s="423"/>
      <c r="SHI36" s="419"/>
      <c r="SHJ36" s="419"/>
      <c r="SHK36" s="418"/>
      <c r="SHL36" s="420"/>
      <c r="SHM36" s="421"/>
      <c r="SHN36" s="422"/>
      <c r="SHO36" s="423"/>
      <c r="SHP36" s="419"/>
      <c r="SHQ36" s="419"/>
      <c r="SHR36" s="418"/>
      <c r="SHS36" s="420"/>
      <c r="SHT36" s="421"/>
      <c r="SHU36" s="422"/>
      <c r="SHV36" s="423"/>
      <c r="SHW36" s="419"/>
      <c r="SHX36" s="419"/>
      <c r="SHY36" s="418"/>
      <c r="SHZ36" s="420"/>
      <c r="SIA36" s="421"/>
      <c r="SIB36" s="422"/>
      <c r="SIC36" s="423"/>
      <c r="SID36" s="419"/>
      <c r="SIE36" s="419"/>
      <c r="SIF36" s="418"/>
      <c r="SIG36" s="420"/>
      <c r="SIH36" s="421"/>
      <c r="SII36" s="422"/>
      <c r="SIJ36" s="423"/>
      <c r="SIK36" s="419"/>
      <c r="SIL36" s="419"/>
      <c r="SIM36" s="418"/>
      <c r="SIN36" s="420"/>
      <c r="SIO36" s="421"/>
      <c r="SIP36" s="422"/>
      <c r="SIQ36" s="423"/>
      <c r="SIR36" s="419"/>
      <c r="SIS36" s="419"/>
      <c r="SIT36" s="418"/>
      <c r="SIU36" s="420"/>
      <c r="SIV36" s="421"/>
      <c r="SIW36" s="422"/>
      <c r="SIX36" s="423"/>
      <c r="SIY36" s="419"/>
      <c r="SIZ36" s="419"/>
      <c r="SJA36" s="418"/>
      <c r="SJB36" s="420"/>
      <c r="SJC36" s="421"/>
      <c r="SJD36" s="422"/>
      <c r="SJE36" s="423"/>
      <c r="SJF36" s="419"/>
      <c r="SJG36" s="419"/>
      <c r="SJH36" s="418"/>
      <c r="SJI36" s="420"/>
      <c r="SJJ36" s="421"/>
      <c r="SJK36" s="422"/>
      <c r="SJL36" s="423"/>
      <c r="SJM36" s="419"/>
      <c r="SJN36" s="419"/>
      <c r="SJO36" s="418"/>
      <c r="SJP36" s="420"/>
      <c r="SJQ36" s="421"/>
      <c r="SJR36" s="422"/>
      <c r="SJS36" s="423"/>
      <c r="SJT36" s="419"/>
      <c r="SJU36" s="419"/>
      <c r="SJV36" s="418"/>
      <c r="SJW36" s="420"/>
      <c r="SJX36" s="421"/>
      <c r="SJY36" s="422"/>
      <c r="SJZ36" s="423"/>
      <c r="SKA36" s="419"/>
      <c r="SKB36" s="419"/>
      <c r="SKC36" s="418"/>
      <c r="SKD36" s="420"/>
      <c r="SKE36" s="421"/>
      <c r="SKF36" s="422"/>
      <c r="SKG36" s="423"/>
      <c r="SKH36" s="419"/>
      <c r="SKI36" s="419"/>
      <c r="SKJ36" s="418"/>
      <c r="SKK36" s="420"/>
      <c r="SKL36" s="421"/>
      <c r="SKM36" s="422"/>
      <c r="SKN36" s="423"/>
      <c r="SKO36" s="419"/>
      <c r="SKP36" s="419"/>
      <c r="SKQ36" s="418"/>
      <c r="SKR36" s="420"/>
      <c r="SKS36" s="421"/>
      <c r="SKT36" s="422"/>
      <c r="SKU36" s="423"/>
      <c r="SKV36" s="419"/>
      <c r="SKW36" s="419"/>
      <c r="SKX36" s="418"/>
      <c r="SKY36" s="420"/>
      <c r="SKZ36" s="421"/>
      <c r="SLA36" s="422"/>
      <c r="SLB36" s="423"/>
      <c r="SLC36" s="419"/>
      <c r="SLD36" s="419"/>
      <c r="SLE36" s="418"/>
      <c r="SLF36" s="420"/>
      <c r="SLG36" s="421"/>
      <c r="SLH36" s="422"/>
      <c r="SLI36" s="423"/>
      <c r="SLJ36" s="419"/>
      <c r="SLK36" s="419"/>
      <c r="SLL36" s="418"/>
      <c r="SLM36" s="420"/>
      <c r="SLN36" s="421"/>
      <c r="SLO36" s="422"/>
      <c r="SLP36" s="423"/>
      <c r="SLQ36" s="419"/>
      <c r="SLR36" s="419"/>
      <c r="SLS36" s="418"/>
      <c r="SLT36" s="420"/>
      <c r="SLU36" s="421"/>
      <c r="SLV36" s="422"/>
      <c r="SLW36" s="423"/>
      <c r="SLX36" s="419"/>
      <c r="SLY36" s="419"/>
      <c r="SLZ36" s="418"/>
      <c r="SMA36" s="420"/>
      <c r="SMB36" s="421"/>
      <c r="SMC36" s="422"/>
      <c r="SMD36" s="423"/>
      <c r="SME36" s="419"/>
      <c r="SMF36" s="419"/>
      <c r="SMG36" s="418"/>
      <c r="SMH36" s="420"/>
      <c r="SMI36" s="421"/>
      <c r="SMJ36" s="422"/>
      <c r="SMK36" s="423"/>
      <c r="SML36" s="419"/>
      <c r="SMM36" s="419"/>
      <c r="SMN36" s="418"/>
      <c r="SMO36" s="420"/>
      <c r="SMP36" s="421"/>
      <c r="SMQ36" s="422"/>
      <c r="SMR36" s="423"/>
      <c r="SMS36" s="419"/>
      <c r="SMT36" s="419"/>
      <c r="SMU36" s="418"/>
      <c r="SMV36" s="420"/>
      <c r="SMW36" s="421"/>
      <c r="SMX36" s="422"/>
      <c r="SMY36" s="423"/>
      <c r="SMZ36" s="419"/>
      <c r="SNA36" s="419"/>
      <c r="SNB36" s="418"/>
      <c r="SNC36" s="420"/>
      <c r="SND36" s="421"/>
      <c r="SNE36" s="422"/>
      <c r="SNF36" s="423"/>
      <c r="SNG36" s="419"/>
      <c r="SNH36" s="419"/>
      <c r="SNI36" s="418"/>
      <c r="SNJ36" s="420"/>
      <c r="SNK36" s="421"/>
      <c r="SNL36" s="422"/>
      <c r="SNM36" s="423"/>
      <c r="SNN36" s="419"/>
      <c r="SNO36" s="419"/>
      <c r="SNP36" s="418"/>
      <c r="SNQ36" s="420"/>
      <c r="SNR36" s="421"/>
      <c r="SNS36" s="422"/>
      <c r="SNT36" s="423"/>
      <c r="SNU36" s="419"/>
      <c r="SNV36" s="419"/>
      <c r="SNW36" s="418"/>
      <c r="SNX36" s="420"/>
      <c r="SNY36" s="421"/>
      <c r="SNZ36" s="422"/>
      <c r="SOA36" s="423"/>
      <c r="SOB36" s="419"/>
      <c r="SOC36" s="419"/>
      <c r="SOD36" s="418"/>
      <c r="SOE36" s="420"/>
      <c r="SOF36" s="421"/>
      <c r="SOG36" s="422"/>
      <c r="SOH36" s="423"/>
      <c r="SOI36" s="419"/>
      <c r="SOJ36" s="419"/>
      <c r="SOK36" s="418"/>
      <c r="SOL36" s="420"/>
      <c r="SOM36" s="421"/>
      <c r="SON36" s="422"/>
      <c r="SOO36" s="423"/>
      <c r="SOP36" s="419"/>
      <c r="SOQ36" s="419"/>
      <c r="SOR36" s="418"/>
      <c r="SOS36" s="420"/>
      <c r="SOT36" s="421"/>
      <c r="SOU36" s="422"/>
      <c r="SOV36" s="423"/>
      <c r="SOW36" s="419"/>
      <c r="SOX36" s="419"/>
      <c r="SOY36" s="418"/>
      <c r="SOZ36" s="420"/>
      <c r="SPA36" s="421"/>
      <c r="SPB36" s="422"/>
      <c r="SPC36" s="423"/>
      <c r="SPD36" s="419"/>
      <c r="SPE36" s="419"/>
      <c r="SPF36" s="418"/>
      <c r="SPG36" s="420"/>
      <c r="SPH36" s="421"/>
      <c r="SPI36" s="422"/>
      <c r="SPJ36" s="423"/>
      <c r="SPK36" s="419"/>
      <c r="SPL36" s="419"/>
      <c r="SPM36" s="418"/>
      <c r="SPN36" s="420"/>
      <c r="SPO36" s="421"/>
      <c r="SPP36" s="422"/>
      <c r="SPQ36" s="423"/>
      <c r="SPR36" s="419"/>
      <c r="SPS36" s="419"/>
      <c r="SPT36" s="418"/>
      <c r="SPU36" s="420"/>
      <c r="SPV36" s="421"/>
      <c r="SPW36" s="422"/>
      <c r="SPX36" s="423"/>
      <c r="SPY36" s="419"/>
      <c r="SPZ36" s="419"/>
      <c r="SQA36" s="418"/>
      <c r="SQB36" s="420"/>
      <c r="SQC36" s="421"/>
      <c r="SQD36" s="422"/>
      <c r="SQE36" s="423"/>
      <c r="SQF36" s="419"/>
      <c r="SQG36" s="419"/>
      <c r="SQH36" s="418"/>
      <c r="SQI36" s="420"/>
      <c r="SQJ36" s="421"/>
      <c r="SQK36" s="422"/>
      <c r="SQL36" s="423"/>
      <c r="SQM36" s="419"/>
      <c r="SQN36" s="419"/>
      <c r="SQO36" s="418"/>
      <c r="SQP36" s="420"/>
      <c r="SQQ36" s="421"/>
      <c r="SQR36" s="422"/>
      <c r="SQS36" s="423"/>
      <c r="SQT36" s="419"/>
      <c r="SQU36" s="419"/>
      <c r="SQV36" s="418"/>
      <c r="SQW36" s="420"/>
      <c r="SQX36" s="421"/>
      <c r="SQY36" s="422"/>
      <c r="SQZ36" s="423"/>
      <c r="SRA36" s="419"/>
      <c r="SRB36" s="419"/>
      <c r="SRC36" s="418"/>
      <c r="SRD36" s="420"/>
      <c r="SRE36" s="421"/>
      <c r="SRF36" s="422"/>
      <c r="SRG36" s="423"/>
      <c r="SRH36" s="419"/>
      <c r="SRI36" s="419"/>
      <c r="SRJ36" s="418"/>
      <c r="SRK36" s="420"/>
      <c r="SRL36" s="421"/>
      <c r="SRM36" s="422"/>
      <c r="SRN36" s="423"/>
      <c r="SRO36" s="419"/>
      <c r="SRP36" s="419"/>
      <c r="SRQ36" s="418"/>
      <c r="SRR36" s="420"/>
      <c r="SRS36" s="421"/>
      <c r="SRT36" s="422"/>
      <c r="SRU36" s="423"/>
      <c r="SRV36" s="419"/>
      <c r="SRW36" s="419"/>
      <c r="SRX36" s="418"/>
      <c r="SRY36" s="420"/>
      <c r="SRZ36" s="421"/>
      <c r="SSA36" s="422"/>
      <c r="SSB36" s="423"/>
      <c r="SSC36" s="419"/>
      <c r="SSD36" s="419"/>
      <c r="SSE36" s="418"/>
      <c r="SSF36" s="420"/>
      <c r="SSG36" s="421"/>
      <c r="SSH36" s="422"/>
      <c r="SSI36" s="423"/>
      <c r="SSJ36" s="419"/>
      <c r="SSK36" s="419"/>
      <c r="SSL36" s="418"/>
      <c r="SSM36" s="420"/>
      <c r="SSN36" s="421"/>
      <c r="SSO36" s="422"/>
      <c r="SSP36" s="423"/>
      <c r="SSQ36" s="419"/>
      <c r="SSR36" s="419"/>
      <c r="SSS36" s="418"/>
      <c r="SST36" s="420"/>
      <c r="SSU36" s="421"/>
      <c r="SSV36" s="422"/>
      <c r="SSW36" s="423"/>
      <c r="SSX36" s="419"/>
      <c r="SSY36" s="419"/>
      <c r="SSZ36" s="418"/>
      <c r="STA36" s="420"/>
      <c r="STB36" s="421"/>
      <c r="STC36" s="422"/>
      <c r="STD36" s="423"/>
      <c r="STE36" s="419"/>
      <c r="STF36" s="419"/>
      <c r="STG36" s="418"/>
      <c r="STH36" s="420"/>
      <c r="STI36" s="421"/>
      <c r="STJ36" s="422"/>
      <c r="STK36" s="423"/>
      <c r="STL36" s="419"/>
      <c r="STM36" s="419"/>
      <c r="STN36" s="418"/>
      <c r="STO36" s="420"/>
      <c r="STP36" s="421"/>
      <c r="STQ36" s="422"/>
      <c r="STR36" s="423"/>
      <c r="STS36" s="419"/>
      <c r="STT36" s="419"/>
      <c r="STU36" s="418"/>
      <c r="STV36" s="420"/>
      <c r="STW36" s="421"/>
      <c r="STX36" s="422"/>
      <c r="STY36" s="423"/>
      <c r="STZ36" s="419"/>
      <c r="SUA36" s="419"/>
      <c r="SUB36" s="418"/>
      <c r="SUC36" s="420"/>
      <c r="SUD36" s="421"/>
      <c r="SUE36" s="422"/>
      <c r="SUF36" s="423"/>
      <c r="SUG36" s="419"/>
      <c r="SUH36" s="419"/>
      <c r="SUI36" s="418"/>
      <c r="SUJ36" s="420"/>
      <c r="SUK36" s="421"/>
      <c r="SUL36" s="422"/>
      <c r="SUM36" s="423"/>
      <c r="SUN36" s="419"/>
      <c r="SUO36" s="419"/>
      <c r="SUP36" s="418"/>
      <c r="SUQ36" s="420"/>
      <c r="SUR36" s="421"/>
      <c r="SUS36" s="422"/>
      <c r="SUT36" s="423"/>
      <c r="SUU36" s="419"/>
      <c r="SUV36" s="419"/>
      <c r="SUW36" s="418"/>
      <c r="SUX36" s="420"/>
      <c r="SUY36" s="421"/>
      <c r="SUZ36" s="422"/>
      <c r="SVA36" s="423"/>
      <c r="SVB36" s="419"/>
      <c r="SVC36" s="419"/>
      <c r="SVD36" s="418"/>
      <c r="SVE36" s="420"/>
      <c r="SVF36" s="421"/>
      <c r="SVG36" s="422"/>
      <c r="SVH36" s="423"/>
      <c r="SVI36" s="419"/>
      <c r="SVJ36" s="419"/>
      <c r="SVK36" s="418"/>
      <c r="SVL36" s="420"/>
      <c r="SVM36" s="421"/>
      <c r="SVN36" s="422"/>
      <c r="SVO36" s="423"/>
      <c r="SVP36" s="419"/>
      <c r="SVQ36" s="419"/>
      <c r="SVR36" s="418"/>
      <c r="SVS36" s="420"/>
      <c r="SVT36" s="421"/>
      <c r="SVU36" s="422"/>
      <c r="SVV36" s="423"/>
      <c r="SVW36" s="419"/>
      <c r="SVX36" s="419"/>
      <c r="SVY36" s="418"/>
      <c r="SVZ36" s="420"/>
      <c r="SWA36" s="421"/>
      <c r="SWB36" s="422"/>
      <c r="SWC36" s="423"/>
      <c r="SWD36" s="419"/>
      <c r="SWE36" s="419"/>
      <c r="SWF36" s="418"/>
      <c r="SWG36" s="420"/>
      <c r="SWH36" s="421"/>
      <c r="SWI36" s="422"/>
      <c r="SWJ36" s="423"/>
      <c r="SWK36" s="419"/>
      <c r="SWL36" s="419"/>
      <c r="SWM36" s="418"/>
      <c r="SWN36" s="420"/>
      <c r="SWO36" s="421"/>
      <c r="SWP36" s="422"/>
      <c r="SWQ36" s="423"/>
      <c r="SWR36" s="419"/>
      <c r="SWS36" s="419"/>
      <c r="SWT36" s="418"/>
      <c r="SWU36" s="420"/>
      <c r="SWV36" s="421"/>
      <c r="SWW36" s="422"/>
      <c r="SWX36" s="423"/>
      <c r="SWY36" s="419"/>
      <c r="SWZ36" s="419"/>
      <c r="SXA36" s="418"/>
      <c r="SXB36" s="420"/>
      <c r="SXC36" s="421"/>
      <c r="SXD36" s="422"/>
      <c r="SXE36" s="423"/>
      <c r="SXF36" s="419"/>
      <c r="SXG36" s="419"/>
      <c r="SXH36" s="418"/>
      <c r="SXI36" s="420"/>
      <c r="SXJ36" s="421"/>
      <c r="SXK36" s="422"/>
      <c r="SXL36" s="423"/>
      <c r="SXM36" s="419"/>
      <c r="SXN36" s="419"/>
      <c r="SXO36" s="418"/>
      <c r="SXP36" s="420"/>
      <c r="SXQ36" s="421"/>
      <c r="SXR36" s="422"/>
      <c r="SXS36" s="423"/>
      <c r="SXT36" s="419"/>
      <c r="SXU36" s="419"/>
      <c r="SXV36" s="418"/>
      <c r="SXW36" s="420"/>
      <c r="SXX36" s="421"/>
      <c r="SXY36" s="422"/>
      <c r="SXZ36" s="423"/>
      <c r="SYA36" s="419"/>
      <c r="SYB36" s="419"/>
      <c r="SYC36" s="418"/>
      <c r="SYD36" s="420"/>
      <c r="SYE36" s="421"/>
      <c r="SYF36" s="422"/>
      <c r="SYG36" s="423"/>
      <c r="SYH36" s="419"/>
      <c r="SYI36" s="419"/>
      <c r="SYJ36" s="418"/>
      <c r="SYK36" s="420"/>
      <c r="SYL36" s="421"/>
      <c r="SYM36" s="422"/>
      <c r="SYN36" s="423"/>
      <c r="SYO36" s="419"/>
      <c r="SYP36" s="419"/>
      <c r="SYQ36" s="418"/>
      <c r="SYR36" s="420"/>
      <c r="SYS36" s="421"/>
      <c r="SYT36" s="422"/>
      <c r="SYU36" s="423"/>
      <c r="SYV36" s="419"/>
      <c r="SYW36" s="419"/>
      <c r="SYX36" s="418"/>
      <c r="SYY36" s="420"/>
      <c r="SYZ36" s="421"/>
      <c r="SZA36" s="422"/>
      <c r="SZB36" s="423"/>
      <c r="SZC36" s="419"/>
      <c r="SZD36" s="419"/>
      <c r="SZE36" s="418"/>
      <c r="SZF36" s="420"/>
      <c r="SZG36" s="421"/>
      <c r="SZH36" s="422"/>
      <c r="SZI36" s="423"/>
      <c r="SZJ36" s="419"/>
      <c r="SZK36" s="419"/>
      <c r="SZL36" s="418"/>
      <c r="SZM36" s="420"/>
      <c r="SZN36" s="421"/>
      <c r="SZO36" s="422"/>
      <c r="SZP36" s="423"/>
      <c r="SZQ36" s="419"/>
      <c r="SZR36" s="419"/>
      <c r="SZS36" s="418"/>
      <c r="SZT36" s="420"/>
      <c r="SZU36" s="421"/>
      <c r="SZV36" s="422"/>
      <c r="SZW36" s="423"/>
      <c r="SZX36" s="419"/>
      <c r="SZY36" s="419"/>
      <c r="SZZ36" s="418"/>
      <c r="TAA36" s="420"/>
      <c r="TAB36" s="421"/>
      <c r="TAC36" s="422"/>
      <c r="TAD36" s="423"/>
      <c r="TAE36" s="419"/>
      <c r="TAF36" s="419"/>
      <c r="TAG36" s="418"/>
      <c r="TAH36" s="420"/>
      <c r="TAI36" s="421"/>
      <c r="TAJ36" s="422"/>
      <c r="TAK36" s="423"/>
      <c r="TAL36" s="419"/>
      <c r="TAM36" s="419"/>
      <c r="TAN36" s="418"/>
      <c r="TAO36" s="420"/>
      <c r="TAP36" s="421"/>
      <c r="TAQ36" s="422"/>
      <c r="TAR36" s="423"/>
      <c r="TAS36" s="419"/>
      <c r="TAT36" s="419"/>
      <c r="TAU36" s="418"/>
      <c r="TAV36" s="420"/>
      <c r="TAW36" s="421"/>
      <c r="TAX36" s="422"/>
      <c r="TAY36" s="423"/>
      <c r="TAZ36" s="419"/>
      <c r="TBA36" s="419"/>
      <c r="TBB36" s="418"/>
      <c r="TBC36" s="420"/>
      <c r="TBD36" s="421"/>
      <c r="TBE36" s="422"/>
      <c r="TBF36" s="423"/>
      <c r="TBG36" s="419"/>
      <c r="TBH36" s="419"/>
      <c r="TBI36" s="418"/>
      <c r="TBJ36" s="420"/>
      <c r="TBK36" s="421"/>
      <c r="TBL36" s="422"/>
      <c r="TBM36" s="423"/>
      <c r="TBN36" s="419"/>
      <c r="TBO36" s="419"/>
      <c r="TBP36" s="418"/>
      <c r="TBQ36" s="420"/>
      <c r="TBR36" s="421"/>
      <c r="TBS36" s="422"/>
      <c r="TBT36" s="423"/>
      <c r="TBU36" s="419"/>
      <c r="TBV36" s="419"/>
      <c r="TBW36" s="418"/>
      <c r="TBX36" s="420"/>
      <c r="TBY36" s="421"/>
      <c r="TBZ36" s="422"/>
      <c r="TCA36" s="423"/>
      <c r="TCB36" s="419"/>
      <c r="TCC36" s="419"/>
      <c r="TCD36" s="418"/>
      <c r="TCE36" s="420"/>
      <c r="TCF36" s="421"/>
      <c r="TCG36" s="422"/>
      <c r="TCH36" s="423"/>
      <c r="TCI36" s="419"/>
      <c r="TCJ36" s="419"/>
      <c r="TCK36" s="418"/>
      <c r="TCL36" s="420"/>
      <c r="TCM36" s="421"/>
      <c r="TCN36" s="422"/>
      <c r="TCO36" s="423"/>
      <c r="TCP36" s="419"/>
      <c r="TCQ36" s="419"/>
      <c r="TCR36" s="418"/>
      <c r="TCS36" s="420"/>
      <c r="TCT36" s="421"/>
      <c r="TCU36" s="422"/>
      <c r="TCV36" s="423"/>
      <c r="TCW36" s="419"/>
      <c r="TCX36" s="419"/>
      <c r="TCY36" s="418"/>
      <c r="TCZ36" s="420"/>
      <c r="TDA36" s="421"/>
      <c r="TDB36" s="422"/>
      <c r="TDC36" s="423"/>
      <c r="TDD36" s="419"/>
      <c r="TDE36" s="419"/>
      <c r="TDF36" s="418"/>
      <c r="TDG36" s="420"/>
      <c r="TDH36" s="421"/>
      <c r="TDI36" s="422"/>
      <c r="TDJ36" s="423"/>
      <c r="TDK36" s="419"/>
      <c r="TDL36" s="419"/>
      <c r="TDM36" s="418"/>
      <c r="TDN36" s="420"/>
      <c r="TDO36" s="421"/>
      <c r="TDP36" s="422"/>
      <c r="TDQ36" s="423"/>
      <c r="TDR36" s="419"/>
      <c r="TDS36" s="419"/>
      <c r="TDT36" s="418"/>
      <c r="TDU36" s="420"/>
      <c r="TDV36" s="421"/>
      <c r="TDW36" s="422"/>
      <c r="TDX36" s="423"/>
      <c r="TDY36" s="419"/>
      <c r="TDZ36" s="419"/>
      <c r="TEA36" s="418"/>
      <c r="TEB36" s="420"/>
      <c r="TEC36" s="421"/>
      <c r="TED36" s="422"/>
      <c r="TEE36" s="423"/>
      <c r="TEF36" s="419"/>
      <c r="TEG36" s="419"/>
      <c r="TEH36" s="418"/>
      <c r="TEI36" s="420"/>
      <c r="TEJ36" s="421"/>
      <c r="TEK36" s="422"/>
      <c r="TEL36" s="423"/>
      <c r="TEM36" s="419"/>
      <c r="TEN36" s="419"/>
      <c r="TEO36" s="418"/>
      <c r="TEP36" s="420"/>
      <c r="TEQ36" s="421"/>
      <c r="TER36" s="422"/>
      <c r="TES36" s="423"/>
      <c r="TET36" s="419"/>
      <c r="TEU36" s="419"/>
      <c r="TEV36" s="418"/>
      <c r="TEW36" s="420"/>
      <c r="TEX36" s="421"/>
      <c r="TEY36" s="422"/>
      <c r="TEZ36" s="423"/>
      <c r="TFA36" s="419"/>
      <c r="TFB36" s="419"/>
      <c r="TFC36" s="418"/>
      <c r="TFD36" s="420"/>
      <c r="TFE36" s="421"/>
      <c r="TFF36" s="422"/>
      <c r="TFG36" s="423"/>
      <c r="TFH36" s="419"/>
      <c r="TFI36" s="419"/>
      <c r="TFJ36" s="418"/>
      <c r="TFK36" s="420"/>
      <c r="TFL36" s="421"/>
      <c r="TFM36" s="422"/>
      <c r="TFN36" s="423"/>
      <c r="TFO36" s="419"/>
      <c r="TFP36" s="419"/>
      <c r="TFQ36" s="418"/>
      <c r="TFR36" s="420"/>
      <c r="TFS36" s="421"/>
      <c r="TFT36" s="422"/>
      <c r="TFU36" s="423"/>
      <c r="TFV36" s="419"/>
      <c r="TFW36" s="419"/>
      <c r="TFX36" s="418"/>
      <c r="TFY36" s="420"/>
      <c r="TFZ36" s="421"/>
      <c r="TGA36" s="422"/>
      <c r="TGB36" s="423"/>
      <c r="TGC36" s="419"/>
      <c r="TGD36" s="419"/>
      <c r="TGE36" s="418"/>
      <c r="TGF36" s="420"/>
      <c r="TGG36" s="421"/>
      <c r="TGH36" s="422"/>
      <c r="TGI36" s="423"/>
      <c r="TGJ36" s="419"/>
      <c r="TGK36" s="419"/>
      <c r="TGL36" s="418"/>
      <c r="TGM36" s="420"/>
      <c r="TGN36" s="421"/>
      <c r="TGO36" s="422"/>
      <c r="TGP36" s="423"/>
      <c r="TGQ36" s="419"/>
      <c r="TGR36" s="419"/>
      <c r="TGS36" s="418"/>
      <c r="TGT36" s="420"/>
      <c r="TGU36" s="421"/>
      <c r="TGV36" s="422"/>
      <c r="TGW36" s="423"/>
      <c r="TGX36" s="419"/>
      <c r="TGY36" s="419"/>
      <c r="TGZ36" s="418"/>
      <c r="THA36" s="420"/>
      <c r="THB36" s="421"/>
      <c r="THC36" s="422"/>
      <c r="THD36" s="423"/>
      <c r="THE36" s="419"/>
      <c r="THF36" s="419"/>
      <c r="THG36" s="418"/>
      <c r="THH36" s="420"/>
      <c r="THI36" s="421"/>
      <c r="THJ36" s="422"/>
      <c r="THK36" s="423"/>
      <c r="THL36" s="419"/>
      <c r="THM36" s="419"/>
      <c r="THN36" s="418"/>
      <c r="THO36" s="420"/>
      <c r="THP36" s="421"/>
      <c r="THQ36" s="422"/>
      <c r="THR36" s="423"/>
      <c r="THS36" s="419"/>
      <c r="THT36" s="419"/>
      <c r="THU36" s="418"/>
      <c r="THV36" s="420"/>
      <c r="THW36" s="421"/>
      <c r="THX36" s="422"/>
      <c r="THY36" s="423"/>
      <c r="THZ36" s="419"/>
      <c r="TIA36" s="419"/>
      <c r="TIB36" s="418"/>
      <c r="TIC36" s="420"/>
      <c r="TID36" s="421"/>
      <c r="TIE36" s="422"/>
      <c r="TIF36" s="423"/>
      <c r="TIG36" s="419"/>
      <c r="TIH36" s="419"/>
      <c r="TII36" s="418"/>
      <c r="TIJ36" s="420"/>
      <c r="TIK36" s="421"/>
      <c r="TIL36" s="422"/>
      <c r="TIM36" s="423"/>
      <c r="TIN36" s="419"/>
      <c r="TIO36" s="419"/>
      <c r="TIP36" s="418"/>
      <c r="TIQ36" s="420"/>
      <c r="TIR36" s="421"/>
      <c r="TIS36" s="422"/>
      <c r="TIT36" s="423"/>
      <c r="TIU36" s="419"/>
      <c r="TIV36" s="419"/>
      <c r="TIW36" s="418"/>
      <c r="TIX36" s="420"/>
      <c r="TIY36" s="421"/>
      <c r="TIZ36" s="422"/>
      <c r="TJA36" s="423"/>
      <c r="TJB36" s="419"/>
      <c r="TJC36" s="419"/>
      <c r="TJD36" s="418"/>
      <c r="TJE36" s="420"/>
      <c r="TJF36" s="421"/>
      <c r="TJG36" s="422"/>
      <c r="TJH36" s="423"/>
      <c r="TJI36" s="419"/>
      <c r="TJJ36" s="419"/>
      <c r="TJK36" s="418"/>
      <c r="TJL36" s="420"/>
      <c r="TJM36" s="421"/>
      <c r="TJN36" s="422"/>
      <c r="TJO36" s="423"/>
      <c r="TJP36" s="419"/>
      <c r="TJQ36" s="419"/>
      <c r="TJR36" s="418"/>
      <c r="TJS36" s="420"/>
      <c r="TJT36" s="421"/>
      <c r="TJU36" s="422"/>
      <c r="TJV36" s="423"/>
      <c r="TJW36" s="419"/>
      <c r="TJX36" s="419"/>
      <c r="TJY36" s="418"/>
      <c r="TJZ36" s="420"/>
      <c r="TKA36" s="421"/>
      <c r="TKB36" s="422"/>
      <c r="TKC36" s="423"/>
      <c r="TKD36" s="419"/>
      <c r="TKE36" s="419"/>
      <c r="TKF36" s="418"/>
      <c r="TKG36" s="420"/>
      <c r="TKH36" s="421"/>
      <c r="TKI36" s="422"/>
      <c r="TKJ36" s="423"/>
      <c r="TKK36" s="419"/>
      <c r="TKL36" s="419"/>
      <c r="TKM36" s="418"/>
      <c r="TKN36" s="420"/>
      <c r="TKO36" s="421"/>
      <c r="TKP36" s="422"/>
      <c r="TKQ36" s="423"/>
      <c r="TKR36" s="419"/>
      <c r="TKS36" s="419"/>
      <c r="TKT36" s="418"/>
      <c r="TKU36" s="420"/>
      <c r="TKV36" s="421"/>
      <c r="TKW36" s="422"/>
      <c r="TKX36" s="423"/>
      <c r="TKY36" s="419"/>
      <c r="TKZ36" s="419"/>
      <c r="TLA36" s="418"/>
      <c r="TLB36" s="420"/>
      <c r="TLC36" s="421"/>
      <c r="TLD36" s="422"/>
      <c r="TLE36" s="423"/>
      <c r="TLF36" s="419"/>
      <c r="TLG36" s="419"/>
      <c r="TLH36" s="418"/>
      <c r="TLI36" s="420"/>
      <c r="TLJ36" s="421"/>
      <c r="TLK36" s="422"/>
      <c r="TLL36" s="423"/>
      <c r="TLM36" s="419"/>
      <c r="TLN36" s="419"/>
      <c r="TLO36" s="418"/>
      <c r="TLP36" s="420"/>
      <c r="TLQ36" s="421"/>
      <c r="TLR36" s="422"/>
      <c r="TLS36" s="423"/>
      <c r="TLT36" s="419"/>
      <c r="TLU36" s="419"/>
      <c r="TLV36" s="418"/>
      <c r="TLW36" s="420"/>
      <c r="TLX36" s="421"/>
      <c r="TLY36" s="422"/>
      <c r="TLZ36" s="423"/>
      <c r="TMA36" s="419"/>
      <c r="TMB36" s="419"/>
      <c r="TMC36" s="418"/>
      <c r="TMD36" s="420"/>
      <c r="TME36" s="421"/>
      <c r="TMF36" s="422"/>
      <c r="TMG36" s="423"/>
      <c r="TMH36" s="419"/>
      <c r="TMI36" s="419"/>
      <c r="TMJ36" s="418"/>
      <c r="TMK36" s="420"/>
      <c r="TML36" s="421"/>
      <c r="TMM36" s="422"/>
      <c r="TMN36" s="423"/>
      <c r="TMO36" s="419"/>
      <c r="TMP36" s="419"/>
      <c r="TMQ36" s="418"/>
      <c r="TMR36" s="420"/>
      <c r="TMS36" s="421"/>
      <c r="TMT36" s="422"/>
      <c r="TMU36" s="423"/>
      <c r="TMV36" s="419"/>
      <c r="TMW36" s="419"/>
      <c r="TMX36" s="418"/>
      <c r="TMY36" s="420"/>
      <c r="TMZ36" s="421"/>
      <c r="TNA36" s="422"/>
      <c r="TNB36" s="423"/>
      <c r="TNC36" s="419"/>
      <c r="TND36" s="419"/>
      <c r="TNE36" s="418"/>
      <c r="TNF36" s="420"/>
      <c r="TNG36" s="421"/>
      <c r="TNH36" s="422"/>
      <c r="TNI36" s="423"/>
      <c r="TNJ36" s="419"/>
      <c r="TNK36" s="419"/>
      <c r="TNL36" s="418"/>
      <c r="TNM36" s="420"/>
      <c r="TNN36" s="421"/>
      <c r="TNO36" s="422"/>
      <c r="TNP36" s="423"/>
      <c r="TNQ36" s="419"/>
      <c r="TNR36" s="419"/>
      <c r="TNS36" s="418"/>
      <c r="TNT36" s="420"/>
      <c r="TNU36" s="421"/>
      <c r="TNV36" s="422"/>
      <c r="TNW36" s="423"/>
      <c r="TNX36" s="419"/>
      <c r="TNY36" s="419"/>
      <c r="TNZ36" s="418"/>
      <c r="TOA36" s="420"/>
      <c r="TOB36" s="421"/>
      <c r="TOC36" s="422"/>
      <c r="TOD36" s="423"/>
      <c r="TOE36" s="419"/>
      <c r="TOF36" s="419"/>
      <c r="TOG36" s="418"/>
      <c r="TOH36" s="420"/>
      <c r="TOI36" s="421"/>
      <c r="TOJ36" s="422"/>
      <c r="TOK36" s="423"/>
      <c r="TOL36" s="419"/>
      <c r="TOM36" s="419"/>
      <c r="TON36" s="418"/>
      <c r="TOO36" s="420"/>
      <c r="TOP36" s="421"/>
      <c r="TOQ36" s="422"/>
      <c r="TOR36" s="423"/>
      <c r="TOS36" s="419"/>
      <c r="TOT36" s="419"/>
      <c r="TOU36" s="418"/>
      <c r="TOV36" s="420"/>
      <c r="TOW36" s="421"/>
      <c r="TOX36" s="422"/>
      <c r="TOY36" s="423"/>
      <c r="TOZ36" s="419"/>
      <c r="TPA36" s="419"/>
      <c r="TPB36" s="418"/>
      <c r="TPC36" s="420"/>
      <c r="TPD36" s="421"/>
      <c r="TPE36" s="422"/>
      <c r="TPF36" s="423"/>
      <c r="TPG36" s="419"/>
      <c r="TPH36" s="419"/>
      <c r="TPI36" s="418"/>
      <c r="TPJ36" s="420"/>
      <c r="TPK36" s="421"/>
      <c r="TPL36" s="422"/>
      <c r="TPM36" s="423"/>
      <c r="TPN36" s="419"/>
      <c r="TPO36" s="419"/>
      <c r="TPP36" s="418"/>
      <c r="TPQ36" s="420"/>
      <c r="TPR36" s="421"/>
      <c r="TPS36" s="422"/>
      <c r="TPT36" s="423"/>
      <c r="TPU36" s="419"/>
      <c r="TPV36" s="419"/>
      <c r="TPW36" s="418"/>
      <c r="TPX36" s="420"/>
      <c r="TPY36" s="421"/>
      <c r="TPZ36" s="422"/>
      <c r="TQA36" s="423"/>
      <c r="TQB36" s="419"/>
      <c r="TQC36" s="419"/>
      <c r="TQD36" s="418"/>
      <c r="TQE36" s="420"/>
      <c r="TQF36" s="421"/>
      <c r="TQG36" s="422"/>
      <c r="TQH36" s="423"/>
      <c r="TQI36" s="419"/>
      <c r="TQJ36" s="419"/>
      <c r="TQK36" s="418"/>
      <c r="TQL36" s="420"/>
      <c r="TQM36" s="421"/>
      <c r="TQN36" s="422"/>
      <c r="TQO36" s="423"/>
      <c r="TQP36" s="419"/>
      <c r="TQQ36" s="419"/>
      <c r="TQR36" s="418"/>
      <c r="TQS36" s="420"/>
      <c r="TQT36" s="421"/>
      <c r="TQU36" s="422"/>
      <c r="TQV36" s="423"/>
      <c r="TQW36" s="419"/>
      <c r="TQX36" s="419"/>
      <c r="TQY36" s="418"/>
      <c r="TQZ36" s="420"/>
      <c r="TRA36" s="421"/>
      <c r="TRB36" s="422"/>
      <c r="TRC36" s="423"/>
      <c r="TRD36" s="419"/>
      <c r="TRE36" s="419"/>
      <c r="TRF36" s="418"/>
      <c r="TRG36" s="420"/>
      <c r="TRH36" s="421"/>
      <c r="TRI36" s="422"/>
      <c r="TRJ36" s="423"/>
      <c r="TRK36" s="419"/>
      <c r="TRL36" s="419"/>
      <c r="TRM36" s="418"/>
      <c r="TRN36" s="420"/>
      <c r="TRO36" s="421"/>
      <c r="TRP36" s="422"/>
      <c r="TRQ36" s="423"/>
      <c r="TRR36" s="419"/>
      <c r="TRS36" s="419"/>
      <c r="TRT36" s="418"/>
      <c r="TRU36" s="420"/>
      <c r="TRV36" s="421"/>
      <c r="TRW36" s="422"/>
      <c r="TRX36" s="423"/>
      <c r="TRY36" s="419"/>
      <c r="TRZ36" s="419"/>
      <c r="TSA36" s="418"/>
      <c r="TSB36" s="420"/>
      <c r="TSC36" s="421"/>
      <c r="TSD36" s="422"/>
      <c r="TSE36" s="423"/>
      <c r="TSF36" s="419"/>
      <c r="TSG36" s="419"/>
      <c r="TSH36" s="418"/>
      <c r="TSI36" s="420"/>
      <c r="TSJ36" s="421"/>
      <c r="TSK36" s="422"/>
      <c r="TSL36" s="423"/>
      <c r="TSM36" s="419"/>
      <c r="TSN36" s="419"/>
      <c r="TSO36" s="418"/>
      <c r="TSP36" s="420"/>
      <c r="TSQ36" s="421"/>
      <c r="TSR36" s="422"/>
      <c r="TSS36" s="423"/>
      <c r="TST36" s="419"/>
      <c r="TSU36" s="419"/>
      <c r="TSV36" s="418"/>
      <c r="TSW36" s="420"/>
      <c r="TSX36" s="421"/>
      <c r="TSY36" s="422"/>
      <c r="TSZ36" s="423"/>
      <c r="TTA36" s="419"/>
      <c r="TTB36" s="419"/>
      <c r="TTC36" s="418"/>
      <c r="TTD36" s="420"/>
      <c r="TTE36" s="421"/>
      <c r="TTF36" s="422"/>
      <c r="TTG36" s="423"/>
      <c r="TTH36" s="419"/>
      <c r="TTI36" s="419"/>
      <c r="TTJ36" s="418"/>
      <c r="TTK36" s="420"/>
      <c r="TTL36" s="421"/>
      <c r="TTM36" s="422"/>
      <c r="TTN36" s="423"/>
      <c r="TTO36" s="419"/>
      <c r="TTP36" s="419"/>
      <c r="TTQ36" s="418"/>
      <c r="TTR36" s="420"/>
      <c r="TTS36" s="421"/>
      <c r="TTT36" s="422"/>
      <c r="TTU36" s="423"/>
      <c r="TTV36" s="419"/>
      <c r="TTW36" s="419"/>
      <c r="TTX36" s="418"/>
      <c r="TTY36" s="420"/>
      <c r="TTZ36" s="421"/>
      <c r="TUA36" s="422"/>
      <c r="TUB36" s="423"/>
      <c r="TUC36" s="419"/>
      <c r="TUD36" s="419"/>
      <c r="TUE36" s="418"/>
      <c r="TUF36" s="420"/>
      <c r="TUG36" s="421"/>
      <c r="TUH36" s="422"/>
      <c r="TUI36" s="423"/>
      <c r="TUJ36" s="419"/>
      <c r="TUK36" s="419"/>
      <c r="TUL36" s="418"/>
      <c r="TUM36" s="420"/>
      <c r="TUN36" s="421"/>
      <c r="TUO36" s="422"/>
      <c r="TUP36" s="423"/>
      <c r="TUQ36" s="419"/>
      <c r="TUR36" s="419"/>
      <c r="TUS36" s="418"/>
      <c r="TUT36" s="420"/>
      <c r="TUU36" s="421"/>
      <c r="TUV36" s="422"/>
      <c r="TUW36" s="423"/>
      <c r="TUX36" s="419"/>
      <c r="TUY36" s="419"/>
      <c r="TUZ36" s="418"/>
      <c r="TVA36" s="420"/>
      <c r="TVB36" s="421"/>
      <c r="TVC36" s="422"/>
      <c r="TVD36" s="423"/>
      <c r="TVE36" s="419"/>
      <c r="TVF36" s="419"/>
      <c r="TVG36" s="418"/>
      <c r="TVH36" s="420"/>
      <c r="TVI36" s="421"/>
      <c r="TVJ36" s="422"/>
      <c r="TVK36" s="423"/>
      <c r="TVL36" s="419"/>
      <c r="TVM36" s="419"/>
      <c r="TVN36" s="418"/>
      <c r="TVO36" s="420"/>
      <c r="TVP36" s="421"/>
      <c r="TVQ36" s="422"/>
      <c r="TVR36" s="423"/>
      <c r="TVS36" s="419"/>
      <c r="TVT36" s="419"/>
      <c r="TVU36" s="418"/>
      <c r="TVV36" s="420"/>
      <c r="TVW36" s="421"/>
      <c r="TVX36" s="422"/>
      <c r="TVY36" s="423"/>
      <c r="TVZ36" s="419"/>
      <c r="TWA36" s="419"/>
      <c r="TWB36" s="418"/>
      <c r="TWC36" s="420"/>
      <c r="TWD36" s="421"/>
      <c r="TWE36" s="422"/>
      <c r="TWF36" s="423"/>
      <c r="TWG36" s="419"/>
      <c r="TWH36" s="419"/>
      <c r="TWI36" s="418"/>
      <c r="TWJ36" s="420"/>
      <c r="TWK36" s="421"/>
      <c r="TWL36" s="422"/>
      <c r="TWM36" s="423"/>
      <c r="TWN36" s="419"/>
      <c r="TWO36" s="419"/>
      <c r="TWP36" s="418"/>
      <c r="TWQ36" s="420"/>
      <c r="TWR36" s="421"/>
      <c r="TWS36" s="422"/>
      <c r="TWT36" s="423"/>
      <c r="TWU36" s="419"/>
      <c r="TWV36" s="419"/>
      <c r="TWW36" s="418"/>
      <c r="TWX36" s="420"/>
      <c r="TWY36" s="421"/>
      <c r="TWZ36" s="422"/>
      <c r="TXA36" s="423"/>
      <c r="TXB36" s="419"/>
      <c r="TXC36" s="419"/>
      <c r="TXD36" s="418"/>
      <c r="TXE36" s="420"/>
      <c r="TXF36" s="421"/>
      <c r="TXG36" s="422"/>
      <c r="TXH36" s="423"/>
      <c r="TXI36" s="419"/>
      <c r="TXJ36" s="419"/>
      <c r="TXK36" s="418"/>
      <c r="TXL36" s="420"/>
      <c r="TXM36" s="421"/>
      <c r="TXN36" s="422"/>
      <c r="TXO36" s="423"/>
      <c r="TXP36" s="419"/>
      <c r="TXQ36" s="419"/>
      <c r="TXR36" s="418"/>
      <c r="TXS36" s="420"/>
      <c r="TXT36" s="421"/>
      <c r="TXU36" s="422"/>
      <c r="TXV36" s="423"/>
      <c r="TXW36" s="419"/>
      <c r="TXX36" s="419"/>
      <c r="TXY36" s="418"/>
      <c r="TXZ36" s="420"/>
      <c r="TYA36" s="421"/>
      <c r="TYB36" s="422"/>
      <c r="TYC36" s="423"/>
      <c r="TYD36" s="419"/>
      <c r="TYE36" s="419"/>
      <c r="TYF36" s="418"/>
      <c r="TYG36" s="420"/>
      <c r="TYH36" s="421"/>
      <c r="TYI36" s="422"/>
      <c r="TYJ36" s="423"/>
      <c r="TYK36" s="419"/>
      <c r="TYL36" s="419"/>
      <c r="TYM36" s="418"/>
      <c r="TYN36" s="420"/>
      <c r="TYO36" s="421"/>
      <c r="TYP36" s="422"/>
      <c r="TYQ36" s="423"/>
      <c r="TYR36" s="419"/>
      <c r="TYS36" s="419"/>
      <c r="TYT36" s="418"/>
      <c r="TYU36" s="420"/>
      <c r="TYV36" s="421"/>
      <c r="TYW36" s="422"/>
      <c r="TYX36" s="423"/>
      <c r="TYY36" s="419"/>
      <c r="TYZ36" s="419"/>
      <c r="TZA36" s="418"/>
      <c r="TZB36" s="420"/>
      <c r="TZC36" s="421"/>
      <c r="TZD36" s="422"/>
      <c r="TZE36" s="423"/>
      <c r="TZF36" s="419"/>
      <c r="TZG36" s="419"/>
      <c r="TZH36" s="418"/>
      <c r="TZI36" s="420"/>
      <c r="TZJ36" s="421"/>
      <c r="TZK36" s="422"/>
      <c r="TZL36" s="423"/>
      <c r="TZM36" s="419"/>
      <c r="TZN36" s="419"/>
      <c r="TZO36" s="418"/>
      <c r="TZP36" s="420"/>
      <c r="TZQ36" s="421"/>
      <c r="TZR36" s="422"/>
      <c r="TZS36" s="423"/>
      <c r="TZT36" s="419"/>
      <c r="TZU36" s="419"/>
      <c r="TZV36" s="418"/>
      <c r="TZW36" s="420"/>
      <c r="TZX36" s="421"/>
      <c r="TZY36" s="422"/>
      <c r="TZZ36" s="423"/>
      <c r="UAA36" s="419"/>
      <c r="UAB36" s="419"/>
      <c r="UAC36" s="418"/>
      <c r="UAD36" s="420"/>
      <c r="UAE36" s="421"/>
      <c r="UAF36" s="422"/>
      <c r="UAG36" s="423"/>
      <c r="UAH36" s="419"/>
      <c r="UAI36" s="419"/>
      <c r="UAJ36" s="418"/>
      <c r="UAK36" s="420"/>
      <c r="UAL36" s="421"/>
      <c r="UAM36" s="422"/>
      <c r="UAN36" s="423"/>
      <c r="UAO36" s="419"/>
      <c r="UAP36" s="419"/>
      <c r="UAQ36" s="418"/>
      <c r="UAR36" s="420"/>
      <c r="UAS36" s="421"/>
      <c r="UAT36" s="422"/>
      <c r="UAU36" s="423"/>
      <c r="UAV36" s="419"/>
      <c r="UAW36" s="419"/>
      <c r="UAX36" s="418"/>
      <c r="UAY36" s="420"/>
      <c r="UAZ36" s="421"/>
      <c r="UBA36" s="422"/>
      <c r="UBB36" s="423"/>
      <c r="UBC36" s="419"/>
      <c r="UBD36" s="419"/>
      <c r="UBE36" s="418"/>
      <c r="UBF36" s="420"/>
      <c r="UBG36" s="421"/>
      <c r="UBH36" s="422"/>
      <c r="UBI36" s="423"/>
      <c r="UBJ36" s="419"/>
      <c r="UBK36" s="419"/>
      <c r="UBL36" s="418"/>
      <c r="UBM36" s="420"/>
      <c r="UBN36" s="421"/>
      <c r="UBO36" s="422"/>
      <c r="UBP36" s="423"/>
      <c r="UBQ36" s="419"/>
      <c r="UBR36" s="419"/>
      <c r="UBS36" s="418"/>
      <c r="UBT36" s="420"/>
      <c r="UBU36" s="421"/>
      <c r="UBV36" s="422"/>
      <c r="UBW36" s="423"/>
      <c r="UBX36" s="419"/>
      <c r="UBY36" s="419"/>
      <c r="UBZ36" s="418"/>
      <c r="UCA36" s="420"/>
      <c r="UCB36" s="421"/>
      <c r="UCC36" s="422"/>
      <c r="UCD36" s="423"/>
      <c r="UCE36" s="419"/>
      <c r="UCF36" s="419"/>
      <c r="UCG36" s="418"/>
      <c r="UCH36" s="420"/>
      <c r="UCI36" s="421"/>
      <c r="UCJ36" s="422"/>
      <c r="UCK36" s="423"/>
      <c r="UCL36" s="419"/>
      <c r="UCM36" s="419"/>
      <c r="UCN36" s="418"/>
      <c r="UCO36" s="420"/>
      <c r="UCP36" s="421"/>
      <c r="UCQ36" s="422"/>
      <c r="UCR36" s="423"/>
      <c r="UCS36" s="419"/>
      <c r="UCT36" s="419"/>
      <c r="UCU36" s="418"/>
      <c r="UCV36" s="420"/>
      <c r="UCW36" s="421"/>
      <c r="UCX36" s="422"/>
      <c r="UCY36" s="423"/>
      <c r="UCZ36" s="419"/>
      <c r="UDA36" s="419"/>
      <c r="UDB36" s="418"/>
      <c r="UDC36" s="420"/>
      <c r="UDD36" s="421"/>
      <c r="UDE36" s="422"/>
      <c r="UDF36" s="423"/>
      <c r="UDG36" s="419"/>
      <c r="UDH36" s="419"/>
      <c r="UDI36" s="418"/>
      <c r="UDJ36" s="420"/>
      <c r="UDK36" s="421"/>
      <c r="UDL36" s="422"/>
      <c r="UDM36" s="423"/>
      <c r="UDN36" s="419"/>
      <c r="UDO36" s="419"/>
      <c r="UDP36" s="418"/>
      <c r="UDQ36" s="420"/>
      <c r="UDR36" s="421"/>
      <c r="UDS36" s="422"/>
      <c r="UDT36" s="423"/>
      <c r="UDU36" s="419"/>
      <c r="UDV36" s="419"/>
      <c r="UDW36" s="418"/>
      <c r="UDX36" s="420"/>
      <c r="UDY36" s="421"/>
      <c r="UDZ36" s="422"/>
      <c r="UEA36" s="423"/>
      <c r="UEB36" s="419"/>
      <c r="UEC36" s="419"/>
      <c r="UED36" s="418"/>
      <c r="UEE36" s="420"/>
      <c r="UEF36" s="421"/>
      <c r="UEG36" s="422"/>
      <c r="UEH36" s="423"/>
      <c r="UEI36" s="419"/>
      <c r="UEJ36" s="419"/>
      <c r="UEK36" s="418"/>
      <c r="UEL36" s="420"/>
      <c r="UEM36" s="421"/>
      <c r="UEN36" s="422"/>
      <c r="UEO36" s="423"/>
      <c r="UEP36" s="419"/>
      <c r="UEQ36" s="419"/>
      <c r="UER36" s="418"/>
      <c r="UES36" s="420"/>
      <c r="UET36" s="421"/>
      <c r="UEU36" s="422"/>
      <c r="UEV36" s="423"/>
      <c r="UEW36" s="419"/>
      <c r="UEX36" s="419"/>
      <c r="UEY36" s="418"/>
      <c r="UEZ36" s="420"/>
      <c r="UFA36" s="421"/>
      <c r="UFB36" s="422"/>
      <c r="UFC36" s="423"/>
      <c r="UFD36" s="419"/>
      <c r="UFE36" s="419"/>
      <c r="UFF36" s="418"/>
      <c r="UFG36" s="420"/>
      <c r="UFH36" s="421"/>
      <c r="UFI36" s="422"/>
      <c r="UFJ36" s="423"/>
      <c r="UFK36" s="419"/>
      <c r="UFL36" s="419"/>
      <c r="UFM36" s="418"/>
      <c r="UFN36" s="420"/>
      <c r="UFO36" s="421"/>
      <c r="UFP36" s="422"/>
      <c r="UFQ36" s="423"/>
      <c r="UFR36" s="419"/>
      <c r="UFS36" s="419"/>
      <c r="UFT36" s="418"/>
      <c r="UFU36" s="420"/>
      <c r="UFV36" s="421"/>
      <c r="UFW36" s="422"/>
      <c r="UFX36" s="423"/>
      <c r="UFY36" s="419"/>
      <c r="UFZ36" s="419"/>
      <c r="UGA36" s="418"/>
      <c r="UGB36" s="420"/>
      <c r="UGC36" s="421"/>
      <c r="UGD36" s="422"/>
      <c r="UGE36" s="423"/>
      <c r="UGF36" s="419"/>
      <c r="UGG36" s="419"/>
      <c r="UGH36" s="418"/>
      <c r="UGI36" s="420"/>
      <c r="UGJ36" s="421"/>
      <c r="UGK36" s="422"/>
      <c r="UGL36" s="423"/>
      <c r="UGM36" s="419"/>
      <c r="UGN36" s="419"/>
      <c r="UGO36" s="418"/>
      <c r="UGP36" s="420"/>
      <c r="UGQ36" s="421"/>
      <c r="UGR36" s="422"/>
      <c r="UGS36" s="423"/>
      <c r="UGT36" s="419"/>
      <c r="UGU36" s="419"/>
      <c r="UGV36" s="418"/>
      <c r="UGW36" s="420"/>
      <c r="UGX36" s="421"/>
      <c r="UGY36" s="422"/>
      <c r="UGZ36" s="423"/>
      <c r="UHA36" s="419"/>
      <c r="UHB36" s="419"/>
      <c r="UHC36" s="418"/>
      <c r="UHD36" s="420"/>
      <c r="UHE36" s="421"/>
      <c r="UHF36" s="422"/>
      <c r="UHG36" s="423"/>
      <c r="UHH36" s="419"/>
      <c r="UHI36" s="419"/>
      <c r="UHJ36" s="418"/>
      <c r="UHK36" s="420"/>
      <c r="UHL36" s="421"/>
      <c r="UHM36" s="422"/>
      <c r="UHN36" s="423"/>
      <c r="UHO36" s="419"/>
      <c r="UHP36" s="419"/>
      <c r="UHQ36" s="418"/>
      <c r="UHR36" s="420"/>
      <c r="UHS36" s="421"/>
      <c r="UHT36" s="422"/>
      <c r="UHU36" s="423"/>
      <c r="UHV36" s="419"/>
      <c r="UHW36" s="419"/>
      <c r="UHX36" s="418"/>
      <c r="UHY36" s="420"/>
      <c r="UHZ36" s="421"/>
      <c r="UIA36" s="422"/>
      <c r="UIB36" s="423"/>
      <c r="UIC36" s="419"/>
      <c r="UID36" s="419"/>
      <c r="UIE36" s="418"/>
      <c r="UIF36" s="420"/>
      <c r="UIG36" s="421"/>
      <c r="UIH36" s="422"/>
      <c r="UII36" s="423"/>
      <c r="UIJ36" s="419"/>
      <c r="UIK36" s="419"/>
      <c r="UIL36" s="418"/>
      <c r="UIM36" s="420"/>
      <c r="UIN36" s="421"/>
      <c r="UIO36" s="422"/>
      <c r="UIP36" s="423"/>
      <c r="UIQ36" s="419"/>
      <c r="UIR36" s="419"/>
      <c r="UIS36" s="418"/>
      <c r="UIT36" s="420"/>
      <c r="UIU36" s="421"/>
      <c r="UIV36" s="422"/>
      <c r="UIW36" s="423"/>
      <c r="UIX36" s="419"/>
      <c r="UIY36" s="419"/>
      <c r="UIZ36" s="418"/>
      <c r="UJA36" s="420"/>
      <c r="UJB36" s="421"/>
      <c r="UJC36" s="422"/>
      <c r="UJD36" s="423"/>
      <c r="UJE36" s="419"/>
      <c r="UJF36" s="419"/>
      <c r="UJG36" s="418"/>
      <c r="UJH36" s="420"/>
      <c r="UJI36" s="421"/>
      <c r="UJJ36" s="422"/>
      <c r="UJK36" s="423"/>
      <c r="UJL36" s="419"/>
      <c r="UJM36" s="419"/>
      <c r="UJN36" s="418"/>
      <c r="UJO36" s="420"/>
      <c r="UJP36" s="421"/>
      <c r="UJQ36" s="422"/>
      <c r="UJR36" s="423"/>
      <c r="UJS36" s="419"/>
      <c r="UJT36" s="419"/>
      <c r="UJU36" s="418"/>
      <c r="UJV36" s="420"/>
      <c r="UJW36" s="421"/>
      <c r="UJX36" s="422"/>
      <c r="UJY36" s="423"/>
      <c r="UJZ36" s="419"/>
      <c r="UKA36" s="419"/>
      <c r="UKB36" s="418"/>
      <c r="UKC36" s="420"/>
      <c r="UKD36" s="421"/>
      <c r="UKE36" s="422"/>
      <c r="UKF36" s="423"/>
      <c r="UKG36" s="419"/>
      <c r="UKH36" s="419"/>
      <c r="UKI36" s="418"/>
      <c r="UKJ36" s="420"/>
      <c r="UKK36" s="421"/>
      <c r="UKL36" s="422"/>
      <c r="UKM36" s="423"/>
      <c r="UKN36" s="419"/>
      <c r="UKO36" s="419"/>
      <c r="UKP36" s="418"/>
      <c r="UKQ36" s="420"/>
      <c r="UKR36" s="421"/>
      <c r="UKS36" s="422"/>
      <c r="UKT36" s="423"/>
      <c r="UKU36" s="419"/>
      <c r="UKV36" s="419"/>
      <c r="UKW36" s="418"/>
      <c r="UKX36" s="420"/>
      <c r="UKY36" s="421"/>
      <c r="UKZ36" s="422"/>
      <c r="ULA36" s="423"/>
      <c r="ULB36" s="419"/>
      <c r="ULC36" s="419"/>
      <c r="ULD36" s="418"/>
      <c r="ULE36" s="420"/>
      <c r="ULF36" s="421"/>
      <c r="ULG36" s="422"/>
      <c r="ULH36" s="423"/>
      <c r="ULI36" s="419"/>
      <c r="ULJ36" s="419"/>
      <c r="ULK36" s="418"/>
      <c r="ULL36" s="420"/>
      <c r="ULM36" s="421"/>
      <c r="ULN36" s="422"/>
      <c r="ULO36" s="423"/>
      <c r="ULP36" s="419"/>
      <c r="ULQ36" s="419"/>
      <c r="ULR36" s="418"/>
      <c r="ULS36" s="420"/>
      <c r="ULT36" s="421"/>
      <c r="ULU36" s="422"/>
      <c r="ULV36" s="423"/>
      <c r="ULW36" s="419"/>
      <c r="ULX36" s="419"/>
      <c r="ULY36" s="418"/>
      <c r="ULZ36" s="420"/>
      <c r="UMA36" s="421"/>
      <c r="UMB36" s="422"/>
      <c r="UMC36" s="423"/>
      <c r="UMD36" s="419"/>
      <c r="UME36" s="419"/>
      <c r="UMF36" s="418"/>
      <c r="UMG36" s="420"/>
      <c r="UMH36" s="421"/>
      <c r="UMI36" s="422"/>
      <c r="UMJ36" s="423"/>
      <c r="UMK36" s="419"/>
      <c r="UML36" s="419"/>
      <c r="UMM36" s="418"/>
      <c r="UMN36" s="420"/>
      <c r="UMO36" s="421"/>
      <c r="UMP36" s="422"/>
      <c r="UMQ36" s="423"/>
      <c r="UMR36" s="419"/>
      <c r="UMS36" s="419"/>
      <c r="UMT36" s="418"/>
      <c r="UMU36" s="420"/>
      <c r="UMV36" s="421"/>
      <c r="UMW36" s="422"/>
      <c r="UMX36" s="423"/>
      <c r="UMY36" s="419"/>
      <c r="UMZ36" s="419"/>
      <c r="UNA36" s="418"/>
      <c r="UNB36" s="420"/>
      <c r="UNC36" s="421"/>
      <c r="UND36" s="422"/>
      <c r="UNE36" s="423"/>
      <c r="UNF36" s="419"/>
      <c r="UNG36" s="419"/>
      <c r="UNH36" s="418"/>
      <c r="UNI36" s="420"/>
      <c r="UNJ36" s="421"/>
      <c r="UNK36" s="422"/>
      <c r="UNL36" s="423"/>
      <c r="UNM36" s="419"/>
      <c r="UNN36" s="419"/>
      <c r="UNO36" s="418"/>
      <c r="UNP36" s="420"/>
      <c r="UNQ36" s="421"/>
      <c r="UNR36" s="422"/>
      <c r="UNS36" s="423"/>
      <c r="UNT36" s="419"/>
      <c r="UNU36" s="419"/>
      <c r="UNV36" s="418"/>
      <c r="UNW36" s="420"/>
      <c r="UNX36" s="421"/>
      <c r="UNY36" s="422"/>
      <c r="UNZ36" s="423"/>
      <c r="UOA36" s="419"/>
      <c r="UOB36" s="419"/>
      <c r="UOC36" s="418"/>
      <c r="UOD36" s="420"/>
      <c r="UOE36" s="421"/>
      <c r="UOF36" s="422"/>
      <c r="UOG36" s="423"/>
      <c r="UOH36" s="419"/>
      <c r="UOI36" s="419"/>
      <c r="UOJ36" s="418"/>
      <c r="UOK36" s="420"/>
      <c r="UOL36" s="421"/>
      <c r="UOM36" s="422"/>
      <c r="UON36" s="423"/>
      <c r="UOO36" s="419"/>
      <c r="UOP36" s="419"/>
      <c r="UOQ36" s="418"/>
      <c r="UOR36" s="420"/>
      <c r="UOS36" s="421"/>
      <c r="UOT36" s="422"/>
      <c r="UOU36" s="423"/>
      <c r="UOV36" s="419"/>
      <c r="UOW36" s="419"/>
      <c r="UOX36" s="418"/>
      <c r="UOY36" s="420"/>
      <c r="UOZ36" s="421"/>
      <c r="UPA36" s="422"/>
      <c r="UPB36" s="423"/>
      <c r="UPC36" s="419"/>
      <c r="UPD36" s="419"/>
      <c r="UPE36" s="418"/>
      <c r="UPF36" s="420"/>
      <c r="UPG36" s="421"/>
      <c r="UPH36" s="422"/>
      <c r="UPI36" s="423"/>
      <c r="UPJ36" s="419"/>
      <c r="UPK36" s="419"/>
      <c r="UPL36" s="418"/>
      <c r="UPM36" s="420"/>
      <c r="UPN36" s="421"/>
      <c r="UPO36" s="422"/>
      <c r="UPP36" s="423"/>
      <c r="UPQ36" s="419"/>
      <c r="UPR36" s="419"/>
      <c r="UPS36" s="418"/>
      <c r="UPT36" s="420"/>
      <c r="UPU36" s="421"/>
      <c r="UPV36" s="422"/>
      <c r="UPW36" s="423"/>
      <c r="UPX36" s="419"/>
      <c r="UPY36" s="419"/>
      <c r="UPZ36" s="418"/>
      <c r="UQA36" s="420"/>
      <c r="UQB36" s="421"/>
      <c r="UQC36" s="422"/>
      <c r="UQD36" s="423"/>
      <c r="UQE36" s="419"/>
      <c r="UQF36" s="419"/>
      <c r="UQG36" s="418"/>
      <c r="UQH36" s="420"/>
      <c r="UQI36" s="421"/>
      <c r="UQJ36" s="422"/>
      <c r="UQK36" s="423"/>
      <c r="UQL36" s="419"/>
      <c r="UQM36" s="419"/>
      <c r="UQN36" s="418"/>
      <c r="UQO36" s="420"/>
      <c r="UQP36" s="421"/>
      <c r="UQQ36" s="422"/>
      <c r="UQR36" s="423"/>
      <c r="UQS36" s="419"/>
      <c r="UQT36" s="419"/>
      <c r="UQU36" s="418"/>
      <c r="UQV36" s="420"/>
      <c r="UQW36" s="421"/>
      <c r="UQX36" s="422"/>
      <c r="UQY36" s="423"/>
      <c r="UQZ36" s="419"/>
      <c r="URA36" s="419"/>
      <c r="URB36" s="418"/>
      <c r="URC36" s="420"/>
      <c r="URD36" s="421"/>
      <c r="URE36" s="422"/>
      <c r="URF36" s="423"/>
      <c r="URG36" s="419"/>
      <c r="URH36" s="419"/>
      <c r="URI36" s="418"/>
      <c r="URJ36" s="420"/>
      <c r="URK36" s="421"/>
      <c r="URL36" s="422"/>
      <c r="URM36" s="423"/>
      <c r="URN36" s="419"/>
      <c r="URO36" s="419"/>
      <c r="URP36" s="418"/>
      <c r="URQ36" s="420"/>
      <c r="URR36" s="421"/>
      <c r="URS36" s="422"/>
      <c r="URT36" s="423"/>
      <c r="URU36" s="419"/>
      <c r="URV36" s="419"/>
      <c r="URW36" s="418"/>
      <c r="URX36" s="420"/>
      <c r="URY36" s="421"/>
      <c r="URZ36" s="422"/>
      <c r="USA36" s="423"/>
      <c r="USB36" s="419"/>
      <c r="USC36" s="419"/>
      <c r="USD36" s="418"/>
      <c r="USE36" s="420"/>
      <c r="USF36" s="421"/>
      <c r="USG36" s="422"/>
      <c r="USH36" s="423"/>
      <c r="USI36" s="419"/>
      <c r="USJ36" s="419"/>
      <c r="USK36" s="418"/>
      <c r="USL36" s="420"/>
      <c r="USM36" s="421"/>
      <c r="USN36" s="422"/>
      <c r="USO36" s="423"/>
      <c r="USP36" s="419"/>
      <c r="USQ36" s="419"/>
      <c r="USR36" s="418"/>
      <c r="USS36" s="420"/>
      <c r="UST36" s="421"/>
      <c r="USU36" s="422"/>
      <c r="USV36" s="423"/>
      <c r="USW36" s="419"/>
      <c r="USX36" s="419"/>
      <c r="USY36" s="418"/>
      <c r="USZ36" s="420"/>
      <c r="UTA36" s="421"/>
      <c r="UTB36" s="422"/>
      <c r="UTC36" s="423"/>
      <c r="UTD36" s="419"/>
      <c r="UTE36" s="419"/>
      <c r="UTF36" s="418"/>
      <c r="UTG36" s="420"/>
      <c r="UTH36" s="421"/>
      <c r="UTI36" s="422"/>
      <c r="UTJ36" s="423"/>
      <c r="UTK36" s="419"/>
      <c r="UTL36" s="419"/>
      <c r="UTM36" s="418"/>
      <c r="UTN36" s="420"/>
      <c r="UTO36" s="421"/>
      <c r="UTP36" s="422"/>
      <c r="UTQ36" s="423"/>
      <c r="UTR36" s="419"/>
      <c r="UTS36" s="419"/>
      <c r="UTT36" s="418"/>
      <c r="UTU36" s="420"/>
      <c r="UTV36" s="421"/>
      <c r="UTW36" s="422"/>
      <c r="UTX36" s="423"/>
      <c r="UTY36" s="419"/>
      <c r="UTZ36" s="419"/>
      <c r="UUA36" s="418"/>
      <c r="UUB36" s="420"/>
      <c r="UUC36" s="421"/>
      <c r="UUD36" s="422"/>
      <c r="UUE36" s="423"/>
      <c r="UUF36" s="419"/>
      <c r="UUG36" s="419"/>
      <c r="UUH36" s="418"/>
      <c r="UUI36" s="420"/>
      <c r="UUJ36" s="421"/>
      <c r="UUK36" s="422"/>
      <c r="UUL36" s="423"/>
      <c r="UUM36" s="419"/>
      <c r="UUN36" s="419"/>
      <c r="UUO36" s="418"/>
      <c r="UUP36" s="420"/>
      <c r="UUQ36" s="421"/>
      <c r="UUR36" s="422"/>
      <c r="UUS36" s="423"/>
      <c r="UUT36" s="419"/>
      <c r="UUU36" s="419"/>
      <c r="UUV36" s="418"/>
      <c r="UUW36" s="420"/>
      <c r="UUX36" s="421"/>
      <c r="UUY36" s="422"/>
      <c r="UUZ36" s="423"/>
      <c r="UVA36" s="419"/>
      <c r="UVB36" s="419"/>
      <c r="UVC36" s="418"/>
      <c r="UVD36" s="420"/>
      <c r="UVE36" s="421"/>
      <c r="UVF36" s="422"/>
      <c r="UVG36" s="423"/>
      <c r="UVH36" s="419"/>
      <c r="UVI36" s="419"/>
      <c r="UVJ36" s="418"/>
      <c r="UVK36" s="420"/>
      <c r="UVL36" s="421"/>
      <c r="UVM36" s="422"/>
      <c r="UVN36" s="423"/>
      <c r="UVO36" s="419"/>
      <c r="UVP36" s="419"/>
      <c r="UVQ36" s="418"/>
      <c r="UVR36" s="420"/>
      <c r="UVS36" s="421"/>
      <c r="UVT36" s="422"/>
      <c r="UVU36" s="423"/>
      <c r="UVV36" s="419"/>
      <c r="UVW36" s="419"/>
      <c r="UVX36" s="418"/>
      <c r="UVY36" s="420"/>
      <c r="UVZ36" s="421"/>
      <c r="UWA36" s="422"/>
      <c r="UWB36" s="423"/>
      <c r="UWC36" s="419"/>
      <c r="UWD36" s="419"/>
      <c r="UWE36" s="418"/>
      <c r="UWF36" s="420"/>
      <c r="UWG36" s="421"/>
      <c r="UWH36" s="422"/>
      <c r="UWI36" s="423"/>
      <c r="UWJ36" s="419"/>
      <c r="UWK36" s="419"/>
      <c r="UWL36" s="418"/>
      <c r="UWM36" s="420"/>
      <c r="UWN36" s="421"/>
      <c r="UWO36" s="422"/>
      <c r="UWP36" s="423"/>
      <c r="UWQ36" s="419"/>
      <c r="UWR36" s="419"/>
      <c r="UWS36" s="418"/>
      <c r="UWT36" s="420"/>
      <c r="UWU36" s="421"/>
      <c r="UWV36" s="422"/>
      <c r="UWW36" s="423"/>
      <c r="UWX36" s="419"/>
      <c r="UWY36" s="419"/>
      <c r="UWZ36" s="418"/>
      <c r="UXA36" s="420"/>
      <c r="UXB36" s="421"/>
      <c r="UXC36" s="422"/>
      <c r="UXD36" s="423"/>
      <c r="UXE36" s="419"/>
      <c r="UXF36" s="419"/>
      <c r="UXG36" s="418"/>
      <c r="UXH36" s="420"/>
      <c r="UXI36" s="421"/>
      <c r="UXJ36" s="422"/>
      <c r="UXK36" s="423"/>
      <c r="UXL36" s="419"/>
      <c r="UXM36" s="419"/>
      <c r="UXN36" s="418"/>
      <c r="UXO36" s="420"/>
      <c r="UXP36" s="421"/>
      <c r="UXQ36" s="422"/>
      <c r="UXR36" s="423"/>
      <c r="UXS36" s="419"/>
      <c r="UXT36" s="419"/>
      <c r="UXU36" s="418"/>
      <c r="UXV36" s="420"/>
      <c r="UXW36" s="421"/>
      <c r="UXX36" s="422"/>
      <c r="UXY36" s="423"/>
      <c r="UXZ36" s="419"/>
      <c r="UYA36" s="419"/>
      <c r="UYB36" s="418"/>
      <c r="UYC36" s="420"/>
      <c r="UYD36" s="421"/>
      <c r="UYE36" s="422"/>
      <c r="UYF36" s="423"/>
      <c r="UYG36" s="419"/>
      <c r="UYH36" s="419"/>
      <c r="UYI36" s="418"/>
      <c r="UYJ36" s="420"/>
      <c r="UYK36" s="421"/>
      <c r="UYL36" s="422"/>
      <c r="UYM36" s="423"/>
      <c r="UYN36" s="419"/>
      <c r="UYO36" s="419"/>
      <c r="UYP36" s="418"/>
      <c r="UYQ36" s="420"/>
      <c r="UYR36" s="421"/>
      <c r="UYS36" s="422"/>
      <c r="UYT36" s="423"/>
      <c r="UYU36" s="419"/>
      <c r="UYV36" s="419"/>
      <c r="UYW36" s="418"/>
      <c r="UYX36" s="420"/>
      <c r="UYY36" s="421"/>
      <c r="UYZ36" s="422"/>
      <c r="UZA36" s="423"/>
      <c r="UZB36" s="419"/>
      <c r="UZC36" s="419"/>
      <c r="UZD36" s="418"/>
      <c r="UZE36" s="420"/>
      <c r="UZF36" s="421"/>
      <c r="UZG36" s="422"/>
      <c r="UZH36" s="423"/>
      <c r="UZI36" s="419"/>
      <c r="UZJ36" s="419"/>
      <c r="UZK36" s="418"/>
      <c r="UZL36" s="420"/>
      <c r="UZM36" s="421"/>
      <c r="UZN36" s="422"/>
      <c r="UZO36" s="423"/>
      <c r="UZP36" s="419"/>
      <c r="UZQ36" s="419"/>
      <c r="UZR36" s="418"/>
      <c r="UZS36" s="420"/>
      <c r="UZT36" s="421"/>
      <c r="UZU36" s="422"/>
      <c r="UZV36" s="423"/>
      <c r="UZW36" s="419"/>
      <c r="UZX36" s="419"/>
      <c r="UZY36" s="418"/>
      <c r="UZZ36" s="420"/>
      <c r="VAA36" s="421"/>
      <c r="VAB36" s="422"/>
      <c r="VAC36" s="423"/>
      <c r="VAD36" s="419"/>
      <c r="VAE36" s="419"/>
      <c r="VAF36" s="418"/>
      <c r="VAG36" s="420"/>
      <c r="VAH36" s="421"/>
      <c r="VAI36" s="422"/>
      <c r="VAJ36" s="423"/>
      <c r="VAK36" s="419"/>
      <c r="VAL36" s="419"/>
      <c r="VAM36" s="418"/>
      <c r="VAN36" s="420"/>
      <c r="VAO36" s="421"/>
      <c r="VAP36" s="422"/>
      <c r="VAQ36" s="423"/>
      <c r="VAR36" s="419"/>
      <c r="VAS36" s="419"/>
      <c r="VAT36" s="418"/>
      <c r="VAU36" s="420"/>
      <c r="VAV36" s="421"/>
      <c r="VAW36" s="422"/>
      <c r="VAX36" s="423"/>
      <c r="VAY36" s="419"/>
      <c r="VAZ36" s="419"/>
      <c r="VBA36" s="418"/>
      <c r="VBB36" s="420"/>
      <c r="VBC36" s="421"/>
      <c r="VBD36" s="422"/>
      <c r="VBE36" s="423"/>
      <c r="VBF36" s="419"/>
      <c r="VBG36" s="419"/>
      <c r="VBH36" s="418"/>
      <c r="VBI36" s="420"/>
      <c r="VBJ36" s="421"/>
      <c r="VBK36" s="422"/>
      <c r="VBL36" s="423"/>
      <c r="VBM36" s="419"/>
      <c r="VBN36" s="419"/>
      <c r="VBO36" s="418"/>
      <c r="VBP36" s="420"/>
      <c r="VBQ36" s="421"/>
      <c r="VBR36" s="422"/>
      <c r="VBS36" s="423"/>
      <c r="VBT36" s="419"/>
      <c r="VBU36" s="419"/>
      <c r="VBV36" s="418"/>
      <c r="VBW36" s="420"/>
      <c r="VBX36" s="421"/>
      <c r="VBY36" s="422"/>
      <c r="VBZ36" s="423"/>
      <c r="VCA36" s="419"/>
      <c r="VCB36" s="419"/>
      <c r="VCC36" s="418"/>
      <c r="VCD36" s="420"/>
      <c r="VCE36" s="421"/>
      <c r="VCF36" s="422"/>
      <c r="VCG36" s="423"/>
      <c r="VCH36" s="419"/>
      <c r="VCI36" s="419"/>
      <c r="VCJ36" s="418"/>
      <c r="VCK36" s="420"/>
      <c r="VCL36" s="421"/>
      <c r="VCM36" s="422"/>
      <c r="VCN36" s="423"/>
      <c r="VCO36" s="419"/>
      <c r="VCP36" s="419"/>
      <c r="VCQ36" s="418"/>
      <c r="VCR36" s="420"/>
      <c r="VCS36" s="421"/>
      <c r="VCT36" s="422"/>
      <c r="VCU36" s="423"/>
      <c r="VCV36" s="419"/>
      <c r="VCW36" s="419"/>
      <c r="VCX36" s="418"/>
      <c r="VCY36" s="420"/>
      <c r="VCZ36" s="421"/>
      <c r="VDA36" s="422"/>
      <c r="VDB36" s="423"/>
      <c r="VDC36" s="419"/>
      <c r="VDD36" s="419"/>
      <c r="VDE36" s="418"/>
      <c r="VDF36" s="420"/>
      <c r="VDG36" s="421"/>
      <c r="VDH36" s="422"/>
      <c r="VDI36" s="423"/>
      <c r="VDJ36" s="419"/>
      <c r="VDK36" s="419"/>
      <c r="VDL36" s="418"/>
      <c r="VDM36" s="420"/>
      <c r="VDN36" s="421"/>
      <c r="VDO36" s="422"/>
      <c r="VDP36" s="423"/>
      <c r="VDQ36" s="419"/>
      <c r="VDR36" s="419"/>
      <c r="VDS36" s="418"/>
      <c r="VDT36" s="420"/>
      <c r="VDU36" s="421"/>
      <c r="VDV36" s="422"/>
      <c r="VDW36" s="423"/>
      <c r="VDX36" s="419"/>
      <c r="VDY36" s="419"/>
      <c r="VDZ36" s="418"/>
      <c r="VEA36" s="420"/>
      <c r="VEB36" s="421"/>
      <c r="VEC36" s="422"/>
      <c r="VED36" s="423"/>
      <c r="VEE36" s="419"/>
      <c r="VEF36" s="419"/>
      <c r="VEG36" s="418"/>
      <c r="VEH36" s="420"/>
      <c r="VEI36" s="421"/>
      <c r="VEJ36" s="422"/>
      <c r="VEK36" s="423"/>
      <c r="VEL36" s="419"/>
      <c r="VEM36" s="419"/>
      <c r="VEN36" s="418"/>
      <c r="VEO36" s="420"/>
      <c r="VEP36" s="421"/>
      <c r="VEQ36" s="422"/>
      <c r="VER36" s="423"/>
      <c r="VES36" s="419"/>
      <c r="VET36" s="419"/>
      <c r="VEU36" s="418"/>
      <c r="VEV36" s="420"/>
      <c r="VEW36" s="421"/>
      <c r="VEX36" s="422"/>
      <c r="VEY36" s="423"/>
      <c r="VEZ36" s="419"/>
      <c r="VFA36" s="419"/>
      <c r="VFB36" s="418"/>
      <c r="VFC36" s="420"/>
      <c r="VFD36" s="421"/>
      <c r="VFE36" s="422"/>
      <c r="VFF36" s="423"/>
      <c r="VFG36" s="419"/>
      <c r="VFH36" s="419"/>
      <c r="VFI36" s="418"/>
      <c r="VFJ36" s="420"/>
      <c r="VFK36" s="421"/>
      <c r="VFL36" s="422"/>
      <c r="VFM36" s="423"/>
      <c r="VFN36" s="419"/>
      <c r="VFO36" s="419"/>
      <c r="VFP36" s="418"/>
      <c r="VFQ36" s="420"/>
      <c r="VFR36" s="421"/>
      <c r="VFS36" s="422"/>
      <c r="VFT36" s="423"/>
      <c r="VFU36" s="419"/>
      <c r="VFV36" s="419"/>
      <c r="VFW36" s="418"/>
      <c r="VFX36" s="420"/>
      <c r="VFY36" s="421"/>
      <c r="VFZ36" s="422"/>
      <c r="VGA36" s="423"/>
      <c r="VGB36" s="419"/>
      <c r="VGC36" s="419"/>
      <c r="VGD36" s="418"/>
      <c r="VGE36" s="420"/>
      <c r="VGF36" s="421"/>
      <c r="VGG36" s="422"/>
      <c r="VGH36" s="423"/>
      <c r="VGI36" s="419"/>
      <c r="VGJ36" s="419"/>
      <c r="VGK36" s="418"/>
      <c r="VGL36" s="420"/>
      <c r="VGM36" s="421"/>
      <c r="VGN36" s="422"/>
      <c r="VGO36" s="423"/>
      <c r="VGP36" s="419"/>
      <c r="VGQ36" s="419"/>
      <c r="VGR36" s="418"/>
      <c r="VGS36" s="420"/>
      <c r="VGT36" s="421"/>
      <c r="VGU36" s="422"/>
      <c r="VGV36" s="423"/>
      <c r="VGW36" s="419"/>
      <c r="VGX36" s="419"/>
      <c r="VGY36" s="418"/>
      <c r="VGZ36" s="420"/>
      <c r="VHA36" s="421"/>
      <c r="VHB36" s="422"/>
      <c r="VHC36" s="423"/>
      <c r="VHD36" s="419"/>
      <c r="VHE36" s="419"/>
      <c r="VHF36" s="418"/>
      <c r="VHG36" s="420"/>
      <c r="VHH36" s="421"/>
      <c r="VHI36" s="422"/>
      <c r="VHJ36" s="423"/>
      <c r="VHK36" s="419"/>
      <c r="VHL36" s="419"/>
      <c r="VHM36" s="418"/>
      <c r="VHN36" s="420"/>
      <c r="VHO36" s="421"/>
      <c r="VHP36" s="422"/>
      <c r="VHQ36" s="423"/>
      <c r="VHR36" s="419"/>
      <c r="VHS36" s="419"/>
      <c r="VHT36" s="418"/>
      <c r="VHU36" s="420"/>
      <c r="VHV36" s="421"/>
      <c r="VHW36" s="422"/>
      <c r="VHX36" s="423"/>
      <c r="VHY36" s="419"/>
      <c r="VHZ36" s="419"/>
      <c r="VIA36" s="418"/>
      <c r="VIB36" s="420"/>
      <c r="VIC36" s="421"/>
      <c r="VID36" s="422"/>
      <c r="VIE36" s="423"/>
      <c r="VIF36" s="419"/>
      <c r="VIG36" s="419"/>
      <c r="VIH36" s="418"/>
      <c r="VII36" s="420"/>
      <c r="VIJ36" s="421"/>
      <c r="VIK36" s="422"/>
      <c r="VIL36" s="423"/>
      <c r="VIM36" s="419"/>
      <c r="VIN36" s="419"/>
      <c r="VIO36" s="418"/>
      <c r="VIP36" s="420"/>
      <c r="VIQ36" s="421"/>
      <c r="VIR36" s="422"/>
      <c r="VIS36" s="423"/>
      <c r="VIT36" s="419"/>
      <c r="VIU36" s="419"/>
      <c r="VIV36" s="418"/>
      <c r="VIW36" s="420"/>
      <c r="VIX36" s="421"/>
      <c r="VIY36" s="422"/>
      <c r="VIZ36" s="423"/>
      <c r="VJA36" s="419"/>
      <c r="VJB36" s="419"/>
      <c r="VJC36" s="418"/>
      <c r="VJD36" s="420"/>
      <c r="VJE36" s="421"/>
      <c r="VJF36" s="422"/>
      <c r="VJG36" s="423"/>
      <c r="VJH36" s="419"/>
      <c r="VJI36" s="419"/>
      <c r="VJJ36" s="418"/>
      <c r="VJK36" s="420"/>
      <c r="VJL36" s="421"/>
      <c r="VJM36" s="422"/>
      <c r="VJN36" s="423"/>
      <c r="VJO36" s="419"/>
      <c r="VJP36" s="419"/>
      <c r="VJQ36" s="418"/>
      <c r="VJR36" s="420"/>
      <c r="VJS36" s="421"/>
      <c r="VJT36" s="422"/>
      <c r="VJU36" s="423"/>
      <c r="VJV36" s="419"/>
      <c r="VJW36" s="419"/>
      <c r="VJX36" s="418"/>
      <c r="VJY36" s="420"/>
      <c r="VJZ36" s="421"/>
      <c r="VKA36" s="422"/>
      <c r="VKB36" s="423"/>
      <c r="VKC36" s="419"/>
      <c r="VKD36" s="419"/>
      <c r="VKE36" s="418"/>
      <c r="VKF36" s="420"/>
      <c r="VKG36" s="421"/>
      <c r="VKH36" s="422"/>
      <c r="VKI36" s="423"/>
      <c r="VKJ36" s="419"/>
      <c r="VKK36" s="419"/>
      <c r="VKL36" s="418"/>
      <c r="VKM36" s="420"/>
      <c r="VKN36" s="421"/>
      <c r="VKO36" s="422"/>
      <c r="VKP36" s="423"/>
      <c r="VKQ36" s="419"/>
      <c r="VKR36" s="419"/>
      <c r="VKS36" s="418"/>
      <c r="VKT36" s="420"/>
      <c r="VKU36" s="421"/>
      <c r="VKV36" s="422"/>
      <c r="VKW36" s="423"/>
      <c r="VKX36" s="419"/>
      <c r="VKY36" s="419"/>
      <c r="VKZ36" s="418"/>
      <c r="VLA36" s="420"/>
      <c r="VLB36" s="421"/>
      <c r="VLC36" s="422"/>
      <c r="VLD36" s="423"/>
      <c r="VLE36" s="419"/>
      <c r="VLF36" s="419"/>
      <c r="VLG36" s="418"/>
      <c r="VLH36" s="420"/>
      <c r="VLI36" s="421"/>
      <c r="VLJ36" s="422"/>
      <c r="VLK36" s="423"/>
      <c r="VLL36" s="419"/>
      <c r="VLM36" s="419"/>
      <c r="VLN36" s="418"/>
      <c r="VLO36" s="420"/>
      <c r="VLP36" s="421"/>
      <c r="VLQ36" s="422"/>
      <c r="VLR36" s="423"/>
      <c r="VLS36" s="419"/>
      <c r="VLT36" s="419"/>
      <c r="VLU36" s="418"/>
      <c r="VLV36" s="420"/>
      <c r="VLW36" s="421"/>
      <c r="VLX36" s="422"/>
      <c r="VLY36" s="423"/>
      <c r="VLZ36" s="419"/>
      <c r="VMA36" s="419"/>
      <c r="VMB36" s="418"/>
      <c r="VMC36" s="420"/>
      <c r="VMD36" s="421"/>
      <c r="VME36" s="422"/>
      <c r="VMF36" s="423"/>
      <c r="VMG36" s="419"/>
      <c r="VMH36" s="419"/>
      <c r="VMI36" s="418"/>
      <c r="VMJ36" s="420"/>
      <c r="VMK36" s="421"/>
      <c r="VML36" s="422"/>
      <c r="VMM36" s="423"/>
      <c r="VMN36" s="419"/>
      <c r="VMO36" s="419"/>
      <c r="VMP36" s="418"/>
      <c r="VMQ36" s="420"/>
      <c r="VMR36" s="421"/>
      <c r="VMS36" s="422"/>
      <c r="VMT36" s="423"/>
      <c r="VMU36" s="419"/>
      <c r="VMV36" s="419"/>
      <c r="VMW36" s="418"/>
      <c r="VMX36" s="420"/>
      <c r="VMY36" s="421"/>
      <c r="VMZ36" s="422"/>
      <c r="VNA36" s="423"/>
      <c r="VNB36" s="419"/>
      <c r="VNC36" s="419"/>
      <c r="VND36" s="418"/>
      <c r="VNE36" s="420"/>
      <c r="VNF36" s="421"/>
      <c r="VNG36" s="422"/>
      <c r="VNH36" s="423"/>
      <c r="VNI36" s="419"/>
      <c r="VNJ36" s="419"/>
      <c r="VNK36" s="418"/>
      <c r="VNL36" s="420"/>
      <c r="VNM36" s="421"/>
      <c r="VNN36" s="422"/>
      <c r="VNO36" s="423"/>
      <c r="VNP36" s="419"/>
      <c r="VNQ36" s="419"/>
      <c r="VNR36" s="418"/>
      <c r="VNS36" s="420"/>
      <c r="VNT36" s="421"/>
      <c r="VNU36" s="422"/>
      <c r="VNV36" s="423"/>
      <c r="VNW36" s="419"/>
      <c r="VNX36" s="419"/>
      <c r="VNY36" s="418"/>
      <c r="VNZ36" s="420"/>
      <c r="VOA36" s="421"/>
      <c r="VOB36" s="422"/>
      <c r="VOC36" s="423"/>
      <c r="VOD36" s="419"/>
      <c r="VOE36" s="419"/>
      <c r="VOF36" s="418"/>
      <c r="VOG36" s="420"/>
      <c r="VOH36" s="421"/>
      <c r="VOI36" s="422"/>
      <c r="VOJ36" s="423"/>
      <c r="VOK36" s="419"/>
      <c r="VOL36" s="419"/>
      <c r="VOM36" s="418"/>
      <c r="VON36" s="420"/>
      <c r="VOO36" s="421"/>
      <c r="VOP36" s="422"/>
      <c r="VOQ36" s="423"/>
      <c r="VOR36" s="419"/>
      <c r="VOS36" s="419"/>
      <c r="VOT36" s="418"/>
      <c r="VOU36" s="420"/>
      <c r="VOV36" s="421"/>
      <c r="VOW36" s="422"/>
      <c r="VOX36" s="423"/>
      <c r="VOY36" s="419"/>
      <c r="VOZ36" s="419"/>
      <c r="VPA36" s="418"/>
      <c r="VPB36" s="420"/>
      <c r="VPC36" s="421"/>
      <c r="VPD36" s="422"/>
      <c r="VPE36" s="423"/>
      <c r="VPF36" s="419"/>
      <c r="VPG36" s="419"/>
      <c r="VPH36" s="418"/>
      <c r="VPI36" s="420"/>
      <c r="VPJ36" s="421"/>
      <c r="VPK36" s="422"/>
      <c r="VPL36" s="423"/>
      <c r="VPM36" s="419"/>
      <c r="VPN36" s="419"/>
      <c r="VPO36" s="418"/>
      <c r="VPP36" s="420"/>
      <c r="VPQ36" s="421"/>
      <c r="VPR36" s="422"/>
      <c r="VPS36" s="423"/>
      <c r="VPT36" s="419"/>
      <c r="VPU36" s="419"/>
      <c r="VPV36" s="418"/>
      <c r="VPW36" s="420"/>
      <c r="VPX36" s="421"/>
      <c r="VPY36" s="422"/>
      <c r="VPZ36" s="423"/>
      <c r="VQA36" s="419"/>
      <c r="VQB36" s="419"/>
      <c r="VQC36" s="418"/>
      <c r="VQD36" s="420"/>
      <c r="VQE36" s="421"/>
      <c r="VQF36" s="422"/>
      <c r="VQG36" s="423"/>
      <c r="VQH36" s="419"/>
      <c r="VQI36" s="419"/>
      <c r="VQJ36" s="418"/>
      <c r="VQK36" s="420"/>
      <c r="VQL36" s="421"/>
      <c r="VQM36" s="422"/>
      <c r="VQN36" s="423"/>
      <c r="VQO36" s="419"/>
      <c r="VQP36" s="419"/>
      <c r="VQQ36" s="418"/>
      <c r="VQR36" s="420"/>
      <c r="VQS36" s="421"/>
      <c r="VQT36" s="422"/>
      <c r="VQU36" s="423"/>
      <c r="VQV36" s="419"/>
      <c r="VQW36" s="419"/>
      <c r="VQX36" s="418"/>
      <c r="VQY36" s="420"/>
      <c r="VQZ36" s="421"/>
      <c r="VRA36" s="422"/>
      <c r="VRB36" s="423"/>
      <c r="VRC36" s="419"/>
      <c r="VRD36" s="419"/>
      <c r="VRE36" s="418"/>
      <c r="VRF36" s="420"/>
      <c r="VRG36" s="421"/>
      <c r="VRH36" s="422"/>
      <c r="VRI36" s="423"/>
      <c r="VRJ36" s="419"/>
      <c r="VRK36" s="419"/>
      <c r="VRL36" s="418"/>
      <c r="VRM36" s="420"/>
      <c r="VRN36" s="421"/>
      <c r="VRO36" s="422"/>
      <c r="VRP36" s="423"/>
      <c r="VRQ36" s="419"/>
      <c r="VRR36" s="419"/>
      <c r="VRS36" s="418"/>
      <c r="VRT36" s="420"/>
      <c r="VRU36" s="421"/>
      <c r="VRV36" s="422"/>
      <c r="VRW36" s="423"/>
      <c r="VRX36" s="419"/>
      <c r="VRY36" s="419"/>
      <c r="VRZ36" s="418"/>
      <c r="VSA36" s="420"/>
      <c r="VSB36" s="421"/>
      <c r="VSC36" s="422"/>
      <c r="VSD36" s="423"/>
      <c r="VSE36" s="419"/>
      <c r="VSF36" s="419"/>
      <c r="VSG36" s="418"/>
      <c r="VSH36" s="420"/>
      <c r="VSI36" s="421"/>
      <c r="VSJ36" s="422"/>
      <c r="VSK36" s="423"/>
      <c r="VSL36" s="419"/>
      <c r="VSM36" s="419"/>
      <c r="VSN36" s="418"/>
      <c r="VSO36" s="420"/>
      <c r="VSP36" s="421"/>
      <c r="VSQ36" s="422"/>
      <c r="VSR36" s="423"/>
      <c r="VSS36" s="419"/>
      <c r="VST36" s="419"/>
      <c r="VSU36" s="418"/>
      <c r="VSV36" s="420"/>
      <c r="VSW36" s="421"/>
      <c r="VSX36" s="422"/>
      <c r="VSY36" s="423"/>
      <c r="VSZ36" s="419"/>
      <c r="VTA36" s="419"/>
      <c r="VTB36" s="418"/>
      <c r="VTC36" s="420"/>
      <c r="VTD36" s="421"/>
      <c r="VTE36" s="422"/>
      <c r="VTF36" s="423"/>
      <c r="VTG36" s="419"/>
      <c r="VTH36" s="419"/>
      <c r="VTI36" s="418"/>
      <c r="VTJ36" s="420"/>
      <c r="VTK36" s="421"/>
      <c r="VTL36" s="422"/>
      <c r="VTM36" s="423"/>
      <c r="VTN36" s="419"/>
      <c r="VTO36" s="419"/>
      <c r="VTP36" s="418"/>
      <c r="VTQ36" s="420"/>
      <c r="VTR36" s="421"/>
      <c r="VTS36" s="422"/>
      <c r="VTT36" s="423"/>
      <c r="VTU36" s="419"/>
      <c r="VTV36" s="419"/>
      <c r="VTW36" s="418"/>
      <c r="VTX36" s="420"/>
      <c r="VTY36" s="421"/>
      <c r="VTZ36" s="422"/>
      <c r="VUA36" s="423"/>
      <c r="VUB36" s="419"/>
      <c r="VUC36" s="419"/>
      <c r="VUD36" s="418"/>
      <c r="VUE36" s="420"/>
      <c r="VUF36" s="421"/>
      <c r="VUG36" s="422"/>
      <c r="VUH36" s="423"/>
      <c r="VUI36" s="419"/>
      <c r="VUJ36" s="419"/>
      <c r="VUK36" s="418"/>
      <c r="VUL36" s="420"/>
      <c r="VUM36" s="421"/>
      <c r="VUN36" s="422"/>
      <c r="VUO36" s="423"/>
      <c r="VUP36" s="419"/>
      <c r="VUQ36" s="419"/>
      <c r="VUR36" s="418"/>
      <c r="VUS36" s="420"/>
      <c r="VUT36" s="421"/>
      <c r="VUU36" s="422"/>
      <c r="VUV36" s="423"/>
      <c r="VUW36" s="419"/>
      <c r="VUX36" s="419"/>
      <c r="VUY36" s="418"/>
      <c r="VUZ36" s="420"/>
      <c r="VVA36" s="421"/>
      <c r="VVB36" s="422"/>
      <c r="VVC36" s="423"/>
      <c r="VVD36" s="419"/>
      <c r="VVE36" s="419"/>
      <c r="VVF36" s="418"/>
      <c r="VVG36" s="420"/>
      <c r="VVH36" s="421"/>
      <c r="VVI36" s="422"/>
      <c r="VVJ36" s="423"/>
      <c r="VVK36" s="419"/>
      <c r="VVL36" s="419"/>
      <c r="VVM36" s="418"/>
      <c r="VVN36" s="420"/>
      <c r="VVO36" s="421"/>
      <c r="VVP36" s="422"/>
      <c r="VVQ36" s="423"/>
      <c r="VVR36" s="419"/>
      <c r="VVS36" s="419"/>
      <c r="VVT36" s="418"/>
      <c r="VVU36" s="420"/>
      <c r="VVV36" s="421"/>
      <c r="VVW36" s="422"/>
      <c r="VVX36" s="423"/>
      <c r="VVY36" s="419"/>
      <c r="VVZ36" s="419"/>
      <c r="VWA36" s="418"/>
      <c r="VWB36" s="420"/>
      <c r="VWC36" s="421"/>
      <c r="VWD36" s="422"/>
      <c r="VWE36" s="423"/>
      <c r="VWF36" s="419"/>
      <c r="VWG36" s="419"/>
      <c r="VWH36" s="418"/>
      <c r="VWI36" s="420"/>
      <c r="VWJ36" s="421"/>
      <c r="VWK36" s="422"/>
      <c r="VWL36" s="423"/>
      <c r="VWM36" s="419"/>
      <c r="VWN36" s="419"/>
      <c r="VWO36" s="418"/>
      <c r="VWP36" s="420"/>
      <c r="VWQ36" s="421"/>
      <c r="VWR36" s="422"/>
      <c r="VWS36" s="423"/>
      <c r="VWT36" s="419"/>
      <c r="VWU36" s="419"/>
      <c r="VWV36" s="418"/>
      <c r="VWW36" s="420"/>
      <c r="VWX36" s="421"/>
      <c r="VWY36" s="422"/>
      <c r="VWZ36" s="423"/>
      <c r="VXA36" s="419"/>
      <c r="VXB36" s="419"/>
      <c r="VXC36" s="418"/>
      <c r="VXD36" s="420"/>
      <c r="VXE36" s="421"/>
      <c r="VXF36" s="422"/>
      <c r="VXG36" s="423"/>
      <c r="VXH36" s="419"/>
      <c r="VXI36" s="419"/>
      <c r="VXJ36" s="418"/>
      <c r="VXK36" s="420"/>
      <c r="VXL36" s="421"/>
      <c r="VXM36" s="422"/>
      <c r="VXN36" s="423"/>
      <c r="VXO36" s="419"/>
      <c r="VXP36" s="419"/>
      <c r="VXQ36" s="418"/>
      <c r="VXR36" s="420"/>
      <c r="VXS36" s="421"/>
      <c r="VXT36" s="422"/>
      <c r="VXU36" s="423"/>
      <c r="VXV36" s="419"/>
      <c r="VXW36" s="419"/>
      <c r="VXX36" s="418"/>
      <c r="VXY36" s="420"/>
      <c r="VXZ36" s="421"/>
      <c r="VYA36" s="422"/>
      <c r="VYB36" s="423"/>
      <c r="VYC36" s="419"/>
      <c r="VYD36" s="419"/>
      <c r="VYE36" s="418"/>
      <c r="VYF36" s="420"/>
      <c r="VYG36" s="421"/>
      <c r="VYH36" s="422"/>
      <c r="VYI36" s="423"/>
      <c r="VYJ36" s="419"/>
      <c r="VYK36" s="419"/>
      <c r="VYL36" s="418"/>
      <c r="VYM36" s="420"/>
      <c r="VYN36" s="421"/>
      <c r="VYO36" s="422"/>
      <c r="VYP36" s="423"/>
      <c r="VYQ36" s="419"/>
      <c r="VYR36" s="419"/>
      <c r="VYS36" s="418"/>
      <c r="VYT36" s="420"/>
      <c r="VYU36" s="421"/>
      <c r="VYV36" s="422"/>
      <c r="VYW36" s="423"/>
      <c r="VYX36" s="419"/>
      <c r="VYY36" s="419"/>
      <c r="VYZ36" s="418"/>
      <c r="VZA36" s="420"/>
      <c r="VZB36" s="421"/>
      <c r="VZC36" s="422"/>
      <c r="VZD36" s="423"/>
      <c r="VZE36" s="419"/>
      <c r="VZF36" s="419"/>
      <c r="VZG36" s="418"/>
      <c r="VZH36" s="420"/>
      <c r="VZI36" s="421"/>
      <c r="VZJ36" s="422"/>
      <c r="VZK36" s="423"/>
      <c r="VZL36" s="419"/>
      <c r="VZM36" s="419"/>
      <c r="VZN36" s="418"/>
      <c r="VZO36" s="420"/>
      <c r="VZP36" s="421"/>
      <c r="VZQ36" s="422"/>
      <c r="VZR36" s="423"/>
      <c r="VZS36" s="419"/>
      <c r="VZT36" s="419"/>
      <c r="VZU36" s="418"/>
      <c r="VZV36" s="420"/>
      <c r="VZW36" s="421"/>
      <c r="VZX36" s="422"/>
      <c r="VZY36" s="423"/>
      <c r="VZZ36" s="419"/>
      <c r="WAA36" s="419"/>
      <c r="WAB36" s="418"/>
      <c r="WAC36" s="420"/>
      <c r="WAD36" s="421"/>
      <c r="WAE36" s="422"/>
      <c r="WAF36" s="423"/>
      <c r="WAG36" s="419"/>
      <c r="WAH36" s="419"/>
      <c r="WAI36" s="418"/>
      <c r="WAJ36" s="420"/>
      <c r="WAK36" s="421"/>
      <c r="WAL36" s="422"/>
      <c r="WAM36" s="423"/>
      <c r="WAN36" s="419"/>
      <c r="WAO36" s="419"/>
      <c r="WAP36" s="418"/>
      <c r="WAQ36" s="420"/>
      <c r="WAR36" s="421"/>
      <c r="WAS36" s="422"/>
      <c r="WAT36" s="423"/>
      <c r="WAU36" s="419"/>
      <c r="WAV36" s="419"/>
      <c r="WAW36" s="418"/>
      <c r="WAX36" s="420"/>
      <c r="WAY36" s="421"/>
      <c r="WAZ36" s="422"/>
      <c r="WBA36" s="423"/>
      <c r="WBB36" s="419"/>
      <c r="WBC36" s="419"/>
      <c r="WBD36" s="418"/>
      <c r="WBE36" s="420"/>
      <c r="WBF36" s="421"/>
      <c r="WBG36" s="422"/>
      <c r="WBH36" s="423"/>
      <c r="WBI36" s="419"/>
      <c r="WBJ36" s="419"/>
      <c r="WBK36" s="418"/>
      <c r="WBL36" s="420"/>
      <c r="WBM36" s="421"/>
      <c r="WBN36" s="422"/>
      <c r="WBO36" s="423"/>
      <c r="WBP36" s="419"/>
      <c r="WBQ36" s="419"/>
      <c r="WBR36" s="418"/>
      <c r="WBS36" s="420"/>
      <c r="WBT36" s="421"/>
      <c r="WBU36" s="422"/>
      <c r="WBV36" s="423"/>
      <c r="WBW36" s="419"/>
      <c r="WBX36" s="419"/>
      <c r="WBY36" s="418"/>
      <c r="WBZ36" s="420"/>
      <c r="WCA36" s="421"/>
      <c r="WCB36" s="422"/>
      <c r="WCC36" s="423"/>
      <c r="WCD36" s="419"/>
      <c r="WCE36" s="419"/>
      <c r="WCF36" s="418"/>
      <c r="WCG36" s="420"/>
      <c r="WCH36" s="421"/>
      <c r="WCI36" s="422"/>
      <c r="WCJ36" s="423"/>
      <c r="WCK36" s="419"/>
      <c r="WCL36" s="419"/>
      <c r="WCM36" s="418"/>
      <c r="WCN36" s="420"/>
      <c r="WCO36" s="421"/>
      <c r="WCP36" s="422"/>
      <c r="WCQ36" s="423"/>
      <c r="WCR36" s="419"/>
      <c r="WCS36" s="419"/>
      <c r="WCT36" s="418"/>
      <c r="WCU36" s="420"/>
      <c r="WCV36" s="421"/>
      <c r="WCW36" s="422"/>
      <c r="WCX36" s="423"/>
      <c r="WCY36" s="419"/>
      <c r="WCZ36" s="419"/>
      <c r="WDA36" s="418"/>
      <c r="WDB36" s="420"/>
      <c r="WDC36" s="421"/>
      <c r="WDD36" s="422"/>
      <c r="WDE36" s="423"/>
      <c r="WDF36" s="419"/>
      <c r="WDG36" s="419"/>
      <c r="WDH36" s="418"/>
      <c r="WDI36" s="420"/>
      <c r="WDJ36" s="421"/>
      <c r="WDK36" s="422"/>
      <c r="WDL36" s="423"/>
      <c r="WDM36" s="419"/>
      <c r="WDN36" s="419"/>
      <c r="WDO36" s="418"/>
      <c r="WDP36" s="420"/>
      <c r="WDQ36" s="421"/>
      <c r="WDR36" s="422"/>
      <c r="WDS36" s="423"/>
      <c r="WDT36" s="419"/>
      <c r="WDU36" s="419"/>
      <c r="WDV36" s="418"/>
      <c r="WDW36" s="420"/>
      <c r="WDX36" s="421"/>
      <c r="WDY36" s="422"/>
      <c r="WDZ36" s="423"/>
      <c r="WEA36" s="419"/>
      <c r="WEB36" s="419"/>
      <c r="WEC36" s="418"/>
      <c r="WED36" s="420"/>
      <c r="WEE36" s="421"/>
      <c r="WEF36" s="422"/>
      <c r="WEG36" s="423"/>
      <c r="WEH36" s="419"/>
      <c r="WEI36" s="419"/>
      <c r="WEJ36" s="418"/>
      <c r="WEK36" s="420"/>
      <c r="WEL36" s="421"/>
      <c r="WEM36" s="422"/>
      <c r="WEN36" s="423"/>
      <c r="WEO36" s="419"/>
      <c r="WEP36" s="419"/>
      <c r="WEQ36" s="418"/>
      <c r="WER36" s="420"/>
      <c r="WES36" s="421"/>
      <c r="WET36" s="422"/>
      <c r="WEU36" s="423"/>
      <c r="WEV36" s="419"/>
      <c r="WEW36" s="419"/>
      <c r="WEX36" s="418"/>
      <c r="WEY36" s="420"/>
      <c r="WEZ36" s="421"/>
      <c r="WFA36" s="422"/>
      <c r="WFB36" s="423"/>
      <c r="WFC36" s="419"/>
      <c r="WFD36" s="419"/>
      <c r="WFE36" s="418"/>
      <c r="WFF36" s="420"/>
      <c r="WFG36" s="421"/>
      <c r="WFH36" s="422"/>
      <c r="WFI36" s="423"/>
      <c r="WFJ36" s="419"/>
      <c r="WFK36" s="419"/>
      <c r="WFL36" s="418"/>
      <c r="WFM36" s="420"/>
      <c r="WFN36" s="421"/>
      <c r="WFO36" s="422"/>
      <c r="WFP36" s="423"/>
      <c r="WFQ36" s="419"/>
      <c r="WFR36" s="419"/>
      <c r="WFS36" s="418"/>
      <c r="WFT36" s="420"/>
      <c r="WFU36" s="421"/>
      <c r="WFV36" s="422"/>
      <c r="WFW36" s="423"/>
      <c r="WFX36" s="419"/>
      <c r="WFY36" s="419"/>
      <c r="WFZ36" s="418"/>
      <c r="WGA36" s="420"/>
      <c r="WGB36" s="421"/>
      <c r="WGC36" s="422"/>
      <c r="WGD36" s="423"/>
      <c r="WGE36" s="419"/>
      <c r="WGF36" s="419"/>
      <c r="WGG36" s="418"/>
      <c r="WGH36" s="420"/>
      <c r="WGI36" s="421"/>
      <c r="WGJ36" s="422"/>
      <c r="WGK36" s="423"/>
      <c r="WGL36" s="419"/>
      <c r="WGM36" s="419"/>
      <c r="WGN36" s="418"/>
      <c r="WGO36" s="420"/>
      <c r="WGP36" s="421"/>
      <c r="WGQ36" s="422"/>
      <c r="WGR36" s="423"/>
      <c r="WGS36" s="419"/>
      <c r="WGT36" s="419"/>
      <c r="WGU36" s="418"/>
      <c r="WGV36" s="420"/>
      <c r="WGW36" s="421"/>
      <c r="WGX36" s="422"/>
      <c r="WGY36" s="423"/>
      <c r="WGZ36" s="419"/>
      <c r="WHA36" s="419"/>
      <c r="WHB36" s="418"/>
      <c r="WHC36" s="420"/>
      <c r="WHD36" s="421"/>
      <c r="WHE36" s="422"/>
      <c r="WHF36" s="423"/>
      <c r="WHG36" s="419"/>
      <c r="WHH36" s="419"/>
      <c r="WHI36" s="418"/>
      <c r="WHJ36" s="420"/>
      <c r="WHK36" s="421"/>
      <c r="WHL36" s="422"/>
      <c r="WHM36" s="423"/>
      <c r="WHN36" s="419"/>
      <c r="WHO36" s="419"/>
      <c r="WHP36" s="418"/>
      <c r="WHQ36" s="420"/>
      <c r="WHR36" s="421"/>
      <c r="WHS36" s="422"/>
      <c r="WHT36" s="423"/>
      <c r="WHU36" s="419"/>
      <c r="WHV36" s="419"/>
      <c r="WHW36" s="418"/>
      <c r="WHX36" s="420"/>
      <c r="WHY36" s="421"/>
      <c r="WHZ36" s="422"/>
      <c r="WIA36" s="423"/>
      <c r="WIB36" s="419"/>
      <c r="WIC36" s="419"/>
      <c r="WID36" s="418"/>
      <c r="WIE36" s="420"/>
      <c r="WIF36" s="421"/>
      <c r="WIG36" s="422"/>
      <c r="WIH36" s="423"/>
      <c r="WII36" s="419"/>
      <c r="WIJ36" s="419"/>
      <c r="WIK36" s="418"/>
      <c r="WIL36" s="420"/>
      <c r="WIM36" s="421"/>
      <c r="WIN36" s="422"/>
      <c r="WIO36" s="423"/>
      <c r="WIP36" s="419"/>
      <c r="WIQ36" s="419"/>
      <c r="WIR36" s="418"/>
      <c r="WIS36" s="420"/>
      <c r="WIT36" s="421"/>
      <c r="WIU36" s="422"/>
      <c r="WIV36" s="423"/>
      <c r="WIW36" s="419"/>
      <c r="WIX36" s="419"/>
      <c r="WIY36" s="418"/>
      <c r="WIZ36" s="420"/>
      <c r="WJA36" s="421"/>
      <c r="WJB36" s="422"/>
      <c r="WJC36" s="423"/>
      <c r="WJD36" s="419"/>
      <c r="WJE36" s="419"/>
      <c r="WJF36" s="418"/>
      <c r="WJG36" s="420"/>
      <c r="WJH36" s="421"/>
      <c r="WJI36" s="422"/>
      <c r="WJJ36" s="423"/>
      <c r="WJK36" s="419"/>
      <c r="WJL36" s="419"/>
      <c r="WJM36" s="418"/>
      <c r="WJN36" s="420"/>
      <c r="WJO36" s="421"/>
      <c r="WJP36" s="422"/>
      <c r="WJQ36" s="423"/>
      <c r="WJR36" s="419"/>
      <c r="WJS36" s="419"/>
      <c r="WJT36" s="418"/>
      <c r="WJU36" s="420"/>
      <c r="WJV36" s="421"/>
      <c r="WJW36" s="422"/>
      <c r="WJX36" s="423"/>
      <c r="WJY36" s="419"/>
      <c r="WJZ36" s="419"/>
      <c r="WKA36" s="418"/>
      <c r="WKB36" s="420"/>
      <c r="WKC36" s="421"/>
      <c r="WKD36" s="422"/>
      <c r="WKE36" s="423"/>
      <c r="WKF36" s="419"/>
      <c r="WKG36" s="419"/>
      <c r="WKH36" s="418"/>
      <c r="WKI36" s="420"/>
      <c r="WKJ36" s="421"/>
      <c r="WKK36" s="422"/>
      <c r="WKL36" s="423"/>
      <c r="WKM36" s="419"/>
      <c r="WKN36" s="419"/>
      <c r="WKO36" s="418"/>
      <c r="WKP36" s="420"/>
      <c r="WKQ36" s="421"/>
      <c r="WKR36" s="422"/>
      <c r="WKS36" s="423"/>
      <c r="WKT36" s="419"/>
      <c r="WKU36" s="419"/>
      <c r="WKV36" s="418"/>
      <c r="WKW36" s="420"/>
      <c r="WKX36" s="421"/>
      <c r="WKY36" s="422"/>
      <c r="WKZ36" s="423"/>
      <c r="WLA36" s="419"/>
      <c r="WLB36" s="419"/>
      <c r="WLC36" s="418"/>
      <c r="WLD36" s="420"/>
      <c r="WLE36" s="421"/>
      <c r="WLF36" s="422"/>
      <c r="WLG36" s="423"/>
      <c r="WLH36" s="419"/>
      <c r="WLI36" s="419"/>
      <c r="WLJ36" s="418"/>
      <c r="WLK36" s="420"/>
      <c r="WLL36" s="421"/>
      <c r="WLM36" s="422"/>
      <c r="WLN36" s="423"/>
      <c r="WLO36" s="419"/>
      <c r="WLP36" s="419"/>
      <c r="WLQ36" s="418"/>
      <c r="WLR36" s="420"/>
      <c r="WLS36" s="421"/>
      <c r="WLT36" s="422"/>
      <c r="WLU36" s="423"/>
      <c r="WLV36" s="419"/>
      <c r="WLW36" s="419"/>
      <c r="WLX36" s="418"/>
      <c r="WLY36" s="420"/>
      <c r="WLZ36" s="421"/>
      <c r="WMA36" s="422"/>
      <c r="WMB36" s="423"/>
      <c r="WMC36" s="419"/>
      <c r="WMD36" s="419"/>
      <c r="WME36" s="418"/>
      <c r="WMF36" s="420"/>
      <c r="WMG36" s="421"/>
      <c r="WMH36" s="422"/>
      <c r="WMI36" s="423"/>
      <c r="WMJ36" s="419"/>
      <c r="WMK36" s="419"/>
      <c r="WML36" s="418"/>
      <c r="WMM36" s="420"/>
      <c r="WMN36" s="421"/>
      <c r="WMO36" s="422"/>
      <c r="WMP36" s="423"/>
      <c r="WMQ36" s="419"/>
      <c r="WMR36" s="419"/>
      <c r="WMS36" s="418"/>
      <c r="WMT36" s="420"/>
      <c r="WMU36" s="421"/>
      <c r="WMV36" s="422"/>
      <c r="WMW36" s="423"/>
      <c r="WMX36" s="419"/>
      <c r="WMY36" s="419"/>
      <c r="WMZ36" s="418"/>
      <c r="WNA36" s="420"/>
      <c r="WNB36" s="421"/>
      <c r="WNC36" s="422"/>
      <c r="WND36" s="423"/>
      <c r="WNE36" s="419"/>
      <c r="WNF36" s="419"/>
      <c r="WNG36" s="418"/>
      <c r="WNH36" s="420"/>
      <c r="WNI36" s="421"/>
      <c r="WNJ36" s="422"/>
      <c r="WNK36" s="423"/>
      <c r="WNL36" s="419"/>
      <c r="WNM36" s="419"/>
      <c r="WNN36" s="418"/>
      <c r="WNO36" s="420"/>
      <c r="WNP36" s="421"/>
      <c r="WNQ36" s="422"/>
      <c r="WNR36" s="423"/>
      <c r="WNS36" s="419"/>
      <c r="WNT36" s="419"/>
      <c r="WNU36" s="418"/>
      <c r="WNV36" s="420"/>
      <c r="WNW36" s="421"/>
      <c r="WNX36" s="422"/>
      <c r="WNY36" s="423"/>
      <c r="WNZ36" s="419"/>
      <c r="WOA36" s="419"/>
      <c r="WOB36" s="418"/>
      <c r="WOC36" s="420"/>
      <c r="WOD36" s="421"/>
      <c r="WOE36" s="422"/>
      <c r="WOF36" s="423"/>
      <c r="WOG36" s="419"/>
      <c r="WOH36" s="419"/>
      <c r="WOI36" s="418"/>
      <c r="WOJ36" s="420"/>
      <c r="WOK36" s="421"/>
      <c r="WOL36" s="422"/>
      <c r="WOM36" s="423"/>
      <c r="WON36" s="419"/>
      <c r="WOO36" s="419"/>
      <c r="WOP36" s="418"/>
      <c r="WOQ36" s="420"/>
      <c r="WOR36" s="421"/>
      <c r="WOS36" s="422"/>
      <c r="WOT36" s="423"/>
      <c r="WOU36" s="419"/>
      <c r="WOV36" s="419"/>
      <c r="WOW36" s="418"/>
      <c r="WOX36" s="420"/>
      <c r="WOY36" s="421"/>
      <c r="WOZ36" s="422"/>
      <c r="WPA36" s="423"/>
      <c r="WPB36" s="419"/>
      <c r="WPC36" s="419"/>
      <c r="WPD36" s="418"/>
      <c r="WPE36" s="420"/>
      <c r="WPF36" s="421"/>
      <c r="WPG36" s="422"/>
      <c r="WPH36" s="423"/>
      <c r="WPI36" s="419"/>
      <c r="WPJ36" s="419"/>
      <c r="WPK36" s="418"/>
      <c r="WPL36" s="420"/>
      <c r="WPM36" s="421"/>
      <c r="WPN36" s="422"/>
      <c r="WPO36" s="423"/>
      <c r="WPP36" s="419"/>
      <c r="WPQ36" s="419"/>
      <c r="WPR36" s="418"/>
      <c r="WPS36" s="420"/>
      <c r="WPT36" s="421"/>
      <c r="WPU36" s="422"/>
      <c r="WPV36" s="423"/>
      <c r="WPW36" s="419"/>
      <c r="WPX36" s="419"/>
      <c r="WPY36" s="418"/>
      <c r="WPZ36" s="420"/>
      <c r="WQA36" s="421"/>
      <c r="WQB36" s="422"/>
      <c r="WQC36" s="423"/>
      <c r="WQD36" s="419"/>
      <c r="WQE36" s="419"/>
      <c r="WQF36" s="418"/>
      <c r="WQG36" s="420"/>
      <c r="WQH36" s="421"/>
      <c r="WQI36" s="422"/>
      <c r="WQJ36" s="423"/>
      <c r="WQK36" s="419"/>
      <c r="WQL36" s="419"/>
      <c r="WQM36" s="418"/>
      <c r="WQN36" s="420"/>
      <c r="WQO36" s="421"/>
      <c r="WQP36" s="422"/>
      <c r="WQQ36" s="423"/>
      <c r="WQR36" s="419"/>
      <c r="WQS36" s="419"/>
      <c r="WQT36" s="418"/>
      <c r="WQU36" s="420"/>
      <c r="WQV36" s="421"/>
      <c r="WQW36" s="422"/>
      <c r="WQX36" s="423"/>
      <c r="WQY36" s="419"/>
      <c r="WQZ36" s="419"/>
      <c r="WRA36" s="418"/>
      <c r="WRB36" s="420"/>
      <c r="WRC36" s="421"/>
      <c r="WRD36" s="422"/>
      <c r="WRE36" s="423"/>
      <c r="WRF36" s="419"/>
      <c r="WRG36" s="419"/>
      <c r="WRH36" s="418"/>
      <c r="WRI36" s="420"/>
      <c r="WRJ36" s="421"/>
      <c r="WRK36" s="422"/>
      <c r="WRL36" s="423"/>
      <c r="WRM36" s="419"/>
      <c r="WRN36" s="419"/>
      <c r="WRO36" s="418"/>
      <c r="WRP36" s="420"/>
      <c r="WRQ36" s="421"/>
      <c r="WRR36" s="422"/>
      <c r="WRS36" s="423"/>
      <c r="WRT36" s="419"/>
      <c r="WRU36" s="419"/>
      <c r="WRV36" s="418"/>
      <c r="WRW36" s="420"/>
      <c r="WRX36" s="421"/>
      <c r="WRY36" s="422"/>
      <c r="WRZ36" s="423"/>
      <c r="WSA36" s="419"/>
      <c r="WSB36" s="419"/>
      <c r="WSC36" s="418"/>
      <c r="WSD36" s="420"/>
      <c r="WSE36" s="421"/>
      <c r="WSF36" s="422"/>
      <c r="WSG36" s="423"/>
      <c r="WSH36" s="419"/>
      <c r="WSI36" s="419"/>
      <c r="WSJ36" s="418"/>
      <c r="WSK36" s="420"/>
      <c r="WSL36" s="421"/>
      <c r="WSM36" s="422"/>
      <c r="WSN36" s="423"/>
      <c r="WSO36" s="419"/>
      <c r="WSP36" s="419"/>
      <c r="WSQ36" s="418"/>
      <c r="WSR36" s="420"/>
      <c r="WSS36" s="421"/>
      <c r="WST36" s="422"/>
      <c r="WSU36" s="423"/>
      <c r="WSV36" s="419"/>
      <c r="WSW36" s="419"/>
      <c r="WSX36" s="418"/>
      <c r="WSY36" s="420"/>
      <c r="WSZ36" s="421"/>
      <c r="WTA36" s="422"/>
      <c r="WTB36" s="423"/>
      <c r="WTC36" s="419"/>
      <c r="WTD36" s="419"/>
      <c r="WTE36" s="418"/>
      <c r="WTF36" s="420"/>
      <c r="WTG36" s="421"/>
      <c r="WTH36" s="422"/>
      <c r="WTI36" s="423"/>
      <c r="WTJ36" s="419"/>
      <c r="WTK36" s="419"/>
      <c r="WTL36" s="418"/>
      <c r="WTM36" s="420"/>
      <c r="WTN36" s="421"/>
      <c r="WTO36" s="422"/>
      <c r="WTP36" s="423"/>
      <c r="WTQ36" s="419"/>
      <c r="WTR36" s="419"/>
      <c r="WTS36" s="418"/>
      <c r="WTT36" s="420"/>
      <c r="WTU36" s="421"/>
      <c r="WTV36" s="422"/>
      <c r="WTW36" s="423"/>
      <c r="WTX36" s="419"/>
      <c r="WTY36" s="419"/>
      <c r="WTZ36" s="418"/>
      <c r="WUA36" s="420"/>
      <c r="WUB36" s="421"/>
      <c r="WUC36" s="422"/>
      <c r="WUD36" s="423"/>
      <c r="WUE36" s="419"/>
      <c r="WUF36" s="419"/>
      <c r="WUG36" s="418"/>
      <c r="WUH36" s="420"/>
      <c r="WUI36" s="421"/>
      <c r="WUJ36" s="422"/>
      <c r="WUK36" s="423"/>
      <c r="WUL36" s="419"/>
      <c r="WUM36" s="419"/>
      <c r="WUN36" s="418"/>
      <c r="WUO36" s="420"/>
      <c r="WUP36" s="421"/>
      <c r="WUQ36" s="422"/>
      <c r="WUR36" s="423"/>
      <c r="WUS36" s="419"/>
      <c r="WUT36" s="419"/>
      <c r="WUU36" s="418"/>
      <c r="WUV36" s="420"/>
      <c r="WUW36" s="421"/>
      <c r="WUX36" s="422"/>
      <c r="WUY36" s="423"/>
      <c r="WUZ36" s="419"/>
      <c r="WVA36" s="419"/>
      <c r="WVB36" s="418"/>
      <c r="WVC36" s="420"/>
      <c r="WVD36" s="421"/>
      <c r="WVE36" s="422"/>
      <c r="WVF36" s="423"/>
      <c r="WVG36" s="419"/>
      <c r="WVH36" s="419"/>
      <c r="WVI36" s="418"/>
      <c r="WVJ36" s="420"/>
      <c r="WVK36" s="421"/>
      <c r="WVL36" s="422"/>
      <c r="WVM36" s="423"/>
      <c r="WVN36" s="419"/>
      <c r="WVO36" s="419"/>
      <c r="WVP36" s="418"/>
      <c r="WVQ36" s="420"/>
      <c r="WVR36" s="421"/>
      <c r="WVS36" s="422"/>
      <c r="WVT36" s="423"/>
      <c r="WVU36" s="419"/>
      <c r="WVV36" s="419"/>
      <c r="WVW36" s="418"/>
      <c r="WVX36" s="420"/>
      <c r="WVY36" s="421"/>
      <c r="WVZ36" s="422"/>
      <c r="WWA36" s="423"/>
      <c r="WWB36" s="419"/>
      <c r="WWC36" s="419"/>
      <c r="WWD36" s="418"/>
      <c r="WWE36" s="420"/>
      <c r="WWF36" s="421"/>
      <c r="WWG36" s="422"/>
      <c r="WWH36" s="423"/>
      <c r="WWI36" s="419"/>
      <c r="WWJ36" s="419"/>
      <c r="WWK36" s="418"/>
      <c r="WWL36" s="420"/>
      <c r="WWM36" s="421"/>
      <c r="WWN36" s="422"/>
      <c r="WWO36" s="423"/>
      <c r="WWP36" s="419"/>
      <c r="WWQ36" s="419"/>
      <c r="WWR36" s="418"/>
      <c r="WWS36" s="420"/>
      <c r="WWT36" s="421"/>
      <c r="WWU36" s="422"/>
      <c r="WWV36" s="423"/>
      <c r="WWW36" s="419"/>
      <c r="WWX36" s="419"/>
      <c r="WWY36" s="418"/>
      <c r="WWZ36" s="420"/>
      <c r="WXA36" s="421"/>
      <c r="WXB36" s="422"/>
      <c r="WXC36" s="423"/>
      <c r="WXD36" s="419"/>
      <c r="WXE36" s="419"/>
      <c r="WXF36" s="418"/>
      <c r="WXG36" s="420"/>
      <c r="WXH36" s="421"/>
      <c r="WXI36" s="422"/>
      <c r="WXJ36" s="423"/>
      <c r="WXK36" s="419"/>
      <c r="WXL36" s="419"/>
      <c r="WXM36" s="418"/>
      <c r="WXN36" s="420"/>
      <c r="WXO36" s="421"/>
      <c r="WXP36" s="422"/>
      <c r="WXQ36" s="423"/>
      <c r="WXR36" s="419"/>
      <c r="WXS36" s="419"/>
      <c r="WXT36" s="418"/>
      <c r="WXU36" s="420"/>
      <c r="WXV36" s="421"/>
      <c r="WXW36" s="422"/>
      <c r="WXX36" s="423"/>
      <c r="WXY36" s="419"/>
      <c r="WXZ36" s="419"/>
      <c r="WYA36" s="418"/>
      <c r="WYB36" s="420"/>
      <c r="WYC36" s="421"/>
      <c r="WYD36" s="422"/>
      <c r="WYE36" s="423"/>
      <c r="WYF36" s="419"/>
      <c r="WYG36" s="419"/>
      <c r="WYH36" s="418"/>
      <c r="WYI36" s="420"/>
      <c r="WYJ36" s="421"/>
      <c r="WYK36" s="422"/>
      <c r="WYL36" s="423"/>
      <c r="WYM36" s="419"/>
      <c r="WYN36" s="419"/>
      <c r="WYO36" s="418"/>
      <c r="WYP36" s="420"/>
      <c r="WYQ36" s="421"/>
      <c r="WYR36" s="422"/>
      <c r="WYS36" s="423"/>
      <c r="WYT36" s="419"/>
      <c r="WYU36" s="419"/>
      <c r="WYV36" s="418"/>
      <c r="WYW36" s="420"/>
      <c r="WYX36" s="421"/>
      <c r="WYY36" s="422"/>
      <c r="WYZ36" s="423"/>
      <c r="WZA36" s="419"/>
      <c r="WZB36" s="419"/>
      <c r="WZC36" s="418"/>
      <c r="WZD36" s="420"/>
      <c r="WZE36" s="421"/>
      <c r="WZF36" s="422"/>
      <c r="WZG36" s="423"/>
      <c r="WZH36" s="419"/>
      <c r="WZI36" s="419"/>
      <c r="WZJ36" s="418"/>
      <c r="WZK36" s="420"/>
      <c r="WZL36" s="421"/>
      <c r="WZM36" s="422"/>
      <c r="WZN36" s="423"/>
      <c r="WZO36" s="419"/>
      <c r="WZP36" s="419"/>
      <c r="WZQ36" s="418"/>
      <c r="WZR36" s="420"/>
      <c r="WZS36" s="421"/>
      <c r="WZT36" s="422"/>
      <c r="WZU36" s="423"/>
      <c r="WZV36" s="419"/>
      <c r="WZW36" s="419"/>
      <c r="WZX36" s="418"/>
      <c r="WZY36" s="420"/>
      <c r="WZZ36" s="421"/>
      <c r="XAA36" s="422"/>
      <c r="XAB36" s="423"/>
      <c r="XAC36" s="419"/>
      <c r="XAD36" s="419"/>
      <c r="XAE36" s="418"/>
      <c r="XAF36" s="420"/>
      <c r="XAG36" s="421"/>
      <c r="XAH36" s="422"/>
      <c r="XAI36" s="423"/>
      <c r="XAJ36" s="419"/>
      <c r="XAK36" s="419"/>
      <c r="XAL36" s="418"/>
      <c r="XAM36" s="420"/>
      <c r="XAN36" s="421"/>
      <c r="XAO36" s="422"/>
      <c r="XAP36" s="423"/>
      <c r="XAQ36" s="419"/>
      <c r="XAR36" s="419"/>
      <c r="XAS36" s="418"/>
      <c r="XAT36" s="420"/>
      <c r="XAU36" s="421"/>
      <c r="XAV36" s="422"/>
      <c r="XAW36" s="423"/>
      <c r="XAX36" s="419"/>
      <c r="XAY36" s="419"/>
      <c r="XAZ36" s="418"/>
      <c r="XBA36" s="420"/>
      <c r="XBB36" s="421"/>
      <c r="XBC36" s="422"/>
      <c r="XBD36" s="423"/>
      <c r="XBE36" s="419"/>
      <c r="XBF36" s="419"/>
      <c r="XBG36" s="418"/>
      <c r="XBH36" s="420"/>
      <c r="XBI36" s="421"/>
      <c r="XBJ36" s="422"/>
      <c r="XBK36" s="423"/>
      <c r="XBL36" s="419"/>
      <c r="XBM36" s="419"/>
      <c r="XBN36" s="418"/>
      <c r="XBO36" s="420"/>
      <c r="XBP36" s="421"/>
      <c r="XBQ36" s="422"/>
      <c r="XBR36" s="423"/>
      <c r="XBS36" s="419"/>
      <c r="XBT36" s="419"/>
      <c r="XBU36" s="418"/>
      <c r="XBV36" s="420"/>
      <c r="XBW36" s="421"/>
      <c r="XBX36" s="422"/>
      <c r="XBY36" s="423"/>
      <c r="XBZ36" s="419"/>
      <c r="XCA36" s="419"/>
      <c r="XCB36" s="418"/>
      <c r="XCC36" s="420"/>
      <c r="XCD36" s="421"/>
      <c r="XCE36" s="422"/>
      <c r="XCF36" s="423"/>
      <c r="XCG36" s="419"/>
      <c r="XCH36" s="419"/>
      <c r="XCI36" s="418"/>
      <c r="XCJ36" s="420"/>
      <c r="XCK36" s="421"/>
      <c r="XCL36" s="422"/>
      <c r="XCM36" s="423"/>
      <c r="XCN36" s="419"/>
      <c r="XCO36" s="419"/>
      <c r="XCP36" s="418"/>
      <c r="XCQ36" s="420"/>
      <c r="XCR36" s="421"/>
      <c r="XCS36" s="422"/>
      <c r="XCT36" s="423"/>
      <c r="XCU36" s="419"/>
      <c r="XCV36" s="419"/>
      <c r="XCW36" s="418"/>
      <c r="XCX36" s="420"/>
      <c r="XCY36" s="421"/>
      <c r="XCZ36" s="422"/>
      <c r="XDA36" s="423"/>
      <c r="XDB36" s="419"/>
      <c r="XDC36" s="419"/>
      <c r="XDD36" s="418"/>
      <c r="XDE36" s="420"/>
      <c r="XDF36" s="421"/>
      <c r="XDG36" s="422"/>
      <c r="XDH36" s="423"/>
      <c r="XDI36" s="419"/>
      <c r="XDJ36" s="419"/>
      <c r="XDK36" s="418"/>
      <c r="XDL36" s="420"/>
      <c r="XDM36" s="421"/>
      <c r="XDN36" s="422"/>
      <c r="XDO36" s="423"/>
      <c r="XDP36" s="419"/>
      <c r="XDQ36" s="419"/>
      <c r="XDR36" s="418"/>
      <c r="XDS36" s="420"/>
      <c r="XDT36" s="421"/>
      <c r="XDU36" s="422"/>
      <c r="XDV36" s="423"/>
      <c r="XDW36" s="419"/>
      <c r="XDX36" s="419"/>
      <c r="XDY36" s="418"/>
      <c r="XDZ36" s="420"/>
      <c r="XEA36" s="421"/>
      <c r="XEB36" s="422"/>
      <c r="XEC36" s="423"/>
      <c r="XED36" s="419"/>
      <c r="XEE36" s="419"/>
      <c r="XEF36" s="418"/>
      <c r="XEG36" s="420"/>
      <c r="XEH36" s="421"/>
      <c r="XEI36" s="422"/>
      <c r="XEJ36" s="423"/>
      <c r="XEK36" s="419"/>
      <c r="XEL36" s="419"/>
      <c r="XEM36" s="418"/>
      <c r="XEN36" s="420"/>
      <c r="XEO36" s="421"/>
      <c r="XEP36" s="422"/>
      <c r="XEQ36" s="423"/>
      <c r="XER36" s="419"/>
      <c r="XES36" s="419"/>
      <c r="XET36" s="418"/>
      <c r="XEU36" s="420"/>
      <c r="XEV36" s="421"/>
      <c r="XEW36" s="422"/>
      <c r="XEX36" s="423"/>
      <c r="XEY36" s="419"/>
      <c r="XEZ36" s="419"/>
      <c r="XFA36" s="418"/>
      <c r="XFB36" s="420"/>
      <c r="XFC36" s="421"/>
      <c r="XFD36" s="422"/>
    </row>
    <row r="37" spans="1:16384" s="424" customFormat="1" ht="30" x14ac:dyDescent="0.25">
      <c r="A37" s="737">
        <v>1</v>
      </c>
      <c r="B37" s="738">
        <v>21243</v>
      </c>
      <c r="C37" s="739" t="s">
        <v>47</v>
      </c>
      <c r="D37" s="720">
        <v>224</v>
      </c>
      <c r="E37" s="740" t="s">
        <v>1233</v>
      </c>
      <c r="F37" s="1855"/>
      <c r="G37" s="720">
        <f t="shared" ref="G37" si="3">ROUND(D37*F37,2)</f>
        <v>0</v>
      </c>
      <c r="H37" s="838"/>
      <c r="I37" s="422"/>
    </row>
    <row r="38" spans="1:16384" s="424" customFormat="1" ht="30" x14ac:dyDescent="0.25">
      <c r="A38" s="737">
        <f t="shared" ref="A38:A39" si="4">1+A37</f>
        <v>2</v>
      </c>
      <c r="B38" s="738" t="s">
        <v>184</v>
      </c>
      <c r="C38" s="739" t="s">
        <v>185</v>
      </c>
      <c r="D38" s="720">
        <v>10</v>
      </c>
      <c r="E38" s="740" t="s">
        <v>1233</v>
      </c>
      <c r="F38" s="1855"/>
      <c r="G38" s="720">
        <f t="shared" ref="G38:G46" si="5">ROUND(D38*F38,2)</f>
        <v>0</v>
      </c>
      <c r="H38" s="838"/>
      <c r="I38" s="422"/>
    </row>
    <row r="39" spans="1:16384" ht="60" x14ac:dyDescent="0.25">
      <c r="A39" s="737">
        <f t="shared" si="4"/>
        <v>3</v>
      </c>
      <c r="B39" s="738">
        <v>21315</v>
      </c>
      <c r="C39" s="739" t="s">
        <v>48</v>
      </c>
      <c r="D39" s="720">
        <v>80</v>
      </c>
      <c r="E39" s="740" t="s">
        <v>1233</v>
      </c>
      <c r="F39" s="1855"/>
      <c r="G39" s="720">
        <f t="shared" si="5"/>
        <v>0</v>
      </c>
      <c r="I39" s="760"/>
      <c r="K39" s="422"/>
    </row>
    <row r="40" spans="1:16384" s="425" customFormat="1" x14ac:dyDescent="0.25">
      <c r="A40" s="818"/>
      <c r="B40" s="819" t="s">
        <v>41</v>
      </c>
      <c r="C40" s="826" t="s">
        <v>49</v>
      </c>
      <c r="D40" s="828"/>
      <c r="E40" s="827"/>
      <c r="F40" s="1869"/>
      <c r="G40" s="827"/>
      <c r="H40" s="839"/>
      <c r="I40" s="764"/>
    </row>
    <row r="41" spans="1:16384" ht="30" x14ac:dyDescent="0.25">
      <c r="A41" s="737">
        <f>1+A39</f>
        <v>4</v>
      </c>
      <c r="B41" s="738">
        <v>22114</v>
      </c>
      <c r="C41" s="739" t="s">
        <v>52</v>
      </c>
      <c r="D41" s="720">
        <v>330</v>
      </c>
      <c r="E41" s="740" t="s">
        <v>1232</v>
      </c>
      <c r="F41" s="1855"/>
      <c r="G41" s="720">
        <f t="shared" si="5"/>
        <v>0</v>
      </c>
      <c r="J41" s="760"/>
      <c r="K41" s="760"/>
      <c r="M41" s="760"/>
    </row>
    <row r="42" spans="1:16384" s="425" customFormat="1" x14ac:dyDescent="0.25">
      <c r="A42" s="818"/>
      <c r="B42" s="819" t="s">
        <v>62</v>
      </c>
      <c r="C42" s="826" t="s">
        <v>63</v>
      </c>
      <c r="D42" s="828"/>
      <c r="E42" s="821"/>
      <c r="F42" s="1869"/>
      <c r="G42" s="827"/>
      <c r="H42" s="839"/>
    </row>
    <row r="43" spans="1:16384" ht="17.25" x14ac:dyDescent="0.25">
      <c r="A43" s="737">
        <f>1+A41</f>
        <v>5</v>
      </c>
      <c r="B43" s="738" t="s">
        <v>64</v>
      </c>
      <c r="C43" s="750" t="s">
        <v>65</v>
      </c>
      <c r="D43" s="720">
        <v>20</v>
      </c>
      <c r="E43" s="740" t="s">
        <v>1232</v>
      </c>
      <c r="F43" s="1855"/>
      <c r="G43" s="720">
        <f t="shared" si="5"/>
        <v>0</v>
      </c>
      <c r="K43" s="422"/>
    </row>
    <row r="44" spans="1:16384" ht="17.25" x14ac:dyDescent="0.25">
      <c r="A44" s="737">
        <f t="shared" ref="A44" si="6">A43+1</f>
        <v>6</v>
      </c>
      <c r="B44" s="738" t="s">
        <v>66</v>
      </c>
      <c r="C44" s="750" t="s">
        <v>67</v>
      </c>
      <c r="D44" s="720">
        <v>20</v>
      </c>
      <c r="E44" s="740" t="s">
        <v>1232</v>
      </c>
      <c r="F44" s="1855"/>
      <c r="G44" s="720">
        <f t="shared" si="5"/>
        <v>0</v>
      </c>
      <c r="K44" s="422"/>
    </row>
    <row r="45" spans="1:16384" s="425" customFormat="1" x14ac:dyDescent="0.25">
      <c r="A45" s="818"/>
      <c r="B45" s="819" t="s">
        <v>68</v>
      </c>
      <c r="C45" s="826" t="s">
        <v>69</v>
      </c>
      <c r="D45" s="828"/>
      <c r="E45" s="821"/>
      <c r="F45" s="1869"/>
      <c r="G45" s="827"/>
      <c r="H45" s="839"/>
    </row>
    <row r="46" spans="1:16384" ht="30" x14ac:dyDescent="0.25">
      <c r="A46" s="2132">
        <f>A44+1</f>
        <v>7</v>
      </c>
      <c r="B46" s="2133" t="s">
        <v>35</v>
      </c>
      <c r="C46" s="2134" t="s">
        <v>70</v>
      </c>
      <c r="D46" s="2135">
        <v>314</v>
      </c>
      <c r="E46" s="2136" t="s">
        <v>2981</v>
      </c>
      <c r="F46" s="2137"/>
      <c r="G46" s="2135">
        <f t="shared" si="5"/>
        <v>0</v>
      </c>
      <c r="H46" s="913"/>
      <c r="K46" s="422"/>
    </row>
    <row r="47" spans="1:16384" x14ac:dyDescent="0.25">
      <c r="A47" s="742"/>
      <c r="B47" s="742"/>
      <c r="C47" s="743" t="s">
        <v>71</v>
      </c>
      <c r="D47" s="733"/>
      <c r="E47" s="744"/>
      <c r="F47" s="1864"/>
      <c r="G47" s="745">
        <f>SUM(G36:G46)</f>
        <v>0</v>
      </c>
      <c r="K47" s="422"/>
    </row>
    <row r="48" spans="1:16384" x14ac:dyDescent="0.25">
      <c r="A48" s="737"/>
      <c r="B48" s="737"/>
      <c r="C48" s="746"/>
      <c r="D48" s="720"/>
      <c r="E48" s="740"/>
      <c r="F48" s="1855"/>
      <c r="G48" s="747"/>
      <c r="K48" s="422"/>
    </row>
    <row r="49" spans="1:11" x14ac:dyDescent="0.25">
      <c r="A49" s="742"/>
      <c r="B49" s="748" t="s">
        <v>72</v>
      </c>
      <c r="C49" s="749" t="s">
        <v>73</v>
      </c>
      <c r="D49" s="733"/>
      <c r="E49" s="744"/>
      <c r="F49" s="1864"/>
      <c r="G49" s="733"/>
      <c r="K49" s="422"/>
    </row>
    <row r="50" spans="1:11" s="425" customFormat="1" x14ac:dyDescent="0.25">
      <c r="A50" s="818"/>
      <c r="B50" s="819" t="s">
        <v>74</v>
      </c>
      <c r="C50" s="825" t="s">
        <v>75</v>
      </c>
      <c r="D50" s="828"/>
      <c r="E50" s="821"/>
      <c r="F50" s="1869"/>
      <c r="G50" s="828"/>
      <c r="H50" s="839"/>
    </row>
    <row r="51" spans="1:11" ht="45" x14ac:dyDescent="0.25">
      <c r="A51" s="737">
        <v>1</v>
      </c>
      <c r="B51" s="738" t="s">
        <v>76</v>
      </c>
      <c r="C51" s="739" t="s">
        <v>77</v>
      </c>
      <c r="D51" s="720">
        <v>132</v>
      </c>
      <c r="E51" s="740" t="s">
        <v>1233</v>
      </c>
      <c r="F51" s="1855"/>
      <c r="G51" s="720">
        <f t="shared" ref="G51" si="7">ROUND(D51*F51,2)</f>
        <v>0</v>
      </c>
      <c r="K51" s="422"/>
    </row>
    <row r="52" spans="1:11" ht="45" x14ac:dyDescent="0.25">
      <c r="A52" s="737">
        <f>1+A51</f>
        <v>2</v>
      </c>
      <c r="B52" s="738" t="s">
        <v>78</v>
      </c>
      <c r="C52" s="739" t="s">
        <v>79</v>
      </c>
      <c r="D52" s="720">
        <v>82</v>
      </c>
      <c r="E52" s="740" t="s">
        <v>1233</v>
      </c>
      <c r="F52" s="1855"/>
      <c r="G52" s="720">
        <f t="shared" ref="G52:G57" si="8">ROUND(D52*F52,2)</f>
        <v>0</v>
      </c>
      <c r="K52" s="422"/>
    </row>
    <row r="53" spans="1:11" ht="45" x14ac:dyDescent="0.25">
      <c r="A53" s="737">
        <f>1+A52</f>
        <v>3</v>
      </c>
      <c r="B53" s="738" t="s">
        <v>82</v>
      </c>
      <c r="C53" s="739" t="s">
        <v>1487</v>
      </c>
      <c r="D53" s="720">
        <v>330</v>
      </c>
      <c r="E53" s="740" t="s">
        <v>1232</v>
      </c>
      <c r="F53" s="1855"/>
      <c r="G53" s="720">
        <f t="shared" si="8"/>
        <v>0</v>
      </c>
      <c r="K53" s="422"/>
    </row>
    <row r="54" spans="1:11" x14ac:dyDescent="0.25">
      <c r="A54" s="823"/>
      <c r="B54" s="819" t="s">
        <v>83</v>
      </c>
      <c r="C54" s="825" t="s">
        <v>84</v>
      </c>
      <c r="D54" s="822"/>
      <c r="E54" s="824"/>
      <c r="F54" s="1865"/>
      <c r="G54" s="824"/>
      <c r="K54" s="422"/>
    </row>
    <row r="55" spans="1:11" ht="45" x14ac:dyDescent="0.25">
      <c r="A55" s="737">
        <f>1+A53</f>
        <v>4</v>
      </c>
      <c r="B55" s="738" t="s">
        <v>86</v>
      </c>
      <c r="C55" s="739" t="s">
        <v>1488</v>
      </c>
      <c r="D55" s="720">
        <v>330</v>
      </c>
      <c r="E55" s="740" t="s">
        <v>1232</v>
      </c>
      <c r="F55" s="1855"/>
      <c r="G55" s="720">
        <f t="shared" si="8"/>
        <v>0</v>
      </c>
      <c r="K55" s="422"/>
    </row>
    <row r="56" spans="1:11" s="425" customFormat="1" x14ac:dyDescent="0.25">
      <c r="A56" s="818"/>
      <c r="B56" s="819" t="s">
        <v>95</v>
      </c>
      <c r="C56" s="825" t="s">
        <v>96</v>
      </c>
      <c r="D56" s="828"/>
      <c r="E56" s="821"/>
      <c r="F56" s="1865"/>
      <c r="G56" s="824"/>
      <c r="H56" s="839"/>
    </row>
    <row r="57" spans="1:11" ht="45" x14ac:dyDescent="0.25">
      <c r="A57" s="737">
        <f>1+A55</f>
        <v>5</v>
      </c>
      <c r="B57" s="738" t="s">
        <v>187</v>
      </c>
      <c r="C57" s="739" t="s">
        <v>188</v>
      </c>
      <c r="D57" s="720">
        <v>10</v>
      </c>
      <c r="E57" s="740" t="s">
        <v>1232</v>
      </c>
      <c r="F57" s="1855"/>
      <c r="G57" s="720">
        <f t="shared" si="8"/>
        <v>0</v>
      </c>
      <c r="K57" s="422"/>
    </row>
    <row r="58" spans="1:11" x14ac:dyDescent="0.25">
      <c r="A58" s="742"/>
      <c r="B58" s="742"/>
      <c r="C58" s="743" t="s">
        <v>99</v>
      </c>
      <c r="D58" s="733"/>
      <c r="E58" s="744"/>
      <c r="F58" s="1864"/>
      <c r="G58" s="745">
        <f>SUM(G51:G57)</f>
        <v>0</v>
      </c>
      <c r="K58" s="422"/>
    </row>
    <row r="59" spans="1:11" x14ac:dyDescent="0.25">
      <c r="A59" s="737"/>
      <c r="B59" s="737"/>
      <c r="C59" s="746"/>
      <c r="D59" s="720"/>
      <c r="E59" s="740"/>
      <c r="F59" s="1855"/>
      <c r="G59" s="747"/>
      <c r="K59" s="422"/>
    </row>
    <row r="60" spans="1:11" x14ac:dyDescent="0.25">
      <c r="A60" s="742"/>
      <c r="B60" s="748" t="s">
        <v>100</v>
      </c>
      <c r="C60" s="749" t="s">
        <v>101</v>
      </c>
      <c r="D60" s="733"/>
      <c r="E60" s="744"/>
      <c r="F60" s="1864"/>
      <c r="G60" s="733"/>
      <c r="K60" s="422"/>
    </row>
    <row r="61" spans="1:11" x14ac:dyDescent="0.25">
      <c r="A61" s="823"/>
      <c r="B61" s="819" t="s">
        <v>102</v>
      </c>
      <c r="C61" s="826" t="s">
        <v>103</v>
      </c>
      <c r="D61" s="822"/>
      <c r="E61" s="824"/>
      <c r="F61" s="1865"/>
      <c r="G61" s="822"/>
      <c r="K61" s="422"/>
    </row>
    <row r="62" spans="1:11" ht="60" x14ac:dyDescent="0.25">
      <c r="A62" s="737">
        <v>1</v>
      </c>
      <c r="B62" s="738" t="s">
        <v>16</v>
      </c>
      <c r="C62" s="739" t="s">
        <v>2961</v>
      </c>
      <c r="D62" s="720">
        <v>100</v>
      </c>
      <c r="E62" s="740" t="s">
        <v>12</v>
      </c>
      <c r="F62" s="1855"/>
      <c r="G62" s="720">
        <f t="shared" ref="G62" si="9">ROUND(D62*F62,2)</f>
        <v>0</v>
      </c>
      <c r="K62" s="422"/>
    </row>
    <row r="63" spans="1:11" x14ac:dyDescent="0.25">
      <c r="A63" s="823"/>
      <c r="B63" s="829" t="s">
        <v>107</v>
      </c>
      <c r="C63" s="825" t="s">
        <v>108</v>
      </c>
      <c r="D63" s="822"/>
      <c r="E63" s="824"/>
      <c r="F63" s="1865"/>
      <c r="G63" s="824"/>
      <c r="K63" s="422"/>
    </row>
    <row r="64" spans="1:11" ht="45" x14ac:dyDescent="0.25">
      <c r="A64" s="737">
        <f>1+A62</f>
        <v>2</v>
      </c>
      <c r="B64" s="738" t="s">
        <v>109</v>
      </c>
      <c r="C64" s="739" t="s">
        <v>110</v>
      </c>
      <c r="D64" s="720">
        <v>100</v>
      </c>
      <c r="E64" s="740" t="s">
        <v>12</v>
      </c>
      <c r="F64" s="1855"/>
      <c r="G64" s="720">
        <f t="shared" ref="G64:G69" si="10">ROUND(D64*F64,2)</f>
        <v>0</v>
      </c>
      <c r="K64" s="422"/>
    </row>
    <row r="65" spans="1:11" ht="60" x14ac:dyDescent="0.25">
      <c r="A65" s="737">
        <f>1+A64</f>
        <v>3</v>
      </c>
      <c r="B65" s="738" t="s">
        <v>207</v>
      </c>
      <c r="C65" s="739" t="s">
        <v>208</v>
      </c>
      <c r="D65" s="720">
        <v>10</v>
      </c>
      <c r="E65" s="740" t="s">
        <v>12</v>
      </c>
      <c r="F65" s="1855"/>
      <c r="G65" s="720">
        <f t="shared" si="10"/>
        <v>0</v>
      </c>
      <c r="K65" s="422"/>
    </row>
    <row r="66" spans="1:11" s="425" customFormat="1" x14ac:dyDescent="0.25">
      <c r="A66" s="818"/>
      <c r="B66" s="819" t="s">
        <v>111</v>
      </c>
      <c r="C66" s="825" t="s">
        <v>112</v>
      </c>
      <c r="D66" s="828"/>
      <c r="E66" s="821"/>
      <c r="F66" s="1865"/>
      <c r="G66" s="824"/>
      <c r="H66" s="839"/>
    </row>
    <row r="67" spans="1:11" ht="45" x14ac:dyDescent="0.25">
      <c r="A67" s="737">
        <f>1+A65</f>
        <v>4</v>
      </c>
      <c r="B67" s="738" t="s">
        <v>113</v>
      </c>
      <c r="C67" s="739" t="s">
        <v>114</v>
      </c>
      <c r="D67" s="720">
        <v>2</v>
      </c>
      <c r="E67" s="740" t="s">
        <v>15</v>
      </c>
      <c r="F67" s="1855"/>
      <c r="G67" s="720">
        <f t="shared" si="10"/>
        <v>0</v>
      </c>
      <c r="K67" s="422"/>
    </row>
    <row r="68" spans="1:11" ht="45" x14ac:dyDescent="0.25">
      <c r="A68" s="737">
        <f t="shared" ref="A68:A69" si="11">1+A67</f>
        <v>5</v>
      </c>
      <c r="B68" s="738" t="s">
        <v>209</v>
      </c>
      <c r="C68" s="739" t="s">
        <v>210</v>
      </c>
      <c r="D68" s="720">
        <v>1</v>
      </c>
      <c r="E68" s="740" t="s">
        <v>15</v>
      </c>
      <c r="F68" s="1855"/>
      <c r="G68" s="720">
        <f t="shared" si="10"/>
        <v>0</v>
      </c>
      <c r="K68" s="422"/>
    </row>
    <row r="69" spans="1:11" ht="45" x14ac:dyDescent="0.25">
      <c r="A69" s="737">
        <f t="shared" si="11"/>
        <v>6</v>
      </c>
      <c r="B69" s="738" t="s">
        <v>115</v>
      </c>
      <c r="C69" s="739" t="s">
        <v>116</v>
      </c>
      <c r="D69" s="720">
        <v>3</v>
      </c>
      <c r="E69" s="740" t="s">
        <v>15</v>
      </c>
      <c r="F69" s="1855"/>
      <c r="G69" s="720">
        <f t="shared" si="10"/>
        <v>0</v>
      </c>
      <c r="K69" s="422"/>
    </row>
    <row r="70" spans="1:11" x14ac:dyDescent="0.25">
      <c r="A70" s="742"/>
      <c r="B70" s="742"/>
      <c r="C70" s="743" t="s">
        <v>125</v>
      </c>
      <c r="D70" s="733"/>
      <c r="E70" s="744"/>
      <c r="F70" s="1864"/>
      <c r="G70" s="745">
        <f>SUM(G62:G69)</f>
        <v>0</v>
      </c>
      <c r="K70" s="422"/>
    </row>
    <row r="71" spans="1:11" x14ac:dyDescent="0.25">
      <c r="A71" s="737"/>
      <c r="B71" s="737"/>
      <c r="C71" s="746"/>
      <c r="D71" s="720"/>
      <c r="E71" s="740"/>
      <c r="F71" s="1855"/>
      <c r="G71" s="747"/>
      <c r="K71" s="422"/>
    </row>
    <row r="72" spans="1:11" x14ac:dyDescent="0.25">
      <c r="A72" s="730"/>
      <c r="B72" s="748" t="s">
        <v>126</v>
      </c>
      <c r="C72" s="749" t="s">
        <v>127</v>
      </c>
      <c r="D72" s="745"/>
      <c r="E72" s="732"/>
      <c r="F72" s="1870"/>
      <c r="G72" s="745"/>
      <c r="K72" s="422"/>
    </row>
    <row r="73" spans="1:11" x14ac:dyDescent="0.25">
      <c r="A73" s="818"/>
      <c r="B73" s="819" t="s">
        <v>128</v>
      </c>
      <c r="C73" s="826" t="s">
        <v>129</v>
      </c>
      <c r="D73" s="828"/>
      <c r="E73" s="821"/>
      <c r="F73" s="1869"/>
      <c r="G73" s="828"/>
      <c r="K73" s="422"/>
    </row>
    <row r="74" spans="1:11" ht="30" x14ac:dyDescent="0.25">
      <c r="A74" s="737">
        <v>1</v>
      </c>
      <c r="B74" s="738" t="s">
        <v>130</v>
      </c>
      <c r="C74" s="739" t="s">
        <v>131</v>
      </c>
      <c r="D74" s="720">
        <v>7</v>
      </c>
      <c r="E74" s="740" t="s">
        <v>15</v>
      </c>
      <c r="F74" s="1855"/>
      <c r="G74" s="720">
        <f t="shared" ref="G74" si="12">ROUND(D74*F74,2)</f>
        <v>0</v>
      </c>
      <c r="K74" s="422"/>
    </row>
    <row r="75" spans="1:11" ht="45" x14ac:dyDescent="0.25">
      <c r="A75" s="737">
        <f>A74+1</f>
        <v>2</v>
      </c>
      <c r="B75" s="738">
        <v>61214</v>
      </c>
      <c r="C75" s="739" t="s">
        <v>132</v>
      </c>
      <c r="D75" s="720">
        <v>2</v>
      </c>
      <c r="E75" s="740" t="s">
        <v>15</v>
      </c>
      <c r="F75" s="1855"/>
      <c r="G75" s="720">
        <f t="shared" ref="G75:G80" si="13">ROUND(D75*F75,2)</f>
        <v>0</v>
      </c>
      <c r="K75" s="422"/>
    </row>
    <row r="76" spans="1:11" ht="75" x14ac:dyDescent="0.25">
      <c r="A76" s="737">
        <f>1+A74</f>
        <v>2</v>
      </c>
      <c r="B76" s="738" t="s">
        <v>133</v>
      </c>
      <c r="C76" s="739" t="s">
        <v>134</v>
      </c>
      <c r="D76" s="720">
        <v>3</v>
      </c>
      <c r="E76" s="740" t="s">
        <v>15</v>
      </c>
      <c r="F76" s="1855"/>
      <c r="G76" s="720">
        <f t="shared" si="13"/>
        <v>0</v>
      </c>
      <c r="K76" s="422"/>
    </row>
    <row r="77" spans="1:11" ht="30" x14ac:dyDescent="0.25">
      <c r="A77" s="737">
        <f t="shared" ref="A77:A88" si="14">A76+1</f>
        <v>3</v>
      </c>
      <c r="B77" s="738" t="s">
        <v>16</v>
      </c>
      <c r="C77" s="739" t="s">
        <v>141</v>
      </c>
      <c r="D77" s="720">
        <v>4</v>
      </c>
      <c r="E77" s="740" t="s">
        <v>15</v>
      </c>
      <c r="F77" s="1855"/>
      <c r="G77" s="720">
        <f t="shared" si="13"/>
        <v>0</v>
      </c>
      <c r="K77" s="422"/>
    </row>
    <row r="78" spans="1:11" ht="45" x14ac:dyDescent="0.25">
      <c r="A78" s="737">
        <f>1+A77</f>
        <v>4</v>
      </c>
      <c r="B78" s="738" t="s">
        <v>198</v>
      </c>
      <c r="C78" s="739" t="s">
        <v>138</v>
      </c>
      <c r="D78" s="720">
        <v>2</v>
      </c>
      <c r="E78" s="740" t="s">
        <v>15</v>
      </c>
      <c r="F78" s="1855"/>
      <c r="G78" s="720">
        <f t="shared" si="13"/>
        <v>0</v>
      </c>
      <c r="K78" s="422"/>
    </row>
    <row r="79" spans="1:11" ht="45" x14ac:dyDescent="0.25">
      <c r="A79" s="737">
        <f>A78+1</f>
        <v>5</v>
      </c>
      <c r="B79" s="738" t="s">
        <v>2960</v>
      </c>
      <c r="C79" s="739" t="s">
        <v>2964</v>
      </c>
      <c r="D79" s="720">
        <v>3</v>
      </c>
      <c r="E79" s="740" t="s">
        <v>15</v>
      </c>
      <c r="F79" s="1855"/>
      <c r="G79" s="720">
        <f t="shared" si="13"/>
        <v>0</v>
      </c>
      <c r="H79" s="841"/>
      <c r="K79" s="422"/>
    </row>
    <row r="80" spans="1:11" ht="45" x14ac:dyDescent="0.25">
      <c r="A80" s="737">
        <f>A79+1</f>
        <v>6</v>
      </c>
      <c r="B80" s="738" t="s">
        <v>2963</v>
      </c>
      <c r="C80" s="739" t="s">
        <v>2965</v>
      </c>
      <c r="D80" s="720">
        <v>2</v>
      </c>
      <c r="E80" s="740" t="s">
        <v>15</v>
      </c>
      <c r="F80" s="1855"/>
      <c r="G80" s="720">
        <f t="shared" si="13"/>
        <v>0</v>
      </c>
      <c r="H80" s="841"/>
      <c r="K80" s="422"/>
    </row>
    <row r="81" spans="1:11" s="425" customFormat="1" x14ac:dyDescent="0.25">
      <c r="A81" s="818"/>
      <c r="B81" s="819" t="s">
        <v>142</v>
      </c>
      <c r="C81" s="826" t="s">
        <v>143</v>
      </c>
      <c r="D81" s="828"/>
      <c r="E81" s="821"/>
      <c r="F81" s="1869"/>
      <c r="G81" s="821"/>
      <c r="H81" s="839"/>
    </row>
    <row r="82" spans="1:11" s="425" customFormat="1" ht="60" x14ac:dyDescent="0.25">
      <c r="A82" s="737">
        <f>1+A79</f>
        <v>6</v>
      </c>
      <c r="B82" s="738" t="s">
        <v>144</v>
      </c>
      <c r="C82" s="739" t="s">
        <v>145</v>
      </c>
      <c r="D82" s="720">
        <v>240</v>
      </c>
      <c r="E82" s="740" t="s">
        <v>12</v>
      </c>
      <c r="F82" s="1855"/>
      <c r="G82" s="720">
        <f t="shared" ref="G82:G88" si="15">ROUND(D82*F82,2)</f>
        <v>0</v>
      </c>
      <c r="H82" s="839"/>
    </row>
    <row r="83" spans="1:11" s="425" customFormat="1" ht="60" x14ac:dyDescent="0.25">
      <c r="A83" s="737">
        <f>1+A82</f>
        <v>7</v>
      </c>
      <c r="B83" s="738" t="s">
        <v>146</v>
      </c>
      <c r="C83" s="739" t="s">
        <v>147</v>
      </c>
      <c r="D83" s="720">
        <v>100</v>
      </c>
      <c r="E83" s="740" t="s">
        <v>12</v>
      </c>
      <c r="F83" s="1855"/>
      <c r="G83" s="720">
        <f t="shared" si="15"/>
        <v>0</v>
      </c>
      <c r="H83" s="839"/>
    </row>
    <row r="84" spans="1:11" s="425" customFormat="1" ht="75" x14ac:dyDescent="0.25">
      <c r="A84" s="737">
        <f>1+A82</f>
        <v>7</v>
      </c>
      <c r="B84" s="738" t="s">
        <v>148</v>
      </c>
      <c r="C84" s="739" t="s">
        <v>201</v>
      </c>
      <c r="D84" s="720">
        <v>5</v>
      </c>
      <c r="E84" s="740" t="s">
        <v>12</v>
      </c>
      <c r="F84" s="1855"/>
      <c r="G84" s="720">
        <f t="shared" si="15"/>
        <v>0</v>
      </c>
      <c r="H84" s="839"/>
    </row>
    <row r="85" spans="1:11" s="425" customFormat="1" ht="90" x14ac:dyDescent="0.25">
      <c r="A85" s="737">
        <f>A84+1</f>
        <v>8</v>
      </c>
      <c r="B85" s="738">
        <v>62165</v>
      </c>
      <c r="C85" s="739" t="s">
        <v>202</v>
      </c>
      <c r="D85" s="720">
        <v>2.5</v>
      </c>
      <c r="E85" s="740" t="s">
        <v>1232</v>
      </c>
      <c r="F85" s="1855"/>
      <c r="G85" s="720">
        <f t="shared" si="15"/>
        <v>0</v>
      </c>
      <c r="H85" s="839"/>
    </row>
    <row r="86" spans="1:11" s="425" customFormat="1" ht="30" x14ac:dyDescent="0.25">
      <c r="A86" s="737">
        <f t="shared" si="14"/>
        <v>9</v>
      </c>
      <c r="B86" s="738">
        <v>62241</v>
      </c>
      <c r="C86" s="739" t="s">
        <v>151</v>
      </c>
      <c r="D86" s="720">
        <v>2.5</v>
      </c>
      <c r="E86" s="740" t="s">
        <v>1232</v>
      </c>
      <c r="F86" s="1855"/>
      <c r="G86" s="720">
        <f t="shared" si="15"/>
        <v>0</v>
      </c>
      <c r="H86" s="836"/>
    </row>
    <row r="87" spans="1:11" s="425" customFormat="1" ht="45" x14ac:dyDescent="0.25">
      <c r="A87" s="737">
        <f t="shared" si="14"/>
        <v>10</v>
      </c>
      <c r="B87" s="738" t="s">
        <v>152</v>
      </c>
      <c r="C87" s="739" t="s">
        <v>203</v>
      </c>
      <c r="D87" s="720">
        <v>240</v>
      </c>
      <c r="E87" s="740" t="s">
        <v>12</v>
      </c>
      <c r="F87" s="1855"/>
      <c r="G87" s="720">
        <f t="shared" si="15"/>
        <v>0</v>
      </c>
      <c r="H87" s="836"/>
    </row>
    <row r="88" spans="1:11" s="425" customFormat="1" ht="30" x14ac:dyDescent="0.25">
      <c r="A88" s="737">
        <f t="shared" si="14"/>
        <v>11</v>
      </c>
      <c r="B88" s="738" t="s">
        <v>154</v>
      </c>
      <c r="C88" s="739" t="s">
        <v>211</v>
      </c>
      <c r="D88" s="720">
        <v>15</v>
      </c>
      <c r="E88" s="740" t="s">
        <v>12</v>
      </c>
      <c r="F88" s="1855"/>
      <c r="G88" s="720">
        <f t="shared" si="15"/>
        <v>0</v>
      </c>
      <c r="H88" s="836"/>
    </row>
    <row r="89" spans="1:11" s="425" customFormat="1" x14ac:dyDescent="0.25">
      <c r="A89" s="730"/>
      <c r="B89" s="730"/>
      <c r="C89" s="743" t="s">
        <v>167</v>
      </c>
      <c r="D89" s="745"/>
      <c r="E89" s="732"/>
      <c r="F89" s="1870"/>
      <c r="G89" s="745">
        <f>SUM(G74:G88)</f>
        <v>0</v>
      </c>
      <c r="H89" s="839"/>
    </row>
    <row r="90" spans="1:11" s="425" customFormat="1" x14ac:dyDescent="0.25">
      <c r="A90" s="734"/>
      <c r="B90" s="734"/>
      <c r="C90" s="746"/>
      <c r="D90" s="747"/>
      <c r="E90" s="736"/>
      <c r="F90" s="1871"/>
      <c r="G90" s="747"/>
      <c r="H90" s="840"/>
    </row>
    <row r="91" spans="1:11" s="425" customFormat="1" x14ac:dyDescent="0.25">
      <c r="A91" s="751"/>
      <c r="B91" s="751">
        <v>8</v>
      </c>
      <c r="C91" s="752" t="s">
        <v>168</v>
      </c>
      <c r="D91" s="835"/>
      <c r="E91" s="754"/>
      <c r="F91" s="1872"/>
      <c r="G91" s="755"/>
      <c r="H91" s="840"/>
    </row>
    <row r="92" spans="1:11" x14ac:dyDescent="0.25">
      <c r="A92" s="737">
        <v>1</v>
      </c>
      <c r="B92" s="726">
        <v>79311</v>
      </c>
      <c r="C92" s="727" t="s">
        <v>169</v>
      </c>
      <c r="D92" s="720">
        <v>10</v>
      </c>
      <c r="E92" s="726" t="s">
        <v>170</v>
      </c>
      <c r="F92" s="1875">
        <v>45</v>
      </c>
      <c r="G92" s="720">
        <f t="shared" ref="G92" si="16">ROUND(D92*F92,2)</f>
        <v>450</v>
      </c>
      <c r="H92" s="840"/>
      <c r="K92" s="422"/>
    </row>
    <row r="93" spans="1:11" s="425" customFormat="1" x14ac:dyDescent="0.25">
      <c r="A93" s="737">
        <f>1+A92</f>
        <v>2</v>
      </c>
      <c r="B93" s="726">
        <v>79351</v>
      </c>
      <c r="C93" s="727" t="s">
        <v>171</v>
      </c>
      <c r="D93" s="720">
        <v>10</v>
      </c>
      <c r="E93" s="726" t="s">
        <v>170</v>
      </c>
      <c r="F93" s="1875">
        <v>45</v>
      </c>
      <c r="G93" s="720">
        <f t="shared" ref="G93:G94" si="17">ROUND(D93*F93,2)</f>
        <v>450</v>
      </c>
      <c r="H93" s="840"/>
    </row>
    <row r="94" spans="1:11" s="425" customFormat="1" ht="30" x14ac:dyDescent="0.25">
      <c r="A94" s="737">
        <f t="shared" ref="A94" si="18">A93+1</f>
        <v>3</v>
      </c>
      <c r="B94" s="726">
        <v>79514</v>
      </c>
      <c r="C94" s="727" t="s">
        <v>172</v>
      </c>
      <c r="D94" s="720">
        <v>1</v>
      </c>
      <c r="E94" s="726" t="s">
        <v>435</v>
      </c>
      <c r="F94" s="1855"/>
      <c r="G94" s="720">
        <f t="shared" si="17"/>
        <v>0</v>
      </c>
      <c r="H94" s="840"/>
    </row>
    <row r="95" spans="1:11" x14ac:dyDescent="0.25">
      <c r="A95" s="753"/>
      <c r="B95" s="756"/>
      <c r="C95" s="757" t="s">
        <v>173</v>
      </c>
      <c r="D95" s="755"/>
      <c r="E95" s="756"/>
      <c r="F95" s="1873"/>
      <c r="G95" s="758">
        <f>+SUM(G92:G94)</f>
        <v>900</v>
      </c>
      <c r="K95" s="422"/>
    </row>
    <row r="96" spans="1:11" x14ac:dyDescent="0.25">
      <c r="A96" s="420"/>
      <c r="B96" s="420"/>
      <c r="C96" s="765"/>
      <c r="K96" s="422"/>
    </row>
    <row r="97" spans="1:7" x14ac:dyDescent="0.25">
      <c r="A97" s="420"/>
      <c r="B97" s="420"/>
      <c r="C97" s="765"/>
    </row>
    <row r="98" spans="1:7" x14ac:dyDescent="0.25">
      <c r="A98" s="767"/>
      <c r="B98" s="768"/>
      <c r="C98" s="769"/>
      <c r="D98" s="833"/>
      <c r="E98" s="768"/>
      <c r="F98" s="1858"/>
      <c r="G98" s="771"/>
    </row>
    <row r="99" spans="1:7" x14ac:dyDescent="0.25">
      <c r="A99" s="772"/>
      <c r="B99" s="768"/>
      <c r="C99" s="773"/>
      <c r="D99" s="775"/>
      <c r="E99" s="768"/>
      <c r="F99" s="1858"/>
      <c r="G99" s="775"/>
    </row>
    <row r="100" spans="1:7" x14ac:dyDescent="0.25">
      <c r="A100" s="776"/>
      <c r="B100" s="768"/>
      <c r="C100" s="777"/>
      <c r="D100" s="775"/>
      <c r="E100" s="768"/>
      <c r="F100" s="1858"/>
      <c r="G100" s="770"/>
    </row>
    <row r="101" spans="1:7" x14ac:dyDescent="0.25">
      <c r="A101" s="776"/>
      <c r="B101" s="768"/>
      <c r="C101" s="777"/>
      <c r="D101" s="775"/>
      <c r="E101" s="768"/>
      <c r="F101" s="1858"/>
      <c r="G101" s="775"/>
    </row>
    <row r="102" spans="1:7" x14ac:dyDescent="0.25">
      <c r="A102" s="776"/>
      <c r="B102" s="768"/>
      <c r="C102" s="777"/>
      <c r="D102" s="775"/>
      <c r="E102" s="768"/>
      <c r="F102" s="1858"/>
      <c r="G102" s="775"/>
    </row>
    <row r="103" spans="1:7" x14ac:dyDescent="0.25">
      <c r="A103" s="776"/>
      <c r="B103" s="768"/>
      <c r="C103" s="777"/>
      <c r="D103" s="775"/>
      <c r="E103" s="768"/>
      <c r="F103" s="1858"/>
      <c r="G103" s="775"/>
    </row>
    <row r="104" spans="1:7" x14ac:dyDescent="0.25">
      <c r="A104" s="776"/>
      <c r="B104" s="768"/>
      <c r="C104" s="777"/>
      <c r="D104" s="775"/>
      <c r="E104" s="768"/>
      <c r="F104" s="1858"/>
      <c r="G104" s="775"/>
    </row>
    <row r="105" spans="1:7" x14ac:dyDescent="0.25">
      <c r="A105" s="772"/>
      <c r="B105" s="768"/>
      <c r="C105" s="777"/>
      <c r="D105" s="775"/>
      <c r="E105" s="774"/>
      <c r="F105" s="1858"/>
      <c r="G105" s="770"/>
    </row>
    <row r="106" spans="1:7" x14ac:dyDescent="0.25">
      <c r="A106" s="772"/>
      <c r="B106" s="768"/>
      <c r="C106" s="777"/>
      <c r="D106" s="775"/>
      <c r="E106" s="774"/>
      <c r="F106" s="1858"/>
      <c r="G106" s="770"/>
    </row>
    <row r="107" spans="1:7" x14ac:dyDescent="0.25">
      <c r="A107" s="772"/>
      <c r="B107" s="778"/>
      <c r="C107" s="779"/>
      <c r="D107" s="775"/>
      <c r="E107" s="774"/>
      <c r="F107" s="1858"/>
      <c r="G107" s="780"/>
    </row>
    <row r="108" spans="1:7" x14ac:dyDescent="0.25">
      <c r="B108" s="831"/>
    </row>
    <row r="109" spans="1:7" x14ac:dyDescent="0.25">
      <c r="B109" s="781"/>
      <c r="C109" s="762"/>
      <c r="D109" s="763"/>
      <c r="E109" s="761"/>
      <c r="F109" s="1861"/>
      <c r="G109" s="763"/>
    </row>
  </sheetData>
  <dataValidations count="1">
    <dataValidation type="custom" allowBlank="1" showInputMessage="1" showErrorMessage="1" error="Vnos Cena/EM je dovoljen na dve decimalni mesti." sqref="F31:F32 F22:F24 F26:F29 F37:F39 F41 F43:F44 F46 F51:F53 F55 F57 F62 F64:F65 F67:F69 F74:F80 F82:F88 F92:F94" xr:uid="{10A54298-C712-4ADE-8D10-FA23E57C04BC}">
      <formula1>F22=ROUND(F22,2)</formula1>
    </dataValidation>
  </dataValidations>
  <pageMargins left="0.7" right="0.7" top="0.75" bottom="0.75" header="0.3" footer="0.3"/>
  <pageSetup paperSize="9" scale="84" orientation="portrait" r:id="rId1"/>
  <rowBreaks count="1" manualBreakCount="1">
    <brk id="17" max="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8"/>
  <dimension ref="A1:BU107"/>
  <sheetViews>
    <sheetView topLeftCell="A46" zoomScale="90" zoomScaleNormal="90" workbookViewId="0">
      <selection activeCell="C53" sqref="C53"/>
    </sheetView>
  </sheetViews>
  <sheetFormatPr defaultRowHeight="12.75" x14ac:dyDescent="0.2"/>
  <cols>
    <col min="1" max="1" width="5.7109375" style="432" customWidth="1"/>
    <col min="2" max="2" width="9.7109375" style="432" customWidth="1"/>
    <col min="3" max="3" width="45.7109375" style="472" customWidth="1"/>
    <col min="4" max="4" width="5.7109375" style="432" customWidth="1"/>
    <col min="5" max="5" width="10.7109375" style="432" customWidth="1"/>
    <col min="6" max="6" width="11.7109375" style="1955" customWidth="1"/>
    <col min="7" max="7" width="12.7109375" style="432" customWidth="1"/>
    <col min="8" max="8" width="9.140625" style="813"/>
    <col min="9" max="11" width="9.140625" style="712"/>
    <col min="12" max="15" width="9.140625" style="432"/>
    <col min="16" max="16" width="12.85546875" style="432" customWidth="1"/>
    <col min="17" max="256" width="9.140625" style="432"/>
    <col min="257" max="257" width="5.7109375" style="432" customWidth="1"/>
    <col min="258" max="258" width="7.85546875" style="432" customWidth="1"/>
    <col min="259" max="259" width="45.7109375" style="432" customWidth="1"/>
    <col min="260" max="260" width="5.7109375" style="432" customWidth="1"/>
    <col min="261" max="261" width="7.42578125" style="432" customWidth="1"/>
    <col min="262" max="262" width="10.140625" style="432" customWidth="1"/>
    <col min="263" max="263" width="10.7109375" style="432" customWidth="1"/>
    <col min="264" max="271" width="9.140625" style="432"/>
    <col min="272" max="272" width="12.85546875" style="432" customWidth="1"/>
    <col min="273" max="512" width="9.140625" style="432"/>
    <col min="513" max="513" width="5.7109375" style="432" customWidth="1"/>
    <col min="514" max="514" width="7.85546875" style="432" customWidth="1"/>
    <col min="515" max="515" width="45.7109375" style="432" customWidth="1"/>
    <col min="516" max="516" width="5.7109375" style="432" customWidth="1"/>
    <col min="517" max="517" width="7.42578125" style="432" customWidth="1"/>
    <col min="518" max="518" width="10.140625" style="432" customWidth="1"/>
    <col min="519" max="519" width="10.7109375" style="432" customWidth="1"/>
    <col min="520" max="527" width="9.140625" style="432"/>
    <col min="528" max="528" width="12.85546875" style="432" customWidth="1"/>
    <col min="529" max="768" width="9.140625" style="432"/>
    <col min="769" max="769" width="5.7109375" style="432" customWidth="1"/>
    <col min="770" max="770" width="7.85546875" style="432" customWidth="1"/>
    <col min="771" max="771" width="45.7109375" style="432" customWidth="1"/>
    <col min="772" max="772" width="5.7109375" style="432" customWidth="1"/>
    <col min="773" max="773" width="7.42578125" style="432" customWidth="1"/>
    <col min="774" max="774" width="10.140625" style="432" customWidth="1"/>
    <col min="775" max="775" width="10.7109375" style="432" customWidth="1"/>
    <col min="776" max="783" width="9.140625" style="432"/>
    <col min="784" max="784" width="12.85546875" style="432" customWidth="1"/>
    <col min="785" max="1024" width="9.140625" style="432"/>
    <col min="1025" max="1025" width="5.7109375" style="432" customWidth="1"/>
    <col min="1026" max="1026" width="7.85546875" style="432" customWidth="1"/>
    <col min="1027" max="1027" width="45.7109375" style="432" customWidth="1"/>
    <col min="1028" max="1028" width="5.7109375" style="432" customWidth="1"/>
    <col min="1029" max="1029" width="7.42578125" style="432" customWidth="1"/>
    <col min="1030" max="1030" width="10.140625" style="432" customWidth="1"/>
    <col min="1031" max="1031" width="10.7109375" style="432" customWidth="1"/>
    <col min="1032" max="1039" width="9.140625" style="432"/>
    <col min="1040" max="1040" width="12.85546875" style="432" customWidth="1"/>
    <col min="1041" max="1280" width="9.140625" style="432"/>
    <col min="1281" max="1281" width="5.7109375" style="432" customWidth="1"/>
    <col min="1282" max="1282" width="7.85546875" style="432" customWidth="1"/>
    <col min="1283" max="1283" width="45.7109375" style="432" customWidth="1"/>
    <col min="1284" max="1284" width="5.7109375" style="432" customWidth="1"/>
    <col min="1285" max="1285" width="7.42578125" style="432" customWidth="1"/>
    <col min="1286" max="1286" width="10.140625" style="432" customWidth="1"/>
    <col min="1287" max="1287" width="10.7109375" style="432" customWidth="1"/>
    <col min="1288" max="1295" width="9.140625" style="432"/>
    <col min="1296" max="1296" width="12.85546875" style="432" customWidth="1"/>
    <col min="1297" max="1536" width="9.140625" style="432"/>
    <col min="1537" max="1537" width="5.7109375" style="432" customWidth="1"/>
    <col min="1538" max="1538" width="7.85546875" style="432" customWidth="1"/>
    <col min="1539" max="1539" width="45.7109375" style="432" customWidth="1"/>
    <col min="1540" max="1540" width="5.7109375" style="432" customWidth="1"/>
    <col min="1541" max="1541" width="7.42578125" style="432" customWidth="1"/>
    <col min="1542" max="1542" width="10.140625" style="432" customWidth="1"/>
    <col min="1543" max="1543" width="10.7109375" style="432" customWidth="1"/>
    <col min="1544" max="1551" width="9.140625" style="432"/>
    <col min="1552" max="1552" width="12.85546875" style="432" customWidth="1"/>
    <col min="1553" max="1792" width="9.140625" style="432"/>
    <col min="1793" max="1793" width="5.7109375" style="432" customWidth="1"/>
    <col min="1794" max="1794" width="7.85546875" style="432" customWidth="1"/>
    <col min="1795" max="1795" width="45.7109375" style="432" customWidth="1"/>
    <col min="1796" max="1796" width="5.7109375" style="432" customWidth="1"/>
    <col min="1797" max="1797" width="7.42578125" style="432" customWidth="1"/>
    <col min="1798" max="1798" width="10.140625" style="432" customWidth="1"/>
    <col min="1799" max="1799" width="10.7109375" style="432" customWidth="1"/>
    <col min="1800" max="1807" width="9.140625" style="432"/>
    <col min="1808" max="1808" width="12.85546875" style="432" customWidth="1"/>
    <col min="1809" max="2048" width="9.140625" style="432"/>
    <col min="2049" max="2049" width="5.7109375" style="432" customWidth="1"/>
    <col min="2050" max="2050" width="7.85546875" style="432" customWidth="1"/>
    <col min="2051" max="2051" width="45.7109375" style="432" customWidth="1"/>
    <col min="2052" max="2052" width="5.7109375" style="432" customWidth="1"/>
    <col min="2053" max="2053" width="7.42578125" style="432" customWidth="1"/>
    <col min="2054" max="2054" width="10.140625" style="432" customWidth="1"/>
    <col min="2055" max="2055" width="10.7109375" style="432" customWidth="1"/>
    <col min="2056" max="2063" width="9.140625" style="432"/>
    <col min="2064" max="2064" width="12.85546875" style="432" customWidth="1"/>
    <col min="2065" max="2304" width="9.140625" style="432"/>
    <col min="2305" max="2305" width="5.7109375" style="432" customWidth="1"/>
    <col min="2306" max="2306" width="7.85546875" style="432" customWidth="1"/>
    <col min="2307" max="2307" width="45.7109375" style="432" customWidth="1"/>
    <col min="2308" max="2308" width="5.7109375" style="432" customWidth="1"/>
    <col min="2309" max="2309" width="7.42578125" style="432" customWidth="1"/>
    <col min="2310" max="2310" width="10.140625" style="432" customWidth="1"/>
    <col min="2311" max="2311" width="10.7109375" style="432" customWidth="1"/>
    <col min="2312" max="2319" width="9.140625" style="432"/>
    <col min="2320" max="2320" width="12.85546875" style="432" customWidth="1"/>
    <col min="2321" max="2560" width="9.140625" style="432"/>
    <col min="2561" max="2561" width="5.7109375" style="432" customWidth="1"/>
    <col min="2562" max="2562" width="7.85546875" style="432" customWidth="1"/>
    <col min="2563" max="2563" width="45.7109375" style="432" customWidth="1"/>
    <col min="2564" max="2564" width="5.7109375" style="432" customWidth="1"/>
    <col min="2565" max="2565" width="7.42578125" style="432" customWidth="1"/>
    <col min="2566" max="2566" width="10.140625" style="432" customWidth="1"/>
    <col min="2567" max="2567" width="10.7109375" style="432" customWidth="1"/>
    <col min="2568" max="2575" width="9.140625" style="432"/>
    <col min="2576" max="2576" width="12.85546875" style="432" customWidth="1"/>
    <col min="2577" max="2816" width="9.140625" style="432"/>
    <col min="2817" max="2817" width="5.7109375" style="432" customWidth="1"/>
    <col min="2818" max="2818" width="7.85546875" style="432" customWidth="1"/>
    <col min="2819" max="2819" width="45.7109375" style="432" customWidth="1"/>
    <col min="2820" max="2820" width="5.7109375" style="432" customWidth="1"/>
    <col min="2821" max="2821" width="7.42578125" style="432" customWidth="1"/>
    <col min="2822" max="2822" width="10.140625" style="432" customWidth="1"/>
    <col min="2823" max="2823" width="10.7109375" style="432" customWidth="1"/>
    <col min="2824" max="2831" width="9.140625" style="432"/>
    <col min="2832" max="2832" width="12.85546875" style="432" customWidth="1"/>
    <col min="2833" max="3072" width="9.140625" style="432"/>
    <col min="3073" max="3073" width="5.7109375" style="432" customWidth="1"/>
    <col min="3074" max="3074" width="7.85546875" style="432" customWidth="1"/>
    <col min="3075" max="3075" width="45.7109375" style="432" customWidth="1"/>
    <col min="3076" max="3076" width="5.7109375" style="432" customWidth="1"/>
    <col min="3077" max="3077" width="7.42578125" style="432" customWidth="1"/>
    <col min="3078" max="3078" width="10.140625" style="432" customWidth="1"/>
    <col min="3079" max="3079" width="10.7109375" style="432" customWidth="1"/>
    <col min="3080" max="3087" width="9.140625" style="432"/>
    <col min="3088" max="3088" width="12.85546875" style="432" customWidth="1"/>
    <col min="3089" max="3328" width="9.140625" style="432"/>
    <col min="3329" max="3329" width="5.7109375" style="432" customWidth="1"/>
    <col min="3330" max="3330" width="7.85546875" style="432" customWidth="1"/>
    <col min="3331" max="3331" width="45.7109375" style="432" customWidth="1"/>
    <col min="3332" max="3332" width="5.7109375" style="432" customWidth="1"/>
    <col min="3333" max="3333" width="7.42578125" style="432" customWidth="1"/>
    <col min="3334" max="3334" width="10.140625" style="432" customWidth="1"/>
    <col min="3335" max="3335" width="10.7109375" style="432" customWidth="1"/>
    <col min="3336" max="3343" width="9.140625" style="432"/>
    <col min="3344" max="3344" width="12.85546875" style="432" customWidth="1"/>
    <col min="3345" max="3584" width="9.140625" style="432"/>
    <col min="3585" max="3585" width="5.7109375" style="432" customWidth="1"/>
    <col min="3586" max="3586" width="7.85546875" style="432" customWidth="1"/>
    <col min="3587" max="3587" width="45.7109375" style="432" customWidth="1"/>
    <col min="3588" max="3588" width="5.7109375" style="432" customWidth="1"/>
    <col min="3589" max="3589" width="7.42578125" style="432" customWidth="1"/>
    <col min="3590" max="3590" width="10.140625" style="432" customWidth="1"/>
    <col min="3591" max="3591" width="10.7109375" style="432" customWidth="1"/>
    <col min="3592" max="3599" width="9.140625" style="432"/>
    <col min="3600" max="3600" width="12.85546875" style="432" customWidth="1"/>
    <col min="3601" max="3840" width="9.140625" style="432"/>
    <col min="3841" max="3841" width="5.7109375" style="432" customWidth="1"/>
    <col min="3842" max="3842" width="7.85546875" style="432" customWidth="1"/>
    <col min="3843" max="3843" width="45.7109375" style="432" customWidth="1"/>
    <col min="3844" max="3844" width="5.7109375" style="432" customWidth="1"/>
    <col min="3845" max="3845" width="7.42578125" style="432" customWidth="1"/>
    <col min="3846" max="3846" width="10.140625" style="432" customWidth="1"/>
    <col min="3847" max="3847" width="10.7109375" style="432" customWidth="1"/>
    <col min="3848" max="3855" width="9.140625" style="432"/>
    <col min="3856" max="3856" width="12.85546875" style="432" customWidth="1"/>
    <col min="3857" max="4096" width="9.140625" style="432"/>
    <col min="4097" max="4097" width="5.7109375" style="432" customWidth="1"/>
    <col min="4098" max="4098" width="7.85546875" style="432" customWidth="1"/>
    <col min="4099" max="4099" width="45.7109375" style="432" customWidth="1"/>
    <col min="4100" max="4100" width="5.7109375" style="432" customWidth="1"/>
    <col min="4101" max="4101" width="7.42578125" style="432" customWidth="1"/>
    <col min="4102" max="4102" width="10.140625" style="432" customWidth="1"/>
    <col min="4103" max="4103" width="10.7109375" style="432" customWidth="1"/>
    <col min="4104" max="4111" width="9.140625" style="432"/>
    <col min="4112" max="4112" width="12.85546875" style="432" customWidth="1"/>
    <col min="4113" max="4352" width="9.140625" style="432"/>
    <col min="4353" max="4353" width="5.7109375" style="432" customWidth="1"/>
    <col min="4354" max="4354" width="7.85546875" style="432" customWidth="1"/>
    <col min="4355" max="4355" width="45.7109375" style="432" customWidth="1"/>
    <col min="4356" max="4356" width="5.7109375" style="432" customWidth="1"/>
    <col min="4357" max="4357" width="7.42578125" style="432" customWidth="1"/>
    <col min="4358" max="4358" width="10.140625" style="432" customWidth="1"/>
    <col min="4359" max="4359" width="10.7109375" style="432" customWidth="1"/>
    <col min="4360" max="4367" width="9.140625" style="432"/>
    <col min="4368" max="4368" width="12.85546875" style="432" customWidth="1"/>
    <col min="4369" max="4608" width="9.140625" style="432"/>
    <col min="4609" max="4609" width="5.7109375" style="432" customWidth="1"/>
    <col min="4610" max="4610" width="7.85546875" style="432" customWidth="1"/>
    <col min="4611" max="4611" width="45.7109375" style="432" customWidth="1"/>
    <col min="4612" max="4612" width="5.7109375" style="432" customWidth="1"/>
    <col min="4613" max="4613" width="7.42578125" style="432" customWidth="1"/>
    <col min="4614" max="4614" width="10.140625" style="432" customWidth="1"/>
    <col min="4615" max="4615" width="10.7109375" style="432" customWidth="1"/>
    <col min="4616" max="4623" width="9.140625" style="432"/>
    <col min="4624" max="4624" width="12.85546875" style="432" customWidth="1"/>
    <col min="4625" max="4864" width="9.140625" style="432"/>
    <col min="4865" max="4865" width="5.7109375" style="432" customWidth="1"/>
    <col min="4866" max="4866" width="7.85546875" style="432" customWidth="1"/>
    <col min="4867" max="4867" width="45.7109375" style="432" customWidth="1"/>
    <col min="4868" max="4868" width="5.7109375" style="432" customWidth="1"/>
    <col min="4869" max="4869" width="7.42578125" style="432" customWidth="1"/>
    <col min="4870" max="4870" width="10.140625" style="432" customWidth="1"/>
    <col min="4871" max="4871" width="10.7109375" style="432" customWidth="1"/>
    <col min="4872" max="4879" width="9.140625" style="432"/>
    <col min="4880" max="4880" width="12.85546875" style="432" customWidth="1"/>
    <col min="4881" max="5120" width="9.140625" style="432"/>
    <col min="5121" max="5121" width="5.7109375" style="432" customWidth="1"/>
    <col min="5122" max="5122" width="7.85546875" style="432" customWidth="1"/>
    <col min="5123" max="5123" width="45.7109375" style="432" customWidth="1"/>
    <col min="5124" max="5124" width="5.7109375" style="432" customWidth="1"/>
    <col min="5125" max="5125" width="7.42578125" style="432" customWidth="1"/>
    <col min="5126" max="5126" width="10.140625" style="432" customWidth="1"/>
    <col min="5127" max="5127" width="10.7109375" style="432" customWidth="1"/>
    <col min="5128" max="5135" width="9.140625" style="432"/>
    <col min="5136" max="5136" width="12.85546875" style="432" customWidth="1"/>
    <col min="5137" max="5376" width="9.140625" style="432"/>
    <col min="5377" max="5377" width="5.7109375" style="432" customWidth="1"/>
    <col min="5378" max="5378" width="7.85546875" style="432" customWidth="1"/>
    <col min="5379" max="5379" width="45.7109375" style="432" customWidth="1"/>
    <col min="5380" max="5380" width="5.7109375" style="432" customWidth="1"/>
    <col min="5381" max="5381" width="7.42578125" style="432" customWidth="1"/>
    <col min="5382" max="5382" width="10.140625" style="432" customWidth="1"/>
    <col min="5383" max="5383" width="10.7109375" style="432" customWidth="1"/>
    <col min="5384" max="5391" width="9.140625" style="432"/>
    <col min="5392" max="5392" width="12.85546875" style="432" customWidth="1"/>
    <col min="5393" max="5632" width="9.140625" style="432"/>
    <col min="5633" max="5633" width="5.7109375" style="432" customWidth="1"/>
    <col min="5634" max="5634" width="7.85546875" style="432" customWidth="1"/>
    <col min="5635" max="5635" width="45.7109375" style="432" customWidth="1"/>
    <col min="5636" max="5636" width="5.7109375" style="432" customWidth="1"/>
    <col min="5637" max="5637" width="7.42578125" style="432" customWidth="1"/>
    <col min="5638" max="5638" width="10.140625" style="432" customWidth="1"/>
    <col min="5639" max="5639" width="10.7109375" style="432" customWidth="1"/>
    <col min="5640" max="5647" width="9.140625" style="432"/>
    <col min="5648" max="5648" width="12.85546875" style="432" customWidth="1"/>
    <col min="5649" max="5888" width="9.140625" style="432"/>
    <col min="5889" max="5889" width="5.7109375" style="432" customWidth="1"/>
    <col min="5890" max="5890" width="7.85546875" style="432" customWidth="1"/>
    <col min="5891" max="5891" width="45.7109375" style="432" customWidth="1"/>
    <col min="5892" max="5892" width="5.7109375" style="432" customWidth="1"/>
    <col min="5893" max="5893" width="7.42578125" style="432" customWidth="1"/>
    <col min="5894" max="5894" width="10.140625" style="432" customWidth="1"/>
    <col min="5895" max="5895" width="10.7109375" style="432" customWidth="1"/>
    <col min="5896" max="5903" width="9.140625" style="432"/>
    <col min="5904" max="5904" width="12.85546875" style="432" customWidth="1"/>
    <col min="5905" max="6144" width="9.140625" style="432"/>
    <col min="6145" max="6145" width="5.7109375" style="432" customWidth="1"/>
    <col min="6146" max="6146" width="7.85546875" style="432" customWidth="1"/>
    <col min="6147" max="6147" width="45.7109375" style="432" customWidth="1"/>
    <col min="6148" max="6148" width="5.7109375" style="432" customWidth="1"/>
    <col min="6149" max="6149" width="7.42578125" style="432" customWidth="1"/>
    <col min="6150" max="6150" width="10.140625" style="432" customWidth="1"/>
    <col min="6151" max="6151" width="10.7109375" style="432" customWidth="1"/>
    <col min="6152" max="6159" width="9.140625" style="432"/>
    <col min="6160" max="6160" width="12.85546875" style="432" customWidth="1"/>
    <col min="6161" max="6400" width="9.140625" style="432"/>
    <col min="6401" max="6401" width="5.7109375" style="432" customWidth="1"/>
    <col min="6402" max="6402" width="7.85546875" style="432" customWidth="1"/>
    <col min="6403" max="6403" width="45.7109375" style="432" customWidth="1"/>
    <col min="6404" max="6404" width="5.7109375" style="432" customWidth="1"/>
    <col min="6405" max="6405" width="7.42578125" style="432" customWidth="1"/>
    <col min="6406" max="6406" width="10.140625" style="432" customWidth="1"/>
    <col min="6407" max="6407" width="10.7109375" style="432" customWidth="1"/>
    <col min="6408" max="6415" width="9.140625" style="432"/>
    <col min="6416" max="6416" width="12.85546875" style="432" customWidth="1"/>
    <col min="6417" max="6656" width="9.140625" style="432"/>
    <col min="6657" max="6657" width="5.7109375" style="432" customWidth="1"/>
    <col min="6658" max="6658" width="7.85546875" style="432" customWidth="1"/>
    <col min="6659" max="6659" width="45.7109375" style="432" customWidth="1"/>
    <col min="6660" max="6660" width="5.7109375" style="432" customWidth="1"/>
    <col min="6661" max="6661" width="7.42578125" style="432" customWidth="1"/>
    <col min="6662" max="6662" width="10.140625" style="432" customWidth="1"/>
    <col min="6663" max="6663" width="10.7109375" style="432" customWidth="1"/>
    <col min="6664" max="6671" width="9.140625" style="432"/>
    <col min="6672" max="6672" width="12.85546875" style="432" customWidth="1"/>
    <col min="6673" max="6912" width="9.140625" style="432"/>
    <col min="6913" max="6913" width="5.7109375" style="432" customWidth="1"/>
    <col min="6914" max="6914" width="7.85546875" style="432" customWidth="1"/>
    <col min="6915" max="6915" width="45.7109375" style="432" customWidth="1"/>
    <col min="6916" max="6916" width="5.7109375" style="432" customWidth="1"/>
    <col min="6917" max="6917" width="7.42578125" style="432" customWidth="1"/>
    <col min="6918" max="6918" width="10.140625" style="432" customWidth="1"/>
    <col min="6919" max="6919" width="10.7109375" style="432" customWidth="1"/>
    <col min="6920" max="6927" width="9.140625" style="432"/>
    <col min="6928" max="6928" width="12.85546875" style="432" customWidth="1"/>
    <col min="6929" max="7168" width="9.140625" style="432"/>
    <col min="7169" max="7169" width="5.7109375" style="432" customWidth="1"/>
    <col min="7170" max="7170" width="7.85546875" style="432" customWidth="1"/>
    <col min="7171" max="7171" width="45.7109375" style="432" customWidth="1"/>
    <col min="7172" max="7172" width="5.7109375" style="432" customWidth="1"/>
    <col min="7173" max="7173" width="7.42578125" style="432" customWidth="1"/>
    <col min="7174" max="7174" width="10.140625" style="432" customWidth="1"/>
    <col min="7175" max="7175" width="10.7109375" style="432" customWidth="1"/>
    <col min="7176" max="7183" width="9.140625" style="432"/>
    <col min="7184" max="7184" width="12.85546875" style="432" customWidth="1"/>
    <col min="7185" max="7424" width="9.140625" style="432"/>
    <col min="7425" max="7425" width="5.7109375" style="432" customWidth="1"/>
    <col min="7426" max="7426" width="7.85546875" style="432" customWidth="1"/>
    <col min="7427" max="7427" width="45.7109375" style="432" customWidth="1"/>
    <col min="7428" max="7428" width="5.7109375" style="432" customWidth="1"/>
    <col min="7429" max="7429" width="7.42578125" style="432" customWidth="1"/>
    <col min="7430" max="7430" width="10.140625" style="432" customWidth="1"/>
    <col min="7431" max="7431" width="10.7109375" style="432" customWidth="1"/>
    <col min="7432" max="7439" width="9.140625" style="432"/>
    <col min="7440" max="7440" width="12.85546875" style="432" customWidth="1"/>
    <col min="7441" max="7680" width="9.140625" style="432"/>
    <col min="7681" max="7681" width="5.7109375" style="432" customWidth="1"/>
    <col min="7682" max="7682" width="7.85546875" style="432" customWidth="1"/>
    <col min="7683" max="7683" width="45.7109375" style="432" customWidth="1"/>
    <col min="7684" max="7684" width="5.7109375" style="432" customWidth="1"/>
    <col min="7685" max="7685" width="7.42578125" style="432" customWidth="1"/>
    <col min="7686" max="7686" width="10.140625" style="432" customWidth="1"/>
    <col min="7687" max="7687" width="10.7109375" style="432" customWidth="1"/>
    <col min="7688" max="7695" width="9.140625" style="432"/>
    <col min="7696" max="7696" width="12.85546875" style="432" customWidth="1"/>
    <col min="7697" max="7936" width="9.140625" style="432"/>
    <col min="7937" max="7937" width="5.7109375" style="432" customWidth="1"/>
    <col min="7938" max="7938" width="7.85546875" style="432" customWidth="1"/>
    <col min="7939" max="7939" width="45.7109375" style="432" customWidth="1"/>
    <col min="7940" max="7940" width="5.7109375" style="432" customWidth="1"/>
    <col min="7941" max="7941" width="7.42578125" style="432" customWidth="1"/>
    <col min="7942" max="7942" width="10.140625" style="432" customWidth="1"/>
    <col min="7943" max="7943" width="10.7109375" style="432" customWidth="1"/>
    <col min="7944" max="7951" width="9.140625" style="432"/>
    <col min="7952" max="7952" width="12.85546875" style="432" customWidth="1"/>
    <col min="7953" max="8192" width="9.140625" style="432"/>
    <col min="8193" max="8193" width="5.7109375" style="432" customWidth="1"/>
    <col min="8194" max="8194" width="7.85546875" style="432" customWidth="1"/>
    <col min="8195" max="8195" width="45.7109375" style="432" customWidth="1"/>
    <col min="8196" max="8196" width="5.7109375" style="432" customWidth="1"/>
    <col min="8197" max="8197" width="7.42578125" style="432" customWidth="1"/>
    <col min="8198" max="8198" width="10.140625" style="432" customWidth="1"/>
    <col min="8199" max="8199" width="10.7109375" style="432" customWidth="1"/>
    <col min="8200" max="8207" width="9.140625" style="432"/>
    <col min="8208" max="8208" width="12.85546875" style="432" customWidth="1"/>
    <col min="8209" max="8448" width="9.140625" style="432"/>
    <col min="8449" max="8449" width="5.7109375" style="432" customWidth="1"/>
    <col min="8450" max="8450" width="7.85546875" style="432" customWidth="1"/>
    <col min="8451" max="8451" width="45.7109375" style="432" customWidth="1"/>
    <col min="8452" max="8452" width="5.7109375" style="432" customWidth="1"/>
    <col min="8453" max="8453" width="7.42578125" style="432" customWidth="1"/>
    <col min="8454" max="8454" width="10.140625" style="432" customWidth="1"/>
    <col min="8455" max="8455" width="10.7109375" style="432" customWidth="1"/>
    <col min="8456" max="8463" width="9.140625" style="432"/>
    <col min="8464" max="8464" width="12.85546875" style="432" customWidth="1"/>
    <col min="8465" max="8704" width="9.140625" style="432"/>
    <col min="8705" max="8705" width="5.7109375" style="432" customWidth="1"/>
    <col min="8706" max="8706" width="7.85546875" style="432" customWidth="1"/>
    <col min="8707" max="8707" width="45.7109375" style="432" customWidth="1"/>
    <col min="8708" max="8708" width="5.7109375" style="432" customWidth="1"/>
    <col min="8709" max="8709" width="7.42578125" style="432" customWidth="1"/>
    <col min="8710" max="8710" width="10.140625" style="432" customWidth="1"/>
    <col min="8711" max="8711" width="10.7109375" style="432" customWidth="1"/>
    <col min="8712" max="8719" width="9.140625" style="432"/>
    <col min="8720" max="8720" width="12.85546875" style="432" customWidth="1"/>
    <col min="8721" max="8960" width="9.140625" style="432"/>
    <col min="8961" max="8961" width="5.7109375" style="432" customWidth="1"/>
    <col min="8962" max="8962" width="7.85546875" style="432" customWidth="1"/>
    <col min="8963" max="8963" width="45.7109375" style="432" customWidth="1"/>
    <col min="8964" max="8964" width="5.7109375" style="432" customWidth="1"/>
    <col min="8965" max="8965" width="7.42578125" style="432" customWidth="1"/>
    <col min="8966" max="8966" width="10.140625" style="432" customWidth="1"/>
    <col min="8967" max="8967" width="10.7109375" style="432" customWidth="1"/>
    <col min="8968" max="8975" width="9.140625" style="432"/>
    <col min="8976" max="8976" width="12.85546875" style="432" customWidth="1"/>
    <col min="8977" max="9216" width="9.140625" style="432"/>
    <col min="9217" max="9217" width="5.7109375" style="432" customWidth="1"/>
    <col min="9218" max="9218" width="7.85546875" style="432" customWidth="1"/>
    <col min="9219" max="9219" width="45.7109375" style="432" customWidth="1"/>
    <col min="9220" max="9220" width="5.7109375" style="432" customWidth="1"/>
    <col min="9221" max="9221" width="7.42578125" style="432" customWidth="1"/>
    <col min="9222" max="9222" width="10.140625" style="432" customWidth="1"/>
    <col min="9223" max="9223" width="10.7109375" style="432" customWidth="1"/>
    <col min="9224" max="9231" width="9.140625" style="432"/>
    <col min="9232" max="9232" width="12.85546875" style="432" customWidth="1"/>
    <col min="9233" max="9472" width="9.140625" style="432"/>
    <col min="9473" max="9473" width="5.7109375" style="432" customWidth="1"/>
    <col min="9474" max="9474" width="7.85546875" style="432" customWidth="1"/>
    <col min="9475" max="9475" width="45.7109375" style="432" customWidth="1"/>
    <col min="9476" max="9476" width="5.7109375" style="432" customWidth="1"/>
    <col min="9477" max="9477" width="7.42578125" style="432" customWidth="1"/>
    <col min="9478" max="9478" width="10.140625" style="432" customWidth="1"/>
    <col min="9479" max="9479" width="10.7109375" style="432" customWidth="1"/>
    <col min="9480" max="9487" width="9.140625" style="432"/>
    <col min="9488" max="9488" width="12.85546875" style="432" customWidth="1"/>
    <col min="9489" max="9728" width="9.140625" style="432"/>
    <col min="9729" max="9729" width="5.7109375" style="432" customWidth="1"/>
    <col min="9730" max="9730" width="7.85546875" style="432" customWidth="1"/>
    <col min="9731" max="9731" width="45.7109375" style="432" customWidth="1"/>
    <col min="9732" max="9732" width="5.7109375" style="432" customWidth="1"/>
    <col min="9733" max="9733" width="7.42578125" style="432" customWidth="1"/>
    <col min="9734" max="9734" width="10.140625" style="432" customWidth="1"/>
    <col min="9735" max="9735" width="10.7109375" style="432" customWidth="1"/>
    <col min="9736" max="9743" width="9.140625" style="432"/>
    <col min="9744" max="9744" width="12.85546875" style="432" customWidth="1"/>
    <col min="9745" max="9984" width="9.140625" style="432"/>
    <col min="9985" max="9985" width="5.7109375" style="432" customWidth="1"/>
    <col min="9986" max="9986" width="7.85546875" style="432" customWidth="1"/>
    <col min="9987" max="9987" width="45.7109375" style="432" customWidth="1"/>
    <col min="9988" max="9988" width="5.7109375" style="432" customWidth="1"/>
    <col min="9989" max="9989" width="7.42578125" style="432" customWidth="1"/>
    <col min="9990" max="9990" width="10.140625" style="432" customWidth="1"/>
    <col min="9991" max="9991" width="10.7109375" style="432" customWidth="1"/>
    <col min="9992" max="9999" width="9.140625" style="432"/>
    <col min="10000" max="10000" width="12.85546875" style="432" customWidth="1"/>
    <col min="10001" max="10240" width="9.140625" style="432"/>
    <col min="10241" max="10241" width="5.7109375" style="432" customWidth="1"/>
    <col min="10242" max="10242" width="7.85546875" style="432" customWidth="1"/>
    <col min="10243" max="10243" width="45.7109375" style="432" customWidth="1"/>
    <col min="10244" max="10244" width="5.7109375" style="432" customWidth="1"/>
    <col min="10245" max="10245" width="7.42578125" style="432" customWidth="1"/>
    <col min="10246" max="10246" width="10.140625" style="432" customWidth="1"/>
    <col min="10247" max="10247" width="10.7109375" style="432" customWidth="1"/>
    <col min="10248" max="10255" width="9.140625" style="432"/>
    <col min="10256" max="10256" width="12.85546875" style="432" customWidth="1"/>
    <col min="10257" max="10496" width="9.140625" style="432"/>
    <col min="10497" max="10497" width="5.7109375" style="432" customWidth="1"/>
    <col min="10498" max="10498" width="7.85546875" style="432" customWidth="1"/>
    <col min="10499" max="10499" width="45.7109375" style="432" customWidth="1"/>
    <col min="10500" max="10500" width="5.7109375" style="432" customWidth="1"/>
    <col min="10501" max="10501" width="7.42578125" style="432" customWidth="1"/>
    <col min="10502" max="10502" width="10.140625" style="432" customWidth="1"/>
    <col min="10503" max="10503" width="10.7109375" style="432" customWidth="1"/>
    <col min="10504" max="10511" width="9.140625" style="432"/>
    <col min="10512" max="10512" width="12.85546875" style="432" customWidth="1"/>
    <col min="10513" max="10752" width="9.140625" style="432"/>
    <col min="10753" max="10753" width="5.7109375" style="432" customWidth="1"/>
    <col min="10754" max="10754" width="7.85546875" style="432" customWidth="1"/>
    <col min="10755" max="10755" width="45.7109375" style="432" customWidth="1"/>
    <col min="10756" max="10756" width="5.7109375" style="432" customWidth="1"/>
    <col min="10757" max="10757" width="7.42578125" style="432" customWidth="1"/>
    <col min="10758" max="10758" width="10.140625" style="432" customWidth="1"/>
    <col min="10759" max="10759" width="10.7109375" style="432" customWidth="1"/>
    <col min="10760" max="10767" width="9.140625" style="432"/>
    <col min="10768" max="10768" width="12.85546875" style="432" customWidth="1"/>
    <col min="10769" max="11008" width="9.140625" style="432"/>
    <col min="11009" max="11009" width="5.7109375" style="432" customWidth="1"/>
    <col min="11010" max="11010" width="7.85546875" style="432" customWidth="1"/>
    <col min="11011" max="11011" width="45.7109375" style="432" customWidth="1"/>
    <col min="11012" max="11012" width="5.7109375" style="432" customWidth="1"/>
    <col min="11013" max="11013" width="7.42578125" style="432" customWidth="1"/>
    <col min="11014" max="11014" width="10.140625" style="432" customWidth="1"/>
    <col min="11015" max="11015" width="10.7109375" style="432" customWidth="1"/>
    <col min="11016" max="11023" width="9.140625" style="432"/>
    <col min="11024" max="11024" width="12.85546875" style="432" customWidth="1"/>
    <col min="11025" max="11264" width="9.140625" style="432"/>
    <col min="11265" max="11265" width="5.7109375" style="432" customWidth="1"/>
    <col min="11266" max="11266" width="7.85546875" style="432" customWidth="1"/>
    <col min="11267" max="11267" width="45.7109375" style="432" customWidth="1"/>
    <col min="11268" max="11268" width="5.7109375" style="432" customWidth="1"/>
    <col min="11269" max="11269" width="7.42578125" style="432" customWidth="1"/>
    <col min="11270" max="11270" width="10.140625" style="432" customWidth="1"/>
    <col min="11271" max="11271" width="10.7109375" style="432" customWidth="1"/>
    <col min="11272" max="11279" width="9.140625" style="432"/>
    <col min="11280" max="11280" width="12.85546875" style="432" customWidth="1"/>
    <col min="11281" max="11520" width="9.140625" style="432"/>
    <col min="11521" max="11521" width="5.7109375" style="432" customWidth="1"/>
    <col min="11522" max="11522" width="7.85546875" style="432" customWidth="1"/>
    <col min="11523" max="11523" width="45.7109375" style="432" customWidth="1"/>
    <col min="11524" max="11524" width="5.7109375" style="432" customWidth="1"/>
    <col min="11525" max="11525" width="7.42578125" style="432" customWidth="1"/>
    <col min="11526" max="11526" width="10.140625" style="432" customWidth="1"/>
    <col min="11527" max="11527" width="10.7109375" style="432" customWidth="1"/>
    <col min="11528" max="11535" width="9.140625" style="432"/>
    <col min="11536" max="11536" width="12.85546875" style="432" customWidth="1"/>
    <col min="11537" max="11776" width="9.140625" style="432"/>
    <col min="11777" max="11777" width="5.7109375" style="432" customWidth="1"/>
    <col min="11778" max="11778" width="7.85546875" style="432" customWidth="1"/>
    <col min="11779" max="11779" width="45.7109375" style="432" customWidth="1"/>
    <col min="11780" max="11780" width="5.7109375" style="432" customWidth="1"/>
    <col min="11781" max="11781" width="7.42578125" style="432" customWidth="1"/>
    <col min="11782" max="11782" width="10.140625" style="432" customWidth="1"/>
    <col min="11783" max="11783" width="10.7109375" style="432" customWidth="1"/>
    <col min="11784" max="11791" width="9.140625" style="432"/>
    <col min="11792" max="11792" width="12.85546875" style="432" customWidth="1"/>
    <col min="11793" max="12032" width="9.140625" style="432"/>
    <col min="12033" max="12033" width="5.7109375" style="432" customWidth="1"/>
    <col min="12034" max="12034" width="7.85546875" style="432" customWidth="1"/>
    <col min="12035" max="12035" width="45.7109375" style="432" customWidth="1"/>
    <col min="12036" max="12036" width="5.7109375" style="432" customWidth="1"/>
    <col min="12037" max="12037" width="7.42578125" style="432" customWidth="1"/>
    <col min="12038" max="12038" width="10.140625" style="432" customWidth="1"/>
    <col min="12039" max="12039" width="10.7109375" style="432" customWidth="1"/>
    <col min="12040" max="12047" width="9.140625" style="432"/>
    <col min="12048" max="12048" width="12.85546875" style="432" customWidth="1"/>
    <col min="12049" max="12288" width="9.140625" style="432"/>
    <col min="12289" max="12289" width="5.7109375" style="432" customWidth="1"/>
    <col min="12290" max="12290" width="7.85546875" style="432" customWidth="1"/>
    <col min="12291" max="12291" width="45.7109375" style="432" customWidth="1"/>
    <col min="12292" max="12292" width="5.7109375" style="432" customWidth="1"/>
    <col min="12293" max="12293" width="7.42578125" style="432" customWidth="1"/>
    <col min="12294" max="12294" width="10.140625" style="432" customWidth="1"/>
    <col min="12295" max="12295" width="10.7109375" style="432" customWidth="1"/>
    <col min="12296" max="12303" width="9.140625" style="432"/>
    <col min="12304" max="12304" width="12.85546875" style="432" customWidth="1"/>
    <col min="12305" max="12544" width="9.140625" style="432"/>
    <col min="12545" max="12545" width="5.7109375" style="432" customWidth="1"/>
    <col min="12546" max="12546" width="7.85546875" style="432" customWidth="1"/>
    <col min="12547" max="12547" width="45.7109375" style="432" customWidth="1"/>
    <col min="12548" max="12548" width="5.7109375" style="432" customWidth="1"/>
    <col min="12549" max="12549" width="7.42578125" style="432" customWidth="1"/>
    <col min="12550" max="12550" width="10.140625" style="432" customWidth="1"/>
    <col min="12551" max="12551" width="10.7109375" style="432" customWidth="1"/>
    <col min="12552" max="12559" width="9.140625" style="432"/>
    <col min="12560" max="12560" width="12.85546875" style="432" customWidth="1"/>
    <col min="12561" max="12800" width="9.140625" style="432"/>
    <col min="12801" max="12801" width="5.7109375" style="432" customWidth="1"/>
    <col min="12802" max="12802" width="7.85546875" style="432" customWidth="1"/>
    <col min="12803" max="12803" width="45.7109375" style="432" customWidth="1"/>
    <col min="12804" max="12804" width="5.7109375" style="432" customWidth="1"/>
    <col min="12805" max="12805" width="7.42578125" style="432" customWidth="1"/>
    <col min="12806" max="12806" width="10.140625" style="432" customWidth="1"/>
    <col min="12807" max="12807" width="10.7109375" style="432" customWidth="1"/>
    <col min="12808" max="12815" width="9.140625" style="432"/>
    <col min="12816" max="12816" width="12.85546875" style="432" customWidth="1"/>
    <col min="12817" max="13056" width="9.140625" style="432"/>
    <col min="13057" max="13057" width="5.7109375" style="432" customWidth="1"/>
    <col min="13058" max="13058" width="7.85546875" style="432" customWidth="1"/>
    <col min="13059" max="13059" width="45.7109375" style="432" customWidth="1"/>
    <col min="13060" max="13060" width="5.7109375" style="432" customWidth="1"/>
    <col min="13061" max="13061" width="7.42578125" style="432" customWidth="1"/>
    <col min="13062" max="13062" width="10.140625" style="432" customWidth="1"/>
    <col min="13063" max="13063" width="10.7109375" style="432" customWidth="1"/>
    <col min="13064" max="13071" width="9.140625" style="432"/>
    <col min="13072" max="13072" width="12.85546875" style="432" customWidth="1"/>
    <col min="13073" max="13312" width="9.140625" style="432"/>
    <col min="13313" max="13313" width="5.7109375" style="432" customWidth="1"/>
    <col min="13314" max="13314" width="7.85546875" style="432" customWidth="1"/>
    <col min="13315" max="13315" width="45.7109375" style="432" customWidth="1"/>
    <col min="13316" max="13316" width="5.7109375" style="432" customWidth="1"/>
    <col min="13317" max="13317" width="7.42578125" style="432" customWidth="1"/>
    <col min="13318" max="13318" width="10.140625" style="432" customWidth="1"/>
    <col min="13319" max="13319" width="10.7109375" style="432" customWidth="1"/>
    <col min="13320" max="13327" width="9.140625" style="432"/>
    <col min="13328" max="13328" width="12.85546875" style="432" customWidth="1"/>
    <col min="13329" max="13568" width="9.140625" style="432"/>
    <col min="13569" max="13569" width="5.7109375" style="432" customWidth="1"/>
    <col min="13570" max="13570" width="7.85546875" style="432" customWidth="1"/>
    <col min="13571" max="13571" width="45.7109375" style="432" customWidth="1"/>
    <col min="13572" max="13572" width="5.7109375" style="432" customWidth="1"/>
    <col min="13573" max="13573" width="7.42578125" style="432" customWidth="1"/>
    <col min="13574" max="13574" width="10.140625" style="432" customWidth="1"/>
    <col min="13575" max="13575" width="10.7109375" style="432" customWidth="1"/>
    <col min="13576" max="13583" width="9.140625" style="432"/>
    <col min="13584" max="13584" width="12.85546875" style="432" customWidth="1"/>
    <col min="13585" max="13824" width="9.140625" style="432"/>
    <col min="13825" max="13825" width="5.7109375" style="432" customWidth="1"/>
    <col min="13826" max="13826" width="7.85546875" style="432" customWidth="1"/>
    <col min="13827" max="13827" width="45.7109375" style="432" customWidth="1"/>
    <col min="13828" max="13828" width="5.7109375" style="432" customWidth="1"/>
    <col min="13829" max="13829" width="7.42578125" style="432" customWidth="1"/>
    <col min="13830" max="13830" width="10.140625" style="432" customWidth="1"/>
    <col min="13831" max="13831" width="10.7109375" style="432" customWidth="1"/>
    <col min="13832" max="13839" width="9.140625" style="432"/>
    <col min="13840" max="13840" width="12.85546875" style="432" customWidth="1"/>
    <col min="13841" max="14080" width="9.140625" style="432"/>
    <col min="14081" max="14081" width="5.7109375" style="432" customWidth="1"/>
    <col min="14082" max="14082" width="7.85546875" style="432" customWidth="1"/>
    <col min="14083" max="14083" width="45.7109375" style="432" customWidth="1"/>
    <col min="14084" max="14084" width="5.7109375" style="432" customWidth="1"/>
    <col min="14085" max="14085" width="7.42578125" style="432" customWidth="1"/>
    <col min="14086" max="14086" width="10.140625" style="432" customWidth="1"/>
    <col min="14087" max="14087" width="10.7109375" style="432" customWidth="1"/>
    <col min="14088" max="14095" width="9.140625" style="432"/>
    <col min="14096" max="14096" width="12.85546875" style="432" customWidth="1"/>
    <col min="14097" max="14336" width="9.140625" style="432"/>
    <col min="14337" max="14337" width="5.7109375" style="432" customWidth="1"/>
    <col min="14338" max="14338" width="7.85546875" style="432" customWidth="1"/>
    <col min="14339" max="14339" width="45.7109375" style="432" customWidth="1"/>
    <col min="14340" max="14340" width="5.7109375" style="432" customWidth="1"/>
    <col min="14341" max="14341" width="7.42578125" style="432" customWidth="1"/>
    <col min="14342" max="14342" width="10.140625" style="432" customWidth="1"/>
    <col min="14343" max="14343" width="10.7109375" style="432" customWidth="1"/>
    <col min="14344" max="14351" width="9.140625" style="432"/>
    <col min="14352" max="14352" width="12.85546875" style="432" customWidth="1"/>
    <col min="14353" max="14592" width="9.140625" style="432"/>
    <col min="14593" max="14593" width="5.7109375" style="432" customWidth="1"/>
    <col min="14594" max="14594" width="7.85546875" style="432" customWidth="1"/>
    <col min="14595" max="14595" width="45.7109375" style="432" customWidth="1"/>
    <col min="14596" max="14596" width="5.7109375" style="432" customWidth="1"/>
    <col min="14597" max="14597" width="7.42578125" style="432" customWidth="1"/>
    <col min="14598" max="14598" width="10.140625" style="432" customWidth="1"/>
    <col min="14599" max="14599" width="10.7109375" style="432" customWidth="1"/>
    <col min="14600" max="14607" width="9.140625" style="432"/>
    <col min="14608" max="14608" width="12.85546875" style="432" customWidth="1"/>
    <col min="14609" max="14848" width="9.140625" style="432"/>
    <col min="14849" max="14849" width="5.7109375" style="432" customWidth="1"/>
    <col min="14850" max="14850" width="7.85546875" style="432" customWidth="1"/>
    <col min="14851" max="14851" width="45.7109375" style="432" customWidth="1"/>
    <col min="14852" max="14852" width="5.7109375" style="432" customWidth="1"/>
    <col min="14853" max="14853" width="7.42578125" style="432" customWidth="1"/>
    <col min="14854" max="14854" width="10.140625" style="432" customWidth="1"/>
    <col min="14855" max="14855" width="10.7109375" style="432" customWidth="1"/>
    <col min="14856" max="14863" width="9.140625" style="432"/>
    <col min="14864" max="14864" width="12.85546875" style="432" customWidth="1"/>
    <col min="14865" max="15104" width="9.140625" style="432"/>
    <col min="15105" max="15105" width="5.7109375" style="432" customWidth="1"/>
    <col min="15106" max="15106" width="7.85546875" style="432" customWidth="1"/>
    <col min="15107" max="15107" width="45.7109375" style="432" customWidth="1"/>
    <col min="15108" max="15108" width="5.7109375" style="432" customWidth="1"/>
    <col min="15109" max="15109" width="7.42578125" style="432" customWidth="1"/>
    <col min="15110" max="15110" width="10.140625" style="432" customWidth="1"/>
    <col min="15111" max="15111" width="10.7109375" style="432" customWidth="1"/>
    <col min="15112" max="15119" width="9.140625" style="432"/>
    <col min="15120" max="15120" width="12.85546875" style="432" customWidth="1"/>
    <col min="15121" max="15360" width="9.140625" style="432"/>
    <col min="15361" max="15361" width="5.7109375" style="432" customWidth="1"/>
    <col min="15362" max="15362" width="7.85546875" style="432" customWidth="1"/>
    <col min="15363" max="15363" width="45.7109375" style="432" customWidth="1"/>
    <col min="15364" max="15364" width="5.7109375" style="432" customWidth="1"/>
    <col min="15365" max="15365" width="7.42578125" style="432" customWidth="1"/>
    <col min="15366" max="15366" width="10.140625" style="432" customWidth="1"/>
    <col min="15367" max="15367" width="10.7109375" style="432" customWidth="1"/>
    <col min="15368" max="15375" width="9.140625" style="432"/>
    <col min="15376" max="15376" width="12.85546875" style="432" customWidth="1"/>
    <col min="15377" max="15616" width="9.140625" style="432"/>
    <col min="15617" max="15617" width="5.7109375" style="432" customWidth="1"/>
    <col min="15618" max="15618" width="7.85546875" style="432" customWidth="1"/>
    <col min="15619" max="15619" width="45.7109375" style="432" customWidth="1"/>
    <col min="15620" max="15620" width="5.7109375" style="432" customWidth="1"/>
    <col min="15621" max="15621" width="7.42578125" style="432" customWidth="1"/>
    <col min="15622" max="15622" width="10.140625" style="432" customWidth="1"/>
    <col min="15623" max="15623" width="10.7109375" style="432" customWidth="1"/>
    <col min="15624" max="15631" width="9.140625" style="432"/>
    <col min="15632" max="15632" width="12.85546875" style="432" customWidth="1"/>
    <col min="15633" max="15872" width="9.140625" style="432"/>
    <col min="15873" max="15873" width="5.7109375" style="432" customWidth="1"/>
    <col min="15874" max="15874" width="7.85546875" style="432" customWidth="1"/>
    <col min="15875" max="15875" width="45.7109375" style="432" customWidth="1"/>
    <col min="15876" max="15876" width="5.7109375" style="432" customWidth="1"/>
    <col min="15877" max="15877" width="7.42578125" style="432" customWidth="1"/>
    <col min="15878" max="15878" width="10.140625" style="432" customWidth="1"/>
    <col min="15879" max="15879" width="10.7109375" style="432" customWidth="1"/>
    <col min="15880" max="15887" width="9.140625" style="432"/>
    <col min="15888" max="15888" width="12.85546875" style="432" customWidth="1"/>
    <col min="15889" max="16128" width="9.140625" style="432"/>
    <col min="16129" max="16129" width="5.7109375" style="432" customWidth="1"/>
    <col min="16130" max="16130" width="7.85546875" style="432" customWidth="1"/>
    <col min="16131" max="16131" width="45.7109375" style="432" customWidth="1"/>
    <col min="16132" max="16132" width="5.7109375" style="432" customWidth="1"/>
    <col min="16133" max="16133" width="7.42578125" style="432" customWidth="1"/>
    <col min="16134" max="16134" width="10.140625" style="432" customWidth="1"/>
    <col min="16135" max="16135" width="10.7109375" style="432" customWidth="1"/>
    <col min="16136" max="16143" width="9.140625" style="432"/>
    <col min="16144" max="16144" width="12.85546875" style="432" customWidth="1"/>
    <col min="16145" max="16384" width="9.140625" style="432"/>
  </cols>
  <sheetData>
    <row r="1" spans="1:8" ht="15.75" x14ac:dyDescent="0.25">
      <c r="A1" s="812" t="s">
        <v>1486</v>
      </c>
      <c r="B1" s="408"/>
      <c r="C1" s="409"/>
      <c r="D1" s="410"/>
      <c r="E1" s="411"/>
      <c r="F1" s="1954"/>
    </row>
    <row r="2" spans="1:8" ht="15.75" x14ac:dyDescent="0.25">
      <c r="A2" s="812" t="s">
        <v>428</v>
      </c>
      <c r="B2" s="415"/>
      <c r="C2" s="416"/>
      <c r="D2" s="410"/>
      <c r="E2" s="411"/>
      <c r="F2" s="1954"/>
    </row>
    <row r="3" spans="1:8" ht="15.75" x14ac:dyDescent="0.25">
      <c r="A3" s="417" t="s">
        <v>1246</v>
      </c>
      <c r="B3" s="415"/>
      <c r="C3" s="416"/>
      <c r="D3" s="410"/>
      <c r="E3" s="411"/>
      <c r="F3" s="1954"/>
      <c r="G3" s="413"/>
    </row>
    <row r="4" spans="1:8" ht="15.75" x14ac:dyDescent="0.25">
      <c r="A4" s="414"/>
      <c r="B4" s="415"/>
      <c r="C4" s="416"/>
      <c r="D4" s="410"/>
      <c r="E4" s="411"/>
      <c r="F4" s="1954"/>
      <c r="G4" s="413"/>
    </row>
    <row r="5" spans="1:8" ht="15.75" x14ac:dyDescent="0.25">
      <c r="C5" s="474" t="s">
        <v>174</v>
      </c>
      <c r="G5" s="473"/>
    </row>
    <row r="6" spans="1:8" x14ac:dyDescent="0.2">
      <c r="B6" s="475" t="str">
        <f>A21</f>
        <v>I.</v>
      </c>
      <c r="C6" s="476" t="str">
        <f>+C21</f>
        <v>PREDDELA</v>
      </c>
      <c r="G6" s="473">
        <f>+G37</f>
        <v>1000</v>
      </c>
    </row>
    <row r="7" spans="1:8" x14ac:dyDescent="0.2">
      <c r="B7" s="475" t="str">
        <f>A39</f>
        <v>II.</v>
      </c>
      <c r="C7" s="476" t="str">
        <f>+C39</f>
        <v>ZEMELJSKA DELA</v>
      </c>
      <c r="G7" s="473">
        <f>+G54</f>
        <v>0</v>
      </c>
    </row>
    <row r="8" spans="1:8" x14ac:dyDescent="0.2">
      <c r="B8" s="475" t="str">
        <f>A56</f>
        <v>III.</v>
      </c>
      <c r="C8" s="476" t="str">
        <f>+C56</f>
        <v>VOZIŠČNE KONSTRUKCIJE</v>
      </c>
      <c r="G8" s="473">
        <f>+G66</f>
        <v>0</v>
      </c>
    </row>
    <row r="9" spans="1:8" x14ac:dyDescent="0.2">
      <c r="B9" s="475" t="str">
        <f>A68</f>
        <v>IV.</v>
      </c>
      <c r="C9" s="476" t="str">
        <f>C68</f>
        <v>GRADBENA IN OBRTNIŠKA DELA</v>
      </c>
      <c r="G9" s="473">
        <f>G77</f>
        <v>0</v>
      </c>
    </row>
    <row r="10" spans="1:8" x14ac:dyDescent="0.2">
      <c r="B10" s="475" t="str">
        <f>A79</f>
        <v>V.</v>
      </c>
      <c r="C10" s="476" t="str">
        <f>+C79</f>
        <v>ODVODNJAVANJE</v>
      </c>
      <c r="G10" s="473">
        <f>+G90</f>
        <v>0</v>
      </c>
    </row>
    <row r="11" spans="1:8" x14ac:dyDescent="0.2">
      <c r="B11" s="475" t="str">
        <f>A92</f>
        <v>VI.</v>
      </c>
      <c r="C11" s="476" t="str">
        <f>+C92</f>
        <v>OPREMA CEST</v>
      </c>
      <c r="G11" s="473">
        <f>+G99</f>
        <v>0</v>
      </c>
    </row>
    <row r="12" spans="1:8" ht="13.5" thickBot="1" x14ac:dyDescent="0.25">
      <c r="A12" s="477"/>
      <c r="B12" s="1149" t="str">
        <f>A101</f>
        <v>VII.</v>
      </c>
      <c r="C12" s="1150" t="str">
        <f>+C101</f>
        <v>TUJE STORITVE</v>
      </c>
      <c r="D12" s="477"/>
      <c r="E12" s="477"/>
      <c r="F12" s="1956"/>
      <c r="G12" s="478">
        <f>+G105</f>
        <v>1800</v>
      </c>
      <c r="H12" s="816"/>
    </row>
    <row r="13" spans="1:8" x14ac:dyDescent="0.2">
      <c r="C13" s="476" t="s">
        <v>180</v>
      </c>
      <c r="G13" s="479">
        <f>SUM(G6:G12)</f>
        <v>2800</v>
      </c>
    </row>
    <row r="14" spans="1:8" ht="13.5" thickBot="1" x14ac:dyDescent="0.25">
      <c r="A14" s="477"/>
      <c r="B14" s="477"/>
      <c r="C14" s="480" t="s">
        <v>292</v>
      </c>
      <c r="D14" s="477"/>
      <c r="E14" s="477"/>
      <c r="F14" s="1956"/>
      <c r="G14" s="478">
        <f>ROUND(G13*0.22,2)</f>
        <v>616</v>
      </c>
    </row>
    <row r="15" spans="1:8" x14ac:dyDescent="0.2">
      <c r="C15" s="476" t="s">
        <v>293</v>
      </c>
      <c r="G15" s="479">
        <f>+G14+G13</f>
        <v>3416</v>
      </c>
    </row>
    <row r="16" spans="1:8" ht="15.75" x14ac:dyDescent="0.25">
      <c r="A16" s="414"/>
      <c r="B16" s="415"/>
      <c r="C16" s="416"/>
      <c r="D16" s="410"/>
      <c r="E16" s="411"/>
      <c r="F16" s="1954"/>
      <c r="G16" s="413"/>
    </row>
    <row r="17" spans="1:73" ht="15.75" x14ac:dyDescent="0.25">
      <c r="A17" s="414"/>
      <c r="B17" s="415"/>
      <c r="C17" s="416"/>
      <c r="D17" s="410"/>
      <c r="E17" s="411"/>
      <c r="F17" s="1954"/>
      <c r="G17" s="413"/>
    </row>
    <row r="18" spans="1:73" ht="15.75" x14ac:dyDescent="0.25">
      <c r="A18" s="414"/>
      <c r="B18" s="415"/>
      <c r="C18" s="416"/>
      <c r="D18" s="410"/>
      <c r="E18" s="411"/>
      <c r="F18" s="1954"/>
      <c r="G18" s="413"/>
    </row>
    <row r="19" spans="1:73" ht="15.75" x14ac:dyDescent="0.25">
      <c r="A19" s="417" t="s">
        <v>1246</v>
      </c>
      <c r="B19" s="415"/>
      <c r="C19" s="416"/>
      <c r="D19" s="410"/>
      <c r="E19" s="411"/>
      <c r="F19" s="1954"/>
      <c r="G19" s="413"/>
    </row>
    <row r="20" spans="1:73" s="436" customFormat="1" x14ac:dyDescent="0.2">
      <c r="A20" s="433" t="s">
        <v>0</v>
      </c>
      <c r="B20" s="433" t="s">
        <v>1</v>
      </c>
      <c r="C20" s="434" t="s">
        <v>2</v>
      </c>
      <c r="D20" s="433" t="s">
        <v>3</v>
      </c>
      <c r="E20" s="435" t="s">
        <v>4</v>
      </c>
      <c r="F20" s="1957" t="s">
        <v>5</v>
      </c>
      <c r="G20" s="435" t="s">
        <v>6</v>
      </c>
      <c r="H20" s="814"/>
      <c r="I20" s="713"/>
      <c r="J20" s="713"/>
      <c r="K20" s="712"/>
      <c r="L20" s="432"/>
      <c r="M20" s="432"/>
      <c r="N20" s="432"/>
      <c r="O20" s="432"/>
      <c r="P20" s="432"/>
      <c r="Q20" s="432"/>
      <c r="R20" s="432"/>
      <c r="S20" s="432"/>
      <c r="T20" s="432"/>
      <c r="U20" s="432"/>
      <c r="V20" s="432"/>
      <c r="W20" s="432"/>
      <c r="X20" s="432"/>
      <c r="Y20" s="432"/>
      <c r="Z20" s="432"/>
      <c r="AA20" s="432"/>
      <c r="AB20" s="432"/>
      <c r="AC20" s="432"/>
      <c r="AD20" s="432"/>
      <c r="AE20" s="432"/>
      <c r="AF20" s="432"/>
      <c r="AG20" s="432"/>
      <c r="AH20" s="432"/>
      <c r="AI20" s="432"/>
      <c r="AJ20" s="432"/>
      <c r="AK20" s="432"/>
      <c r="AL20" s="432"/>
      <c r="AM20" s="432"/>
      <c r="AN20" s="432"/>
      <c r="AO20" s="432"/>
      <c r="AP20" s="432"/>
      <c r="AQ20" s="432"/>
      <c r="AR20" s="432"/>
      <c r="AS20" s="432"/>
      <c r="AT20" s="432"/>
      <c r="AU20" s="432"/>
      <c r="AV20" s="432"/>
      <c r="AW20" s="432"/>
      <c r="AX20" s="432"/>
      <c r="AY20" s="432"/>
      <c r="AZ20" s="432"/>
      <c r="BA20" s="432"/>
      <c r="BB20" s="432"/>
      <c r="BC20" s="432"/>
      <c r="BD20" s="432"/>
      <c r="BE20" s="432"/>
      <c r="BF20" s="432"/>
      <c r="BG20" s="432"/>
      <c r="BH20" s="432"/>
      <c r="BI20" s="432"/>
      <c r="BJ20" s="432"/>
      <c r="BK20" s="432"/>
      <c r="BL20" s="432"/>
      <c r="BM20" s="432"/>
      <c r="BN20" s="432"/>
      <c r="BO20" s="432"/>
      <c r="BP20" s="432"/>
      <c r="BQ20" s="432"/>
      <c r="BR20" s="432"/>
      <c r="BS20" s="432"/>
      <c r="BT20" s="432"/>
      <c r="BU20" s="432"/>
    </row>
    <row r="21" spans="1:73" ht="15" x14ac:dyDescent="0.25">
      <c r="A21" s="437" t="s">
        <v>232</v>
      </c>
      <c r="B21" s="438"/>
      <c r="C21" s="438" t="s">
        <v>7</v>
      </c>
      <c r="D21" s="438"/>
      <c r="E21" s="438"/>
      <c r="F21" s="1958"/>
      <c r="G21" s="439"/>
    </row>
    <row r="22" spans="1:73" s="441" customFormat="1" x14ac:dyDescent="0.2">
      <c r="A22" s="449"/>
      <c r="B22" s="449"/>
      <c r="C22" s="458" t="s">
        <v>9</v>
      </c>
      <c r="D22" s="449"/>
      <c r="E22" s="449"/>
      <c r="F22" s="1959"/>
      <c r="G22" s="811"/>
      <c r="H22" s="813"/>
      <c r="I22" s="712"/>
      <c r="J22" s="712"/>
      <c r="K22" s="712"/>
      <c r="L22" s="432"/>
      <c r="M22" s="432"/>
      <c r="N22" s="432"/>
      <c r="O22" s="432"/>
      <c r="P22" s="432"/>
      <c r="Q22" s="432"/>
      <c r="R22" s="432"/>
      <c r="S22" s="432"/>
      <c r="T22" s="432"/>
      <c r="U22" s="432"/>
      <c r="V22" s="432"/>
      <c r="W22" s="432"/>
      <c r="X22" s="432"/>
      <c r="Y22" s="432"/>
      <c r="Z22" s="432"/>
      <c r="AA22" s="432"/>
      <c r="AB22" s="432"/>
      <c r="AC22" s="432"/>
      <c r="AD22" s="432"/>
      <c r="AE22" s="432"/>
      <c r="AF22" s="432"/>
      <c r="AG22" s="432"/>
      <c r="AH22" s="432"/>
      <c r="AI22" s="432"/>
      <c r="AJ22" s="432"/>
      <c r="AK22" s="432"/>
      <c r="AL22" s="432"/>
      <c r="AM22" s="432"/>
      <c r="AN22" s="432"/>
      <c r="AO22" s="432"/>
      <c r="AP22" s="432"/>
      <c r="AQ22" s="432"/>
      <c r="AR22" s="432"/>
      <c r="AS22" s="432"/>
      <c r="AT22" s="432"/>
      <c r="AU22" s="432"/>
      <c r="AV22" s="432"/>
      <c r="AW22" s="432"/>
      <c r="AX22" s="432"/>
      <c r="AY22" s="432"/>
      <c r="AZ22" s="432"/>
      <c r="BA22" s="432"/>
      <c r="BB22" s="432"/>
      <c r="BC22" s="432"/>
      <c r="BD22" s="432"/>
      <c r="BE22" s="432"/>
      <c r="BF22" s="432"/>
      <c r="BG22" s="432"/>
      <c r="BH22" s="432"/>
      <c r="BI22" s="432"/>
      <c r="BJ22" s="432"/>
      <c r="BK22" s="432"/>
      <c r="BL22" s="432"/>
      <c r="BM22" s="432"/>
      <c r="BN22" s="432"/>
      <c r="BO22" s="432"/>
      <c r="BP22" s="432"/>
      <c r="BQ22" s="432"/>
      <c r="BR22" s="432"/>
      <c r="BS22" s="432"/>
      <c r="BT22" s="432"/>
      <c r="BU22" s="432"/>
    </row>
    <row r="23" spans="1:73" ht="25.5" x14ac:dyDescent="0.2">
      <c r="A23" s="442">
        <v>1</v>
      </c>
      <c r="B23" s="443">
        <v>11222</v>
      </c>
      <c r="C23" s="442" t="s">
        <v>233</v>
      </c>
      <c r="D23" s="440" t="s">
        <v>15</v>
      </c>
      <c r="E23" s="444">
        <v>8</v>
      </c>
      <c r="F23" s="1960"/>
      <c r="G23" s="445">
        <f>ROUND(F23*E23,2)</f>
        <v>0</v>
      </c>
    </row>
    <row r="24" spans="1:73" ht="25.5" x14ac:dyDescent="0.2">
      <c r="A24" s="442">
        <v>2</v>
      </c>
      <c r="B24" s="443">
        <v>11122</v>
      </c>
      <c r="C24" s="446" t="s">
        <v>234</v>
      </c>
      <c r="D24" s="440" t="s">
        <v>12</v>
      </c>
      <c r="E24" s="444">
        <v>26</v>
      </c>
      <c r="F24" s="1960"/>
      <c r="G24" s="445">
        <f t="shared" ref="G24:G36" si="0">ROUND(F24*E24,2)</f>
        <v>0</v>
      </c>
    </row>
    <row r="25" spans="1:73" ht="25.5" x14ac:dyDescent="0.2">
      <c r="A25" s="442">
        <f>+A24+1</f>
        <v>3</v>
      </c>
      <c r="B25" s="443">
        <v>13311</v>
      </c>
      <c r="C25" s="442" t="s">
        <v>235</v>
      </c>
      <c r="D25" s="440" t="s">
        <v>236</v>
      </c>
      <c r="E25" s="444">
        <v>1</v>
      </c>
      <c r="F25" s="1960"/>
      <c r="G25" s="445">
        <f t="shared" si="0"/>
        <v>0</v>
      </c>
    </row>
    <row r="26" spans="1:73" s="441" customFormat="1" x14ac:dyDescent="0.2">
      <c r="A26" s="447"/>
      <c r="B26" s="455"/>
      <c r="C26" s="448" t="s">
        <v>19</v>
      </c>
      <c r="D26" s="449"/>
      <c r="E26" s="450"/>
      <c r="F26" s="1961"/>
      <c r="G26" s="450"/>
      <c r="H26" s="813"/>
      <c r="I26" s="712"/>
      <c r="J26" s="712"/>
      <c r="K26" s="712"/>
      <c r="L26" s="432"/>
      <c r="M26" s="432"/>
      <c r="N26" s="432"/>
      <c r="O26" s="432"/>
      <c r="P26" s="432"/>
      <c r="Q26" s="432"/>
      <c r="R26" s="432"/>
      <c r="S26" s="432"/>
      <c r="T26" s="432"/>
      <c r="U26" s="432"/>
      <c r="V26" s="432"/>
      <c r="W26" s="432"/>
      <c r="X26" s="432"/>
      <c r="Y26" s="432"/>
      <c r="Z26" s="432"/>
      <c r="AA26" s="432"/>
      <c r="AB26" s="432"/>
      <c r="AC26" s="432"/>
      <c r="AD26" s="432"/>
      <c r="AE26" s="432"/>
      <c r="AF26" s="432"/>
      <c r="AG26" s="432"/>
      <c r="AH26" s="432"/>
      <c r="AI26" s="432"/>
      <c r="AJ26" s="432"/>
      <c r="AK26" s="432"/>
      <c r="AL26" s="432"/>
      <c r="AM26" s="432"/>
      <c r="AN26" s="432"/>
      <c r="AO26" s="432"/>
      <c r="AP26" s="432"/>
      <c r="AQ26" s="432"/>
      <c r="AR26" s="432"/>
      <c r="AS26" s="432"/>
      <c r="AT26" s="432"/>
      <c r="AU26" s="432"/>
      <c r="AV26" s="432"/>
      <c r="AW26" s="432"/>
      <c r="AX26" s="432"/>
      <c r="AY26" s="432"/>
      <c r="AZ26" s="432"/>
      <c r="BA26" s="432"/>
      <c r="BB26" s="432"/>
      <c r="BC26" s="432"/>
      <c r="BD26" s="432"/>
      <c r="BE26" s="432"/>
      <c r="BF26" s="432"/>
      <c r="BG26" s="432"/>
      <c r="BH26" s="432"/>
      <c r="BI26" s="432"/>
      <c r="BJ26" s="432"/>
      <c r="BK26" s="432"/>
      <c r="BL26" s="432"/>
      <c r="BM26" s="432"/>
      <c r="BN26" s="432"/>
      <c r="BO26" s="432"/>
      <c r="BP26" s="432"/>
      <c r="BQ26" s="432"/>
      <c r="BR26" s="432"/>
      <c r="BS26" s="432"/>
      <c r="BT26" s="432"/>
      <c r="BU26" s="432"/>
    </row>
    <row r="27" spans="1:73" ht="25.5" x14ac:dyDescent="0.2">
      <c r="A27" s="442">
        <v>4</v>
      </c>
      <c r="B27" s="443">
        <v>12211</v>
      </c>
      <c r="C27" s="442" t="s">
        <v>237</v>
      </c>
      <c r="D27" s="440" t="s">
        <v>15</v>
      </c>
      <c r="E27" s="444">
        <v>1</v>
      </c>
      <c r="F27" s="1960"/>
      <c r="G27" s="445">
        <f t="shared" si="0"/>
        <v>0</v>
      </c>
    </row>
    <row r="28" spans="1:73" ht="38.25" x14ac:dyDescent="0.2">
      <c r="A28" s="442">
        <v>5</v>
      </c>
      <c r="B28" s="443">
        <v>12142</v>
      </c>
      <c r="C28" s="442" t="s">
        <v>238</v>
      </c>
      <c r="D28" s="440" t="s">
        <v>239</v>
      </c>
      <c r="E28" s="444">
        <v>120</v>
      </c>
      <c r="F28" s="1960"/>
      <c r="G28" s="445">
        <f t="shared" si="0"/>
        <v>0</v>
      </c>
    </row>
    <row r="29" spans="1:73" x14ac:dyDescent="0.2">
      <c r="A29" s="442">
        <v>5</v>
      </c>
      <c r="B29" s="443">
        <v>12312</v>
      </c>
      <c r="C29" s="442" t="s">
        <v>240</v>
      </c>
      <c r="D29" s="440" t="s">
        <v>231</v>
      </c>
      <c r="E29" s="444">
        <v>20</v>
      </c>
      <c r="F29" s="1960"/>
      <c r="G29" s="445">
        <f t="shared" si="0"/>
        <v>0</v>
      </c>
    </row>
    <row r="30" spans="1:73" x14ac:dyDescent="0.2">
      <c r="A30" s="442">
        <f>+A29+1</f>
        <v>6</v>
      </c>
      <c r="B30" s="443">
        <v>12322</v>
      </c>
      <c r="C30" s="442" t="s">
        <v>241</v>
      </c>
      <c r="D30" s="440" t="s">
        <v>239</v>
      </c>
      <c r="E30" s="444">
        <v>115</v>
      </c>
      <c r="F30" s="1960"/>
      <c r="G30" s="445">
        <f t="shared" si="0"/>
        <v>0</v>
      </c>
    </row>
    <row r="31" spans="1:73" x14ac:dyDescent="0.2">
      <c r="A31" s="442">
        <f>+A30+1</f>
        <v>7</v>
      </c>
      <c r="B31" s="443">
        <v>12476</v>
      </c>
      <c r="C31" s="442" t="s">
        <v>242</v>
      </c>
      <c r="D31" s="440" t="s">
        <v>243</v>
      </c>
      <c r="E31" s="444">
        <v>3</v>
      </c>
      <c r="F31" s="1960"/>
      <c r="G31" s="445">
        <f t="shared" si="0"/>
        <v>0</v>
      </c>
    </row>
    <row r="32" spans="1:73" x14ac:dyDescent="0.2">
      <c r="A32" s="442">
        <f>+A31+1</f>
        <v>8</v>
      </c>
      <c r="B32" s="443">
        <v>12476</v>
      </c>
      <c r="C32" s="442" t="s">
        <v>244</v>
      </c>
      <c r="D32" s="440" t="s">
        <v>243</v>
      </c>
      <c r="E32" s="444">
        <v>0.5</v>
      </c>
      <c r="F32" s="1960"/>
      <c r="G32" s="445">
        <f t="shared" si="0"/>
        <v>0</v>
      </c>
    </row>
    <row r="33" spans="1:73" s="441" customFormat="1" x14ac:dyDescent="0.2">
      <c r="A33" s="447"/>
      <c r="B33" s="447"/>
      <c r="C33" s="448" t="s">
        <v>33</v>
      </c>
      <c r="D33" s="449"/>
      <c r="E33" s="450"/>
      <c r="F33" s="1961"/>
      <c r="G33" s="450"/>
      <c r="H33" s="813"/>
      <c r="I33" s="712"/>
      <c r="J33" s="712"/>
      <c r="K33" s="712"/>
      <c r="L33" s="432"/>
      <c r="M33" s="432"/>
      <c r="N33" s="432"/>
      <c r="O33" s="432"/>
      <c r="P33" s="432"/>
      <c r="Q33" s="432"/>
      <c r="R33" s="432"/>
      <c r="S33" s="432"/>
      <c r="T33" s="432"/>
      <c r="U33" s="432"/>
      <c r="V33" s="432"/>
      <c r="W33" s="432"/>
      <c r="X33" s="432"/>
      <c r="Y33" s="432"/>
      <c r="Z33" s="432"/>
      <c r="AA33" s="432"/>
      <c r="AB33" s="432"/>
      <c r="AC33" s="432"/>
      <c r="AD33" s="432"/>
      <c r="AE33" s="432"/>
      <c r="AF33" s="432"/>
      <c r="AG33" s="432"/>
      <c r="AH33" s="432"/>
      <c r="AI33" s="432"/>
      <c r="AJ33" s="432"/>
      <c r="AK33" s="432"/>
      <c r="AL33" s="432"/>
      <c r="AM33" s="432"/>
      <c r="AN33" s="432"/>
      <c r="AO33" s="432"/>
      <c r="AP33" s="432"/>
      <c r="AQ33" s="432"/>
      <c r="AR33" s="432"/>
      <c r="AS33" s="432"/>
      <c r="AT33" s="432"/>
      <c r="AU33" s="432"/>
      <c r="AV33" s="432"/>
      <c r="AW33" s="432"/>
      <c r="AX33" s="432"/>
      <c r="AY33" s="432"/>
      <c r="AZ33" s="432"/>
      <c r="BA33" s="432"/>
      <c r="BB33" s="432"/>
      <c r="BC33" s="432"/>
      <c r="BD33" s="432"/>
      <c r="BE33" s="432"/>
      <c r="BF33" s="432"/>
      <c r="BG33" s="432"/>
      <c r="BH33" s="432"/>
      <c r="BI33" s="432"/>
      <c r="BJ33" s="432"/>
      <c r="BK33" s="432"/>
      <c r="BL33" s="432"/>
      <c r="BM33" s="432"/>
      <c r="BN33" s="432"/>
      <c r="BO33" s="432"/>
      <c r="BP33" s="432"/>
      <c r="BQ33" s="432"/>
      <c r="BR33" s="432"/>
      <c r="BS33" s="432"/>
      <c r="BT33" s="432"/>
      <c r="BU33" s="432"/>
    </row>
    <row r="34" spans="1:73" ht="51" x14ac:dyDescent="0.2">
      <c r="A34" s="442">
        <v>9</v>
      </c>
      <c r="B34" s="443">
        <v>13113</v>
      </c>
      <c r="C34" s="442" t="s">
        <v>2943</v>
      </c>
      <c r="D34" s="440" t="s">
        <v>15</v>
      </c>
      <c r="E34" s="444">
        <v>1</v>
      </c>
      <c r="F34" s="1964">
        <v>1000</v>
      </c>
      <c r="G34" s="445">
        <f t="shared" si="0"/>
        <v>1000</v>
      </c>
      <c r="I34" s="714"/>
    </row>
    <row r="35" spans="1:73" s="441" customFormat="1" x14ac:dyDescent="0.2">
      <c r="A35" s="447"/>
      <c r="B35" s="447"/>
      <c r="C35" s="448" t="s">
        <v>245</v>
      </c>
      <c r="D35" s="449"/>
      <c r="E35" s="450"/>
      <c r="F35" s="1961"/>
      <c r="G35" s="450"/>
      <c r="H35" s="813"/>
      <c r="I35" s="714"/>
      <c r="J35" s="712"/>
      <c r="K35" s="712"/>
      <c r="L35" s="432"/>
      <c r="M35" s="432"/>
      <c r="N35" s="432"/>
      <c r="O35" s="432"/>
      <c r="P35" s="432"/>
      <c r="Q35" s="432"/>
      <c r="R35" s="432"/>
      <c r="S35" s="432"/>
      <c r="T35" s="432"/>
      <c r="U35" s="432"/>
      <c r="V35" s="432"/>
      <c r="W35" s="432"/>
      <c r="X35" s="432"/>
      <c r="Y35" s="432"/>
      <c r="Z35" s="432"/>
      <c r="AA35" s="432"/>
      <c r="AB35" s="432"/>
      <c r="AC35" s="432"/>
      <c r="AD35" s="432"/>
      <c r="AE35" s="432"/>
      <c r="AF35" s="432"/>
      <c r="AG35" s="432"/>
      <c r="AH35" s="432"/>
      <c r="AI35" s="432"/>
      <c r="AJ35" s="432"/>
      <c r="AK35" s="432"/>
      <c r="AL35" s="432"/>
      <c r="AM35" s="432"/>
      <c r="AN35" s="432"/>
      <c r="AO35" s="432"/>
      <c r="AP35" s="432"/>
      <c r="AQ35" s="432"/>
      <c r="AR35" s="432"/>
      <c r="AS35" s="432"/>
      <c r="AT35" s="432"/>
      <c r="AU35" s="432"/>
      <c r="AV35" s="432"/>
      <c r="AW35" s="432"/>
      <c r="AX35" s="432"/>
      <c r="AY35" s="432"/>
      <c r="AZ35" s="432"/>
      <c r="BA35" s="432"/>
      <c r="BB35" s="432"/>
      <c r="BC35" s="432"/>
      <c r="BD35" s="432"/>
      <c r="BE35" s="432"/>
      <c r="BF35" s="432"/>
      <c r="BG35" s="432"/>
      <c r="BH35" s="432"/>
      <c r="BI35" s="432"/>
      <c r="BJ35" s="432"/>
      <c r="BK35" s="432"/>
      <c r="BL35" s="432"/>
      <c r="BM35" s="432"/>
      <c r="BN35" s="432"/>
      <c r="BO35" s="432"/>
      <c r="BP35" s="432"/>
      <c r="BQ35" s="432"/>
      <c r="BR35" s="432"/>
      <c r="BS35" s="432"/>
      <c r="BT35" s="432"/>
      <c r="BU35" s="432"/>
    </row>
    <row r="36" spans="1:73" ht="25.5" x14ac:dyDescent="0.2">
      <c r="A36" s="442">
        <f>+A34+1</f>
        <v>10</v>
      </c>
      <c r="B36" s="442" t="s">
        <v>35</v>
      </c>
      <c r="C36" s="442" t="s">
        <v>246</v>
      </c>
      <c r="D36" s="440" t="s">
        <v>243</v>
      </c>
      <c r="E36" s="444">
        <v>3</v>
      </c>
      <c r="F36" s="1960"/>
      <c r="G36" s="445">
        <f t="shared" si="0"/>
        <v>0</v>
      </c>
      <c r="H36" s="712"/>
    </row>
    <row r="37" spans="1:73" s="436" customFormat="1" ht="15" x14ac:dyDescent="0.25">
      <c r="A37" s="437" t="s">
        <v>232</v>
      </c>
      <c r="B37" s="452"/>
      <c r="C37" s="452" t="s">
        <v>38</v>
      </c>
      <c r="D37" s="438"/>
      <c r="E37" s="453"/>
      <c r="F37" s="1958"/>
      <c r="G37" s="454">
        <f>SUM(G23:G36)</f>
        <v>1000</v>
      </c>
      <c r="H37" s="814"/>
      <c r="I37" s="713"/>
      <c r="J37" s="713"/>
      <c r="K37" s="712"/>
      <c r="L37" s="432"/>
      <c r="M37" s="432"/>
      <c r="N37" s="432"/>
      <c r="O37" s="432"/>
      <c r="P37" s="432"/>
      <c r="Q37" s="432"/>
      <c r="R37" s="432"/>
      <c r="S37" s="432"/>
      <c r="T37" s="432"/>
      <c r="U37" s="432"/>
      <c r="V37" s="432"/>
      <c r="W37" s="432"/>
      <c r="X37" s="432"/>
      <c r="Y37" s="432"/>
      <c r="Z37" s="432"/>
      <c r="AA37" s="432"/>
      <c r="AB37" s="432"/>
      <c r="AC37" s="432"/>
      <c r="AD37" s="432"/>
      <c r="AE37" s="432"/>
      <c r="AF37" s="432"/>
      <c r="AG37" s="432"/>
      <c r="AH37" s="432"/>
      <c r="AI37" s="432"/>
      <c r="AJ37" s="432"/>
      <c r="AK37" s="432"/>
      <c r="AL37" s="432"/>
      <c r="AM37" s="432"/>
      <c r="AN37" s="432"/>
      <c r="AO37" s="432"/>
      <c r="AP37" s="432"/>
      <c r="AQ37" s="432"/>
      <c r="AR37" s="432"/>
      <c r="AS37" s="432"/>
      <c r="AT37" s="432"/>
      <c r="AU37" s="432"/>
      <c r="AV37" s="432"/>
      <c r="AW37" s="432"/>
      <c r="AX37" s="432"/>
      <c r="AY37" s="432"/>
      <c r="AZ37" s="432"/>
      <c r="BA37" s="432"/>
      <c r="BB37" s="432"/>
      <c r="BC37" s="432"/>
      <c r="BD37" s="432"/>
      <c r="BE37" s="432"/>
      <c r="BF37" s="432"/>
      <c r="BG37" s="432"/>
      <c r="BH37" s="432"/>
      <c r="BI37" s="432"/>
      <c r="BJ37" s="432"/>
      <c r="BK37" s="432"/>
      <c r="BL37" s="432"/>
      <c r="BM37" s="432"/>
      <c r="BN37" s="432"/>
      <c r="BO37" s="432"/>
      <c r="BP37" s="432"/>
      <c r="BQ37" s="432"/>
      <c r="BR37" s="432"/>
      <c r="BS37" s="432"/>
      <c r="BT37" s="432"/>
      <c r="BU37" s="432"/>
    </row>
    <row r="38" spans="1:73" x14ac:dyDescent="0.2">
      <c r="A38" s="442"/>
      <c r="B38" s="442"/>
      <c r="C38" s="442"/>
      <c r="D38" s="440"/>
      <c r="E38" s="444"/>
      <c r="F38" s="1960"/>
      <c r="G38" s="445"/>
    </row>
    <row r="39" spans="1:73" ht="15" x14ac:dyDescent="0.25">
      <c r="A39" s="437" t="s">
        <v>247</v>
      </c>
      <c r="B39" s="452"/>
      <c r="C39" s="452" t="s">
        <v>40</v>
      </c>
      <c r="D39" s="438"/>
      <c r="E39" s="453"/>
      <c r="F39" s="1958"/>
      <c r="G39" s="454"/>
    </row>
    <row r="40" spans="1:73" s="441" customFormat="1" x14ac:dyDescent="0.2">
      <c r="A40" s="447"/>
      <c r="B40" s="447"/>
      <c r="C40" s="448" t="s">
        <v>42</v>
      </c>
      <c r="D40" s="449"/>
      <c r="E40" s="450"/>
      <c r="F40" s="1959"/>
      <c r="G40" s="451"/>
      <c r="H40" s="813"/>
      <c r="I40" s="712"/>
      <c r="J40" s="712"/>
      <c r="K40" s="712"/>
      <c r="L40" s="432"/>
      <c r="M40" s="432"/>
      <c r="N40" s="432"/>
      <c r="O40" s="432"/>
      <c r="P40" s="432"/>
      <c r="Q40" s="432"/>
      <c r="R40" s="432"/>
      <c r="S40" s="432"/>
      <c r="T40" s="432"/>
      <c r="U40" s="432"/>
      <c r="V40" s="432"/>
      <c r="W40" s="432"/>
      <c r="X40" s="432"/>
      <c r="Y40" s="432"/>
      <c r="Z40" s="432"/>
      <c r="AA40" s="432"/>
      <c r="AB40" s="432"/>
      <c r="AC40" s="432"/>
      <c r="AD40" s="432"/>
      <c r="AE40" s="432"/>
      <c r="AF40" s="432"/>
      <c r="AG40" s="432"/>
      <c r="AH40" s="432"/>
      <c r="AI40" s="432"/>
      <c r="AJ40" s="432"/>
      <c r="AK40" s="432"/>
      <c r="AL40" s="432"/>
      <c r="AM40" s="432"/>
      <c r="AN40" s="432"/>
      <c r="AO40" s="432"/>
      <c r="AP40" s="432"/>
      <c r="AQ40" s="432"/>
      <c r="AR40" s="432"/>
      <c r="AS40" s="432"/>
      <c r="AT40" s="432"/>
      <c r="AU40" s="432"/>
      <c r="AV40" s="432"/>
      <c r="AW40" s="432"/>
      <c r="AX40" s="432"/>
      <c r="AY40" s="432"/>
      <c r="AZ40" s="432"/>
      <c r="BA40" s="432"/>
      <c r="BB40" s="432"/>
      <c r="BC40" s="432"/>
      <c r="BD40" s="432"/>
      <c r="BE40" s="432"/>
      <c r="BF40" s="432"/>
      <c r="BG40" s="432"/>
      <c r="BH40" s="432"/>
      <c r="BI40" s="432"/>
      <c r="BJ40" s="432"/>
      <c r="BK40" s="432"/>
      <c r="BL40" s="432"/>
      <c r="BM40" s="432"/>
      <c r="BN40" s="432"/>
      <c r="BO40" s="432"/>
      <c r="BP40" s="432"/>
      <c r="BQ40" s="432"/>
      <c r="BR40" s="432"/>
      <c r="BS40" s="432"/>
      <c r="BT40" s="432"/>
      <c r="BU40" s="432"/>
    </row>
    <row r="41" spans="1:73" x14ac:dyDescent="0.2">
      <c r="A41" s="442">
        <v>11</v>
      </c>
      <c r="B41" s="443">
        <v>21214</v>
      </c>
      <c r="C41" s="442" t="s">
        <v>248</v>
      </c>
      <c r="D41" s="440" t="s">
        <v>243</v>
      </c>
      <c r="E41" s="444">
        <v>62</v>
      </c>
      <c r="F41" s="1960"/>
      <c r="G41" s="445">
        <f t="shared" ref="G41" si="1">ROUND(F41*E41,2)</f>
        <v>0</v>
      </c>
    </row>
    <row r="42" spans="1:73" x14ac:dyDescent="0.2">
      <c r="A42" s="442">
        <f>+A41+1</f>
        <v>12</v>
      </c>
      <c r="B42" s="443">
        <v>21243</v>
      </c>
      <c r="C42" s="442" t="s">
        <v>249</v>
      </c>
      <c r="D42" s="440" t="s">
        <v>243</v>
      </c>
      <c r="E42" s="445">
        <v>91</v>
      </c>
      <c r="F42" s="1960"/>
      <c r="G42" s="445">
        <f t="shared" ref="G42:G53" si="2">ROUND(F42*E42,2)</f>
        <v>0</v>
      </c>
    </row>
    <row r="43" spans="1:73" x14ac:dyDescent="0.2">
      <c r="A43" s="442">
        <f>+A42+1</f>
        <v>13</v>
      </c>
      <c r="B43" s="443">
        <v>21253</v>
      </c>
      <c r="C43" s="442" t="s">
        <v>250</v>
      </c>
      <c r="D43" s="440" t="s">
        <v>243</v>
      </c>
      <c r="E43" s="445">
        <v>91</v>
      </c>
      <c r="F43" s="1960"/>
      <c r="G43" s="445">
        <f t="shared" si="2"/>
        <v>0</v>
      </c>
    </row>
    <row r="44" spans="1:73" x14ac:dyDescent="0.2">
      <c r="A44" s="447"/>
      <c r="B44" s="447"/>
      <c r="C44" s="448" t="s">
        <v>251</v>
      </c>
      <c r="D44" s="449"/>
      <c r="E44" s="450"/>
      <c r="F44" s="1961"/>
      <c r="G44" s="450"/>
    </row>
    <row r="45" spans="1:73" ht="25.5" x14ac:dyDescent="0.2">
      <c r="A45" s="442">
        <v>14</v>
      </c>
      <c r="B45" s="443">
        <v>21214</v>
      </c>
      <c r="C45" s="442" t="s">
        <v>252</v>
      </c>
      <c r="D45" s="440" t="s">
        <v>243</v>
      </c>
      <c r="E45" s="444">
        <v>180</v>
      </c>
      <c r="F45" s="1960"/>
      <c r="G45" s="445">
        <f t="shared" si="2"/>
        <v>0</v>
      </c>
    </row>
    <row r="46" spans="1:73" s="441" customFormat="1" x14ac:dyDescent="0.2">
      <c r="A46" s="447"/>
      <c r="B46" s="455"/>
      <c r="C46" s="448" t="s">
        <v>49</v>
      </c>
      <c r="D46" s="449"/>
      <c r="E46" s="450"/>
      <c r="F46" s="1961"/>
      <c r="G46" s="450"/>
      <c r="H46" s="813"/>
      <c r="I46" s="712"/>
      <c r="J46" s="712"/>
      <c r="K46" s="712"/>
      <c r="L46" s="432"/>
      <c r="M46" s="432"/>
      <c r="N46" s="432"/>
      <c r="O46" s="432"/>
      <c r="P46" s="432"/>
      <c r="Q46" s="432"/>
      <c r="R46" s="432"/>
      <c r="S46" s="432"/>
      <c r="T46" s="432"/>
      <c r="U46" s="432"/>
      <c r="V46" s="432"/>
      <c r="W46" s="432"/>
      <c r="X46" s="432"/>
      <c r="Y46" s="432"/>
      <c r="Z46" s="432"/>
      <c r="AA46" s="432"/>
      <c r="AB46" s="432"/>
      <c r="AC46" s="432"/>
      <c r="AD46" s="432"/>
      <c r="AE46" s="432"/>
      <c r="AF46" s="432"/>
      <c r="AG46" s="432"/>
      <c r="AH46" s="432"/>
      <c r="AI46" s="432"/>
      <c r="AJ46" s="432"/>
      <c r="AK46" s="432"/>
      <c r="AL46" s="432"/>
      <c r="AM46" s="432"/>
      <c r="AN46" s="432"/>
      <c r="AO46" s="432"/>
      <c r="AP46" s="432"/>
      <c r="AQ46" s="432"/>
      <c r="AR46" s="432"/>
      <c r="AS46" s="432"/>
      <c r="AT46" s="432"/>
      <c r="AU46" s="432"/>
      <c r="AV46" s="432"/>
      <c r="AW46" s="432"/>
      <c r="AX46" s="432"/>
      <c r="AY46" s="432"/>
      <c r="AZ46" s="432"/>
      <c r="BA46" s="432"/>
      <c r="BB46" s="432"/>
      <c r="BC46" s="432"/>
      <c r="BD46" s="432"/>
      <c r="BE46" s="432"/>
      <c r="BF46" s="432"/>
      <c r="BG46" s="432"/>
      <c r="BH46" s="432"/>
      <c r="BI46" s="432"/>
      <c r="BJ46" s="432"/>
      <c r="BK46" s="432"/>
      <c r="BL46" s="432"/>
      <c r="BM46" s="432"/>
      <c r="BN46" s="432"/>
      <c r="BO46" s="432"/>
      <c r="BP46" s="432"/>
      <c r="BQ46" s="432"/>
      <c r="BR46" s="432"/>
      <c r="BS46" s="432"/>
      <c r="BT46" s="432"/>
      <c r="BU46" s="432"/>
    </row>
    <row r="47" spans="1:73" ht="25.5" x14ac:dyDescent="0.2">
      <c r="A47" s="442">
        <v>15</v>
      </c>
      <c r="B47" s="443">
        <v>22114</v>
      </c>
      <c r="C47" s="442" t="s">
        <v>253</v>
      </c>
      <c r="D47" s="440" t="s">
        <v>239</v>
      </c>
      <c r="E47" s="444">
        <v>313.5</v>
      </c>
      <c r="F47" s="1960"/>
      <c r="G47" s="445">
        <f t="shared" si="2"/>
        <v>0</v>
      </c>
    </row>
    <row r="48" spans="1:73" ht="25.5" x14ac:dyDescent="0.2">
      <c r="A48" s="442">
        <f>+A47+1</f>
        <v>16</v>
      </c>
      <c r="B48" s="443">
        <v>22112</v>
      </c>
      <c r="C48" s="442" t="s">
        <v>254</v>
      </c>
      <c r="D48" s="440" t="s">
        <v>239</v>
      </c>
      <c r="E48" s="444">
        <v>5967</v>
      </c>
      <c r="F48" s="1960"/>
      <c r="G48" s="445">
        <f t="shared" si="2"/>
        <v>0</v>
      </c>
    </row>
    <row r="49" spans="1:73" s="441" customFormat="1" x14ac:dyDescent="0.2">
      <c r="A49" s="447"/>
      <c r="B49" s="455"/>
      <c r="C49" s="448" t="s">
        <v>63</v>
      </c>
      <c r="D49" s="449"/>
      <c r="E49" s="450"/>
      <c r="F49" s="1961"/>
      <c r="G49" s="450"/>
      <c r="H49" s="813"/>
      <c r="I49" s="712"/>
      <c r="J49" s="712"/>
      <c r="K49" s="712"/>
      <c r="L49" s="432"/>
      <c r="M49" s="432"/>
      <c r="N49" s="432"/>
      <c r="O49" s="432"/>
      <c r="P49" s="432"/>
      <c r="Q49" s="432"/>
      <c r="R49" s="432"/>
      <c r="S49" s="432"/>
      <c r="T49" s="432"/>
      <c r="U49" s="432"/>
      <c r="V49" s="432"/>
      <c r="W49" s="432"/>
      <c r="X49" s="432"/>
      <c r="Y49" s="432"/>
      <c r="Z49" s="432"/>
      <c r="AA49" s="432"/>
      <c r="AB49" s="432"/>
      <c r="AC49" s="432"/>
      <c r="AD49" s="432"/>
      <c r="AE49" s="432"/>
      <c r="AF49" s="432"/>
      <c r="AG49" s="432"/>
      <c r="AH49" s="432"/>
      <c r="AI49" s="432"/>
      <c r="AJ49" s="432"/>
      <c r="AK49" s="432"/>
      <c r="AL49" s="432"/>
      <c r="AM49" s="432"/>
      <c r="AN49" s="432"/>
      <c r="AO49" s="432"/>
      <c r="AP49" s="432"/>
      <c r="AQ49" s="432"/>
      <c r="AR49" s="432"/>
      <c r="AS49" s="432"/>
      <c r="AT49" s="432"/>
      <c r="AU49" s="432"/>
      <c r="AV49" s="432"/>
      <c r="AW49" s="432"/>
      <c r="AX49" s="432"/>
      <c r="AY49" s="432"/>
      <c r="AZ49" s="432"/>
      <c r="BA49" s="432"/>
      <c r="BB49" s="432"/>
      <c r="BC49" s="432"/>
      <c r="BD49" s="432"/>
      <c r="BE49" s="432"/>
      <c r="BF49" s="432"/>
      <c r="BG49" s="432"/>
      <c r="BH49" s="432"/>
      <c r="BI49" s="432"/>
      <c r="BJ49" s="432"/>
      <c r="BK49" s="432"/>
      <c r="BL49" s="432"/>
      <c r="BM49" s="432"/>
      <c r="BN49" s="432"/>
      <c r="BO49" s="432"/>
      <c r="BP49" s="432"/>
      <c r="BQ49" s="432"/>
      <c r="BR49" s="432"/>
      <c r="BS49" s="432"/>
      <c r="BT49" s="432"/>
      <c r="BU49" s="432"/>
    </row>
    <row r="50" spans="1:73" ht="25.5" x14ac:dyDescent="0.2">
      <c r="A50" s="442">
        <f>A48+1</f>
        <v>17</v>
      </c>
      <c r="B50" s="443">
        <v>25111</v>
      </c>
      <c r="C50" s="442" t="s">
        <v>255</v>
      </c>
      <c r="D50" s="440" t="s">
        <v>239</v>
      </c>
      <c r="E50" s="444">
        <f>2.5*730</f>
        <v>1825</v>
      </c>
      <c r="F50" s="1960"/>
      <c r="G50" s="445">
        <f t="shared" si="2"/>
        <v>0</v>
      </c>
    </row>
    <row r="51" spans="1:73" x14ac:dyDescent="0.2">
      <c r="A51" s="442">
        <f>+A50+1</f>
        <v>18</v>
      </c>
      <c r="B51" s="443">
        <v>22301</v>
      </c>
      <c r="C51" s="442" t="s">
        <v>256</v>
      </c>
      <c r="D51" s="440" t="s">
        <v>239</v>
      </c>
      <c r="E51" s="444">
        <f>E50</f>
        <v>1825</v>
      </c>
      <c r="F51" s="1960"/>
      <c r="G51" s="445">
        <f t="shared" si="2"/>
        <v>0</v>
      </c>
    </row>
    <row r="52" spans="1:73" s="441" customFormat="1" x14ac:dyDescent="0.2">
      <c r="A52" s="447"/>
      <c r="B52" s="447"/>
      <c r="C52" s="448" t="s">
        <v>257</v>
      </c>
      <c r="D52" s="449"/>
      <c r="E52" s="450"/>
      <c r="F52" s="1961"/>
      <c r="G52" s="450"/>
      <c r="H52" s="813"/>
      <c r="I52" s="712"/>
      <c r="J52" s="712"/>
      <c r="K52" s="712"/>
      <c r="L52" s="432"/>
      <c r="M52" s="432"/>
      <c r="N52" s="432"/>
      <c r="O52" s="432"/>
      <c r="P52" s="432"/>
      <c r="Q52" s="432"/>
      <c r="R52" s="432"/>
      <c r="S52" s="432"/>
      <c r="T52" s="432"/>
      <c r="U52" s="432"/>
      <c r="V52" s="432"/>
      <c r="W52" s="432"/>
      <c r="X52" s="432"/>
      <c r="Y52" s="432"/>
      <c r="Z52" s="432"/>
      <c r="AA52" s="432"/>
      <c r="AB52" s="432"/>
      <c r="AC52" s="432"/>
      <c r="AD52" s="432"/>
      <c r="AE52" s="432"/>
      <c r="AF52" s="432"/>
      <c r="AG52" s="432"/>
      <c r="AH52" s="432"/>
      <c r="AI52" s="432"/>
      <c r="AJ52" s="432"/>
      <c r="AK52" s="432"/>
      <c r="AL52" s="432"/>
      <c r="AM52" s="432"/>
      <c r="AN52" s="432"/>
      <c r="AO52" s="432"/>
      <c r="AP52" s="432"/>
      <c r="AQ52" s="432"/>
      <c r="AR52" s="432"/>
      <c r="AS52" s="432"/>
      <c r="AT52" s="432"/>
      <c r="AU52" s="432"/>
      <c r="AV52" s="432"/>
      <c r="AW52" s="432"/>
      <c r="AX52" s="432"/>
      <c r="AY52" s="432"/>
      <c r="AZ52" s="432"/>
      <c r="BA52" s="432"/>
      <c r="BB52" s="432"/>
      <c r="BC52" s="432"/>
      <c r="BD52" s="432"/>
      <c r="BE52" s="432"/>
      <c r="BF52" s="432"/>
      <c r="BG52" s="432"/>
      <c r="BH52" s="432"/>
      <c r="BI52" s="432"/>
      <c r="BJ52" s="432"/>
      <c r="BK52" s="432"/>
      <c r="BL52" s="432"/>
      <c r="BM52" s="432"/>
      <c r="BN52" s="432"/>
      <c r="BO52" s="432"/>
      <c r="BP52" s="432"/>
      <c r="BQ52" s="432"/>
      <c r="BR52" s="432"/>
      <c r="BS52" s="432"/>
      <c r="BT52" s="432"/>
      <c r="BU52" s="432"/>
    </row>
    <row r="53" spans="1:73" s="441" customFormat="1" ht="27" customHeight="1" x14ac:dyDescent="0.2">
      <c r="A53" s="442">
        <v>19</v>
      </c>
      <c r="B53" s="443">
        <v>21214</v>
      </c>
      <c r="C53" s="442" t="s">
        <v>258</v>
      </c>
      <c r="D53" s="440" t="s">
        <v>243</v>
      </c>
      <c r="E53" s="444">
        <v>250</v>
      </c>
      <c r="F53" s="1960"/>
      <c r="G53" s="445">
        <f t="shared" si="2"/>
        <v>0</v>
      </c>
      <c r="H53" s="712"/>
      <c r="I53" s="712"/>
      <c r="J53" s="712"/>
      <c r="K53" s="712"/>
      <c r="L53" s="432"/>
      <c r="M53" s="432"/>
      <c r="N53" s="432"/>
      <c r="O53" s="432"/>
      <c r="P53" s="432"/>
      <c r="Q53" s="432"/>
      <c r="R53" s="432"/>
      <c r="S53" s="432"/>
      <c r="T53" s="432"/>
      <c r="U53" s="432"/>
      <c r="V53" s="432"/>
      <c r="W53" s="432"/>
      <c r="X53" s="432"/>
      <c r="Y53" s="432"/>
      <c r="Z53" s="432"/>
      <c r="AA53" s="432"/>
      <c r="AB53" s="432"/>
      <c r="AC53" s="432"/>
      <c r="AD53" s="432"/>
      <c r="AE53" s="432"/>
      <c r="AF53" s="432"/>
      <c r="AG53" s="432"/>
      <c r="AH53" s="432"/>
      <c r="AI53" s="432"/>
      <c r="AJ53" s="432"/>
      <c r="AK53" s="432"/>
      <c r="AL53" s="432"/>
      <c r="AM53" s="432"/>
      <c r="AN53" s="432"/>
      <c r="AO53" s="432"/>
      <c r="AP53" s="432"/>
      <c r="AQ53" s="432"/>
      <c r="AR53" s="432"/>
      <c r="AS53" s="432"/>
      <c r="AT53" s="432"/>
      <c r="AU53" s="432"/>
      <c r="AV53" s="432"/>
      <c r="AW53" s="432"/>
      <c r="AX53" s="432"/>
      <c r="AY53" s="432"/>
      <c r="AZ53" s="432"/>
      <c r="BA53" s="432"/>
      <c r="BB53" s="432"/>
      <c r="BC53" s="432"/>
      <c r="BD53" s="432"/>
      <c r="BE53" s="432"/>
      <c r="BF53" s="432"/>
      <c r="BG53" s="432"/>
      <c r="BH53" s="432"/>
      <c r="BI53" s="432"/>
      <c r="BJ53" s="432"/>
      <c r="BK53" s="432"/>
      <c r="BL53" s="432"/>
      <c r="BM53" s="432"/>
      <c r="BN53" s="432"/>
      <c r="BO53" s="432"/>
      <c r="BP53" s="432"/>
      <c r="BQ53" s="432"/>
      <c r="BR53" s="432"/>
      <c r="BS53" s="432"/>
      <c r="BT53" s="432"/>
      <c r="BU53" s="432"/>
    </row>
    <row r="54" spans="1:73" s="436" customFormat="1" ht="15" x14ac:dyDescent="0.25">
      <c r="A54" s="437" t="s">
        <v>247</v>
      </c>
      <c r="B54" s="452"/>
      <c r="C54" s="452" t="s">
        <v>71</v>
      </c>
      <c r="D54" s="438"/>
      <c r="E54" s="453"/>
      <c r="F54" s="1958"/>
      <c r="G54" s="454">
        <f>SUM(G40:G53)</f>
        <v>0</v>
      </c>
      <c r="H54" s="814"/>
      <c r="I54" s="712"/>
      <c r="J54" s="712"/>
      <c r="K54" s="712"/>
      <c r="L54" s="432"/>
      <c r="M54" s="432"/>
      <c r="N54" s="432"/>
      <c r="O54" s="432"/>
      <c r="P54" s="432"/>
      <c r="Q54" s="432"/>
      <c r="R54" s="432"/>
      <c r="S54" s="432"/>
      <c r="T54" s="432"/>
      <c r="U54" s="432"/>
      <c r="V54" s="432"/>
      <c r="W54" s="432"/>
      <c r="X54" s="432"/>
      <c r="Y54" s="432"/>
      <c r="Z54" s="432"/>
      <c r="AA54" s="432"/>
      <c r="AB54" s="432"/>
      <c r="AC54" s="432"/>
      <c r="AD54" s="432"/>
      <c r="AE54" s="432"/>
      <c r="AF54" s="432"/>
      <c r="AG54" s="432"/>
      <c r="AH54" s="432"/>
      <c r="AI54" s="432"/>
      <c r="AJ54" s="432"/>
      <c r="AK54" s="432"/>
      <c r="AL54" s="432"/>
      <c r="AM54" s="432"/>
      <c r="AN54" s="432"/>
      <c r="AO54" s="432"/>
      <c r="AP54" s="432"/>
      <c r="AQ54" s="432"/>
      <c r="AR54" s="432"/>
      <c r="AS54" s="432"/>
      <c r="AT54" s="432"/>
      <c r="AU54" s="432"/>
      <c r="AV54" s="432"/>
      <c r="AW54" s="432"/>
      <c r="AX54" s="432"/>
      <c r="AY54" s="432"/>
      <c r="AZ54" s="432"/>
      <c r="BA54" s="432"/>
      <c r="BB54" s="432"/>
      <c r="BC54" s="432"/>
      <c r="BD54" s="432"/>
      <c r="BE54" s="432"/>
      <c r="BF54" s="432"/>
      <c r="BG54" s="432"/>
      <c r="BH54" s="432"/>
      <c r="BI54" s="432"/>
      <c r="BJ54" s="432"/>
      <c r="BK54" s="432"/>
      <c r="BL54" s="432"/>
      <c r="BM54" s="432"/>
      <c r="BN54" s="432"/>
      <c r="BO54" s="432"/>
      <c r="BP54" s="432"/>
      <c r="BQ54" s="432"/>
      <c r="BR54" s="432"/>
      <c r="BS54" s="432"/>
      <c r="BT54" s="432"/>
      <c r="BU54" s="432"/>
    </row>
    <row r="55" spans="1:73" x14ac:dyDescent="0.2">
      <c r="A55" s="442"/>
      <c r="B55" s="442"/>
      <c r="C55" s="442"/>
      <c r="D55" s="440"/>
      <c r="E55" s="444"/>
      <c r="F55" s="1960"/>
      <c r="G55" s="445"/>
    </row>
    <row r="56" spans="1:73" ht="15" x14ac:dyDescent="0.25">
      <c r="A56" s="437" t="s">
        <v>259</v>
      </c>
      <c r="B56" s="452"/>
      <c r="C56" s="452" t="s">
        <v>73</v>
      </c>
      <c r="D56" s="438"/>
      <c r="E56" s="453"/>
      <c r="F56" s="1958"/>
      <c r="G56" s="454"/>
    </row>
    <row r="57" spans="1:73" s="441" customFormat="1" x14ac:dyDescent="0.2">
      <c r="A57" s="447"/>
      <c r="B57" s="447"/>
      <c r="C57" s="448" t="s">
        <v>96</v>
      </c>
      <c r="D57" s="449"/>
      <c r="E57" s="450"/>
      <c r="F57" s="1959"/>
      <c r="G57" s="451"/>
      <c r="H57" s="813"/>
      <c r="I57" s="712"/>
      <c r="J57" s="712"/>
      <c r="K57" s="712"/>
      <c r="L57" s="432"/>
      <c r="M57" s="432"/>
      <c r="N57" s="432"/>
      <c r="O57" s="432"/>
      <c r="P57" s="432"/>
      <c r="Q57" s="432"/>
      <c r="R57" s="432"/>
      <c r="S57" s="432"/>
      <c r="T57" s="432"/>
      <c r="U57" s="432"/>
      <c r="V57" s="432"/>
      <c r="W57" s="432"/>
      <c r="X57" s="432"/>
      <c r="Y57" s="432"/>
      <c r="Z57" s="432"/>
      <c r="AA57" s="432"/>
      <c r="AB57" s="432"/>
      <c r="AC57" s="432"/>
      <c r="AD57" s="432"/>
      <c r="AE57" s="432"/>
      <c r="AF57" s="432"/>
      <c r="AG57" s="432"/>
      <c r="AH57" s="432"/>
      <c r="AI57" s="432"/>
      <c r="AJ57" s="432"/>
      <c r="AK57" s="432"/>
      <c r="AL57" s="432"/>
      <c r="AM57" s="432"/>
      <c r="AN57" s="432"/>
      <c r="AO57" s="432"/>
      <c r="AP57" s="432"/>
      <c r="AQ57" s="432"/>
      <c r="AR57" s="432"/>
      <c r="AS57" s="432"/>
      <c r="AT57" s="432"/>
      <c r="AU57" s="432"/>
      <c r="AV57" s="432"/>
      <c r="AW57" s="432"/>
      <c r="AX57" s="432"/>
      <c r="AY57" s="432"/>
      <c r="AZ57" s="432"/>
      <c r="BA57" s="432"/>
      <c r="BB57" s="432"/>
      <c r="BC57" s="432"/>
      <c r="BD57" s="432"/>
      <c r="BE57" s="432"/>
      <c r="BF57" s="432"/>
      <c r="BG57" s="432"/>
      <c r="BH57" s="432"/>
      <c r="BI57" s="432"/>
      <c r="BJ57" s="432"/>
      <c r="BK57" s="432"/>
      <c r="BL57" s="432"/>
      <c r="BM57" s="432"/>
      <c r="BN57" s="432"/>
      <c r="BO57" s="432"/>
      <c r="BP57" s="432"/>
      <c r="BQ57" s="432"/>
      <c r="BR57" s="432"/>
      <c r="BS57" s="432"/>
      <c r="BT57" s="432"/>
      <c r="BU57" s="432"/>
    </row>
    <row r="58" spans="1:73" ht="25.5" x14ac:dyDescent="0.2">
      <c r="A58" s="442">
        <v>20</v>
      </c>
      <c r="B58" s="442">
        <v>36112</v>
      </c>
      <c r="C58" s="442" t="s">
        <v>260</v>
      </c>
      <c r="D58" s="440" t="s">
        <v>239</v>
      </c>
      <c r="E58" s="444">
        <v>5</v>
      </c>
      <c r="F58" s="1960"/>
      <c r="G58" s="445">
        <f t="shared" ref="G58" si="3">ROUND(F58*E58,2)</f>
        <v>0</v>
      </c>
    </row>
    <row r="59" spans="1:73" s="441" customFormat="1" x14ac:dyDescent="0.2">
      <c r="A59" s="447"/>
      <c r="B59" s="447"/>
      <c r="C59" s="448" t="s">
        <v>261</v>
      </c>
      <c r="D59" s="449"/>
      <c r="E59" s="450"/>
      <c r="F59" s="1961"/>
      <c r="G59" s="450"/>
      <c r="H59" s="813"/>
      <c r="I59" s="715"/>
      <c r="J59" s="712"/>
      <c r="K59" s="712"/>
      <c r="L59" s="432"/>
      <c r="M59" s="432"/>
      <c r="N59" s="432"/>
      <c r="O59" s="432"/>
      <c r="P59" s="432"/>
      <c r="Q59" s="432"/>
      <c r="R59" s="432"/>
      <c r="S59" s="432"/>
      <c r="T59" s="432"/>
      <c r="U59" s="432"/>
      <c r="V59" s="432"/>
      <c r="W59" s="432"/>
      <c r="X59" s="432"/>
      <c r="Y59" s="432"/>
      <c r="Z59" s="432"/>
      <c r="AA59" s="432"/>
      <c r="AB59" s="432"/>
      <c r="AC59" s="432"/>
      <c r="AD59" s="432"/>
      <c r="AE59" s="432"/>
      <c r="AF59" s="432"/>
      <c r="AG59" s="432"/>
      <c r="AH59" s="432"/>
      <c r="AI59" s="432"/>
      <c r="AJ59" s="432"/>
      <c r="AK59" s="432"/>
      <c r="AL59" s="432"/>
      <c r="AM59" s="432"/>
      <c r="AN59" s="432"/>
      <c r="AO59" s="432"/>
      <c r="AP59" s="432"/>
      <c r="AQ59" s="432"/>
      <c r="AR59" s="432"/>
      <c r="AS59" s="432"/>
      <c r="AT59" s="432"/>
      <c r="AU59" s="432"/>
      <c r="AV59" s="432"/>
      <c r="AW59" s="432"/>
      <c r="AX59" s="432"/>
      <c r="AY59" s="432"/>
      <c r="AZ59" s="432"/>
      <c r="BA59" s="432"/>
      <c r="BB59" s="432"/>
      <c r="BC59" s="432"/>
      <c r="BD59" s="432"/>
      <c r="BE59" s="432"/>
      <c r="BF59" s="432"/>
      <c r="BG59" s="432"/>
      <c r="BH59" s="432"/>
      <c r="BI59" s="432"/>
      <c r="BJ59" s="432"/>
      <c r="BK59" s="432"/>
      <c r="BL59" s="432"/>
      <c r="BM59" s="432"/>
      <c r="BN59" s="432"/>
      <c r="BO59" s="432"/>
      <c r="BP59" s="432"/>
      <c r="BQ59" s="432"/>
      <c r="BR59" s="432"/>
      <c r="BS59" s="432"/>
      <c r="BT59" s="432"/>
      <c r="BU59" s="432"/>
    </row>
    <row r="60" spans="1:73" ht="51" x14ac:dyDescent="0.2">
      <c r="A60" s="442">
        <f>A58+1</f>
        <v>21</v>
      </c>
      <c r="B60" s="442">
        <v>31131</v>
      </c>
      <c r="C60" s="442" t="s">
        <v>262</v>
      </c>
      <c r="D60" s="440" t="s">
        <v>243</v>
      </c>
      <c r="E60" s="444">
        <f>115*0.25</f>
        <v>28.75</v>
      </c>
      <c r="F60" s="1960"/>
      <c r="G60" s="445">
        <f t="shared" ref="G60:G65" si="4">ROUND(F60*E60,2)</f>
        <v>0</v>
      </c>
      <c r="I60" s="715"/>
    </row>
    <row r="61" spans="1:73" ht="63.75" x14ac:dyDescent="0.2">
      <c r="A61" s="442">
        <f>A60+1</f>
        <v>22</v>
      </c>
      <c r="B61" s="442">
        <v>24476</v>
      </c>
      <c r="C61" s="442" t="s">
        <v>263</v>
      </c>
      <c r="D61" s="440" t="s">
        <v>243</v>
      </c>
      <c r="E61" s="444">
        <f>100*0.45</f>
        <v>45</v>
      </c>
      <c r="F61" s="1960"/>
      <c r="G61" s="445">
        <f t="shared" si="4"/>
        <v>0</v>
      </c>
      <c r="I61" s="713"/>
      <c r="J61" s="713"/>
    </row>
    <row r="62" spans="1:73" s="441" customFormat="1" x14ac:dyDescent="0.2">
      <c r="A62" s="447"/>
      <c r="B62" s="447"/>
      <c r="C62" s="448" t="s">
        <v>75</v>
      </c>
      <c r="D62" s="449"/>
      <c r="E62" s="450"/>
      <c r="F62" s="1961"/>
      <c r="G62" s="450"/>
      <c r="H62" s="813"/>
      <c r="I62" s="712"/>
      <c r="J62" s="712"/>
      <c r="K62" s="712"/>
      <c r="L62" s="432"/>
      <c r="M62" s="432"/>
      <c r="N62" s="432"/>
      <c r="O62" s="432"/>
      <c r="P62" s="432"/>
      <c r="Q62" s="432"/>
      <c r="R62" s="432"/>
      <c r="S62" s="432"/>
      <c r="T62" s="432"/>
      <c r="U62" s="432"/>
      <c r="V62" s="432"/>
      <c r="W62" s="432"/>
      <c r="X62" s="432"/>
      <c r="Y62" s="432"/>
      <c r="Z62" s="432"/>
      <c r="AA62" s="432"/>
      <c r="AB62" s="432"/>
      <c r="AC62" s="432"/>
      <c r="AD62" s="432"/>
      <c r="AE62" s="432"/>
      <c r="AF62" s="432"/>
      <c r="AG62" s="432"/>
      <c r="AH62" s="432"/>
      <c r="AI62" s="432"/>
      <c r="AJ62" s="432"/>
      <c r="AK62" s="432"/>
      <c r="AL62" s="432"/>
      <c r="AM62" s="432"/>
      <c r="AN62" s="432"/>
      <c r="AO62" s="432"/>
      <c r="AP62" s="432"/>
      <c r="AQ62" s="432"/>
      <c r="AR62" s="432"/>
      <c r="AS62" s="432"/>
      <c r="AT62" s="432"/>
      <c r="AU62" s="432"/>
      <c r="AV62" s="432"/>
      <c r="AW62" s="432"/>
      <c r="AX62" s="432"/>
      <c r="AY62" s="432"/>
      <c r="AZ62" s="432"/>
      <c r="BA62" s="432"/>
      <c r="BB62" s="432"/>
      <c r="BC62" s="432"/>
      <c r="BD62" s="432"/>
      <c r="BE62" s="432"/>
      <c r="BF62" s="432"/>
      <c r="BG62" s="432"/>
      <c r="BH62" s="432"/>
      <c r="BI62" s="432"/>
      <c r="BJ62" s="432"/>
      <c r="BK62" s="432"/>
      <c r="BL62" s="432"/>
      <c r="BM62" s="432"/>
      <c r="BN62" s="432"/>
      <c r="BO62" s="432"/>
      <c r="BP62" s="432"/>
      <c r="BQ62" s="432"/>
      <c r="BR62" s="432"/>
      <c r="BS62" s="432"/>
      <c r="BT62" s="432"/>
      <c r="BU62" s="432"/>
    </row>
    <row r="63" spans="1:73" ht="25.5" x14ac:dyDescent="0.2">
      <c r="A63" s="442">
        <f>A61+1</f>
        <v>23</v>
      </c>
      <c r="B63" s="456">
        <v>33401</v>
      </c>
      <c r="C63" s="457" t="s">
        <v>2966</v>
      </c>
      <c r="D63" s="440" t="s">
        <v>239</v>
      </c>
      <c r="E63" s="444">
        <v>115</v>
      </c>
      <c r="F63" s="1960"/>
      <c r="G63" s="445">
        <f t="shared" si="4"/>
        <v>0</v>
      </c>
    </row>
    <row r="64" spans="1:73" s="441" customFormat="1" x14ac:dyDescent="0.2">
      <c r="A64" s="447"/>
      <c r="B64" s="447"/>
      <c r="C64" s="448" t="s">
        <v>84</v>
      </c>
      <c r="D64" s="449"/>
      <c r="E64" s="450"/>
      <c r="F64" s="1961"/>
      <c r="G64" s="450"/>
      <c r="H64" s="813"/>
      <c r="I64" s="712"/>
      <c r="J64" s="712"/>
      <c r="K64" s="712"/>
      <c r="L64" s="432"/>
      <c r="M64" s="432"/>
      <c r="N64" s="432"/>
      <c r="O64" s="432"/>
      <c r="P64" s="432"/>
      <c r="Q64" s="432"/>
      <c r="R64" s="432"/>
      <c r="S64" s="432"/>
      <c r="T64" s="432"/>
      <c r="U64" s="432"/>
      <c r="V64" s="432"/>
      <c r="W64" s="432"/>
      <c r="X64" s="432"/>
      <c r="Y64" s="432"/>
      <c r="Z64" s="432"/>
      <c r="AA64" s="432"/>
      <c r="AB64" s="432"/>
      <c r="AC64" s="432"/>
      <c r="AD64" s="432"/>
      <c r="AE64" s="432"/>
      <c r="AF64" s="432"/>
      <c r="AG64" s="432"/>
      <c r="AH64" s="432"/>
      <c r="AI64" s="432"/>
      <c r="AJ64" s="432"/>
      <c r="AK64" s="432"/>
      <c r="AL64" s="432"/>
      <c r="AM64" s="432"/>
      <c r="AN64" s="432"/>
      <c r="AO64" s="432"/>
      <c r="AP64" s="432"/>
      <c r="AQ64" s="432"/>
      <c r="AR64" s="432"/>
      <c r="AS64" s="432"/>
      <c r="AT64" s="432"/>
      <c r="AU64" s="432"/>
      <c r="AV64" s="432"/>
      <c r="AW64" s="432"/>
      <c r="AX64" s="432"/>
      <c r="AY64" s="432"/>
      <c r="AZ64" s="432"/>
      <c r="BA64" s="432"/>
      <c r="BB64" s="432"/>
      <c r="BC64" s="432"/>
      <c r="BD64" s="432"/>
      <c r="BE64" s="432"/>
      <c r="BF64" s="432"/>
      <c r="BG64" s="432"/>
      <c r="BH64" s="432"/>
      <c r="BI64" s="432"/>
      <c r="BJ64" s="432"/>
      <c r="BK64" s="432"/>
      <c r="BL64" s="432"/>
      <c r="BM64" s="432"/>
      <c r="BN64" s="432"/>
      <c r="BO64" s="432"/>
      <c r="BP64" s="432"/>
      <c r="BQ64" s="432"/>
      <c r="BR64" s="432"/>
      <c r="BS64" s="432"/>
      <c r="BT64" s="432"/>
      <c r="BU64" s="432"/>
    </row>
    <row r="65" spans="1:73" ht="38.25" x14ac:dyDescent="0.2">
      <c r="A65" s="442">
        <f>+A63+1</f>
        <v>24</v>
      </c>
      <c r="B65" s="442">
        <v>32237</v>
      </c>
      <c r="C65" s="457" t="s">
        <v>2967</v>
      </c>
      <c r="D65" s="440" t="s">
        <v>239</v>
      </c>
      <c r="E65" s="444">
        <v>115</v>
      </c>
      <c r="F65" s="1960"/>
      <c r="G65" s="445">
        <f t="shared" si="4"/>
        <v>0</v>
      </c>
    </row>
    <row r="66" spans="1:73" s="436" customFormat="1" ht="15" x14ac:dyDescent="0.25">
      <c r="A66" s="437" t="s">
        <v>259</v>
      </c>
      <c r="B66" s="452"/>
      <c r="C66" s="452" t="s">
        <v>99</v>
      </c>
      <c r="D66" s="438"/>
      <c r="E66" s="453"/>
      <c r="F66" s="1958"/>
      <c r="G66" s="454">
        <f>SUM(G56:G65)</f>
        <v>0</v>
      </c>
      <c r="H66" s="814"/>
      <c r="I66" s="713"/>
      <c r="J66" s="713"/>
      <c r="K66" s="712"/>
      <c r="L66" s="432"/>
      <c r="M66" s="432"/>
      <c r="N66" s="432"/>
      <c r="O66" s="432"/>
      <c r="P66" s="432"/>
      <c r="Q66" s="432"/>
      <c r="R66" s="432"/>
      <c r="S66" s="432"/>
      <c r="T66" s="432"/>
      <c r="U66" s="432"/>
      <c r="V66" s="432"/>
      <c r="W66" s="432"/>
      <c r="X66" s="432"/>
      <c r="Y66" s="432"/>
      <c r="Z66" s="432"/>
      <c r="AA66" s="432"/>
      <c r="AB66" s="432"/>
      <c r="AC66" s="432"/>
      <c r="AD66" s="432"/>
      <c r="AE66" s="432"/>
      <c r="AF66" s="432"/>
      <c r="AG66" s="432"/>
      <c r="AH66" s="432"/>
      <c r="AI66" s="432"/>
      <c r="AJ66" s="432"/>
      <c r="AK66" s="432"/>
      <c r="AL66" s="432"/>
      <c r="AM66" s="432"/>
      <c r="AN66" s="432"/>
      <c r="AO66" s="432"/>
      <c r="AP66" s="432"/>
      <c r="AQ66" s="432"/>
      <c r="AR66" s="432"/>
      <c r="AS66" s="432"/>
      <c r="AT66" s="432"/>
      <c r="AU66" s="432"/>
      <c r="AV66" s="432"/>
      <c r="AW66" s="432"/>
      <c r="AX66" s="432"/>
      <c r="AY66" s="432"/>
      <c r="AZ66" s="432"/>
      <c r="BA66" s="432"/>
      <c r="BB66" s="432"/>
      <c r="BC66" s="432"/>
      <c r="BD66" s="432"/>
      <c r="BE66" s="432"/>
      <c r="BF66" s="432"/>
      <c r="BG66" s="432"/>
      <c r="BH66" s="432"/>
      <c r="BI66" s="432"/>
      <c r="BJ66" s="432"/>
      <c r="BK66" s="432"/>
      <c r="BL66" s="432"/>
      <c r="BM66" s="432"/>
      <c r="BN66" s="432"/>
      <c r="BO66" s="432"/>
      <c r="BP66" s="432"/>
      <c r="BQ66" s="432"/>
      <c r="BR66" s="432"/>
      <c r="BS66" s="432"/>
      <c r="BT66" s="432"/>
      <c r="BU66" s="432"/>
    </row>
    <row r="67" spans="1:73" x14ac:dyDescent="0.2">
      <c r="A67" s="442"/>
      <c r="B67" s="442"/>
      <c r="C67" s="442"/>
      <c r="D67" s="440"/>
      <c r="E67" s="444"/>
      <c r="F67" s="1960"/>
      <c r="G67" s="445"/>
    </row>
    <row r="68" spans="1:73" ht="15" x14ac:dyDescent="0.25">
      <c r="A68" s="437" t="s">
        <v>264</v>
      </c>
      <c r="B68" s="452"/>
      <c r="C68" s="452" t="s">
        <v>265</v>
      </c>
      <c r="D68" s="438"/>
      <c r="E68" s="453"/>
      <c r="F68" s="1958"/>
      <c r="G68" s="454"/>
    </row>
    <row r="69" spans="1:73" s="441" customFormat="1" x14ac:dyDescent="0.2">
      <c r="A69" s="448"/>
      <c r="B69" s="455"/>
      <c r="C69" s="448" t="s">
        <v>266</v>
      </c>
      <c r="D69" s="458"/>
      <c r="E69" s="459"/>
      <c r="F69" s="1962"/>
      <c r="G69" s="460"/>
      <c r="H69" s="813"/>
      <c r="I69" s="712"/>
      <c r="J69" s="712"/>
      <c r="K69" s="712"/>
      <c r="L69" s="432"/>
      <c r="M69" s="432"/>
      <c r="N69" s="432"/>
      <c r="O69" s="432"/>
      <c r="P69" s="432"/>
      <c r="Q69" s="432"/>
      <c r="R69" s="432"/>
      <c r="S69" s="432"/>
      <c r="T69" s="432"/>
      <c r="U69" s="432"/>
      <c r="V69" s="432"/>
      <c r="W69" s="432"/>
      <c r="X69" s="432"/>
      <c r="Y69" s="432"/>
      <c r="Z69" s="432"/>
      <c r="AA69" s="432"/>
      <c r="AB69" s="432"/>
      <c r="AC69" s="432"/>
      <c r="AD69" s="432"/>
      <c r="AE69" s="432"/>
      <c r="AF69" s="432"/>
      <c r="AG69" s="432"/>
      <c r="AH69" s="432"/>
      <c r="AI69" s="432"/>
      <c r="AJ69" s="432"/>
      <c r="AK69" s="432"/>
      <c r="AL69" s="432"/>
      <c r="AM69" s="432"/>
      <c r="AN69" s="432"/>
      <c r="AO69" s="432"/>
      <c r="AP69" s="432"/>
      <c r="AQ69" s="432"/>
      <c r="AR69" s="432"/>
      <c r="AS69" s="432"/>
      <c r="AT69" s="432"/>
      <c r="AU69" s="432"/>
      <c r="AV69" s="432"/>
      <c r="AW69" s="432"/>
      <c r="AX69" s="432"/>
      <c r="AY69" s="432"/>
      <c r="AZ69" s="432"/>
      <c r="BA69" s="432"/>
      <c r="BB69" s="432"/>
      <c r="BC69" s="432"/>
      <c r="BD69" s="432"/>
      <c r="BE69" s="432"/>
      <c r="BF69" s="432"/>
      <c r="BG69" s="432"/>
      <c r="BH69" s="432"/>
      <c r="BI69" s="432"/>
      <c r="BJ69" s="432"/>
      <c r="BK69" s="432"/>
      <c r="BL69" s="432"/>
      <c r="BM69" s="432"/>
      <c r="BN69" s="432"/>
      <c r="BO69" s="432"/>
      <c r="BP69" s="432"/>
      <c r="BQ69" s="432"/>
      <c r="BR69" s="432"/>
      <c r="BS69" s="432"/>
      <c r="BT69" s="432"/>
      <c r="BU69" s="432"/>
    </row>
    <row r="70" spans="1:73" ht="25.5" x14ac:dyDescent="0.2">
      <c r="A70" s="442">
        <v>25</v>
      </c>
      <c r="B70" s="443">
        <v>55860</v>
      </c>
      <c r="C70" s="442" t="s">
        <v>267</v>
      </c>
      <c r="D70" s="440" t="s">
        <v>243</v>
      </c>
      <c r="E70" s="444">
        <v>1</v>
      </c>
      <c r="F70" s="1960"/>
      <c r="G70" s="445">
        <f t="shared" ref="G70" si="5">ROUND(F70*E70,2)</f>
        <v>0</v>
      </c>
    </row>
    <row r="71" spans="1:73" ht="25.5" x14ac:dyDescent="0.2">
      <c r="A71" s="442">
        <v>26</v>
      </c>
      <c r="B71" s="443">
        <v>55860</v>
      </c>
      <c r="C71" s="461" t="s">
        <v>268</v>
      </c>
      <c r="D71" s="440" t="s">
        <v>231</v>
      </c>
      <c r="E71" s="817">
        <v>4</v>
      </c>
      <c r="F71" s="1960"/>
      <c r="G71" s="445">
        <f t="shared" ref="G71:G76" si="6">ROUND(F71*E71,2)</f>
        <v>0</v>
      </c>
      <c r="H71" s="815"/>
    </row>
    <row r="72" spans="1:73" s="441" customFormat="1" x14ac:dyDescent="0.2">
      <c r="A72" s="447"/>
      <c r="B72" s="455"/>
      <c r="C72" s="448" t="s">
        <v>269</v>
      </c>
      <c r="D72" s="449"/>
      <c r="E72" s="450"/>
      <c r="F72" s="1961"/>
      <c r="G72" s="450"/>
      <c r="H72" s="813"/>
      <c r="I72" s="712"/>
      <c r="J72" s="712"/>
      <c r="K72" s="712"/>
      <c r="L72" s="432"/>
      <c r="M72" s="432"/>
      <c r="N72" s="432"/>
      <c r="O72" s="432"/>
      <c r="P72" s="432"/>
      <c r="Q72" s="432"/>
      <c r="R72" s="432"/>
      <c r="S72" s="432"/>
      <c r="T72" s="432"/>
      <c r="U72" s="432"/>
      <c r="V72" s="432"/>
      <c r="W72" s="432"/>
      <c r="X72" s="432"/>
      <c r="Y72" s="432"/>
      <c r="Z72" s="432"/>
      <c r="AA72" s="432"/>
      <c r="AB72" s="432"/>
      <c r="AC72" s="432"/>
      <c r="AD72" s="432"/>
      <c r="AE72" s="432"/>
      <c r="AF72" s="432"/>
      <c r="AG72" s="432"/>
      <c r="AH72" s="432"/>
      <c r="AI72" s="432"/>
      <c r="AJ72" s="432"/>
      <c r="AK72" s="432"/>
      <c r="AL72" s="432"/>
      <c r="AM72" s="432"/>
      <c r="AN72" s="432"/>
      <c r="AO72" s="432"/>
      <c r="AP72" s="432"/>
      <c r="AQ72" s="432"/>
      <c r="AR72" s="432"/>
      <c r="AS72" s="432"/>
      <c r="AT72" s="432"/>
      <c r="AU72" s="432"/>
      <c r="AV72" s="432"/>
      <c r="AW72" s="432"/>
      <c r="AX72" s="432"/>
      <c r="AY72" s="432"/>
      <c r="AZ72" s="432"/>
      <c r="BA72" s="432"/>
      <c r="BB72" s="432"/>
      <c r="BC72" s="432"/>
      <c r="BD72" s="432"/>
      <c r="BE72" s="432"/>
      <c r="BF72" s="432"/>
      <c r="BG72" s="432"/>
      <c r="BH72" s="432"/>
      <c r="BI72" s="432"/>
      <c r="BJ72" s="432"/>
      <c r="BK72" s="432"/>
      <c r="BL72" s="432"/>
      <c r="BM72" s="432"/>
      <c r="BN72" s="432"/>
      <c r="BO72" s="432"/>
      <c r="BP72" s="432"/>
      <c r="BQ72" s="432"/>
      <c r="BR72" s="432"/>
      <c r="BS72" s="432"/>
      <c r="BT72" s="432"/>
      <c r="BU72" s="432"/>
    </row>
    <row r="73" spans="1:73" ht="38.25" x14ac:dyDescent="0.2">
      <c r="A73" s="442">
        <v>27</v>
      </c>
      <c r="B73" s="443">
        <v>54234</v>
      </c>
      <c r="C73" s="442" t="s">
        <v>270</v>
      </c>
      <c r="D73" s="440" t="s">
        <v>243</v>
      </c>
      <c r="E73" s="444">
        <v>2.9</v>
      </c>
      <c r="F73" s="1960"/>
      <c r="G73" s="445">
        <f t="shared" si="6"/>
        <v>0</v>
      </c>
    </row>
    <row r="74" spans="1:73" ht="38.25" x14ac:dyDescent="0.2">
      <c r="A74" s="442">
        <v>28</v>
      </c>
      <c r="B74" s="443">
        <v>54234</v>
      </c>
      <c r="C74" s="442" t="s">
        <v>271</v>
      </c>
      <c r="D74" s="440" t="s">
        <v>243</v>
      </c>
      <c r="E74" s="444">
        <v>50</v>
      </c>
      <c r="F74" s="1960"/>
      <c r="G74" s="445">
        <f t="shared" si="6"/>
        <v>0</v>
      </c>
    </row>
    <row r="75" spans="1:73" ht="38.25" x14ac:dyDescent="0.2">
      <c r="A75" s="442">
        <v>29</v>
      </c>
      <c r="B75" s="443">
        <v>58211</v>
      </c>
      <c r="C75" s="444" t="s">
        <v>272</v>
      </c>
      <c r="D75" s="440" t="s">
        <v>231</v>
      </c>
      <c r="E75" s="444">
        <v>15</v>
      </c>
      <c r="F75" s="1960"/>
      <c r="G75" s="445">
        <f t="shared" si="6"/>
        <v>0</v>
      </c>
    </row>
    <row r="76" spans="1:73" ht="25.5" x14ac:dyDescent="0.2">
      <c r="A76" s="442">
        <v>30</v>
      </c>
      <c r="B76" s="443">
        <v>58211</v>
      </c>
      <c r="C76" s="444" t="s">
        <v>273</v>
      </c>
      <c r="D76" s="440" t="s">
        <v>231</v>
      </c>
      <c r="E76" s="444">
        <v>8</v>
      </c>
      <c r="F76" s="1960"/>
      <c r="G76" s="445">
        <f t="shared" si="6"/>
        <v>0</v>
      </c>
    </row>
    <row r="77" spans="1:73" ht="15" x14ac:dyDescent="0.25">
      <c r="A77" s="437" t="s">
        <v>264</v>
      </c>
      <c r="B77" s="452"/>
      <c r="C77" s="452" t="s">
        <v>274</v>
      </c>
      <c r="D77" s="438"/>
      <c r="E77" s="453"/>
      <c r="F77" s="1958"/>
      <c r="G77" s="454">
        <f>SUM(G70:G76)</f>
        <v>0</v>
      </c>
    </row>
    <row r="78" spans="1:73" x14ac:dyDescent="0.2">
      <c r="A78" s="442"/>
      <c r="B78" s="442"/>
      <c r="C78" s="442"/>
      <c r="D78" s="440"/>
      <c r="E78" s="444"/>
      <c r="F78" s="1960"/>
      <c r="G78" s="445"/>
    </row>
    <row r="79" spans="1:73" ht="15" x14ac:dyDescent="0.25">
      <c r="A79" s="437" t="s">
        <v>275</v>
      </c>
      <c r="B79" s="463"/>
      <c r="C79" s="463" t="s">
        <v>276</v>
      </c>
      <c r="D79" s="464"/>
      <c r="E79" s="465"/>
      <c r="F79" s="1963"/>
      <c r="G79" s="466"/>
    </row>
    <row r="80" spans="1:73" s="441" customFormat="1" x14ac:dyDescent="0.2">
      <c r="A80" s="447"/>
      <c r="B80" s="455"/>
      <c r="C80" s="448" t="s">
        <v>277</v>
      </c>
      <c r="D80" s="449"/>
      <c r="E80" s="450"/>
      <c r="F80" s="1959"/>
      <c r="G80" s="451"/>
      <c r="H80" s="813"/>
      <c r="I80" s="712"/>
      <c r="J80" s="712"/>
      <c r="K80" s="712"/>
      <c r="L80" s="432"/>
      <c r="M80" s="432"/>
      <c r="N80" s="432"/>
      <c r="O80" s="432"/>
      <c r="P80" s="432"/>
      <c r="Q80" s="432"/>
      <c r="R80" s="432"/>
      <c r="S80" s="432"/>
      <c r="T80" s="432"/>
      <c r="U80" s="432"/>
      <c r="V80" s="432"/>
      <c r="W80" s="432"/>
      <c r="X80" s="432"/>
      <c r="Y80" s="432"/>
      <c r="Z80" s="432"/>
      <c r="AA80" s="432"/>
      <c r="AB80" s="432"/>
      <c r="AC80" s="432"/>
      <c r="AD80" s="432"/>
      <c r="AE80" s="432"/>
      <c r="AF80" s="432"/>
      <c r="AG80" s="432"/>
      <c r="AH80" s="432"/>
      <c r="AI80" s="432"/>
      <c r="AJ80" s="432"/>
      <c r="AK80" s="432"/>
      <c r="AL80" s="432"/>
      <c r="AM80" s="432"/>
      <c r="AN80" s="432"/>
      <c r="AO80" s="432"/>
      <c r="AP80" s="432"/>
      <c r="AQ80" s="432"/>
      <c r="AR80" s="432"/>
      <c r="AS80" s="432"/>
      <c r="AT80" s="432"/>
      <c r="AU80" s="432"/>
      <c r="AV80" s="432"/>
      <c r="AW80" s="432"/>
      <c r="AX80" s="432"/>
      <c r="AY80" s="432"/>
      <c r="AZ80" s="432"/>
      <c r="BA80" s="432"/>
      <c r="BB80" s="432"/>
      <c r="BC80" s="432"/>
      <c r="BD80" s="432"/>
      <c r="BE80" s="432"/>
      <c r="BF80" s="432"/>
      <c r="BG80" s="432"/>
      <c r="BH80" s="432"/>
      <c r="BI80" s="432"/>
      <c r="BJ80" s="432"/>
      <c r="BK80" s="432"/>
      <c r="BL80" s="432"/>
      <c r="BM80" s="432"/>
      <c r="BN80" s="432"/>
      <c r="BO80" s="432"/>
      <c r="BP80" s="432"/>
      <c r="BQ80" s="432"/>
      <c r="BR80" s="432"/>
      <c r="BS80" s="432"/>
      <c r="BT80" s="432"/>
      <c r="BU80" s="432"/>
    </row>
    <row r="81" spans="1:73" ht="63.75" x14ac:dyDescent="0.2">
      <c r="A81" s="442">
        <v>31</v>
      </c>
      <c r="B81" s="443">
        <v>42165</v>
      </c>
      <c r="C81" s="442" t="s">
        <v>278</v>
      </c>
      <c r="D81" s="440" t="s">
        <v>231</v>
      </c>
      <c r="E81" s="444">
        <v>8</v>
      </c>
      <c r="F81" s="1960"/>
      <c r="G81" s="445">
        <f t="shared" ref="G81" si="7">ROUND(F81*E81,2)</f>
        <v>0</v>
      </c>
    </row>
    <row r="82" spans="1:73" ht="38.25" x14ac:dyDescent="0.2">
      <c r="A82" s="442">
        <f>+A81+1</f>
        <v>32</v>
      </c>
      <c r="B82" s="443">
        <v>42432</v>
      </c>
      <c r="C82" s="442" t="s">
        <v>279</v>
      </c>
      <c r="D82" s="440" t="s">
        <v>15</v>
      </c>
      <c r="E82" s="444">
        <v>30</v>
      </c>
      <c r="F82" s="1960"/>
      <c r="G82" s="445">
        <f t="shared" ref="G82:G89" si="8">ROUND(F82*E82,2)</f>
        <v>0</v>
      </c>
    </row>
    <row r="83" spans="1:73" s="441" customFormat="1" x14ac:dyDescent="0.2">
      <c r="A83" s="447"/>
      <c r="B83" s="455"/>
      <c r="C83" s="448" t="s">
        <v>112</v>
      </c>
      <c r="D83" s="449"/>
      <c r="E83" s="450"/>
      <c r="F83" s="1961"/>
      <c r="G83" s="450"/>
      <c r="H83" s="813"/>
      <c r="I83" s="712"/>
      <c r="J83" s="712"/>
      <c r="K83" s="712"/>
      <c r="L83" s="432"/>
      <c r="M83" s="432"/>
      <c r="N83" s="432"/>
      <c r="O83" s="432"/>
      <c r="P83" s="432"/>
      <c r="Q83" s="432"/>
      <c r="R83" s="432"/>
      <c r="S83" s="432"/>
      <c r="T83" s="432"/>
      <c r="U83" s="432"/>
      <c r="V83" s="432"/>
      <c r="W83" s="432"/>
      <c r="X83" s="432"/>
      <c r="Y83" s="432"/>
      <c r="Z83" s="432"/>
      <c r="AA83" s="432"/>
      <c r="AB83" s="432"/>
      <c r="AC83" s="432"/>
      <c r="AD83" s="432"/>
      <c r="AE83" s="432"/>
      <c r="AF83" s="432"/>
      <c r="AG83" s="432"/>
      <c r="AH83" s="432"/>
      <c r="AI83" s="432"/>
      <c r="AJ83" s="432"/>
      <c r="AK83" s="432"/>
      <c r="AL83" s="432"/>
      <c r="AM83" s="432"/>
      <c r="AN83" s="432"/>
      <c r="AO83" s="432"/>
      <c r="AP83" s="432"/>
      <c r="AQ83" s="432"/>
      <c r="AR83" s="432"/>
      <c r="AS83" s="432"/>
      <c r="AT83" s="432"/>
      <c r="AU83" s="432"/>
      <c r="AV83" s="432"/>
      <c r="AW83" s="432"/>
      <c r="AX83" s="432"/>
      <c r="AY83" s="432"/>
      <c r="AZ83" s="432"/>
      <c r="BA83" s="432"/>
      <c r="BB83" s="432"/>
      <c r="BC83" s="432"/>
      <c r="BD83" s="432"/>
      <c r="BE83" s="432"/>
      <c r="BF83" s="432"/>
      <c r="BG83" s="432"/>
      <c r="BH83" s="432"/>
      <c r="BI83" s="432"/>
      <c r="BJ83" s="432"/>
      <c r="BK83" s="432"/>
      <c r="BL83" s="432"/>
      <c r="BM83" s="432"/>
      <c r="BN83" s="432"/>
      <c r="BO83" s="432"/>
      <c r="BP83" s="432"/>
      <c r="BQ83" s="432"/>
      <c r="BR83" s="432"/>
      <c r="BS83" s="432"/>
      <c r="BT83" s="432"/>
      <c r="BU83" s="432"/>
    </row>
    <row r="84" spans="1:73" ht="38.25" x14ac:dyDescent="0.2">
      <c r="A84" s="442">
        <v>33</v>
      </c>
      <c r="B84" s="443">
        <v>44999</v>
      </c>
      <c r="C84" s="461" t="s">
        <v>280</v>
      </c>
      <c r="D84" s="467" t="s">
        <v>231</v>
      </c>
      <c r="E84" s="462">
        <v>4.5</v>
      </c>
      <c r="F84" s="1960"/>
      <c r="G84" s="445">
        <f t="shared" si="8"/>
        <v>0</v>
      </c>
      <c r="H84" s="815"/>
    </row>
    <row r="85" spans="1:73" ht="25.5" x14ac:dyDescent="0.2">
      <c r="A85" s="442">
        <f>A84+1</f>
        <v>34</v>
      </c>
      <c r="B85" s="443">
        <v>44162</v>
      </c>
      <c r="C85" s="442" t="s">
        <v>210</v>
      </c>
      <c r="D85" s="440" t="s">
        <v>15</v>
      </c>
      <c r="E85" s="444">
        <v>1</v>
      </c>
      <c r="F85" s="1960"/>
      <c r="G85" s="445">
        <f t="shared" si="8"/>
        <v>0</v>
      </c>
      <c r="H85" s="815"/>
    </row>
    <row r="86" spans="1:73" x14ac:dyDescent="0.2">
      <c r="A86" s="442"/>
      <c r="B86" s="443"/>
      <c r="C86" s="461" t="s">
        <v>281</v>
      </c>
      <c r="D86" s="440" t="s">
        <v>15</v>
      </c>
      <c r="E86" s="462">
        <v>1</v>
      </c>
      <c r="F86" s="1960"/>
      <c r="G86" s="445">
        <f t="shared" si="8"/>
        <v>0</v>
      </c>
      <c r="H86" s="815"/>
    </row>
    <row r="87" spans="1:73" ht="25.5" x14ac:dyDescent="0.2">
      <c r="A87" s="442">
        <f>A85+1</f>
        <v>35</v>
      </c>
      <c r="B87" s="443">
        <v>44965</v>
      </c>
      <c r="C87" s="442" t="s">
        <v>282</v>
      </c>
      <c r="D87" s="440" t="s">
        <v>15</v>
      </c>
      <c r="E87" s="444">
        <v>1</v>
      </c>
      <c r="F87" s="1960"/>
      <c r="G87" s="445">
        <f t="shared" si="8"/>
        <v>0</v>
      </c>
    </row>
    <row r="88" spans="1:73" s="441" customFormat="1" x14ac:dyDescent="0.2">
      <c r="A88" s="447"/>
      <c r="B88" s="455"/>
      <c r="C88" s="448" t="s">
        <v>103</v>
      </c>
      <c r="D88" s="449"/>
      <c r="E88" s="450"/>
      <c r="F88" s="1961"/>
      <c r="G88" s="450"/>
      <c r="H88" s="813"/>
      <c r="I88" s="712"/>
      <c r="J88" s="712"/>
      <c r="K88" s="712"/>
      <c r="L88" s="432"/>
      <c r="M88" s="432"/>
      <c r="N88" s="432"/>
      <c r="O88" s="432"/>
      <c r="P88" s="432"/>
      <c r="Q88" s="432"/>
      <c r="R88" s="432"/>
      <c r="S88" s="432"/>
      <c r="T88" s="432"/>
      <c r="U88" s="432"/>
      <c r="V88" s="432"/>
      <c r="W88" s="432"/>
      <c r="X88" s="432"/>
      <c r="Y88" s="432"/>
      <c r="Z88" s="432"/>
      <c r="AA88" s="432"/>
      <c r="AB88" s="432"/>
      <c r="AC88" s="432"/>
      <c r="AD88" s="432"/>
      <c r="AE88" s="432"/>
      <c r="AF88" s="432"/>
      <c r="AG88" s="432"/>
      <c r="AH88" s="432"/>
      <c r="AI88" s="432"/>
      <c r="AJ88" s="432"/>
      <c r="AK88" s="432"/>
      <c r="AL88" s="432"/>
      <c r="AM88" s="432"/>
      <c r="AN88" s="432"/>
      <c r="AO88" s="432"/>
      <c r="AP88" s="432"/>
      <c r="AQ88" s="432"/>
      <c r="AR88" s="432"/>
      <c r="AS88" s="432"/>
      <c r="AT88" s="432"/>
      <c r="AU88" s="432"/>
      <c r="AV88" s="432"/>
      <c r="AW88" s="432"/>
      <c r="AX88" s="432"/>
      <c r="AY88" s="432"/>
      <c r="AZ88" s="432"/>
      <c r="BA88" s="432"/>
      <c r="BB88" s="432"/>
      <c r="BC88" s="432"/>
      <c r="BD88" s="432"/>
      <c r="BE88" s="432"/>
      <c r="BF88" s="432"/>
      <c r="BG88" s="432"/>
      <c r="BH88" s="432"/>
      <c r="BI88" s="432"/>
      <c r="BJ88" s="432"/>
      <c r="BK88" s="432"/>
      <c r="BL88" s="432"/>
      <c r="BM88" s="432"/>
      <c r="BN88" s="432"/>
      <c r="BO88" s="432"/>
      <c r="BP88" s="432"/>
      <c r="BQ88" s="432"/>
      <c r="BR88" s="432"/>
      <c r="BS88" s="432"/>
      <c r="BT88" s="432"/>
      <c r="BU88" s="432"/>
    </row>
    <row r="89" spans="1:73" ht="38.25" x14ac:dyDescent="0.2">
      <c r="A89" s="442">
        <v>36</v>
      </c>
      <c r="B89" s="443">
        <v>41431</v>
      </c>
      <c r="C89" s="442" t="s">
        <v>2968</v>
      </c>
      <c r="D89" s="440" t="s">
        <v>231</v>
      </c>
      <c r="E89" s="444">
        <v>18</v>
      </c>
      <c r="F89" s="1960"/>
      <c r="G89" s="445">
        <f t="shared" si="8"/>
        <v>0</v>
      </c>
    </row>
    <row r="90" spans="1:73" s="436" customFormat="1" ht="15" x14ac:dyDescent="0.25">
      <c r="A90" s="437" t="s">
        <v>275</v>
      </c>
      <c r="B90" s="452"/>
      <c r="C90" s="452" t="s">
        <v>283</v>
      </c>
      <c r="D90" s="438"/>
      <c r="E90" s="453"/>
      <c r="F90" s="1958"/>
      <c r="G90" s="454">
        <f>SUM(G80:G89)</f>
        <v>0</v>
      </c>
      <c r="H90" s="814"/>
      <c r="I90" s="713"/>
      <c r="J90" s="713"/>
      <c r="K90" s="712"/>
      <c r="L90" s="432"/>
      <c r="M90" s="432"/>
      <c r="N90" s="432"/>
      <c r="O90" s="432"/>
      <c r="P90" s="432"/>
      <c r="Q90" s="432"/>
      <c r="R90" s="432"/>
      <c r="S90" s="432"/>
      <c r="T90" s="432"/>
      <c r="U90" s="432"/>
      <c r="V90" s="432"/>
      <c r="W90" s="432"/>
      <c r="X90" s="432"/>
      <c r="Y90" s="432"/>
      <c r="Z90" s="432"/>
      <c r="AA90" s="432"/>
      <c r="AB90" s="432"/>
      <c r="AC90" s="432"/>
      <c r="AD90" s="432"/>
      <c r="AE90" s="432"/>
      <c r="AF90" s="432"/>
      <c r="AG90" s="432"/>
      <c r="AH90" s="432"/>
      <c r="AI90" s="432"/>
      <c r="AJ90" s="432"/>
      <c r="AK90" s="432"/>
      <c r="AL90" s="432"/>
      <c r="AM90" s="432"/>
      <c r="AN90" s="432"/>
      <c r="AO90" s="432"/>
      <c r="AP90" s="432"/>
      <c r="AQ90" s="432"/>
      <c r="AR90" s="432"/>
      <c r="AS90" s="432"/>
      <c r="AT90" s="432"/>
      <c r="AU90" s="432"/>
      <c r="AV90" s="432"/>
      <c r="AW90" s="432"/>
      <c r="AX90" s="432"/>
      <c r="AY90" s="432"/>
      <c r="AZ90" s="432"/>
      <c r="BA90" s="432"/>
      <c r="BB90" s="432"/>
      <c r="BC90" s="432"/>
      <c r="BD90" s="432"/>
      <c r="BE90" s="432"/>
      <c r="BF90" s="432"/>
      <c r="BG90" s="432"/>
      <c r="BH90" s="432"/>
      <c r="BI90" s="432"/>
      <c r="BJ90" s="432"/>
      <c r="BK90" s="432"/>
      <c r="BL90" s="432"/>
      <c r="BM90" s="432"/>
      <c r="BN90" s="432"/>
      <c r="BO90" s="432"/>
      <c r="BP90" s="432"/>
      <c r="BQ90" s="432"/>
      <c r="BR90" s="432"/>
      <c r="BS90" s="432"/>
      <c r="BT90" s="432"/>
      <c r="BU90" s="432"/>
    </row>
    <row r="91" spans="1:73" x14ac:dyDescent="0.2">
      <c r="A91" s="442"/>
      <c r="B91" s="442"/>
      <c r="C91" s="442"/>
      <c r="D91" s="440"/>
      <c r="E91" s="444"/>
      <c r="F91" s="1960"/>
      <c r="G91" s="445"/>
    </row>
    <row r="92" spans="1:73" ht="15" x14ac:dyDescent="0.25">
      <c r="A92" s="437" t="s">
        <v>284</v>
      </c>
      <c r="B92" s="463"/>
      <c r="C92" s="463" t="s">
        <v>285</v>
      </c>
      <c r="D92" s="464"/>
      <c r="E92" s="465"/>
      <c r="F92" s="1963"/>
      <c r="G92" s="466"/>
    </row>
    <row r="93" spans="1:73" s="441" customFormat="1" x14ac:dyDescent="0.2">
      <c r="A93" s="447"/>
      <c r="B93" s="447"/>
      <c r="C93" s="448" t="s">
        <v>129</v>
      </c>
      <c r="D93" s="449"/>
      <c r="E93" s="450"/>
      <c r="F93" s="1959"/>
      <c r="G93" s="451"/>
      <c r="H93" s="813"/>
      <c r="I93" s="712"/>
      <c r="J93" s="712"/>
      <c r="K93" s="712"/>
      <c r="L93" s="432"/>
      <c r="M93" s="432"/>
      <c r="N93" s="432"/>
      <c r="O93" s="432"/>
      <c r="P93" s="432"/>
      <c r="Q93" s="432"/>
      <c r="R93" s="432"/>
      <c r="S93" s="432"/>
      <c r="T93" s="432"/>
      <c r="U93" s="432"/>
      <c r="V93" s="432"/>
      <c r="W93" s="432"/>
      <c r="X93" s="432"/>
      <c r="Y93" s="432"/>
      <c r="Z93" s="432"/>
      <c r="AA93" s="432"/>
      <c r="AB93" s="432"/>
      <c r="AC93" s="432"/>
      <c r="AD93" s="432"/>
      <c r="AE93" s="432"/>
      <c r="AF93" s="432"/>
      <c r="AG93" s="432"/>
      <c r="AH93" s="432"/>
      <c r="AI93" s="432"/>
      <c r="AJ93" s="432"/>
      <c r="AK93" s="432"/>
      <c r="AL93" s="432"/>
      <c r="AM93" s="432"/>
      <c r="AN93" s="432"/>
      <c r="AO93" s="432"/>
      <c r="AP93" s="432"/>
      <c r="AQ93" s="432"/>
      <c r="AR93" s="432"/>
      <c r="AS93" s="432"/>
      <c r="AT93" s="432"/>
      <c r="AU93" s="432"/>
      <c r="AV93" s="432"/>
      <c r="AW93" s="432"/>
      <c r="AX93" s="432"/>
      <c r="AY93" s="432"/>
      <c r="AZ93" s="432"/>
      <c r="BA93" s="432"/>
      <c r="BB93" s="432"/>
      <c r="BC93" s="432"/>
      <c r="BD93" s="432"/>
      <c r="BE93" s="432"/>
      <c r="BF93" s="432"/>
      <c r="BG93" s="432"/>
      <c r="BH93" s="432"/>
      <c r="BI93" s="432"/>
      <c r="BJ93" s="432"/>
      <c r="BK93" s="432"/>
      <c r="BL93" s="432"/>
      <c r="BM93" s="432"/>
      <c r="BN93" s="432"/>
      <c r="BO93" s="432"/>
      <c r="BP93" s="432"/>
      <c r="BQ93" s="432"/>
      <c r="BR93" s="432"/>
      <c r="BS93" s="432"/>
      <c r="BT93" s="432"/>
      <c r="BU93" s="432"/>
    </row>
    <row r="94" spans="1:73" ht="25.5" x14ac:dyDescent="0.2">
      <c r="A94" s="442">
        <f>A89+1</f>
        <v>37</v>
      </c>
      <c r="B94" s="442">
        <v>61153</v>
      </c>
      <c r="C94" s="442" t="s">
        <v>286</v>
      </c>
      <c r="D94" s="440" t="s">
        <v>243</v>
      </c>
      <c r="E94" s="444">
        <v>0.3</v>
      </c>
      <c r="F94" s="1960"/>
      <c r="G94" s="445">
        <f t="shared" ref="G94" si="9">ROUND(F94*E94,2)</f>
        <v>0</v>
      </c>
    </row>
    <row r="95" spans="1:73" ht="25.5" x14ac:dyDescent="0.2">
      <c r="A95" s="442">
        <f>1+A94</f>
        <v>38</v>
      </c>
      <c r="B95" s="442">
        <v>61215</v>
      </c>
      <c r="C95" s="442" t="s">
        <v>196</v>
      </c>
      <c r="D95" s="440" t="s">
        <v>15</v>
      </c>
      <c r="E95" s="444">
        <v>2</v>
      </c>
      <c r="F95" s="1960"/>
      <c r="G95" s="445">
        <f t="shared" ref="G95:G98" si="10">ROUND(F95*E95,2)</f>
        <v>0</v>
      </c>
    </row>
    <row r="96" spans="1:73" ht="25.5" x14ac:dyDescent="0.2">
      <c r="A96" s="442">
        <f>1+A95</f>
        <v>39</v>
      </c>
      <c r="B96" s="442">
        <v>61631</v>
      </c>
      <c r="C96" s="442" t="s">
        <v>287</v>
      </c>
      <c r="D96" s="440" t="s">
        <v>15</v>
      </c>
      <c r="E96" s="444">
        <v>1</v>
      </c>
      <c r="F96" s="1960"/>
      <c r="G96" s="445">
        <f t="shared" si="10"/>
        <v>0</v>
      </c>
    </row>
    <row r="97" spans="1:73" x14ac:dyDescent="0.2">
      <c r="A97" s="442">
        <f>1+A96</f>
        <v>40</v>
      </c>
      <c r="B97" s="442">
        <v>61631</v>
      </c>
      <c r="C97" s="442" t="s">
        <v>288</v>
      </c>
      <c r="D97" s="440" t="s">
        <v>15</v>
      </c>
      <c r="E97" s="444">
        <v>1</v>
      </c>
      <c r="F97" s="1960"/>
      <c r="G97" s="445">
        <f t="shared" si="10"/>
        <v>0</v>
      </c>
    </row>
    <row r="98" spans="1:73" ht="51" x14ac:dyDescent="0.2">
      <c r="A98" s="2173">
        <f>1+A97</f>
        <v>41</v>
      </c>
      <c r="B98" s="2173">
        <v>62161</v>
      </c>
      <c r="C98" s="2173" t="s">
        <v>289</v>
      </c>
      <c r="D98" s="2174" t="s">
        <v>239</v>
      </c>
      <c r="E98" s="2175">
        <v>1</v>
      </c>
      <c r="F98" s="2176"/>
      <c r="G98" s="2177">
        <f t="shared" si="10"/>
        <v>0</v>
      </c>
    </row>
    <row r="99" spans="1:73" s="436" customFormat="1" ht="15" x14ac:dyDescent="0.25">
      <c r="A99" s="437" t="s">
        <v>284</v>
      </c>
      <c r="B99" s="452"/>
      <c r="C99" s="452" t="s">
        <v>167</v>
      </c>
      <c r="D99" s="438"/>
      <c r="E99" s="468"/>
      <c r="F99" s="1958"/>
      <c r="G99" s="454">
        <f>SUM(G92:G98)</f>
        <v>0</v>
      </c>
      <c r="H99" s="814"/>
      <c r="I99" s="713"/>
      <c r="J99" s="713"/>
      <c r="K99" s="712"/>
      <c r="L99" s="432"/>
      <c r="M99" s="432"/>
      <c r="N99" s="432"/>
      <c r="O99" s="432"/>
      <c r="P99" s="432"/>
      <c r="Q99" s="432"/>
      <c r="R99" s="432"/>
      <c r="S99" s="432"/>
      <c r="T99" s="432"/>
      <c r="U99" s="432"/>
      <c r="V99" s="432"/>
      <c r="W99" s="432"/>
      <c r="X99" s="432"/>
      <c r="Y99" s="432"/>
      <c r="Z99" s="432"/>
      <c r="AA99" s="432"/>
      <c r="AB99" s="432"/>
      <c r="AC99" s="432"/>
      <c r="AD99" s="432"/>
      <c r="AE99" s="432"/>
      <c r="AF99" s="432"/>
      <c r="AG99" s="432"/>
      <c r="AH99" s="432"/>
      <c r="AI99" s="432"/>
      <c r="AJ99" s="432"/>
      <c r="AK99" s="432"/>
      <c r="AL99" s="432"/>
      <c r="AM99" s="432"/>
      <c r="AN99" s="432"/>
      <c r="AO99" s="432"/>
      <c r="AP99" s="432"/>
      <c r="AQ99" s="432"/>
      <c r="AR99" s="432"/>
      <c r="AS99" s="432"/>
      <c r="AT99" s="432"/>
      <c r="AU99" s="432"/>
      <c r="AV99" s="432"/>
      <c r="AW99" s="432"/>
      <c r="AX99" s="432"/>
      <c r="AY99" s="432"/>
      <c r="AZ99" s="432"/>
      <c r="BA99" s="432"/>
      <c r="BB99" s="432"/>
      <c r="BC99" s="432"/>
      <c r="BD99" s="432"/>
      <c r="BE99" s="432"/>
      <c r="BF99" s="432"/>
      <c r="BG99" s="432"/>
      <c r="BH99" s="432"/>
      <c r="BI99" s="432"/>
      <c r="BJ99" s="432"/>
      <c r="BK99" s="432"/>
      <c r="BL99" s="432"/>
      <c r="BM99" s="432"/>
      <c r="BN99" s="432"/>
      <c r="BO99" s="432"/>
      <c r="BP99" s="432"/>
      <c r="BQ99" s="432"/>
      <c r="BR99" s="432"/>
      <c r="BS99" s="432"/>
      <c r="BT99" s="432"/>
      <c r="BU99" s="432"/>
    </row>
    <row r="100" spans="1:73" x14ac:dyDescent="0.2">
      <c r="A100" s="442"/>
      <c r="B100" s="442"/>
      <c r="C100" s="442"/>
      <c r="D100" s="440"/>
      <c r="E100" s="469"/>
      <c r="F100" s="1960"/>
      <c r="G100" s="445"/>
    </row>
    <row r="101" spans="1:73" s="470" customFormat="1" ht="15" x14ac:dyDescent="0.25">
      <c r="A101" s="437" t="s">
        <v>290</v>
      </c>
      <c r="B101" s="452"/>
      <c r="C101" s="452" t="s">
        <v>168</v>
      </c>
      <c r="D101" s="438"/>
      <c r="E101" s="468"/>
      <c r="F101" s="1958"/>
      <c r="G101" s="454"/>
      <c r="H101" s="813"/>
      <c r="I101" s="712"/>
      <c r="J101" s="712"/>
      <c r="K101" s="712"/>
      <c r="L101" s="432"/>
      <c r="M101" s="432"/>
      <c r="N101" s="432"/>
      <c r="O101" s="432"/>
      <c r="P101" s="432"/>
      <c r="Q101" s="432"/>
      <c r="R101" s="432"/>
      <c r="S101" s="432"/>
      <c r="T101" s="432"/>
      <c r="U101" s="432"/>
      <c r="V101" s="432"/>
      <c r="W101" s="432"/>
      <c r="X101" s="432"/>
      <c r="Y101" s="432"/>
      <c r="Z101" s="432"/>
      <c r="AA101" s="432"/>
      <c r="AB101" s="432"/>
      <c r="AC101" s="432"/>
      <c r="AD101" s="432"/>
      <c r="AE101" s="432"/>
      <c r="AF101" s="432"/>
      <c r="AG101" s="432"/>
      <c r="AH101" s="432"/>
      <c r="AI101" s="432"/>
      <c r="AJ101" s="432"/>
      <c r="AK101" s="432"/>
      <c r="AL101" s="432"/>
      <c r="AM101" s="432"/>
      <c r="AN101" s="432"/>
      <c r="AO101" s="432"/>
      <c r="AP101" s="432"/>
      <c r="AQ101" s="432"/>
      <c r="AR101" s="432"/>
      <c r="AS101" s="432"/>
      <c r="AT101" s="432"/>
      <c r="AU101" s="432"/>
      <c r="AV101" s="432"/>
      <c r="AW101" s="432"/>
      <c r="AX101" s="432"/>
      <c r="AY101" s="432"/>
      <c r="AZ101" s="432"/>
      <c r="BA101" s="432"/>
      <c r="BB101" s="432"/>
      <c r="BC101" s="432"/>
      <c r="BD101" s="432"/>
      <c r="BE101" s="432"/>
      <c r="BF101" s="432"/>
      <c r="BG101" s="432"/>
      <c r="BH101" s="432"/>
      <c r="BI101" s="432"/>
      <c r="BJ101" s="432"/>
      <c r="BK101" s="432"/>
      <c r="BL101" s="432"/>
      <c r="BM101" s="432"/>
      <c r="BN101" s="432"/>
      <c r="BO101" s="432"/>
      <c r="BP101" s="432"/>
      <c r="BQ101" s="432"/>
      <c r="BR101" s="432"/>
      <c r="BS101" s="432"/>
      <c r="BT101" s="432"/>
      <c r="BU101" s="432"/>
    </row>
    <row r="102" spans="1:73" s="441" customFormat="1" x14ac:dyDescent="0.2">
      <c r="A102" s="447"/>
      <c r="B102" s="447"/>
      <c r="C102" s="447" t="s">
        <v>291</v>
      </c>
      <c r="D102" s="449"/>
      <c r="E102" s="471"/>
      <c r="F102" s="1959"/>
      <c r="G102" s="451"/>
      <c r="H102" s="813"/>
      <c r="I102" s="712"/>
      <c r="J102" s="712"/>
      <c r="K102" s="712"/>
      <c r="L102" s="432"/>
      <c r="M102" s="432"/>
      <c r="N102" s="432"/>
      <c r="O102" s="432"/>
      <c r="P102" s="432"/>
      <c r="Q102" s="432"/>
      <c r="R102" s="432"/>
      <c r="S102" s="432"/>
      <c r="T102" s="432"/>
      <c r="U102" s="432"/>
      <c r="V102" s="432"/>
      <c r="W102" s="432"/>
      <c r="X102" s="432"/>
      <c r="Y102" s="432"/>
      <c r="Z102" s="432"/>
      <c r="AA102" s="432"/>
      <c r="AB102" s="432"/>
      <c r="AC102" s="432"/>
      <c r="AD102" s="432"/>
      <c r="AE102" s="432"/>
      <c r="AF102" s="432"/>
      <c r="AG102" s="432"/>
      <c r="AH102" s="432"/>
      <c r="AI102" s="432"/>
      <c r="AJ102" s="432"/>
      <c r="AK102" s="432"/>
      <c r="AL102" s="432"/>
      <c r="AM102" s="432"/>
      <c r="AN102" s="432"/>
      <c r="AO102" s="432"/>
      <c r="AP102" s="432"/>
      <c r="AQ102" s="432"/>
      <c r="AR102" s="432"/>
      <c r="AS102" s="432"/>
      <c r="AT102" s="432"/>
      <c r="AU102" s="432"/>
      <c r="AV102" s="432"/>
      <c r="AW102" s="432"/>
      <c r="AX102" s="432"/>
      <c r="AY102" s="432"/>
      <c r="AZ102" s="432"/>
      <c r="BA102" s="432"/>
      <c r="BB102" s="432"/>
      <c r="BC102" s="432"/>
      <c r="BD102" s="432"/>
      <c r="BE102" s="432"/>
      <c r="BF102" s="432"/>
      <c r="BG102" s="432"/>
      <c r="BH102" s="432"/>
      <c r="BI102" s="432"/>
      <c r="BJ102" s="432"/>
      <c r="BK102" s="432"/>
      <c r="BL102" s="432"/>
      <c r="BM102" s="432"/>
      <c r="BN102" s="432"/>
      <c r="BO102" s="432"/>
      <c r="BP102" s="432"/>
      <c r="BQ102" s="432"/>
      <c r="BR102" s="432"/>
      <c r="BS102" s="432"/>
      <c r="BT102" s="432"/>
      <c r="BU102" s="432"/>
    </row>
    <row r="103" spans="1:73" x14ac:dyDescent="0.2">
      <c r="A103" s="442">
        <v>40</v>
      </c>
      <c r="B103" s="443">
        <v>79311</v>
      </c>
      <c r="C103" s="442" t="s">
        <v>169</v>
      </c>
      <c r="D103" s="440" t="s">
        <v>170</v>
      </c>
      <c r="E103" s="444">
        <v>20</v>
      </c>
      <c r="F103" s="1964">
        <v>45</v>
      </c>
      <c r="G103" s="445">
        <f>+F103*E103</f>
        <v>900</v>
      </c>
    </row>
    <row r="104" spans="1:73" x14ac:dyDescent="0.2">
      <c r="A104" s="442">
        <f>1+A103</f>
        <v>41</v>
      </c>
      <c r="B104" s="443">
        <v>79516</v>
      </c>
      <c r="C104" s="442" t="s">
        <v>171</v>
      </c>
      <c r="D104" s="440" t="s">
        <v>170</v>
      </c>
      <c r="E104" s="444">
        <v>20</v>
      </c>
      <c r="F104" s="1964">
        <v>45</v>
      </c>
      <c r="G104" s="445">
        <f>+F104*E104</f>
        <v>900</v>
      </c>
    </row>
    <row r="105" spans="1:73" s="470" customFormat="1" ht="15" x14ac:dyDescent="0.25">
      <c r="A105" s="437" t="s">
        <v>290</v>
      </c>
      <c r="B105" s="452"/>
      <c r="C105" s="452" t="s">
        <v>173</v>
      </c>
      <c r="D105" s="438"/>
      <c r="E105" s="468"/>
      <c r="F105" s="1958"/>
      <c r="G105" s="454">
        <f>SUM(G103:G104)</f>
        <v>1800</v>
      </c>
      <c r="H105" s="813"/>
      <c r="I105" s="712"/>
      <c r="J105" s="712"/>
      <c r="K105" s="712"/>
      <c r="L105" s="432"/>
      <c r="M105" s="432"/>
      <c r="N105" s="432"/>
      <c r="O105" s="432"/>
      <c r="P105" s="432"/>
      <c r="Q105" s="432"/>
      <c r="R105" s="432"/>
      <c r="S105" s="432"/>
      <c r="T105" s="432"/>
      <c r="U105" s="432"/>
      <c r="V105" s="432"/>
      <c r="W105" s="432"/>
      <c r="X105" s="432"/>
      <c r="Y105" s="432"/>
      <c r="Z105" s="432"/>
      <c r="AA105" s="432"/>
      <c r="AB105" s="432"/>
      <c r="AC105" s="432"/>
      <c r="AD105" s="432"/>
      <c r="AE105" s="432"/>
      <c r="AF105" s="432"/>
      <c r="AG105" s="432"/>
      <c r="AH105" s="432"/>
      <c r="AI105" s="432"/>
      <c r="AJ105" s="432"/>
      <c r="AK105" s="432"/>
      <c r="AL105" s="432"/>
      <c r="AM105" s="432"/>
      <c r="AN105" s="432"/>
      <c r="AO105" s="432"/>
      <c r="AP105" s="432"/>
      <c r="AQ105" s="432"/>
      <c r="AR105" s="432"/>
      <c r="AS105" s="432"/>
      <c r="AT105" s="432"/>
      <c r="AU105" s="432"/>
      <c r="AV105" s="432"/>
      <c r="AW105" s="432"/>
      <c r="AX105" s="432"/>
      <c r="AY105" s="432"/>
      <c r="AZ105" s="432"/>
      <c r="BA105" s="432"/>
      <c r="BB105" s="432"/>
      <c r="BC105" s="432"/>
      <c r="BD105" s="432"/>
      <c r="BE105" s="432"/>
      <c r="BF105" s="432"/>
      <c r="BG105" s="432"/>
      <c r="BH105" s="432"/>
      <c r="BI105" s="432"/>
      <c r="BJ105" s="432"/>
      <c r="BK105" s="432"/>
      <c r="BL105" s="432"/>
      <c r="BM105" s="432"/>
      <c r="BN105" s="432"/>
      <c r="BO105" s="432"/>
      <c r="BP105" s="432"/>
      <c r="BQ105" s="432"/>
      <c r="BR105" s="432"/>
      <c r="BS105" s="432"/>
      <c r="BT105" s="432"/>
      <c r="BU105" s="432"/>
    </row>
    <row r="106" spans="1:73" x14ac:dyDescent="0.2">
      <c r="E106" s="473"/>
      <c r="G106" s="473"/>
    </row>
    <row r="107" spans="1:73" x14ac:dyDescent="0.2">
      <c r="G107" s="473"/>
    </row>
  </sheetData>
  <dataValidations count="1">
    <dataValidation type="custom" allowBlank="1" showInputMessage="1" showErrorMessage="1" error="Vnos Cena/EM je dovoljen na dve decimalni mesti." sqref="F36 F34 F23:F25 F27:F32 F41:F43 F45 F47:F48 F50:F51 F53 F65 F63 F58 F60:F61 F70:F71 F73:F76 F81:F82 F84:F87 F89 F94:F98" xr:uid="{7C9EE9F6-2C6D-4944-8093-A6F34BAB9600}">
      <formula1>F23=ROUND(F23,2)</formula1>
    </dataValidation>
  </dataValidations>
  <pageMargins left="0.7" right="0.7" top="0.75" bottom="0.75" header="0.3" footer="0.3"/>
  <pageSetup paperSize="9" scale="85" orientation="portrait" r:id="rId1"/>
  <rowBreaks count="1" manualBreakCount="1">
    <brk id="18" max="6" man="1"/>
  </rowBreaks>
  <colBreaks count="1" manualBreakCount="1">
    <brk id="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55</vt:i4>
      </vt:variant>
      <vt:variant>
        <vt:lpstr>Imenovani obsegi</vt:lpstr>
      </vt:variant>
      <vt:variant>
        <vt:i4>3</vt:i4>
      </vt:variant>
    </vt:vector>
  </HeadingPairs>
  <TitlesOfParts>
    <vt:vector size="58" baseType="lpstr">
      <vt:lpstr>REKAPITULACIJA</vt:lpstr>
      <vt:lpstr>Opombe</vt:lpstr>
      <vt:lpstr>Pododsek 1</vt:lpstr>
      <vt:lpstr>Pododsek 2</vt:lpstr>
      <vt:lpstr>Pododsek 3</vt:lpstr>
      <vt:lpstr>Pododsek 4</vt:lpstr>
      <vt:lpstr>Pododsek 5</vt:lpstr>
      <vt:lpstr>Pododsek 5a</vt:lpstr>
      <vt:lpstr>Priključek P118</vt:lpstr>
      <vt:lpstr>Etapa 1 </vt:lpstr>
      <vt:lpstr>Etapa 2</vt:lpstr>
      <vt:lpstr>Cesta</vt:lpstr>
      <vt:lpstr>Kol. steza</vt:lpstr>
      <vt:lpstr>KP-odsek 3</vt:lpstr>
      <vt:lpstr>KP-odsek 4</vt:lpstr>
      <vt:lpstr>KP-odsek 5</vt:lpstr>
      <vt:lpstr>AP</vt:lpstr>
      <vt:lpstr>Most M1</vt:lpstr>
      <vt:lpstr>Most M2</vt:lpstr>
      <vt:lpstr>Most MB128</vt:lpstr>
      <vt:lpstr>Most MB129</vt:lpstr>
      <vt:lpstr>PR1</vt:lpstr>
      <vt:lpstr>PR2</vt:lpstr>
      <vt:lpstr>MB130</vt:lpstr>
      <vt:lpstr>MB131</vt:lpstr>
      <vt:lpstr>BRV 3</vt:lpstr>
      <vt:lpstr>BRV 4</vt:lpstr>
      <vt:lpstr>BRV 5</vt:lpstr>
      <vt:lpstr>RV1</vt:lpstr>
      <vt:lpstr>Prepust 01</vt:lpstr>
      <vt:lpstr>Prepust 02</vt:lpstr>
      <vt:lpstr>PZ1</vt:lpstr>
      <vt:lpstr>PZ2</vt:lpstr>
      <vt:lpstr>PZ 3-7</vt:lpstr>
      <vt:lpstr>OZ8</vt:lpstr>
      <vt:lpstr>PZ9</vt:lpstr>
      <vt:lpstr>PZA</vt:lpstr>
      <vt:lpstr>PZB</vt:lpstr>
      <vt:lpstr>OZ3</vt:lpstr>
      <vt:lpstr>PZ100</vt:lpstr>
      <vt:lpstr>PZ101</vt:lpstr>
      <vt:lpstr>PZ102</vt:lpstr>
      <vt:lpstr>PZ103</vt:lpstr>
      <vt:lpstr>VGU 1-5</vt:lpstr>
      <vt:lpstr>VGU 5a</vt:lpstr>
      <vt:lpstr>VGU(Ž-ČnK)</vt:lpstr>
      <vt:lpstr>BREŽINE</vt:lpstr>
      <vt:lpstr>CR 1</vt:lpstr>
      <vt:lpstr>CR 2</vt:lpstr>
      <vt:lpstr>TK</vt:lpstr>
      <vt:lpstr>JR-VDJK (Ž-ČnK)</vt:lpstr>
      <vt:lpstr>JR-izvenVDJK (Ž-ČnK)</vt:lpstr>
      <vt:lpstr>KTV (Ž-ČnK)</vt:lpstr>
      <vt:lpstr>TK (Ž-ČnK)</vt:lpstr>
      <vt:lpstr>KA</vt:lpstr>
      <vt:lpstr>'Pododsek 1'!Področje_tiskanja</vt:lpstr>
      <vt:lpstr>'Pododsek 5a'!Področje_tiskanja</vt:lpstr>
      <vt:lpstr>'Priključek P118'!Področje_tiskanja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Boris Fakin</dc:creator>
  <cp:lastModifiedBy>Tina Mali</cp:lastModifiedBy>
  <cp:lastPrinted>2021-10-07T05:16:59Z</cp:lastPrinted>
  <dcterms:created xsi:type="dcterms:W3CDTF">2021-02-16T11:42:17Z</dcterms:created>
  <dcterms:modified xsi:type="dcterms:W3CDTF">2021-10-19T12:58:16Z</dcterms:modified>
</cp:coreProperties>
</file>